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Jobaaj\Excel\Telecom Churn\Excel\"/>
    </mc:Choice>
  </mc:AlternateContent>
  <xr:revisionPtr revIDLastSave="0" documentId="13_ncr:1_{F57E5288-F16C-40C5-B2CE-62DA84B6B4C5}" xr6:coauthVersionLast="47" xr6:coauthVersionMax="47" xr10:uidLastSave="{00000000-0000-0000-0000-000000000000}"/>
  <bookViews>
    <workbookView xWindow="-110" yWindow="-110" windowWidth="19420" windowHeight="10300" activeTab="2" xr2:uid="{F3C06706-64D2-4969-B0E6-98EB76EBDCCB}"/>
  </bookViews>
  <sheets>
    <sheet name="Raw_Data" sheetId="1" r:id="rId1"/>
    <sheet name="Data_Audit" sheetId="2" r:id="rId2"/>
    <sheet name="Analysis" sheetId="3" r:id="rId3"/>
    <sheet name="Pivot_Table" sheetId="4" r:id="rId4"/>
    <sheet name="Dashboard" sheetId="5" r:id="rId5"/>
  </sheets>
  <definedNames>
    <definedName name="_xlcn.WorksheetConnection_Telecom_Churn_Analysis.xlsxtbl_Customers1" hidden="1">tbl_Customers[]</definedName>
  </definedNames>
  <calcPr calcId="191029"/>
  <pivotCaches>
    <pivotCache cacheId="30" r:id="rId6"/>
    <pivotCache cacheId="33" r:id="rId7"/>
    <pivotCache cacheId="36" r:id="rId8"/>
    <pivotCache cacheId="39" r:id="rId9"/>
    <pivotCache cacheId="42" r:id="rId10"/>
    <pivotCache cacheId="45" r:id="rId11"/>
    <pivotCache cacheId="48" r:id="rId12"/>
    <pivotCache cacheId="51" r:id="rId13"/>
    <pivotCache cacheId="54" r:id="rId14"/>
    <pivotCache cacheId="57" r:id="rId15"/>
    <pivotCache cacheId="60" r:id="rId16"/>
    <pivotCache cacheId="63" r:id="rId17"/>
    <pivotCache cacheId="66" r:id="rId18"/>
    <pivotCache cacheId="69" r:id="rId19"/>
    <pivotCache cacheId="72" r:id="rId20"/>
    <pivotCache cacheId="75" r:id="rId21"/>
    <pivotCache cacheId="78" r:id="rId22"/>
    <pivotCache cacheId="81" r:id="rId23"/>
    <pivotCache cacheId="84" r:id="rId24"/>
    <pivotCache cacheId="87" r:id="rId25"/>
    <pivotCache cacheId="105" r:id="rId26"/>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Customers" name="tbl_Customers" connection="WorksheetConnection_Telecom_Churn_Analysis.xlsx!tbl_Customers"/>
        </x15:modelTables>
      </x15:dataModel>
    </ext>
  </extLst>
</workbook>
</file>

<file path=xl/calcChain.xml><?xml version="1.0" encoding="utf-8"?>
<calcChain xmlns="http://schemas.openxmlformats.org/spreadsheetml/2006/main">
  <c r="AG2" i="1" l="1"/>
  <c r="AG3" i="1"/>
  <c r="AG4" i="1"/>
  <c r="AG5" i="1"/>
  <c r="AG6" i="1"/>
  <c r="AG7" i="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0" i="1"/>
  <c r="AG71" i="1"/>
  <c r="AG72" i="1"/>
  <c r="AG73" i="1"/>
  <c r="AG74" i="1"/>
  <c r="AG75" i="1"/>
  <c r="AG76" i="1"/>
  <c r="AG77" i="1"/>
  <c r="AG78" i="1"/>
  <c r="AG79" i="1"/>
  <c r="AG80" i="1"/>
  <c r="AG81" i="1"/>
  <c r="AG82" i="1"/>
  <c r="AG83" i="1"/>
  <c r="AG84" i="1"/>
  <c r="AG85" i="1"/>
  <c r="AG86" i="1"/>
  <c r="AG87" i="1"/>
  <c r="AG88" i="1"/>
  <c r="AG89" i="1"/>
  <c r="AG90" i="1"/>
  <c r="AG91" i="1"/>
  <c r="AG92" i="1"/>
  <c r="AG93" i="1"/>
  <c r="AG94" i="1"/>
  <c r="AG95" i="1"/>
  <c r="AG96" i="1"/>
  <c r="AG97" i="1"/>
  <c r="AG98" i="1"/>
  <c r="AG99" i="1"/>
  <c r="AG100" i="1"/>
  <c r="AG101" i="1"/>
  <c r="AG102" i="1"/>
  <c r="AG103" i="1"/>
  <c r="AG104" i="1"/>
  <c r="AG105" i="1"/>
  <c r="AG106" i="1"/>
  <c r="AG107" i="1"/>
  <c r="AG108" i="1"/>
  <c r="AG109" i="1"/>
  <c r="AG110" i="1"/>
  <c r="AG111" i="1"/>
  <c r="AG112" i="1"/>
  <c r="AG113" i="1"/>
  <c r="AG114" i="1"/>
  <c r="AG115" i="1"/>
  <c r="AG116" i="1"/>
  <c r="AG117" i="1"/>
  <c r="AG118" i="1"/>
  <c r="AG119" i="1"/>
  <c r="AG120" i="1"/>
  <c r="AG121" i="1"/>
  <c r="AG122" i="1"/>
  <c r="AG123" i="1"/>
  <c r="AG124" i="1"/>
  <c r="AG125" i="1"/>
  <c r="AG126" i="1"/>
  <c r="AG127" i="1"/>
  <c r="AG128" i="1"/>
  <c r="AG129" i="1"/>
  <c r="AG130" i="1"/>
  <c r="AG131" i="1"/>
  <c r="AG132" i="1"/>
  <c r="AG133" i="1"/>
  <c r="AG134" i="1"/>
  <c r="AG135" i="1"/>
  <c r="AG136" i="1"/>
  <c r="AG137" i="1"/>
  <c r="AG138" i="1"/>
  <c r="AG139" i="1"/>
  <c r="AG140" i="1"/>
  <c r="AG141" i="1"/>
  <c r="AG142" i="1"/>
  <c r="AG143" i="1"/>
  <c r="AG144" i="1"/>
  <c r="AG145" i="1"/>
  <c r="AG146" i="1"/>
  <c r="AG147" i="1"/>
  <c r="AG148" i="1"/>
  <c r="AG149" i="1"/>
  <c r="AG150" i="1"/>
  <c r="AG151" i="1"/>
  <c r="AG152" i="1"/>
  <c r="AG153" i="1"/>
  <c r="AG154" i="1"/>
  <c r="AG155" i="1"/>
  <c r="AG156" i="1"/>
  <c r="AG157" i="1"/>
  <c r="AG158" i="1"/>
  <c r="AG159" i="1"/>
  <c r="AG160" i="1"/>
  <c r="AG161" i="1"/>
  <c r="AG162" i="1"/>
  <c r="AG163" i="1"/>
  <c r="AG164" i="1"/>
  <c r="AG165" i="1"/>
  <c r="AG166" i="1"/>
  <c r="AG167" i="1"/>
  <c r="AG168" i="1"/>
  <c r="AG169" i="1"/>
  <c r="AG170" i="1"/>
  <c r="AG171" i="1"/>
  <c r="AG172" i="1"/>
  <c r="AG173" i="1"/>
  <c r="AG174" i="1"/>
  <c r="AG175" i="1"/>
  <c r="AG176" i="1"/>
  <c r="AG177" i="1"/>
  <c r="AG178" i="1"/>
  <c r="AG179" i="1"/>
  <c r="AG180" i="1"/>
  <c r="AG181" i="1"/>
  <c r="AG182" i="1"/>
  <c r="AG183" i="1"/>
  <c r="AG184" i="1"/>
  <c r="AG185" i="1"/>
  <c r="AG186" i="1"/>
  <c r="AG187" i="1"/>
  <c r="AG188" i="1"/>
  <c r="AG189" i="1"/>
  <c r="AG190" i="1"/>
  <c r="AG191" i="1"/>
  <c r="AG192" i="1"/>
  <c r="AG193" i="1"/>
  <c r="AG194" i="1"/>
  <c r="AG195" i="1"/>
  <c r="AG196" i="1"/>
  <c r="AG197" i="1"/>
  <c r="AG198" i="1"/>
  <c r="AG199" i="1"/>
  <c r="AG200" i="1"/>
  <c r="AG201" i="1"/>
  <c r="AG202" i="1"/>
  <c r="AG203" i="1"/>
  <c r="AG204" i="1"/>
  <c r="AG205" i="1"/>
  <c r="AG206" i="1"/>
  <c r="AG207" i="1"/>
  <c r="AG208" i="1"/>
  <c r="AG209" i="1"/>
  <c r="AG210" i="1"/>
  <c r="AG211" i="1"/>
  <c r="AG212" i="1"/>
  <c r="AG213" i="1"/>
  <c r="AG214" i="1"/>
  <c r="AG215" i="1"/>
  <c r="AG216" i="1"/>
  <c r="AG217" i="1"/>
  <c r="AG218" i="1"/>
  <c r="AG219" i="1"/>
  <c r="AG220" i="1"/>
  <c r="AG221" i="1"/>
  <c r="AG222" i="1"/>
  <c r="AG223" i="1"/>
  <c r="AG224" i="1"/>
  <c r="AG225" i="1"/>
  <c r="AG226" i="1"/>
  <c r="AG227" i="1"/>
  <c r="AG228" i="1"/>
  <c r="AG229" i="1"/>
  <c r="AG230" i="1"/>
  <c r="AG231" i="1"/>
  <c r="AG232" i="1"/>
  <c r="AG233" i="1"/>
  <c r="AG234" i="1"/>
  <c r="AG235" i="1"/>
  <c r="AG236" i="1"/>
  <c r="AG237" i="1"/>
  <c r="AG238" i="1"/>
  <c r="AG239" i="1"/>
  <c r="AG240" i="1"/>
  <c r="AG241" i="1"/>
  <c r="AG242" i="1"/>
  <c r="AG243" i="1"/>
  <c r="AG244" i="1"/>
  <c r="AG245" i="1"/>
  <c r="AG246" i="1"/>
  <c r="AG247" i="1"/>
  <c r="AG248" i="1"/>
  <c r="AG249" i="1"/>
  <c r="AG250" i="1"/>
  <c r="AG251" i="1"/>
  <c r="AG252" i="1"/>
  <c r="AG253" i="1"/>
  <c r="AG254" i="1"/>
  <c r="AG255" i="1"/>
  <c r="AG256" i="1"/>
  <c r="AG257" i="1"/>
  <c r="AG258" i="1"/>
  <c r="AG259" i="1"/>
  <c r="AG260" i="1"/>
  <c r="AG261" i="1"/>
  <c r="AG262" i="1"/>
  <c r="AG263" i="1"/>
  <c r="AG264" i="1"/>
  <c r="AG265" i="1"/>
  <c r="AG266" i="1"/>
  <c r="AG267" i="1"/>
  <c r="AG268" i="1"/>
  <c r="AG269" i="1"/>
  <c r="AG270" i="1"/>
  <c r="AG271" i="1"/>
  <c r="AG272" i="1"/>
  <c r="AG273" i="1"/>
  <c r="AG274" i="1"/>
  <c r="AG275" i="1"/>
  <c r="AG276" i="1"/>
  <c r="AG277" i="1"/>
  <c r="AG278" i="1"/>
  <c r="AG279" i="1"/>
  <c r="AG280" i="1"/>
  <c r="AG281" i="1"/>
  <c r="AG282" i="1"/>
  <c r="AG283" i="1"/>
  <c r="AG284" i="1"/>
  <c r="AG285" i="1"/>
  <c r="AG286" i="1"/>
  <c r="AG287" i="1"/>
  <c r="AG288" i="1"/>
  <c r="AG289" i="1"/>
  <c r="AG290" i="1"/>
  <c r="AG291" i="1"/>
  <c r="AG292" i="1"/>
  <c r="AG293" i="1"/>
  <c r="AG294" i="1"/>
  <c r="AG295" i="1"/>
  <c r="AG296" i="1"/>
  <c r="AG297" i="1"/>
  <c r="AG298" i="1"/>
  <c r="AG299" i="1"/>
  <c r="AG300" i="1"/>
  <c r="AG301" i="1"/>
  <c r="AG302" i="1"/>
  <c r="AG303" i="1"/>
  <c r="AG304" i="1"/>
  <c r="AG305" i="1"/>
  <c r="AG306" i="1"/>
  <c r="AG307" i="1"/>
  <c r="AG308" i="1"/>
  <c r="AG309" i="1"/>
  <c r="AG310" i="1"/>
  <c r="AG311" i="1"/>
  <c r="AG312" i="1"/>
  <c r="AG313" i="1"/>
  <c r="AG314" i="1"/>
  <c r="AG315" i="1"/>
  <c r="AG316" i="1"/>
  <c r="AG317" i="1"/>
  <c r="AG318" i="1"/>
  <c r="AG319" i="1"/>
  <c r="AG320" i="1"/>
  <c r="AG321" i="1"/>
  <c r="AG322" i="1"/>
  <c r="AG323" i="1"/>
  <c r="AG324" i="1"/>
  <c r="AG325" i="1"/>
  <c r="AG326" i="1"/>
  <c r="AG327" i="1"/>
  <c r="AG328" i="1"/>
  <c r="AG329" i="1"/>
  <c r="AG330" i="1"/>
  <c r="AG331" i="1"/>
  <c r="AG332" i="1"/>
  <c r="AG333" i="1"/>
  <c r="AG334" i="1"/>
  <c r="AG335" i="1"/>
  <c r="AG336" i="1"/>
  <c r="AG337" i="1"/>
  <c r="AG338" i="1"/>
  <c r="AG339" i="1"/>
  <c r="AG340" i="1"/>
  <c r="AG341" i="1"/>
  <c r="AG342" i="1"/>
  <c r="AG343" i="1"/>
  <c r="AG344" i="1"/>
  <c r="AG345" i="1"/>
  <c r="AG346" i="1"/>
  <c r="AG347" i="1"/>
  <c r="AG348" i="1"/>
  <c r="AG349" i="1"/>
  <c r="AG350" i="1"/>
  <c r="AG351" i="1"/>
  <c r="AG352" i="1"/>
  <c r="AG353" i="1"/>
  <c r="AG354" i="1"/>
  <c r="AG355" i="1"/>
  <c r="AG356" i="1"/>
  <c r="AG357" i="1"/>
  <c r="AG358" i="1"/>
  <c r="AG359" i="1"/>
  <c r="AG360" i="1"/>
  <c r="AG361" i="1"/>
  <c r="AG362" i="1"/>
  <c r="AG363" i="1"/>
  <c r="AG364" i="1"/>
  <c r="AG365" i="1"/>
  <c r="AG366" i="1"/>
  <c r="AG367" i="1"/>
  <c r="AG368" i="1"/>
  <c r="AG369" i="1"/>
  <c r="AG370" i="1"/>
  <c r="AG371" i="1"/>
  <c r="AG372" i="1"/>
  <c r="AG373" i="1"/>
  <c r="AG374" i="1"/>
  <c r="AG375" i="1"/>
  <c r="AG376" i="1"/>
  <c r="AG377" i="1"/>
  <c r="AG378" i="1"/>
  <c r="AG379" i="1"/>
  <c r="AG380" i="1"/>
  <c r="AG381" i="1"/>
  <c r="AG382" i="1"/>
  <c r="AG383" i="1"/>
  <c r="AG384" i="1"/>
  <c r="AG385" i="1"/>
  <c r="AG386" i="1"/>
  <c r="AG387" i="1"/>
  <c r="AG388" i="1"/>
  <c r="AG389" i="1"/>
  <c r="AG390" i="1"/>
  <c r="AG391" i="1"/>
  <c r="AG392" i="1"/>
  <c r="AG393" i="1"/>
  <c r="AG394" i="1"/>
  <c r="AG395" i="1"/>
  <c r="AG396" i="1"/>
  <c r="AG397" i="1"/>
  <c r="AG398" i="1"/>
  <c r="AG399" i="1"/>
  <c r="AG400" i="1"/>
  <c r="AG401" i="1"/>
  <c r="AG402" i="1"/>
  <c r="AG403" i="1"/>
  <c r="AG404" i="1"/>
  <c r="AG405" i="1"/>
  <c r="AG406" i="1"/>
  <c r="AG407" i="1"/>
  <c r="AG408" i="1"/>
  <c r="AG409" i="1"/>
  <c r="AG410" i="1"/>
  <c r="AG411" i="1"/>
  <c r="AG412" i="1"/>
  <c r="AG413" i="1"/>
  <c r="AG414" i="1"/>
  <c r="AG415" i="1"/>
  <c r="AG416" i="1"/>
  <c r="AG417" i="1"/>
  <c r="AG418" i="1"/>
  <c r="AG419" i="1"/>
  <c r="AG420" i="1"/>
  <c r="AG421" i="1"/>
  <c r="AG422" i="1"/>
  <c r="AG423" i="1"/>
  <c r="AG424" i="1"/>
  <c r="AG425" i="1"/>
  <c r="AG426" i="1"/>
  <c r="AG427" i="1"/>
  <c r="AG428" i="1"/>
  <c r="AG429" i="1"/>
  <c r="AG430" i="1"/>
  <c r="AG431" i="1"/>
  <c r="AG432" i="1"/>
  <c r="AG433" i="1"/>
  <c r="AG434" i="1"/>
  <c r="AG435" i="1"/>
  <c r="AG436" i="1"/>
  <c r="AG437" i="1"/>
  <c r="AG438" i="1"/>
  <c r="AG439" i="1"/>
  <c r="AG440" i="1"/>
  <c r="AG441" i="1"/>
  <c r="AG442" i="1"/>
  <c r="AG443" i="1"/>
  <c r="AG444" i="1"/>
  <c r="AG445" i="1"/>
  <c r="AG446" i="1"/>
  <c r="AG447" i="1"/>
  <c r="AG448" i="1"/>
  <c r="AG449" i="1"/>
  <c r="AG450" i="1"/>
  <c r="AG451" i="1"/>
  <c r="AG452" i="1"/>
  <c r="AG453" i="1"/>
  <c r="AG454" i="1"/>
  <c r="AG455" i="1"/>
  <c r="AG456" i="1"/>
  <c r="AG457" i="1"/>
  <c r="AG458" i="1"/>
  <c r="AG459" i="1"/>
  <c r="AG460" i="1"/>
  <c r="AG461" i="1"/>
  <c r="AG462" i="1"/>
  <c r="AG463" i="1"/>
  <c r="AG464" i="1"/>
  <c r="AG465" i="1"/>
  <c r="AG466" i="1"/>
  <c r="AG467" i="1"/>
  <c r="AG468" i="1"/>
  <c r="AG469" i="1"/>
  <c r="AG470" i="1"/>
  <c r="AG471" i="1"/>
  <c r="AG472" i="1"/>
  <c r="AG473" i="1"/>
  <c r="AG474" i="1"/>
  <c r="AG475" i="1"/>
  <c r="AG476" i="1"/>
  <c r="AG477" i="1"/>
  <c r="AG478" i="1"/>
  <c r="AG479" i="1"/>
  <c r="AG480" i="1"/>
  <c r="AG481" i="1"/>
  <c r="AG482" i="1"/>
  <c r="AG483" i="1"/>
  <c r="AG484" i="1"/>
  <c r="AG485" i="1"/>
  <c r="AG486" i="1"/>
  <c r="AG487" i="1"/>
  <c r="AG488" i="1"/>
  <c r="AG489" i="1"/>
  <c r="AG490" i="1"/>
  <c r="AG491" i="1"/>
  <c r="AG492" i="1"/>
  <c r="AG493" i="1"/>
  <c r="AG494" i="1"/>
  <c r="AG495" i="1"/>
  <c r="AG496" i="1"/>
  <c r="AG497" i="1"/>
  <c r="AG498" i="1"/>
  <c r="AG499" i="1"/>
  <c r="AG500" i="1"/>
  <c r="AG501" i="1"/>
  <c r="AG502" i="1"/>
  <c r="AG503" i="1"/>
  <c r="AG504" i="1"/>
  <c r="AG505" i="1"/>
  <c r="AG506" i="1"/>
  <c r="AG507" i="1"/>
  <c r="AG508" i="1"/>
  <c r="AG509" i="1"/>
  <c r="AG510" i="1"/>
  <c r="AG511" i="1"/>
  <c r="AG512" i="1"/>
  <c r="AG513" i="1"/>
  <c r="AG514" i="1"/>
  <c r="AG515" i="1"/>
  <c r="AG516" i="1"/>
  <c r="AG517" i="1"/>
  <c r="AG518" i="1"/>
  <c r="AG519" i="1"/>
  <c r="AG520" i="1"/>
  <c r="AG521" i="1"/>
  <c r="AG522" i="1"/>
  <c r="AG523" i="1"/>
  <c r="AG524" i="1"/>
  <c r="AG525" i="1"/>
  <c r="AG526" i="1"/>
  <c r="AG527" i="1"/>
  <c r="AG528" i="1"/>
  <c r="AG529" i="1"/>
  <c r="AG530" i="1"/>
  <c r="AG531" i="1"/>
  <c r="AG532" i="1"/>
  <c r="AG533" i="1"/>
  <c r="AG534" i="1"/>
  <c r="AG535" i="1"/>
  <c r="AG536" i="1"/>
  <c r="AG537" i="1"/>
  <c r="AG538" i="1"/>
  <c r="AG539" i="1"/>
  <c r="AG540" i="1"/>
  <c r="AG541" i="1"/>
  <c r="AG542" i="1"/>
  <c r="AG543" i="1"/>
  <c r="AG544" i="1"/>
  <c r="AG545" i="1"/>
  <c r="AG546" i="1"/>
  <c r="AG547" i="1"/>
  <c r="AG548" i="1"/>
  <c r="AG549" i="1"/>
  <c r="AG550" i="1"/>
  <c r="AG551" i="1"/>
  <c r="AG552" i="1"/>
  <c r="AG553" i="1"/>
  <c r="AG554" i="1"/>
  <c r="AG555" i="1"/>
  <c r="AG556" i="1"/>
  <c r="AG557" i="1"/>
  <c r="AG558" i="1"/>
  <c r="AG559" i="1"/>
  <c r="AG560" i="1"/>
  <c r="AG561" i="1"/>
  <c r="AG562" i="1"/>
  <c r="AG563" i="1"/>
  <c r="AG564" i="1"/>
  <c r="AG565" i="1"/>
  <c r="AG566" i="1"/>
  <c r="AG567" i="1"/>
  <c r="AG568" i="1"/>
  <c r="AG569" i="1"/>
  <c r="AG570" i="1"/>
  <c r="AG571" i="1"/>
  <c r="AG572" i="1"/>
  <c r="AG573" i="1"/>
  <c r="AG574" i="1"/>
  <c r="AG575" i="1"/>
  <c r="AG576" i="1"/>
  <c r="AG577" i="1"/>
  <c r="AG578" i="1"/>
  <c r="AG579" i="1"/>
  <c r="AG580" i="1"/>
  <c r="AG581" i="1"/>
  <c r="AG582" i="1"/>
  <c r="AG583" i="1"/>
  <c r="AG584" i="1"/>
  <c r="AG585" i="1"/>
  <c r="AG586" i="1"/>
  <c r="AG587" i="1"/>
  <c r="AG588" i="1"/>
  <c r="AG589" i="1"/>
  <c r="AG590" i="1"/>
  <c r="AG591" i="1"/>
  <c r="AG592" i="1"/>
  <c r="AG593" i="1"/>
  <c r="AG594" i="1"/>
  <c r="AG595" i="1"/>
  <c r="AG596" i="1"/>
  <c r="AG597" i="1"/>
  <c r="AG598" i="1"/>
  <c r="AG599" i="1"/>
  <c r="AG600" i="1"/>
  <c r="AG601" i="1"/>
  <c r="AG602" i="1"/>
  <c r="AG603" i="1"/>
  <c r="AG604" i="1"/>
  <c r="AG605" i="1"/>
  <c r="AG606" i="1"/>
  <c r="AG607" i="1"/>
  <c r="AG608" i="1"/>
  <c r="AG609" i="1"/>
  <c r="AG610" i="1"/>
  <c r="AG611" i="1"/>
  <c r="AG612" i="1"/>
  <c r="AG613" i="1"/>
  <c r="AG614" i="1"/>
  <c r="AG615" i="1"/>
  <c r="AG616" i="1"/>
  <c r="AG617" i="1"/>
  <c r="AG618" i="1"/>
  <c r="AG619" i="1"/>
  <c r="AG620" i="1"/>
  <c r="AG621" i="1"/>
  <c r="AG622" i="1"/>
  <c r="AG623" i="1"/>
  <c r="AG624" i="1"/>
  <c r="AG625" i="1"/>
  <c r="AG626" i="1"/>
  <c r="AG627" i="1"/>
  <c r="AG628" i="1"/>
  <c r="AG629" i="1"/>
  <c r="AG630" i="1"/>
  <c r="AG631" i="1"/>
  <c r="AG632" i="1"/>
  <c r="AG633" i="1"/>
  <c r="AG634" i="1"/>
  <c r="AG635" i="1"/>
  <c r="AG636" i="1"/>
  <c r="AG637" i="1"/>
  <c r="AG638" i="1"/>
  <c r="AG639" i="1"/>
  <c r="AG640" i="1"/>
  <c r="AG641" i="1"/>
  <c r="AG642" i="1"/>
  <c r="AG643" i="1"/>
  <c r="AG644" i="1"/>
  <c r="AG645" i="1"/>
  <c r="AG646" i="1"/>
  <c r="AG647" i="1"/>
  <c r="AG648" i="1"/>
  <c r="AG649" i="1"/>
  <c r="AG650" i="1"/>
  <c r="AG651" i="1"/>
  <c r="AG652" i="1"/>
  <c r="AG653" i="1"/>
  <c r="AG654" i="1"/>
  <c r="AG655" i="1"/>
  <c r="AG656" i="1"/>
  <c r="AG657" i="1"/>
  <c r="AG658" i="1"/>
  <c r="AG659" i="1"/>
  <c r="AG660" i="1"/>
  <c r="AG661" i="1"/>
  <c r="AG662" i="1"/>
  <c r="AG663" i="1"/>
  <c r="AG664" i="1"/>
  <c r="AG665" i="1"/>
  <c r="AG666" i="1"/>
  <c r="AG667" i="1"/>
  <c r="AG668" i="1"/>
  <c r="AG669" i="1"/>
  <c r="AG670" i="1"/>
  <c r="AG671" i="1"/>
  <c r="AG672" i="1"/>
  <c r="AG673" i="1"/>
  <c r="AG674" i="1"/>
  <c r="AG675" i="1"/>
  <c r="AG676" i="1"/>
  <c r="AG677" i="1"/>
  <c r="AG678" i="1"/>
  <c r="AG679" i="1"/>
  <c r="AG680" i="1"/>
  <c r="AG681" i="1"/>
  <c r="AG682" i="1"/>
  <c r="AG683" i="1"/>
  <c r="AG684" i="1"/>
  <c r="AG685" i="1"/>
  <c r="AG686" i="1"/>
  <c r="AG687" i="1"/>
  <c r="AG688" i="1"/>
  <c r="AG689" i="1"/>
  <c r="AG690" i="1"/>
  <c r="AG691" i="1"/>
  <c r="AG692" i="1"/>
  <c r="AG693" i="1"/>
  <c r="AG694" i="1"/>
  <c r="AG695" i="1"/>
  <c r="AG696" i="1"/>
  <c r="AG697" i="1"/>
  <c r="AG698" i="1"/>
  <c r="AG699" i="1"/>
  <c r="AG700" i="1"/>
  <c r="AG701" i="1"/>
  <c r="AG702" i="1"/>
  <c r="AG703" i="1"/>
  <c r="AG704" i="1"/>
  <c r="AG705" i="1"/>
  <c r="AG706" i="1"/>
  <c r="AG707" i="1"/>
  <c r="AG708" i="1"/>
  <c r="AG709" i="1"/>
  <c r="AG710" i="1"/>
  <c r="AG711" i="1"/>
  <c r="AG712" i="1"/>
  <c r="AG713" i="1"/>
  <c r="AG714" i="1"/>
  <c r="AG715" i="1"/>
  <c r="AG716" i="1"/>
  <c r="AG717" i="1"/>
  <c r="AG718" i="1"/>
  <c r="AG719" i="1"/>
  <c r="AG720" i="1"/>
  <c r="AG721" i="1"/>
  <c r="AG722" i="1"/>
  <c r="AG723" i="1"/>
  <c r="AG724" i="1"/>
  <c r="AG725" i="1"/>
  <c r="AG726" i="1"/>
  <c r="AG727" i="1"/>
  <c r="AG728" i="1"/>
  <c r="AG729" i="1"/>
  <c r="AG730" i="1"/>
  <c r="AG731" i="1"/>
  <c r="AG732" i="1"/>
  <c r="AG733" i="1"/>
  <c r="AG734" i="1"/>
  <c r="AG735" i="1"/>
  <c r="AG736" i="1"/>
  <c r="AG737" i="1"/>
  <c r="AG738" i="1"/>
  <c r="AG739" i="1"/>
  <c r="AG740" i="1"/>
  <c r="AG741" i="1"/>
  <c r="AG742" i="1"/>
  <c r="AG743" i="1"/>
  <c r="AG744" i="1"/>
  <c r="AG745" i="1"/>
  <c r="AG746" i="1"/>
  <c r="AG747" i="1"/>
  <c r="AG748" i="1"/>
  <c r="AG749" i="1"/>
  <c r="AG750" i="1"/>
  <c r="AG751" i="1"/>
  <c r="AG752" i="1"/>
  <c r="AG753" i="1"/>
  <c r="AG754" i="1"/>
  <c r="AG755" i="1"/>
  <c r="AG756" i="1"/>
  <c r="AG757" i="1"/>
  <c r="AG758" i="1"/>
  <c r="AG759" i="1"/>
  <c r="AG760" i="1"/>
  <c r="AG761" i="1"/>
  <c r="AG762" i="1"/>
  <c r="AG763" i="1"/>
  <c r="AG764" i="1"/>
  <c r="AG765" i="1"/>
  <c r="AG766" i="1"/>
  <c r="AG767" i="1"/>
  <c r="AG768" i="1"/>
  <c r="AG769" i="1"/>
  <c r="AG770" i="1"/>
  <c r="AG771" i="1"/>
  <c r="AG772" i="1"/>
  <c r="AG773" i="1"/>
  <c r="AG774" i="1"/>
  <c r="AG775" i="1"/>
  <c r="AG776" i="1"/>
  <c r="AG777" i="1"/>
  <c r="AG778" i="1"/>
  <c r="AG779" i="1"/>
  <c r="AG780" i="1"/>
  <c r="AG781" i="1"/>
  <c r="AG782" i="1"/>
  <c r="AG783" i="1"/>
  <c r="AG784" i="1"/>
  <c r="AG785" i="1"/>
  <c r="AG786" i="1"/>
  <c r="AG787" i="1"/>
  <c r="AG788" i="1"/>
  <c r="AG789" i="1"/>
  <c r="AG790" i="1"/>
  <c r="AG791" i="1"/>
  <c r="AG792" i="1"/>
  <c r="AG793" i="1"/>
  <c r="AG794" i="1"/>
  <c r="AG795" i="1"/>
  <c r="AG796" i="1"/>
  <c r="AG797" i="1"/>
  <c r="AG798" i="1"/>
  <c r="AG799" i="1"/>
  <c r="AG800" i="1"/>
  <c r="AG801" i="1"/>
  <c r="AG802" i="1"/>
  <c r="AG803" i="1"/>
  <c r="AG804" i="1"/>
  <c r="AG805" i="1"/>
  <c r="AG806" i="1"/>
  <c r="AG807" i="1"/>
  <c r="AG808" i="1"/>
  <c r="AG809" i="1"/>
  <c r="AG810" i="1"/>
  <c r="AG811" i="1"/>
  <c r="AG812" i="1"/>
  <c r="AG813" i="1"/>
  <c r="AG814" i="1"/>
  <c r="AG815" i="1"/>
  <c r="AG816" i="1"/>
  <c r="AG817" i="1"/>
  <c r="AG818" i="1"/>
  <c r="AG819" i="1"/>
  <c r="AG820" i="1"/>
  <c r="AG821" i="1"/>
  <c r="AG822" i="1"/>
  <c r="AG823" i="1"/>
  <c r="AG824" i="1"/>
  <c r="AG825" i="1"/>
  <c r="AG826" i="1"/>
  <c r="AG827" i="1"/>
  <c r="AG828" i="1"/>
  <c r="AG829" i="1"/>
  <c r="AG830" i="1"/>
  <c r="AG831" i="1"/>
  <c r="AG832" i="1"/>
  <c r="AG833" i="1"/>
  <c r="AG834" i="1"/>
  <c r="AG835" i="1"/>
  <c r="AG836" i="1"/>
  <c r="AG837" i="1"/>
  <c r="AG838" i="1"/>
  <c r="AG839" i="1"/>
  <c r="AG840" i="1"/>
  <c r="AG841" i="1"/>
  <c r="AG842" i="1"/>
  <c r="AG843" i="1"/>
  <c r="AG844" i="1"/>
  <c r="AG845" i="1"/>
  <c r="AG846" i="1"/>
  <c r="AG847" i="1"/>
  <c r="AG848" i="1"/>
  <c r="AG849" i="1"/>
  <c r="AG850" i="1"/>
  <c r="AG851" i="1"/>
  <c r="AG852" i="1"/>
  <c r="AG853" i="1"/>
  <c r="AG854" i="1"/>
  <c r="AG855" i="1"/>
  <c r="AG856" i="1"/>
  <c r="AG857" i="1"/>
  <c r="AG858" i="1"/>
  <c r="AG859" i="1"/>
  <c r="AG860" i="1"/>
  <c r="AG861" i="1"/>
  <c r="AG862" i="1"/>
  <c r="AG863" i="1"/>
  <c r="AG864" i="1"/>
  <c r="AG865" i="1"/>
  <c r="AG866" i="1"/>
  <c r="AG867" i="1"/>
  <c r="AG868" i="1"/>
  <c r="AG869" i="1"/>
  <c r="AG870" i="1"/>
  <c r="AG871" i="1"/>
  <c r="AG872" i="1"/>
  <c r="AG873" i="1"/>
  <c r="AG874" i="1"/>
  <c r="AG875" i="1"/>
  <c r="AG876" i="1"/>
  <c r="AG877" i="1"/>
  <c r="AG878" i="1"/>
  <c r="AG879" i="1"/>
  <c r="AG880" i="1"/>
  <c r="AG881" i="1"/>
  <c r="AG882" i="1"/>
  <c r="AG883" i="1"/>
  <c r="AG884" i="1"/>
  <c r="AG885" i="1"/>
  <c r="AG886" i="1"/>
  <c r="AG887" i="1"/>
  <c r="AG888" i="1"/>
  <c r="AG889" i="1"/>
  <c r="AG890" i="1"/>
  <c r="AG891" i="1"/>
  <c r="AG892" i="1"/>
  <c r="AG893" i="1"/>
  <c r="AG894" i="1"/>
  <c r="AG895" i="1"/>
  <c r="AG896" i="1"/>
  <c r="AG897" i="1"/>
  <c r="AG898" i="1"/>
  <c r="AG899" i="1"/>
  <c r="AG900" i="1"/>
  <c r="AG901" i="1"/>
  <c r="AG902" i="1"/>
  <c r="AG903" i="1"/>
  <c r="AG904" i="1"/>
  <c r="AG905" i="1"/>
  <c r="AG906" i="1"/>
  <c r="AG907" i="1"/>
  <c r="AG908" i="1"/>
  <c r="AG909" i="1"/>
  <c r="AG910" i="1"/>
  <c r="AG911" i="1"/>
  <c r="AG912" i="1"/>
  <c r="AG913" i="1"/>
  <c r="AG914" i="1"/>
  <c r="AG915" i="1"/>
  <c r="AG916" i="1"/>
  <c r="AG917" i="1"/>
  <c r="AG918" i="1"/>
  <c r="AG919" i="1"/>
  <c r="AG920" i="1"/>
  <c r="AG921" i="1"/>
  <c r="AG922" i="1"/>
  <c r="AG923" i="1"/>
  <c r="AG924" i="1"/>
  <c r="AG925" i="1"/>
  <c r="AG926" i="1"/>
  <c r="AG927" i="1"/>
  <c r="AG928" i="1"/>
  <c r="AG929" i="1"/>
  <c r="AG930" i="1"/>
  <c r="AG931" i="1"/>
  <c r="AG932" i="1"/>
  <c r="AG933" i="1"/>
  <c r="AG934" i="1"/>
  <c r="AG935" i="1"/>
  <c r="AG936" i="1"/>
  <c r="AG937" i="1"/>
  <c r="AG938" i="1"/>
  <c r="AG939" i="1"/>
  <c r="AG940" i="1"/>
  <c r="AG941" i="1"/>
  <c r="AG942" i="1"/>
  <c r="AG943" i="1"/>
  <c r="AG944" i="1"/>
  <c r="AG945" i="1"/>
  <c r="AG946" i="1"/>
  <c r="AG947" i="1"/>
  <c r="AG948" i="1"/>
  <c r="AG949" i="1"/>
  <c r="AG950" i="1"/>
  <c r="AG951" i="1"/>
  <c r="AG952" i="1"/>
  <c r="AG953" i="1"/>
  <c r="AG954" i="1"/>
  <c r="AG955" i="1"/>
  <c r="AG956" i="1"/>
  <c r="AG957" i="1"/>
  <c r="AG958" i="1"/>
  <c r="AG959" i="1"/>
  <c r="AG960" i="1"/>
  <c r="AG961" i="1"/>
  <c r="AG962" i="1"/>
  <c r="AG963" i="1"/>
  <c r="AG964" i="1"/>
  <c r="AG965" i="1"/>
  <c r="AG966" i="1"/>
  <c r="AG967" i="1"/>
  <c r="AG968" i="1"/>
  <c r="AG969" i="1"/>
  <c r="AG970" i="1"/>
  <c r="AG971" i="1"/>
  <c r="AG972" i="1"/>
  <c r="AG973" i="1"/>
  <c r="AG974" i="1"/>
  <c r="AG975" i="1"/>
  <c r="AG976" i="1"/>
  <c r="AG977" i="1"/>
  <c r="AG978" i="1"/>
  <c r="AG979" i="1"/>
  <c r="AG980" i="1"/>
  <c r="AG981" i="1"/>
  <c r="AG982" i="1"/>
  <c r="AG983" i="1"/>
  <c r="AG984" i="1"/>
  <c r="AG985" i="1"/>
  <c r="AG986" i="1"/>
  <c r="AG987" i="1"/>
  <c r="AG988" i="1"/>
  <c r="AG989" i="1"/>
  <c r="AG990" i="1"/>
  <c r="AG991" i="1"/>
  <c r="AG992" i="1"/>
  <c r="AG993" i="1"/>
  <c r="AG994" i="1"/>
  <c r="AG995" i="1"/>
  <c r="AG996" i="1"/>
  <c r="AG997" i="1"/>
  <c r="AG998" i="1"/>
  <c r="AG999" i="1"/>
  <c r="AG1000" i="1"/>
  <c r="AG1001" i="1"/>
  <c r="AG1002" i="1"/>
  <c r="AG1003" i="1"/>
  <c r="AG1004" i="1"/>
  <c r="AG1005" i="1"/>
  <c r="AG1006" i="1"/>
  <c r="AG1007" i="1"/>
  <c r="AG1008" i="1"/>
  <c r="AG1009" i="1"/>
  <c r="AG1010" i="1"/>
  <c r="AG1011" i="1"/>
  <c r="AG1012" i="1"/>
  <c r="AG1013" i="1"/>
  <c r="AG1014" i="1"/>
  <c r="AG1015" i="1"/>
  <c r="AG1016" i="1"/>
  <c r="AG1017" i="1"/>
  <c r="AG1018" i="1"/>
  <c r="AG1019" i="1"/>
  <c r="AG1020" i="1"/>
  <c r="AG1021" i="1"/>
  <c r="AG1022" i="1"/>
  <c r="AG1023" i="1"/>
  <c r="AG1024" i="1"/>
  <c r="AG1025" i="1"/>
  <c r="AG1026" i="1"/>
  <c r="AG1027" i="1"/>
  <c r="AG1028" i="1"/>
  <c r="AG1029" i="1"/>
  <c r="AG1030" i="1"/>
  <c r="AG1031" i="1"/>
  <c r="AG1032" i="1"/>
  <c r="AG1033" i="1"/>
  <c r="AG1034" i="1"/>
  <c r="AG1035" i="1"/>
  <c r="AG1036" i="1"/>
  <c r="AG1037" i="1"/>
  <c r="AG1038" i="1"/>
  <c r="AG1039" i="1"/>
  <c r="AG1040" i="1"/>
  <c r="AG1041" i="1"/>
  <c r="AG1042" i="1"/>
  <c r="AG1043" i="1"/>
  <c r="AG1044" i="1"/>
  <c r="AG1045" i="1"/>
  <c r="AG1046" i="1"/>
  <c r="AG1047" i="1"/>
  <c r="AG1048" i="1"/>
  <c r="AG1049" i="1"/>
  <c r="AG1050" i="1"/>
  <c r="AG1051" i="1"/>
  <c r="AG1052" i="1"/>
  <c r="AG1053" i="1"/>
  <c r="AG1054" i="1"/>
  <c r="AG1055" i="1"/>
  <c r="AG1056" i="1"/>
  <c r="AG1057" i="1"/>
  <c r="AG1058" i="1"/>
  <c r="AG1059" i="1"/>
  <c r="AG1060" i="1"/>
  <c r="AG1061" i="1"/>
  <c r="AG1062" i="1"/>
  <c r="AG1063" i="1"/>
  <c r="AG1064" i="1"/>
  <c r="AG1065" i="1"/>
  <c r="AG1066" i="1"/>
  <c r="AG1067" i="1"/>
  <c r="AG1068" i="1"/>
  <c r="AG1069" i="1"/>
  <c r="AG1070" i="1"/>
  <c r="AG1071" i="1"/>
  <c r="AG1072" i="1"/>
  <c r="AG1073" i="1"/>
  <c r="AG1074" i="1"/>
  <c r="AG1075" i="1"/>
  <c r="AG1076" i="1"/>
  <c r="AG1077" i="1"/>
  <c r="AG1078" i="1"/>
  <c r="AG1079" i="1"/>
  <c r="AG1080" i="1"/>
  <c r="AG1081" i="1"/>
  <c r="AG1082" i="1"/>
  <c r="AG1083" i="1"/>
  <c r="AG1084" i="1"/>
  <c r="AG1085" i="1"/>
  <c r="AG1086" i="1"/>
  <c r="AG1087" i="1"/>
  <c r="AG1088" i="1"/>
  <c r="AG1089" i="1"/>
  <c r="AG1090" i="1"/>
  <c r="AG1091" i="1"/>
  <c r="AG1092" i="1"/>
  <c r="AG1093" i="1"/>
  <c r="AG1094" i="1"/>
  <c r="AG1095" i="1"/>
  <c r="AG1096" i="1"/>
  <c r="AG1097" i="1"/>
  <c r="AG1098" i="1"/>
  <c r="AG1099" i="1"/>
  <c r="AG1100" i="1"/>
  <c r="AG1101" i="1"/>
  <c r="AG1102" i="1"/>
  <c r="AG1103" i="1"/>
  <c r="AG1104" i="1"/>
  <c r="AG1105" i="1"/>
  <c r="AG1106" i="1"/>
  <c r="AG1107" i="1"/>
  <c r="AG1108" i="1"/>
  <c r="AG1109" i="1"/>
  <c r="AG1110" i="1"/>
  <c r="AG1111" i="1"/>
  <c r="AG1112" i="1"/>
  <c r="AG1113" i="1"/>
  <c r="AG1114" i="1"/>
  <c r="AG1115" i="1"/>
  <c r="AG1116" i="1"/>
  <c r="AG1117" i="1"/>
  <c r="AG1118" i="1"/>
  <c r="AG1119" i="1"/>
  <c r="AG1120" i="1"/>
  <c r="AG1121" i="1"/>
  <c r="AG1122" i="1"/>
  <c r="AG1123" i="1"/>
  <c r="AG1124" i="1"/>
  <c r="AG1125" i="1"/>
  <c r="AG1126" i="1"/>
  <c r="AG1127" i="1"/>
  <c r="AG1128" i="1"/>
  <c r="AG1129" i="1"/>
  <c r="AG1130" i="1"/>
  <c r="AG1131" i="1"/>
  <c r="AG1132" i="1"/>
  <c r="AG1133" i="1"/>
  <c r="AG1134" i="1"/>
  <c r="AG1135" i="1"/>
  <c r="AG1136" i="1"/>
  <c r="AG1137" i="1"/>
  <c r="AG1138" i="1"/>
  <c r="AG1139" i="1"/>
  <c r="AG1140" i="1"/>
  <c r="AG1141" i="1"/>
  <c r="AG1142" i="1"/>
  <c r="AG1143" i="1"/>
  <c r="AG1144" i="1"/>
  <c r="AG1145" i="1"/>
  <c r="AG1146" i="1"/>
  <c r="AG1147" i="1"/>
  <c r="AG1148" i="1"/>
  <c r="AG1149" i="1"/>
  <c r="AG1150" i="1"/>
  <c r="AG1151" i="1"/>
  <c r="AG1152" i="1"/>
  <c r="AG1153" i="1"/>
  <c r="AG1154" i="1"/>
  <c r="AG1155" i="1"/>
  <c r="AG1156" i="1"/>
  <c r="AG1157" i="1"/>
  <c r="AG1158" i="1"/>
  <c r="AG1159" i="1"/>
  <c r="AG1160" i="1"/>
  <c r="AG1161" i="1"/>
  <c r="AG1162" i="1"/>
  <c r="AG1163" i="1"/>
  <c r="AG1164" i="1"/>
  <c r="AG1165" i="1"/>
  <c r="AG1166" i="1"/>
  <c r="AG1167" i="1"/>
  <c r="AG1168" i="1"/>
  <c r="AG1169" i="1"/>
  <c r="AG1170" i="1"/>
  <c r="AG1171" i="1"/>
  <c r="AG1172" i="1"/>
  <c r="AG1173" i="1"/>
  <c r="AG1174" i="1"/>
  <c r="AG1175" i="1"/>
  <c r="AG1176" i="1"/>
  <c r="AG1177" i="1"/>
  <c r="AG1178" i="1"/>
  <c r="AG1179" i="1"/>
  <c r="AG1180" i="1"/>
  <c r="AG1181" i="1"/>
  <c r="AG1182" i="1"/>
  <c r="AG1183" i="1"/>
  <c r="AG1184" i="1"/>
  <c r="AG1185" i="1"/>
  <c r="AG1186" i="1"/>
  <c r="AG1187" i="1"/>
  <c r="AG1188" i="1"/>
  <c r="AG1189" i="1"/>
  <c r="AG1190" i="1"/>
  <c r="AG1191" i="1"/>
  <c r="AG1192" i="1"/>
  <c r="AG1193" i="1"/>
  <c r="AG1194" i="1"/>
  <c r="AG1195" i="1"/>
  <c r="AG1196" i="1"/>
  <c r="AG1197" i="1"/>
  <c r="AG1198" i="1"/>
  <c r="AG1199" i="1"/>
  <c r="AG1200" i="1"/>
  <c r="AG1201" i="1"/>
  <c r="AG1202" i="1"/>
  <c r="AG1203" i="1"/>
  <c r="AG1204" i="1"/>
  <c r="AG1205" i="1"/>
  <c r="AG1206" i="1"/>
  <c r="AG1207" i="1"/>
  <c r="AG1208" i="1"/>
  <c r="AG1209" i="1"/>
  <c r="AG1210" i="1"/>
  <c r="AG1211" i="1"/>
  <c r="AG1212" i="1"/>
  <c r="AG1213" i="1"/>
  <c r="AG1214" i="1"/>
  <c r="AG1215" i="1"/>
  <c r="AG1216" i="1"/>
  <c r="AG1217" i="1"/>
  <c r="AG1218" i="1"/>
  <c r="AG1219" i="1"/>
  <c r="AG1220" i="1"/>
  <c r="AG1221" i="1"/>
  <c r="AG1222" i="1"/>
  <c r="AG1223" i="1"/>
  <c r="AG1224" i="1"/>
  <c r="AG1225" i="1"/>
  <c r="AG1226" i="1"/>
  <c r="AG1227" i="1"/>
  <c r="AG1228" i="1"/>
  <c r="AG1229" i="1"/>
  <c r="AG1230" i="1"/>
  <c r="AG1231" i="1"/>
  <c r="AG1232" i="1"/>
  <c r="AG1233" i="1"/>
  <c r="AG1234" i="1"/>
  <c r="AG1235" i="1"/>
  <c r="AG1236" i="1"/>
  <c r="AG1237" i="1"/>
  <c r="AG1238" i="1"/>
  <c r="AG1239" i="1"/>
  <c r="AG1240" i="1"/>
  <c r="AG1241" i="1"/>
  <c r="AG1242" i="1"/>
  <c r="AG1243" i="1"/>
  <c r="AG1244" i="1"/>
  <c r="AG1245" i="1"/>
  <c r="AG1246" i="1"/>
  <c r="AG1247" i="1"/>
  <c r="AG1248" i="1"/>
  <c r="AG1249" i="1"/>
  <c r="AG1250" i="1"/>
  <c r="AG1251" i="1"/>
  <c r="AG1252" i="1"/>
  <c r="AG1253" i="1"/>
  <c r="AG1254" i="1"/>
  <c r="AG1255" i="1"/>
  <c r="AG1256" i="1"/>
  <c r="AG1257" i="1"/>
  <c r="AG1258" i="1"/>
  <c r="AG1259" i="1"/>
  <c r="AG1260" i="1"/>
  <c r="AG1261" i="1"/>
  <c r="AG1262" i="1"/>
  <c r="AG1263" i="1"/>
  <c r="AG1264" i="1"/>
  <c r="AG1265" i="1"/>
  <c r="AG1266" i="1"/>
  <c r="AG1267" i="1"/>
  <c r="AG1268" i="1"/>
  <c r="AG1269" i="1"/>
  <c r="AG1270" i="1"/>
  <c r="AG1271" i="1"/>
  <c r="AG1272" i="1"/>
  <c r="AG1273" i="1"/>
  <c r="AG1274" i="1"/>
  <c r="AG1275" i="1"/>
  <c r="AG1276" i="1"/>
  <c r="AG1277" i="1"/>
  <c r="AG1278" i="1"/>
  <c r="AG1279" i="1"/>
  <c r="AG1280" i="1"/>
  <c r="AG1281" i="1"/>
  <c r="AG1282" i="1"/>
  <c r="AG1283" i="1"/>
  <c r="AG1284" i="1"/>
  <c r="AG1285" i="1"/>
  <c r="AG1286" i="1"/>
  <c r="AG1287" i="1"/>
  <c r="AG1288" i="1"/>
  <c r="AG1289" i="1"/>
  <c r="AG1290" i="1"/>
  <c r="AG1291" i="1"/>
  <c r="AG1292" i="1"/>
  <c r="AG1293" i="1"/>
  <c r="AG1294" i="1"/>
  <c r="AG1295" i="1"/>
  <c r="AG1296" i="1"/>
  <c r="AG1297" i="1"/>
  <c r="AG1298" i="1"/>
  <c r="AG1299" i="1"/>
  <c r="AG1300" i="1"/>
  <c r="AG1301" i="1"/>
  <c r="AG1302" i="1"/>
  <c r="AG1303" i="1"/>
  <c r="AG1304" i="1"/>
  <c r="AG1305" i="1"/>
  <c r="AG1306" i="1"/>
  <c r="AG1307" i="1"/>
  <c r="AG1308" i="1"/>
  <c r="AG1309" i="1"/>
  <c r="AG1310" i="1"/>
  <c r="AG1311" i="1"/>
  <c r="AG1312" i="1"/>
  <c r="AG1313" i="1"/>
  <c r="AG1314" i="1"/>
  <c r="AG1315" i="1"/>
  <c r="AG1316" i="1"/>
  <c r="AG1317" i="1"/>
  <c r="AG1318" i="1"/>
  <c r="AG1319" i="1"/>
  <c r="AG1320" i="1"/>
  <c r="AG1321" i="1"/>
  <c r="AG1322" i="1"/>
  <c r="AG1323" i="1"/>
  <c r="AG1324" i="1"/>
  <c r="AG1325" i="1"/>
  <c r="AG1326" i="1"/>
  <c r="AG1327" i="1"/>
  <c r="AG1328" i="1"/>
  <c r="AG1329" i="1"/>
  <c r="AG1330" i="1"/>
  <c r="AG1331" i="1"/>
  <c r="AG1332" i="1"/>
  <c r="AG1333" i="1"/>
  <c r="AG1334" i="1"/>
  <c r="AG1335" i="1"/>
  <c r="AG1336" i="1"/>
  <c r="AG1337" i="1"/>
  <c r="AG1338" i="1"/>
  <c r="AG1339" i="1"/>
  <c r="AG1340" i="1"/>
  <c r="AG1341" i="1"/>
  <c r="AG1342" i="1"/>
  <c r="AG1343" i="1"/>
  <c r="AG1344" i="1"/>
  <c r="AG1345" i="1"/>
  <c r="AG1346" i="1"/>
  <c r="AG1347" i="1"/>
  <c r="AG1348" i="1"/>
  <c r="AG1349" i="1"/>
  <c r="AG1350" i="1"/>
  <c r="AG1351" i="1"/>
  <c r="AG1352" i="1"/>
  <c r="AG1353" i="1"/>
  <c r="AG1354" i="1"/>
  <c r="AG1355" i="1"/>
  <c r="AG1356" i="1"/>
  <c r="AG1357" i="1"/>
  <c r="AG1358" i="1"/>
  <c r="AG1359" i="1"/>
  <c r="AG1360" i="1"/>
  <c r="AG1361" i="1"/>
  <c r="AG1362" i="1"/>
  <c r="AG1363" i="1"/>
  <c r="AG1364" i="1"/>
  <c r="AG1365" i="1"/>
  <c r="AG1366" i="1"/>
  <c r="AG1367" i="1"/>
  <c r="AG1368" i="1"/>
  <c r="AG1369" i="1"/>
  <c r="AG1370" i="1"/>
  <c r="AG1371" i="1"/>
  <c r="AG1372" i="1"/>
  <c r="AG1373" i="1"/>
  <c r="AG1374" i="1"/>
  <c r="AG1375" i="1"/>
  <c r="AG1376" i="1"/>
  <c r="AG1377" i="1"/>
  <c r="AG1378" i="1"/>
  <c r="AG1379" i="1"/>
  <c r="AG1380" i="1"/>
  <c r="AG1381" i="1"/>
  <c r="AG1382" i="1"/>
  <c r="AG1383" i="1"/>
  <c r="AG1384" i="1"/>
  <c r="AG1385" i="1"/>
  <c r="AG1386" i="1"/>
  <c r="AG1387" i="1"/>
  <c r="AG1388" i="1"/>
  <c r="AG1389" i="1"/>
  <c r="AG1390" i="1"/>
  <c r="AG1391" i="1"/>
  <c r="AG1392" i="1"/>
  <c r="AG1393" i="1"/>
  <c r="AG1394" i="1"/>
  <c r="AG1395" i="1"/>
  <c r="AG1396" i="1"/>
  <c r="AG1397" i="1"/>
  <c r="AG1398" i="1"/>
  <c r="AG1399" i="1"/>
  <c r="AG1400" i="1"/>
  <c r="AG1401" i="1"/>
  <c r="AG1402" i="1"/>
  <c r="AG1403" i="1"/>
  <c r="AG1404" i="1"/>
  <c r="AG1405" i="1"/>
  <c r="AG1406" i="1"/>
  <c r="AG1407" i="1"/>
  <c r="AG1408" i="1"/>
  <c r="AG1409" i="1"/>
  <c r="AG1410" i="1"/>
  <c r="AG1411" i="1"/>
  <c r="AG1412" i="1"/>
  <c r="AG1413" i="1"/>
  <c r="AG1414" i="1"/>
  <c r="AG1415" i="1"/>
  <c r="AG1416" i="1"/>
  <c r="AG1417" i="1"/>
  <c r="AG1418" i="1"/>
  <c r="AG1419" i="1"/>
  <c r="AG1420" i="1"/>
  <c r="AG1421" i="1"/>
  <c r="AG1422" i="1"/>
  <c r="AG1423" i="1"/>
  <c r="AG1424" i="1"/>
  <c r="AG1425" i="1"/>
  <c r="AG1426" i="1"/>
  <c r="AG1427" i="1"/>
  <c r="AG1428" i="1"/>
  <c r="AG1429" i="1"/>
  <c r="AG1430" i="1"/>
  <c r="AG1431" i="1"/>
  <c r="AG1432" i="1"/>
  <c r="AG1433" i="1"/>
  <c r="AG1434" i="1"/>
  <c r="AG1435" i="1"/>
  <c r="AG1436" i="1"/>
  <c r="AG1437" i="1"/>
  <c r="AG1438" i="1"/>
  <c r="AG1439" i="1"/>
  <c r="AG1440" i="1"/>
  <c r="AG1441" i="1"/>
  <c r="AG1442" i="1"/>
  <c r="AG1443" i="1"/>
  <c r="AG1444" i="1"/>
  <c r="AG1445" i="1"/>
  <c r="AG1446" i="1"/>
  <c r="AG1447" i="1"/>
  <c r="AG1448" i="1"/>
  <c r="AG1449" i="1"/>
  <c r="AG1450" i="1"/>
  <c r="AG1451" i="1"/>
  <c r="AG1452" i="1"/>
  <c r="AG1453" i="1"/>
  <c r="AG1454" i="1"/>
  <c r="AG1455" i="1"/>
  <c r="AG1456" i="1"/>
  <c r="AG1457" i="1"/>
  <c r="AG1458" i="1"/>
  <c r="AG1459" i="1"/>
  <c r="AG1460" i="1"/>
  <c r="AG1461" i="1"/>
  <c r="AG1462" i="1"/>
  <c r="AG1463" i="1"/>
  <c r="AG1464" i="1"/>
  <c r="AG1465" i="1"/>
  <c r="AG1466" i="1"/>
  <c r="AG1467" i="1"/>
  <c r="AG1468" i="1"/>
  <c r="AG1469" i="1"/>
  <c r="AG1470" i="1"/>
  <c r="AG1471" i="1"/>
  <c r="AG1472" i="1"/>
  <c r="AG1473" i="1"/>
  <c r="AG1474" i="1"/>
  <c r="AG1475" i="1"/>
  <c r="AG1476" i="1"/>
  <c r="AG1477" i="1"/>
  <c r="AG1478" i="1"/>
  <c r="AG1479" i="1"/>
  <c r="AG1480" i="1"/>
  <c r="AG1481" i="1"/>
  <c r="AG1482" i="1"/>
  <c r="AG1483" i="1"/>
  <c r="AG1484" i="1"/>
  <c r="AG1485" i="1"/>
  <c r="AG1486" i="1"/>
  <c r="AG1487" i="1"/>
  <c r="AG1488" i="1"/>
  <c r="AG1489" i="1"/>
  <c r="AG1490" i="1"/>
  <c r="AG1491" i="1"/>
  <c r="AG1492" i="1"/>
  <c r="AG1493" i="1"/>
  <c r="AG1494" i="1"/>
  <c r="AG1495" i="1"/>
  <c r="AG1496" i="1"/>
  <c r="AG1497" i="1"/>
  <c r="AG1498" i="1"/>
  <c r="AG1499" i="1"/>
  <c r="AG1500" i="1"/>
  <c r="AG1501" i="1"/>
  <c r="AG1502" i="1"/>
  <c r="AG1503" i="1"/>
  <c r="AG1504" i="1"/>
  <c r="AG1505" i="1"/>
  <c r="AG1506" i="1"/>
  <c r="AG1507" i="1"/>
  <c r="AG1508" i="1"/>
  <c r="AG1509" i="1"/>
  <c r="AG1510" i="1"/>
  <c r="AG1511" i="1"/>
  <c r="AG1512" i="1"/>
  <c r="AG1513" i="1"/>
  <c r="AG1514" i="1"/>
  <c r="AG1515" i="1"/>
  <c r="AG1516" i="1"/>
  <c r="AG1517" i="1"/>
  <c r="AG1518" i="1"/>
  <c r="AG1519" i="1"/>
  <c r="AG1520" i="1"/>
  <c r="AG1521" i="1"/>
  <c r="AG1522" i="1"/>
  <c r="AG1523" i="1"/>
  <c r="AG1524" i="1"/>
  <c r="AG1525" i="1"/>
  <c r="AG1526" i="1"/>
  <c r="AG1527" i="1"/>
  <c r="AG1528" i="1"/>
  <c r="AG1529" i="1"/>
  <c r="AG1530" i="1"/>
  <c r="AG1531" i="1"/>
  <c r="AG1532" i="1"/>
  <c r="AG1533" i="1"/>
  <c r="AG1534" i="1"/>
  <c r="AG1535" i="1"/>
  <c r="AG1536" i="1"/>
  <c r="AG1537" i="1"/>
  <c r="AG1538" i="1"/>
  <c r="AG1539" i="1"/>
  <c r="AG1540" i="1"/>
  <c r="AG1541" i="1"/>
  <c r="AG1542" i="1"/>
  <c r="AG1543" i="1"/>
  <c r="AG1544" i="1"/>
  <c r="AG1545" i="1"/>
  <c r="AG1546" i="1"/>
  <c r="AG1547" i="1"/>
  <c r="AG1548" i="1"/>
  <c r="AG1549" i="1"/>
  <c r="AG1550" i="1"/>
  <c r="AG1551" i="1"/>
  <c r="AG1552" i="1"/>
  <c r="AG1553" i="1"/>
  <c r="AG1554" i="1"/>
  <c r="AG1555" i="1"/>
  <c r="AG1556" i="1"/>
  <c r="AG1557" i="1"/>
  <c r="AG1558" i="1"/>
  <c r="AG1559" i="1"/>
  <c r="AG1560" i="1"/>
  <c r="AG1561" i="1"/>
  <c r="AG1562" i="1"/>
  <c r="AG1563" i="1"/>
  <c r="AG1564" i="1"/>
  <c r="AG1565" i="1"/>
  <c r="AG1566" i="1"/>
  <c r="AG1567" i="1"/>
  <c r="AG1568" i="1"/>
  <c r="AG1569" i="1"/>
  <c r="AG1570" i="1"/>
  <c r="AG1571" i="1"/>
  <c r="AG1572" i="1"/>
  <c r="AG1573" i="1"/>
  <c r="AG1574" i="1"/>
  <c r="AG1575" i="1"/>
  <c r="AG1576" i="1"/>
  <c r="AG1577" i="1"/>
  <c r="AG1578" i="1"/>
  <c r="AG1579" i="1"/>
  <c r="AG1580" i="1"/>
  <c r="AG1581" i="1"/>
  <c r="AG1582" i="1"/>
  <c r="AG1583" i="1"/>
  <c r="AG1584" i="1"/>
  <c r="AG1585" i="1"/>
  <c r="AG1586" i="1"/>
  <c r="AG1587" i="1"/>
  <c r="AG1588" i="1"/>
  <c r="AG1589" i="1"/>
  <c r="AG1590" i="1"/>
  <c r="AG1591" i="1"/>
  <c r="AG1592" i="1"/>
  <c r="AG1593" i="1"/>
  <c r="AG1594" i="1"/>
  <c r="AG1595" i="1"/>
  <c r="AG1596" i="1"/>
  <c r="AG1597" i="1"/>
  <c r="AG1598" i="1"/>
  <c r="AG1599" i="1"/>
  <c r="AG1600" i="1"/>
  <c r="AG1601" i="1"/>
  <c r="AG1602" i="1"/>
  <c r="AG1603" i="1"/>
  <c r="AG1604" i="1"/>
  <c r="AG1605" i="1"/>
  <c r="AG1606" i="1"/>
  <c r="AG1607" i="1"/>
  <c r="AG1608" i="1"/>
  <c r="AG1609" i="1"/>
  <c r="AG1610" i="1"/>
  <c r="AG1611" i="1"/>
  <c r="AG1612" i="1"/>
  <c r="AG1613" i="1"/>
  <c r="AG1614" i="1"/>
  <c r="AG1615" i="1"/>
  <c r="AG1616" i="1"/>
  <c r="AG1617" i="1"/>
  <c r="AG1618" i="1"/>
  <c r="AG1619" i="1"/>
  <c r="AG1620" i="1"/>
  <c r="AG1621" i="1"/>
  <c r="AG1622" i="1"/>
  <c r="AG1623" i="1"/>
  <c r="AG1624" i="1"/>
  <c r="AG1625" i="1"/>
  <c r="AG1626" i="1"/>
  <c r="AG1627" i="1"/>
  <c r="AG1628" i="1"/>
  <c r="AG1629" i="1"/>
  <c r="AG1630" i="1"/>
  <c r="AG1631" i="1"/>
  <c r="AG1632" i="1"/>
  <c r="AG1633" i="1"/>
  <c r="AG1634" i="1"/>
  <c r="AG1635" i="1"/>
  <c r="AG1636" i="1"/>
  <c r="AG1637" i="1"/>
  <c r="AG1638" i="1"/>
  <c r="AG1639" i="1"/>
  <c r="AG1640" i="1"/>
  <c r="AG1641" i="1"/>
  <c r="AG1642" i="1"/>
  <c r="AG1643" i="1"/>
  <c r="AG1644" i="1"/>
  <c r="AG1645" i="1"/>
  <c r="AG1646" i="1"/>
  <c r="AG1647" i="1"/>
  <c r="AG1648" i="1"/>
  <c r="AG1649" i="1"/>
  <c r="AG1650" i="1"/>
  <c r="AG1651" i="1"/>
  <c r="AG1652" i="1"/>
  <c r="AG1653" i="1"/>
  <c r="AG1654" i="1"/>
  <c r="AG1655" i="1"/>
  <c r="AG1656" i="1"/>
  <c r="AG1657" i="1"/>
  <c r="AG1658" i="1"/>
  <c r="AG1659" i="1"/>
  <c r="AG1660" i="1"/>
  <c r="AG1661" i="1"/>
  <c r="AG1662" i="1"/>
  <c r="AG1663" i="1"/>
  <c r="AG1664" i="1"/>
  <c r="AG1665" i="1"/>
  <c r="AG1666" i="1"/>
  <c r="AG1667" i="1"/>
  <c r="AG1668" i="1"/>
  <c r="AG1669" i="1"/>
  <c r="AG1670" i="1"/>
  <c r="AG1671" i="1"/>
  <c r="AG1672" i="1"/>
  <c r="AG1673" i="1"/>
  <c r="AG1674" i="1"/>
  <c r="AG1675" i="1"/>
  <c r="AG1676" i="1"/>
  <c r="AG1677" i="1"/>
  <c r="AG1678" i="1"/>
  <c r="AG1679" i="1"/>
  <c r="AG1680" i="1"/>
  <c r="AG1681" i="1"/>
  <c r="AG1682" i="1"/>
  <c r="AG1683" i="1"/>
  <c r="AG1684" i="1"/>
  <c r="AG1685" i="1"/>
  <c r="AG1686" i="1"/>
  <c r="AG1687" i="1"/>
  <c r="AG1688" i="1"/>
  <c r="AG1689" i="1"/>
  <c r="AG1690" i="1"/>
  <c r="AG1691" i="1"/>
  <c r="AG1692" i="1"/>
  <c r="AG1693" i="1"/>
  <c r="AG1694" i="1"/>
  <c r="AG1695" i="1"/>
  <c r="AG1696" i="1"/>
  <c r="AG1697" i="1"/>
  <c r="AG1698" i="1"/>
  <c r="AG1699" i="1"/>
  <c r="AG1700" i="1"/>
  <c r="AG1701" i="1"/>
  <c r="AG1702" i="1"/>
  <c r="AG1703" i="1"/>
  <c r="AG1704" i="1"/>
  <c r="AG1705" i="1"/>
  <c r="AG1706" i="1"/>
  <c r="AG1707" i="1"/>
  <c r="AG1708" i="1"/>
  <c r="AG1709" i="1"/>
  <c r="AG1710" i="1"/>
  <c r="AG1711" i="1"/>
  <c r="AG1712" i="1"/>
  <c r="AG1713" i="1"/>
  <c r="AG1714" i="1"/>
  <c r="AG1715" i="1"/>
  <c r="AG1716" i="1"/>
  <c r="AG1717" i="1"/>
  <c r="AG1718" i="1"/>
  <c r="AG1719" i="1"/>
  <c r="AG1720" i="1"/>
  <c r="AG1721" i="1"/>
  <c r="AG1722" i="1"/>
  <c r="AG1723" i="1"/>
  <c r="AG1724" i="1"/>
  <c r="AG1725" i="1"/>
  <c r="AG1726" i="1"/>
  <c r="AG1727" i="1"/>
  <c r="AG1728" i="1"/>
  <c r="AG1729" i="1"/>
  <c r="AG1730" i="1"/>
  <c r="AG1731" i="1"/>
  <c r="AG1732" i="1"/>
  <c r="AG1733" i="1"/>
  <c r="AG1734" i="1"/>
  <c r="AG1735" i="1"/>
  <c r="AG1736" i="1"/>
  <c r="AG1737" i="1"/>
  <c r="AG1738" i="1"/>
  <c r="AG1739" i="1"/>
  <c r="AG1740" i="1"/>
  <c r="AG1741" i="1"/>
  <c r="AG1742" i="1"/>
  <c r="AG1743" i="1"/>
  <c r="AG1744" i="1"/>
  <c r="AG1745" i="1"/>
  <c r="AG1746" i="1"/>
  <c r="AG1747" i="1"/>
  <c r="AG1748" i="1"/>
  <c r="AG1749" i="1"/>
  <c r="AG1750" i="1"/>
  <c r="AG1751" i="1"/>
  <c r="AG1752" i="1"/>
  <c r="AG1753" i="1"/>
  <c r="AG1754" i="1"/>
  <c r="AG1755" i="1"/>
  <c r="AG1756" i="1"/>
  <c r="AG1757" i="1"/>
  <c r="AG1758" i="1"/>
  <c r="AG1759" i="1"/>
  <c r="AG1760" i="1"/>
  <c r="AG1761" i="1"/>
  <c r="AG1762" i="1"/>
  <c r="AG1763" i="1"/>
  <c r="AG1764" i="1"/>
  <c r="AG1765" i="1"/>
  <c r="AG1766" i="1"/>
  <c r="AG1767" i="1"/>
  <c r="AG1768" i="1"/>
  <c r="AG1769" i="1"/>
  <c r="AG1770" i="1"/>
  <c r="AG1771" i="1"/>
  <c r="AG1772" i="1"/>
  <c r="AG1773" i="1"/>
  <c r="AG1774" i="1"/>
  <c r="AG1775" i="1"/>
  <c r="AG1776" i="1"/>
  <c r="AG1777" i="1"/>
  <c r="AG1778" i="1"/>
  <c r="AG1779" i="1"/>
  <c r="AG1780" i="1"/>
  <c r="AG1781" i="1"/>
  <c r="AG1782" i="1"/>
  <c r="AG1783" i="1"/>
  <c r="AG1784" i="1"/>
  <c r="AG1785" i="1"/>
  <c r="AG1786" i="1"/>
  <c r="AG1787" i="1"/>
  <c r="AG1788" i="1"/>
  <c r="AG1789" i="1"/>
  <c r="AG1790" i="1"/>
  <c r="AG1791" i="1"/>
  <c r="AG1792" i="1"/>
  <c r="AG1793" i="1"/>
  <c r="AG1794" i="1"/>
  <c r="AG1795" i="1"/>
  <c r="AG1796" i="1"/>
  <c r="AG1797" i="1"/>
  <c r="AG1798" i="1"/>
  <c r="AG1799" i="1"/>
  <c r="AG1800" i="1"/>
  <c r="AG1801" i="1"/>
  <c r="AG1802" i="1"/>
  <c r="AG1803" i="1"/>
  <c r="AG1804" i="1"/>
  <c r="AG1805" i="1"/>
  <c r="AG1806" i="1"/>
  <c r="AG1807" i="1"/>
  <c r="AG1808" i="1"/>
  <c r="AG1809" i="1"/>
  <c r="AG1810" i="1"/>
  <c r="AG1811" i="1"/>
  <c r="AG1812" i="1"/>
  <c r="AG1813" i="1"/>
  <c r="AG1814" i="1"/>
  <c r="AG1815" i="1"/>
  <c r="AG1816" i="1"/>
  <c r="AG1817" i="1"/>
  <c r="AG1818" i="1"/>
  <c r="AG1819" i="1"/>
  <c r="AG1820" i="1"/>
  <c r="AG1821" i="1"/>
  <c r="AG1822" i="1"/>
  <c r="AG1823" i="1"/>
  <c r="AG1824" i="1"/>
  <c r="AG1825" i="1"/>
  <c r="AG1826" i="1"/>
  <c r="AG1827" i="1"/>
  <c r="AG1828" i="1"/>
  <c r="AG1829" i="1"/>
  <c r="AG1830" i="1"/>
  <c r="AG1831" i="1"/>
  <c r="AG1832" i="1"/>
  <c r="AG1833" i="1"/>
  <c r="AG1834" i="1"/>
  <c r="AG1835" i="1"/>
  <c r="AG1836" i="1"/>
  <c r="AG1837" i="1"/>
  <c r="AG1838" i="1"/>
  <c r="AG1839" i="1"/>
  <c r="AG1840" i="1"/>
  <c r="AG1841" i="1"/>
  <c r="AG1842" i="1"/>
  <c r="AG1843" i="1"/>
  <c r="AG1844" i="1"/>
  <c r="AG1845" i="1"/>
  <c r="AG1846" i="1"/>
  <c r="AG1847" i="1"/>
  <c r="AG1848" i="1"/>
  <c r="AG1849" i="1"/>
  <c r="AG1850" i="1"/>
  <c r="AG1851" i="1"/>
  <c r="AG1852" i="1"/>
  <c r="AG1853" i="1"/>
  <c r="AG1854" i="1"/>
  <c r="AG1855" i="1"/>
  <c r="AG1856" i="1"/>
  <c r="AG1857" i="1"/>
  <c r="AG1858" i="1"/>
  <c r="AG1859" i="1"/>
  <c r="AG1860" i="1"/>
  <c r="AG1861" i="1"/>
  <c r="AG1862" i="1"/>
  <c r="AG1863" i="1"/>
  <c r="AG1864" i="1"/>
  <c r="AG1865" i="1"/>
  <c r="AG1866" i="1"/>
  <c r="AG1867" i="1"/>
  <c r="AG1868" i="1"/>
  <c r="AG1869" i="1"/>
  <c r="AG1870" i="1"/>
  <c r="AG1871" i="1"/>
  <c r="AG1872" i="1"/>
  <c r="AG1873" i="1"/>
  <c r="AG1874" i="1"/>
  <c r="AG1875" i="1"/>
  <c r="AG1876" i="1"/>
  <c r="AG1877" i="1"/>
  <c r="AG1878" i="1"/>
  <c r="AG1879" i="1"/>
  <c r="AG1880" i="1"/>
  <c r="AG1881" i="1"/>
  <c r="AG1882" i="1"/>
  <c r="AG1883" i="1"/>
  <c r="AG1884" i="1"/>
  <c r="AG1885" i="1"/>
  <c r="AG1886" i="1"/>
  <c r="AG1887" i="1"/>
  <c r="AG1888" i="1"/>
  <c r="AG1889" i="1"/>
  <c r="AG1890" i="1"/>
  <c r="AG1891" i="1"/>
  <c r="AG1892" i="1"/>
  <c r="AG1893" i="1"/>
  <c r="AG1894" i="1"/>
  <c r="AG1895" i="1"/>
  <c r="AG1896" i="1"/>
  <c r="AG1897" i="1"/>
  <c r="AG1898" i="1"/>
  <c r="AG1899" i="1"/>
  <c r="AG1900" i="1"/>
  <c r="AG1901" i="1"/>
  <c r="AG1902" i="1"/>
  <c r="AG1903" i="1"/>
  <c r="AG1904" i="1"/>
  <c r="AG1905" i="1"/>
  <c r="AG1906" i="1"/>
  <c r="AG1907" i="1"/>
  <c r="AG1908" i="1"/>
  <c r="AG1909" i="1"/>
  <c r="AG1910" i="1"/>
  <c r="AG1911" i="1"/>
  <c r="AG1912" i="1"/>
  <c r="AG1913" i="1"/>
  <c r="AG1914" i="1"/>
  <c r="AG1915" i="1"/>
  <c r="AG1916" i="1"/>
  <c r="AG1917" i="1"/>
  <c r="AG1918" i="1"/>
  <c r="AG1919" i="1"/>
  <c r="AG1920" i="1"/>
  <c r="AG1921" i="1"/>
  <c r="AG1922" i="1"/>
  <c r="AG1923" i="1"/>
  <c r="AG1924" i="1"/>
  <c r="AG1925" i="1"/>
  <c r="AG1926" i="1"/>
  <c r="AG1927" i="1"/>
  <c r="AG1928" i="1"/>
  <c r="AG1929" i="1"/>
  <c r="AG1930" i="1"/>
  <c r="AG1931" i="1"/>
  <c r="AG1932" i="1"/>
  <c r="AG1933" i="1"/>
  <c r="AG1934" i="1"/>
  <c r="AG1935" i="1"/>
  <c r="AG1936" i="1"/>
  <c r="AG1937" i="1"/>
  <c r="AG1938" i="1"/>
  <c r="AG1939" i="1"/>
  <c r="AG1940" i="1"/>
  <c r="AG1941" i="1"/>
  <c r="AG1942" i="1"/>
  <c r="AG1943" i="1"/>
  <c r="AG1944" i="1"/>
  <c r="AG1945" i="1"/>
  <c r="AG1946" i="1"/>
  <c r="AG1947" i="1"/>
  <c r="AG1948" i="1"/>
  <c r="AG1949" i="1"/>
  <c r="AG1950" i="1"/>
  <c r="AG1951" i="1"/>
  <c r="AG1952" i="1"/>
  <c r="AG1953" i="1"/>
  <c r="AG1954" i="1"/>
  <c r="AG1955" i="1"/>
  <c r="AG1956" i="1"/>
  <c r="AG1957" i="1"/>
  <c r="AG1958" i="1"/>
  <c r="AG1959" i="1"/>
  <c r="AG1960" i="1"/>
  <c r="AG1961" i="1"/>
  <c r="AG1962" i="1"/>
  <c r="AG1963" i="1"/>
  <c r="AG1964" i="1"/>
  <c r="AG1965" i="1"/>
  <c r="AG1966" i="1"/>
  <c r="AG1967" i="1"/>
  <c r="AG1968" i="1"/>
  <c r="AG1969" i="1"/>
  <c r="AG1970" i="1"/>
  <c r="AG1971" i="1"/>
  <c r="AG1972" i="1"/>
  <c r="AG1973" i="1"/>
  <c r="AG1974" i="1"/>
  <c r="AG1975" i="1"/>
  <c r="AG1976" i="1"/>
  <c r="AG1977" i="1"/>
  <c r="AG1978" i="1"/>
  <c r="AG1979" i="1"/>
  <c r="AG1980" i="1"/>
  <c r="AG1981" i="1"/>
  <c r="AG1982" i="1"/>
  <c r="AG1983" i="1"/>
  <c r="AG1984" i="1"/>
  <c r="AG1985" i="1"/>
  <c r="AG1986" i="1"/>
  <c r="AG1987" i="1"/>
  <c r="AG1988" i="1"/>
  <c r="AG1989" i="1"/>
  <c r="AG1990" i="1"/>
  <c r="AG1991" i="1"/>
  <c r="AG1992" i="1"/>
  <c r="AG1993" i="1"/>
  <c r="AG1994" i="1"/>
  <c r="AG1995" i="1"/>
  <c r="AG1996" i="1"/>
  <c r="AG1997" i="1"/>
  <c r="AG1998" i="1"/>
  <c r="AG1999" i="1"/>
  <c r="AG2000" i="1"/>
  <c r="AG2001" i="1"/>
  <c r="AG2002" i="1"/>
  <c r="AG2003" i="1"/>
  <c r="AG2004" i="1"/>
  <c r="AG2005" i="1"/>
  <c r="AG2006" i="1"/>
  <c r="AG2007" i="1"/>
  <c r="AG2008" i="1"/>
  <c r="AG2009" i="1"/>
  <c r="AG2010" i="1"/>
  <c r="AG2011" i="1"/>
  <c r="AG2012" i="1"/>
  <c r="AG2013" i="1"/>
  <c r="AG2014" i="1"/>
  <c r="AG2015" i="1"/>
  <c r="AG2016" i="1"/>
  <c r="AG2017" i="1"/>
  <c r="AG2018" i="1"/>
  <c r="AG2019" i="1"/>
  <c r="AG2020" i="1"/>
  <c r="AG2021" i="1"/>
  <c r="AG2022" i="1"/>
  <c r="AG2023" i="1"/>
  <c r="AG2024" i="1"/>
  <c r="AG2025" i="1"/>
  <c r="AG2026" i="1"/>
  <c r="AG2027" i="1"/>
  <c r="AG2028" i="1"/>
  <c r="AG2029" i="1"/>
  <c r="AG2030" i="1"/>
  <c r="AG2031" i="1"/>
  <c r="AG2032" i="1"/>
  <c r="AG2033" i="1"/>
  <c r="AG2034" i="1"/>
  <c r="AG2035" i="1"/>
  <c r="AG2036" i="1"/>
  <c r="AG2037" i="1"/>
  <c r="AG2038" i="1"/>
  <c r="AG2039" i="1"/>
  <c r="AG2040" i="1"/>
  <c r="AG2041" i="1"/>
  <c r="AG2042" i="1"/>
  <c r="AG2043" i="1"/>
  <c r="AG2044" i="1"/>
  <c r="AG2045" i="1"/>
  <c r="AG2046" i="1"/>
  <c r="AG2047" i="1"/>
  <c r="AG2048" i="1"/>
  <c r="AG2049" i="1"/>
  <c r="AG2050" i="1"/>
  <c r="AG2051" i="1"/>
  <c r="AG2052" i="1"/>
  <c r="AG2053" i="1"/>
  <c r="AG2054" i="1"/>
  <c r="AG2055" i="1"/>
  <c r="AG2056" i="1"/>
  <c r="AG2057" i="1"/>
  <c r="AG2058" i="1"/>
  <c r="AG2059" i="1"/>
  <c r="AG2060" i="1"/>
  <c r="AG2061" i="1"/>
  <c r="AG2062" i="1"/>
  <c r="AG2063" i="1"/>
  <c r="AG2064" i="1"/>
  <c r="AG2065" i="1"/>
  <c r="AG2066" i="1"/>
  <c r="AG2067" i="1"/>
  <c r="AG2068" i="1"/>
  <c r="AG2069" i="1"/>
  <c r="AG2070" i="1"/>
  <c r="AG2071" i="1"/>
  <c r="AG2072" i="1"/>
  <c r="AG2073" i="1"/>
  <c r="AG2074" i="1"/>
  <c r="AG2075" i="1"/>
  <c r="AG2076" i="1"/>
  <c r="AG2077" i="1"/>
  <c r="AG2078" i="1"/>
  <c r="AG2079" i="1"/>
  <c r="AG2080" i="1"/>
  <c r="AG2081" i="1"/>
  <c r="AG2082" i="1"/>
  <c r="AG2083" i="1"/>
  <c r="AG2084" i="1"/>
  <c r="AG2085" i="1"/>
  <c r="AG2086" i="1"/>
  <c r="AG2087" i="1"/>
  <c r="AG2088" i="1"/>
  <c r="AG2089" i="1"/>
  <c r="AG2090" i="1"/>
  <c r="AG2091" i="1"/>
  <c r="AG2092" i="1"/>
  <c r="AG2093" i="1"/>
  <c r="AG2094" i="1"/>
  <c r="AG2095" i="1"/>
  <c r="AG2096" i="1"/>
  <c r="AG2097" i="1"/>
  <c r="AG2098" i="1"/>
  <c r="AG2099" i="1"/>
  <c r="AG2100" i="1"/>
  <c r="AG2101" i="1"/>
  <c r="AG2102" i="1"/>
  <c r="AG2103" i="1"/>
  <c r="AG2104" i="1"/>
  <c r="AG2105" i="1"/>
  <c r="AG2106" i="1"/>
  <c r="AG2107" i="1"/>
  <c r="AG2108" i="1"/>
  <c r="AG2109" i="1"/>
  <c r="AG2110" i="1"/>
  <c r="AG2111" i="1"/>
  <c r="AG2112" i="1"/>
  <c r="AG2113" i="1"/>
  <c r="AG2114" i="1"/>
  <c r="AG2115" i="1"/>
  <c r="AG2116" i="1"/>
  <c r="AG2117" i="1"/>
  <c r="AG2118" i="1"/>
  <c r="AG2119" i="1"/>
  <c r="AG2120" i="1"/>
  <c r="AG2121" i="1"/>
  <c r="AG2122" i="1"/>
  <c r="AG2123" i="1"/>
  <c r="AG2124" i="1"/>
  <c r="AG2125" i="1"/>
  <c r="AG2126" i="1"/>
  <c r="AG2127" i="1"/>
  <c r="AG2128" i="1"/>
  <c r="AG2129" i="1"/>
  <c r="AG2130" i="1"/>
  <c r="AG2131" i="1"/>
  <c r="AG2132" i="1"/>
  <c r="AG2133" i="1"/>
  <c r="AG2134" i="1"/>
  <c r="AG2135" i="1"/>
  <c r="AG2136" i="1"/>
  <c r="AG2137" i="1"/>
  <c r="AG2138" i="1"/>
  <c r="AG2139" i="1"/>
  <c r="AG2140" i="1"/>
  <c r="AG2141" i="1"/>
  <c r="AG2142" i="1"/>
  <c r="AG2143" i="1"/>
  <c r="AG2144" i="1"/>
  <c r="AG2145" i="1"/>
  <c r="AG2146" i="1"/>
  <c r="AG2147" i="1"/>
  <c r="AG2148" i="1"/>
  <c r="AG2149" i="1"/>
  <c r="AG2150" i="1"/>
  <c r="AG2151" i="1"/>
  <c r="AG2152" i="1"/>
  <c r="AG2153" i="1"/>
  <c r="AG2154" i="1"/>
  <c r="AG2155" i="1"/>
  <c r="AG2156" i="1"/>
  <c r="AG2157" i="1"/>
  <c r="AG2158" i="1"/>
  <c r="AG2159" i="1"/>
  <c r="AG2160" i="1"/>
  <c r="AG2161" i="1"/>
  <c r="AG2162" i="1"/>
  <c r="AG2163" i="1"/>
  <c r="AG2164" i="1"/>
  <c r="AG2165" i="1"/>
  <c r="AG2166" i="1"/>
  <c r="AG2167" i="1"/>
  <c r="AG2168" i="1"/>
  <c r="AG2169" i="1"/>
  <c r="AG2170" i="1"/>
  <c r="AG2171" i="1"/>
  <c r="AG2172" i="1"/>
  <c r="AG2173" i="1"/>
  <c r="AG2174" i="1"/>
  <c r="AG2175" i="1"/>
  <c r="AG2176" i="1"/>
  <c r="AG2177" i="1"/>
  <c r="AG2178" i="1"/>
  <c r="AG2179" i="1"/>
  <c r="AG2180" i="1"/>
  <c r="AG2181" i="1"/>
  <c r="AG2182" i="1"/>
  <c r="AG2183" i="1"/>
  <c r="AG2184" i="1"/>
  <c r="AG2185" i="1"/>
  <c r="AG2186" i="1"/>
  <c r="AG2187" i="1"/>
  <c r="AG2188" i="1"/>
  <c r="AG2189" i="1"/>
  <c r="AG2190" i="1"/>
  <c r="AG2191" i="1"/>
  <c r="AG2192" i="1"/>
  <c r="AG2193" i="1"/>
  <c r="AG2194" i="1"/>
  <c r="AG2195" i="1"/>
  <c r="AG2196" i="1"/>
  <c r="AG2197" i="1"/>
  <c r="AG2198" i="1"/>
  <c r="AG2199" i="1"/>
  <c r="AG2200" i="1"/>
  <c r="AG2201" i="1"/>
  <c r="AG2202" i="1"/>
  <c r="AG2203" i="1"/>
  <c r="AG2204" i="1"/>
  <c r="AG2205" i="1"/>
  <c r="AG2206" i="1"/>
  <c r="AG2207" i="1"/>
  <c r="AG2208" i="1"/>
  <c r="AG2209" i="1"/>
  <c r="AG2210" i="1"/>
  <c r="AG2211" i="1"/>
  <c r="AG2212" i="1"/>
  <c r="AG2213" i="1"/>
  <c r="AG2214" i="1"/>
  <c r="AG2215" i="1"/>
  <c r="AG2216" i="1"/>
  <c r="AG2217" i="1"/>
  <c r="AG2218" i="1"/>
  <c r="AG2219" i="1"/>
  <c r="AG2220" i="1"/>
  <c r="AG2221" i="1"/>
  <c r="AG2222" i="1"/>
  <c r="AG2223" i="1"/>
  <c r="AG2224" i="1"/>
  <c r="AG2225" i="1"/>
  <c r="AG2226" i="1"/>
  <c r="AG2227" i="1"/>
  <c r="AG2228" i="1"/>
  <c r="AG2229" i="1"/>
  <c r="AG2230" i="1"/>
  <c r="AG2231" i="1"/>
  <c r="AG2232" i="1"/>
  <c r="AG2233" i="1"/>
  <c r="AG2234" i="1"/>
  <c r="AG2235" i="1"/>
  <c r="AG2236" i="1"/>
  <c r="AG2237" i="1"/>
  <c r="AG2238" i="1"/>
  <c r="AG2239" i="1"/>
  <c r="AG2240" i="1"/>
  <c r="AG2241" i="1"/>
  <c r="AG2242" i="1"/>
  <c r="AG2243" i="1"/>
  <c r="AG2244" i="1"/>
  <c r="AG2245" i="1"/>
  <c r="AG2246" i="1"/>
  <c r="AG2247" i="1"/>
  <c r="AG2248" i="1"/>
  <c r="AG2249" i="1"/>
  <c r="AG2250" i="1"/>
  <c r="AG2251" i="1"/>
  <c r="AG2252" i="1"/>
  <c r="AG2253" i="1"/>
  <c r="AG2254" i="1"/>
  <c r="AG2255" i="1"/>
  <c r="AG2256" i="1"/>
  <c r="AG2257" i="1"/>
  <c r="AG2258" i="1"/>
  <c r="AG2259" i="1"/>
  <c r="AG2260" i="1"/>
  <c r="AG2261" i="1"/>
  <c r="AG2262" i="1"/>
  <c r="AG2263" i="1"/>
  <c r="AG2264" i="1"/>
  <c r="AG2265" i="1"/>
  <c r="AG2266" i="1"/>
  <c r="AG2267" i="1"/>
  <c r="AG2268" i="1"/>
  <c r="AG2269" i="1"/>
  <c r="AG2270" i="1"/>
  <c r="AG2271" i="1"/>
  <c r="AG2272" i="1"/>
  <c r="AG2273" i="1"/>
  <c r="AG2274" i="1"/>
  <c r="AG2275" i="1"/>
  <c r="AG2276" i="1"/>
  <c r="AG2277" i="1"/>
  <c r="AG2278" i="1"/>
  <c r="AG2279" i="1"/>
  <c r="AG2280" i="1"/>
  <c r="AG2281" i="1"/>
  <c r="AG2282" i="1"/>
  <c r="AG2283" i="1"/>
  <c r="AG2284" i="1"/>
  <c r="AG2285" i="1"/>
  <c r="AG2286" i="1"/>
  <c r="AG2287" i="1"/>
  <c r="AG2288" i="1"/>
  <c r="AG2289" i="1"/>
  <c r="AG2290" i="1"/>
  <c r="AG2291" i="1"/>
  <c r="AG2292" i="1"/>
  <c r="AG2293" i="1"/>
  <c r="AG2294" i="1"/>
  <c r="AG2295" i="1"/>
  <c r="AG2296" i="1"/>
  <c r="AG2297" i="1"/>
  <c r="AG2298" i="1"/>
  <c r="AG2299" i="1"/>
  <c r="AG2300" i="1"/>
  <c r="AG2301" i="1"/>
  <c r="AG2302" i="1"/>
  <c r="AG2303" i="1"/>
  <c r="AG2304" i="1"/>
  <c r="AG2305" i="1"/>
  <c r="AG2306" i="1"/>
  <c r="AG2307" i="1"/>
  <c r="AG2308" i="1"/>
  <c r="AG2309" i="1"/>
  <c r="AG2310" i="1"/>
  <c r="AG2311" i="1"/>
  <c r="AG2312" i="1"/>
  <c r="AG2313" i="1"/>
  <c r="AG2314" i="1"/>
  <c r="AG2315" i="1"/>
  <c r="AG2316" i="1"/>
  <c r="AG2317" i="1"/>
  <c r="AG2318" i="1"/>
  <c r="AG2319" i="1"/>
  <c r="AG2320" i="1"/>
  <c r="AG2321" i="1"/>
  <c r="AG2322" i="1"/>
  <c r="AG2323" i="1"/>
  <c r="AG2324" i="1"/>
  <c r="AG2325" i="1"/>
  <c r="AG2326" i="1"/>
  <c r="AG2327" i="1"/>
  <c r="AG2328" i="1"/>
  <c r="AG2329" i="1"/>
  <c r="AG2330" i="1"/>
  <c r="AG2331" i="1"/>
  <c r="AG2332" i="1"/>
  <c r="AG2333" i="1"/>
  <c r="AG2334" i="1"/>
  <c r="AG2335" i="1"/>
  <c r="AG2336" i="1"/>
  <c r="AG2337" i="1"/>
  <c r="AG2338" i="1"/>
  <c r="AG2339" i="1"/>
  <c r="AG2340" i="1"/>
  <c r="AG2341" i="1"/>
  <c r="AG2342" i="1"/>
  <c r="AG2343" i="1"/>
  <c r="AG2344" i="1"/>
  <c r="AG2345" i="1"/>
  <c r="AG2346" i="1"/>
  <c r="AG2347" i="1"/>
  <c r="AG2348" i="1"/>
  <c r="AG2349" i="1"/>
  <c r="AG2350" i="1"/>
  <c r="AG2351" i="1"/>
  <c r="AG2352" i="1"/>
  <c r="AG2353" i="1"/>
  <c r="AG2354" i="1"/>
  <c r="AG2355" i="1"/>
  <c r="AG2356" i="1"/>
  <c r="AG2357" i="1"/>
  <c r="AG2358" i="1"/>
  <c r="AG2359" i="1"/>
  <c r="AG2360" i="1"/>
  <c r="AG2361" i="1"/>
  <c r="AG2362" i="1"/>
  <c r="AG2363" i="1"/>
  <c r="AG2364" i="1"/>
  <c r="AG2365" i="1"/>
  <c r="AG2366" i="1"/>
  <c r="AG2367" i="1"/>
  <c r="AG2368" i="1"/>
  <c r="AG2369" i="1"/>
  <c r="AG2370" i="1"/>
  <c r="AG2371" i="1"/>
  <c r="AG2372" i="1"/>
  <c r="AG2373" i="1"/>
  <c r="AG2374" i="1"/>
  <c r="AG2375" i="1"/>
  <c r="AG2376" i="1"/>
  <c r="AG2377" i="1"/>
  <c r="AG2378" i="1"/>
  <c r="AG2379" i="1"/>
  <c r="AG2380" i="1"/>
  <c r="AG2381" i="1"/>
  <c r="AG2382" i="1"/>
  <c r="AG2383" i="1"/>
  <c r="AG2384" i="1"/>
  <c r="AG2385" i="1"/>
  <c r="AG2386" i="1"/>
  <c r="AG2387" i="1"/>
  <c r="AG2388" i="1"/>
  <c r="AG2389" i="1"/>
  <c r="AG2390" i="1"/>
  <c r="AG2391" i="1"/>
  <c r="AG2392" i="1"/>
  <c r="AG2393" i="1"/>
  <c r="AG2394" i="1"/>
  <c r="AG2395" i="1"/>
  <c r="AG2396" i="1"/>
  <c r="AG2397" i="1"/>
  <c r="AG2398" i="1"/>
  <c r="AG2399" i="1"/>
  <c r="AG2400" i="1"/>
  <c r="AG2401" i="1"/>
  <c r="AG2402" i="1"/>
  <c r="AG2403" i="1"/>
  <c r="AG2404" i="1"/>
  <c r="AG2405" i="1"/>
  <c r="AG2406" i="1"/>
  <c r="AG2407" i="1"/>
  <c r="AG2408" i="1"/>
  <c r="AG2409" i="1"/>
  <c r="AG2410" i="1"/>
  <c r="AG2411" i="1"/>
  <c r="AG2412" i="1"/>
  <c r="AG2413" i="1"/>
  <c r="AG2414" i="1"/>
  <c r="AG2415" i="1"/>
  <c r="AG2416" i="1"/>
  <c r="AG2417" i="1"/>
  <c r="AG2418" i="1"/>
  <c r="AG2419" i="1"/>
  <c r="AG2420" i="1"/>
  <c r="AG2421" i="1"/>
  <c r="AG2422" i="1"/>
  <c r="AG2423" i="1"/>
  <c r="AG2424" i="1"/>
  <c r="AG2425" i="1"/>
  <c r="AG2426" i="1"/>
  <c r="AG2427" i="1"/>
  <c r="AG2428" i="1"/>
  <c r="AG2429" i="1"/>
  <c r="AG2430" i="1"/>
  <c r="AG2431" i="1"/>
  <c r="AG2432" i="1"/>
  <c r="AG2433" i="1"/>
  <c r="AG2434" i="1"/>
  <c r="AG2435" i="1"/>
  <c r="AG2436" i="1"/>
  <c r="AG2437" i="1"/>
  <c r="AG2438" i="1"/>
  <c r="AG2439" i="1"/>
  <c r="AG2440" i="1"/>
  <c r="AG2441" i="1"/>
  <c r="AG2442" i="1"/>
  <c r="AG2443" i="1"/>
  <c r="AG2444" i="1"/>
  <c r="AG2445" i="1"/>
  <c r="AG2446" i="1"/>
  <c r="AG2447" i="1"/>
  <c r="AG2448" i="1"/>
  <c r="AG2449" i="1"/>
  <c r="AG2450" i="1"/>
  <c r="AG2451" i="1"/>
  <c r="AG2452" i="1"/>
  <c r="AG2453" i="1"/>
  <c r="AG2454" i="1"/>
  <c r="AG2455" i="1"/>
  <c r="AG2456" i="1"/>
  <c r="AG2457" i="1"/>
  <c r="AG2458" i="1"/>
  <c r="AG2459" i="1"/>
  <c r="AG2460" i="1"/>
  <c r="AG2461" i="1"/>
  <c r="AG2462" i="1"/>
  <c r="AG2463" i="1"/>
  <c r="AG2464" i="1"/>
  <c r="AG2465" i="1"/>
  <c r="AG2466" i="1"/>
  <c r="AG2467" i="1"/>
  <c r="AG2468" i="1"/>
  <c r="AG2469" i="1"/>
  <c r="AG2470" i="1"/>
  <c r="AG2471" i="1"/>
  <c r="AG2472" i="1"/>
  <c r="AG2473" i="1"/>
  <c r="AG2474" i="1"/>
  <c r="AG2475" i="1"/>
  <c r="AG2476" i="1"/>
  <c r="AG2477" i="1"/>
  <c r="AG2478" i="1"/>
  <c r="AG2479" i="1"/>
  <c r="AG2480" i="1"/>
  <c r="AG2481" i="1"/>
  <c r="AG2482" i="1"/>
  <c r="AG2483" i="1"/>
  <c r="AG2484" i="1"/>
  <c r="AG2485" i="1"/>
  <c r="AG2486" i="1"/>
  <c r="AG2487" i="1"/>
  <c r="AG2488" i="1"/>
  <c r="AG2489" i="1"/>
  <c r="AG2490" i="1"/>
  <c r="AG2491" i="1"/>
  <c r="AG2492" i="1"/>
  <c r="AG2493" i="1"/>
  <c r="AG2494" i="1"/>
  <c r="AG2495" i="1"/>
  <c r="AG2496" i="1"/>
  <c r="AG2497" i="1"/>
  <c r="AG2498" i="1"/>
  <c r="AG2499" i="1"/>
  <c r="AG2500" i="1"/>
  <c r="AG2501" i="1"/>
  <c r="AG2502" i="1"/>
  <c r="AG2503" i="1"/>
  <c r="AG2504" i="1"/>
  <c r="AG2505" i="1"/>
  <c r="AG2506" i="1"/>
  <c r="AG2507" i="1"/>
  <c r="AG2508" i="1"/>
  <c r="AG2509" i="1"/>
  <c r="AG2510" i="1"/>
  <c r="AG2511" i="1"/>
  <c r="AG2512" i="1"/>
  <c r="AG2513" i="1"/>
  <c r="AG2514" i="1"/>
  <c r="AG2515" i="1"/>
  <c r="AG2516" i="1"/>
  <c r="AG2517" i="1"/>
  <c r="AG2518" i="1"/>
  <c r="AG2519" i="1"/>
  <c r="AG2520" i="1"/>
  <c r="AG2521" i="1"/>
  <c r="AG2522" i="1"/>
  <c r="AG2523" i="1"/>
  <c r="AG2524" i="1"/>
  <c r="AG2525" i="1"/>
  <c r="AG2526" i="1"/>
  <c r="AG2527" i="1"/>
  <c r="AG2528" i="1"/>
  <c r="AG2529" i="1"/>
  <c r="AG2530" i="1"/>
  <c r="AG2531" i="1"/>
  <c r="AG2532" i="1"/>
  <c r="AG2533" i="1"/>
  <c r="AG2534" i="1"/>
  <c r="AG2535" i="1"/>
  <c r="AG2536" i="1"/>
  <c r="AG2537" i="1"/>
  <c r="AG2538" i="1"/>
  <c r="AG2539" i="1"/>
  <c r="AG2540" i="1"/>
  <c r="AG2541" i="1"/>
  <c r="AG2542" i="1"/>
  <c r="AG2543" i="1"/>
  <c r="AG2544" i="1"/>
  <c r="AG2545" i="1"/>
  <c r="AG2546" i="1"/>
  <c r="AG2547" i="1"/>
  <c r="AG2548" i="1"/>
  <c r="AG2549" i="1"/>
  <c r="AG2550" i="1"/>
  <c r="AG2551" i="1"/>
  <c r="AG2552" i="1"/>
  <c r="AG2553" i="1"/>
  <c r="AG2554" i="1"/>
  <c r="AG2555" i="1"/>
  <c r="AG2556" i="1"/>
  <c r="AG2557" i="1"/>
  <c r="AG2558" i="1"/>
  <c r="AG2559" i="1"/>
  <c r="AG2560" i="1"/>
  <c r="AG2561" i="1"/>
  <c r="AG2562" i="1"/>
  <c r="AG2563" i="1"/>
  <c r="AG2564" i="1"/>
  <c r="AG2565" i="1"/>
  <c r="AG2566" i="1"/>
  <c r="AG2567" i="1"/>
  <c r="AG2568" i="1"/>
  <c r="AG2569" i="1"/>
  <c r="AG2570" i="1"/>
  <c r="AG2571" i="1"/>
  <c r="AG2572" i="1"/>
  <c r="AG2573" i="1"/>
  <c r="AG2574" i="1"/>
  <c r="AG2575" i="1"/>
  <c r="AG2576" i="1"/>
  <c r="AG2577" i="1"/>
  <c r="AG2578" i="1"/>
  <c r="AG2579" i="1"/>
  <c r="AG2580" i="1"/>
  <c r="AG2581" i="1"/>
  <c r="AG2582" i="1"/>
  <c r="AG2583" i="1"/>
  <c r="AG2584" i="1"/>
  <c r="AG2585" i="1"/>
  <c r="AG2586" i="1"/>
  <c r="AG2587" i="1"/>
  <c r="AG2588" i="1"/>
  <c r="AG2589" i="1"/>
  <c r="AG2590" i="1"/>
  <c r="AG2591" i="1"/>
  <c r="AG2592" i="1"/>
  <c r="AG2593" i="1"/>
  <c r="AG2594" i="1"/>
  <c r="AG2595" i="1"/>
  <c r="AG2596" i="1"/>
  <c r="AG2597" i="1"/>
  <c r="AG2598" i="1"/>
  <c r="AG2599" i="1"/>
  <c r="AG2600" i="1"/>
  <c r="AG2601" i="1"/>
  <c r="AG2602" i="1"/>
  <c r="AG2603" i="1"/>
  <c r="AG2604" i="1"/>
  <c r="AG2605" i="1"/>
  <c r="AG2606" i="1"/>
  <c r="AG2607" i="1"/>
  <c r="AG2608" i="1"/>
  <c r="AG2609" i="1"/>
  <c r="AG2610" i="1"/>
  <c r="AG2611" i="1"/>
  <c r="AG2612" i="1"/>
  <c r="AG2613" i="1"/>
  <c r="AG2614" i="1"/>
  <c r="AG2615" i="1"/>
  <c r="AG2616" i="1"/>
  <c r="AG2617" i="1"/>
  <c r="AG2618" i="1"/>
  <c r="AG2619" i="1"/>
  <c r="AG2620" i="1"/>
  <c r="AG2621" i="1"/>
  <c r="AG2622" i="1"/>
  <c r="AG2623" i="1"/>
  <c r="AG2624" i="1"/>
  <c r="AG2625" i="1"/>
  <c r="AG2626" i="1"/>
  <c r="AG2627" i="1"/>
  <c r="AG2628" i="1"/>
  <c r="AG2629" i="1"/>
  <c r="AG2630" i="1"/>
  <c r="AG2631" i="1"/>
  <c r="AG2632" i="1"/>
  <c r="AG2633" i="1"/>
  <c r="AG2634" i="1"/>
  <c r="AG2635" i="1"/>
  <c r="AG2636" i="1"/>
  <c r="AG2637" i="1"/>
  <c r="AG2638" i="1"/>
  <c r="AG2639" i="1"/>
  <c r="AG2640" i="1"/>
  <c r="AG2641" i="1"/>
  <c r="AG2642" i="1"/>
  <c r="AG2643" i="1"/>
  <c r="AG2644" i="1"/>
  <c r="AG2645" i="1"/>
  <c r="AG2646" i="1"/>
  <c r="AG2647" i="1"/>
  <c r="AG2648" i="1"/>
  <c r="AG2649" i="1"/>
  <c r="AG2650" i="1"/>
  <c r="AG2651" i="1"/>
  <c r="AG2652" i="1"/>
  <c r="AG2653" i="1"/>
  <c r="AG2654" i="1"/>
  <c r="AG2655" i="1"/>
  <c r="AG2656" i="1"/>
  <c r="AG2657" i="1"/>
  <c r="AG2658" i="1"/>
  <c r="AG2659" i="1"/>
  <c r="AG2660" i="1"/>
  <c r="AG2661" i="1"/>
  <c r="AG2662" i="1"/>
  <c r="AG2663" i="1"/>
  <c r="AG2664" i="1"/>
  <c r="AG2665" i="1"/>
  <c r="AG2666" i="1"/>
  <c r="AG2667" i="1"/>
  <c r="AG2668" i="1"/>
  <c r="AG2669" i="1"/>
  <c r="AG2670" i="1"/>
  <c r="AG2671" i="1"/>
  <c r="AG2672" i="1"/>
  <c r="AG2673" i="1"/>
  <c r="AG2674" i="1"/>
  <c r="AG2675" i="1"/>
  <c r="AG2676" i="1"/>
  <c r="AG2677" i="1"/>
  <c r="AG2678" i="1"/>
  <c r="AG2679" i="1"/>
  <c r="AG2680" i="1"/>
  <c r="AG2681" i="1"/>
  <c r="AG2682" i="1"/>
  <c r="AG2683" i="1"/>
  <c r="AG2684" i="1"/>
  <c r="AG2685" i="1"/>
  <c r="AG2686" i="1"/>
  <c r="AG2687" i="1"/>
  <c r="AG2688" i="1"/>
  <c r="AG2689" i="1"/>
  <c r="AG2690" i="1"/>
  <c r="AG2691" i="1"/>
  <c r="AG2692" i="1"/>
  <c r="AG2693" i="1"/>
  <c r="AG2694" i="1"/>
  <c r="AG2695" i="1"/>
  <c r="AG2696" i="1"/>
  <c r="AG2697" i="1"/>
  <c r="AG2698" i="1"/>
  <c r="AG2699" i="1"/>
  <c r="AG2700" i="1"/>
  <c r="AG2701" i="1"/>
  <c r="AG2702" i="1"/>
  <c r="AG2703" i="1"/>
  <c r="AG2704" i="1"/>
  <c r="AG2705" i="1"/>
  <c r="AG2706" i="1"/>
  <c r="AG2707" i="1"/>
  <c r="AG2708" i="1"/>
  <c r="AG2709" i="1"/>
  <c r="AG2710" i="1"/>
  <c r="AG2711" i="1"/>
  <c r="AG2712" i="1"/>
  <c r="AG2713" i="1"/>
  <c r="AG2714" i="1"/>
  <c r="AG2715" i="1"/>
  <c r="AG2716" i="1"/>
  <c r="AG2717" i="1"/>
  <c r="AG2718" i="1"/>
  <c r="AG2719" i="1"/>
  <c r="AG2720" i="1"/>
  <c r="AG2721" i="1"/>
  <c r="AG2722" i="1"/>
  <c r="AG2723" i="1"/>
  <c r="AG2724" i="1"/>
  <c r="AG2725" i="1"/>
  <c r="AG2726" i="1"/>
  <c r="AG2727" i="1"/>
  <c r="AG2728" i="1"/>
  <c r="AG2729" i="1"/>
  <c r="AG2730" i="1"/>
  <c r="AG2731" i="1"/>
  <c r="AG2732" i="1"/>
  <c r="AG2733" i="1"/>
  <c r="AG2734" i="1"/>
  <c r="AG2735" i="1"/>
  <c r="AG2736" i="1"/>
  <c r="AG2737" i="1"/>
  <c r="AG2738" i="1"/>
  <c r="AG2739" i="1"/>
  <c r="AG2740" i="1"/>
  <c r="AG2741" i="1"/>
  <c r="AG2742" i="1"/>
  <c r="AG2743" i="1"/>
  <c r="AG2744" i="1"/>
  <c r="AG2745" i="1"/>
  <c r="AG2746" i="1"/>
  <c r="AG2747" i="1"/>
  <c r="AG2748" i="1"/>
  <c r="AG2749" i="1"/>
  <c r="AG2750" i="1"/>
  <c r="AG2751" i="1"/>
  <c r="AG2752" i="1"/>
  <c r="AG2753" i="1"/>
  <c r="AG2754" i="1"/>
  <c r="AG2755" i="1"/>
  <c r="AG2756" i="1"/>
  <c r="AG2757" i="1"/>
  <c r="AG2758" i="1"/>
  <c r="AG2759" i="1"/>
  <c r="AG2760" i="1"/>
  <c r="AG2761" i="1"/>
  <c r="AG2762" i="1"/>
  <c r="AG2763" i="1"/>
  <c r="AG2764" i="1"/>
  <c r="AG2765" i="1"/>
  <c r="AG2766" i="1"/>
  <c r="AG2767" i="1"/>
  <c r="AG2768" i="1"/>
  <c r="AG2769" i="1"/>
  <c r="AG2770" i="1"/>
  <c r="AG2771" i="1"/>
  <c r="AG2772" i="1"/>
  <c r="AG2773" i="1"/>
  <c r="AG2774" i="1"/>
  <c r="AG2775" i="1"/>
  <c r="AG2776" i="1"/>
  <c r="AG2777" i="1"/>
  <c r="AG2778" i="1"/>
  <c r="AG2779" i="1"/>
  <c r="AG2780" i="1"/>
  <c r="AG2781" i="1"/>
  <c r="AG2782" i="1"/>
  <c r="AG2783" i="1"/>
  <c r="AG2784" i="1"/>
  <c r="AG2785" i="1"/>
  <c r="AG2786" i="1"/>
  <c r="AG2787" i="1"/>
  <c r="AG2788" i="1"/>
  <c r="AG2789" i="1"/>
  <c r="AG2790" i="1"/>
  <c r="AG2791" i="1"/>
  <c r="AG2792" i="1"/>
  <c r="AG2793" i="1"/>
  <c r="AG2794" i="1"/>
  <c r="AG2795" i="1"/>
  <c r="AG2796" i="1"/>
  <c r="AG2797" i="1"/>
  <c r="AG2798" i="1"/>
  <c r="AG2799" i="1"/>
  <c r="AG2800" i="1"/>
  <c r="AG2801" i="1"/>
  <c r="AG2802" i="1"/>
  <c r="AG2803" i="1"/>
  <c r="AG2804" i="1"/>
  <c r="AG2805" i="1"/>
  <c r="AG2806" i="1"/>
  <c r="AG2807" i="1"/>
  <c r="AG2808" i="1"/>
  <c r="AG2809" i="1"/>
  <c r="AG2810" i="1"/>
  <c r="AG2811" i="1"/>
  <c r="AG2812" i="1"/>
  <c r="AG2813" i="1"/>
  <c r="AG2814" i="1"/>
  <c r="AG2815" i="1"/>
  <c r="AG2816" i="1"/>
  <c r="AG2817" i="1"/>
  <c r="AG2818" i="1"/>
  <c r="AG2819" i="1"/>
  <c r="AG2820" i="1"/>
  <c r="AG2821" i="1"/>
  <c r="AG2822" i="1"/>
  <c r="AG2823" i="1"/>
  <c r="AG2824" i="1"/>
  <c r="AG2825" i="1"/>
  <c r="AG2826" i="1"/>
  <c r="AG2827" i="1"/>
  <c r="AG2828" i="1"/>
  <c r="AG2829" i="1"/>
  <c r="AG2830" i="1"/>
  <c r="AG2831" i="1"/>
  <c r="AG2832" i="1"/>
  <c r="AG2833" i="1"/>
  <c r="AG2834" i="1"/>
  <c r="AG2835" i="1"/>
  <c r="AG2836" i="1"/>
  <c r="AG2837" i="1"/>
  <c r="AG2838" i="1"/>
  <c r="AG2839" i="1"/>
  <c r="AG2840" i="1"/>
  <c r="AG2841" i="1"/>
  <c r="AG2842" i="1"/>
  <c r="AG2843" i="1"/>
  <c r="AG2844" i="1"/>
  <c r="AG2845" i="1"/>
  <c r="AG2846" i="1"/>
  <c r="AG2847" i="1"/>
  <c r="AG2848" i="1"/>
  <c r="AG2849" i="1"/>
  <c r="AG2850" i="1"/>
  <c r="AG2851" i="1"/>
  <c r="AG2852" i="1"/>
  <c r="AG2853" i="1"/>
  <c r="AG2854" i="1"/>
  <c r="AG2855" i="1"/>
  <c r="AG2856" i="1"/>
  <c r="AG2857" i="1"/>
  <c r="AG2858" i="1"/>
  <c r="AG2859" i="1"/>
  <c r="AG2860" i="1"/>
  <c r="AG2861" i="1"/>
  <c r="AG2862" i="1"/>
  <c r="AG2863" i="1"/>
  <c r="AG2864" i="1"/>
  <c r="AG2865" i="1"/>
  <c r="AG2866" i="1"/>
  <c r="AG2867" i="1"/>
  <c r="AG2868" i="1"/>
  <c r="AG2869" i="1"/>
  <c r="AG2870" i="1"/>
  <c r="AG2871" i="1"/>
  <c r="AG2872" i="1"/>
  <c r="AG2873" i="1"/>
  <c r="AG2874" i="1"/>
  <c r="AG2875" i="1"/>
  <c r="AG2876" i="1"/>
  <c r="AG2877" i="1"/>
  <c r="AG2878" i="1"/>
  <c r="AG2879" i="1"/>
  <c r="AG2880" i="1"/>
  <c r="AG2881" i="1"/>
  <c r="AG2882" i="1"/>
  <c r="AG2883" i="1"/>
  <c r="AG2884" i="1"/>
  <c r="AG2885" i="1"/>
  <c r="AG2886" i="1"/>
  <c r="AG2887" i="1"/>
  <c r="AG2888" i="1"/>
  <c r="AG2889" i="1"/>
  <c r="AG2890" i="1"/>
  <c r="AG2891" i="1"/>
  <c r="AG2892" i="1"/>
  <c r="AG2893" i="1"/>
  <c r="AG2894" i="1"/>
  <c r="AG2895" i="1"/>
  <c r="AG2896" i="1"/>
  <c r="AG2897" i="1"/>
  <c r="AG2898" i="1"/>
  <c r="AG2899" i="1"/>
  <c r="AG2900" i="1"/>
  <c r="AG2901" i="1"/>
  <c r="AG2902" i="1"/>
  <c r="AG2903" i="1"/>
  <c r="AG2904" i="1"/>
  <c r="AG2905" i="1"/>
  <c r="AG2906" i="1"/>
  <c r="AG2907" i="1"/>
  <c r="AG2908" i="1"/>
  <c r="AG2909" i="1"/>
  <c r="AG2910" i="1"/>
  <c r="AG2911" i="1"/>
  <c r="AG2912" i="1"/>
  <c r="AG2913" i="1"/>
  <c r="AG2914" i="1"/>
  <c r="AG2915" i="1"/>
  <c r="AG2916" i="1"/>
  <c r="AG2917" i="1"/>
  <c r="AG2918" i="1"/>
  <c r="AG2919" i="1"/>
  <c r="AG2920" i="1"/>
  <c r="AG2921" i="1"/>
  <c r="AG2922" i="1"/>
  <c r="AG2923" i="1"/>
  <c r="AG2924" i="1"/>
  <c r="AG2925" i="1"/>
  <c r="AG2926" i="1"/>
  <c r="AG2927" i="1"/>
  <c r="AG2928" i="1"/>
  <c r="AG2929" i="1"/>
  <c r="AG2930" i="1"/>
  <c r="AG2931" i="1"/>
  <c r="AG2932" i="1"/>
  <c r="AG2933" i="1"/>
  <c r="AG2934" i="1"/>
  <c r="AG2935" i="1"/>
  <c r="AG2936" i="1"/>
  <c r="AG2937" i="1"/>
  <c r="AG2938" i="1"/>
  <c r="AG2939" i="1"/>
  <c r="AG2940" i="1"/>
  <c r="AG2941" i="1"/>
  <c r="AG2942" i="1"/>
  <c r="AG2943" i="1"/>
  <c r="AG2944" i="1"/>
  <c r="AG2945" i="1"/>
  <c r="AG2946" i="1"/>
  <c r="AG2947" i="1"/>
  <c r="AG2948" i="1"/>
  <c r="AG2949" i="1"/>
  <c r="AG2950" i="1"/>
  <c r="AG2951" i="1"/>
  <c r="AG2952" i="1"/>
  <c r="AG2953" i="1"/>
  <c r="AG2954" i="1"/>
  <c r="AG2955" i="1"/>
  <c r="AG2956" i="1"/>
  <c r="AG2957" i="1"/>
  <c r="AG2958" i="1"/>
  <c r="AG2959" i="1"/>
  <c r="AG2960" i="1"/>
  <c r="AG2961" i="1"/>
  <c r="AG2962" i="1"/>
  <c r="AG2963" i="1"/>
  <c r="AG2964" i="1"/>
  <c r="AG2965" i="1"/>
  <c r="AG2966" i="1"/>
  <c r="AG2967" i="1"/>
  <c r="AG2968" i="1"/>
  <c r="AG2969" i="1"/>
  <c r="AG2970" i="1"/>
  <c r="AG2971" i="1"/>
  <c r="AG2972" i="1"/>
  <c r="AG2973" i="1"/>
  <c r="AG2974" i="1"/>
  <c r="AG2975" i="1"/>
  <c r="AG2976" i="1"/>
  <c r="AG2977" i="1"/>
  <c r="AG2978" i="1"/>
  <c r="AG2979" i="1"/>
  <c r="AG2980" i="1"/>
  <c r="AG2981" i="1"/>
  <c r="AG2982" i="1"/>
  <c r="AG2983" i="1"/>
  <c r="AG2984" i="1"/>
  <c r="AG2985" i="1"/>
  <c r="AG2986" i="1"/>
  <c r="AG2987" i="1"/>
  <c r="AG2988" i="1"/>
  <c r="AG2989" i="1"/>
  <c r="AG2990" i="1"/>
  <c r="AG2991" i="1"/>
  <c r="AG2992" i="1"/>
  <c r="AG2993" i="1"/>
  <c r="AG2994" i="1"/>
  <c r="AG2995" i="1"/>
  <c r="AG2996" i="1"/>
  <c r="AG2997" i="1"/>
  <c r="AG2998" i="1"/>
  <c r="AG2999" i="1"/>
  <c r="AG3000" i="1"/>
  <c r="AG3001" i="1"/>
  <c r="AG3002" i="1"/>
  <c r="AG3003" i="1"/>
  <c r="AG3004" i="1"/>
  <c r="AG3005" i="1"/>
  <c r="AG3006" i="1"/>
  <c r="AG3007" i="1"/>
  <c r="AG3008" i="1"/>
  <c r="AG3009" i="1"/>
  <c r="AG3010" i="1"/>
  <c r="AG3011" i="1"/>
  <c r="AG3012" i="1"/>
  <c r="AG3013" i="1"/>
  <c r="AG3014" i="1"/>
  <c r="AG3015" i="1"/>
  <c r="AG3016" i="1"/>
  <c r="AG3017" i="1"/>
  <c r="AG3018" i="1"/>
  <c r="AG3019" i="1"/>
  <c r="AG3020" i="1"/>
  <c r="AG3021" i="1"/>
  <c r="AG3022" i="1"/>
  <c r="AG3023" i="1"/>
  <c r="AG3024" i="1"/>
  <c r="AG3025" i="1"/>
  <c r="AG3026" i="1"/>
  <c r="AG3027" i="1"/>
  <c r="AG3028" i="1"/>
  <c r="AG3029" i="1"/>
  <c r="AG3030" i="1"/>
  <c r="AG3031" i="1"/>
  <c r="AG3032" i="1"/>
  <c r="AG3033" i="1"/>
  <c r="AG3034" i="1"/>
  <c r="AG3035" i="1"/>
  <c r="AG3036" i="1"/>
  <c r="AG3037" i="1"/>
  <c r="AG3038" i="1"/>
  <c r="AG3039" i="1"/>
  <c r="AG3040" i="1"/>
  <c r="AG3041" i="1"/>
  <c r="AG3042" i="1"/>
  <c r="AG3043" i="1"/>
  <c r="AG3044" i="1"/>
  <c r="AG3045" i="1"/>
  <c r="AG3046" i="1"/>
  <c r="AG3047" i="1"/>
  <c r="AG3048" i="1"/>
  <c r="AG3049" i="1"/>
  <c r="AG3050" i="1"/>
  <c r="AG3051" i="1"/>
  <c r="AG3052" i="1"/>
  <c r="AG3053" i="1"/>
  <c r="AG3054" i="1"/>
  <c r="AG3055" i="1"/>
  <c r="AG3056" i="1"/>
  <c r="AG3057" i="1"/>
  <c r="AG3058" i="1"/>
  <c r="AG3059" i="1"/>
  <c r="AG3060" i="1"/>
  <c r="AG3061" i="1"/>
  <c r="AG3062" i="1"/>
  <c r="AG3063" i="1"/>
  <c r="AG3064" i="1"/>
  <c r="AG3065" i="1"/>
  <c r="AG3066" i="1"/>
  <c r="AG3067" i="1"/>
  <c r="AG3068" i="1"/>
  <c r="AG3069" i="1"/>
  <c r="AG3070" i="1"/>
  <c r="AG3071" i="1"/>
  <c r="AG3072" i="1"/>
  <c r="AG3073" i="1"/>
  <c r="AG3074" i="1"/>
  <c r="AG3075" i="1"/>
  <c r="AG3076" i="1"/>
  <c r="AG3077" i="1"/>
  <c r="AG3078" i="1"/>
  <c r="AG3079" i="1"/>
  <c r="AG3080" i="1"/>
  <c r="AG3081" i="1"/>
  <c r="AG3082" i="1"/>
  <c r="AG3083" i="1"/>
  <c r="AG3084" i="1"/>
  <c r="AG3085" i="1"/>
  <c r="AG3086" i="1"/>
  <c r="AG3087" i="1"/>
  <c r="AG3088" i="1"/>
  <c r="AG3089" i="1"/>
  <c r="AG3090" i="1"/>
  <c r="AG3091" i="1"/>
  <c r="AG3092" i="1"/>
  <c r="AG3093" i="1"/>
  <c r="AG3094" i="1"/>
  <c r="AG3095" i="1"/>
  <c r="AG3096" i="1"/>
  <c r="AG3097" i="1"/>
  <c r="AG3098" i="1"/>
  <c r="AG3099" i="1"/>
  <c r="AG3100" i="1"/>
  <c r="AG3101" i="1"/>
  <c r="AG3102" i="1"/>
  <c r="AG3103" i="1"/>
  <c r="AG3104" i="1"/>
  <c r="AG3105" i="1"/>
  <c r="AG3106" i="1"/>
  <c r="AG3107" i="1"/>
  <c r="AG3108" i="1"/>
  <c r="AG3109" i="1"/>
  <c r="AG3110" i="1"/>
  <c r="AG3111" i="1"/>
  <c r="AG3112" i="1"/>
  <c r="AG3113" i="1"/>
  <c r="AG3114" i="1"/>
  <c r="AG3115" i="1"/>
  <c r="AG3116" i="1"/>
  <c r="AG3117" i="1"/>
  <c r="AG3118" i="1"/>
  <c r="AG3119" i="1"/>
  <c r="AG3120" i="1"/>
  <c r="AG3121" i="1"/>
  <c r="AG3122" i="1"/>
  <c r="AG3123" i="1"/>
  <c r="AG3124" i="1"/>
  <c r="AG3125" i="1"/>
  <c r="AG3126" i="1"/>
  <c r="AG3127" i="1"/>
  <c r="AG3128" i="1"/>
  <c r="AG3129" i="1"/>
  <c r="AG3130" i="1"/>
  <c r="AG3131" i="1"/>
  <c r="AG3132" i="1"/>
  <c r="AG3133" i="1"/>
  <c r="AG3134" i="1"/>
  <c r="AG3135" i="1"/>
  <c r="AG3136" i="1"/>
  <c r="AG3137" i="1"/>
  <c r="AG3138" i="1"/>
  <c r="AG3139" i="1"/>
  <c r="AG3140" i="1"/>
  <c r="AG3141" i="1"/>
  <c r="AG3142" i="1"/>
  <c r="AG3143" i="1"/>
  <c r="AG3144" i="1"/>
  <c r="AG3145" i="1"/>
  <c r="AG3146" i="1"/>
  <c r="AG3147" i="1"/>
  <c r="AG3148" i="1"/>
  <c r="AG3149" i="1"/>
  <c r="AG3150" i="1"/>
  <c r="AG3151" i="1"/>
  <c r="AG3152" i="1"/>
  <c r="AG3153" i="1"/>
  <c r="AG3154" i="1"/>
  <c r="AG3155" i="1"/>
  <c r="AG3156" i="1"/>
  <c r="AG3157" i="1"/>
  <c r="AG3158" i="1"/>
  <c r="AG3159" i="1"/>
  <c r="AG3160" i="1"/>
  <c r="AG3161" i="1"/>
  <c r="AG3162" i="1"/>
  <c r="AG3163" i="1"/>
  <c r="AG3164" i="1"/>
  <c r="AG3165" i="1"/>
  <c r="AG3166" i="1"/>
  <c r="AG3167" i="1"/>
  <c r="AG3168" i="1"/>
  <c r="AG3169" i="1"/>
  <c r="AG3170" i="1"/>
  <c r="AG3171" i="1"/>
  <c r="AG3172" i="1"/>
  <c r="AG3173" i="1"/>
  <c r="AG3174" i="1"/>
  <c r="AG3175" i="1"/>
  <c r="AG3176" i="1"/>
  <c r="AG3177" i="1"/>
  <c r="AG3178" i="1"/>
  <c r="AG3179" i="1"/>
  <c r="AG3180" i="1"/>
  <c r="AG3181" i="1"/>
  <c r="AG3182" i="1"/>
  <c r="AG3183" i="1"/>
  <c r="AG3184" i="1"/>
  <c r="AG3185" i="1"/>
  <c r="AG3186" i="1"/>
  <c r="AG3187" i="1"/>
  <c r="AG3188" i="1"/>
  <c r="AG3189" i="1"/>
  <c r="AG3190" i="1"/>
  <c r="AG3191" i="1"/>
  <c r="AG3192" i="1"/>
  <c r="AG3193" i="1"/>
  <c r="AG3194" i="1"/>
  <c r="AG3195" i="1"/>
  <c r="AG3196" i="1"/>
  <c r="AG3197" i="1"/>
  <c r="AG3198" i="1"/>
  <c r="AG3199" i="1"/>
  <c r="AG3200" i="1"/>
  <c r="AG3201" i="1"/>
  <c r="AG3202" i="1"/>
  <c r="AG3203" i="1"/>
  <c r="AG3204" i="1"/>
  <c r="AG3205" i="1"/>
  <c r="AG3206" i="1"/>
  <c r="AG3207" i="1"/>
  <c r="AG3208" i="1"/>
  <c r="AG3209" i="1"/>
  <c r="AG3210" i="1"/>
  <c r="AG3211" i="1"/>
  <c r="AG3212" i="1"/>
  <c r="AG3213" i="1"/>
  <c r="AG3214" i="1"/>
  <c r="AG3215" i="1"/>
  <c r="AG3216" i="1"/>
  <c r="AG3217" i="1"/>
  <c r="AG3218" i="1"/>
  <c r="AG3219" i="1"/>
  <c r="AG3220" i="1"/>
  <c r="AG3221" i="1"/>
  <c r="AG3222" i="1"/>
  <c r="AG3223" i="1"/>
  <c r="AG3224" i="1"/>
  <c r="AG3225" i="1"/>
  <c r="AG3226" i="1"/>
  <c r="AG3227" i="1"/>
  <c r="AG3228" i="1"/>
  <c r="AG3229" i="1"/>
  <c r="AG3230" i="1"/>
  <c r="AG3231" i="1"/>
  <c r="AG3232" i="1"/>
  <c r="AG3233" i="1"/>
  <c r="AG3234" i="1"/>
  <c r="AG3235" i="1"/>
  <c r="AG3236" i="1"/>
  <c r="AG3237" i="1"/>
  <c r="AG3238" i="1"/>
  <c r="AG3239" i="1"/>
  <c r="AG3240" i="1"/>
  <c r="AG3241" i="1"/>
  <c r="AG3242" i="1"/>
  <c r="AG3243" i="1"/>
  <c r="AG3244" i="1"/>
  <c r="AG3245" i="1"/>
  <c r="AG3246" i="1"/>
  <c r="AG3247" i="1"/>
  <c r="AG3248" i="1"/>
  <c r="AG3249" i="1"/>
  <c r="AG3250" i="1"/>
  <c r="AG3251" i="1"/>
  <c r="AG3252" i="1"/>
  <c r="AG3253" i="1"/>
  <c r="AG3254" i="1"/>
  <c r="AG3255" i="1"/>
  <c r="AG3256" i="1"/>
  <c r="AG3257" i="1"/>
  <c r="AG3258" i="1"/>
  <c r="AG3259" i="1"/>
  <c r="AG3260" i="1"/>
  <c r="AG3261" i="1"/>
  <c r="AG3262" i="1"/>
  <c r="AG3263" i="1"/>
  <c r="AG3264" i="1"/>
  <c r="AG3265" i="1"/>
  <c r="AG3266" i="1"/>
  <c r="AG3267" i="1"/>
  <c r="AG3268" i="1"/>
  <c r="AG3269" i="1"/>
  <c r="AG3270" i="1"/>
  <c r="AG3271" i="1"/>
  <c r="AG3272" i="1"/>
  <c r="AG3273" i="1"/>
  <c r="AG3274" i="1"/>
  <c r="AG3275" i="1"/>
  <c r="AG3276" i="1"/>
  <c r="AG3277" i="1"/>
  <c r="AG3278" i="1"/>
  <c r="AG3279" i="1"/>
  <c r="AG3280" i="1"/>
  <c r="AG3281" i="1"/>
  <c r="AG3282" i="1"/>
  <c r="AG3283" i="1"/>
  <c r="AG3284" i="1"/>
  <c r="AG3285" i="1"/>
  <c r="AG3286" i="1"/>
  <c r="AG3287" i="1"/>
  <c r="AG3288" i="1"/>
  <c r="AG3289" i="1"/>
  <c r="AG3290" i="1"/>
  <c r="AG3291" i="1"/>
  <c r="AG3292" i="1"/>
  <c r="AG3293" i="1"/>
  <c r="AG3294" i="1"/>
  <c r="AG3295" i="1"/>
  <c r="AG3296" i="1"/>
  <c r="AG3297" i="1"/>
  <c r="AG3298" i="1"/>
  <c r="AG3299" i="1"/>
  <c r="AG3300" i="1"/>
  <c r="AG3301" i="1"/>
  <c r="AG3302" i="1"/>
  <c r="AG3303" i="1"/>
  <c r="AG3304" i="1"/>
  <c r="AG3305" i="1"/>
  <c r="AG3306" i="1"/>
  <c r="AG3307" i="1"/>
  <c r="AG3308" i="1"/>
  <c r="AG3309" i="1"/>
  <c r="AG3310" i="1"/>
  <c r="AG3311" i="1"/>
  <c r="AG3312" i="1"/>
  <c r="AG3313" i="1"/>
  <c r="AG3314" i="1"/>
  <c r="AG3315" i="1"/>
  <c r="AG3316" i="1"/>
  <c r="AG3317" i="1"/>
  <c r="AG3318" i="1"/>
  <c r="AG3319" i="1"/>
  <c r="AG3320" i="1"/>
  <c r="AG3321" i="1"/>
  <c r="AG3322" i="1"/>
  <c r="AG3323" i="1"/>
  <c r="AG3324" i="1"/>
  <c r="AG3325" i="1"/>
  <c r="AG3326" i="1"/>
  <c r="AG3327" i="1"/>
  <c r="AG3328" i="1"/>
  <c r="AG3329" i="1"/>
  <c r="AG3330" i="1"/>
  <c r="AG3331" i="1"/>
  <c r="AG3332" i="1"/>
  <c r="AG3333" i="1"/>
  <c r="AG3334" i="1"/>
  <c r="AG3335" i="1"/>
  <c r="AG3336" i="1"/>
  <c r="AG3337" i="1"/>
  <c r="AG3338" i="1"/>
  <c r="AG3339" i="1"/>
  <c r="AG3340" i="1"/>
  <c r="AG3341" i="1"/>
  <c r="AG3342" i="1"/>
  <c r="AG3343" i="1"/>
  <c r="AG3344" i="1"/>
  <c r="AG3345" i="1"/>
  <c r="AG3346" i="1"/>
  <c r="AG3347" i="1"/>
  <c r="AG3348" i="1"/>
  <c r="AG3349" i="1"/>
  <c r="AG3350" i="1"/>
  <c r="AG3351" i="1"/>
  <c r="AG3352" i="1"/>
  <c r="AG3353" i="1"/>
  <c r="AG3354" i="1"/>
  <c r="AG3355" i="1"/>
  <c r="AG3356" i="1"/>
  <c r="AG3357" i="1"/>
  <c r="AG3358" i="1"/>
  <c r="AG3359" i="1"/>
  <c r="AG3360" i="1"/>
  <c r="AG3361" i="1"/>
  <c r="AG3362" i="1"/>
  <c r="AG3363" i="1"/>
  <c r="AG3364" i="1"/>
  <c r="AG3365" i="1"/>
  <c r="AG3366" i="1"/>
  <c r="AG3367" i="1"/>
  <c r="AG3368" i="1"/>
  <c r="AG3369" i="1"/>
  <c r="AG3370" i="1"/>
  <c r="AG3371" i="1"/>
  <c r="AG3372" i="1"/>
  <c r="AG3373" i="1"/>
  <c r="AG3374" i="1"/>
  <c r="AG3375" i="1"/>
  <c r="AG3376" i="1"/>
  <c r="AG3377" i="1"/>
  <c r="AG3378" i="1"/>
  <c r="AG3379" i="1"/>
  <c r="AG3380" i="1"/>
  <c r="AG3381" i="1"/>
  <c r="AG3382" i="1"/>
  <c r="AG3383" i="1"/>
  <c r="AG3384" i="1"/>
  <c r="AG3385" i="1"/>
  <c r="AG3386" i="1"/>
  <c r="AG3387" i="1"/>
  <c r="AG3388" i="1"/>
  <c r="AG3389" i="1"/>
  <c r="AG3390" i="1"/>
  <c r="AG3391" i="1"/>
  <c r="AG3392" i="1"/>
  <c r="AG3393" i="1"/>
  <c r="AG3394" i="1"/>
  <c r="AG3395" i="1"/>
  <c r="AG3396" i="1"/>
  <c r="AG3397" i="1"/>
  <c r="AG3398" i="1"/>
  <c r="AG3399" i="1"/>
  <c r="AG3400" i="1"/>
  <c r="AG3401" i="1"/>
  <c r="AG3402" i="1"/>
  <c r="AG3403" i="1"/>
  <c r="AG3404" i="1"/>
  <c r="AG3405" i="1"/>
  <c r="AG3406" i="1"/>
  <c r="AG3407" i="1"/>
  <c r="AG3408" i="1"/>
  <c r="AG3409" i="1"/>
  <c r="AG3410" i="1"/>
  <c r="AG3411" i="1"/>
  <c r="AG3412" i="1"/>
  <c r="AG3413" i="1"/>
  <c r="AG3414" i="1"/>
  <c r="AG3415" i="1"/>
  <c r="AG3416" i="1"/>
  <c r="AG3417" i="1"/>
  <c r="AG3418" i="1"/>
  <c r="AG3419" i="1"/>
  <c r="AG3420" i="1"/>
  <c r="AG3421" i="1"/>
  <c r="AG3422" i="1"/>
  <c r="AG3423" i="1"/>
  <c r="AG3424" i="1"/>
  <c r="AG3425" i="1"/>
  <c r="AG3426" i="1"/>
  <c r="AG3427" i="1"/>
  <c r="AG3428" i="1"/>
  <c r="AG3429" i="1"/>
  <c r="AG3430" i="1"/>
  <c r="AG3431" i="1"/>
  <c r="AG3432" i="1"/>
  <c r="AG3433" i="1"/>
  <c r="AG3434" i="1"/>
  <c r="AG3435" i="1"/>
  <c r="AG3436" i="1"/>
  <c r="AG3437" i="1"/>
  <c r="AG3438" i="1"/>
  <c r="AG3439" i="1"/>
  <c r="AG3440" i="1"/>
  <c r="AG3441" i="1"/>
  <c r="AG3442" i="1"/>
  <c r="AG3443" i="1"/>
  <c r="AG3444" i="1"/>
  <c r="AG3445" i="1"/>
  <c r="AG3446" i="1"/>
  <c r="AG3447" i="1"/>
  <c r="AG3448" i="1"/>
  <c r="AG3449" i="1"/>
  <c r="AG3450" i="1"/>
  <c r="AG3451" i="1"/>
  <c r="AG3452" i="1"/>
  <c r="AG3453" i="1"/>
  <c r="AG3454" i="1"/>
  <c r="AG3455" i="1"/>
  <c r="AG3456" i="1"/>
  <c r="AG3457" i="1"/>
  <c r="AG3458" i="1"/>
  <c r="AG3459" i="1"/>
  <c r="AG3460" i="1"/>
  <c r="AG3461" i="1"/>
  <c r="AG3462" i="1"/>
  <c r="AG3463" i="1"/>
  <c r="AG3464" i="1"/>
  <c r="AG3465" i="1"/>
  <c r="AG3466" i="1"/>
  <c r="AG3467" i="1"/>
  <c r="AG3468" i="1"/>
  <c r="AG3469" i="1"/>
  <c r="AG3470" i="1"/>
  <c r="AG3471" i="1"/>
  <c r="AG3472" i="1"/>
  <c r="AG3473" i="1"/>
  <c r="AG3474" i="1"/>
  <c r="AG3475" i="1"/>
  <c r="AG3476" i="1"/>
  <c r="AG3477" i="1"/>
  <c r="AG3478" i="1"/>
  <c r="AG3479" i="1"/>
  <c r="AG3480" i="1"/>
  <c r="AG3481" i="1"/>
  <c r="AG3482" i="1"/>
  <c r="AG3483" i="1"/>
  <c r="AG3484" i="1"/>
  <c r="AG3485" i="1"/>
  <c r="AG3486" i="1"/>
  <c r="AG3487" i="1"/>
  <c r="AG3488" i="1"/>
  <c r="AG3489" i="1"/>
  <c r="AG3490" i="1"/>
  <c r="AG3491" i="1"/>
  <c r="AG3492" i="1"/>
  <c r="AG3493" i="1"/>
  <c r="AG3494" i="1"/>
  <c r="AG3495" i="1"/>
  <c r="AG3496" i="1"/>
  <c r="AG3497" i="1"/>
  <c r="AG3498" i="1"/>
  <c r="AG3499" i="1"/>
  <c r="AG3500" i="1"/>
  <c r="AG3501" i="1"/>
  <c r="AG3502" i="1"/>
  <c r="AG3503" i="1"/>
  <c r="AG3504" i="1"/>
  <c r="AG3505" i="1"/>
  <c r="AG3506" i="1"/>
  <c r="AG3507" i="1"/>
  <c r="AG3508" i="1"/>
  <c r="AG3509" i="1"/>
  <c r="AG3510" i="1"/>
  <c r="AG3511" i="1"/>
  <c r="AG3512" i="1"/>
  <c r="AG3513" i="1"/>
  <c r="AG3514" i="1"/>
  <c r="AG3515" i="1"/>
  <c r="AG3516" i="1"/>
  <c r="AG3517" i="1"/>
  <c r="AG3518" i="1"/>
  <c r="AG3519" i="1"/>
  <c r="AG3520" i="1"/>
  <c r="AG3521" i="1"/>
  <c r="AG3522" i="1"/>
  <c r="AG3523" i="1"/>
  <c r="AG3524" i="1"/>
  <c r="AG3525" i="1"/>
  <c r="AG3526" i="1"/>
  <c r="AG3527" i="1"/>
  <c r="AG3528" i="1"/>
  <c r="AG3529" i="1"/>
  <c r="AG3530" i="1"/>
  <c r="AG3531" i="1"/>
  <c r="AG3532" i="1"/>
  <c r="AG3533" i="1"/>
  <c r="AG3534" i="1"/>
  <c r="AG3535" i="1"/>
  <c r="AG3536" i="1"/>
  <c r="AG3537" i="1"/>
  <c r="AG3538" i="1"/>
  <c r="AG3539" i="1"/>
  <c r="AG3540" i="1"/>
  <c r="AG3541" i="1"/>
  <c r="AG3542" i="1"/>
  <c r="AG3543" i="1"/>
  <c r="AG3544" i="1"/>
  <c r="AG3545" i="1"/>
  <c r="AG3546" i="1"/>
  <c r="AG3547" i="1"/>
  <c r="AG3548" i="1"/>
  <c r="AG3549" i="1"/>
  <c r="AG3550" i="1"/>
  <c r="AG3551" i="1"/>
  <c r="AG3552" i="1"/>
  <c r="AG3553" i="1"/>
  <c r="AG3554" i="1"/>
  <c r="AG3555" i="1"/>
  <c r="AG3556" i="1"/>
  <c r="AG3557" i="1"/>
  <c r="AG3558" i="1"/>
  <c r="AG3559" i="1"/>
  <c r="AG3560" i="1"/>
  <c r="AG3561" i="1"/>
  <c r="AG3562" i="1"/>
  <c r="AG3563" i="1"/>
  <c r="AG3564" i="1"/>
  <c r="AG3565" i="1"/>
  <c r="AG3566" i="1"/>
  <c r="AG3567" i="1"/>
  <c r="AG3568" i="1"/>
  <c r="AG3569" i="1"/>
  <c r="AG3570" i="1"/>
  <c r="AG3571" i="1"/>
  <c r="AG3572" i="1"/>
  <c r="AG3573" i="1"/>
  <c r="AG3574" i="1"/>
  <c r="AG3575" i="1"/>
  <c r="AG3576" i="1"/>
  <c r="AG3577" i="1"/>
  <c r="AG3578" i="1"/>
  <c r="AG3579" i="1"/>
  <c r="AG3580" i="1"/>
  <c r="AG3581" i="1"/>
  <c r="AG3582" i="1"/>
  <c r="AG3583" i="1"/>
  <c r="AG3584" i="1"/>
  <c r="AG3585" i="1"/>
  <c r="AG3586" i="1"/>
  <c r="AG3587" i="1"/>
  <c r="AG3588" i="1"/>
  <c r="AG3589" i="1"/>
  <c r="AG3590" i="1"/>
  <c r="AG3591" i="1"/>
  <c r="AG3592" i="1"/>
  <c r="AG3593" i="1"/>
  <c r="AG3594" i="1"/>
  <c r="AG3595" i="1"/>
  <c r="AG3596" i="1"/>
  <c r="AG3597" i="1"/>
  <c r="AG3598" i="1"/>
  <c r="AG3599" i="1"/>
  <c r="AG3600" i="1"/>
  <c r="AG3601" i="1"/>
  <c r="AG3602" i="1"/>
  <c r="AG3603" i="1"/>
  <c r="AG3604" i="1"/>
  <c r="AG3605" i="1"/>
  <c r="AG3606" i="1"/>
  <c r="AG3607" i="1"/>
  <c r="AG3608" i="1"/>
  <c r="AG3609" i="1"/>
  <c r="AG3610" i="1"/>
  <c r="AG3611" i="1"/>
  <c r="AG3612" i="1"/>
  <c r="AG3613" i="1"/>
  <c r="AG3614" i="1"/>
  <c r="AG3615" i="1"/>
  <c r="AG3616" i="1"/>
  <c r="AG3617" i="1"/>
  <c r="AG3618" i="1"/>
  <c r="AG3619" i="1"/>
  <c r="AG3620" i="1"/>
  <c r="AG3621" i="1"/>
  <c r="AG3622" i="1"/>
  <c r="AG3623" i="1"/>
  <c r="AG3624" i="1"/>
  <c r="AG3625" i="1"/>
  <c r="AG3626" i="1"/>
  <c r="AG3627" i="1"/>
  <c r="AG3628" i="1"/>
  <c r="AG3629" i="1"/>
  <c r="AG3630" i="1"/>
  <c r="AG3631" i="1"/>
  <c r="AG3632" i="1"/>
  <c r="AG3633" i="1"/>
  <c r="AG3634" i="1"/>
  <c r="AG3635" i="1"/>
  <c r="AG3636" i="1"/>
  <c r="AG3637" i="1"/>
  <c r="AG3638" i="1"/>
  <c r="AG3639" i="1"/>
  <c r="AG3640" i="1"/>
  <c r="AG3641" i="1"/>
  <c r="AG3642" i="1"/>
  <c r="AG3643" i="1"/>
  <c r="AG3644" i="1"/>
  <c r="AG3645" i="1"/>
  <c r="AG3646" i="1"/>
  <c r="AG3647" i="1"/>
  <c r="AG3648" i="1"/>
  <c r="AG3649" i="1"/>
  <c r="AG3650" i="1"/>
  <c r="AG3651" i="1"/>
  <c r="AG3652" i="1"/>
  <c r="AG3653" i="1"/>
  <c r="AG3654" i="1"/>
  <c r="AG3655" i="1"/>
  <c r="AG3656" i="1"/>
  <c r="AG3657" i="1"/>
  <c r="AG3658" i="1"/>
  <c r="AG3659" i="1"/>
  <c r="AG3660" i="1"/>
  <c r="AG3661" i="1"/>
  <c r="AG3662" i="1"/>
  <c r="AG3663" i="1"/>
  <c r="AG3664" i="1"/>
  <c r="AG3665" i="1"/>
  <c r="AG3666" i="1"/>
  <c r="AG3667" i="1"/>
  <c r="AG3668" i="1"/>
  <c r="AG3669" i="1"/>
  <c r="AG3670" i="1"/>
  <c r="AG3671" i="1"/>
  <c r="AG3672" i="1"/>
  <c r="AG3673" i="1"/>
  <c r="AG3674" i="1"/>
  <c r="AG3675" i="1"/>
  <c r="AG3676" i="1"/>
  <c r="AG3677" i="1"/>
  <c r="AG3678" i="1"/>
  <c r="AG3679" i="1"/>
  <c r="AG3680" i="1"/>
  <c r="AG3681" i="1"/>
  <c r="AG3682" i="1"/>
  <c r="AG3683" i="1"/>
  <c r="AG3684" i="1"/>
  <c r="AG3685" i="1"/>
  <c r="AG3686" i="1"/>
  <c r="AG3687" i="1"/>
  <c r="AG3688" i="1"/>
  <c r="AG3689" i="1"/>
  <c r="AG3690" i="1"/>
  <c r="AG3691" i="1"/>
  <c r="AG3692" i="1"/>
  <c r="AG3693" i="1"/>
  <c r="AG3694" i="1"/>
  <c r="AG3695" i="1"/>
  <c r="AG3696" i="1"/>
  <c r="AG3697" i="1"/>
  <c r="AG3698" i="1"/>
  <c r="AG3699" i="1"/>
  <c r="AG3700" i="1"/>
  <c r="AG3701" i="1"/>
  <c r="AG3702" i="1"/>
  <c r="AG3703" i="1"/>
  <c r="AG3704" i="1"/>
  <c r="AG3705" i="1"/>
  <c r="AG3706" i="1"/>
  <c r="AG3707" i="1"/>
  <c r="AG3708" i="1"/>
  <c r="AG3709" i="1"/>
  <c r="AG3710" i="1"/>
  <c r="AG3711" i="1"/>
  <c r="AG3712" i="1"/>
  <c r="AG3713" i="1"/>
  <c r="AG3714" i="1"/>
  <c r="AG3715" i="1"/>
  <c r="AG3716" i="1"/>
  <c r="AG3717" i="1"/>
  <c r="AG3718" i="1"/>
  <c r="AG3719" i="1"/>
  <c r="AG3720" i="1"/>
  <c r="AG3721" i="1"/>
  <c r="AG3722" i="1"/>
  <c r="AG3723" i="1"/>
  <c r="AG3724" i="1"/>
  <c r="AG3725" i="1"/>
  <c r="AG3726" i="1"/>
  <c r="AG3727" i="1"/>
  <c r="AG3728" i="1"/>
  <c r="AG3729" i="1"/>
  <c r="AG3730" i="1"/>
  <c r="AG3731" i="1"/>
  <c r="AG3732" i="1"/>
  <c r="AG3733" i="1"/>
  <c r="AG3734" i="1"/>
  <c r="AG3735" i="1"/>
  <c r="AG3736" i="1"/>
  <c r="AG3737" i="1"/>
  <c r="AG3738" i="1"/>
  <c r="AG3739" i="1"/>
  <c r="AG3740" i="1"/>
  <c r="AG3741" i="1"/>
  <c r="AG3742" i="1"/>
  <c r="AG3743" i="1"/>
  <c r="AG3744" i="1"/>
  <c r="AG3745" i="1"/>
  <c r="AG3746" i="1"/>
  <c r="AG3747" i="1"/>
  <c r="AG3748" i="1"/>
  <c r="AG3749" i="1"/>
  <c r="AG3750" i="1"/>
  <c r="AG3751" i="1"/>
  <c r="AG3752" i="1"/>
  <c r="AG3753" i="1"/>
  <c r="AG3754" i="1"/>
  <c r="AG3755" i="1"/>
  <c r="AG3756" i="1"/>
  <c r="AG3757" i="1"/>
  <c r="AG3758" i="1"/>
  <c r="AG3759" i="1"/>
  <c r="AG3760" i="1"/>
  <c r="AG3761" i="1"/>
  <c r="AG3762" i="1"/>
  <c r="AG3763" i="1"/>
  <c r="AG3764" i="1"/>
  <c r="AG3765" i="1"/>
  <c r="AG3766" i="1"/>
  <c r="AG3767" i="1"/>
  <c r="AG3768" i="1"/>
  <c r="AG3769" i="1"/>
  <c r="AG3770" i="1"/>
  <c r="AG3771" i="1"/>
  <c r="AG3772" i="1"/>
  <c r="AG3773" i="1"/>
  <c r="AG3774" i="1"/>
  <c r="AG3775" i="1"/>
  <c r="AG3776" i="1"/>
  <c r="AG3777" i="1"/>
  <c r="AG3778" i="1"/>
  <c r="AG3779" i="1"/>
  <c r="AG3780" i="1"/>
  <c r="AG3781" i="1"/>
  <c r="AG3782" i="1"/>
  <c r="AG3783" i="1"/>
  <c r="AG3784" i="1"/>
  <c r="AG3785" i="1"/>
  <c r="AG3786" i="1"/>
  <c r="AG3787" i="1"/>
  <c r="AG3788" i="1"/>
  <c r="AG3789" i="1"/>
  <c r="AG3790" i="1"/>
  <c r="AG3791" i="1"/>
  <c r="AG3792" i="1"/>
  <c r="AG3793" i="1"/>
  <c r="AG3794" i="1"/>
  <c r="AG3795" i="1"/>
  <c r="AG3796" i="1"/>
  <c r="AG3797" i="1"/>
  <c r="AG3798" i="1"/>
  <c r="AG3799" i="1"/>
  <c r="AG3800" i="1"/>
  <c r="AG3801" i="1"/>
  <c r="AG3802" i="1"/>
  <c r="AG3803" i="1"/>
  <c r="AG3804" i="1"/>
  <c r="AG3805" i="1"/>
  <c r="AG3806" i="1"/>
  <c r="AG3807" i="1"/>
  <c r="AG3808" i="1"/>
  <c r="AG3809" i="1"/>
  <c r="AG3810" i="1"/>
  <c r="AG3811" i="1"/>
  <c r="AG3812" i="1"/>
  <c r="AG3813" i="1"/>
  <c r="AG3814" i="1"/>
  <c r="AG3815" i="1"/>
  <c r="AG3816" i="1"/>
  <c r="AG3817" i="1"/>
  <c r="AG3818" i="1"/>
  <c r="AG3819" i="1"/>
  <c r="AG3820" i="1"/>
  <c r="AG3821" i="1"/>
  <c r="AG3822" i="1"/>
  <c r="AG3823" i="1"/>
  <c r="AG3824" i="1"/>
  <c r="AG3825" i="1"/>
  <c r="AG3826" i="1"/>
  <c r="AG3827" i="1"/>
  <c r="AG3828" i="1"/>
  <c r="AG3829" i="1"/>
  <c r="AG3830" i="1"/>
  <c r="AG3831" i="1"/>
  <c r="AG3832" i="1"/>
  <c r="AG3833" i="1"/>
  <c r="AG3834" i="1"/>
  <c r="AG3835" i="1"/>
  <c r="AG3836" i="1"/>
  <c r="AG3837" i="1"/>
  <c r="AG3838" i="1"/>
  <c r="AG3839" i="1"/>
  <c r="AG3840" i="1"/>
  <c r="AG3841" i="1"/>
  <c r="AG3842" i="1"/>
  <c r="AG3843" i="1"/>
  <c r="AG3844" i="1"/>
  <c r="AG3845" i="1"/>
  <c r="AG3846" i="1"/>
  <c r="AG3847" i="1"/>
  <c r="AG3848" i="1"/>
  <c r="AG3849" i="1"/>
  <c r="AG3850" i="1"/>
  <c r="AG3851" i="1"/>
  <c r="AG3852" i="1"/>
  <c r="AG3853" i="1"/>
  <c r="AG3854" i="1"/>
  <c r="AG3855" i="1"/>
  <c r="AG3856" i="1"/>
  <c r="AG3857" i="1"/>
  <c r="AG3858" i="1"/>
  <c r="AG3859" i="1"/>
  <c r="AG3860" i="1"/>
  <c r="AG3861" i="1"/>
  <c r="AG3862" i="1"/>
  <c r="AG3863" i="1"/>
  <c r="AG3864" i="1"/>
  <c r="AG3865" i="1"/>
  <c r="AG3866" i="1"/>
  <c r="AG3867" i="1"/>
  <c r="AG3868" i="1"/>
  <c r="AG3869" i="1"/>
  <c r="AG3870" i="1"/>
  <c r="AG3871" i="1"/>
  <c r="AG3872" i="1"/>
  <c r="AG3873" i="1"/>
  <c r="AG3874" i="1"/>
  <c r="AG3875" i="1"/>
  <c r="AG3876" i="1"/>
  <c r="AG3877" i="1"/>
  <c r="AG3878" i="1"/>
  <c r="AG3879" i="1"/>
  <c r="AG3880" i="1"/>
  <c r="AG3881" i="1"/>
  <c r="AG3882" i="1"/>
  <c r="AG3883" i="1"/>
  <c r="AG3884" i="1"/>
  <c r="AG3885" i="1"/>
  <c r="AG3886" i="1"/>
  <c r="AG3887" i="1"/>
  <c r="AG3888" i="1"/>
  <c r="AG3889" i="1"/>
  <c r="AG3890" i="1"/>
  <c r="AG3891" i="1"/>
  <c r="AG3892" i="1"/>
  <c r="AG3893" i="1"/>
  <c r="AG3894" i="1"/>
  <c r="AG3895" i="1"/>
  <c r="AG3896" i="1"/>
  <c r="AG3897" i="1"/>
  <c r="AG3898" i="1"/>
  <c r="AG3899" i="1"/>
  <c r="AG3900" i="1"/>
  <c r="AG3901" i="1"/>
  <c r="AG3902" i="1"/>
  <c r="AG3903" i="1"/>
  <c r="AG3904" i="1"/>
  <c r="AG3905" i="1"/>
  <c r="AG3906" i="1"/>
  <c r="AG3907" i="1"/>
  <c r="AG3908" i="1"/>
  <c r="AG3909" i="1"/>
  <c r="AG3910" i="1"/>
  <c r="AG3911" i="1"/>
  <c r="AG3912" i="1"/>
  <c r="AG3913" i="1"/>
  <c r="AG3914" i="1"/>
  <c r="AG3915" i="1"/>
  <c r="AG3916" i="1"/>
  <c r="AG3917" i="1"/>
  <c r="AG3918" i="1"/>
  <c r="AG3919" i="1"/>
  <c r="AG3920" i="1"/>
  <c r="AG3921" i="1"/>
  <c r="AG3922" i="1"/>
  <c r="AG3923" i="1"/>
  <c r="AG3924" i="1"/>
  <c r="AG3925" i="1"/>
  <c r="AG3926" i="1"/>
  <c r="AG3927" i="1"/>
  <c r="AG3928" i="1"/>
  <c r="AG3929" i="1"/>
  <c r="AG3930" i="1"/>
  <c r="AG3931" i="1"/>
  <c r="AG3932" i="1"/>
  <c r="AG3933" i="1"/>
  <c r="AG3934" i="1"/>
  <c r="AG3935" i="1"/>
  <c r="AG3936" i="1"/>
  <c r="AG3937" i="1"/>
  <c r="AG3938" i="1"/>
  <c r="AG3939" i="1"/>
  <c r="AG3940" i="1"/>
  <c r="AG3941" i="1"/>
  <c r="AG3942" i="1"/>
  <c r="AG3943" i="1"/>
  <c r="AG3944" i="1"/>
  <c r="AG3945" i="1"/>
  <c r="AG3946" i="1"/>
  <c r="AG3947" i="1"/>
  <c r="AG3948" i="1"/>
  <c r="AG3949" i="1"/>
  <c r="AG3950" i="1"/>
  <c r="AG3951" i="1"/>
  <c r="AG3952" i="1"/>
  <c r="AG3953" i="1"/>
  <c r="AG3954" i="1"/>
  <c r="AG3955" i="1"/>
  <c r="AG3956" i="1"/>
  <c r="AG3957" i="1"/>
  <c r="AG3958" i="1"/>
  <c r="AG3959" i="1"/>
  <c r="AG3960" i="1"/>
  <c r="AG3961" i="1"/>
  <c r="AG3962" i="1"/>
  <c r="AG3963" i="1"/>
  <c r="AG3964" i="1"/>
  <c r="AG3965" i="1"/>
  <c r="AG3966" i="1"/>
  <c r="AG3967" i="1"/>
  <c r="AG3968" i="1"/>
  <c r="AG3969" i="1"/>
  <c r="AG3970" i="1"/>
  <c r="AG3971" i="1"/>
  <c r="AG3972" i="1"/>
  <c r="AG3973" i="1"/>
  <c r="AG3974" i="1"/>
  <c r="AG3975" i="1"/>
  <c r="AG3976" i="1"/>
  <c r="AG3977" i="1"/>
  <c r="AG3978" i="1"/>
  <c r="AG3979" i="1"/>
  <c r="AG3980" i="1"/>
  <c r="AG3981" i="1"/>
  <c r="AG3982" i="1"/>
  <c r="AG3983" i="1"/>
  <c r="AG3984" i="1"/>
  <c r="AG3985" i="1"/>
  <c r="AG3986" i="1"/>
  <c r="AG3987" i="1"/>
  <c r="AG3988" i="1"/>
  <c r="AG3989" i="1"/>
  <c r="AG3990" i="1"/>
  <c r="AG3991" i="1"/>
  <c r="AG3992" i="1"/>
  <c r="AG3993" i="1"/>
  <c r="AG3994" i="1"/>
  <c r="AG3995" i="1"/>
  <c r="AG3996" i="1"/>
  <c r="AG3997" i="1"/>
  <c r="AG3998" i="1"/>
  <c r="AG3999" i="1"/>
  <c r="AG4000" i="1"/>
  <c r="AG4001" i="1"/>
  <c r="AG4002" i="1"/>
  <c r="AG4003" i="1"/>
  <c r="AG4004" i="1"/>
  <c r="AG4005" i="1"/>
  <c r="AG4006" i="1"/>
  <c r="AG4007" i="1"/>
  <c r="AG4008" i="1"/>
  <c r="AG4009" i="1"/>
  <c r="AG4010" i="1"/>
  <c r="AG4011" i="1"/>
  <c r="AG4012" i="1"/>
  <c r="AG4013" i="1"/>
  <c r="AG4014" i="1"/>
  <c r="AG4015" i="1"/>
  <c r="AG4016" i="1"/>
  <c r="AG4017" i="1"/>
  <c r="AG4018" i="1"/>
  <c r="AG4019" i="1"/>
  <c r="AG4020" i="1"/>
  <c r="AG4021" i="1"/>
  <c r="AG4022" i="1"/>
  <c r="AG4023" i="1"/>
  <c r="AG4024" i="1"/>
  <c r="AG4025" i="1"/>
  <c r="AG4026" i="1"/>
  <c r="AG4027" i="1"/>
  <c r="AG4028" i="1"/>
  <c r="AG4029" i="1"/>
  <c r="AG4030" i="1"/>
  <c r="AG4031" i="1"/>
  <c r="AG4032" i="1"/>
  <c r="AG4033" i="1"/>
  <c r="AG4034" i="1"/>
  <c r="AG4035" i="1"/>
  <c r="AG4036" i="1"/>
  <c r="AG4037" i="1"/>
  <c r="AG4038" i="1"/>
  <c r="AG4039" i="1"/>
  <c r="AG4040" i="1"/>
  <c r="AG4041" i="1"/>
  <c r="AG4042" i="1"/>
  <c r="AG4043" i="1"/>
  <c r="AG4044" i="1"/>
  <c r="AG4045" i="1"/>
  <c r="AG4046" i="1"/>
  <c r="AG4047" i="1"/>
  <c r="AG4048" i="1"/>
  <c r="AG4049" i="1"/>
  <c r="AG4050" i="1"/>
  <c r="AG4051" i="1"/>
  <c r="AG4052" i="1"/>
  <c r="AG4053" i="1"/>
  <c r="AG4054" i="1"/>
  <c r="AG4055" i="1"/>
  <c r="AG4056" i="1"/>
  <c r="AG4057" i="1"/>
  <c r="AG4058" i="1"/>
  <c r="AG4059" i="1"/>
  <c r="AG4060" i="1"/>
  <c r="AG4061" i="1"/>
  <c r="AG4062" i="1"/>
  <c r="AG4063" i="1"/>
  <c r="AG4064" i="1"/>
  <c r="AG4065" i="1"/>
  <c r="AG4066" i="1"/>
  <c r="AG4067" i="1"/>
  <c r="AG4068" i="1"/>
  <c r="AG4069" i="1"/>
  <c r="AG4070" i="1"/>
  <c r="AG4071" i="1"/>
  <c r="AG4072" i="1"/>
  <c r="AG4073" i="1"/>
  <c r="AG4074" i="1"/>
  <c r="AG4075" i="1"/>
  <c r="AG4076" i="1"/>
  <c r="AG4077" i="1"/>
  <c r="AG4078" i="1"/>
  <c r="AG4079" i="1"/>
  <c r="AG4080" i="1"/>
  <c r="AG4081" i="1"/>
  <c r="AG4082" i="1"/>
  <c r="AG4083" i="1"/>
  <c r="AG4084" i="1"/>
  <c r="AG4085" i="1"/>
  <c r="AG4086" i="1"/>
  <c r="AG4087" i="1"/>
  <c r="AG4088" i="1"/>
  <c r="AG4089" i="1"/>
  <c r="AG4090" i="1"/>
  <c r="AG4091" i="1"/>
  <c r="AG4092" i="1"/>
  <c r="AG4093" i="1"/>
  <c r="AG4094" i="1"/>
  <c r="AG4095" i="1"/>
  <c r="AG4096" i="1"/>
  <c r="AG4097" i="1"/>
  <c r="AG4098" i="1"/>
  <c r="AG4099" i="1"/>
  <c r="AG4100" i="1"/>
  <c r="AG4101" i="1"/>
  <c r="AG4102" i="1"/>
  <c r="AG4103" i="1"/>
  <c r="AG4104" i="1"/>
  <c r="AG4105" i="1"/>
  <c r="AG4106" i="1"/>
  <c r="AG4107" i="1"/>
  <c r="AG4108" i="1"/>
  <c r="AG4109" i="1"/>
  <c r="AG4110" i="1"/>
  <c r="AG4111" i="1"/>
  <c r="AG4112" i="1"/>
  <c r="AG4113" i="1"/>
  <c r="AG4114" i="1"/>
  <c r="AG4115" i="1"/>
  <c r="AG4116" i="1"/>
  <c r="AG4117" i="1"/>
  <c r="AG4118" i="1"/>
  <c r="AG4119" i="1"/>
  <c r="AG4120" i="1"/>
  <c r="AG4121" i="1"/>
  <c r="AG4122" i="1"/>
  <c r="AG4123" i="1"/>
  <c r="AG4124" i="1"/>
  <c r="AG4125" i="1"/>
  <c r="AG4126" i="1"/>
  <c r="AG4127" i="1"/>
  <c r="AG4128" i="1"/>
  <c r="AG4129" i="1"/>
  <c r="AG4130" i="1"/>
  <c r="AG4131" i="1"/>
  <c r="AG4132" i="1"/>
  <c r="AG4133" i="1"/>
  <c r="AG4134" i="1"/>
  <c r="AG4135" i="1"/>
  <c r="AG4136" i="1"/>
  <c r="AG4137" i="1"/>
  <c r="AG4138" i="1"/>
  <c r="AG4139" i="1"/>
  <c r="AG4140" i="1"/>
  <c r="AG4141" i="1"/>
  <c r="AG4142" i="1"/>
  <c r="AG4143" i="1"/>
  <c r="AG4144" i="1"/>
  <c r="AG4145" i="1"/>
  <c r="AG4146" i="1"/>
  <c r="AG4147" i="1"/>
  <c r="AG4148" i="1"/>
  <c r="AG4149" i="1"/>
  <c r="AG4150" i="1"/>
  <c r="AG4151" i="1"/>
  <c r="AG4152" i="1"/>
  <c r="AG4153" i="1"/>
  <c r="AG4154" i="1"/>
  <c r="AG4155" i="1"/>
  <c r="AG4156" i="1"/>
  <c r="AG4157" i="1"/>
  <c r="AG4158" i="1"/>
  <c r="AG4159" i="1"/>
  <c r="AG4160" i="1"/>
  <c r="AG4161" i="1"/>
  <c r="AG4162" i="1"/>
  <c r="AG4163" i="1"/>
  <c r="AG4164" i="1"/>
  <c r="AG4165" i="1"/>
  <c r="AG4166" i="1"/>
  <c r="AG4167" i="1"/>
  <c r="AG4168" i="1"/>
  <c r="AG4169" i="1"/>
  <c r="AG4170" i="1"/>
  <c r="AG4171" i="1"/>
  <c r="AG4172" i="1"/>
  <c r="AG4173" i="1"/>
  <c r="AG4174" i="1"/>
  <c r="AG4175" i="1"/>
  <c r="AG4176" i="1"/>
  <c r="AG4177" i="1"/>
  <c r="AG4178" i="1"/>
  <c r="AG4179" i="1"/>
  <c r="AG4180" i="1"/>
  <c r="AG4181" i="1"/>
  <c r="AG4182" i="1"/>
  <c r="AG4183" i="1"/>
  <c r="AG4184" i="1"/>
  <c r="AG4185" i="1"/>
  <c r="AG4186" i="1"/>
  <c r="AG4187" i="1"/>
  <c r="AG4188" i="1"/>
  <c r="AG4189" i="1"/>
  <c r="AG4190" i="1"/>
  <c r="AG4191" i="1"/>
  <c r="AG4192" i="1"/>
  <c r="AG4193" i="1"/>
  <c r="AG4194" i="1"/>
  <c r="AG4195" i="1"/>
  <c r="AG4196" i="1"/>
  <c r="AG4197" i="1"/>
  <c r="AG4198" i="1"/>
  <c r="AG4199" i="1"/>
  <c r="AG4200" i="1"/>
  <c r="AG4201" i="1"/>
  <c r="AG4202" i="1"/>
  <c r="AG4203" i="1"/>
  <c r="AG4204" i="1"/>
  <c r="AG4205" i="1"/>
  <c r="AG4206" i="1"/>
  <c r="AG4207" i="1"/>
  <c r="AG4208" i="1"/>
  <c r="AG4209" i="1"/>
  <c r="AG4210" i="1"/>
  <c r="AG4211" i="1"/>
  <c r="AG4212" i="1"/>
  <c r="AG4213" i="1"/>
  <c r="AG4214" i="1"/>
  <c r="AG4215" i="1"/>
  <c r="AG4216" i="1"/>
  <c r="AG4217" i="1"/>
  <c r="AG4218" i="1"/>
  <c r="AG4219" i="1"/>
  <c r="AG4220" i="1"/>
  <c r="AG4221" i="1"/>
  <c r="AG4222" i="1"/>
  <c r="AG4223" i="1"/>
  <c r="AG4224" i="1"/>
  <c r="AG4225" i="1"/>
  <c r="AG4226" i="1"/>
  <c r="AG4227" i="1"/>
  <c r="AG4228" i="1"/>
  <c r="AG4229" i="1"/>
  <c r="AG4230" i="1"/>
  <c r="AG4231" i="1"/>
  <c r="AG4232" i="1"/>
  <c r="AG4233" i="1"/>
  <c r="AG4234" i="1"/>
  <c r="AG4235" i="1"/>
  <c r="AG4236" i="1"/>
  <c r="AG4237" i="1"/>
  <c r="AG4238" i="1"/>
  <c r="AG4239" i="1"/>
  <c r="AG4240" i="1"/>
  <c r="AG4241" i="1"/>
  <c r="AG4242" i="1"/>
  <c r="AG4243" i="1"/>
  <c r="AG4244" i="1"/>
  <c r="AG4245" i="1"/>
  <c r="AG4246" i="1"/>
  <c r="AG4247" i="1"/>
  <c r="AG4248" i="1"/>
  <c r="AG4249" i="1"/>
  <c r="AG4250" i="1"/>
  <c r="AG4251" i="1"/>
  <c r="AE2" i="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72" i="1"/>
  <c r="AE73" i="1"/>
  <c r="AE74" i="1"/>
  <c r="AE75" i="1"/>
  <c r="AE76" i="1"/>
  <c r="AE77" i="1"/>
  <c r="AE78" i="1"/>
  <c r="AE79" i="1"/>
  <c r="AE80" i="1"/>
  <c r="AE81" i="1"/>
  <c r="AE82" i="1"/>
  <c r="AE83" i="1"/>
  <c r="AE84" i="1"/>
  <c r="AE85" i="1"/>
  <c r="AE86" i="1"/>
  <c r="AE87" i="1"/>
  <c r="AE88" i="1"/>
  <c r="AE89" i="1"/>
  <c r="AE90" i="1"/>
  <c r="AE91" i="1"/>
  <c r="AE92" i="1"/>
  <c r="AE93" i="1"/>
  <c r="AE94" i="1"/>
  <c r="AE95" i="1"/>
  <c r="AE96" i="1"/>
  <c r="AE97" i="1"/>
  <c r="AE98" i="1"/>
  <c r="AE99" i="1"/>
  <c r="AE100" i="1"/>
  <c r="AE101" i="1"/>
  <c r="AE102" i="1"/>
  <c r="AE103" i="1"/>
  <c r="AE104" i="1"/>
  <c r="AE105" i="1"/>
  <c r="AE106" i="1"/>
  <c r="AE107" i="1"/>
  <c r="AE108" i="1"/>
  <c r="AE109" i="1"/>
  <c r="AE110" i="1"/>
  <c r="AE111" i="1"/>
  <c r="AE112" i="1"/>
  <c r="AE113" i="1"/>
  <c r="AE114" i="1"/>
  <c r="AE115" i="1"/>
  <c r="AE116" i="1"/>
  <c r="AE117" i="1"/>
  <c r="AE118" i="1"/>
  <c r="AE119" i="1"/>
  <c r="AE120" i="1"/>
  <c r="AE121" i="1"/>
  <c r="AE122" i="1"/>
  <c r="AE123" i="1"/>
  <c r="AE124" i="1"/>
  <c r="AE125" i="1"/>
  <c r="AE126" i="1"/>
  <c r="AE127" i="1"/>
  <c r="AE128" i="1"/>
  <c r="AE129" i="1"/>
  <c r="AE130" i="1"/>
  <c r="AE131" i="1"/>
  <c r="AE132" i="1"/>
  <c r="AE133" i="1"/>
  <c r="AE134" i="1"/>
  <c r="AE135" i="1"/>
  <c r="AE136" i="1"/>
  <c r="AE137" i="1"/>
  <c r="AE138" i="1"/>
  <c r="AE139" i="1"/>
  <c r="AE140" i="1"/>
  <c r="AE141" i="1"/>
  <c r="AE142" i="1"/>
  <c r="AE143" i="1"/>
  <c r="AE144" i="1"/>
  <c r="AE145" i="1"/>
  <c r="AE146" i="1"/>
  <c r="AE147" i="1"/>
  <c r="AE148" i="1"/>
  <c r="AE149" i="1"/>
  <c r="AE150" i="1"/>
  <c r="AE151" i="1"/>
  <c r="AE152" i="1"/>
  <c r="AE153" i="1"/>
  <c r="AE154" i="1"/>
  <c r="AE155" i="1"/>
  <c r="AE156" i="1"/>
  <c r="AE157" i="1"/>
  <c r="AE158" i="1"/>
  <c r="AE159" i="1"/>
  <c r="AE160" i="1"/>
  <c r="AE161" i="1"/>
  <c r="AE162" i="1"/>
  <c r="AE163" i="1"/>
  <c r="AE164" i="1"/>
  <c r="AE165" i="1"/>
  <c r="AE166" i="1"/>
  <c r="AE167" i="1"/>
  <c r="AE168" i="1"/>
  <c r="AE169" i="1"/>
  <c r="AE170" i="1"/>
  <c r="AE171" i="1"/>
  <c r="AE172" i="1"/>
  <c r="AE173" i="1"/>
  <c r="AE174" i="1"/>
  <c r="AE175" i="1"/>
  <c r="AE176" i="1"/>
  <c r="AE177" i="1"/>
  <c r="AE178" i="1"/>
  <c r="AE179" i="1"/>
  <c r="AE180" i="1"/>
  <c r="AE181" i="1"/>
  <c r="AE182" i="1"/>
  <c r="AE183" i="1"/>
  <c r="AE184" i="1"/>
  <c r="AE185" i="1"/>
  <c r="AE186" i="1"/>
  <c r="AE187" i="1"/>
  <c r="AE188" i="1"/>
  <c r="AE189" i="1"/>
  <c r="AE190" i="1"/>
  <c r="AE191" i="1"/>
  <c r="AE192" i="1"/>
  <c r="AE193" i="1"/>
  <c r="AE194" i="1"/>
  <c r="AE195" i="1"/>
  <c r="AE196" i="1"/>
  <c r="AE197" i="1"/>
  <c r="AE198" i="1"/>
  <c r="AE199" i="1"/>
  <c r="AE200" i="1"/>
  <c r="AE201" i="1"/>
  <c r="AE202" i="1"/>
  <c r="AE203" i="1"/>
  <c r="AE204" i="1"/>
  <c r="AE205" i="1"/>
  <c r="AE206" i="1"/>
  <c r="AE207" i="1"/>
  <c r="AE208" i="1"/>
  <c r="AE209" i="1"/>
  <c r="AE210" i="1"/>
  <c r="AE211" i="1"/>
  <c r="AE212" i="1"/>
  <c r="AE213" i="1"/>
  <c r="AE214" i="1"/>
  <c r="AE215" i="1"/>
  <c r="AE216" i="1"/>
  <c r="AE217" i="1"/>
  <c r="AE218" i="1"/>
  <c r="AE219" i="1"/>
  <c r="AE220" i="1"/>
  <c r="AE221" i="1"/>
  <c r="AE222" i="1"/>
  <c r="AE223" i="1"/>
  <c r="AE224" i="1"/>
  <c r="AE225" i="1"/>
  <c r="AE226" i="1"/>
  <c r="AE227" i="1"/>
  <c r="AE228" i="1"/>
  <c r="AE229" i="1"/>
  <c r="AE230" i="1"/>
  <c r="AE231" i="1"/>
  <c r="AE232" i="1"/>
  <c r="AE233" i="1"/>
  <c r="AE234" i="1"/>
  <c r="AE235" i="1"/>
  <c r="AE236" i="1"/>
  <c r="AE237" i="1"/>
  <c r="AE238" i="1"/>
  <c r="AE239" i="1"/>
  <c r="AE240" i="1"/>
  <c r="AE241" i="1"/>
  <c r="AE242" i="1"/>
  <c r="AE243" i="1"/>
  <c r="AE244" i="1"/>
  <c r="AE245" i="1"/>
  <c r="AE246" i="1"/>
  <c r="AE247" i="1"/>
  <c r="AE248" i="1"/>
  <c r="AE249" i="1"/>
  <c r="AE250" i="1"/>
  <c r="AE251" i="1"/>
  <c r="AE252" i="1"/>
  <c r="AE253" i="1"/>
  <c r="AE254" i="1"/>
  <c r="AE255" i="1"/>
  <c r="AE256" i="1"/>
  <c r="AE257" i="1"/>
  <c r="AE258" i="1"/>
  <c r="AE259" i="1"/>
  <c r="AE260" i="1"/>
  <c r="AE261" i="1"/>
  <c r="AE262" i="1"/>
  <c r="AE263" i="1"/>
  <c r="AE264" i="1"/>
  <c r="AE265" i="1"/>
  <c r="AE266" i="1"/>
  <c r="AE267" i="1"/>
  <c r="AE268" i="1"/>
  <c r="AE269" i="1"/>
  <c r="AE270" i="1"/>
  <c r="AE271" i="1"/>
  <c r="AE272" i="1"/>
  <c r="AE273" i="1"/>
  <c r="AE274" i="1"/>
  <c r="AE275" i="1"/>
  <c r="AE276" i="1"/>
  <c r="AE277" i="1"/>
  <c r="AE278" i="1"/>
  <c r="AE279" i="1"/>
  <c r="AE280" i="1"/>
  <c r="AE281" i="1"/>
  <c r="AE282" i="1"/>
  <c r="AE283" i="1"/>
  <c r="AE284" i="1"/>
  <c r="AE285" i="1"/>
  <c r="AE286" i="1"/>
  <c r="AE287" i="1"/>
  <c r="AE288" i="1"/>
  <c r="AE289" i="1"/>
  <c r="AE290" i="1"/>
  <c r="AE291" i="1"/>
  <c r="AE292" i="1"/>
  <c r="AE293" i="1"/>
  <c r="AE294" i="1"/>
  <c r="AE295" i="1"/>
  <c r="AE296" i="1"/>
  <c r="AE297" i="1"/>
  <c r="AE298" i="1"/>
  <c r="AE299" i="1"/>
  <c r="AE300" i="1"/>
  <c r="AE301" i="1"/>
  <c r="AE302" i="1"/>
  <c r="AE303" i="1"/>
  <c r="AE304" i="1"/>
  <c r="AE305" i="1"/>
  <c r="AE306" i="1"/>
  <c r="AE307" i="1"/>
  <c r="AE308" i="1"/>
  <c r="AE309" i="1"/>
  <c r="AE310" i="1"/>
  <c r="AE311" i="1"/>
  <c r="AE312" i="1"/>
  <c r="AE313" i="1"/>
  <c r="AE314" i="1"/>
  <c r="AE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94" i="1"/>
  <c r="AE395" i="1"/>
  <c r="AE396" i="1"/>
  <c r="AE397" i="1"/>
  <c r="AE398" i="1"/>
  <c r="AE399" i="1"/>
  <c r="AE400" i="1"/>
  <c r="AE401" i="1"/>
  <c r="AE402" i="1"/>
  <c r="AE403" i="1"/>
  <c r="AE404" i="1"/>
  <c r="AE405" i="1"/>
  <c r="AE406" i="1"/>
  <c r="AE407" i="1"/>
  <c r="AE408" i="1"/>
  <c r="AE409" i="1"/>
  <c r="AE410" i="1"/>
  <c r="AE411" i="1"/>
  <c r="AE412" i="1"/>
  <c r="AE413" i="1"/>
  <c r="AE414" i="1"/>
  <c r="AE415" i="1"/>
  <c r="AE416" i="1"/>
  <c r="AE417" i="1"/>
  <c r="AE418" i="1"/>
  <c r="AE419" i="1"/>
  <c r="AE420" i="1"/>
  <c r="AE421" i="1"/>
  <c r="AE422" i="1"/>
  <c r="AE423" i="1"/>
  <c r="AE424" i="1"/>
  <c r="AE425" i="1"/>
  <c r="AE426" i="1"/>
  <c r="AE427" i="1"/>
  <c r="AE428" i="1"/>
  <c r="AE429" i="1"/>
  <c r="AE430" i="1"/>
  <c r="AE431" i="1"/>
  <c r="AE432" i="1"/>
  <c r="AE433" i="1"/>
  <c r="AE434" i="1"/>
  <c r="AE435" i="1"/>
  <c r="AE436" i="1"/>
  <c r="AE437" i="1"/>
  <c r="AE438" i="1"/>
  <c r="AE439" i="1"/>
  <c r="AE440" i="1"/>
  <c r="AE441" i="1"/>
  <c r="AE442" i="1"/>
  <c r="AE443" i="1"/>
  <c r="AE444" i="1"/>
  <c r="AE445" i="1"/>
  <c r="AE446" i="1"/>
  <c r="AE447" i="1"/>
  <c r="AE448" i="1"/>
  <c r="AE449" i="1"/>
  <c r="AE450" i="1"/>
  <c r="AE451" i="1"/>
  <c r="AE452" i="1"/>
  <c r="AE453" i="1"/>
  <c r="AE454" i="1"/>
  <c r="AE455" i="1"/>
  <c r="AE456" i="1"/>
  <c r="AE457" i="1"/>
  <c r="AE458" i="1"/>
  <c r="AE459" i="1"/>
  <c r="AE460" i="1"/>
  <c r="AE461" i="1"/>
  <c r="AE462" i="1"/>
  <c r="AE463" i="1"/>
  <c r="AE464" i="1"/>
  <c r="AE465" i="1"/>
  <c r="AE466" i="1"/>
  <c r="AE467" i="1"/>
  <c r="AE468" i="1"/>
  <c r="AE469" i="1"/>
  <c r="AE470" i="1"/>
  <c r="AE471" i="1"/>
  <c r="AE472" i="1"/>
  <c r="AE473" i="1"/>
  <c r="AE474" i="1"/>
  <c r="AE475" i="1"/>
  <c r="AE476" i="1"/>
  <c r="AE477" i="1"/>
  <c r="AE478" i="1"/>
  <c r="AE479" i="1"/>
  <c r="AE480" i="1"/>
  <c r="AE481" i="1"/>
  <c r="AE482" i="1"/>
  <c r="AE483" i="1"/>
  <c r="AE484" i="1"/>
  <c r="AE485" i="1"/>
  <c r="AE486" i="1"/>
  <c r="AE487" i="1"/>
  <c r="AE488" i="1"/>
  <c r="AE489" i="1"/>
  <c r="AE490" i="1"/>
  <c r="AE491" i="1"/>
  <c r="AE492" i="1"/>
  <c r="AE493" i="1"/>
  <c r="AE494" i="1"/>
  <c r="AE495" i="1"/>
  <c r="AE496" i="1"/>
  <c r="AE497" i="1"/>
  <c r="AE498" i="1"/>
  <c r="AE499" i="1"/>
  <c r="AE500" i="1"/>
  <c r="AE501" i="1"/>
  <c r="AE502" i="1"/>
  <c r="AE503" i="1"/>
  <c r="AE504" i="1"/>
  <c r="AE505" i="1"/>
  <c r="AE506" i="1"/>
  <c r="AE507" i="1"/>
  <c r="AE508" i="1"/>
  <c r="AE509" i="1"/>
  <c r="AE510" i="1"/>
  <c r="AE511" i="1"/>
  <c r="AE512" i="1"/>
  <c r="AE513" i="1"/>
  <c r="AE514" i="1"/>
  <c r="AE515" i="1"/>
  <c r="AE516" i="1"/>
  <c r="AE517" i="1"/>
  <c r="AE518" i="1"/>
  <c r="AE519" i="1"/>
  <c r="AE520" i="1"/>
  <c r="AE521" i="1"/>
  <c r="AE522" i="1"/>
  <c r="AE523" i="1"/>
  <c r="AE524" i="1"/>
  <c r="AE525" i="1"/>
  <c r="AE526" i="1"/>
  <c r="AE527" i="1"/>
  <c r="AE528" i="1"/>
  <c r="AE529" i="1"/>
  <c r="AE530" i="1"/>
  <c r="AE531" i="1"/>
  <c r="AE532" i="1"/>
  <c r="AE533" i="1"/>
  <c r="AE534" i="1"/>
  <c r="AE535" i="1"/>
  <c r="AE536" i="1"/>
  <c r="AE537" i="1"/>
  <c r="AE538" i="1"/>
  <c r="AE539" i="1"/>
  <c r="AE540" i="1"/>
  <c r="AE541" i="1"/>
  <c r="AE542" i="1"/>
  <c r="AE543" i="1"/>
  <c r="AE544" i="1"/>
  <c r="AE545" i="1"/>
  <c r="AE546" i="1"/>
  <c r="AE547" i="1"/>
  <c r="AE548" i="1"/>
  <c r="AE549" i="1"/>
  <c r="AE550" i="1"/>
  <c r="AE551" i="1"/>
  <c r="AE552" i="1"/>
  <c r="AE553" i="1"/>
  <c r="AE554" i="1"/>
  <c r="AE555" i="1"/>
  <c r="AE556" i="1"/>
  <c r="AE557" i="1"/>
  <c r="AE558" i="1"/>
  <c r="AE559" i="1"/>
  <c r="AE560" i="1"/>
  <c r="AE561" i="1"/>
  <c r="AE562" i="1"/>
  <c r="AE563" i="1"/>
  <c r="AE564" i="1"/>
  <c r="AE565" i="1"/>
  <c r="AE566" i="1"/>
  <c r="AE567" i="1"/>
  <c r="AE568" i="1"/>
  <c r="AE569" i="1"/>
  <c r="AE570" i="1"/>
  <c r="AE571" i="1"/>
  <c r="AE572" i="1"/>
  <c r="AE573" i="1"/>
  <c r="AE574" i="1"/>
  <c r="AE575" i="1"/>
  <c r="AE576" i="1"/>
  <c r="AE577" i="1"/>
  <c r="AE578" i="1"/>
  <c r="AE579" i="1"/>
  <c r="AE580" i="1"/>
  <c r="AE581" i="1"/>
  <c r="AE582" i="1"/>
  <c r="AE583" i="1"/>
  <c r="AE584" i="1"/>
  <c r="AE585" i="1"/>
  <c r="AE586" i="1"/>
  <c r="AE587" i="1"/>
  <c r="AE588" i="1"/>
  <c r="AE589" i="1"/>
  <c r="AE590" i="1"/>
  <c r="AE591" i="1"/>
  <c r="AE592" i="1"/>
  <c r="AE593" i="1"/>
  <c r="AE594" i="1"/>
  <c r="AE595" i="1"/>
  <c r="AE596" i="1"/>
  <c r="AE597" i="1"/>
  <c r="AE598" i="1"/>
  <c r="AE599" i="1"/>
  <c r="AE600" i="1"/>
  <c r="AE601" i="1"/>
  <c r="AE602" i="1"/>
  <c r="AE603" i="1"/>
  <c r="AE604" i="1"/>
  <c r="AE605" i="1"/>
  <c r="AE606" i="1"/>
  <c r="AE607" i="1"/>
  <c r="AE608" i="1"/>
  <c r="AE609" i="1"/>
  <c r="AE610" i="1"/>
  <c r="AE611" i="1"/>
  <c r="AE612" i="1"/>
  <c r="AE613" i="1"/>
  <c r="AE614" i="1"/>
  <c r="AE615" i="1"/>
  <c r="AE616" i="1"/>
  <c r="AE617" i="1"/>
  <c r="AE618" i="1"/>
  <c r="AE619" i="1"/>
  <c r="AE620" i="1"/>
  <c r="AE621" i="1"/>
  <c r="AE622" i="1"/>
  <c r="AE623" i="1"/>
  <c r="AE624" i="1"/>
  <c r="AE625" i="1"/>
  <c r="AE626" i="1"/>
  <c r="AE627" i="1"/>
  <c r="AE628" i="1"/>
  <c r="AE629" i="1"/>
  <c r="AE630" i="1"/>
  <c r="AE631" i="1"/>
  <c r="AE632" i="1"/>
  <c r="AE633" i="1"/>
  <c r="AE634" i="1"/>
  <c r="AE635" i="1"/>
  <c r="AE636" i="1"/>
  <c r="AE637" i="1"/>
  <c r="AE638" i="1"/>
  <c r="AE639" i="1"/>
  <c r="AE640" i="1"/>
  <c r="AE641" i="1"/>
  <c r="AE642" i="1"/>
  <c r="AE643" i="1"/>
  <c r="AE644" i="1"/>
  <c r="AE645" i="1"/>
  <c r="AE646" i="1"/>
  <c r="AE647" i="1"/>
  <c r="AE648" i="1"/>
  <c r="AE649" i="1"/>
  <c r="AE650" i="1"/>
  <c r="AE651" i="1"/>
  <c r="AE652" i="1"/>
  <c r="AE653" i="1"/>
  <c r="AE654" i="1"/>
  <c r="AE655" i="1"/>
  <c r="AE656" i="1"/>
  <c r="AE657" i="1"/>
  <c r="AE658" i="1"/>
  <c r="AE659" i="1"/>
  <c r="AE660" i="1"/>
  <c r="AE661" i="1"/>
  <c r="AE662" i="1"/>
  <c r="AE663" i="1"/>
  <c r="AE664" i="1"/>
  <c r="AE665" i="1"/>
  <c r="AE666" i="1"/>
  <c r="AE667" i="1"/>
  <c r="AE668" i="1"/>
  <c r="AE669" i="1"/>
  <c r="AE670" i="1"/>
  <c r="AE671" i="1"/>
  <c r="AE672" i="1"/>
  <c r="AE673" i="1"/>
  <c r="AE674" i="1"/>
  <c r="AE675" i="1"/>
  <c r="AE676" i="1"/>
  <c r="AE677" i="1"/>
  <c r="AE678" i="1"/>
  <c r="AE679" i="1"/>
  <c r="AE680" i="1"/>
  <c r="AE681" i="1"/>
  <c r="AE682" i="1"/>
  <c r="AE683" i="1"/>
  <c r="AE684" i="1"/>
  <c r="AE685" i="1"/>
  <c r="AE686" i="1"/>
  <c r="AE687" i="1"/>
  <c r="AE688" i="1"/>
  <c r="AE689" i="1"/>
  <c r="AE690" i="1"/>
  <c r="AE691" i="1"/>
  <c r="AE692" i="1"/>
  <c r="AE693" i="1"/>
  <c r="AE694" i="1"/>
  <c r="AE695" i="1"/>
  <c r="AE696" i="1"/>
  <c r="AE697" i="1"/>
  <c r="AE698" i="1"/>
  <c r="AE699" i="1"/>
  <c r="AE700" i="1"/>
  <c r="AE701" i="1"/>
  <c r="AE702" i="1"/>
  <c r="AE703" i="1"/>
  <c r="AE704" i="1"/>
  <c r="AE705" i="1"/>
  <c r="AE706" i="1"/>
  <c r="AE707" i="1"/>
  <c r="AE708" i="1"/>
  <c r="AE709" i="1"/>
  <c r="AE710" i="1"/>
  <c r="AE711" i="1"/>
  <c r="AE712" i="1"/>
  <c r="AE713" i="1"/>
  <c r="AE714" i="1"/>
  <c r="AE715" i="1"/>
  <c r="AE716" i="1"/>
  <c r="AE717" i="1"/>
  <c r="AE718" i="1"/>
  <c r="AE719" i="1"/>
  <c r="AE720" i="1"/>
  <c r="AE721" i="1"/>
  <c r="AE722" i="1"/>
  <c r="AE723" i="1"/>
  <c r="AE724" i="1"/>
  <c r="AE725" i="1"/>
  <c r="AE726" i="1"/>
  <c r="AE727" i="1"/>
  <c r="AE728" i="1"/>
  <c r="AE729" i="1"/>
  <c r="AE730" i="1"/>
  <c r="AE731" i="1"/>
  <c r="AE732" i="1"/>
  <c r="AE733" i="1"/>
  <c r="AE734" i="1"/>
  <c r="AE735" i="1"/>
  <c r="AE736" i="1"/>
  <c r="AE737" i="1"/>
  <c r="AE738" i="1"/>
  <c r="AE739" i="1"/>
  <c r="AE740" i="1"/>
  <c r="AE741" i="1"/>
  <c r="AE742" i="1"/>
  <c r="AE743" i="1"/>
  <c r="AE744" i="1"/>
  <c r="AE745" i="1"/>
  <c r="AE746" i="1"/>
  <c r="AE747" i="1"/>
  <c r="AE748" i="1"/>
  <c r="AE749" i="1"/>
  <c r="AE750" i="1"/>
  <c r="AE751" i="1"/>
  <c r="AE752" i="1"/>
  <c r="AE753" i="1"/>
  <c r="AE754" i="1"/>
  <c r="AE755" i="1"/>
  <c r="AE756" i="1"/>
  <c r="AE757" i="1"/>
  <c r="AE758" i="1"/>
  <c r="AE759" i="1"/>
  <c r="AE760" i="1"/>
  <c r="AE761" i="1"/>
  <c r="AE762" i="1"/>
  <c r="AE763" i="1"/>
  <c r="AE764" i="1"/>
  <c r="AE765" i="1"/>
  <c r="AE766" i="1"/>
  <c r="AE767" i="1"/>
  <c r="AE768" i="1"/>
  <c r="AE769" i="1"/>
  <c r="AE770" i="1"/>
  <c r="AE771" i="1"/>
  <c r="AE772" i="1"/>
  <c r="AE773" i="1"/>
  <c r="AE774" i="1"/>
  <c r="AE775" i="1"/>
  <c r="AE776" i="1"/>
  <c r="AE777" i="1"/>
  <c r="AE778" i="1"/>
  <c r="AE779" i="1"/>
  <c r="AE780" i="1"/>
  <c r="AE781" i="1"/>
  <c r="AE782" i="1"/>
  <c r="AE783" i="1"/>
  <c r="AE784" i="1"/>
  <c r="AE785" i="1"/>
  <c r="AE786" i="1"/>
  <c r="AE787" i="1"/>
  <c r="AE788" i="1"/>
  <c r="AE789" i="1"/>
  <c r="AE790" i="1"/>
  <c r="AE791" i="1"/>
  <c r="AE792" i="1"/>
  <c r="AE793" i="1"/>
  <c r="AE794" i="1"/>
  <c r="AE795" i="1"/>
  <c r="AE796" i="1"/>
  <c r="AE797" i="1"/>
  <c r="AE798" i="1"/>
  <c r="AE799" i="1"/>
  <c r="AE800" i="1"/>
  <c r="AE801" i="1"/>
  <c r="AE802" i="1"/>
  <c r="AE803" i="1"/>
  <c r="AE804" i="1"/>
  <c r="AE805" i="1"/>
  <c r="AE806" i="1"/>
  <c r="AE807" i="1"/>
  <c r="AE808" i="1"/>
  <c r="AE809" i="1"/>
  <c r="AE810" i="1"/>
  <c r="AE811" i="1"/>
  <c r="AE812" i="1"/>
  <c r="AE813" i="1"/>
  <c r="AE814" i="1"/>
  <c r="AE815" i="1"/>
  <c r="AE816" i="1"/>
  <c r="AE817" i="1"/>
  <c r="AE818" i="1"/>
  <c r="AE819" i="1"/>
  <c r="AE820" i="1"/>
  <c r="AE821" i="1"/>
  <c r="AE822" i="1"/>
  <c r="AE823" i="1"/>
  <c r="AE824" i="1"/>
  <c r="AE825" i="1"/>
  <c r="AE826" i="1"/>
  <c r="AE827" i="1"/>
  <c r="AE828" i="1"/>
  <c r="AE829" i="1"/>
  <c r="AE830" i="1"/>
  <c r="AE831" i="1"/>
  <c r="AE832" i="1"/>
  <c r="AE833" i="1"/>
  <c r="AE834" i="1"/>
  <c r="AE835" i="1"/>
  <c r="AE836" i="1"/>
  <c r="AE837" i="1"/>
  <c r="AE838" i="1"/>
  <c r="AE839" i="1"/>
  <c r="AE840" i="1"/>
  <c r="AE841" i="1"/>
  <c r="AE842" i="1"/>
  <c r="AE843" i="1"/>
  <c r="AE844" i="1"/>
  <c r="AE845" i="1"/>
  <c r="AE846" i="1"/>
  <c r="AE847" i="1"/>
  <c r="AE848" i="1"/>
  <c r="AE849" i="1"/>
  <c r="AE850" i="1"/>
  <c r="AE851" i="1"/>
  <c r="AE852" i="1"/>
  <c r="AE853" i="1"/>
  <c r="AE854" i="1"/>
  <c r="AE855" i="1"/>
  <c r="AE856" i="1"/>
  <c r="AE857" i="1"/>
  <c r="AE858" i="1"/>
  <c r="AE859" i="1"/>
  <c r="AE860" i="1"/>
  <c r="AE861" i="1"/>
  <c r="AE862" i="1"/>
  <c r="AE863" i="1"/>
  <c r="AE864" i="1"/>
  <c r="AE865" i="1"/>
  <c r="AE866" i="1"/>
  <c r="AE867" i="1"/>
  <c r="AE868" i="1"/>
  <c r="AE869" i="1"/>
  <c r="AE870" i="1"/>
  <c r="AE871" i="1"/>
  <c r="AE872" i="1"/>
  <c r="AE873" i="1"/>
  <c r="AE874" i="1"/>
  <c r="AE875" i="1"/>
  <c r="AE876" i="1"/>
  <c r="AE877" i="1"/>
  <c r="AE878" i="1"/>
  <c r="AE879" i="1"/>
  <c r="AE880" i="1"/>
  <c r="AE881" i="1"/>
  <c r="AE882" i="1"/>
  <c r="AE883" i="1"/>
  <c r="AE884" i="1"/>
  <c r="AE885" i="1"/>
  <c r="AE886" i="1"/>
  <c r="AE887" i="1"/>
  <c r="AE888" i="1"/>
  <c r="AE889" i="1"/>
  <c r="AE890" i="1"/>
  <c r="AE891" i="1"/>
  <c r="AE892" i="1"/>
  <c r="AE893" i="1"/>
  <c r="AE894" i="1"/>
  <c r="AE895" i="1"/>
  <c r="AE896" i="1"/>
  <c r="AE897" i="1"/>
  <c r="AE898" i="1"/>
  <c r="AE899" i="1"/>
  <c r="AE900" i="1"/>
  <c r="AE901" i="1"/>
  <c r="AE902" i="1"/>
  <c r="AE903" i="1"/>
  <c r="AE904" i="1"/>
  <c r="AE905" i="1"/>
  <c r="AE906" i="1"/>
  <c r="AE907" i="1"/>
  <c r="AE908" i="1"/>
  <c r="AE909" i="1"/>
  <c r="AE910" i="1"/>
  <c r="AE911" i="1"/>
  <c r="AE912" i="1"/>
  <c r="AE913" i="1"/>
  <c r="AE914" i="1"/>
  <c r="AE915" i="1"/>
  <c r="AE916" i="1"/>
  <c r="AE917" i="1"/>
  <c r="AE918" i="1"/>
  <c r="AE919" i="1"/>
  <c r="AE920" i="1"/>
  <c r="AE921" i="1"/>
  <c r="AE922" i="1"/>
  <c r="AE923" i="1"/>
  <c r="AE924" i="1"/>
  <c r="AE925" i="1"/>
  <c r="AE926" i="1"/>
  <c r="AE927" i="1"/>
  <c r="AE928" i="1"/>
  <c r="AE929" i="1"/>
  <c r="AE930" i="1"/>
  <c r="AE931" i="1"/>
  <c r="AE932" i="1"/>
  <c r="AE933" i="1"/>
  <c r="AE934" i="1"/>
  <c r="AE935" i="1"/>
  <c r="AE936" i="1"/>
  <c r="AE937" i="1"/>
  <c r="AE938" i="1"/>
  <c r="AE939" i="1"/>
  <c r="AE940" i="1"/>
  <c r="AE941" i="1"/>
  <c r="AE942" i="1"/>
  <c r="AE943" i="1"/>
  <c r="AE944" i="1"/>
  <c r="AE945" i="1"/>
  <c r="AE946" i="1"/>
  <c r="AE947" i="1"/>
  <c r="AE948" i="1"/>
  <c r="AE949" i="1"/>
  <c r="AE950" i="1"/>
  <c r="AE951" i="1"/>
  <c r="AE952" i="1"/>
  <c r="AE953" i="1"/>
  <c r="AE954" i="1"/>
  <c r="AE955" i="1"/>
  <c r="AE956" i="1"/>
  <c r="AE957" i="1"/>
  <c r="AE958" i="1"/>
  <c r="AE959" i="1"/>
  <c r="AE960" i="1"/>
  <c r="AE961" i="1"/>
  <c r="AE962" i="1"/>
  <c r="AE963" i="1"/>
  <c r="AE964" i="1"/>
  <c r="AE965" i="1"/>
  <c r="AE966" i="1"/>
  <c r="AE967" i="1"/>
  <c r="AE968" i="1"/>
  <c r="AE969" i="1"/>
  <c r="AE970" i="1"/>
  <c r="AE971" i="1"/>
  <c r="AE972" i="1"/>
  <c r="AE973" i="1"/>
  <c r="AE974" i="1"/>
  <c r="AE975" i="1"/>
  <c r="AE976" i="1"/>
  <c r="AE977" i="1"/>
  <c r="AE978" i="1"/>
  <c r="AE979" i="1"/>
  <c r="AE980" i="1"/>
  <c r="AE981" i="1"/>
  <c r="AE982" i="1"/>
  <c r="AE983" i="1"/>
  <c r="AE984" i="1"/>
  <c r="AE985" i="1"/>
  <c r="AE986" i="1"/>
  <c r="AE987" i="1"/>
  <c r="AE988" i="1"/>
  <c r="AE989" i="1"/>
  <c r="AE990" i="1"/>
  <c r="AE991" i="1"/>
  <c r="AE992" i="1"/>
  <c r="AE993" i="1"/>
  <c r="AE994" i="1"/>
  <c r="AE995" i="1"/>
  <c r="AE996" i="1"/>
  <c r="AE997" i="1"/>
  <c r="AE998" i="1"/>
  <c r="AE999" i="1"/>
  <c r="AE1000" i="1"/>
  <c r="AE1001" i="1"/>
  <c r="AE1002" i="1"/>
  <c r="AE1003" i="1"/>
  <c r="AE1004" i="1"/>
  <c r="AE1005" i="1"/>
  <c r="AE1006" i="1"/>
  <c r="AE1007" i="1"/>
  <c r="AE1008" i="1"/>
  <c r="AE1009" i="1"/>
  <c r="AE1010" i="1"/>
  <c r="AE1011" i="1"/>
  <c r="AE1012" i="1"/>
  <c r="AE1013" i="1"/>
  <c r="AE1014" i="1"/>
  <c r="AE1015" i="1"/>
  <c r="AE1016" i="1"/>
  <c r="AE1017" i="1"/>
  <c r="AE1018" i="1"/>
  <c r="AE1019" i="1"/>
  <c r="AE1020" i="1"/>
  <c r="AE1021" i="1"/>
  <c r="AE1022" i="1"/>
  <c r="AE1023" i="1"/>
  <c r="AE1024" i="1"/>
  <c r="AE1025" i="1"/>
  <c r="AE1026" i="1"/>
  <c r="AE1027" i="1"/>
  <c r="AE1028" i="1"/>
  <c r="AE1029" i="1"/>
  <c r="AE1030" i="1"/>
  <c r="AE1031" i="1"/>
  <c r="AE1032" i="1"/>
  <c r="AE1033" i="1"/>
  <c r="AE1034" i="1"/>
  <c r="AE1035" i="1"/>
  <c r="AE1036" i="1"/>
  <c r="AE1037" i="1"/>
  <c r="AE1038" i="1"/>
  <c r="AE1039" i="1"/>
  <c r="AE1040" i="1"/>
  <c r="AE1041" i="1"/>
  <c r="AE1042" i="1"/>
  <c r="AE1043" i="1"/>
  <c r="AE1044" i="1"/>
  <c r="AE1045" i="1"/>
  <c r="AE1046" i="1"/>
  <c r="AE1047" i="1"/>
  <c r="AE1048" i="1"/>
  <c r="AE1049" i="1"/>
  <c r="AE1050" i="1"/>
  <c r="AE1051" i="1"/>
  <c r="AE1052" i="1"/>
  <c r="AE1053" i="1"/>
  <c r="AE1054" i="1"/>
  <c r="AE1055" i="1"/>
  <c r="AE1056" i="1"/>
  <c r="AE1057" i="1"/>
  <c r="AE1058" i="1"/>
  <c r="AE1059" i="1"/>
  <c r="AE1060" i="1"/>
  <c r="AE1061" i="1"/>
  <c r="AE1062" i="1"/>
  <c r="AE1063" i="1"/>
  <c r="AE1064" i="1"/>
  <c r="AE1065" i="1"/>
  <c r="AE1066" i="1"/>
  <c r="AE1067" i="1"/>
  <c r="AE1068" i="1"/>
  <c r="AE1069" i="1"/>
  <c r="AE1070" i="1"/>
  <c r="AE1071" i="1"/>
  <c r="AE1072" i="1"/>
  <c r="AE1073" i="1"/>
  <c r="AE1074" i="1"/>
  <c r="AE1075" i="1"/>
  <c r="AE1076" i="1"/>
  <c r="AE1077" i="1"/>
  <c r="AE1078" i="1"/>
  <c r="AE1079" i="1"/>
  <c r="AE1080" i="1"/>
  <c r="AE1081" i="1"/>
  <c r="AE1082" i="1"/>
  <c r="AE1083" i="1"/>
  <c r="AE1084" i="1"/>
  <c r="AE1085" i="1"/>
  <c r="AE1086" i="1"/>
  <c r="AE1087" i="1"/>
  <c r="AE1088" i="1"/>
  <c r="AE1089" i="1"/>
  <c r="AE1090" i="1"/>
  <c r="AE1091" i="1"/>
  <c r="AE1092" i="1"/>
  <c r="AE1093" i="1"/>
  <c r="AE1094" i="1"/>
  <c r="AE1095" i="1"/>
  <c r="AE1096" i="1"/>
  <c r="AE1097" i="1"/>
  <c r="AE1098" i="1"/>
  <c r="AE1099" i="1"/>
  <c r="AE1100" i="1"/>
  <c r="AE1101" i="1"/>
  <c r="AE1102" i="1"/>
  <c r="AE1103" i="1"/>
  <c r="AE1104" i="1"/>
  <c r="AE1105" i="1"/>
  <c r="AE1106" i="1"/>
  <c r="AE1107" i="1"/>
  <c r="AE1108" i="1"/>
  <c r="AE1109" i="1"/>
  <c r="AE1110" i="1"/>
  <c r="AE1111" i="1"/>
  <c r="AE1112" i="1"/>
  <c r="AE1113" i="1"/>
  <c r="AE1114" i="1"/>
  <c r="AE1115" i="1"/>
  <c r="AE1116" i="1"/>
  <c r="AE1117" i="1"/>
  <c r="AE1118" i="1"/>
  <c r="AE1119" i="1"/>
  <c r="AE1120" i="1"/>
  <c r="AE1121" i="1"/>
  <c r="AE1122" i="1"/>
  <c r="AE1123" i="1"/>
  <c r="AE1124" i="1"/>
  <c r="AE1125" i="1"/>
  <c r="AE1126" i="1"/>
  <c r="AE1127" i="1"/>
  <c r="AE1128" i="1"/>
  <c r="AE1129" i="1"/>
  <c r="AE1130" i="1"/>
  <c r="AE1131" i="1"/>
  <c r="AE1132" i="1"/>
  <c r="AE1133" i="1"/>
  <c r="AE1134" i="1"/>
  <c r="AE1135" i="1"/>
  <c r="AE1136" i="1"/>
  <c r="AE1137" i="1"/>
  <c r="AE1138" i="1"/>
  <c r="AE1139" i="1"/>
  <c r="AE1140" i="1"/>
  <c r="AE1141" i="1"/>
  <c r="AE1142" i="1"/>
  <c r="AE1143" i="1"/>
  <c r="AE1144" i="1"/>
  <c r="AE1145" i="1"/>
  <c r="AE1146" i="1"/>
  <c r="AE1147" i="1"/>
  <c r="AE1148" i="1"/>
  <c r="AE1149" i="1"/>
  <c r="AE1150" i="1"/>
  <c r="AE1151" i="1"/>
  <c r="AE1152" i="1"/>
  <c r="AE1153" i="1"/>
  <c r="AE1154" i="1"/>
  <c r="AE1155" i="1"/>
  <c r="AE1156" i="1"/>
  <c r="AE1157" i="1"/>
  <c r="AE1158" i="1"/>
  <c r="AE1159" i="1"/>
  <c r="AE1160" i="1"/>
  <c r="AE1161" i="1"/>
  <c r="AE1162" i="1"/>
  <c r="AE1163" i="1"/>
  <c r="AE1164" i="1"/>
  <c r="AE1165" i="1"/>
  <c r="AE1166" i="1"/>
  <c r="AE1167" i="1"/>
  <c r="AE1168" i="1"/>
  <c r="AE1169" i="1"/>
  <c r="AE1170" i="1"/>
  <c r="AE1171" i="1"/>
  <c r="AE1172" i="1"/>
  <c r="AE1173" i="1"/>
  <c r="AE1174" i="1"/>
  <c r="AE1175" i="1"/>
  <c r="AE1176" i="1"/>
  <c r="AE1177" i="1"/>
  <c r="AE1178" i="1"/>
  <c r="AE1179" i="1"/>
  <c r="AE1180" i="1"/>
  <c r="AE1181" i="1"/>
  <c r="AE1182" i="1"/>
  <c r="AE1183" i="1"/>
  <c r="AE1184" i="1"/>
  <c r="AE1185" i="1"/>
  <c r="AE1186" i="1"/>
  <c r="AE1187" i="1"/>
  <c r="AE1188" i="1"/>
  <c r="AE1189" i="1"/>
  <c r="AE1190" i="1"/>
  <c r="AE1191" i="1"/>
  <c r="AE1192" i="1"/>
  <c r="AE1193" i="1"/>
  <c r="AE1194" i="1"/>
  <c r="AE1195" i="1"/>
  <c r="AE1196" i="1"/>
  <c r="AE1197" i="1"/>
  <c r="AE1198" i="1"/>
  <c r="AE1199" i="1"/>
  <c r="AE1200" i="1"/>
  <c r="AE1201" i="1"/>
  <c r="AE1202" i="1"/>
  <c r="AE1203" i="1"/>
  <c r="AE1204" i="1"/>
  <c r="AE1205" i="1"/>
  <c r="AE1206" i="1"/>
  <c r="AE1207" i="1"/>
  <c r="AE1208" i="1"/>
  <c r="AE1209" i="1"/>
  <c r="AE1210" i="1"/>
  <c r="AE1211" i="1"/>
  <c r="AE1212" i="1"/>
  <c r="AE1213" i="1"/>
  <c r="AE1214" i="1"/>
  <c r="AE1215" i="1"/>
  <c r="AE1216" i="1"/>
  <c r="AE1217" i="1"/>
  <c r="AE1218" i="1"/>
  <c r="AE1219" i="1"/>
  <c r="AE1220" i="1"/>
  <c r="AE1221" i="1"/>
  <c r="AE1222" i="1"/>
  <c r="AE1223" i="1"/>
  <c r="AE1224" i="1"/>
  <c r="AE1225" i="1"/>
  <c r="AE1226" i="1"/>
  <c r="AE1227" i="1"/>
  <c r="AE1228" i="1"/>
  <c r="AE1229" i="1"/>
  <c r="AE1230" i="1"/>
  <c r="AE1231" i="1"/>
  <c r="AE1232" i="1"/>
  <c r="AE1233" i="1"/>
  <c r="AE1234" i="1"/>
  <c r="AE1235" i="1"/>
  <c r="AE1236" i="1"/>
  <c r="AE1237" i="1"/>
  <c r="AE1238" i="1"/>
  <c r="AE1239" i="1"/>
  <c r="AE1240" i="1"/>
  <c r="AE1241" i="1"/>
  <c r="AE1242" i="1"/>
  <c r="AE1243" i="1"/>
  <c r="AE1244" i="1"/>
  <c r="AE1245" i="1"/>
  <c r="AE1246" i="1"/>
  <c r="AE1247" i="1"/>
  <c r="AE1248" i="1"/>
  <c r="AE1249" i="1"/>
  <c r="AE1250" i="1"/>
  <c r="AE1251" i="1"/>
  <c r="AE1252" i="1"/>
  <c r="AE1253" i="1"/>
  <c r="AE1254" i="1"/>
  <c r="AE1255" i="1"/>
  <c r="AE1256" i="1"/>
  <c r="AE1257" i="1"/>
  <c r="AE1258" i="1"/>
  <c r="AE1259" i="1"/>
  <c r="AE1260" i="1"/>
  <c r="AE1261" i="1"/>
  <c r="AE1262" i="1"/>
  <c r="AE1263" i="1"/>
  <c r="AE1264" i="1"/>
  <c r="AE1265" i="1"/>
  <c r="AE1266" i="1"/>
  <c r="AE1267" i="1"/>
  <c r="AE1268" i="1"/>
  <c r="AE1269" i="1"/>
  <c r="AE1270" i="1"/>
  <c r="AE1271" i="1"/>
  <c r="AE1272" i="1"/>
  <c r="AE1273" i="1"/>
  <c r="AE1274" i="1"/>
  <c r="AE1275" i="1"/>
  <c r="AE1276" i="1"/>
  <c r="AE1277" i="1"/>
  <c r="AE1278" i="1"/>
  <c r="AE1279" i="1"/>
  <c r="AE1280" i="1"/>
  <c r="AE1281" i="1"/>
  <c r="AE1282" i="1"/>
  <c r="AE1283" i="1"/>
  <c r="AE1284" i="1"/>
  <c r="AE1285" i="1"/>
  <c r="AE1286" i="1"/>
  <c r="AE1287" i="1"/>
  <c r="AE1288" i="1"/>
  <c r="AE1289" i="1"/>
  <c r="AE1290" i="1"/>
  <c r="AE1291" i="1"/>
  <c r="AE1292" i="1"/>
  <c r="AE1293" i="1"/>
  <c r="AE1294" i="1"/>
  <c r="AE1295" i="1"/>
  <c r="AE1296" i="1"/>
  <c r="AE1297" i="1"/>
  <c r="AE1298" i="1"/>
  <c r="AE1299" i="1"/>
  <c r="AE1300" i="1"/>
  <c r="AE1301" i="1"/>
  <c r="AE1302" i="1"/>
  <c r="AE1303" i="1"/>
  <c r="AE1304" i="1"/>
  <c r="AE1305" i="1"/>
  <c r="AE1306" i="1"/>
  <c r="AE1307" i="1"/>
  <c r="AE1308" i="1"/>
  <c r="AE1309" i="1"/>
  <c r="AE1310" i="1"/>
  <c r="AE1311" i="1"/>
  <c r="AE1312" i="1"/>
  <c r="AE1313" i="1"/>
  <c r="AE1314" i="1"/>
  <c r="AE1315" i="1"/>
  <c r="AE1316" i="1"/>
  <c r="AE1317" i="1"/>
  <c r="AE1318" i="1"/>
  <c r="AE1319" i="1"/>
  <c r="AE1320" i="1"/>
  <c r="AE1321" i="1"/>
  <c r="AE1322" i="1"/>
  <c r="AE1323" i="1"/>
  <c r="AE1324" i="1"/>
  <c r="AE1325" i="1"/>
  <c r="AE1326" i="1"/>
  <c r="AE1327" i="1"/>
  <c r="AE1328" i="1"/>
  <c r="AE1329" i="1"/>
  <c r="AE1330" i="1"/>
  <c r="AE1331" i="1"/>
  <c r="AE1332" i="1"/>
  <c r="AE1333" i="1"/>
  <c r="AE1334" i="1"/>
  <c r="AE1335" i="1"/>
  <c r="AE1336" i="1"/>
  <c r="AE1337" i="1"/>
  <c r="AE1338" i="1"/>
  <c r="AE1339" i="1"/>
  <c r="AE1340" i="1"/>
  <c r="AE1341" i="1"/>
  <c r="AE1342" i="1"/>
  <c r="AE1343" i="1"/>
  <c r="AE1344" i="1"/>
  <c r="AE1345" i="1"/>
  <c r="AE1346" i="1"/>
  <c r="AE1347" i="1"/>
  <c r="AE1348" i="1"/>
  <c r="AE1349" i="1"/>
  <c r="AE1350" i="1"/>
  <c r="AE1351" i="1"/>
  <c r="AE1352" i="1"/>
  <c r="AE1353" i="1"/>
  <c r="AE1354" i="1"/>
  <c r="AE1355" i="1"/>
  <c r="AE1356" i="1"/>
  <c r="AE1357" i="1"/>
  <c r="AE1358" i="1"/>
  <c r="AE1359" i="1"/>
  <c r="AE1360" i="1"/>
  <c r="AE1361" i="1"/>
  <c r="AE1362" i="1"/>
  <c r="AE1363" i="1"/>
  <c r="AE1364" i="1"/>
  <c r="AE1365" i="1"/>
  <c r="AE1366" i="1"/>
  <c r="AE1367" i="1"/>
  <c r="AE1368" i="1"/>
  <c r="AE1369" i="1"/>
  <c r="AE1370" i="1"/>
  <c r="AE1371" i="1"/>
  <c r="AE1372" i="1"/>
  <c r="AE1373" i="1"/>
  <c r="AE1374" i="1"/>
  <c r="AE1375" i="1"/>
  <c r="AE1376" i="1"/>
  <c r="AE1377" i="1"/>
  <c r="AE1378" i="1"/>
  <c r="AE1379" i="1"/>
  <c r="AE1380" i="1"/>
  <c r="AE1381" i="1"/>
  <c r="AE1382" i="1"/>
  <c r="AE1383" i="1"/>
  <c r="AE1384" i="1"/>
  <c r="AE1385" i="1"/>
  <c r="AE1386" i="1"/>
  <c r="AE1387" i="1"/>
  <c r="AE1388" i="1"/>
  <c r="AE1389" i="1"/>
  <c r="AE1390" i="1"/>
  <c r="AE1391" i="1"/>
  <c r="AE1392" i="1"/>
  <c r="AE1393" i="1"/>
  <c r="AE1394" i="1"/>
  <c r="AE1395" i="1"/>
  <c r="AE1396" i="1"/>
  <c r="AE1397" i="1"/>
  <c r="AE1398" i="1"/>
  <c r="AE1399" i="1"/>
  <c r="AE1400" i="1"/>
  <c r="AE1401" i="1"/>
  <c r="AE1402" i="1"/>
  <c r="AE1403" i="1"/>
  <c r="AE1404" i="1"/>
  <c r="AE1405" i="1"/>
  <c r="AE1406" i="1"/>
  <c r="AE1407" i="1"/>
  <c r="AE1408" i="1"/>
  <c r="AE1409" i="1"/>
  <c r="AE1410" i="1"/>
  <c r="AE1411" i="1"/>
  <c r="AE1412" i="1"/>
  <c r="AE1413" i="1"/>
  <c r="AE1414" i="1"/>
  <c r="AE1415" i="1"/>
  <c r="AE1416" i="1"/>
  <c r="AE1417" i="1"/>
  <c r="AE1418" i="1"/>
  <c r="AE1419" i="1"/>
  <c r="AE1420" i="1"/>
  <c r="AE1421" i="1"/>
  <c r="AE1422" i="1"/>
  <c r="AE1423" i="1"/>
  <c r="AE1424" i="1"/>
  <c r="AE1425" i="1"/>
  <c r="AE1426" i="1"/>
  <c r="AE1427" i="1"/>
  <c r="AE1428" i="1"/>
  <c r="AE1429" i="1"/>
  <c r="AE1430" i="1"/>
  <c r="AE1431" i="1"/>
  <c r="AE1432" i="1"/>
  <c r="AE1433" i="1"/>
  <c r="AE1434" i="1"/>
  <c r="AE1435" i="1"/>
  <c r="AE1436" i="1"/>
  <c r="AE1437" i="1"/>
  <c r="AE1438" i="1"/>
  <c r="AE1439" i="1"/>
  <c r="AE1440" i="1"/>
  <c r="AE1441" i="1"/>
  <c r="AE1442" i="1"/>
  <c r="AE1443" i="1"/>
  <c r="AE1444" i="1"/>
  <c r="AE1445" i="1"/>
  <c r="AE1446" i="1"/>
  <c r="AE1447" i="1"/>
  <c r="AE1448" i="1"/>
  <c r="AE1449" i="1"/>
  <c r="AE1450" i="1"/>
  <c r="AE1451" i="1"/>
  <c r="AE1452" i="1"/>
  <c r="AE1453" i="1"/>
  <c r="AE1454" i="1"/>
  <c r="AE1455" i="1"/>
  <c r="AE1456" i="1"/>
  <c r="AE1457" i="1"/>
  <c r="AE1458" i="1"/>
  <c r="AE1459" i="1"/>
  <c r="AE1460" i="1"/>
  <c r="AE1461" i="1"/>
  <c r="AE1462" i="1"/>
  <c r="AE1463" i="1"/>
  <c r="AE1464" i="1"/>
  <c r="AE1465" i="1"/>
  <c r="AE1466" i="1"/>
  <c r="AE1467" i="1"/>
  <c r="AE1468" i="1"/>
  <c r="AE1469" i="1"/>
  <c r="AE1470" i="1"/>
  <c r="AE1471" i="1"/>
  <c r="AE1472" i="1"/>
  <c r="AE1473" i="1"/>
  <c r="AE1474" i="1"/>
  <c r="AE1475" i="1"/>
  <c r="AE1476" i="1"/>
  <c r="AE1477" i="1"/>
  <c r="AE1478" i="1"/>
  <c r="AE1479" i="1"/>
  <c r="AE1480" i="1"/>
  <c r="AE1481" i="1"/>
  <c r="AE1482" i="1"/>
  <c r="AE1483" i="1"/>
  <c r="AE1484" i="1"/>
  <c r="AE1485" i="1"/>
  <c r="AE1486" i="1"/>
  <c r="AE1487" i="1"/>
  <c r="AE1488" i="1"/>
  <c r="AE1489" i="1"/>
  <c r="AE1490" i="1"/>
  <c r="AE1491" i="1"/>
  <c r="AE1492" i="1"/>
  <c r="AE1493" i="1"/>
  <c r="AE1494" i="1"/>
  <c r="AE1495" i="1"/>
  <c r="AE1496" i="1"/>
  <c r="AE1497" i="1"/>
  <c r="AE1498" i="1"/>
  <c r="AE1499" i="1"/>
  <c r="AE1500" i="1"/>
  <c r="AE1501" i="1"/>
  <c r="AE1502" i="1"/>
  <c r="AE1503" i="1"/>
  <c r="AE1504" i="1"/>
  <c r="AE1505" i="1"/>
  <c r="AE1506" i="1"/>
  <c r="AE1507" i="1"/>
  <c r="AE1508" i="1"/>
  <c r="AE1509" i="1"/>
  <c r="AE1510" i="1"/>
  <c r="AE1511" i="1"/>
  <c r="AE1512" i="1"/>
  <c r="AE1513" i="1"/>
  <c r="AE1514" i="1"/>
  <c r="AE1515" i="1"/>
  <c r="AE1516" i="1"/>
  <c r="AE1517" i="1"/>
  <c r="AE1518" i="1"/>
  <c r="AE1519" i="1"/>
  <c r="AE1520" i="1"/>
  <c r="AE1521" i="1"/>
  <c r="AE1522" i="1"/>
  <c r="AE1523" i="1"/>
  <c r="AE1524" i="1"/>
  <c r="AE1525" i="1"/>
  <c r="AE1526" i="1"/>
  <c r="AE1527" i="1"/>
  <c r="AE1528" i="1"/>
  <c r="AE1529" i="1"/>
  <c r="AE1530" i="1"/>
  <c r="AE1531" i="1"/>
  <c r="AE1532" i="1"/>
  <c r="AE1533" i="1"/>
  <c r="AE1534" i="1"/>
  <c r="AE1535" i="1"/>
  <c r="AE1536" i="1"/>
  <c r="AE1537" i="1"/>
  <c r="AE1538" i="1"/>
  <c r="AE1539" i="1"/>
  <c r="AE1540" i="1"/>
  <c r="AE1541" i="1"/>
  <c r="AE1542" i="1"/>
  <c r="AE1543" i="1"/>
  <c r="AE1544" i="1"/>
  <c r="AE1545" i="1"/>
  <c r="AE1546" i="1"/>
  <c r="AE1547" i="1"/>
  <c r="AE1548" i="1"/>
  <c r="AE1549" i="1"/>
  <c r="AE1550" i="1"/>
  <c r="AE1551" i="1"/>
  <c r="AE1552" i="1"/>
  <c r="AE1553" i="1"/>
  <c r="AE1554" i="1"/>
  <c r="AE1555" i="1"/>
  <c r="AE1556" i="1"/>
  <c r="AE1557" i="1"/>
  <c r="AE1558" i="1"/>
  <c r="AE1559" i="1"/>
  <c r="AE1560" i="1"/>
  <c r="AE1561" i="1"/>
  <c r="AE1562" i="1"/>
  <c r="AE1563" i="1"/>
  <c r="AE1564" i="1"/>
  <c r="AE1565" i="1"/>
  <c r="AE1566" i="1"/>
  <c r="AE1567" i="1"/>
  <c r="AE1568" i="1"/>
  <c r="AE1569" i="1"/>
  <c r="AE1570" i="1"/>
  <c r="AE1571" i="1"/>
  <c r="AE1572" i="1"/>
  <c r="AE1573" i="1"/>
  <c r="AE1574" i="1"/>
  <c r="AE1575" i="1"/>
  <c r="AE1576" i="1"/>
  <c r="AE1577" i="1"/>
  <c r="AE1578" i="1"/>
  <c r="AE1579" i="1"/>
  <c r="AE1580" i="1"/>
  <c r="AE1581" i="1"/>
  <c r="AE1582" i="1"/>
  <c r="AE1583" i="1"/>
  <c r="AE1584" i="1"/>
  <c r="AE1585" i="1"/>
  <c r="AE1586" i="1"/>
  <c r="AE1587" i="1"/>
  <c r="AE1588" i="1"/>
  <c r="AE1589" i="1"/>
  <c r="AE1590" i="1"/>
  <c r="AE1591" i="1"/>
  <c r="AE1592" i="1"/>
  <c r="AE1593" i="1"/>
  <c r="AE1594" i="1"/>
  <c r="AE1595" i="1"/>
  <c r="AE1596" i="1"/>
  <c r="AE1597" i="1"/>
  <c r="AE1598" i="1"/>
  <c r="AE1599" i="1"/>
  <c r="AE1600" i="1"/>
  <c r="AE1601" i="1"/>
  <c r="AE1602" i="1"/>
  <c r="AE1603" i="1"/>
  <c r="AE1604" i="1"/>
  <c r="AE1605" i="1"/>
  <c r="AE1606" i="1"/>
  <c r="AE1607" i="1"/>
  <c r="AE1608" i="1"/>
  <c r="AE1609" i="1"/>
  <c r="AE1610" i="1"/>
  <c r="AE1611" i="1"/>
  <c r="AE1612" i="1"/>
  <c r="AE1613" i="1"/>
  <c r="AE1614" i="1"/>
  <c r="AE1615" i="1"/>
  <c r="AE1616" i="1"/>
  <c r="AE1617" i="1"/>
  <c r="AE1618" i="1"/>
  <c r="AE1619" i="1"/>
  <c r="AE1620" i="1"/>
  <c r="AE1621" i="1"/>
  <c r="AE1622" i="1"/>
  <c r="AE1623" i="1"/>
  <c r="AE1624" i="1"/>
  <c r="AE1625" i="1"/>
  <c r="AE1626" i="1"/>
  <c r="AE1627" i="1"/>
  <c r="AE1628" i="1"/>
  <c r="AE1629" i="1"/>
  <c r="AE1630" i="1"/>
  <c r="AE1631" i="1"/>
  <c r="AE1632" i="1"/>
  <c r="AE1633" i="1"/>
  <c r="AE1634" i="1"/>
  <c r="AE1635" i="1"/>
  <c r="AE1636" i="1"/>
  <c r="AE1637" i="1"/>
  <c r="AE1638" i="1"/>
  <c r="AE1639" i="1"/>
  <c r="AE1640" i="1"/>
  <c r="AE1641" i="1"/>
  <c r="AE1642" i="1"/>
  <c r="AE1643" i="1"/>
  <c r="AE1644" i="1"/>
  <c r="AE1645" i="1"/>
  <c r="AE1646" i="1"/>
  <c r="AE1647" i="1"/>
  <c r="AE1648" i="1"/>
  <c r="AE1649" i="1"/>
  <c r="AE1650" i="1"/>
  <c r="AE1651" i="1"/>
  <c r="AE1652" i="1"/>
  <c r="AE1653" i="1"/>
  <c r="AE1654" i="1"/>
  <c r="AE1655" i="1"/>
  <c r="AE1656" i="1"/>
  <c r="AE1657" i="1"/>
  <c r="AE1658" i="1"/>
  <c r="AE1659" i="1"/>
  <c r="AE1660" i="1"/>
  <c r="AE1661" i="1"/>
  <c r="AE1662" i="1"/>
  <c r="AE1663" i="1"/>
  <c r="AE1664" i="1"/>
  <c r="AE1665" i="1"/>
  <c r="AE1666" i="1"/>
  <c r="AE1667" i="1"/>
  <c r="AE1668" i="1"/>
  <c r="AE1669" i="1"/>
  <c r="AE1670" i="1"/>
  <c r="AE1671" i="1"/>
  <c r="AE1672" i="1"/>
  <c r="AE1673" i="1"/>
  <c r="AE1674" i="1"/>
  <c r="AE1675" i="1"/>
  <c r="AE1676" i="1"/>
  <c r="AE1677" i="1"/>
  <c r="AE1678" i="1"/>
  <c r="AE1679" i="1"/>
  <c r="AE1680" i="1"/>
  <c r="AE1681" i="1"/>
  <c r="AE1682" i="1"/>
  <c r="AE1683" i="1"/>
  <c r="AE1684" i="1"/>
  <c r="AE1685" i="1"/>
  <c r="AE1686" i="1"/>
  <c r="AE1687" i="1"/>
  <c r="AE1688" i="1"/>
  <c r="AE1689" i="1"/>
  <c r="AE1690" i="1"/>
  <c r="AE1691" i="1"/>
  <c r="AE1692" i="1"/>
  <c r="AE1693" i="1"/>
  <c r="AE1694" i="1"/>
  <c r="AE1695" i="1"/>
  <c r="AE1696" i="1"/>
  <c r="AE1697" i="1"/>
  <c r="AE1698" i="1"/>
  <c r="AE1699" i="1"/>
  <c r="AE1700" i="1"/>
  <c r="AE1701" i="1"/>
  <c r="AE1702" i="1"/>
  <c r="AE1703" i="1"/>
  <c r="AE1704" i="1"/>
  <c r="AE1705" i="1"/>
  <c r="AE1706" i="1"/>
  <c r="AE1707" i="1"/>
  <c r="AE1708" i="1"/>
  <c r="AE1709" i="1"/>
  <c r="AE1710" i="1"/>
  <c r="AE1711" i="1"/>
  <c r="AE1712" i="1"/>
  <c r="AE1713" i="1"/>
  <c r="AE1714" i="1"/>
  <c r="AE1715" i="1"/>
  <c r="AE1716" i="1"/>
  <c r="AE1717" i="1"/>
  <c r="AE1718" i="1"/>
  <c r="AE1719" i="1"/>
  <c r="AE1720" i="1"/>
  <c r="AE1721" i="1"/>
  <c r="AE1722" i="1"/>
  <c r="AE1723" i="1"/>
  <c r="AE1724" i="1"/>
  <c r="AE1725" i="1"/>
  <c r="AE1726" i="1"/>
  <c r="AE1727" i="1"/>
  <c r="AE1728" i="1"/>
  <c r="AE1729" i="1"/>
  <c r="AE1730" i="1"/>
  <c r="AE1731" i="1"/>
  <c r="AE1732" i="1"/>
  <c r="AE1733" i="1"/>
  <c r="AE1734" i="1"/>
  <c r="AE1735" i="1"/>
  <c r="AE1736" i="1"/>
  <c r="AE1737" i="1"/>
  <c r="AE1738" i="1"/>
  <c r="AE1739" i="1"/>
  <c r="AE1740" i="1"/>
  <c r="AE1741" i="1"/>
  <c r="AE1742" i="1"/>
  <c r="AE1743" i="1"/>
  <c r="AE1744" i="1"/>
  <c r="AE1745" i="1"/>
  <c r="AE1746" i="1"/>
  <c r="AE1747" i="1"/>
  <c r="AE1748" i="1"/>
  <c r="AE1749" i="1"/>
  <c r="AE1750" i="1"/>
  <c r="AE1751" i="1"/>
  <c r="AE1752" i="1"/>
  <c r="AE1753" i="1"/>
  <c r="AE1754" i="1"/>
  <c r="AE1755" i="1"/>
  <c r="AE1756" i="1"/>
  <c r="AE1757" i="1"/>
  <c r="AE1758" i="1"/>
  <c r="AE1759" i="1"/>
  <c r="AE1760" i="1"/>
  <c r="AE1761" i="1"/>
  <c r="AE1762" i="1"/>
  <c r="AE1763" i="1"/>
  <c r="AE1764" i="1"/>
  <c r="AE1765" i="1"/>
  <c r="AE1766" i="1"/>
  <c r="AE1767" i="1"/>
  <c r="AE1768" i="1"/>
  <c r="AE1769" i="1"/>
  <c r="AE1770" i="1"/>
  <c r="AE1771" i="1"/>
  <c r="AE1772" i="1"/>
  <c r="AE1773" i="1"/>
  <c r="AE1774" i="1"/>
  <c r="AE1775" i="1"/>
  <c r="AE1776" i="1"/>
  <c r="AE1777" i="1"/>
  <c r="AE1778" i="1"/>
  <c r="AE1779" i="1"/>
  <c r="AE1780" i="1"/>
  <c r="AE1781" i="1"/>
  <c r="AE1782" i="1"/>
  <c r="AE1783" i="1"/>
  <c r="AE1784" i="1"/>
  <c r="AE1785" i="1"/>
  <c r="AE1786" i="1"/>
  <c r="AE1787" i="1"/>
  <c r="AE1788" i="1"/>
  <c r="AE1789" i="1"/>
  <c r="AE1790" i="1"/>
  <c r="AE1791" i="1"/>
  <c r="AE1792" i="1"/>
  <c r="AE1793" i="1"/>
  <c r="AE1794" i="1"/>
  <c r="AE1795" i="1"/>
  <c r="AE1796" i="1"/>
  <c r="AE1797" i="1"/>
  <c r="AE1798" i="1"/>
  <c r="AE1799" i="1"/>
  <c r="AE1800" i="1"/>
  <c r="AE1801" i="1"/>
  <c r="AE1802" i="1"/>
  <c r="AE1803" i="1"/>
  <c r="AE1804" i="1"/>
  <c r="AE1805" i="1"/>
  <c r="AE1806" i="1"/>
  <c r="AE1807" i="1"/>
  <c r="AE1808" i="1"/>
  <c r="AE1809" i="1"/>
  <c r="AE1810" i="1"/>
  <c r="AE1811" i="1"/>
  <c r="AE1812" i="1"/>
  <c r="AE1813" i="1"/>
  <c r="AE1814" i="1"/>
  <c r="AE1815" i="1"/>
  <c r="AE1816" i="1"/>
  <c r="AE1817" i="1"/>
  <c r="AE1818" i="1"/>
  <c r="AE1819" i="1"/>
  <c r="AE1820" i="1"/>
  <c r="AE1821" i="1"/>
  <c r="AE1822" i="1"/>
  <c r="AE1823" i="1"/>
  <c r="AE1824" i="1"/>
  <c r="AE1825" i="1"/>
  <c r="AE1826" i="1"/>
  <c r="AE1827" i="1"/>
  <c r="AE1828" i="1"/>
  <c r="AE1829" i="1"/>
  <c r="AE1830" i="1"/>
  <c r="AE1831" i="1"/>
  <c r="AE1832" i="1"/>
  <c r="AE1833" i="1"/>
  <c r="AE1834" i="1"/>
  <c r="AE1835" i="1"/>
  <c r="AE1836" i="1"/>
  <c r="AE1837" i="1"/>
  <c r="AE1838" i="1"/>
  <c r="AE1839" i="1"/>
  <c r="AE1840" i="1"/>
  <c r="AE1841" i="1"/>
  <c r="AE1842" i="1"/>
  <c r="AE1843" i="1"/>
  <c r="AE1844" i="1"/>
  <c r="AE1845" i="1"/>
  <c r="AE1846" i="1"/>
  <c r="AE1847" i="1"/>
  <c r="AE1848" i="1"/>
  <c r="AE1849" i="1"/>
  <c r="AE1850" i="1"/>
  <c r="AE1851" i="1"/>
  <c r="AE1852" i="1"/>
  <c r="AE1853" i="1"/>
  <c r="AE1854" i="1"/>
  <c r="AE1855" i="1"/>
  <c r="AE1856" i="1"/>
  <c r="AE1857" i="1"/>
  <c r="AE1858" i="1"/>
  <c r="AE1859" i="1"/>
  <c r="AE1860" i="1"/>
  <c r="AE1861" i="1"/>
  <c r="AE1862" i="1"/>
  <c r="AE1863" i="1"/>
  <c r="AE1864" i="1"/>
  <c r="AE1865" i="1"/>
  <c r="AE1866" i="1"/>
  <c r="AE1867" i="1"/>
  <c r="AE1868" i="1"/>
  <c r="AE1869" i="1"/>
  <c r="AE1870" i="1"/>
  <c r="AE1871" i="1"/>
  <c r="AE1872" i="1"/>
  <c r="AE1873" i="1"/>
  <c r="AE1874" i="1"/>
  <c r="AE1875" i="1"/>
  <c r="AE1876" i="1"/>
  <c r="AE1877" i="1"/>
  <c r="AE1878" i="1"/>
  <c r="AE1879" i="1"/>
  <c r="AE1880" i="1"/>
  <c r="AE1881" i="1"/>
  <c r="AE1882" i="1"/>
  <c r="AE1883" i="1"/>
  <c r="AE1884" i="1"/>
  <c r="AE1885" i="1"/>
  <c r="AE1886" i="1"/>
  <c r="AE1887" i="1"/>
  <c r="AE1888" i="1"/>
  <c r="AE1889" i="1"/>
  <c r="AE1890" i="1"/>
  <c r="AE1891" i="1"/>
  <c r="AE1892" i="1"/>
  <c r="AE1893" i="1"/>
  <c r="AE1894" i="1"/>
  <c r="AE1895" i="1"/>
  <c r="AE1896" i="1"/>
  <c r="AE1897" i="1"/>
  <c r="AE1898" i="1"/>
  <c r="AE1899" i="1"/>
  <c r="AE1900" i="1"/>
  <c r="AE1901" i="1"/>
  <c r="AE1902" i="1"/>
  <c r="AE1903" i="1"/>
  <c r="AE1904" i="1"/>
  <c r="AE1905" i="1"/>
  <c r="AE1906" i="1"/>
  <c r="AE1907" i="1"/>
  <c r="AE1908" i="1"/>
  <c r="AE1909" i="1"/>
  <c r="AE1910" i="1"/>
  <c r="AE1911" i="1"/>
  <c r="AE1912" i="1"/>
  <c r="AE1913" i="1"/>
  <c r="AE1914" i="1"/>
  <c r="AE1915" i="1"/>
  <c r="AE1916" i="1"/>
  <c r="AE1917" i="1"/>
  <c r="AE1918" i="1"/>
  <c r="AE1919" i="1"/>
  <c r="AE1920" i="1"/>
  <c r="AE1921" i="1"/>
  <c r="AE1922" i="1"/>
  <c r="AE1923" i="1"/>
  <c r="AE1924" i="1"/>
  <c r="AE1925" i="1"/>
  <c r="AE1926" i="1"/>
  <c r="AE1927" i="1"/>
  <c r="AE1928" i="1"/>
  <c r="AE1929" i="1"/>
  <c r="AE1930" i="1"/>
  <c r="AE1931" i="1"/>
  <c r="AE1932" i="1"/>
  <c r="AE1933" i="1"/>
  <c r="AE1934" i="1"/>
  <c r="AE1935" i="1"/>
  <c r="AE1936" i="1"/>
  <c r="AE1937" i="1"/>
  <c r="AE1938" i="1"/>
  <c r="AE1939" i="1"/>
  <c r="AE1940" i="1"/>
  <c r="AE1941" i="1"/>
  <c r="AE1942" i="1"/>
  <c r="AE1943" i="1"/>
  <c r="AE1944" i="1"/>
  <c r="AE1945" i="1"/>
  <c r="AE1946" i="1"/>
  <c r="AE1947" i="1"/>
  <c r="AE1948" i="1"/>
  <c r="AE1949" i="1"/>
  <c r="AE1950" i="1"/>
  <c r="AE1951" i="1"/>
  <c r="AE1952" i="1"/>
  <c r="AE1953" i="1"/>
  <c r="AE1954" i="1"/>
  <c r="AE1955" i="1"/>
  <c r="AE1956" i="1"/>
  <c r="AE1957" i="1"/>
  <c r="AE1958" i="1"/>
  <c r="AE1959" i="1"/>
  <c r="AE1960" i="1"/>
  <c r="AE1961" i="1"/>
  <c r="AE1962" i="1"/>
  <c r="AE1963" i="1"/>
  <c r="AE1964" i="1"/>
  <c r="AE1965" i="1"/>
  <c r="AE1966" i="1"/>
  <c r="AE1967" i="1"/>
  <c r="AE1968" i="1"/>
  <c r="AE1969" i="1"/>
  <c r="AE1970" i="1"/>
  <c r="AE1971" i="1"/>
  <c r="AE1972" i="1"/>
  <c r="AE1973" i="1"/>
  <c r="AE1974" i="1"/>
  <c r="AE1975" i="1"/>
  <c r="AE1976" i="1"/>
  <c r="AE1977" i="1"/>
  <c r="AE1978" i="1"/>
  <c r="AE1979" i="1"/>
  <c r="AE1980" i="1"/>
  <c r="AE1981" i="1"/>
  <c r="AE1982" i="1"/>
  <c r="AE1983" i="1"/>
  <c r="AE1984" i="1"/>
  <c r="AE1985" i="1"/>
  <c r="AE1986" i="1"/>
  <c r="AE1987" i="1"/>
  <c r="AE1988" i="1"/>
  <c r="AE1989" i="1"/>
  <c r="AE1990" i="1"/>
  <c r="AE1991" i="1"/>
  <c r="AE1992" i="1"/>
  <c r="AE1993" i="1"/>
  <c r="AE1994" i="1"/>
  <c r="AE1995" i="1"/>
  <c r="AE1996" i="1"/>
  <c r="AE1997" i="1"/>
  <c r="AE1998" i="1"/>
  <c r="AE1999" i="1"/>
  <c r="AE2000" i="1"/>
  <c r="AE2001" i="1"/>
  <c r="AE2002" i="1"/>
  <c r="AE2003" i="1"/>
  <c r="AE2004" i="1"/>
  <c r="AE2005" i="1"/>
  <c r="AE2006" i="1"/>
  <c r="AE2007" i="1"/>
  <c r="AE2008" i="1"/>
  <c r="AE2009" i="1"/>
  <c r="AE2010" i="1"/>
  <c r="AE2011" i="1"/>
  <c r="AE2012" i="1"/>
  <c r="AE2013" i="1"/>
  <c r="AE2014" i="1"/>
  <c r="AE2015" i="1"/>
  <c r="AE2016" i="1"/>
  <c r="AE2017" i="1"/>
  <c r="AE2018" i="1"/>
  <c r="AE2019" i="1"/>
  <c r="AE2020" i="1"/>
  <c r="AE2021" i="1"/>
  <c r="AE2022" i="1"/>
  <c r="AE2023" i="1"/>
  <c r="AE2024" i="1"/>
  <c r="AE2025" i="1"/>
  <c r="AE2026" i="1"/>
  <c r="AE2027" i="1"/>
  <c r="AE2028" i="1"/>
  <c r="AE2029" i="1"/>
  <c r="AE2030" i="1"/>
  <c r="AE2031" i="1"/>
  <c r="AE2032" i="1"/>
  <c r="AE2033" i="1"/>
  <c r="AE2034" i="1"/>
  <c r="AE2035" i="1"/>
  <c r="AE2036" i="1"/>
  <c r="AE2037" i="1"/>
  <c r="AE2038" i="1"/>
  <c r="AE2039" i="1"/>
  <c r="AE2040" i="1"/>
  <c r="AE2041" i="1"/>
  <c r="AE2042" i="1"/>
  <c r="AE2043" i="1"/>
  <c r="AE2044" i="1"/>
  <c r="AE2045" i="1"/>
  <c r="AE2046" i="1"/>
  <c r="AE2047" i="1"/>
  <c r="AE2048" i="1"/>
  <c r="AE2049" i="1"/>
  <c r="AE2050" i="1"/>
  <c r="AE2051" i="1"/>
  <c r="AE2052" i="1"/>
  <c r="AE2053" i="1"/>
  <c r="AE2054" i="1"/>
  <c r="AE2055" i="1"/>
  <c r="AE2056" i="1"/>
  <c r="AE2057" i="1"/>
  <c r="AE2058" i="1"/>
  <c r="AE2059" i="1"/>
  <c r="AE2060" i="1"/>
  <c r="AE2061" i="1"/>
  <c r="AE2062" i="1"/>
  <c r="AE2063" i="1"/>
  <c r="AE2064" i="1"/>
  <c r="AE2065" i="1"/>
  <c r="AE2066" i="1"/>
  <c r="AE2067" i="1"/>
  <c r="AE2068" i="1"/>
  <c r="AE2069" i="1"/>
  <c r="AE2070" i="1"/>
  <c r="AE2071" i="1"/>
  <c r="AE2072" i="1"/>
  <c r="AE2073" i="1"/>
  <c r="AE2074" i="1"/>
  <c r="AE2075" i="1"/>
  <c r="AE2076" i="1"/>
  <c r="AE2077" i="1"/>
  <c r="AE2078" i="1"/>
  <c r="AE2079" i="1"/>
  <c r="AE2080" i="1"/>
  <c r="AE2081" i="1"/>
  <c r="AE2082" i="1"/>
  <c r="AE2083" i="1"/>
  <c r="AE2084" i="1"/>
  <c r="AE2085" i="1"/>
  <c r="AE2086" i="1"/>
  <c r="AE2087" i="1"/>
  <c r="AE2088" i="1"/>
  <c r="AE2089" i="1"/>
  <c r="AE2090" i="1"/>
  <c r="AE2091" i="1"/>
  <c r="AE2092" i="1"/>
  <c r="AE2093" i="1"/>
  <c r="AE2094" i="1"/>
  <c r="AE2095" i="1"/>
  <c r="AE2096" i="1"/>
  <c r="AE2097" i="1"/>
  <c r="AE2098" i="1"/>
  <c r="AE2099" i="1"/>
  <c r="AE2100" i="1"/>
  <c r="AE2101" i="1"/>
  <c r="AE2102" i="1"/>
  <c r="AE2103" i="1"/>
  <c r="AE2104" i="1"/>
  <c r="AE2105" i="1"/>
  <c r="AE2106" i="1"/>
  <c r="AE2107" i="1"/>
  <c r="AE2108" i="1"/>
  <c r="AE2109" i="1"/>
  <c r="AE2110" i="1"/>
  <c r="AE2111" i="1"/>
  <c r="AE2112" i="1"/>
  <c r="AE2113" i="1"/>
  <c r="AE2114" i="1"/>
  <c r="AE2115" i="1"/>
  <c r="AE2116" i="1"/>
  <c r="AE2117" i="1"/>
  <c r="AE2118" i="1"/>
  <c r="AE2119" i="1"/>
  <c r="AE2120" i="1"/>
  <c r="AE2121" i="1"/>
  <c r="AE2122" i="1"/>
  <c r="AE2123" i="1"/>
  <c r="AE2124" i="1"/>
  <c r="AE2125" i="1"/>
  <c r="AE2126" i="1"/>
  <c r="AE2127" i="1"/>
  <c r="AE2128" i="1"/>
  <c r="AE2129" i="1"/>
  <c r="AE2130" i="1"/>
  <c r="AE2131" i="1"/>
  <c r="AE2132" i="1"/>
  <c r="AE2133" i="1"/>
  <c r="AE2134" i="1"/>
  <c r="AE2135" i="1"/>
  <c r="AE2136" i="1"/>
  <c r="AE2137" i="1"/>
  <c r="AE2138" i="1"/>
  <c r="AE2139" i="1"/>
  <c r="AE2140" i="1"/>
  <c r="AE2141" i="1"/>
  <c r="AE2142" i="1"/>
  <c r="AE2143" i="1"/>
  <c r="AE2144" i="1"/>
  <c r="AE2145" i="1"/>
  <c r="AE2146" i="1"/>
  <c r="AE2147" i="1"/>
  <c r="AE2148" i="1"/>
  <c r="AE2149" i="1"/>
  <c r="AE2150" i="1"/>
  <c r="AE2151" i="1"/>
  <c r="AE2152" i="1"/>
  <c r="AE2153" i="1"/>
  <c r="AE2154" i="1"/>
  <c r="AE2155" i="1"/>
  <c r="AE2156" i="1"/>
  <c r="AE2157" i="1"/>
  <c r="AE2158" i="1"/>
  <c r="AE2159" i="1"/>
  <c r="AE2160" i="1"/>
  <c r="AE2161" i="1"/>
  <c r="AE2162" i="1"/>
  <c r="AE2163" i="1"/>
  <c r="AE2164" i="1"/>
  <c r="AE2165" i="1"/>
  <c r="AE2166" i="1"/>
  <c r="AE2167" i="1"/>
  <c r="AE2168" i="1"/>
  <c r="AE2169" i="1"/>
  <c r="AE2170" i="1"/>
  <c r="AE2171" i="1"/>
  <c r="AE2172" i="1"/>
  <c r="AE2173" i="1"/>
  <c r="AE2174" i="1"/>
  <c r="AE2175" i="1"/>
  <c r="AE2176" i="1"/>
  <c r="AE2177" i="1"/>
  <c r="AE2178" i="1"/>
  <c r="AE2179" i="1"/>
  <c r="AE2180" i="1"/>
  <c r="AE2181" i="1"/>
  <c r="AE2182" i="1"/>
  <c r="AE2183" i="1"/>
  <c r="AE2184" i="1"/>
  <c r="AE2185" i="1"/>
  <c r="AE2186" i="1"/>
  <c r="AE2187" i="1"/>
  <c r="AE2188" i="1"/>
  <c r="AE2189" i="1"/>
  <c r="AE2190" i="1"/>
  <c r="AE2191" i="1"/>
  <c r="AE2192" i="1"/>
  <c r="AE2193" i="1"/>
  <c r="AE2194" i="1"/>
  <c r="AE2195" i="1"/>
  <c r="AE2196" i="1"/>
  <c r="AE2197" i="1"/>
  <c r="AE2198" i="1"/>
  <c r="AE2199" i="1"/>
  <c r="AE2200" i="1"/>
  <c r="AE2201" i="1"/>
  <c r="AE2202" i="1"/>
  <c r="AE2203" i="1"/>
  <c r="AE2204" i="1"/>
  <c r="AE2205" i="1"/>
  <c r="AE2206" i="1"/>
  <c r="AE2207" i="1"/>
  <c r="AE2208" i="1"/>
  <c r="AE2209" i="1"/>
  <c r="AE2210" i="1"/>
  <c r="AE2211" i="1"/>
  <c r="AE2212" i="1"/>
  <c r="AE2213" i="1"/>
  <c r="AE2214" i="1"/>
  <c r="AE2215" i="1"/>
  <c r="AE2216" i="1"/>
  <c r="AE2217" i="1"/>
  <c r="AE2218" i="1"/>
  <c r="AE2219" i="1"/>
  <c r="AE2220" i="1"/>
  <c r="AE2221" i="1"/>
  <c r="AE2222" i="1"/>
  <c r="AE2223" i="1"/>
  <c r="AE2224" i="1"/>
  <c r="AE2225" i="1"/>
  <c r="AE2226" i="1"/>
  <c r="AE2227" i="1"/>
  <c r="AE2228" i="1"/>
  <c r="AE2229" i="1"/>
  <c r="AE2230" i="1"/>
  <c r="AE2231" i="1"/>
  <c r="AE2232" i="1"/>
  <c r="AE2233" i="1"/>
  <c r="AE2234" i="1"/>
  <c r="AE2235" i="1"/>
  <c r="AE2236" i="1"/>
  <c r="AE2237" i="1"/>
  <c r="AE2238" i="1"/>
  <c r="AE2239" i="1"/>
  <c r="AE2240" i="1"/>
  <c r="AE2241" i="1"/>
  <c r="AE2242" i="1"/>
  <c r="AE2243" i="1"/>
  <c r="AE2244" i="1"/>
  <c r="AE2245" i="1"/>
  <c r="AE2246" i="1"/>
  <c r="AE2247" i="1"/>
  <c r="AE2248" i="1"/>
  <c r="AE2249" i="1"/>
  <c r="AE2250" i="1"/>
  <c r="AE2251" i="1"/>
  <c r="AE2252" i="1"/>
  <c r="AE2253" i="1"/>
  <c r="AE2254" i="1"/>
  <c r="AE2255" i="1"/>
  <c r="AE2256" i="1"/>
  <c r="AE2257" i="1"/>
  <c r="AE2258" i="1"/>
  <c r="AE2259" i="1"/>
  <c r="AE2260" i="1"/>
  <c r="AE2261" i="1"/>
  <c r="AE2262" i="1"/>
  <c r="AE2263" i="1"/>
  <c r="AE2264" i="1"/>
  <c r="AE2265" i="1"/>
  <c r="AE2266" i="1"/>
  <c r="AE2267" i="1"/>
  <c r="AE2268" i="1"/>
  <c r="AE2269" i="1"/>
  <c r="AE2270" i="1"/>
  <c r="AE2271" i="1"/>
  <c r="AE2272" i="1"/>
  <c r="AE2273" i="1"/>
  <c r="AE2274" i="1"/>
  <c r="AE2275" i="1"/>
  <c r="AE2276" i="1"/>
  <c r="AE2277" i="1"/>
  <c r="AE2278" i="1"/>
  <c r="AE2279" i="1"/>
  <c r="AE2280" i="1"/>
  <c r="AE2281" i="1"/>
  <c r="AE2282" i="1"/>
  <c r="AE2283" i="1"/>
  <c r="AE2284" i="1"/>
  <c r="AE2285" i="1"/>
  <c r="AE2286" i="1"/>
  <c r="AE2287" i="1"/>
  <c r="AE2288" i="1"/>
  <c r="AE2289" i="1"/>
  <c r="AE2290" i="1"/>
  <c r="AE2291" i="1"/>
  <c r="AE2292" i="1"/>
  <c r="AE2293" i="1"/>
  <c r="AE2294" i="1"/>
  <c r="AE2295" i="1"/>
  <c r="AE2296" i="1"/>
  <c r="AE2297" i="1"/>
  <c r="AE2298" i="1"/>
  <c r="AE2299" i="1"/>
  <c r="AE2300" i="1"/>
  <c r="AE2301" i="1"/>
  <c r="AE2302" i="1"/>
  <c r="AE2303" i="1"/>
  <c r="AE2304" i="1"/>
  <c r="AE2305" i="1"/>
  <c r="AE2306" i="1"/>
  <c r="AE2307" i="1"/>
  <c r="AE2308" i="1"/>
  <c r="AE2309" i="1"/>
  <c r="AE2310" i="1"/>
  <c r="AE2311" i="1"/>
  <c r="AE2312" i="1"/>
  <c r="AE2313" i="1"/>
  <c r="AE2314" i="1"/>
  <c r="AE2315" i="1"/>
  <c r="AE2316" i="1"/>
  <c r="AE2317" i="1"/>
  <c r="AE2318" i="1"/>
  <c r="AE2319" i="1"/>
  <c r="AE2320" i="1"/>
  <c r="AE2321" i="1"/>
  <c r="AE2322" i="1"/>
  <c r="AE2323" i="1"/>
  <c r="AE2324" i="1"/>
  <c r="AE2325" i="1"/>
  <c r="AE2326" i="1"/>
  <c r="AE2327" i="1"/>
  <c r="AE2328" i="1"/>
  <c r="AE2329" i="1"/>
  <c r="AE2330" i="1"/>
  <c r="AE2331" i="1"/>
  <c r="AE2332" i="1"/>
  <c r="AE2333" i="1"/>
  <c r="AE2334" i="1"/>
  <c r="AE2335" i="1"/>
  <c r="AE2336" i="1"/>
  <c r="AE2337" i="1"/>
  <c r="AE2338" i="1"/>
  <c r="AE2339" i="1"/>
  <c r="AE2340" i="1"/>
  <c r="AE2341" i="1"/>
  <c r="AE2342" i="1"/>
  <c r="AE2343" i="1"/>
  <c r="AE2344" i="1"/>
  <c r="AE2345" i="1"/>
  <c r="AE2346" i="1"/>
  <c r="AE2347" i="1"/>
  <c r="AE2348" i="1"/>
  <c r="AE2349" i="1"/>
  <c r="AE2350" i="1"/>
  <c r="AE2351" i="1"/>
  <c r="AE2352" i="1"/>
  <c r="AE2353" i="1"/>
  <c r="AE2354" i="1"/>
  <c r="AE2355" i="1"/>
  <c r="AE2356" i="1"/>
  <c r="AE2357" i="1"/>
  <c r="AE2358" i="1"/>
  <c r="AE2359" i="1"/>
  <c r="AE2360" i="1"/>
  <c r="AE2361" i="1"/>
  <c r="AE2362" i="1"/>
  <c r="AE2363" i="1"/>
  <c r="AE2364" i="1"/>
  <c r="AE2365" i="1"/>
  <c r="AE2366" i="1"/>
  <c r="AE2367" i="1"/>
  <c r="AE2368" i="1"/>
  <c r="AE2369" i="1"/>
  <c r="AE2370" i="1"/>
  <c r="AE2371" i="1"/>
  <c r="AE2372" i="1"/>
  <c r="AE2373" i="1"/>
  <c r="AE2374" i="1"/>
  <c r="AE2375" i="1"/>
  <c r="AE2376" i="1"/>
  <c r="AE2377" i="1"/>
  <c r="AE2378" i="1"/>
  <c r="AE2379" i="1"/>
  <c r="AE2380" i="1"/>
  <c r="AE2381" i="1"/>
  <c r="AE2382" i="1"/>
  <c r="AE2383" i="1"/>
  <c r="AE2384" i="1"/>
  <c r="AE2385" i="1"/>
  <c r="AE2386" i="1"/>
  <c r="AE2387" i="1"/>
  <c r="AE2388" i="1"/>
  <c r="AE2389" i="1"/>
  <c r="AE2390" i="1"/>
  <c r="AE2391" i="1"/>
  <c r="AE2392" i="1"/>
  <c r="AE2393" i="1"/>
  <c r="AE2394" i="1"/>
  <c r="AE2395" i="1"/>
  <c r="AE2396" i="1"/>
  <c r="AE2397" i="1"/>
  <c r="AE2398" i="1"/>
  <c r="AE2399" i="1"/>
  <c r="AE2400" i="1"/>
  <c r="AE2401" i="1"/>
  <c r="AE2402" i="1"/>
  <c r="AE2403" i="1"/>
  <c r="AE2404" i="1"/>
  <c r="AE2405" i="1"/>
  <c r="AE2406" i="1"/>
  <c r="AE2407" i="1"/>
  <c r="AE2408" i="1"/>
  <c r="AE2409" i="1"/>
  <c r="AE2410" i="1"/>
  <c r="AE2411" i="1"/>
  <c r="AE2412" i="1"/>
  <c r="AE2413" i="1"/>
  <c r="AE2414" i="1"/>
  <c r="AE2415" i="1"/>
  <c r="AE2416" i="1"/>
  <c r="AE2417" i="1"/>
  <c r="AE2418" i="1"/>
  <c r="AE2419" i="1"/>
  <c r="AE2420" i="1"/>
  <c r="AE2421" i="1"/>
  <c r="AE2422" i="1"/>
  <c r="AE2423" i="1"/>
  <c r="AE2424" i="1"/>
  <c r="AE2425" i="1"/>
  <c r="AE2426" i="1"/>
  <c r="AE2427" i="1"/>
  <c r="AE2428" i="1"/>
  <c r="AE2429" i="1"/>
  <c r="AE2430" i="1"/>
  <c r="AE2431" i="1"/>
  <c r="AE2432" i="1"/>
  <c r="AE2433" i="1"/>
  <c r="AE2434" i="1"/>
  <c r="AE2435" i="1"/>
  <c r="AE2436" i="1"/>
  <c r="AE2437" i="1"/>
  <c r="AE2438" i="1"/>
  <c r="AE2439" i="1"/>
  <c r="AE2440" i="1"/>
  <c r="AE2441" i="1"/>
  <c r="AE2442" i="1"/>
  <c r="AE2443" i="1"/>
  <c r="AE2444" i="1"/>
  <c r="AE2445" i="1"/>
  <c r="AE2446" i="1"/>
  <c r="AE2447" i="1"/>
  <c r="AE2448" i="1"/>
  <c r="AE2449" i="1"/>
  <c r="AE2450" i="1"/>
  <c r="AE2451" i="1"/>
  <c r="AE2452" i="1"/>
  <c r="AE2453" i="1"/>
  <c r="AE2454" i="1"/>
  <c r="AE2455" i="1"/>
  <c r="AE2456" i="1"/>
  <c r="AE2457" i="1"/>
  <c r="AE2458" i="1"/>
  <c r="AE2459" i="1"/>
  <c r="AE2460" i="1"/>
  <c r="AE2461" i="1"/>
  <c r="AE2462" i="1"/>
  <c r="AE2463" i="1"/>
  <c r="AE2464" i="1"/>
  <c r="AE2465" i="1"/>
  <c r="AE2466" i="1"/>
  <c r="AE2467" i="1"/>
  <c r="AE2468" i="1"/>
  <c r="AE2469" i="1"/>
  <c r="AE2470" i="1"/>
  <c r="AE2471" i="1"/>
  <c r="AE2472" i="1"/>
  <c r="AE2473" i="1"/>
  <c r="AE2474" i="1"/>
  <c r="AE2475" i="1"/>
  <c r="AE2476" i="1"/>
  <c r="AE2477" i="1"/>
  <c r="AE2478" i="1"/>
  <c r="AE2479" i="1"/>
  <c r="AE2480" i="1"/>
  <c r="AE2481" i="1"/>
  <c r="AE2482" i="1"/>
  <c r="AE2483" i="1"/>
  <c r="AE2484" i="1"/>
  <c r="AE2485" i="1"/>
  <c r="AE2486" i="1"/>
  <c r="AE2487" i="1"/>
  <c r="AE2488" i="1"/>
  <c r="AE2489" i="1"/>
  <c r="AE2490" i="1"/>
  <c r="AE2491" i="1"/>
  <c r="AE2492" i="1"/>
  <c r="AE2493" i="1"/>
  <c r="AE2494" i="1"/>
  <c r="AE2495" i="1"/>
  <c r="AE2496" i="1"/>
  <c r="AE2497" i="1"/>
  <c r="AE2498" i="1"/>
  <c r="AE2499" i="1"/>
  <c r="AE2500" i="1"/>
  <c r="AE2501" i="1"/>
  <c r="AE2502" i="1"/>
  <c r="AE2503" i="1"/>
  <c r="AE2504" i="1"/>
  <c r="AE2505" i="1"/>
  <c r="AE2506" i="1"/>
  <c r="AE2507" i="1"/>
  <c r="AE2508" i="1"/>
  <c r="AE2509" i="1"/>
  <c r="AE2510" i="1"/>
  <c r="AE2511" i="1"/>
  <c r="AE2512" i="1"/>
  <c r="AE2513" i="1"/>
  <c r="AE2514" i="1"/>
  <c r="AE2515" i="1"/>
  <c r="AE2516" i="1"/>
  <c r="AE2517" i="1"/>
  <c r="AE2518" i="1"/>
  <c r="AE2519" i="1"/>
  <c r="AE2520" i="1"/>
  <c r="AE2521" i="1"/>
  <c r="AE2522" i="1"/>
  <c r="AE2523" i="1"/>
  <c r="AE2524" i="1"/>
  <c r="AE2525" i="1"/>
  <c r="AE2526" i="1"/>
  <c r="AE2527" i="1"/>
  <c r="AE2528" i="1"/>
  <c r="AE2529" i="1"/>
  <c r="AE2530" i="1"/>
  <c r="AE2531" i="1"/>
  <c r="AE2532" i="1"/>
  <c r="AE2533" i="1"/>
  <c r="AE2534" i="1"/>
  <c r="AE2535" i="1"/>
  <c r="AE2536" i="1"/>
  <c r="AE2537" i="1"/>
  <c r="AE2538" i="1"/>
  <c r="AE2539" i="1"/>
  <c r="AE2540" i="1"/>
  <c r="AE2541" i="1"/>
  <c r="AE2542" i="1"/>
  <c r="AE2543" i="1"/>
  <c r="AE2544" i="1"/>
  <c r="AE2545" i="1"/>
  <c r="AE2546" i="1"/>
  <c r="AE2547" i="1"/>
  <c r="AE2548" i="1"/>
  <c r="AE2549" i="1"/>
  <c r="AE2550" i="1"/>
  <c r="AE2551" i="1"/>
  <c r="AE2552" i="1"/>
  <c r="AE2553" i="1"/>
  <c r="AE2554" i="1"/>
  <c r="AE2555" i="1"/>
  <c r="AE2556" i="1"/>
  <c r="AE2557" i="1"/>
  <c r="AE2558" i="1"/>
  <c r="AE2559" i="1"/>
  <c r="AE2560" i="1"/>
  <c r="AE2561" i="1"/>
  <c r="AE2562" i="1"/>
  <c r="AE2563" i="1"/>
  <c r="AE2564" i="1"/>
  <c r="AE2565" i="1"/>
  <c r="AE2566" i="1"/>
  <c r="AE2567" i="1"/>
  <c r="AE2568" i="1"/>
  <c r="AE2569" i="1"/>
  <c r="AE2570" i="1"/>
  <c r="AE2571" i="1"/>
  <c r="AE2572" i="1"/>
  <c r="AE2573" i="1"/>
  <c r="AE2574" i="1"/>
  <c r="AE2575" i="1"/>
  <c r="AE2576" i="1"/>
  <c r="AE2577" i="1"/>
  <c r="AE2578" i="1"/>
  <c r="AE2579" i="1"/>
  <c r="AE2580" i="1"/>
  <c r="AE2581" i="1"/>
  <c r="AE2582" i="1"/>
  <c r="AE2583" i="1"/>
  <c r="AE2584" i="1"/>
  <c r="AE2585" i="1"/>
  <c r="AE2586" i="1"/>
  <c r="AE2587" i="1"/>
  <c r="AE2588" i="1"/>
  <c r="AE2589" i="1"/>
  <c r="AE2590" i="1"/>
  <c r="AE2591" i="1"/>
  <c r="AE2592" i="1"/>
  <c r="AE2593" i="1"/>
  <c r="AE2594" i="1"/>
  <c r="AE2595" i="1"/>
  <c r="AE2596" i="1"/>
  <c r="AE2597" i="1"/>
  <c r="AE2598" i="1"/>
  <c r="AE2599" i="1"/>
  <c r="AE2600" i="1"/>
  <c r="AE2601" i="1"/>
  <c r="AE2602" i="1"/>
  <c r="AE2603" i="1"/>
  <c r="AE2604" i="1"/>
  <c r="AE2605" i="1"/>
  <c r="AE2606" i="1"/>
  <c r="AE2607" i="1"/>
  <c r="AE2608" i="1"/>
  <c r="AE2609" i="1"/>
  <c r="AE2610" i="1"/>
  <c r="AE2611" i="1"/>
  <c r="AE2612" i="1"/>
  <c r="AE2613" i="1"/>
  <c r="AE2614" i="1"/>
  <c r="AE2615" i="1"/>
  <c r="AE2616" i="1"/>
  <c r="AE2617" i="1"/>
  <c r="AE2618" i="1"/>
  <c r="AE2619" i="1"/>
  <c r="AE2620" i="1"/>
  <c r="AE2621" i="1"/>
  <c r="AE2622" i="1"/>
  <c r="AE2623" i="1"/>
  <c r="AE2624" i="1"/>
  <c r="AE2625" i="1"/>
  <c r="AE2626" i="1"/>
  <c r="AE2627" i="1"/>
  <c r="AE2628" i="1"/>
  <c r="AE2629" i="1"/>
  <c r="AE2630" i="1"/>
  <c r="AE2631" i="1"/>
  <c r="AE2632" i="1"/>
  <c r="AE2633" i="1"/>
  <c r="AE2634" i="1"/>
  <c r="AE2635" i="1"/>
  <c r="AE2636" i="1"/>
  <c r="AE2637" i="1"/>
  <c r="AE2638" i="1"/>
  <c r="AE2639" i="1"/>
  <c r="AE2640" i="1"/>
  <c r="AE2641" i="1"/>
  <c r="AE2642" i="1"/>
  <c r="AE2643" i="1"/>
  <c r="AE2644" i="1"/>
  <c r="AE2645" i="1"/>
  <c r="AE2646" i="1"/>
  <c r="AE2647" i="1"/>
  <c r="AE2648" i="1"/>
  <c r="AE2649" i="1"/>
  <c r="AE2650" i="1"/>
  <c r="AE2651" i="1"/>
  <c r="AE2652" i="1"/>
  <c r="AE2653" i="1"/>
  <c r="AE2654" i="1"/>
  <c r="AE2655" i="1"/>
  <c r="AE2656" i="1"/>
  <c r="AE2657" i="1"/>
  <c r="AE2658" i="1"/>
  <c r="AE2659" i="1"/>
  <c r="AE2660" i="1"/>
  <c r="AE2661" i="1"/>
  <c r="AE2662" i="1"/>
  <c r="AE2663" i="1"/>
  <c r="AE2664" i="1"/>
  <c r="AE2665" i="1"/>
  <c r="AE2666" i="1"/>
  <c r="AE2667" i="1"/>
  <c r="AE2668" i="1"/>
  <c r="AE2669" i="1"/>
  <c r="AE2670" i="1"/>
  <c r="AE2671" i="1"/>
  <c r="AE2672" i="1"/>
  <c r="AE2673" i="1"/>
  <c r="AE2674" i="1"/>
  <c r="AE2675" i="1"/>
  <c r="AE2676" i="1"/>
  <c r="AE2677" i="1"/>
  <c r="AE2678" i="1"/>
  <c r="AE2679" i="1"/>
  <c r="AE2680" i="1"/>
  <c r="AE2681" i="1"/>
  <c r="AE2682" i="1"/>
  <c r="AE2683" i="1"/>
  <c r="AE2684" i="1"/>
  <c r="AE2685" i="1"/>
  <c r="AE2686" i="1"/>
  <c r="AE2687" i="1"/>
  <c r="AE2688" i="1"/>
  <c r="AE2689" i="1"/>
  <c r="AE2690" i="1"/>
  <c r="AE2691" i="1"/>
  <c r="AE2692" i="1"/>
  <c r="AE2693" i="1"/>
  <c r="AE2694" i="1"/>
  <c r="AE2695" i="1"/>
  <c r="AE2696" i="1"/>
  <c r="AE2697" i="1"/>
  <c r="AE2698" i="1"/>
  <c r="AE2699" i="1"/>
  <c r="AE2700" i="1"/>
  <c r="AE2701" i="1"/>
  <c r="AE2702" i="1"/>
  <c r="AE2703" i="1"/>
  <c r="AE2704" i="1"/>
  <c r="AE2705" i="1"/>
  <c r="AE2706" i="1"/>
  <c r="AE2707" i="1"/>
  <c r="AE2708" i="1"/>
  <c r="AE2709" i="1"/>
  <c r="AE2710" i="1"/>
  <c r="AE2711" i="1"/>
  <c r="AE2712" i="1"/>
  <c r="AE2713" i="1"/>
  <c r="AE2714" i="1"/>
  <c r="AE2715" i="1"/>
  <c r="AE2716" i="1"/>
  <c r="AE2717" i="1"/>
  <c r="AE2718" i="1"/>
  <c r="AE2719" i="1"/>
  <c r="AE2720" i="1"/>
  <c r="AE2721" i="1"/>
  <c r="AE2722" i="1"/>
  <c r="AE2723" i="1"/>
  <c r="AE2724" i="1"/>
  <c r="AE2725" i="1"/>
  <c r="AE2726" i="1"/>
  <c r="AE2727" i="1"/>
  <c r="AE2728" i="1"/>
  <c r="AE2729" i="1"/>
  <c r="AE2730" i="1"/>
  <c r="AE2731" i="1"/>
  <c r="AE2732" i="1"/>
  <c r="AE2733" i="1"/>
  <c r="AE2734" i="1"/>
  <c r="AE2735" i="1"/>
  <c r="AE2736" i="1"/>
  <c r="AE2737" i="1"/>
  <c r="AE2738" i="1"/>
  <c r="AE2739" i="1"/>
  <c r="AE2740" i="1"/>
  <c r="AE2741" i="1"/>
  <c r="AE2742" i="1"/>
  <c r="AE2743" i="1"/>
  <c r="AE2744" i="1"/>
  <c r="AE2745" i="1"/>
  <c r="AE2746" i="1"/>
  <c r="AE2747" i="1"/>
  <c r="AE2748" i="1"/>
  <c r="AE2749" i="1"/>
  <c r="AE2750" i="1"/>
  <c r="AE2751" i="1"/>
  <c r="AE2752" i="1"/>
  <c r="AE2753" i="1"/>
  <c r="AE2754" i="1"/>
  <c r="AE2755" i="1"/>
  <c r="AE2756" i="1"/>
  <c r="AE2757" i="1"/>
  <c r="AE2758" i="1"/>
  <c r="AE2759" i="1"/>
  <c r="AE2760" i="1"/>
  <c r="AE2761" i="1"/>
  <c r="AE2762" i="1"/>
  <c r="AE2763" i="1"/>
  <c r="AE2764" i="1"/>
  <c r="AE2765" i="1"/>
  <c r="AE2766" i="1"/>
  <c r="AE2767" i="1"/>
  <c r="AE2768" i="1"/>
  <c r="AE2769" i="1"/>
  <c r="AE2770" i="1"/>
  <c r="AE2771" i="1"/>
  <c r="AE2772" i="1"/>
  <c r="AE2773" i="1"/>
  <c r="AE2774" i="1"/>
  <c r="AE2775" i="1"/>
  <c r="AE2776" i="1"/>
  <c r="AE2777" i="1"/>
  <c r="AE2778" i="1"/>
  <c r="AE2779" i="1"/>
  <c r="AE2780" i="1"/>
  <c r="AE2781" i="1"/>
  <c r="AE2782" i="1"/>
  <c r="AE2783" i="1"/>
  <c r="AE2784" i="1"/>
  <c r="AE2785" i="1"/>
  <c r="AE2786" i="1"/>
  <c r="AE2787" i="1"/>
  <c r="AE2788" i="1"/>
  <c r="AE2789" i="1"/>
  <c r="AE2790" i="1"/>
  <c r="AE2791" i="1"/>
  <c r="AE2792" i="1"/>
  <c r="AE2793" i="1"/>
  <c r="AE2794" i="1"/>
  <c r="AE2795" i="1"/>
  <c r="AE2796" i="1"/>
  <c r="AE2797" i="1"/>
  <c r="AE2798" i="1"/>
  <c r="AE2799" i="1"/>
  <c r="AE2800" i="1"/>
  <c r="AE2801" i="1"/>
  <c r="AE2802" i="1"/>
  <c r="AE2803" i="1"/>
  <c r="AE2804" i="1"/>
  <c r="AE2805" i="1"/>
  <c r="AE2806" i="1"/>
  <c r="AE2807" i="1"/>
  <c r="AE2808" i="1"/>
  <c r="AE2809" i="1"/>
  <c r="AE2810" i="1"/>
  <c r="AE2811" i="1"/>
  <c r="AE2812" i="1"/>
  <c r="AE2813" i="1"/>
  <c r="AE2814" i="1"/>
  <c r="AE2815" i="1"/>
  <c r="AE2816" i="1"/>
  <c r="AE2817" i="1"/>
  <c r="AE2818" i="1"/>
  <c r="AE2819" i="1"/>
  <c r="AE2820" i="1"/>
  <c r="AE2821" i="1"/>
  <c r="AE2822" i="1"/>
  <c r="AE2823" i="1"/>
  <c r="AE2824" i="1"/>
  <c r="AE2825" i="1"/>
  <c r="AE2826" i="1"/>
  <c r="AE2827" i="1"/>
  <c r="AE2828" i="1"/>
  <c r="AE2829" i="1"/>
  <c r="AE2830" i="1"/>
  <c r="AE2831" i="1"/>
  <c r="AE2832" i="1"/>
  <c r="AE2833" i="1"/>
  <c r="AE2834" i="1"/>
  <c r="AE2835" i="1"/>
  <c r="AE2836" i="1"/>
  <c r="AE2837" i="1"/>
  <c r="AE2838" i="1"/>
  <c r="AE2839" i="1"/>
  <c r="AE2840" i="1"/>
  <c r="AE2841" i="1"/>
  <c r="AE2842" i="1"/>
  <c r="AE2843" i="1"/>
  <c r="AE2844" i="1"/>
  <c r="AE2845" i="1"/>
  <c r="AE2846" i="1"/>
  <c r="AE2847" i="1"/>
  <c r="AE2848" i="1"/>
  <c r="AE2849" i="1"/>
  <c r="AE2850" i="1"/>
  <c r="AE2851" i="1"/>
  <c r="AE2852" i="1"/>
  <c r="AE2853" i="1"/>
  <c r="AE2854" i="1"/>
  <c r="AE2855" i="1"/>
  <c r="AE2856" i="1"/>
  <c r="AE2857" i="1"/>
  <c r="AE2858" i="1"/>
  <c r="AE2859" i="1"/>
  <c r="AE2860" i="1"/>
  <c r="AE2861" i="1"/>
  <c r="AE2862" i="1"/>
  <c r="AE2863" i="1"/>
  <c r="AE2864" i="1"/>
  <c r="AE2865" i="1"/>
  <c r="AE2866" i="1"/>
  <c r="AE2867" i="1"/>
  <c r="AE2868" i="1"/>
  <c r="AE2869" i="1"/>
  <c r="AE2870" i="1"/>
  <c r="AE2871" i="1"/>
  <c r="AE2872" i="1"/>
  <c r="AE2873" i="1"/>
  <c r="AE2874" i="1"/>
  <c r="AE2875" i="1"/>
  <c r="AE2876" i="1"/>
  <c r="AE2877" i="1"/>
  <c r="AE2878" i="1"/>
  <c r="AE2879" i="1"/>
  <c r="AE2880" i="1"/>
  <c r="AE2881" i="1"/>
  <c r="AE2882" i="1"/>
  <c r="AE2883" i="1"/>
  <c r="AE2884" i="1"/>
  <c r="AE2885" i="1"/>
  <c r="AE2886" i="1"/>
  <c r="AE2887" i="1"/>
  <c r="AE2888" i="1"/>
  <c r="AE2889" i="1"/>
  <c r="AE2890" i="1"/>
  <c r="AE2891" i="1"/>
  <c r="AE2892" i="1"/>
  <c r="AE2893" i="1"/>
  <c r="AE2894" i="1"/>
  <c r="AE2895" i="1"/>
  <c r="AE2896" i="1"/>
  <c r="AE2897" i="1"/>
  <c r="AE2898" i="1"/>
  <c r="AE2899" i="1"/>
  <c r="AE2900" i="1"/>
  <c r="AE2901" i="1"/>
  <c r="AE2902" i="1"/>
  <c r="AE2903" i="1"/>
  <c r="AE2904" i="1"/>
  <c r="AE2905" i="1"/>
  <c r="AE2906" i="1"/>
  <c r="AE2907" i="1"/>
  <c r="AE2908" i="1"/>
  <c r="AE2909" i="1"/>
  <c r="AE2910" i="1"/>
  <c r="AE2911" i="1"/>
  <c r="AE2912" i="1"/>
  <c r="AE2913" i="1"/>
  <c r="AE2914" i="1"/>
  <c r="AE2915" i="1"/>
  <c r="AE2916" i="1"/>
  <c r="AE2917" i="1"/>
  <c r="AE2918" i="1"/>
  <c r="AE2919" i="1"/>
  <c r="AE2920" i="1"/>
  <c r="AE2921" i="1"/>
  <c r="AE2922" i="1"/>
  <c r="AE2923" i="1"/>
  <c r="AE2924" i="1"/>
  <c r="AE2925" i="1"/>
  <c r="AE2926" i="1"/>
  <c r="AE2927" i="1"/>
  <c r="AE2928" i="1"/>
  <c r="AE2929" i="1"/>
  <c r="AE2930" i="1"/>
  <c r="AE2931" i="1"/>
  <c r="AE2932" i="1"/>
  <c r="AE2933" i="1"/>
  <c r="AE2934" i="1"/>
  <c r="AE2935" i="1"/>
  <c r="AE2936" i="1"/>
  <c r="AE2937" i="1"/>
  <c r="AE2938" i="1"/>
  <c r="AE2939" i="1"/>
  <c r="AE2940" i="1"/>
  <c r="AE2941" i="1"/>
  <c r="AE2942" i="1"/>
  <c r="AE2943" i="1"/>
  <c r="AE2944" i="1"/>
  <c r="AE2945" i="1"/>
  <c r="AE2946" i="1"/>
  <c r="AE2947" i="1"/>
  <c r="AE2948" i="1"/>
  <c r="AE2949" i="1"/>
  <c r="AE2950" i="1"/>
  <c r="AE2951" i="1"/>
  <c r="AE2952" i="1"/>
  <c r="AE2953" i="1"/>
  <c r="AE2954" i="1"/>
  <c r="AE2955" i="1"/>
  <c r="AE2956" i="1"/>
  <c r="AE2957" i="1"/>
  <c r="AE2958" i="1"/>
  <c r="AE2959" i="1"/>
  <c r="AE2960" i="1"/>
  <c r="AE2961" i="1"/>
  <c r="AE2962" i="1"/>
  <c r="AE2963" i="1"/>
  <c r="AE2964" i="1"/>
  <c r="AE2965" i="1"/>
  <c r="AE2966" i="1"/>
  <c r="AE2967" i="1"/>
  <c r="AE2968" i="1"/>
  <c r="AE2969" i="1"/>
  <c r="AE2970" i="1"/>
  <c r="AE2971" i="1"/>
  <c r="AE2972" i="1"/>
  <c r="AE2973" i="1"/>
  <c r="AE2974" i="1"/>
  <c r="AE2975" i="1"/>
  <c r="AE2976" i="1"/>
  <c r="AE2977" i="1"/>
  <c r="AE2978" i="1"/>
  <c r="AE2979" i="1"/>
  <c r="AE2980" i="1"/>
  <c r="AE2981" i="1"/>
  <c r="AE2982" i="1"/>
  <c r="AE2983" i="1"/>
  <c r="AE2984" i="1"/>
  <c r="AE2985" i="1"/>
  <c r="AE2986" i="1"/>
  <c r="AE2987" i="1"/>
  <c r="AE2988" i="1"/>
  <c r="AE2989" i="1"/>
  <c r="AE2990" i="1"/>
  <c r="AE2991" i="1"/>
  <c r="AE2992" i="1"/>
  <c r="AE2993" i="1"/>
  <c r="AE2994" i="1"/>
  <c r="AE2995" i="1"/>
  <c r="AE2996" i="1"/>
  <c r="AE2997" i="1"/>
  <c r="AE2998" i="1"/>
  <c r="AE2999" i="1"/>
  <c r="AE3000" i="1"/>
  <c r="AE3001" i="1"/>
  <c r="AE3002" i="1"/>
  <c r="AE3003" i="1"/>
  <c r="AE3004" i="1"/>
  <c r="AE3005" i="1"/>
  <c r="AE3006" i="1"/>
  <c r="AE3007" i="1"/>
  <c r="AE3008" i="1"/>
  <c r="AE3009" i="1"/>
  <c r="AE3010" i="1"/>
  <c r="AE3011" i="1"/>
  <c r="AE3012" i="1"/>
  <c r="AE3013" i="1"/>
  <c r="AE3014" i="1"/>
  <c r="AE3015" i="1"/>
  <c r="AE3016" i="1"/>
  <c r="AE3017" i="1"/>
  <c r="AE3018" i="1"/>
  <c r="AE3019" i="1"/>
  <c r="AE3020" i="1"/>
  <c r="AE3021" i="1"/>
  <c r="AE3022" i="1"/>
  <c r="AE3023" i="1"/>
  <c r="AE3024" i="1"/>
  <c r="AE3025" i="1"/>
  <c r="AE3026" i="1"/>
  <c r="AE3027" i="1"/>
  <c r="AE3028" i="1"/>
  <c r="AE3029" i="1"/>
  <c r="AE3030" i="1"/>
  <c r="AE3031" i="1"/>
  <c r="AE3032" i="1"/>
  <c r="AE3033" i="1"/>
  <c r="AE3034" i="1"/>
  <c r="AE3035" i="1"/>
  <c r="AE3036" i="1"/>
  <c r="AE3037" i="1"/>
  <c r="AE3038" i="1"/>
  <c r="AE3039" i="1"/>
  <c r="AE3040" i="1"/>
  <c r="AE3041" i="1"/>
  <c r="AE3042" i="1"/>
  <c r="AE3043" i="1"/>
  <c r="AE3044" i="1"/>
  <c r="AE3045" i="1"/>
  <c r="AE3046" i="1"/>
  <c r="AE3047" i="1"/>
  <c r="AE3048" i="1"/>
  <c r="AE3049" i="1"/>
  <c r="AE3050" i="1"/>
  <c r="AE3051" i="1"/>
  <c r="AE3052" i="1"/>
  <c r="AE3053" i="1"/>
  <c r="AE3054" i="1"/>
  <c r="AE3055" i="1"/>
  <c r="AE3056" i="1"/>
  <c r="AE3057" i="1"/>
  <c r="AE3058" i="1"/>
  <c r="AE3059" i="1"/>
  <c r="AE3060" i="1"/>
  <c r="AE3061" i="1"/>
  <c r="AE3062" i="1"/>
  <c r="AE3063" i="1"/>
  <c r="AE3064" i="1"/>
  <c r="AE3065" i="1"/>
  <c r="AE3066" i="1"/>
  <c r="AE3067" i="1"/>
  <c r="AE3068" i="1"/>
  <c r="AE3069" i="1"/>
  <c r="AE3070" i="1"/>
  <c r="AE3071" i="1"/>
  <c r="AE3072" i="1"/>
  <c r="AE3073" i="1"/>
  <c r="AE3074" i="1"/>
  <c r="AE3075" i="1"/>
  <c r="AE3076" i="1"/>
  <c r="AE3077" i="1"/>
  <c r="AE3078" i="1"/>
  <c r="AE3079" i="1"/>
  <c r="AE3080" i="1"/>
  <c r="AE3081" i="1"/>
  <c r="AE3082" i="1"/>
  <c r="AE3083" i="1"/>
  <c r="AE3084" i="1"/>
  <c r="AE3085" i="1"/>
  <c r="AE3086" i="1"/>
  <c r="AE3087" i="1"/>
  <c r="AE3088" i="1"/>
  <c r="AE3089" i="1"/>
  <c r="AE3090" i="1"/>
  <c r="AE3091" i="1"/>
  <c r="AE3092" i="1"/>
  <c r="AE3093" i="1"/>
  <c r="AE3094" i="1"/>
  <c r="AE3095" i="1"/>
  <c r="AE3096" i="1"/>
  <c r="AE3097" i="1"/>
  <c r="AE3098" i="1"/>
  <c r="AE3099" i="1"/>
  <c r="AE3100" i="1"/>
  <c r="AE3101" i="1"/>
  <c r="AE3102" i="1"/>
  <c r="AE3103" i="1"/>
  <c r="AE3104" i="1"/>
  <c r="AE3105" i="1"/>
  <c r="AE3106" i="1"/>
  <c r="AE3107" i="1"/>
  <c r="AE3108" i="1"/>
  <c r="AE3109" i="1"/>
  <c r="AE3110" i="1"/>
  <c r="AE3111" i="1"/>
  <c r="AE3112" i="1"/>
  <c r="AE3113" i="1"/>
  <c r="AE3114" i="1"/>
  <c r="AE3115" i="1"/>
  <c r="AE3116" i="1"/>
  <c r="AE3117" i="1"/>
  <c r="AE3118" i="1"/>
  <c r="AE3119" i="1"/>
  <c r="AE3120" i="1"/>
  <c r="AE3121" i="1"/>
  <c r="AE3122" i="1"/>
  <c r="AE3123" i="1"/>
  <c r="AE3124" i="1"/>
  <c r="AE3125" i="1"/>
  <c r="AE3126" i="1"/>
  <c r="AE3127" i="1"/>
  <c r="AE3128" i="1"/>
  <c r="AE3129" i="1"/>
  <c r="AE3130" i="1"/>
  <c r="AE3131" i="1"/>
  <c r="AE3132" i="1"/>
  <c r="AE3133" i="1"/>
  <c r="AE3134" i="1"/>
  <c r="AE3135" i="1"/>
  <c r="AE3136" i="1"/>
  <c r="AE3137" i="1"/>
  <c r="AE3138" i="1"/>
  <c r="AE3139" i="1"/>
  <c r="AE3140" i="1"/>
  <c r="AE3141" i="1"/>
  <c r="AE3142" i="1"/>
  <c r="AE3143" i="1"/>
  <c r="AE3144" i="1"/>
  <c r="AE3145" i="1"/>
  <c r="AE3146" i="1"/>
  <c r="AE3147" i="1"/>
  <c r="AE3148" i="1"/>
  <c r="AE3149" i="1"/>
  <c r="AE3150" i="1"/>
  <c r="AE3151" i="1"/>
  <c r="AE3152" i="1"/>
  <c r="AE3153" i="1"/>
  <c r="AE3154" i="1"/>
  <c r="AE3155" i="1"/>
  <c r="AE3156" i="1"/>
  <c r="AE3157" i="1"/>
  <c r="AE3158" i="1"/>
  <c r="AE3159" i="1"/>
  <c r="AE3160" i="1"/>
  <c r="AE3161" i="1"/>
  <c r="AE3162" i="1"/>
  <c r="AE3163" i="1"/>
  <c r="AE3164" i="1"/>
  <c r="AE3165" i="1"/>
  <c r="AE3166" i="1"/>
  <c r="AE3167" i="1"/>
  <c r="AE3168" i="1"/>
  <c r="AE3169" i="1"/>
  <c r="AE3170" i="1"/>
  <c r="AE3171" i="1"/>
  <c r="AE3172" i="1"/>
  <c r="AE3173" i="1"/>
  <c r="AE3174" i="1"/>
  <c r="AE3175" i="1"/>
  <c r="AE3176" i="1"/>
  <c r="AE3177" i="1"/>
  <c r="AE3178" i="1"/>
  <c r="AE3179" i="1"/>
  <c r="AE3180" i="1"/>
  <c r="AE3181" i="1"/>
  <c r="AE3182" i="1"/>
  <c r="AE3183" i="1"/>
  <c r="AE3184" i="1"/>
  <c r="AE3185" i="1"/>
  <c r="AE3186" i="1"/>
  <c r="AE3187" i="1"/>
  <c r="AE3188" i="1"/>
  <c r="AE3189" i="1"/>
  <c r="AE3190" i="1"/>
  <c r="AE3191" i="1"/>
  <c r="AE3192" i="1"/>
  <c r="AE3193" i="1"/>
  <c r="AE3194" i="1"/>
  <c r="AE3195" i="1"/>
  <c r="AE3196" i="1"/>
  <c r="AE3197" i="1"/>
  <c r="AE3198" i="1"/>
  <c r="AE3199" i="1"/>
  <c r="AE3200" i="1"/>
  <c r="AE3201" i="1"/>
  <c r="AE3202" i="1"/>
  <c r="AE3203" i="1"/>
  <c r="AE3204" i="1"/>
  <c r="AE3205" i="1"/>
  <c r="AE3206" i="1"/>
  <c r="AE3207" i="1"/>
  <c r="AE3208" i="1"/>
  <c r="AE3209" i="1"/>
  <c r="AE3210" i="1"/>
  <c r="AE3211" i="1"/>
  <c r="AE3212" i="1"/>
  <c r="AE3213" i="1"/>
  <c r="AE3214" i="1"/>
  <c r="AE3215" i="1"/>
  <c r="AE3216" i="1"/>
  <c r="AE3217" i="1"/>
  <c r="AE3218" i="1"/>
  <c r="AE3219" i="1"/>
  <c r="AE3220" i="1"/>
  <c r="AE3221" i="1"/>
  <c r="AE3222" i="1"/>
  <c r="AE3223" i="1"/>
  <c r="AE3224" i="1"/>
  <c r="AE3225" i="1"/>
  <c r="AE3226" i="1"/>
  <c r="AE3227" i="1"/>
  <c r="AE3228" i="1"/>
  <c r="AE3229" i="1"/>
  <c r="AE3230" i="1"/>
  <c r="AE3231" i="1"/>
  <c r="AE3232" i="1"/>
  <c r="AE3233" i="1"/>
  <c r="AE3234" i="1"/>
  <c r="AE3235" i="1"/>
  <c r="AE3236" i="1"/>
  <c r="AE3237" i="1"/>
  <c r="AE3238" i="1"/>
  <c r="AE3239" i="1"/>
  <c r="AE3240" i="1"/>
  <c r="AE3241" i="1"/>
  <c r="AE3242" i="1"/>
  <c r="AE3243" i="1"/>
  <c r="AE3244" i="1"/>
  <c r="AE3245" i="1"/>
  <c r="AE3246" i="1"/>
  <c r="AE3247" i="1"/>
  <c r="AE3248" i="1"/>
  <c r="AE3249" i="1"/>
  <c r="AE3250" i="1"/>
  <c r="AE3251" i="1"/>
  <c r="AE3252" i="1"/>
  <c r="AE3253" i="1"/>
  <c r="AE3254" i="1"/>
  <c r="AE3255" i="1"/>
  <c r="AE3256" i="1"/>
  <c r="AE3257" i="1"/>
  <c r="AE3258" i="1"/>
  <c r="AE3259" i="1"/>
  <c r="AE3260" i="1"/>
  <c r="AE3261" i="1"/>
  <c r="AE3262" i="1"/>
  <c r="AE3263" i="1"/>
  <c r="AE3264" i="1"/>
  <c r="AE3265" i="1"/>
  <c r="AE3266" i="1"/>
  <c r="AE3267" i="1"/>
  <c r="AE3268" i="1"/>
  <c r="AE3269" i="1"/>
  <c r="AE3270" i="1"/>
  <c r="AE3271" i="1"/>
  <c r="AE3272" i="1"/>
  <c r="AE3273" i="1"/>
  <c r="AE3274" i="1"/>
  <c r="AE3275" i="1"/>
  <c r="AE3276" i="1"/>
  <c r="AE3277" i="1"/>
  <c r="AE3278" i="1"/>
  <c r="AE3279" i="1"/>
  <c r="AE3280" i="1"/>
  <c r="AE3281" i="1"/>
  <c r="AE3282" i="1"/>
  <c r="AE3283" i="1"/>
  <c r="AE3284" i="1"/>
  <c r="AE3285" i="1"/>
  <c r="AE3286" i="1"/>
  <c r="AE3287" i="1"/>
  <c r="AE3288" i="1"/>
  <c r="AE3289" i="1"/>
  <c r="AE3290" i="1"/>
  <c r="AE3291" i="1"/>
  <c r="AE3292" i="1"/>
  <c r="AE3293" i="1"/>
  <c r="AE3294" i="1"/>
  <c r="AE3295" i="1"/>
  <c r="AE3296" i="1"/>
  <c r="AE3297" i="1"/>
  <c r="AE3298" i="1"/>
  <c r="AE3299" i="1"/>
  <c r="AE3300" i="1"/>
  <c r="AE3301" i="1"/>
  <c r="AE3302" i="1"/>
  <c r="AE3303" i="1"/>
  <c r="AE3304" i="1"/>
  <c r="AE3305" i="1"/>
  <c r="AE3306" i="1"/>
  <c r="AE3307" i="1"/>
  <c r="AE3308" i="1"/>
  <c r="AE3309" i="1"/>
  <c r="AE3310" i="1"/>
  <c r="AE3311" i="1"/>
  <c r="AE3312" i="1"/>
  <c r="AE3313" i="1"/>
  <c r="AE3314" i="1"/>
  <c r="AE3315" i="1"/>
  <c r="AE3316" i="1"/>
  <c r="AE3317" i="1"/>
  <c r="AE3318" i="1"/>
  <c r="AE3319" i="1"/>
  <c r="AE3320" i="1"/>
  <c r="AE3321" i="1"/>
  <c r="AE3322" i="1"/>
  <c r="AE3323" i="1"/>
  <c r="AE3324" i="1"/>
  <c r="AE3325" i="1"/>
  <c r="AE3326" i="1"/>
  <c r="AE3327" i="1"/>
  <c r="AE3328" i="1"/>
  <c r="AE3329" i="1"/>
  <c r="AE3330" i="1"/>
  <c r="AE3331" i="1"/>
  <c r="AE3332" i="1"/>
  <c r="AE3333" i="1"/>
  <c r="AE3334" i="1"/>
  <c r="AE3335" i="1"/>
  <c r="AE3336" i="1"/>
  <c r="AE3337" i="1"/>
  <c r="AE3338" i="1"/>
  <c r="AE3339" i="1"/>
  <c r="AE3340" i="1"/>
  <c r="AE3341" i="1"/>
  <c r="AE3342" i="1"/>
  <c r="AE3343" i="1"/>
  <c r="AE3344" i="1"/>
  <c r="AE3345" i="1"/>
  <c r="AE3346" i="1"/>
  <c r="AE3347" i="1"/>
  <c r="AE3348" i="1"/>
  <c r="AE3349" i="1"/>
  <c r="AE3350" i="1"/>
  <c r="AE3351" i="1"/>
  <c r="AE3352" i="1"/>
  <c r="AE3353" i="1"/>
  <c r="AE3354" i="1"/>
  <c r="AE3355" i="1"/>
  <c r="AE3356" i="1"/>
  <c r="AE3357" i="1"/>
  <c r="AE3358" i="1"/>
  <c r="AE3359" i="1"/>
  <c r="AE3360" i="1"/>
  <c r="AE3361" i="1"/>
  <c r="AE3362" i="1"/>
  <c r="AE3363" i="1"/>
  <c r="AE3364" i="1"/>
  <c r="AE3365" i="1"/>
  <c r="AE3366" i="1"/>
  <c r="AE3367" i="1"/>
  <c r="AE3368" i="1"/>
  <c r="AE3369" i="1"/>
  <c r="AE3370" i="1"/>
  <c r="AE3371" i="1"/>
  <c r="AE3372" i="1"/>
  <c r="AE3373" i="1"/>
  <c r="AE3374" i="1"/>
  <c r="AE3375" i="1"/>
  <c r="AE3376" i="1"/>
  <c r="AE3377" i="1"/>
  <c r="AE3378" i="1"/>
  <c r="AE3379" i="1"/>
  <c r="AE3380" i="1"/>
  <c r="AE3381" i="1"/>
  <c r="AE3382" i="1"/>
  <c r="AE3383" i="1"/>
  <c r="AE3384" i="1"/>
  <c r="AE3385" i="1"/>
  <c r="AE3386" i="1"/>
  <c r="AE3387" i="1"/>
  <c r="AE3388" i="1"/>
  <c r="AE3389" i="1"/>
  <c r="AE3390" i="1"/>
  <c r="AE3391" i="1"/>
  <c r="AE3392" i="1"/>
  <c r="AE3393" i="1"/>
  <c r="AE3394" i="1"/>
  <c r="AE3395" i="1"/>
  <c r="AE3396" i="1"/>
  <c r="AE3397" i="1"/>
  <c r="AE3398" i="1"/>
  <c r="AE3399" i="1"/>
  <c r="AE3400" i="1"/>
  <c r="AE3401" i="1"/>
  <c r="AE3402" i="1"/>
  <c r="AE3403" i="1"/>
  <c r="AE3404" i="1"/>
  <c r="AE3405" i="1"/>
  <c r="AE3406" i="1"/>
  <c r="AE3407" i="1"/>
  <c r="AE3408" i="1"/>
  <c r="AE3409" i="1"/>
  <c r="AE3410" i="1"/>
  <c r="AE3411" i="1"/>
  <c r="AE3412" i="1"/>
  <c r="AE3413" i="1"/>
  <c r="AE3414" i="1"/>
  <c r="AE3415" i="1"/>
  <c r="AE3416" i="1"/>
  <c r="AE3417" i="1"/>
  <c r="AE3418" i="1"/>
  <c r="AE3419" i="1"/>
  <c r="AE3420" i="1"/>
  <c r="AE3421" i="1"/>
  <c r="AE3422" i="1"/>
  <c r="AE3423" i="1"/>
  <c r="AE3424" i="1"/>
  <c r="AE3425" i="1"/>
  <c r="AE3426" i="1"/>
  <c r="AE3427" i="1"/>
  <c r="AE3428" i="1"/>
  <c r="AE3429" i="1"/>
  <c r="AE3430" i="1"/>
  <c r="AE3431" i="1"/>
  <c r="AE3432" i="1"/>
  <c r="AE3433" i="1"/>
  <c r="AE3434" i="1"/>
  <c r="AE3435" i="1"/>
  <c r="AE3436" i="1"/>
  <c r="AE3437" i="1"/>
  <c r="AE3438" i="1"/>
  <c r="AE3439" i="1"/>
  <c r="AE3440" i="1"/>
  <c r="AE3441" i="1"/>
  <c r="AE3442" i="1"/>
  <c r="AE3443" i="1"/>
  <c r="AE3444" i="1"/>
  <c r="AE3445" i="1"/>
  <c r="AE3446" i="1"/>
  <c r="AE3447" i="1"/>
  <c r="AE3448" i="1"/>
  <c r="AE3449" i="1"/>
  <c r="AE3450" i="1"/>
  <c r="AE3451" i="1"/>
  <c r="AE3452" i="1"/>
  <c r="AE3453" i="1"/>
  <c r="AE3454" i="1"/>
  <c r="AE3455" i="1"/>
  <c r="AE3456" i="1"/>
  <c r="AE3457" i="1"/>
  <c r="AE3458" i="1"/>
  <c r="AE3459" i="1"/>
  <c r="AE3460" i="1"/>
  <c r="AE3461" i="1"/>
  <c r="AE3462" i="1"/>
  <c r="AE3463" i="1"/>
  <c r="AE3464" i="1"/>
  <c r="AE3465" i="1"/>
  <c r="AE3466" i="1"/>
  <c r="AE3467" i="1"/>
  <c r="AE3468" i="1"/>
  <c r="AE3469" i="1"/>
  <c r="AE3470" i="1"/>
  <c r="AE3471" i="1"/>
  <c r="AE3472" i="1"/>
  <c r="AE3473" i="1"/>
  <c r="AE3474" i="1"/>
  <c r="AE3475" i="1"/>
  <c r="AE3476" i="1"/>
  <c r="AE3477" i="1"/>
  <c r="AE3478" i="1"/>
  <c r="AE3479" i="1"/>
  <c r="AE3480" i="1"/>
  <c r="AE3481" i="1"/>
  <c r="AE3482" i="1"/>
  <c r="AE3483" i="1"/>
  <c r="AE3484" i="1"/>
  <c r="AE3485" i="1"/>
  <c r="AE3486" i="1"/>
  <c r="AE3487" i="1"/>
  <c r="AE3488" i="1"/>
  <c r="AE3489" i="1"/>
  <c r="AE3490" i="1"/>
  <c r="AE3491" i="1"/>
  <c r="AE3492" i="1"/>
  <c r="AE3493" i="1"/>
  <c r="AE3494" i="1"/>
  <c r="AE3495" i="1"/>
  <c r="AE3496" i="1"/>
  <c r="AE3497" i="1"/>
  <c r="AE3498" i="1"/>
  <c r="AE3499" i="1"/>
  <c r="AE3500" i="1"/>
  <c r="AE3501" i="1"/>
  <c r="AE3502" i="1"/>
  <c r="AE3503" i="1"/>
  <c r="AE3504" i="1"/>
  <c r="AE3505" i="1"/>
  <c r="AE3506" i="1"/>
  <c r="AE3507" i="1"/>
  <c r="AE3508" i="1"/>
  <c r="AE3509" i="1"/>
  <c r="AE3510" i="1"/>
  <c r="AE3511" i="1"/>
  <c r="AE3512" i="1"/>
  <c r="AE3513" i="1"/>
  <c r="AE3514" i="1"/>
  <c r="AE3515" i="1"/>
  <c r="AE3516" i="1"/>
  <c r="AE3517" i="1"/>
  <c r="AE3518" i="1"/>
  <c r="AE3519" i="1"/>
  <c r="AE3520" i="1"/>
  <c r="AE3521" i="1"/>
  <c r="AE3522" i="1"/>
  <c r="AE3523" i="1"/>
  <c r="AE3524" i="1"/>
  <c r="AE3525" i="1"/>
  <c r="AE3526" i="1"/>
  <c r="AE3527" i="1"/>
  <c r="AE3528" i="1"/>
  <c r="AE3529" i="1"/>
  <c r="AE3530" i="1"/>
  <c r="AE3531" i="1"/>
  <c r="AE3532" i="1"/>
  <c r="AE3533" i="1"/>
  <c r="AE3534" i="1"/>
  <c r="AE3535" i="1"/>
  <c r="AE3536" i="1"/>
  <c r="AE3537" i="1"/>
  <c r="AE3538" i="1"/>
  <c r="AE3539" i="1"/>
  <c r="AE3540" i="1"/>
  <c r="AE3541" i="1"/>
  <c r="AE3542" i="1"/>
  <c r="AE3543" i="1"/>
  <c r="AE3544" i="1"/>
  <c r="AE3545" i="1"/>
  <c r="AE3546" i="1"/>
  <c r="AE3547" i="1"/>
  <c r="AE3548" i="1"/>
  <c r="AE3549" i="1"/>
  <c r="AE3550" i="1"/>
  <c r="AE3551" i="1"/>
  <c r="AE3552" i="1"/>
  <c r="AE3553" i="1"/>
  <c r="AE3554" i="1"/>
  <c r="AE3555" i="1"/>
  <c r="AE3556" i="1"/>
  <c r="AE3557" i="1"/>
  <c r="AE3558" i="1"/>
  <c r="AE3559" i="1"/>
  <c r="AE3560" i="1"/>
  <c r="AE3561" i="1"/>
  <c r="AE3562" i="1"/>
  <c r="AE3563" i="1"/>
  <c r="AE3564" i="1"/>
  <c r="AE3565" i="1"/>
  <c r="AE3566" i="1"/>
  <c r="AE3567" i="1"/>
  <c r="AE3568" i="1"/>
  <c r="AE3569" i="1"/>
  <c r="AE3570" i="1"/>
  <c r="AE3571" i="1"/>
  <c r="AE3572" i="1"/>
  <c r="AE3573" i="1"/>
  <c r="AE3574" i="1"/>
  <c r="AE3575" i="1"/>
  <c r="AE3576" i="1"/>
  <c r="AE3577" i="1"/>
  <c r="AE3578" i="1"/>
  <c r="AE3579" i="1"/>
  <c r="AE3580" i="1"/>
  <c r="AE3581" i="1"/>
  <c r="AE3582" i="1"/>
  <c r="AE3583" i="1"/>
  <c r="AE3584" i="1"/>
  <c r="AE3585" i="1"/>
  <c r="AE3586" i="1"/>
  <c r="AE3587" i="1"/>
  <c r="AE3588" i="1"/>
  <c r="AE3589" i="1"/>
  <c r="AE3590" i="1"/>
  <c r="AE3591" i="1"/>
  <c r="AE3592" i="1"/>
  <c r="AE3593" i="1"/>
  <c r="AE3594" i="1"/>
  <c r="AE3595" i="1"/>
  <c r="AE3596" i="1"/>
  <c r="AE3597" i="1"/>
  <c r="AE3598" i="1"/>
  <c r="AE3599" i="1"/>
  <c r="AE3600" i="1"/>
  <c r="AE3601" i="1"/>
  <c r="AE3602" i="1"/>
  <c r="AE3603" i="1"/>
  <c r="AE3604" i="1"/>
  <c r="AE3605" i="1"/>
  <c r="AE3606" i="1"/>
  <c r="AE3607" i="1"/>
  <c r="AE3608" i="1"/>
  <c r="AE3609" i="1"/>
  <c r="AE3610" i="1"/>
  <c r="AE3611" i="1"/>
  <c r="AE3612" i="1"/>
  <c r="AE3613" i="1"/>
  <c r="AE3614" i="1"/>
  <c r="AE3615" i="1"/>
  <c r="AE3616" i="1"/>
  <c r="AE3617" i="1"/>
  <c r="AE3618" i="1"/>
  <c r="AE3619" i="1"/>
  <c r="AE3620" i="1"/>
  <c r="AE3621" i="1"/>
  <c r="AE3622" i="1"/>
  <c r="AE3623" i="1"/>
  <c r="AE3624" i="1"/>
  <c r="AE3625" i="1"/>
  <c r="AE3626" i="1"/>
  <c r="AE3627" i="1"/>
  <c r="AE3628" i="1"/>
  <c r="AE3629" i="1"/>
  <c r="AE3630" i="1"/>
  <c r="AE3631" i="1"/>
  <c r="AE3632" i="1"/>
  <c r="AE3633" i="1"/>
  <c r="AE3634" i="1"/>
  <c r="AE3635" i="1"/>
  <c r="AE3636" i="1"/>
  <c r="AE3637" i="1"/>
  <c r="AE3638" i="1"/>
  <c r="AE3639" i="1"/>
  <c r="AE3640" i="1"/>
  <c r="AE3641" i="1"/>
  <c r="AE3642" i="1"/>
  <c r="AE3643" i="1"/>
  <c r="AE3644" i="1"/>
  <c r="AE3645" i="1"/>
  <c r="AE3646" i="1"/>
  <c r="AE3647" i="1"/>
  <c r="AE3648" i="1"/>
  <c r="AE3649" i="1"/>
  <c r="AE3650" i="1"/>
  <c r="AE3651" i="1"/>
  <c r="AE3652" i="1"/>
  <c r="AE3653" i="1"/>
  <c r="AE3654" i="1"/>
  <c r="AE3655" i="1"/>
  <c r="AE3656" i="1"/>
  <c r="AE3657" i="1"/>
  <c r="AE3658" i="1"/>
  <c r="AE3659" i="1"/>
  <c r="AE3660" i="1"/>
  <c r="AE3661" i="1"/>
  <c r="AE3662" i="1"/>
  <c r="AE3663" i="1"/>
  <c r="AE3664" i="1"/>
  <c r="AE3665" i="1"/>
  <c r="AE3666" i="1"/>
  <c r="AE3667" i="1"/>
  <c r="AE3668" i="1"/>
  <c r="AE3669" i="1"/>
  <c r="AE3670" i="1"/>
  <c r="AE3671" i="1"/>
  <c r="AE3672" i="1"/>
  <c r="AE3673" i="1"/>
  <c r="AE3674" i="1"/>
  <c r="AE3675" i="1"/>
  <c r="AE3676" i="1"/>
  <c r="AE3677" i="1"/>
  <c r="AE3678" i="1"/>
  <c r="AE3679" i="1"/>
  <c r="AE3680" i="1"/>
  <c r="AE3681" i="1"/>
  <c r="AE3682" i="1"/>
  <c r="AE3683" i="1"/>
  <c r="AE3684" i="1"/>
  <c r="AE3685" i="1"/>
  <c r="AE3686" i="1"/>
  <c r="AE3687" i="1"/>
  <c r="AE3688" i="1"/>
  <c r="AE3689" i="1"/>
  <c r="AE3690" i="1"/>
  <c r="AE3691" i="1"/>
  <c r="AE3692" i="1"/>
  <c r="AE3693" i="1"/>
  <c r="AE3694" i="1"/>
  <c r="AE3695" i="1"/>
  <c r="AE3696" i="1"/>
  <c r="AE3697" i="1"/>
  <c r="AE3698" i="1"/>
  <c r="AE3699" i="1"/>
  <c r="AE3700" i="1"/>
  <c r="AE3701" i="1"/>
  <c r="AE3702" i="1"/>
  <c r="AE3703" i="1"/>
  <c r="AE3704" i="1"/>
  <c r="AE3705" i="1"/>
  <c r="AE3706" i="1"/>
  <c r="AE3707" i="1"/>
  <c r="AE3708" i="1"/>
  <c r="AE3709" i="1"/>
  <c r="AE3710" i="1"/>
  <c r="AE3711" i="1"/>
  <c r="AE3712" i="1"/>
  <c r="AE3713" i="1"/>
  <c r="AE3714" i="1"/>
  <c r="AE3715" i="1"/>
  <c r="AE3716" i="1"/>
  <c r="AE3717" i="1"/>
  <c r="AE3718" i="1"/>
  <c r="AE3719" i="1"/>
  <c r="AE3720" i="1"/>
  <c r="AE3721" i="1"/>
  <c r="AE3722" i="1"/>
  <c r="AE3723" i="1"/>
  <c r="AE3724" i="1"/>
  <c r="AE3725" i="1"/>
  <c r="AE3726" i="1"/>
  <c r="AE3727" i="1"/>
  <c r="AE3728" i="1"/>
  <c r="AE3729" i="1"/>
  <c r="AE3730" i="1"/>
  <c r="AE3731" i="1"/>
  <c r="AE3732" i="1"/>
  <c r="AE3733" i="1"/>
  <c r="AE3734" i="1"/>
  <c r="AE3735" i="1"/>
  <c r="AE3736" i="1"/>
  <c r="AE3737" i="1"/>
  <c r="AE3738" i="1"/>
  <c r="AE3739" i="1"/>
  <c r="AE3740" i="1"/>
  <c r="AE3741" i="1"/>
  <c r="AE3742" i="1"/>
  <c r="AE3743" i="1"/>
  <c r="AE3744" i="1"/>
  <c r="AE3745" i="1"/>
  <c r="AE3746" i="1"/>
  <c r="AE3747" i="1"/>
  <c r="AE3748" i="1"/>
  <c r="AE3749" i="1"/>
  <c r="AE3750" i="1"/>
  <c r="AE3751" i="1"/>
  <c r="AE3752" i="1"/>
  <c r="AE3753" i="1"/>
  <c r="AE3754" i="1"/>
  <c r="AE3755" i="1"/>
  <c r="AE3756" i="1"/>
  <c r="AE3757" i="1"/>
  <c r="AE3758" i="1"/>
  <c r="AE3759" i="1"/>
  <c r="AE3760" i="1"/>
  <c r="AE3761" i="1"/>
  <c r="AE3762" i="1"/>
  <c r="AE3763" i="1"/>
  <c r="AE3764" i="1"/>
  <c r="AE3765" i="1"/>
  <c r="AE3766" i="1"/>
  <c r="AE3767" i="1"/>
  <c r="AE3768" i="1"/>
  <c r="AE3769" i="1"/>
  <c r="AE3770" i="1"/>
  <c r="AE3771" i="1"/>
  <c r="AE3772" i="1"/>
  <c r="AE3773" i="1"/>
  <c r="AE3774" i="1"/>
  <c r="AE3775" i="1"/>
  <c r="AE3776" i="1"/>
  <c r="AE3777" i="1"/>
  <c r="AE3778" i="1"/>
  <c r="AE3779" i="1"/>
  <c r="AE3780" i="1"/>
  <c r="AE3781" i="1"/>
  <c r="AE3782" i="1"/>
  <c r="AE3783" i="1"/>
  <c r="AE3784" i="1"/>
  <c r="AE3785" i="1"/>
  <c r="AE3786" i="1"/>
  <c r="AE3787" i="1"/>
  <c r="AE3788" i="1"/>
  <c r="AE3789" i="1"/>
  <c r="AE3790" i="1"/>
  <c r="AE3791" i="1"/>
  <c r="AE3792" i="1"/>
  <c r="AE3793" i="1"/>
  <c r="AE3794" i="1"/>
  <c r="AE3795" i="1"/>
  <c r="AE3796" i="1"/>
  <c r="AE3797" i="1"/>
  <c r="AE3798" i="1"/>
  <c r="AE3799" i="1"/>
  <c r="AE3800" i="1"/>
  <c r="AE3801" i="1"/>
  <c r="AE3802" i="1"/>
  <c r="AE3803" i="1"/>
  <c r="AE3804" i="1"/>
  <c r="AE3805" i="1"/>
  <c r="AE3806" i="1"/>
  <c r="AE3807" i="1"/>
  <c r="AE3808" i="1"/>
  <c r="AE3809" i="1"/>
  <c r="AE3810" i="1"/>
  <c r="AE3811" i="1"/>
  <c r="AE3812" i="1"/>
  <c r="AE3813" i="1"/>
  <c r="AE3814" i="1"/>
  <c r="AE3815" i="1"/>
  <c r="AE3816" i="1"/>
  <c r="AE3817" i="1"/>
  <c r="AE3818" i="1"/>
  <c r="AE3819" i="1"/>
  <c r="AE3820" i="1"/>
  <c r="AE3821" i="1"/>
  <c r="AE3822" i="1"/>
  <c r="AE3823" i="1"/>
  <c r="AE3824" i="1"/>
  <c r="AE3825" i="1"/>
  <c r="AE3826" i="1"/>
  <c r="AE3827" i="1"/>
  <c r="AE3828" i="1"/>
  <c r="AE3829" i="1"/>
  <c r="AE3830" i="1"/>
  <c r="AE3831" i="1"/>
  <c r="AE3832" i="1"/>
  <c r="AE3833" i="1"/>
  <c r="AE3834" i="1"/>
  <c r="AE3835" i="1"/>
  <c r="AE3836" i="1"/>
  <c r="AE3837" i="1"/>
  <c r="AE3838" i="1"/>
  <c r="AE3839" i="1"/>
  <c r="AE3840" i="1"/>
  <c r="AE3841" i="1"/>
  <c r="AE3842" i="1"/>
  <c r="AE3843" i="1"/>
  <c r="AE3844" i="1"/>
  <c r="AE3845" i="1"/>
  <c r="AE3846" i="1"/>
  <c r="AE3847" i="1"/>
  <c r="AE3848" i="1"/>
  <c r="AE3849" i="1"/>
  <c r="AE3850" i="1"/>
  <c r="AE3851" i="1"/>
  <c r="AE3852" i="1"/>
  <c r="AE3853" i="1"/>
  <c r="AE3854" i="1"/>
  <c r="AE3855" i="1"/>
  <c r="AE3856" i="1"/>
  <c r="AE3857" i="1"/>
  <c r="AE3858" i="1"/>
  <c r="AE3859" i="1"/>
  <c r="AE3860" i="1"/>
  <c r="AE3861" i="1"/>
  <c r="AE3862" i="1"/>
  <c r="AE3863" i="1"/>
  <c r="AE3864" i="1"/>
  <c r="AE3865" i="1"/>
  <c r="AE3866" i="1"/>
  <c r="AE3867" i="1"/>
  <c r="AE3868" i="1"/>
  <c r="AE3869" i="1"/>
  <c r="AE3870" i="1"/>
  <c r="AE3871" i="1"/>
  <c r="AE3872" i="1"/>
  <c r="AE3873" i="1"/>
  <c r="AE3874" i="1"/>
  <c r="AE3875" i="1"/>
  <c r="AE3876" i="1"/>
  <c r="AE3877" i="1"/>
  <c r="AE3878" i="1"/>
  <c r="AE3879" i="1"/>
  <c r="AE3880" i="1"/>
  <c r="AE3881" i="1"/>
  <c r="AE3882" i="1"/>
  <c r="AE3883" i="1"/>
  <c r="AE3884" i="1"/>
  <c r="AE3885" i="1"/>
  <c r="AE3886" i="1"/>
  <c r="AE3887" i="1"/>
  <c r="AE3888" i="1"/>
  <c r="AE3889" i="1"/>
  <c r="AE3890" i="1"/>
  <c r="AE3891" i="1"/>
  <c r="AE3892" i="1"/>
  <c r="AE3893" i="1"/>
  <c r="AE3894" i="1"/>
  <c r="AE3895" i="1"/>
  <c r="AE3896" i="1"/>
  <c r="AE3897" i="1"/>
  <c r="AE3898" i="1"/>
  <c r="AE3899" i="1"/>
  <c r="AE3900" i="1"/>
  <c r="AE3901" i="1"/>
  <c r="AE3902" i="1"/>
  <c r="AE3903" i="1"/>
  <c r="AE3904" i="1"/>
  <c r="AE3905" i="1"/>
  <c r="AE3906" i="1"/>
  <c r="AE3907" i="1"/>
  <c r="AE3908" i="1"/>
  <c r="AE3909" i="1"/>
  <c r="AE3910" i="1"/>
  <c r="AE3911" i="1"/>
  <c r="AE3912" i="1"/>
  <c r="AE3913" i="1"/>
  <c r="AE3914" i="1"/>
  <c r="AE3915" i="1"/>
  <c r="AE3916" i="1"/>
  <c r="AE3917" i="1"/>
  <c r="AE3918" i="1"/>
  <c r="AE3919" i="1"/>
  <c r="AE3920" i="1"/>
  <c r="AE3921" i="1"/>
  <c r="AE3922" i="1"/>
  <c r="AE3923" i="1"/>
  <c r="AE3924" i="1"/>
  <c r="AE3925" i="1"/>
  <c r="AE3926" i="1"/>
  <c r="AE3927" i="1"/>
  <c r="AE3928" i="1"/>
  <c r="AE3929" i="1"/>
  <c r="AE3930" i="1"/>
  <c r="AE3931" i="1"/>
  <c r="AE3932" i="1"/>
  <c r="AE3933" i="1"/>
  <c r="AE3934" i="1"/>
  <c r="AE3935" i="1"/>
  <c r="AE3936" i="1"/>
  <c r="AE3937" i="1"/>
  <c r="AE3938" i="1"/>
  <c r="AE3939" i="1"/>
  <c r="AE3940" i="1"/>
  <c r="AE3941" i="1"/>
  <c r="AE3942" i="1"/>
  <c r="AE3943" i="1"/>
  <c r="AE3944" i="1"/>
  <c r="AE3945" i="1"/>
  <c r="AE3946" i="1"/>
  <c r="AE3947" i="1"/>
  <c r="AE3948" i="1"/>
  <c r="AE3949" i="1"/>
  <c r="AE3950" i="1"/>
  <c r="AE3951" i="1"/>
  <c r="AE3952" i="1"/>
  <c r="AE3953" i="1"/>
  <c r="AE3954" i="1"/>
  <c r="AE3955" i="1"/>
  <c r="AE3956" i="1"/>
  <c r="AE3957" i="1"/>
  <c r="AE3958" i="1"/>
  <c r="AE3959" i="1"/>
  <c r="AE3960" i="1"/>
  <c r="AE3961" i="1"/>
  <c r="AE3962" i="1"/>
  <c r="AE3963" i="1"/>
  <c r="AE3964" i="1"/>
  <c r="AE3965" i="1"/>
  <c r="AE3966" i="1"/>
  <c r="AE3967" i="1"/>
  <c r="AE3968" i="1"/>
  <c r="AE3969" i="1"/>
  <c r="AE3970" i="1"/>
  <c r="AE3971" i="1"/>
  <c r="AE3972" i="1"/>
  <c r="AE3973" i="1"/>
  <c r="AE3974" i="1"/>
  <c r="AE3975" i="1"/>
  <c r="AE3976" i="1"/>
  <c r="AE3977" i="1"/>
  <c r="AE3978" i="1"/>
  <c r="AE3979" i="1"/>
  <c r="AE3980" i="1"/>
  <c r="AE3981" i="1"/>
  <c r="AE3982" i="1"/>
  <c r="AE3983" i="1"/>
  <c r="AE3984" i="1"/>
  <c r="AE3985" i="1"/>
  <c r="AE3986" i="1"/>
  <c r="AE3987" i="1"/>
  <c r="AE3988" i="1"/>
  <c r="AE3989" i="1"/>
  <c r="AE3990" i="1"/>
  <c r="AE3991" i="1"/>
  <c r="AE3992" i="1"/>
  <c r="AE3993" i="1"/>
  <c r="AE3994" i="1"/>
  <c r="AE3995" i="1"/>
  <c r="AE3996" i="1"/>
  <c r="AE3997" i="1"/>
  <c r="AE3998" i="1"/>
  <c r="AE3999" i="1"/>
  <c r="AE4000" i="1"/>
  <c r="AE4001" i="1"/>
  <c r="AE4002" i="1"/>
  <c r="AE4003" i="1"/>
  <c r="AE4004" i="1"/>
  <c r="AE4005" i="1"/>
  <c r="AE4006" i="1"/>
  <c r="AE4007" i="1"/>
  <c r="AE4008" i="1"/>
  <c r="AE4009" i="1"/>
  <c r="AE4010" i="1"/>
  <c r="AE4011" i="1"/>
  <c r="AE4012" i="1"/>
  <c r="AE4013" i="1"/>
  <c r="AE4014" i="1"/>
  <c r="AE4015" i="1"/>
  <c r="AE4016" i="1"/>
  <c r="AE4017" i="1"/>
  <c r="AE4018" i="1"/>
  <c r="AE4019" i="1"/>
  <c r="AE4020" i="1"/>
  <c r="AE4021" i="1"/>
  <c r="AE4022" i="1"/>
  <c r="AE4023" i="1"/>
  <c r="AE4024" i="1"/>
  <c r="AE4025" i="1"/>
  <c r="AE4026" i="1"/>
  <c r="AE4027" i="1"/>
  <c r="AE4028" i="1"/>
  <c r="AE4029" i="1"/>
  <c r="AE4030" i="1"/>
  <c r="AE4031" i="1"/>
  <c r="AE4032" i="1"/>
  <c r="AE4033" i="1"/>
  <c r="AE4034" i="1"/>
  <c r="AE4035" i="1"/>
  <c r="AE4036" i="1"/>
  <c r="AE4037" i="1"/>
  <c r="AE4038" i="1"/>
  <c r="AE4039" i="1"/>
  <c r="AE4040" i="1"/>
  <c r="AE4041" i="1"/>
  <c r="AE4042" i="1"/>
  <c r="AE4043" i="1"/>
  <c r="AE4044" i="1"/>
  <c r="AE4045" i="1"/>
  <c r="AE4046" i="1"/>
  <c r="AE4047" i="1"/>
  <c r="AE4048" i="1"/>
  <c r="AE4049" i="1"/>
  <c r="AE4050" i="1"/>
  <c r="AE4051" i="1"/>
  <c r="AE4052" i="1"/>
  <c r="AE4053" i="1"/>
  <c r="AE4054" i="1"/>
  <c r="AE4055" i="1"/>
  <c r="AE4056" i="1"/>
  <c r="AE4057" i="1"/>
  <c r="AE4058" i="1"/>
  <c r="AE4059" i="1"/>
  <c r="AE4060" i="1"/>
  <c r="AE4061" i="1"/>
  <c r="AE4062" i="1"/>
  <c r="AE4063" i="1"/>
  <c r="AE4064" i="1"/>
  <c r="AE4065" i="1"/>
  <c r="AE4066" i="1"/>
  <c r="AE4067" i="1"/>
  <c r="AE4068" i="1"/>
  <c r="AE4069" i="1"/>
  <c r="AE4070" i="1"/>
  <c r="AE4071" i="1"/>
  <c r="AE4072" i="1"/>
  <c r="AE4073" i="1"/>
  <c r="AE4074" i="1"/>
  <c r="AE4075" i="1"/>
  <c r="AE4076" i="1"/>
  <c r="AE4077" i="1"/>
  <c r="AE4078" i="1"/>
  <c r="AE4079" i="1"/>
  <c r="AE4080" i="1"/>
  <c r="AE4081" i="1"/>
  <c r="AE4082" i="1"/>
  <c r="AE4083" i="1"/>
  <c r="AE4084" i="1"/>
  <c r="AE4085" i="1"/>
  <c r="AE4086" i="1"/>
  <c r="AE4087" i="1"/>
  <c r="AE4088" i="1"/>
  <c r="AE4089" i="1"/>
  <c r="AE4090" i="1"/>
  <c r="AE4091" i="1"/>
  <c r="AE4092" i="1"/>
  <c r="AE4093" i="1"/>
  <c r="AE4094" i="1"/>
  <c r="AE4095" i="1"/>
  <c r="AE4096" i="1"/>
  <c r="AE4097" i="1"/>
  <c r="AE4098" i="1"/>
  <c r="AE4099" i="1"/>
  <c r="AE4100" i="1"/>
  <c r="AE4101" i="1"/>
  <c r="AE4102" i="1"/>
  <c r="AE4103" i="1"/>
  <c r="AE4104" i="1"/>
  <c r="AE4105" i="1"/>
  <c r="AE4106" i="1"/>
  <c r="AE4107" i="1"/>
  <c r="AE4108" i="1"/>
  <c r="AE4109" i="1"/>
  <c r="AE4110" i="1"/>
  <c r="AE4111" i="1"/>
  <c r="AE4112" i="1"/>
  <c r="AE4113" i="1"/>
  <c r="AE4114" i="1"/>
  <c r="AE4115" i="1"/>
  <c r="AE4116" i="1"/>
  <c r="AE4117" i="1"/>
  <c r="AE4118" i="1"/>
  <c r="AE4119" i="1"/>
  <c r="AE4120" i="1"/>
  <c r="AE4121" i="1"/>
  <c r="AE4122" i="1"/>
  <c r="AE4123" i="1"/>
  <c r="AE4124" i="1"/>
  <c r="AE4125" i="1"/>
  <c r="AE4126" i="1"/>
  <c r="AE4127" i="1"/>
  <c r="AE4128" i="1"/>
  <c r="AE4129" i="1"/>
  <c r="AE4130" i="1"/>
  <c r="AE4131" i="1"/>
  <c r="AE4132" i="1"/>
  <c r="AE4133" i="1"/>
  <c r="AE4134" i="1"/>
  <c r="AE4135" i="1"/>
  <c r="AE4136" i="1"/>
  <c r="AE4137" i="1"/>
  <c r="AE4138" i="1"/>
  <c r="AE4139" i="1"/>
  <c r="AE4140" i="1"/>
  <c r="AE4141" i="1"/>
  <c r="AE4142" i="1"/>
  <c r="AE4143" i="1"/>
  <c r="AE4144" i="1"/>
  <c r="AE4145" i="1"/>
  <c r="AE4146" i="1"/>
  <c r="AE4147" i="1"/>
  <c r="AE4148" i="1"/>
  <c r="AE4149" i="1"/>
  <c r="AE4150" i="1"/>
  <c r="AE4151" i="1"/>
  <c r="AE4152" i="1"/>
  <c r="AE4153" i="1"/>
  <c r="AE4154" i="1"/>
  <c r="AE4155" i="1"/>
  <c r="AE4156" i="1"/>
  <c r="AE4157" i="1"/>
  <c r="AE4158" i="1"/>
  <c r="AE4159" i="1"/>
  <c r="AE4160" i="1"/>
  <c r="AE4161" i="1"/>
  <c r="AE4162" i="1"/>
  <c r="AE4163" i="1"/>
  <c r="AE4164" i="1"/>
  <c r="AE4165" i="1"/>
  <c r="AE4166" i="1"/>
  <c r="AE4167" i="1"/>
  <c r="AE4168" i="1"/>
  <c r="AE4169" i="1"/>
  <c r="AE4170" i="1"/>
  <c r="AE4171" i="1"/>
  <c r="AE4172" i="1"/>
  <c r="AE4173" i="1"/>
  <c r="AE4174" i="1"/>
  <c r="AE4175" i="1"/>
  <c r="AE4176" i="1"/>
  <c r="AE4177" i="1"/>
  <c r="AE4178" i="1"/>
  <c r="AE4179" i="1"/>
  <c r="AE4180" i="1"/>
  <c r="AE4181" i="1"/>
  <c r="AE4182" i="1"/>
  <c r="AE4183" i="1"/>
  <c r="AE4184" i="1"/>
  <c r="AE4185" i="1"/>
  <c r="AE4186" i="1"/>
  <c r="AE4187" i="1"/>
  <c r="AE4188" i="1"/>
  <c r="AE4189" i="1"/>
  <c r="AE4190" i="1"/>
  <c r="AE4191" i="1"/>
  <c r="AE4192" i="1"/>
  <c r="AE4193" i="1"/>
  <c r="AE4194" i="1"/>
  <c r="AE4195" i="1"/>
  <c r="AE4196" i="1"/>
  <c r="AE4197" i="1"/>
  <c r="AE4198" i="1"/>
  <c r="AE4199" i="1"/>
  <c r="AE4200" i="1"/>
  <c r="AE4201" i="1"/>
  <c r="AE4202" i="1"/>
  <c r="AE4203" i="1"/>
  <c r="AE4204" i="1"/>
  <c r="AE4205" i="1"/>
  <c r="AE4206" i="1"/>
  <c r="AE4207" i="1"/>
  <c r="AE4208" i="1"/>
  <c r="AE4209" i="1"/>
  <c r="AE4210" i="1"/>
  <c r="AE4211" i="1"/>
  <c r="AE4212" i="1"/>
  <c r="AE4213" i="1"/>
  <c r="AE4214" i="1"/>
  <c r="AE4215" i="1"/>
  <c r="AE4216" i="1"/>
  <c r="AE4217" i="1"/>
  <c r="AE4218" i="1"/>
  <c r="AE4219" i="1"/>
  <c r="AE4220" i="1"/>
  <c r="AE4221" i="1"/>
  <c r="AE4222" i="1"/>
  <c r="AE4223" i="1"/>
  <c r="AE4224" i="1"/>
  <c r="AE4225" i="1"/>
  <c r="AE4226" i="1"/>
  <c r="AE4227" i="1"/>
  <c r="AE4228" i="1"/>
  <c r="AE4229" i="1"/>
  <c r="AE4230" i="1"/>
  <c r="AE4231" i="1"/>
  <c r="AE4232" i="1"/>
  <c r="AE4233" i="1"/>
  <c r="AE4234" i="1"/>
  <c r="AE4235" i="1"/>
  <c r="AE4236" i="1"/>
  <c r="AE4237" i="1"/>
  <c r="AE4238" i="1"/>
  <c r="AE4239" i="1"/>
  <c r="AE4240" i="1"/>
  <c r="AE4241" i="1"/>
  <c r="AE4242" i="1"/>
  <c r="AE4243" i="1"/>
  <c r="AE4244" i="1"/>
  <c r="AE4245" i="1"/>
  <c r="AE4246" i="1"/>
  <c r="AE4247" i="1"/>
  <c r="AE4248" i="1"/>
  <c r="AE4249" i="1"/>
  <c r="AE4250" i="1"/>
  <c r="AE4251" i="1"/>
  <c r="AD3" i="1"/>
  <c r="AD2" i="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3" i="1"/>
  <c r="AD294" i="1"/>
  <c r="AD295" i="1"/>
  <c r="AD296" i="1"/>
  <c r="AD297" i="1"/>
  <c r="AD298" i="1"/>
  <c r="AD299" i="1"/>
  <c r="AD300" i="1"/>
  <c r="AD301" i="1"/>
  <c r="AD302" i="1"/>
  <c r="AD303" i="1"/>
  <c r="AD304" i="1"/>
  <c r="AD305" i="1"/>
  <c r="AD306" i="1"/>
  <c r="AD307" i="1"/>
  <c r="AD308" i="1"/>
  <c r="AD309" i="1"/>
  <c r="AD310" i="1"/>
  <c r="AD311" i="1"/>
  <c r="AD312" i="1"/>
  <c r="AD313" i="1"/>
  <c r="AD314" i="1"/>
  <c r="AD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94" i="1"/>
  <c r="AD395" i="1"/>
  <c r="AD396" i="1"/>
  <c r="AD397" i="1"/>
  <c r="AD398" i="1"/>
  <c r="AD399" i="1"/>
  <c r="AD400" i="1"/>
  <c r="AD401" i="1"/>
  <c r="AD402" i="1"/>
  <c r="AD403" i="1"/>
  <c r="AD404" i="1"/>
  <c r="AD405" i="1"/>
  <c r="AD406" i="1"/>
  <c r="AD407" i="1"/>
  <c r="AD408" i="1"/>
  <c r="AD409" i="1"/>
  <c r="AD410" i="1"/>
  <c r="AD411" i="1"/>
  <c r="AD412" i="1"/>
  <c r="AD413" i="1"/>
  <c r="AD414" i="1"/>
  <c r="AD415" i="1"/>
  <c r="AD416" i="1"/>
  <c r="AD417" i="1"/>
  <c r="AD418" i="1"/>
  <c r="AD419" i="1"/>
  <c r="AD420" i="1"/>
  <c r="AD421" i="1"/>
  <c r="AD422" i="1"/>
  <c r="AD423" i="1"/>
  <c r="AD424" i="1"/>
  <c r="AD425" i="1"/>
  <c r="AD426" i="1"/>
  <c r="AD427" i="1"/>
  <c r="AD428" i="1"/>
  <c r="AD429" i="1"/>
  <c r="AD430" i="1"/>
  <c r="AD431" i="1"/>
  <c r="AD432" i="1"/>
  <c r="AD433" i="1"/>
  <c r="AD434" i="1"/>
  <c r="AD435" i="1"/>
  <c r="AD436" i="1"/>
  <c r="AD437" i="1"/>
  <c r="AD438" i="1"/>
  <c r="AD439" i="1"/>
  <c r="AD440" i="1"/>
  <c r="AD441" i="1"/>
  <c r="AD442" i="1"/>
  <c r="AD443" i="1"/>
  <c r="AD444" i="1"/>
  <c r="AD445" i="1"/>
  <c r="AD446" i="1"/>
  <c r="AD447" i="1"/>
  <c r="AD448" i="1"/>
  <c r="AD449" i="1"/>
  <c r="AD450" i="1"/>
  <c r="AD451" i="1"/>
  <c r="AD452" i="1"/>
  <c r="AD453" i="1"/>
  <c r="AD454" i="1"/>
  <c r="AD455" i="1"/>
  <c r="AD456" i="1"/>
  <c r="AD457" i="1"/>
  <c r="AD458" i="1"/>
  <c r="AD459" i="1"/>
  <c r="AD460" i="1"/>
  <c r="AD461" i="1"/>
  <c r="AD462" i="1"/>
  <c r="AD463" i="1"/>
  <c r="AD464" i="1"/>
  <c r="AD465" i="1"/>
  <c r="AD466" i="1"/>
  <c r="AD467" i="1"/>
  <c r="AD468" i="1"/>
  <c r="AD469" i="1"/>
  <c r="AD470" i="1"/>
  <c r="AD471" i="1"/>
  <c r="AD472" i="1"/>
  <c r="AD473" i="1"/>
  <c r="AD474" i="1"/>
  <c r="AD475" i="1"/>
  <c r="AD476" i="1"/>
  <c r="AD477" i="1"/>
  <c r="AD478" i="1"/>
  <c r="AD479" i="1"/>
  <c r="AD480" i="1"/>
  <c r="AD481" i="1"/>
  <c r="AD482" i="1"/>
  <c r="AD483" i="1"/>
  <c r="AD484" i="1"/>
  <c r="AD485" i="1"/>
  <c r="AD486" i="1"/>
  <c r="AD487" i="1"/>
  <c r="AD488" i="1"/>
  <c r="AD489" i="1"/>
  <c r="AD490" i="1"/>
  <c r="AD491" i="1"/>
  <c r="AD492" i="1"/>
  <c r="AD493" i="1"/>
  <c r="AD494" i="1"/>
  <c r="AD495" i="1"/>
  <c r="AD496" i="1"/>
  <c r="AD497" i="1"/>
  <c r="AD498" i="1"/>
  <c r="AD499" i="1"/>
  <c r="AD500" i="1"/>
  <c r="AD501" i="1"/>
  <c r="AD502" i="1"/>
  <c r="AD503" i="1"/>
  <c r="AD504" i="1"/>
  <c r="AD505" i="1"/>
  <c r="AD506" i="1"/>
  <c r="AD507" i="1"/>
  <c r="AD508" i="1"/>
  <c r="AD509" i="1"/>
  <c r="AD510" i="1"/>
  <c r="AD511" i="1"/>
  <c r="AD512" i="1"/>
  <c r="AD513" i="1"/>
  <c r="AD514" i="1"/>
  <c r="AD515" i="1"/>
  <c r="AD516" i="1"/>
  <c r="AD517" i="1"/>
  <c r="AD518" i="1"/>
  <c r="AD519" i="1"/>
  <c r="AD520" i="1"/>
  <c r="AD521" i="1"/>
  <c r="AD522" i="1"/>
  <c r="AD523" i="1"/>
  <c r="AD524" i="1"/>
  <c r="AD525" i="1"/>
  <c r="AD526" i="1"/>
  <c r="AD527" i="1"/>
  <c r="AD528" i="1"/>
  <c r="AD529" i="1"/>
  <c r="AD530" i="1"/>
  <c r="AD531" i="1"/>
  <c r="AD532" i="1"/>
  <c r="AD533" i="1"/>
  <c r="AD534" i="1"/>
  <c r="AD535" i="1"/>
  <c r="AD536" i="1"/>
  <c r="AD537" i="1"/>
  <c r="AD538" i="1"/>
  <c r="AD539" i="1"/>
  <c r="AD540" i="1"/>
  <c r="AD541" i="1"/>
  <c r="AD542" i="1"/>
  <c r="AD543" i="1"/>
  <c r="AD544" i="1"/>
  <c r="AD545" i="1"/>
  <c r="AD546" i="1"/>
  <c r="AD547" i="1"/>
  <c r="AD548" i="1"/>
  <c r="AD549" i="1"/>
  <c r="AD550" i="1"/>
  <c r="AD551" i="1"/>
  <c r="AD552" i="1"/>
  <c r="AD553" i="1"/>
  <c r="AD554" i="1"/>
  <c r="AD555" i="1"/>
  <c r="AD556" i="1"/>
  <c r="AD557" i="1"/>
  <c r="AD558" i="1"/>
  <c r="AD559" i="1"/>
  <c r="AD560" i="1"/>
  <c r="AD561" i="1"/>
  <c r="AD562" i="1"/>
  <c r="AD563" i="1"/>
  <c r="AD564" i="1"/>
  <c r="AD565" i="1"/>
  <c r="AD566" i="1"/>
  <c r="AD567" i="1"/>
  <c r="AD568" i="1"/>
  <c r="AD569" i="1"/>
  <c r="AD570" i="1"/>
  <c r="AD571" i="1"/>
  <c r="AD572" i="1"/>
  <c r="AD573" i="1"/>
  <c r="AD574" i="1"/>
  <c r="AD575" i="1"/>
  <c r="AD576" i="1"/>
  <c r="AD577" i="1"/>
  <c r="AD578" i="1"/>
  <c r="AD579" i="1"/>
  <c r="AD580" i="1"/>
  <c r="AD581" i="1"/>
  <c r="AD582" i="1"/>
  <c r="AD583" i="1"/>
  <c r="AD584" i="1"/>
  <c r="AD585" i="1"/>
  <c r="AD586" i="1"/>
  <c r="AD587" i="1"/>
  <c r="AD588" i="1"/>
  <c r="AD589" i="1"/>
  <c r="AD590" i="1"/>
  <c r="AD591" i="1"/>
  <c r="AD592" i="1"/>
  <c r="AD593" i="1"/>
  <c r="AD594" i="1"/>
  <c r="AD595" i="1"/>
  <c r="AD596" i="1"/>
  <c r="AD597" i="1"/>
  <c r="AD598" i="1"/>
  <c r="AD599" i="1"/>
  <c r="AD600" i="1"/>
  <c r="AD601" i="1"/>
  <c r="AD602" i="1"/>
  <c r="AD603" i="1"/>
  <c r="AD604" i="1"/>
  <c r="AD605" i="1"/>
  <c r="AD606" i="1"/>
  <c r="AD607" i="1"/>
  <c r="AD608" i="1"/>
  <c r="AD609" i="1"/>
  <c r="AD610" i="1"/>
  <c r="AD611" i="1"/>
  <c r="AD612" i="1"/>
  <c r="AD613" i="1"/>
  <c r="AD614" i="1"/>
  <c r="AD615" i="1"/>
  <c r="AD616" i="1"/>
  <c r="AD617" i="1"/>
  <c r="AD618" i="1"/>
  <c r="AD619" i="1"/>
  <c r="AD620" i="1"/>
  <c r="AD621" i="1"/>
  <c r="AD622" i="1"/>
  <c r="AD623" i="1"/>
  <c r="AD624" i="1"/>
  <c r="AD625" i="1"/>
  <c r="AD626" i="1"/>
  <c r="AD627" i="1"/>
  <c r="AD628" i="1"/>
  <c r="AD629" i="1"/>
  <c r="AD630" i="1"/>
  <c r="AD631" i="1"/>
  <c r="AD632" i="1"/>
  <c r="AD633" i="1"/>
  <c r="AD634" i="1"/>
  <c r="AD635" i="1"/>
  <c r="AD636" i="1"/>
  <c r="AD637" i="1"/>
  <c r="AD638" i="1"/>
  <c r="AD639" i="1"/>
  <c r="AD640" i="1"/>
  <c r="AD641" i="1"/>
  <c r="AD642" i="1"/>
  <c r="AD643" i="1"/>
  <c r="AD644" i="1"/>
  <c r="AD645" i="1"/>
  <c r="AD646" i="1"/>
  <c r="AD647" i="1"/>
  <c r="AD648" i="1"/>
  <c r="AD649" i="1"/>
  <c r="AD650" i="1"/>
  <c r="AD651" i="1"/>
  <c r="AD652" i="1"/>
  <c r="AD653" i="1"/>
  <c r="AD654" i="1"/>
  <c r="AD655" i="1"/>
  <c r="AD656" i="1"/>
  <c r="AD657" i="1"/>
  <c r="AD658" i="1"/>
  <c r="AD659" i="1"/>
  <c r="AD660" i="1"/>
  <c r="AD661" i="1"/>
  <c r="AD662" i="1"/>
  <c r="AD663" i="1"/>
  <c r="AD664" i="1"/>
  <c r="AD665" i="1"/>
  <c r="AD666" i="1"/>
  <c r="AD667" i="1"/>
  <c r="AD668" i="1"/>
  <c r="AD669" i="1"/>
  <c r="AD670" i="1"/>
  <c r="AD671" i="1"/>
  <c r="AD672" i="1"/>
  <c r="AD673" i="1"/>
  <c r="AD674" i="1"/>
  <c r="AD675" i="1"/>
  <c r="AD676" i="1"/>
  <c r="AD677" i="1"/>
  <c r="AD678" i="1"/>
  <c r="AD679" i="1"/>
  <c r="AD680" i="1"/>
  <c r="AD681" i="1"/>
  <c r="AD682" i="1"/>
  <c r="AD683" i="1"/>
  <c r="AD684" i="1"/>
  <c r="AD685" i="1"/>
  <c r="AD686" i="1"/>
  <c r="AD687" i="1"/>
  <c r="AD688" i="1"/>
  <c r="AD689" i="1"/>
  <c r="AD690" i="1"/>
  <c r="AD691" i="1"/>
  <c r="AD692" i="1"/>
  <c r="AD693" i="1"/>
  <c r="AD694" i="1"/>
  <c r="AD695" i="1"/>
  <c r="AD696" i="1"/>
  <c r="AD697" i="1"/>
  <c r="AD698" i="1"/>
  <c r="AD699" i="1"/>
  <c r="AD700" i="1"/>
  <c r="AD701" i="1"/>
  <c r="AD702" i="1"/>
  <c r="AD703" i="1"/>
  <c r="AD704" i="1"/>
  <c r="AD705" i="1"/>
  <c r="AD706" i="1"/>
  <c r="AD707" i="1"/>
  <c r="AD708" i="1"/>
  <c r="AD709" i="1"/>
  <c r="AD710" i="1"/>
  <c r="AD711" i="1"/>
  <c r="AD712" i="1"/>
  <c r="AD713" i="1"/>
  <c r="AD714" i="1"/>
  <c r="AD715" i="1"/>
  <c r="AD716" i="1"/>
  <c r="AD717" i="1"/>
  <c r="AD718" i="1"/>
  <c r="AD719" i="1"/>
  <c r="AD720" i="1"/>
  <c r="AD721" i="1"/>
  <c r="AD722" i="1"/>
  <c r="AD723" i="1"/>
  <c r="AD724" i="1"/>
  <c r="AD725" i="1"/>
  <c r="AD726" i="1"/>
  <c r="AD727" i="1"/>
  <c r="AD728" i="1"/>
  <c r="AD729" i="1"/>
  <c r="AD730" i="1"/>
  <c r="AD731" i="1"/>
  <c r="AD732" i="1"/>
  <c r="AD733" i="1"/>
  <c r="AD734" i="1"/>
  <c r="AD735" i="1"/>
  <c r="AD736" i="1"/>
  <c r="AD737" i="1"/>
  <c r="AD738" i="1"/>
  <c r="AD739" i="1"/>
  <c r="AD740" i="1"/>
  <c r="AD741" i="1"/>
  <c r="AD742" i="1"/>
  <c r="AD743" i="1"/>
  <c r="AD744" i="1"/>
  <c r="AD745" i="1"/>
  <c r="AD746" i="1"/>
  <c r="AD747" i="1"/>
  <c r="AD748" i="1"/>
  <c r="AD749" i="1"/>
  <c r="AD750" i="1"/>
  <c r="AD751" i="1"/>
  <c r="AD752" i="1"/>
  <c r="AD753" i="1"/>
  <c r="AD754" i="1"/>
  <c r="AD755" i="1"/>
  <c r="AD756" i="1"/>
  <c r="AD757" i="1"/>
  <c r="AD758" i="1"/>
  <c r="AD759" i="1"/>
  <c r="AD760" i="1"/>
  <c r="AD761" i="1"/>
  <c r="AD762" i="1"/>
  <c r="AD763" i="1"/>
  <c r="AD764" i="1"/>
  <c r="AD765" i="1"/>
  <c r="AD766" i="1"/>
  <c r="AD767" i="1"/>
  <c r="AD768" i="1"/>
  <c r="AD769" i="1"/>
  <c r="AD770" i="1"/>
  <c r="AD771" i="1"/>
  <c r="AD772" i="1"/>
  <c r="AD773" i="1"/>
  <c r="AD774" i="1"/>
  <c r="AD775" i="1"/>
  <c r="AD776" i="1"/>
  <c r="AD777" i="1"/>
  <c r="AD778" i="1"/>
  <c r="AD779" i="1"/>
  <c r="AD780" i="1"/>
  <c r="AD781" i="1"/>
  <c r="AD782" i="1"/>
  <c r="AD783" i="1"/>
  <c r="AD784" i="1"/>
  <c r="AD785" i="1"/>
  <c r="AD786" i="1"/>
  <c r="AD787" i="1"/>
  <c r="AD788" i="1"/>
  <c r="AD789" i="1"/>
  <c r="AD790" i="1"/>
  <c r="AD791" i="1"/>
  <c r="AD792" i="1"/>
  <c r="AD793" i="1"/>
  <c r="AD794" i="1"/>
  <c r="AD795" i="1"/>
  <c r="AD796" i="1"/>
  <c r="AD797" i="1"/>
  <c r="AD798" i="1"/>
  <c r="AD799" i="1"/>
  <c r="AD800" i="1"/>
  <c r="AD801" i="1"/>
  <c r="AD802" i="1"/>
  <c r="AD803" i="1"/>
  <c r="AD804" i="1"/>
  <c r="AD805" i="1"/>
  <c r="AD806" i="1"/>
  <c r="AD807" i="1"/>
  <c r="AD808" i="1"/>
  <c r="AD809" i="1"/>
  <c r="AD810" i="1"/>
  <c r="AD811" i="1"/>
  <c r="AD812" i="1"/>
  <c r="AD813" i="1"/>
  <c r="AD814" i="1"/>
  <c r="AD815" i="1"/>
  <c r="AD816" i="1"/>
  <c r="AD817" i="1"/>
  <c r="AD818" i="1"/>
  <c r="AD819" i="1"/>
  <c r="AD820" i="1"/>
  <c r="AD821" i="1"/>
  <c r="AD822" i="1"/>
  <c r="AD823" i="1"/>
  <c r="AD824" i="1"/>
  <c r="AD825" i="1"/>
  <c r="AD826" i="1"/>
  <c r="AD827" i="1"/>
  <c r="AD828" i="1"/>
  <c r="AD829" i="1"/>
  <c r="AD830" i="1"/>
  <c r="AD831" i="1"/>
  <c r="AD832" i="1"/>
  <c r="AD833" i="1"/>
  <c r="AD834" i="1"/>
  <c r="AD835" i="1"/>
  <c r="AD836" i="1"/>
  <c r="AD837" i="1"/>
  <c r="AD838" i="1"/>
  <c r="AD839" i="1"/>
  <c r="AD840" i="1"/>
  <c r="AD841" i="1"/>
  <c r="AD842" i="1"/>
  <c r="AD843" i="1"/>
  <c r="AD844" i="1"/>
  <c r="AD845" i="1"/>
  <c r="AD846" i="1"/>
  <c r="AD847" i="1"/>
  <c r="AD848" i="1"/>
  <c r="AD849" i="1"/>
  <c r="AD850" i="1"/>
  <c r="AD851" i="1"/>
  <c r="AD852" i="1"/>
  <c r="AD853" i="1"/>
  <c r="AD854" i="1"/>
  <c r="AD855" i="1"/>
  <c r="AD856" i="1"/>
  <c r="AD857" i="1"/>
  <c r="AD858" i="1"/>
  <c r="AD859" i="1"/>
  <c r="AD860" i="1"/>
  <c r="AD861" i="1"/>
  <c r="AD862" i="1"/>
  <c r="AD863" i="1"/>
  <c r="AD864" i="1"/>
  <c r="AD865" i="1"/>
  <c r="AD866" i="1"/>
  <c r="AD867" i="1"/>
  <c r="AD868" i="1"/>
  <c r="AD869" i="1"/>
  <c r="AD870" i="1"/>
  <c r="AD871" i="1"/>
  <c r="AD872" i="1"/>
  <c r="AD873" i="1"/>
  <c r="AD874" i="1"/>
  <c r="AD875" i="1"/>
  <c r="AD876" i="1"/>
  <c r="AD877" i="1"/>
  <c r="AD878" i="1"/>
  <c r="AD879" i="1"/>
  <c r="AD880" i="1"/>
  <c r="AD881" i="1"/>
  <c r="AD882" i="1"/>
  <c r="AD883" i="1"/>
  <c r="AD884" i="1"/>
  <c r="AD885" i="1"/>
  <c r="AD886" i="1"/>
  <c r="AD887" i="1"/>
  <c r="AD888" i="1"/>
  <c r="AD889" i="1"/>
  <c r="AD890" i="1"/>
  <c r="AD891" i="1"/>
  <c r="AD892" i="1"/>
  <c r="AD893" i="1"/>
  <c r="AD894" i="1"/>
  <c r="AD895" i="1"/>
  <c r="AD896" i="1"/>
  <c r="AD897" i="1"/>
  <c r="AD898" i="1"/>
  <c r="AD899" i="1"/>
  <c r="AD900" i="1"/>
  <c r="AD901" i="1"/>
  <c r="AD902" i="1"/>
  <c r="AD903" i="1"/>
  <c r="AD904" i="1"/>
  <c r="AD905" i="1"/>
  <c r="AD906" i="1"/>
  <c r="AD907" i="1"/>
  <c r="AD908" i="1"/>
  <c r="AD909" i="1"/>
  <c r="AD910" i="1"/>
  <c r="AD911" i="1"/>
  <c r="AD912" i="1"/>
  <c r="AD913" i="1"/>
  <c r="AD914" i="1"/>
  <c r="AD915" i="1"/>
  <c r="AD916" i="1"/>
  <c r="AD917" i="1"/>
  <c r="AD918" i="1"/>
  <c r="AD919" i="1"/>
  <c r="AD920" i="1"/>
  <c r="AD921" i="1"/>
  <c r="AD922" i="1"/>
  <c r="AD923" i="1"/>
  <c r="AD924" i="1"/>
  <c r="AD925" i="1"/>
  <c r="AD926" i="1"/>
  <c r="AD927" i="1"/>
  <c r="AD928" i="1"/>
  <c r="AD929" i="1"/>
  <c r="AD930" i="1"/>
  <c r="AD931" i="1"/>
  <c r="AD932" i="1"/>
  <c r="AD933" i="1"/>
  <c r="AD934" i="1"/>
  <c r="AD935" i="1"/>
  <c r="AD936" i="1"/>
  <c r="AD937" i="1"/>
  <c r="AD938" i="1"/>
  <c r="AD939" i="1"/>
  <c r="AD940" i="1"/>
  <c r="AD941" i="1"/>
  <c r="AD942" i="1"/>
  <c r="AD943" i="1"/>
  <c r="AD944" i="1"/>
  <c r="AD945" i="1"/>
  <c r="AD946" i="1"/>
  <c r="AD947" i="1"/>
  <c r="AD948" i="1"/>
  <c r="AD949" i="1"/>
  <c r="AD950" i="1"/>
  <c r="AD951" i="1"/>
  <c r="AD952" i="1"/>
  <c r="AD953" i="1"/>
  <c r="AD954" i="1"/>
  <c r="AD955" i="1"/>
  <c r="AD956" i="1"/>
  <c r="AD957" i="1"/>
  <c r="AD958" i="1"/>
  <c r="AD959" i="1"/>
  <c r="AD960" i="1"/>
  <c r="AD961" i="1"/>
  <c r="AD962" i="1"/>
  <c r="AD963" i="1"/>
  <c r="AD964" i="1"/>
  <c r="AD965" i="1"/>
  <c r="AD966" i="1"/>
  <c r="AD967" i="1"/>
  <c r="AD968" i="1"/>
  <c r="AD969" i="1"/>
  <c r="AD970" i="1"/>
  <c r="AD971" i="1"/>
  <c r="AD972" i="1"/>
  <c r="AD973" i="1"/>
  <c r="AD974" i="1"/>
  <c r="AD975" i="1"/>
  <c r="AD976" i="1"/>
  <c r="AD977" i="1"/>
  <c r="AD978" i="1"/>
  <c r="AD979" i="1"/>
  <c r="AD980" i="1"/>
  <c r="AD981" i="1"/>
  <c r="AD982" i="1"/>
  <c r="AD983" i="1"/>
  <c r="AD984" i="1"/>
  <c r="AD985" i="1"/>
  <c r="AD986" i="1"/>
  <c r="AD987" i="1"/>
  <c r="AD988" i="1"/>
  <c r="AD989" i="1"/>
  <c r="AD990" i="1"/>
  <c r="AD991" i="1"/>
  <c r="AD992" i="1"/>
  <c r="AD993" i="1"/>
  <c r="AD994" i="1"/>
  <c r="AD995" i="1"/>
  <c r="AD996" i="1"/>
  <c r="AD997" i="1"/>
  <c r="AD998" i="1"/>
  <c r="AD999" i="1"/>
  <c r="AD1000" i="1"/>
  <c r="AD1001" i="1"/>
  <c r="AD1002" i="1"/>
  <c r="AD1003" i="1"/>
  <c r="AD1004" i="1"/>
  <c r="AD1005" i="1"/>
  <c r="AD1006" i="1"/>
  <c r="AD1007" i="1"/>
  <c r="AD1008" i="1"/>
  <c r="AD1009" i="1"/>
  <c r="AD1010" i="1"/>
  <c r="AD1011" i="1"/>
  <c r="AD1012" i="1"/>
  <c r="AD1013" i="1"/>
  <c r="AD1014" i="1"/>
  <c r="AD1015" i="1"/>
  <c r="AD1016" i="1"/>
  <c r="AD1017" i="1"/>
  <c r="AD1018" i="1"/>
  <c r="AD1019" i="1"/>
  <c r="AD1020" i="1"/>
  <c r="AD1021" i="1"/>
  <c r="AD1022" i="1"/>
  <c r="AD1023" i="1"/>
  <c r="AD1024" i="1"/>
  <c r="AD1025" i="1"/>
  <c r="AD1026" i="1"/>
  <c r="AD1027" i="1"/>
  <c r="AD1028" i="1"/>
  <c r="AD1029" i="1"/>
  <c r="AD1030" i="1"/>
  <c r="AD1031" i="1"/>
  <c r="AD1032" i="1"/>
  <c r="AD1033" i="1"/>
  <c r="AD1034" i="1"/>
  <c r="AD1035" i="1"/>
  <c r="AD1036" i="1"/>
  <c r="AD1037" i="1"/>
  <c r="AD1038" i="1"/>
  <c r="AD1039" i="1"/>
  <c r="AD1040" i="1"/>
  <c r="AD1041" i="1"/>
  <c r="AD1042" i="1"/>
  <c r="AD1043" i="1"/>
  <c r="AD1044" i="1"/>
  <c r="AD1045" i="1"/>
  <c r="AD1046" i="1"/>
  <c r="AD1047" i="1"/>
  <c r="AD1048" i="1"/>
  <c r="AD1049" i="1"/>
  <c r="AD1050" i="1"/>
  <c r="AD1051" i="1"/>
  <c r="AD1052" i="1"/>
  <c r="AD1053" i="1"/>
  <c r="AD1054" i="1"/>
  <c r="AD1055" i="1"/>
  <c r="AD1056" i="1"/>
  <c r="AD1057" i="1"/>
  <c r="AD1058" i="1"/>
  <c r="AD1059" i="1"/>
  <c r="AD1060" i="1"/>
  <c r="AD1061" i="1"/>
  <c r="AD1062" i="1"/>
  <c r="AD1063" i="1"/>
  <c r="AD1064" i="1"/>
  <c r="AD1065" i="1"/>
  <c r="AD1066" i="1"/>
  <c r="AD1067" i="1"/>
  <c r="AD1068" i="1"/>
  <c r="AD1069" i="1"/>
  <c r="AD1070" i="1"/>
  <c r="AD1071" i="1"/>
  <c r="AD1072" i="1"/>
  <c r="AD1073" i="1"/>
  <c r="AD1074" i="1"/>
  <c r="AD1075" i="1"/>
  <c r="AD1076" i="1"/>
  <c r="AD1077" i="1"/>
  <c r="AD1078" i="1"/>
  <c r="AD1079" i="1"/>
  <c r="AD1080" i="1"/>
  <c r="AD1081" i="1"/>
  <c r="AD1082" i="1"/>
  <c r="AD1083" i="1"/>
  <c r="AD1084" i="1"/>
  <c r="AD1085" i="1"/>
  <c r="AD1086" i="1"/>
  <c r="AD1087" i="1"/>
  <c r="AD1088" i="1"/>
  <c r="AD1089" i="1"/>
  <c r="AD1090" i="1"/>
  <c r="AD1091" i="1"/>
  <c r="AD1092" i="1"/>
  <c r="AD1093" i="1"/>
  <c r="AD1094" i="1"/>
  <c r="AD1095" i="1"/>
  <c r="AD1096" i="1"/>
  <c r="AD1097" i="1"/>
  <c r="AD1098" i="1"/>
  <c r="AD1099" i="1"/>
  <c r="AD1100" i="1"/>
  <c r="AD1101" i="1"/>
  <c r="AD1102" i="1"/>
  <c r="AD1103" i="1"/>
  <c r="AD1104" i="1"/>
  <c r="AD1105" i="1"/>
  <c r="AD1106" i="1"/>
  <c r="AD1107" i="1"/>
  <c r="AD1108" i="1"/>
  <c r="AD1109" i="1"/>
  <c r="AD1110" i="1"/>
  <c r="AD1111" i="1"/>
  <c r="AD1112" i="1"/>
  <c r="AD1113" i="1"/>
  <c r="AD1114" i="1"/>
  <c r="AD1115" i="1"/>
  <c r="AD1116" i="1"/>
  <c r="AD1117" i="1"/>
  <c r="AD1118" i="1"/>
  <c r="AD1119" i="1"/>
  <c r="AD1120" i="1"/>
  <c r="AD1121" i="1"/>
  <c r="AD1122" i="1"/>
  <c r="AD1123" i="1"/>
  <c r="AD1124" i="1"/>
  <c r="AD1125" i="1"/>
  <c r="AD1126" i="1"/>
  <c r="AD1127" i="1"/>
  <c r="AD1128" i="1"/>
  <c r="AD1129" i="1"/>
  <c r="AD1130" i="1"/>
  <c r="AD1131" i="1"/>
  <c r="AD1132" i="1"/>
  <c r="AD1133" i="1"/>
  <c r="AD1134" i="1"/>
  <c r="AD1135" i="1"/>
  <c r="AD1136" i="1"/>
  <c r="AD1137" i="1"/>
  <c r="AD1138" i="1"/>
  <c r="AD1139" i="1"/>
  <c r="AD1140" i="1"/>
  <c r="AD1141" i="1"/>
  <c r="AD1142" i="1"/>
  <c r="AD1143" i="1"/>
  <c r="AD1144" i="1"/>
  <c r="AD1145" i="1"/>
  <c r="AD1146" i="1"/>
  <c r="AD1147" i="1"/>
  <c r="AD1148" i="1"/>
  <c r="AD1149" i="1"/>
  <c r="AD1150" i="1"/>
  <c r="AD1151" i="1"/>
  <c r="AD1152" i="1"/>
  <c r="AD1153" i="1"/>
  <c r="AD1154" i="1"/>
  <c r="AD1155" i="1"/>
  <c r="AD1156" i="1"/>
  <c r="AD1157" i="1"/>
  <c r="AD1158" i="1"/>
  <c r="AD1159" i="1"/>
  <c r="AD1160" i="1"/>
  <c r="AD1161" i="1"/>
  <c r="AD1162" i="1"/>
  <c r="AD1163" i="1"/>
  <c r="AD1164" i="1"/>
  <c r="AD1165" i="1"/>
  <c r="AD1166" i="1"/>
  <c r="AD1167" i="1"/>
  <c r="AD1168" i="1"/>
  <c r="AD1169" i="1"/>
  <c r="AD1170" i="1"/>
  <c r="AD1171" i="1"/>
  <c r="AD1172" i="1"/>
  <c r="AD1173" i="1"/>
  <c r="AD1174" i="1"/>
  <c r="AD1175" i="1"/>
  <c r="AD1176" i="1"/>
  <c r="AD1177" i="1"/>
  <c r="AD1178" i="1"/>
  <c r="AD1179" i="1"/>
  <c r="AD1180" i="1"/>
  <c r="AD1181" i="1"/>
  <c r="AD1182" i="1"/>
  <c r="AD1183" i="1"/>
  <c r="AD1184" i="1"/>
  <c r="AD1185" i="1"/>
  <c r="AD1186" i="1"/>
  <c r="AD1187" i="1"/>
  <c r="AD1188" i="1"/>
  <c r="AD1189" i="1"/>
  <c r="AD1190" i="1"/>
  <c r="AD1191" i="1"/>
  <c r="AD1192" i="1"/>
  <c r="AD1193" i="1"/>
  <c r="AD1194" i="1"/>
  <c r="AD1195" i="1"/>
  <c r="AD1196" i="1"/>
  <c r="AD1197" i="1"/>
  <c r="AD1198" i="1"/>
  <c r="AD1199" i="1"/>
  <c r="AD1200" i="1"/>
  <c r="AD1201" i="1"/>
  <c r="AD1202" i="1"/>
  <c r="AD1203" i="1"/>
  <c r="AD1204" i="1"/>
  <c r="AD1205" i="1"/>
  <c r="AD1206" i="1"/>
  <c r="AD1207" i="1"/>
  <c r="AD1208" i="1"/>
  <c r="AD1209" i="1"/>
  <c r="AD1210" i="1"/>
  <c r="AD1211" i="1"/>
  <c r="AD1212" i="1"/>
  <c r="AD1213" i="1"/>
  <c r="AD1214" i="1"/>
  <c r="AD1215" i="1"/>
  <c r="AD1216" i="1"/>
  <c r="AD1217" i="1"/>
  <c r="AD1218" i="1"/>
  <c r="AD1219" i="1"/>
  <c r="AD1220" i="1"/>
  <c r="AD1221" i="1"/>
  <c r="AD1222" i="1"/>
  <c r="AD1223" i="1"/>
  <c r="AD1224" i="1"/>
  <c r="AD1225" i="1"/>
  <c r="AD1226" i="1"/>
  <c r="AD1227" i="1"/>
  <c r="AD1228" i="1"/>
  <c r="AD1229" i="1"/>
  <c r="AD1230" i="1"/>
  <c r="AD1231" i="1"/>
  <c r="AD1232" i="1"/>
  <c r="AD1233" i="1"/>
  <c r="AD1234" i="1"/>
  <c r="AD1235" i="1"/>
  <c r="AD1236" i="1"/>
  <c r="AD1237" i="1"/>
  <c r="AD1238" i="1"/>
  <c r="AD1239" i="1"/>
  <c r="AD1240" i="1"/>
  <c r="AD1241" i="1"/>
  <c r="AD1242" i="1"/>
  <c r="AD1243" i="1"/>
  <c r="AD1244" i="1"/>
  <c r="AD1245" i="1"/>
  <c r="AD1246" i="1"/>
  <c r="AD1247" i="1"/>
  <c r="AD1248" i="1"/>
  <c r="AD1249" i="1"/>
  <c r="AD1250" i="1"/>
  <c r="AD1251" i="1"/>
  <c r="AD1252" i="1"/>
  <c r="AD1253" i="1"/>
  <c r="AD1254" i="1"/>
  <c r="AD1255" i="1"/>
  <c r="AD1256" i="1"/>
  <c r="AD1257" i="1"/>
  <c r="AD1258" i="1"/>
  <c r="AD1259" i="1"/>
  <c r="AD1260" i="1"/>
  <c r="AD1261" i="1"/>
  <c r="AD1262" i="1"/>
  <c r="AD1263" i="1"/>
  <c r="AD1264" i="1"/>
  <c r="AD1265" i="1"/>
  <c r="AD1266" i="1"/>
  <c r="AD1267" i="1"/>
  <c r="AD1268" i="1"/>
  <c r="AD1269" i="1"/>
  <c r="AD1270" i="1"/>
  <c r="AD1271" i="1"/>
  <c r="AD1272" i="1"/>
  <c r="AD1273" i="1"/>
  <c r="AD1274" i="1"/>
  <c r="AD1275" i="1"/>
  <c r="AD1276" i="1"/>
  <c r="AD1277" i="1"/>
  <c r="AD1278" i="1"/>
  <c r="AD1279" i="1"/>
  <c r="AD1280" i="1"/>
  <c r="AD1281" i="1"/>
  <c r="AD1282" i="1"/>
  <c r="AD1283" i="1"/>
  <c r="AD1284" i="1"/>
  <c r="AD1285" i="1"/>
  <c r="AD1286" i="1"/>
  <c r="AD1287" i="1"/>
  <c r="AD1288" i="1"/>
  <c r="AD1289" i="1"/>
  <c r="AD1290" i="1"/>
  <c r="AD1291" i="1"/>
  <c r="AD1292" i="1"/>
  <c r="AD1293" i="1"/>
  <c r="AD1294" i="1"/>
  <c r="AD1295" i="1"/>
  <c r="AD1296" i="1"/>
  <c r="AD1297" i="1"/>
  <c r="AD1298" i="1"/>
  <c r="AD1299" i="1"/>
  <c r="AD1300" i="1"/>
  <c r="AD1301" i="1"/>
  <c r="AD1302" i="1"/>
  <c r="AD1303" i="1"/>
  <c r="AD1304" i="1"/>
  <c r="AD1305" i="1"/>
  <c r="AD1306" i="1"/>
  <c r="AD1307" i="1"/>
  <c r="AD1308" i="1"/>
  <c r="AD1309" i="1"/>
  <c r="AD1310" i="1"/>
  <c r="AD1311" i="1"/>
  <c r="AD1312" i="1"/>
  <c r="AD1313" i="1"/>
  <c r="AD1314" i="1"/>
  <c r="AD1315" i="1"/>
  <c r="AD1316" i="1"/>
  <c r="AD1317" i="1"/>
  <c r="AD1318" i="1"/>
  <c r="AD1319" i="1"/>
  <c r="AD1320" i="1"/>
  <c r="AD1321" i="1"/>
  <c r="AD1322" i="1"/>
  <c r="AD1323" i="1"/>
  <c r="AD1324" i="1"/>
  <c r="AD1325" i="1"/>
  <c r="AD1326" i="1"/>
  <c r="AD1327" i="1"/>
  <c r="AD1328" i="1"/>
  <c r="AD1329" i="1"/>
  <c r="AD1330" i="1"/>
  <c r="AD1331" i="1"/>
  <c r="AD1332" i="1"/>
  <c r="AD1333" i="1"/>
  <c r="AD1334" i="1"/>
  <c r="AD1335" i="1"/>
  <c r="AD1336" i="1"/>
  <c r="AD1337" i="1"/>
  <c r="AD1338" i="1"/>
  <c r="AD1339" i="1"/>
  <c r="AD1340" i="1"/>
  <c r="AD1341" i="1"/>
  <c r="AD1342" i="1"/>
  <c r="AD1343" i="1"/>
  <c r="AD1344" i="1"/>
  <c r="AD1345" i="1"/>
  <c r="AD1346" i="1"/>
  <c r="AD1347" i="1"/>
  <c r="AD1348" i="1"/>
  <c r="AD1349" i="1"/>
  <c r="AD1350" i="1"/>
  <c r="AD1351" i="1"/>
  <c r="AD1352" i="1"/>
  <c r="AD1353" i="1"/>
  <c r="AD1354" i="1"/>
  <c r="AD1355" i="1"/>
  <c r="AD1356" i="1"/>
  <c r="AD1357" i="1"/>
  <c r="AD1358" i="1"/>
  <c r="AD1359" i="1"/>
  <c r="AD1360" i="1"/>
  <c r="AD1361" i="1"/>
  <c r="AD1362" i="1"/>
  <c r="AD1363" i="1"/>
  <c r="AD1364" i="1"/>
  <c r="AD1365" i="1"/>
  <c r="AD1366" i="1"/>
  <c r="AD1367" i="1"/>
  <c r="AD1368" i="1"/>
  <c r="AD1369" i="1"/>
  <c r="AD1370" i="1"/>
  <c r="AD1371" i="1"/>
  <c r="AD1372" i="1"/>
  <c r="AD1373" i="1"/>
  <c r="AD1374" i="1"/>
  <c r="AD1375" i="1"/>
  <c r="AD1376" i="1"/>
  <c r="AD1377" i="1"/>
  <c r="AD1378" i="1"/>
  <c r="AD1379" i="1"/>
  <c r="AD1380" i="1"/>
  <c r="AD1381" i="1"/>
  <c r="AD1382" i="1"/>
  <c r="AD1383" i="1"/>
  <c r="AD1384" i="1"/>
  <c r="AD1385" i="1"/>
  <c r="AD1386" i="1"/>
  <c r="AD1387" i="1"/>
  <c r="AD1388" i="1"/>
  <c r="AD1389" i="1"/>
  <c r="AD1390" i="1"/>
  <c r="AD1391" i="1"/>
  <c r="AD1392" i="1"/>
  <c r="AD1393" i="1"/>
  <c r="AD1394" i="1"/>
  <c r="AD1395" i="1"/>
  <c r="AD1396" i="1"/>
  <c r="AD1397" i="1"/>
  <c r="AD1398" i="1"/>
  <c r="AD1399" i="1"/>
  <c r="AD1400" i="1"/>
  <c r="AD1401" i="1"/>
  <c r="AD1402" i="1"/>
  <c r="AD1403" i="1"/>
  <c r="AD1404" i="1"/>
  <c r="AD1405" i="1"/>
  <c r="AD1406" i="1"/>
  <c r="AD1407" i="1"/>
  <c r="AD1408" i="1"/>
  <c r="AD1409" i="1"/>
  <c r="AD1410" i="1"/>
  <c r="AD1411" i="1"/>
  <c r="AD1412" i="1"/>
  <c r="AD1413" i="1"/>
  <c r="AD1414" i="1"/>
  <c r="AD1415" i="1"/>
  <c r="AD1416" i="1"/>
  <c r="AD1417" i="1"/>
  <c r="AD1418" i="1"/>
  <c r="AD1419" i="1"/>
  <c r="AD1420" i="1"/>
  <c r="AD1421" i="1"/>
  <c r="AD1422" i="1"/>
  <c r="AD1423" i="1"/>
  <c r="AD1424" i="1"/>
  <c r="AD1425" i="1"/>
  <c r="AD1426" i="1"/>
  <c r="AD1427" i="1"/>
  <c r="AD1428" i="1"/>
  <c r="AD1429" i="1"/>
  <c r="AD1430" i="1"/>
  <c r="AD1431" i="1"/>
  <c r="AD1432" i="1"/>
  <c r="AD1433" i="1"/>
  <c r="AD1434" i="1"/>
  <c r="AD1435" i="1"/>
  <c r="AD1436" i="1"/>
  <c r="AD1437" i="1"/>
  <c r="AD1438" i="1"/>
  <c r="AD1439" i="1"/>
  <c r="AD1440" i="1"/>
  <c r="AD1441" i="1"/>
  <c r="AD1442" i="1"/>
  <c r="AD1443" i="1"/>
  <c r="AD1444" i="1"/>
  <c r="AD1445" i="1"/>
  <c r="AD1446" i="1"/>
  <c r="AD1447" i="1"/>
  <c r="AD1448" i="1"/>
  <c r="AD1449" i="1"/>
  <c r="AD1450" i="1"/>
  <c r="AD1451" i="1"/>
  <c r="AD1452" i="1"/>
  <c r="AD1453" i="1"/>
  <c r="AD1454" i="1"/>
  <c r="AD1455" i="1"/>
  <c r="AD1456" i="1"/>
  <c r="AD1457" i="1"/>
  <c r="AD1458" i="1"/>
  <c r="AD1459" i="1"/>
  <c r="AD1460" i="1"/>
  <c r="AD1461" i="1"/>
  <c r="AD1462" i="1"/>
  <c r="AD1463" i="1"/>
  <c r="AD1464" i="1"/>
  <c r="AD1465" i="1"/>
  <c r="AD1466" i="1"/>
  <c r="AD1467" i="1"/>
  <c r="AD1468" i="1"/>
  <c r="AD1469" i="1"/>
  <c r="AD1470" i="1"/>
  <c r="AD1471" i="1"/>
  <c r="AD1472" i="1"/>
  <c r="AD1473" i="1"/>
  <c r="AD1474" i="1"/>
  <c r="AD1475" i="1"/>
  <c r="AD1476" i="1"/>
  <c r="AD1477" i="1"/>
  <c r="AD1478" i="1"/>
  <c r="AD1479" i="1"/>
  <c r="AD1480" i="1"/>
  <c r="AD1481" i="1"/>
  <c r="AD1482" i="1"/>
  <c r="AD1483" i="1"/>
  <c r="AD1484" i="1"/>
  <c r="AD1485" i="1"/>
  <c r="AD1486" i="1"/>
  <c r="AD1487" i="1"/>
  <c r="AD1488" i="1"/>
  <c r="AD1489" i="1"/>
  <c r="AD1490" i="1"/>
  <c r="AD1491" i="1"/>
  <c r="AD1492" i="1"/>
  <c r="AD1493" i="1"/>
  <c r="AD1494" i="1"/>
  <c r="AD1495" i="1"/>
  <c r="AD1496" i="1"/>
  <c r="AD1497" i="1"/>
  <c r="AD1498" i="1"/>
  <c r="AD1499" i="1"/>
  <c r="AD1500" i="1"/>
  <c r="AD1501" i="1"/>
  <c r="AD1502" i="1"/>
  <c r="AD1503" i="1"/>
  <c r="AD1504" i="1"/>
  <c r="AD1505" i="1"/>
  <c r="AD1506" i="1"/>
  <c r="AD1507" i="1"/>
  <c r="AD1508" i="1"/>
  <c r="AD1509" i="1"/>
  <c r="AD1510" i="1"/>
  <c r="AD1511" i="1"/>
  <c r="AD1512" i="1"/>
  <c r="AD1513" i="1"/>
  <c r="AD1514" i="1"/>
  <c r="AD1515" i="1"/>
  <c r="AD1516" i="1"/>
  <c r="AD1517" i="1"/>
  <c r="AD1518" i="1"/>
  <c r="AD1519" i="1"/>
  <c r="AD1520" i="1"/>
  <c r="AD1521" i="1"/>
  <c r="AD1522" i="1"/>
  <c r="AD1523" i="1"/>
  <c r="AD1524" i="1"/>
  <c r="AD1525" i="1"/>
  <c r="AD1526" i="1"/>
  <c r="AD1527" i="1"/>
  <c r="AD1528" i="1"/>
  <c r="AD1529" i="1"/>
  <c r="AD1530" i="1"/>
  <c r="AD1531" i="1"/>
  <c r="AD1532" i="1"/>
  <c r="AD1533" i="1"/>
  <c r="AD1534" i="1"/>
  <c r="AD1535" i="1"/>
  <c r="AD1536" i="1"/>
  <c r="AD1537" i="1"/>
  <c r="AD1538" i="1"/>
  <c r="AD1539" i="1"/>
  <c r="AD1540" i="1"/>
  <c r="AD1541" i="1"/>
  <c r="AD1542" i="1"/>
  <c r="AD1543" i="1"/>
  <c r="AD1544" i="1"/>
  <c r="AD1545" i="1"/>
  <c r="AD1546" i="1"/>
  <c r="AD1547" i="1"/>
  <c r="AD1548" i="1"/>
  <c r="AD1549" i="1"/>
  <c r="AD1550" i="1"/>
  <c r="AD1551" i="1"/>
  <c r="AD1552" i="1"/>
  <c r="AD1553" i="1"/>
  <c r="AD1554" i="1"/>
  <c r="AD1555" i="1"/>
  <c r="AD1556" i="1"/>
  <c r="AD1557" i="1"/>
  <c r="AD1558" i="1"/>
  <c r="AD1559" i="1"/>
  <c r="AD1560" i="1"/>
  <c r="AD1561" i="1"/>
  <c r="AD1562" i="1"/>
  <c r="AD1563" i="1"/>
  <c r="AD1564" i="1"/>
  <c r="AD1565" i="1"/>
  <c r="AD1566" i="1"/>
  <c r="AD1567" i="1"/>
  <c r="AD1568" i="1"/>
  <c r="AD1569" i="1"/>
  <c r="AD1570" i="1"/>
  <c r="AD1571" i="1"/>
  <c r="AD1572" i="1"/>
  <c r="AD1573" i="1"/>
  <c r="AD1574" i="1"/>
  <c r="AD1575" i="1"/>
  <c r="AD1576" i="1"/>
  <c r="AD1577" i="1"/>
  <c r="AD1578" i="1"/>
  <c r="AD1579" i="1"/>
  <c r="AD1580" i="1"/>
  <c r="AD1581" i="1"/>
  <c r="AD1582" i="1"/>
  <c r="AD1583" i="1"/>
  <c r="AD1584" i="1"/>
  <c r="AD1585" i="1"/>
  <c r="AD1586" i="1"/>
  <c r="AD1587" i="1"/>
  <c r="AD1588" i="1"/>
  <c r="AD1589" i="1"/>
  <c r="AD1590" i="1"/>
  <c r="AD1591" i="1"/>
  <c r="AD1592" i="1"/>
  <c r="AD1593" i="1"/>
  <c r="AD1594" i="1"/>
  <c r="AD1595" i="1"/>
  <c r="AD1596" i="1"/>
  <c r="AD1597" i="1"/>
  <c r="AD1598" i="1"/>
  <c r="AD1599" i="1"/>
  <c r="AD1600" i="1"/>
  <c r="AD1601" i="1"/>
  <c r="AD1602" i="1"/>
  <c r="AD1603" i="1"/>
  <c r="AD1604" i="1"/>
  <c r="AD1605" i="1"/>
  <c r="AD1606" i="1"/>
  <c r="AD1607" i="1"/>
  <c r="AD1608" i="1"/>
  <c r="AD1609" i="1"/>
  <c r="AD1610" i="1"/>
  <c r="AD1611" i="1"/>
  <c r="AD1612" i="1"/>
  <c r="AD1613" i="1"/>
  <c r="AD1614" i="1"/>
  <c r="AD1615" i="1"/>
  <c r="AD1616" i="1"/>
  <c r="AD1617" i="1"/>
  <c r="AD1618" i="1"/>
  <c r="AD1619" i="1"/>
  <c r="AD1620" i="1"/>
  <c r="AD1621" i="1"/>
  <c r="AD1622" i="1"/>
  <c r="AD1623" i="1"/>
  <c r="AD1624" i="1"/>
  <c r="AD1625" i="1"/>
  <c r="AD1626" i="1"/>
  <c r="AD1627" i="1"/>
  <c r="AD1628" i="1"/>
  <c r="AD1629" i="1"/>
  <c r="AD1630" i="1"/>
  <c r="AD1631" i="1"/>
  <c r="AD1632" i="1"/>
  <c r="AD1633" i="1"/>
  <c r="AD1634" i="1"/>
  <c r="AD1635" i="1"/>
  <c r="AD1636" i="1"/>
  <c r="AD1637" i="1"/>
  <c r="AD1638" i="1"/>
  <c r="AD1639" i="1"/>
  <c r="AD1640" i="1"/>
  <c r="AD1641" i="1"/>
  <c r="AD1642" i="1"/>
  <c r="AD1643" i="1"/>
  <c r="AD1644" i="1"/>
  <c r="AD1645" i="1"/>
  <c r="AD1646" i="1"/>
  <c r="AD1647" i="1"/>
  <c r="AD1648" i="1"/>
  <c r="AD1649" i="1"/>
  <c r="AD1650" i="1"/>
  <c r="AD1651" i="1"/>
  <c r="AD1652" i="1"/>
  <c r="AD1653" i="1"/>
  <c r="AD1654" i="1"/>
  <c r="AD1655" i="1"/>
  <c r="AD1656" i="1"/>
  <c r="AD1657" i="1"/>
  <c r="AD1658" i="1"/>
  <c r="AD1659" i="1"/>
  <c r="AD1660" i="1"/>
  <c r="AD1661" i="1"/>
  <c r="AD1662" i="1"/>
  <c r="AD1663" i="1"/>
  <c r="AD1664" i="1"/>
  <c r="AD1665" i="1"/>
  <c r="AD1666" i="1"/>
  <c r="AD1667" i="1"/>
  <c r="AD1668" i="1"/>
  <c r="AD1669" i="1"/>
  <c r="AD1670" i="1"/>
  <c r="AD1671" i="1"/>
  <c r="AD1672" i="1"/>
  <c r="AD1673" i="1"/>
  <c r="AD1674" i="1"/>
  <c r="AD1675" i="1"/>
  <c r="AD1676" i="1"/>
  <c r="AD1677" i="1"/>
  <c r="AD1678" i="1"/>
  <c r="AD1679" i="1"/>
  <c r="AD1680" i="1"/>
  <c r="AD1681" i="1"/>
  <c r="AD1682" i="1"/>
  <c r="AD1683" i="1"/>
  <c r="AD1684" i="1"/>
  <c r="AD1685" i="1"/>
  <c r="AD1686" i="1"/>
  <c r="AD1687" i="1"/>
  <c r="AD1688" i="1"/>
  <c r="AD1689" i="1"/>
  <c r="AD1690" i="1"/>
  <c r="AD1691" i="1"/>
  <c r="AD1692" i="1"/>
  <c r="AD1693" i="1"/>
  <c r="AD1694" i="1"/>
  <c r="AD1695" i="1"/>
  <c r="AD1696" i="1"/>
  <c r="AD1697" i="1"/>
  <c r="AD1698" i="1"/>
  <c r="AD1699" i="1"/>
  <c r="AD1700" i="1"/>
  <c r="AD1701" i="1"/>
  <c r="AD1702" i="1"/>
  <c r="AD1703" i="1"/>
  <c r="AD1704" i="1"/>
  <c r="AD1705" i="1"/>
  <c r="AD1706" i="1"/>
  <c r="AD1707" i="1"/>
  <c r="AD1708" i="1"/>
  <c r="AD1709" i="1"/>
  <c r="AD1710" i="1"/>
  <c r="AD1711" i="1"/>
  <c r="AD1712" i="1"/>
  <c r="AD1713" i="1"/>
  <c r="AD1714" i="1"/>
  <c r="AD1715" i="1"/>
  <c r="AD1716" i="1"/>
  <c r="AD1717" i="1"/>
  <c r="AD1718" i="1"/>
  <c r="AD1719" i="1"/>
  <c r="AD1720" i="1"/>
  <c r="AD1721" i="1"/>
  <c r="AD1722" i="1"/>
  <c r="AD1723" i="1"/>
  <c r="AD1724" i="1"/>
  <c r="AD1725" i="1"/>
  <c r="AD1726" i="1"/>
  <c r="AD1727" i="1"/>
  <c r="AD1728" i="1"/>
  <c r="AD1729" i="1"/>
  <c r="AD1730" i="1"/>
  <c r="AD1731" i="1"/>
  <c r="AD1732" i="1"/>
  <c r="AD1733" i="1"/>
  <c r="AD1734" i="1"/>
  <c r="AD1735" i="1"/>
  <c r="AD1736" i="1"/>
  <c r="AD1737" i="1"/>
  <c r="AD1738" i="1"/>
  <c r="AD1739" i="1"/>
  <c r="AD1740" i="1"/>
  <c r="AD1741" i="1"/>
  <c r="AD1742" i="1"/>
  <c r="AD1743" i="1"/>
  <c r="AD1744" i="1"/>
  <c r="AD1745" i="1"/>
  <c r="AD1746" i="1"/>
  <c r="AD1747" i="1"/>
  <c r="AD1748" i="1"/>
  <c r="AD1749" i="1"/>
  <c r="AD1750" i="1"/>
  <c r="AD1751" i="1"/>
  <c r="AD1752" i="1"/>
  <c r="AD1753" i="1"/>
  <c r="AD1754" i="1"/>
  <c r="AD1755" i="1"/>
  <c r="AD1756" i="1"/>
  <c r="AD1757" i="1"/>
  <c r="AD1758" i="1"/>
  <c r="AD1759" i="1"/>
  <c r="AD1760" i="1"/>
  <c r="AD1761" i="1"/>
  <c r="AD1762" i="1"/>
  <c r="AD1763" i="1"/>
  <c r="AD1764" i="1"/>
  <c r="AD1765" i="1"/>
  <c r="AD1766" i="1"/>
  <c r="AD1767" i="1"/>
  <c r="AD1768" i="1"/>
  <c r="AD1769" i="1"/>
  <c r="AD1770" i="1"/>
  <c r="AD1771" i="1"/>
  <c r="AD1772" i="1"/>
  <c r="AD1773" i="1"/>
  <c r="AD1774" i="1"/>
  <c r="AD1775" i="1"/>
  <c r="AD1776" i="1"/>
  <c r="AD1777" i="1"/>
  <c r="AD1778" i="1"/>
  <c r="AD1779" i="1"/>
  <c r="AD1780" i="1"/>
  <c r="AD1781" i="1"/>
  <c r="AD1782" i="1"/>
  <c r="AD1783" i="1"/>
  <c r="AD1784" i="1"/>
  <c r="AD1785" i="1"/>
  <c r="AD1786" i="1"/>
  <c r="AD1787" i="1"/>
  <c r="AD1788" i="1"/>
  <c r="AD1789" i="1"/>
  <c r="AD1790" i="1"/>
  <c r="AD1791" i="1"/>
  <c r="AD1792" i="1"/>
  <c r="AD1793" i="1"/>
  <c r="AD1794" i="1"/>
  <c r="AD1795" i="1"/>
  <c r="AD1796" i="1"/>
  <c r="AD1797" i="1"/>
  <c r="AD1798" i="1"/>
  <c r="AD1799" i="1"/>
  <c r="AD1800" i="1"/>
  <c r="AD1801" i="1"/>
  <c r="AD1802" i="1"/>
  <c r="AD1803" i="1"/>
  <c r="AD1804" i="1"/>
  <c r="AD1805" i="1"/>
  <c r="AD1806" i="1"/>
  <c r="AD1807" i="1"/>
  <c r="AD1808" i="1"/>
  <c r="AD1809" i="1"/>
  <c r="AD1810" i="1"/>
  <c r="AD1811" i="1"/>
  <c r="AD1812" i="1"/>
  <c r="AD1813" i="1"/>
  <c r="AD1814" i="1"/>
  <c r="AD1815" i="1"/>
  <c r="AD1816" i="1"/>
  <c r="AD1817" i="1"/>
  <c r="AD1818" i="1"/>
  <c r="AD1819" i="1"/>
  <c r="AD1820" i="1"/>
  <c r="AD1821" i="1"/>
  <c r="AD1822" i="1"/>
  <c r="AD1823" i="1"/>
  <c r="AD1824" i="1"/>
  <c r="AD1825" i="1"/>
  <c r="AD1826" i="1"/>
  <c r="AD1827" i="1"/>
  <c r="AD1828" i="1"/>
  <c r="AD1829" i="1"/>
  <c r="AD1830" i="1"/>
  <c r="AD1831" i="1"/>
  <c r="AD1832" i="1"/>
  <c r="AD1833" i="1"/>
  <c r="AD1834" i="1"/>
  <c r="AD1835" i="1"/>
  <c r="AD1836" i="1"/>
  <c r="AD1837" i="1"/>
  <c r="AD1838" i="1"/>
  <c r="AD1839" i="1"/>
  <c r="AD1840" i="1"/>
  <c r="AD1841" i="1"/>
  <c r="AD1842" i="1"/>
  <c r="AD1843" i="1"/>
  <c r="AD1844" i="1"/>
  <c r="AD1845" i="1"/>
  <c r="AD1846" i="1"/>
  <c r="AD1847" i="1"/>
  <c r="AD1848" i="1"/>
  <c r="AD1849" i="1"/>
  <c r="AD1850" i="1"/>
  <c r="AD1851" i="1"/>
  <c r="AD1852" i="1"/>
  <c r="AD1853" i="1"/>
  <c r="AD1854" i="1"/>
  <c r="AD1855" i="1"/>
  <c r="AD1856" i="1"/>
  <c r="AD1857" i="1"/>
  <c r="AD1858" i="1"/>
  <c r="AD1859" i="1"/>
  <c r="AD1860" i="1"/>
  <c r="AD1861" i="1"/>
  <c r="AD1862" i="1"/>
  <c r="AD1863" i="1"/>
  <c r="AD1864" i="1"/>
  <c r="AD1865" i="1"/>
  <c r="AD1866" i="1"/>
  <c r="AD1867" i="1"/>
  <c r="AD1868" i="1"/>
  <c r="AD1869" i="1"/>
  <c r="AD1870" i="1"/>
  <c r="AD1871" i="1"/>
  <c r="AD1872" i="1"/>
  <c r="AD1873" i="1"/>
  <c r="AD1874" i="1"/>
  <c r="AD1875" i="1"/>
  <c r="AD1876" i="1"/>
  <c r="AD1877" i="1"/>
  <c r="AD1878" i="1"/>
  <c r="AD1879" i="1"/>
  <c r="AD1880" i="1"/>
  <c r="AD1881" i="1"/>
  <c r="AD1882" i="1"/>
  <c r="AD1883" i="1"/>
  <c r="AD1884" i="1"/>
  <c r="AD1885" i="1"/>
  <c r="AD1886" i="1"/>
  <c r="AD1887" i="1"/>
  <c r="AD1888" i="1"/>
  <c r="AD1889" i="1"/>
  <c r="AD1890" i="1"/>
  <c r="AD1891" i="1"/>
  <c r="AD1892" i="1"/>
  <c r="AD1893" i="1"/>
  <c r="AD1894" i="1"/>
  <c r="AD1895" i="1"/>
  <c r="AD1896" i="1"/>
  <c r="AD1897" i="1"/>
  <c r="AD1898" i="1"/>
  <c r="AD1899" i="1"/>
  <c r="AD1900" i="1"/>
  <c r="AD1901" i="1"/>
  <c r="AD1902" i="1"/>
  <c r="AD1903" i="1"/>
  <c r="AD1904" i="1"/>
  <c r="AD1905" i="1"/>
  <c r="AD1906" i="1"/>
  <c r="AD1907" i="1"/>
  <c r="AD1908" i="1"/>
  <c r="AD1909" i="1"/>
  <c r="AD1910" i="1"/>
  <c r="AD1911" i="1"/>
  <c r="AD1912" i="1"/>
  <c r="AD1913" i="1"/>
  <c r="AD1914" i="1"/>
  <c r="AD1915" i="1"/>
  <c r="AD1916" i="1"/>
  <c r="AD1917" i="1"/>
  <c r="AD1918" i="1"/>
  <c r="AD1919" i="1"/>
  <c r="AD1920" i="1"/>
  <c r="AD1921" i="1"/>
  <c r="AD1922" i="1"/>
  <c r="AD1923" i="1"/>
  <c r="AD1924" i="1"/>
  <c r="AD1925" i="1"/>
  <c r="AD1926" i="1"/>
  <c r="AD1927" i="1"/>
  <c r="AD1928" i="1"/>
  <c r="AD1929" i="1"/>
  <c r="AD1930" i="1"/>
  <c r="AD1931" i="1"/>
  <c r="AD1932" i="1"/>
  <c r="AD1933" i="1"/>
  <c r="AD1934" i="1"/>
  <c r="AD1935" i="1"/>
  <c r="AD1936" i="1"/>
  <c r="AD1937" i="1"/>
  <c r="AD1938" i="1"/>
  <c r="AD1939" i="1"/>
  <c r="AD1940" i="1"/>
  <c r="AD1941" i="1"/>
  <c r="AD1942" i="1"/>
  <c r="AD1943" i="1"/>
  <c r="AD1944" i="1"/>
  <c r="AD1945" i="1"/>
  <c r="AD1946" i="1"/>
  <c r="AD1947" i="1"/>
  <c r="AD1948" i="1"/>
  <c r="AD1949" i="1"/>
  <c r="AD1950" i="1"/>
  <c r="AD1951" i="1"/>
  <c r="AD1952" i="1"/>
  <c r="AD1953" i="1"/>
  <c r="AD1954" i="1"/>
  <c r="AD1955" i="1"/>
  <c r="AD1956" i="1"/>
  <c r="AD1957" i="1"/>
  <c r="AD1958" i="1"/>
  <c r="AD1959" i="1"/>
  <c r="AD1960" i="1"/>
  <c r="AD1961" i="1"/>
  <c r="AD1962" i="1"/>
  <c r="AD1963" i="1"/>
  <c r="AD1964" i="1"/>
  <c r="AD1965" i="1"/>
  <c r="AD1966" i="1"/>
  <c r="AD1967" i="1"/>
  <c r="AD1968" i="1"/>
  <c r="AD1969" i="1"/>
  <c r="AD1970" i="1"/>
  <c r="AD1971" i="1"/>
  <c r="AD1972" i="1"/>
  <c r="AD1973" i="1"/>
  <c r="AD1974" i="1"/>
  <c r="AD1975" i="1"/>
  <c r="AD1976" i="1"/>
  <c r="AD1977" i="1"/>
  <c r="AD1978" i="1"/>
  <c r="AD1979" i="1"/>
  <c r="AD1980" i="1"/>
  <c r="AD1981" i="1"/>
  <c r="AD1982" i="1"/>
  <c r="AD1983" i="1"/>
  <c r="AD1984" i="1"/>
  <c r="AD1985" i="1"/>
  <c r="AD1986" i="1"/>
  <c r="AD1987" i="1"/>
  <c r="AD1988" i="1"/>
  <c r="AD1989" i="1"/>
  <c r="AD1990" i="1"/>
  <c r="AD1991" i="1"/>
  <c r="AD1992" i="1"/>
  <c r="AD1993" i="1"/>
  <c r="AD1994" i="1"/>
  <c r="AD1995" i="1"/>
  <c r="AD1996" i="1"/>
  <c r="AD1997" i="1"/>
  <c r="AD1998" i="1"/>
  <c r="AD1999" i="1"/>
  <c r="AD2000" i="1"/>
  <c r="AD2001" i="1"/>
  <c r="AD2002" i="1"/>
  <c r="AD2003" i="1"/>
  <c r="AD2004" i="1"/>
  <c r="AD2005" i="1"/>
  <c r="AD2006" i="1"/>
  <c r="AD2007" i="1"/>
  <c r="AD2008" i="1"/>
  <c r="AD2009" i="1"/>
  <c r="AD2010" i="1"/>
  <c r="AD2011" i="1"/>
  <c r="AD2012" i="1"/>
  <c r="AD2013" i="1"/>
  <c r="AD2014" i="1"/>
  <c r="AD2015" i="1"/>
  <c r="AD2016" i="1"/>
  <c r="AD2017" i="1"/>
  <c r="AD2018" i="1"/>
  <c r="AD2019" i="1"/>
  <c r="AD2020" i="1"/>
  <c r="AD2021" i="1"/>
  <c r="AD2022" i="1"/>
  <c r="AD2023" i="1"/>
  <c r="AD2024" i="1"/>
  <c r="AD2025" i="1"/>
  <c r="AD2026" i="1"/>
  <c r="AD2027" i="1"/>
  <c r="AD2028" i="1"/>
  <c r="AD2029" i="1"/>
  <c r="AD2030" i="1"/>
  <c r="AD2031" i="1"/>
  <c r="AD2032" i="1"/>
  <c r="AD2033" i="1"/>
  <c r="AD2034" i="1"/>
  <c r="AD2035" i="1"/>
  <c r="AD2036" i="1"/>
  <c r="AD2037" i="1"/>
  <c r="AD2038" i="1"/>
  <c r="AD2039" i="1"/>
  <c r="AD2040" i="1"/>
  <c r="AD2041" i="1"/>
  <c r="AD2042" i="1"/>
  <c r="AD2043" i="1"/>
  <c r="AD2044" i="1"/>
  <c r="AD2045" i="1"/>
  <c r="AD2046" i="1"/>
  <c r="AD2047" i="1"/>
  <c r="AD2048" i="1"/>
  <c r="AD2049" i="1"/>
  <c r="AD2050" i="1"/>
  <c r="AD2051" i="1"/>
  <c r="AD2052" i="1"/>
  <c r="AD2053" i="1"/>
  <c r="AD2054" i="1"/>
  <c r="AD2055" i="1"/>
  <c r="AD2056" i="1"/>
  <c r="AD2057" i="1"/>
  <c r="AD2058" i="1"/>
  <c r="AD2059" i="1"/>
  <c r="AD2060" i="1"/>
  <c r="AD2061" i="1"/>
  <c r="AD2062" i="1"/>
  <c r="AD2063" i="1"/>
  <c r="AD2064" i="1"/>
  <c r="AD2065" i="1"/>
  <c r="AD2066" i="1"/>
  <c r="AD2067" i="1"/>
  <c r="AD2068" i="1"/>
  <c r="AD2069" i="1"/>
  <c r="AD2070" i="1"/>
  <c r="AD2071" i="1"/>
  <c r="AD2072" i="1"/>
  <c r="AD2073" i="1"/>
  <c r="AD2074" i="1"/>
  <c r="AD2075" i="1"/>
  <c r="AD2076" i="1"/>
  <c r="AD2077" i="1"/>
  <c r="AD2078" i="1"/>
  <c r="AD2079" i="1"/>
  <c r="AD2080" i="1"/>
  <c r="AD2081" i="1"/>
  <c r="AD2082" i="1"/>
  <c r="AD2083" i="1"/>
  <c r="AD2084" i="1"/>
  <c r="AD2085" i="1"/>
  <c r="AD2086" i="1"/>
  <c r="AD2087" i="1"/>
  <c r="AD2088" i="1"/>
  <c r="AD2089" i="1"/>
  <c r="AD2090" i="1"/>
  <c r="AD2091" i="1"/>
  <c r="AD2092" i="1"/>
  <c r="AD2093" i="1"/>
  <c r="AD2094" i="1"/>
  <c r="AD2095" i="1"/>
  <c r="AD2096" i="1"/>
  <c r="AD2097" i="1"/>
  <c r="AD2098" i="1"/>
  <c r="AD2099" i="1"/>
  <c r="AD2100" i="1"/>
  <c r="AD2101" i="1"/>
  <c r="AD2102" i="1"/>
  <c r="AD2103" i="1"/>
  <c r="AD2104" i="1"/>
  <c r="AD2105" i="1"/>
  <c r="AD2106" i="1"/>
  <c r="AD2107" i="1"/>
  <c r="AD2108" i="1"/>
  <c r="AD2109" i="1"/>
  <c r="AD2110" i="1"/>
  <c r="AD2111" i="1"/>
  <c r="AD2112" i="1"/>
  <c r="AD2113" i="1"/>
  <c r="AD2114" i="1"/>
  <c r="AD2115" i="1"/>
  <c r="AD2116" i="1"/>
  <c r="AD2117" i="1"/>
  <c r="AD2118" i="1"/>
  <c r="AD2119" i="1"/>
  <c r="AD2120" i="1"/>
  <c r="AD2121" i="1"/>
  <c r="AD2122" i="1"/>
  <c r="AD2123" i="1"/>
  <c r="AD2124" i="1"/>
  <c r="AD2125" i="1"/>
  <c r="AD2126" i="1"/>
  <c r="AD2127" i="1"/>
  <c r="AD2128" i="1"/>
  <c r="AD2129" i="1"/>
  <c r="AD2130" i="1"/>
  <c r="AD2131" i="1"/>
  <c r="AD2132" i="1"/>
  <c r="AD2133" i="1"/>
  <c r="AD2134" i="1"/>
  <c r="AD2135" i="1"/>
  <c r="AD2136" i="1"/>
  <c r="AD2137" i="1"/>
  <c r="AD2138" i="1"/>
  <c r="AD2139" i="1"/>
  <c r="AD2140" i="1"/>
  <c r="AD2141" i="1"/>
  <c r="AD2142" i="1"/>
  <c r="AD2143" i="1"/>
  <c r="AD2144" i="1"/>
  <c r="AD2145" i="1"/>
  <c r="AD2146" i="1"/>
  <c r="AD2147" i="1"/>
  <c r="AD2148" i="1"/>
  <c r="AD2149" i="1"/>
  <c r="AD2150" i="1"/>
  <c r="AD2151" i="1"/>
  <c r="AD2152" i="1"/>
  <c r="AD2153" i="1"/>
  <c r="AD2154" i="1"/>
  <c r="AD2155" i="1"/>
  <c r="AD2156" i="1"/>
  <c r="AD2157" i="1"/>
  <c r="AD2158" i="1"/>
  <c r="AD2159" i="1"/>
  <c r="AD2160" i="1"/>
  <c r="AD2161" i="1"/>
  <c r="AD2162" i="1"/>
  <c r="AD2163" i="1"/>
  <c r="AD2164" i="1"/>
  <c r="AD2165" i="1"/>
  <c r="AD2166" i="1"/>
  <c r="AD2167" i="1"/>
  <c r="AD2168" i="1"/>
  <c r="AD2169" i="1"/>
  <c r="AD2170" i="1"/>
  <c r="AD2171" i="1"/>
  <c r="AD2172" i="1"/>
  <c r="AD2173" i="1"/>
  <c r="AD2174" i="1"/>
  <c r="AD2175" i="1"/>
  <c r="AD2176" i="1"/>
  <c r="AD2177" i="1"/>
  <c r="AD2178" i="1"/>
  <c r="AD2179" i="1"/>
  <c r="AD2180" i="1"/>
  <c r="AD2181" i="1"/>
  <c r="AD2182" i="1"/>
  <c r="AD2183" i="1"/>
  <c r="AD2184" i="1"/>
  <c r="AD2185" i="1"/>
  <c r="AD2186" i="1"/>
  <c r="AD2187" i="1"/>
  <c r="AD2188" i="1"/>
  <c r="AD2189" i="1"/>
  <c r="AD2190" i="1"/>
  <c r="AD2191" i="1"/>
  <c r="AD2192" i="1"/>
  <c r="AD2193" i="1"/>
  <c r="AD2194" i="1"/>
  <c r="AD2195" i="1"/>
  <c r="AD2196" i="1"/>
  <c r="AD2197" i="1"/>
  <c r="AD2198" i="1"/>
  <c r="AD2199" i="1"/>
  <c r="AD2200" i="1"/>
  <c r="AD2201" i="1"/>
  <c r="AD2202" i="1"/>
  <c r="AD2203" i="1"/>
  <c r="AD2204" i="1"/>
  <c r="AD2205" i="1"/>
  <c r="AD2206" i="1"/>
  <c r="AD2207" i="1"/>
  <c r="AD2208" i="1"/>
  <c r="AD2209" i="1"/>
  <c r="AD2210" i="1"/>
  <c r="AD2211" i="1"/>
  <c r="AD2212" i="1"/>
  <c r="AD2213" i="1"/>
  <c r="AD2214" i="1"/>
  <c r="AD2215" i="1"/>
  <c r="AD2216" i="1"/>
  <c r="AD2217" i="1"/>
  <c r="AD2218" i="1"/>
  <c r="AD2219" i="1"/>
  <c r="AD2220" i="1"/>
  <c r="AD2221" i="1"/>
  <c r="AD2222" i="1"/>
  <c r="AD2223" i="1"/>
  <c r="AD2224" i="1"/>
  <c r="AD2225" i="1"/>
  <c r="AD2226" i="1"/>
  <c r="AD2227" i="1"/>
  <c r="AD2228" i="1"/>
  <c r="AD2229" i="1"/>
  <c r="AD2230" i="1"/>
  <c r="AD2231" i="1"/>
  <c r="AD2232" i="1"/>
  <c r="AD2233" i="1"/>
  <c r="AD2234" i="1"/>
  <c r="AD2235" i="1"/>
  <c r="AD2236" i="1"/>
  <c r="AD2237" i="1"/>
  <c r="AD2238" i="1"/>
  <c r="AD2239" i="1"/>
  <c r="AD2240" i="1"/>
  <c r="AD2241" i="1"/>
  <c r="AD2242" i="1"/>
  <c r="AD2243" i="1"/>
  <c r="AD2244" i="1"/>
  <c r="AD2245" i="1"/>
  <c r="AD2246" i="1"/>
  <c r="AD2247" i="1"/>
  <c r="AD2248" i="1"/>
  <c r="AD2249" i="1"/>
  <c r="AD2250" i="1"/>
  <c r="AD2251" i="1"/>
  <c r="AD2252" i="1"/>
  <c r="AD2253" i="1"/>
  <c r="AD2254" i="1"/>
  <c r="AD2255" i="1"/>
  <c r="AD2256" i="1"/>
  <c r="AD2257" i="1"/>
  <c r="AD2258" i="1"/>
  <c r="AD2259" i="1"/>
  <c r="AD2260" i="1"/>
  <c r="AD2261" i="1"/>
  <c r="AD2262" i="1"/>
  <c r="AD2263" i="1"/>
  <c r="AD2264" i="1"/>
  <c r="AD2265" i="1"/>
  <c r="AD2266" i="1"/>
  <c r="AD2267" i="1"/>
  <c r="AD2268" i="1"/>
  <c r="AD2269" i="1"/>
  <c r="AD2270" i="1"/>
  <c r="AD2271" i="1"/>
  <c r="AD2272" i="1"/>
  <c r="AD2273" i="1"/>
  <c r="AD2274" i="1"/>
  <c r="AD2275" i="1"/>
  <c r="AD2276" i="1"/>
  <c r="AD2277" i="1"/>
  <c r="AD2278" i="1"/>
  <c r="AD2279" i="1"/>
  <c r="AD2280" i="1"/>
  <c r="AD2281" i="1"/>
  <c r="AD2282" i="1"/>
  <c r="AD2283" i="1"/>
  <c r="AD2284" i="1"/>
  <c r="AD2285" i="1"/>
  <c r="AD2286" i="1"/>
  <c r="AD2287" i="1"/>
  <c r="AD2288" i="1"/>
  <c r="AD2289" i="1"/>
  <c r="AD2290" i="1"/>
  <c r="AD2291" i="1"/>
  <c r="AD2292" i="1"/>
  <c r="AD2293" i="1"/>
  <c r="AD2294" i="1"/>
  <c r="AD2295" i="1"/>
  <c r="AD2296" i="1"/>
  <c r="AD2297" i="1"/>
  <c r="AD2298" i="1"/>
  <c r="AD2299" i="1"/>
  <c r="AD2300" i="1"/>
  <c r="AD2301" i="1"/>
  <c r="AD2302" i="1"/>
  <c r="AD2303" i="1"/>
  <c r="AD2304" i="1"/>
  <c r="AD2305" i="1"/>
  <c r="AD2306" i="1"/>
  <c r="AD2307" i="1"/>
  <c r="AD2308" i="1"/>
  <c r="AD2309" i="1"/>
  <c r="AD2310" i="1"/>
  <c r="AD2311" i="1"/>
  <c r="AD2312" i="1"/>
  <c r="AD2313" i="1"/>
  <c r="AD2314" i="1"/>
  <c r="AD2315" i="1"/>
  <c r="AD2316" i="1"/>
  <c r="AD2317" i="1"/>
  <c r="AD2318" i="1"/>
  <c r="AD2319" i="1"/>
  <c r="AD2320" i="1"/>
  <c r="AD2321" i="1"/>
  <c r="AD2322" i="1"/>
  <c r="AD2323" i="1"/>
  <c r="AD2324" i="1"/>
  <c r="AD2325" i="1"/>
  <c r="AD2326" i="1"/>
  <c r="AD2327" i="1"/>
  <c r="AD2328" i="1"/>
  <c r="AD2329" i="1"/>
  <c r="AD2330" i="1"/>
  <c r="AD2331" i="1"/>
  <c r="AD2332" i="1"/>
  <c r="AD2333" i="1"/>
  <c r="AD2334" i="1"/>
  <c r="AD2335" i="1"/>
  <c r="AD2336" i="1"/>
  <c r="AD2337" i="1"/>
  <c r="AD2338" i="1"/>
  <c r="AD2339" i="1"/>
  <c r="AD2340" i="1"/>
  <c r="AD2341" i="1"/>
  <c r="AD2342" i="1"/>
  <c r="AD2343" i="1"/>
  <c r="AD2344" i="1"/>
  <c r="AD2345" i="1"/>
  <c r="AD2346" i="1"/>
  <c r="AD2347" i="1"/>
  <c r="AD2348" i="1"/>
  <c r="AD2349" i="1"/>
  <c r="AD2350" i="1"/>
  <c r="AD2351" i="1"/>
  <c r="AD2352" i="1"/>
  <c r="AD2353" i="1"/>
  <c r="AD2354" i="1"/>
  <c r="AD2355" i="1"/>
  <c r="AD2356" i="1"/>
  <c r="AD2357" i="1"/>
  <c r="AD2358" i="1"/>
  <c r="AD2359" i="1"/>
  <c r="AD2360" i="1"/>
  <c r="AD2361" i="1"/>
  <c r="AD2362" i="1"/>
  <c r="AD2363" i="1"/>
  <c r="AD2364" i="1"/>
  <c r="AD2365" i="1"/>
  <c r="AD2366" i="1"/>
  <c r="AD2367" i="1"/>
  <c r="AD2368" i="1"/>
  <c r="AD2369" i="1"/>
  <c r="AD2370" i="1"/>
  <c r="AD2371" i="1"/>
  <c r="AD2372" i="1"/>
  <c r="AD2373" i="1"/>
  <c r="AD2374" i="1"/>
  <c r="AD2375" i="1"/>
  <c r="AD2376" i="1"/>
  <c r="AD2377" i="1"/>
  <c r="AD2378" i="1"/>
  <c r="AD2379" i="1"/>
  <c r="AD2380" i="1"/>
  <c r="AD2381" i="1"/>
  <c r="AD2382" i="1"/>
  <c r="AD2383" i="1"/>
  <c r="AD2384" i="1"/>
  <c r="AD2385" i="1"/>
  <c r="AD2386" i="1"/>
  <c r="AD2387" i="1"/>
  <c r="AD2388" i="1"/>
  <c r="AD2389" i="1"/>
  <c r="AD2390" i="1"/>
  <c r="AD2391" i="1"/>
  <c r="AD2392" i="1"/>
  <c r="AD2393" i="1"/>
  <c r="AD2394" i="1"/>
  <c r="AD2395" i="1"/>
  <c r="AD2396" i="1"/>
  <c r="AD2397" i="1"/>
  <c r="AD2398" i="1"/>
  <c r="AD2399" i="1"/>
  <c r="AD2400" i="1"/>
  <c r="AD2401" i="1"/>
  <c r="AD2402" i="1"/>
  <c r="AD2403" i="1"/>
  <c r="AD2404" i="1"/>
  <c r="AD2405" i="1"/>
  <c r="AD2406" i="1"/>
  <c r="AD2407" i="1"/>
  <c r="AD2408" i="1"/>
  <c r="AD2409" i="1"/>
  <c r="AD2410" i="1"/>
  <c r="AD2411" i="1"/>
  <c r="AD2412" i="1"/>
  <c r="AD2413" i="1"/>
  <c r="AD2414" i="1"/>
  <c r="AD2415" i="1"/>
  <c r="AD2416" i="1"/>
  <c r="AD2417" i="1"/>
  <c r="AD2418" i="1"/>
  <c r="AD2419" i="1"/>
  <c r="AD2420" i="1"/>
  <c r="AD2421" i="1"/>
  <c r="AD2422" i="1"/>
  <c r="AD2423" i="1"/>
  <c r="AD2424" i="1"/>
  <c r="AD2425" i="1"/>
  <c r="AD2426" i="1"/>
  <c r="AD2427" i="1"/>
  <c r="AD2428" i="1"/>
  <c r="AD2429" i="1"/>
  <c r="AD2430" i="1"/>
  <c r="AD2431" i="1"/>
  <c r="AD2432" i="1"/>
  <c r="AD2433" i="1"/>
  <c r="AD2434" i="1"/>
  <c r="AD2435" i="1"/>
  <c r="AD2436" i="1"/>
  <c r="AD2437" i="1"/>
  <c r="AD2438" i="1"/>
  <c r="AD2439" i="1"/>
  <c r="AD2440" i="1"/>
  <c r="AD2441" i="1"/>
  <c r="AD2442" i="1"/>
  <c r="AD2443" i="1"/>
  <c r="AD2444" i="1"/>
  <c r="AD2445" i="1"/>
  <c r="AD2446" i="1"/>
  <c r="AD2447" i="1"/>
  <c r="AD2448" i="1"/>
  <c r="AD2449" i="1"/>
  <c r="AD2450" i="1"/>
  <c r="AD2451" i="1"/>
  <c r="AD2452" i="1"/>
  <c r="AD2453" i="1"/>
  <c r="AD2454" i="1"/>
  <c r="AD2455" i="1"/>
  <c r="AD2456" i="1"/>
  <c r="AD2457" i="1"/>
  <c r="AD2458" i="1"/>
  <c r="AD2459" i="1"/>
  <c r="AD2460" i="1"/>
  <c r="AD2461" i="1"/>
  <c r="AD2462" i="1"/>
  <c r="AD2463" i="1"/>
  <c r="AD2464" i="1"/>
  <c r="AD2465" i="1"/>
  <c r="AD2466" i="1"/>
  <c r="AD2467" i="1"/>
  <c r="AD2468" i="1"/>
  <c r="AD2469" i="1"/>
  <c r="AD2470" i="1"/>
  <c r="AD2471" i="1"/>
  <c r="AD2472" i="1"/>
  <c r="AD2473" i="1"/>
  <c r="AD2474" i="1"/>
  <c r="AD2475" i="1"/>
  <c r="AD2476" i="1"/>
  <c r="AD2477" i="1"/>
  <c r="AD2478" i="1"/>
  <c r="AD2479" i="1"/>
  <c r="AD2480" i="1"/>
  <c r="AD2481" i="1"/>
  <c r="AD2482" i="1"/>
  <c r="AD2483" i="1"/>
  <c r="AD2484" i="1"/>
  <c r="AD2485" i="1"/>
  <c r="AD2486" i="1"/>
  <c r="AD2487" i="1"/>
  <c r="AD2488" i="1"/>
  <c r="AD2489" i="1"/>
  <c r="AD2490" i="1"/>
  <c r="AD2491" i="1"/>
  <c r="AD2492" i="1"/>
  <c r="AD2493" i="1"/>
  <c r="AD2494" i="1"/>
  <c r="AD2495" i="1"/>
  <c r="AD2496" i="1"/>
  <c r="AD2497" i="1"/>
  <c r="AD2498" i="1"/>
  <c r="AD2499" i="1"/>
  <c r="AD2500" i="1"/>
  <c r="AD2501" i="1"/>
  <c r="AD2502" i="1"/>
  <c r="AD2503" i="1"/>
  <c r="AD2504" i="1"/>
  <c r="AD2505" i="1"/>
  <c r="AD2506" i="1"/>
  <c r="AD2507" i="1"/>
  <c r="AD2508" i="1"/>
  <c r="AD2509" i="1"/>
  <c r="AD2510" i="1"/>
  <c r="AD2511" i="1"/>
  <c r="AD2512" i="1"/>
  <c r="AD2513" i="1"/>
  <c r="AD2514" i="1"/>
  <c r="AD2515" i="1"/>
  <c r="AD2516" i="1"/>
  <c r="AD2517" i="1"/>
  <c r="AD2518" i="1"/>
  <c r="AD2519" i="1"/>
  <c r="AD2520" i="1"/>
  <c r="AD2521" i="1"/>
  <c r="AD2522" i="1"/>
  <c r="AD2523" i="1"/>
  <c r="AD2524" i="1"/>
  <c r="AD2525" i="1"/>
  <c r="AD2526" i="1"/>
  <c r="AD2527" i="1"/>
  <c r="AD2528" i="1"/>
  <c r="AD2529" i="1"/>
  <c r="AD2530" i="1"/>
  <c r="AD2531" i="1"/>
  <c r="AD2532" i="1"/>
  <c r="AD2533" i="1"/>
  <c r="AD2534" i="1"/>
  <c r="AD2535" i="1"/>
  <c r="AD2536" i="1"/>
  <c r="AD2537" i="1"/>
  <c r="AD2538" i="1"/>
  <c r="AD2539" i="1"/>
  <c r="AD2540" i="1"/>
  <c r="AD2541" i="1"/>
  <c r="AD2542" i="1"/>
  <c r="AD2543" i="1"/>
  <c r="AD2544" i="1"/>
  <c r="AD2545" i="1"/>
  <c r="AD2546" i="1"/>
  <c r="AD2547" i="1"/>
  <c r="AD2548" i="1"/>
  <c r="AD2549" i="1"/>
  <c r="AD2550" i="1"/>
  <c r="AD2551" i="1"/>
  <c r="AD2552" i="1"/>
  <c r="AD2553" i="1"/>
  <c r="AD2554" i="1"/>
  <c r="AD2555" i="1"/>
  <c r="AD2556" i="1"/>
  <c r="AD2557" i="1"/>
  <c r="AD2558" i="1"/>
  <c r="AD2559" i="1"/>
  <c r="AD2560" i="1"/>
  <c r="AD2561" i="1"/>
  <c r="AD2562" i="1"/>
  <c r="AD2563" i="1"/>
  <c r="AD2564" i="1"/>
  <c r="AD2565" i="1"/>
  <c r="AD2566" i="1"/>
  <c r="AD2567" i="1"/>
  <c r="AD2568" i="1"/>
  <c r="AD2569" i="1"/>
  <c r="AD2570" i="1"/>
  <c r="AD2571" i="1"/>
  <c r="AD2572" i="1"/>
  <c r="AD2573" i="1"/>
  <c r="AD2574" i="1"/>
  <c r="AD2575" i="1"/>
  <c r="AD2576" i="1"/>
  <c r="AD2577" i="1"/>
  <c r="AD2578" i="1"/>
  <c r="AD2579" i="1"/>
  <c r="AD2580" i="1"/>
  <c r="AD2581" i="1"/>
  <c r="AD2582" i="1"/>
  <c r="AD2583" i="1"/>
  <c r="AD2584" i="1"/>
  <c r="AD2585" i="1"/>
  <c r="AD2586" i="1"/>
  <c r="AD2587" i="1"/>
  <c r="AD2588" i="1"/>
  <c r="AD2589" i="1"/>
  <c r="AD2590" i="1"/>
  <c r="AD2591" i="1"/>
  <c r="AD2592" i="1"/>
  <c r="AD2593" i="1"/>
  <c r="AD2594" i="1"/>
  <c r="AD2595" i="1"/>
  <c r="AD2596" i="1"/>
  <c r="AD2597" i="1"/>
  <c r="AD2598" i="1"/>
  <c r="AD2599" i="1"/>
  <c r="AD2600" i="1"/>
  <c r="AD2601" i="1"/>
  <c r="AD2602" i="1"/>
  <c r="AD2603" i="1"/>
  <c r="AD2604" i="1"/>
  <c r="AD2605" i="1"/>
  <c r="AD2606" i="1"/>
  <c r="AD2607" i="1"/>
  <c r="AD2608" i="1"/>
  <c r="AD2609" i="1"/>
  <c r="AD2610" i="1"/>
  <c r="AD2611" i="1"/>
  <c r="AD2612" i="1"/>
  <c r="AD2613" i="1"/>
  <c r="AD2614" i="1"/>
  <c r="AD2615" i="1"/>
  <c r="AD2616" i="1"/>
  <c r="AD2617" i="1"/>
  <c r="AD2618" i="1"/>
  <c r="AD2619" i="1"/>
  <c r="AD2620" i="1"/>
  <c r="AD2621" i="1"/>
  <c r="AD2622" i="1"/>
  <c r="AD2623" i="1"/>
  <c r="AD2624" i="1"/>
  <c r="AD2625" i="1"/>
  <c r="AD2626" i="1"/>
  <c r="AD2627" i="1"/>
  <c r="AD2628" i="1"/>
  <c r="AD2629" i="1"/>
  <c r="AD2630" i="1"/>
  <c r="AD2631" i="1"/>
  <c r="AD2632" i="1"/>
  <c r="AD2633" i="1"/>
  <c r="AD2634" i="1"/>
  <c r="AD2635" i="1"/>
  <c r="AD2636" i="1"/>
  <c r="AD2637" i="1"/>
  <c r="AD2638" i="1"/>
  <c r="AD2639" i="1"/>
  <c r="AD2640" i="1"/>
  <c r="AD2641" i="1"/>
  <c r="AD2642" i="1"/>
  <c r="AD2643" i="1"/>
  <c r="AD2644" i="1"/>
  <c r="AD2645" i="1"/>
  <c r="AD2646" i="1"/>
  <c r="AD2647" i="1"/>
  <c r="AD2648" i="1"/>
  <c r="AD2649" i="1"/>
  <c r="AD2650" i="1"/>
  <c r="AD2651" i="1"/>
  <c r="AD2652" i="1"/>
  <c r="AD2653" i="1"/>
  <c r="AD2654" i="1"/>
  <c r="AD2655" i="1"/>
  <c r="AD2656" i="1"/>
  <c r="AD2657" i="1"/>
  <c r="AD2658" i="1"/>
  <c r="AD2659" i="1"/>
  <c r="AD2660" i="1"/>
  <c r="AD2661" i="1"/>
  <c r="AD2662" i="1"/>
  <c r="AD2663" i="1"/>
  <c r="AD2664" i="1"/>
  <c r="AD2665" i="1"/>
  <c r="AD2666" i="1"/>
  <c r="AD2667" i="1"/>
  <c r="AD2668" i="1"/>
  <c r="AD2669" i="1"/>
  <c r="AD2670" i="1"/>
  <c r="AD2671" i="1"/>
  <c r="AD2672" i="1"/>
  <c r="AD2673" i="1"/>
  <c r="AD2674" i="1"/>
  <c r="AD2675" i="1"/>
  <c r="AD2676" i="1"/>
  <c r="AD2677" i="1"/>
  <c r="AD2678" i="1"/>
  <c r="AD2679" i="1"/>
  <c r="AD2680" i="1"/>
  <c r="AD2681" i="1"/>
  <c r="AD2682" i="1"/>
  <c r="AD2683" i="1"/>
  <c r="AD2684" i="1"/>
  <c r="AD2685" i="1"/>
  <c r="AD2686" i="1"/>
  <c r="AD2687" i="1"/>
  <c r="AD2688" i="1"/>
  <c r="AD2689" i="1"/>
  <c r="AD2690" i="1"/>
  <c r="AD2691" i="1"/>
  <c r="AD2692" i="1"/>
  <c r="AD2693" i="1"/>
  <c r="AD2694" i="1"/>
  <c r="AD2695" i="1"/>
  <c r="AD2696" i="1"/>
  <c r="AD2697" i="1"/>
  <c r="AD2698" i="1"/>
  <c r="AD2699" i="1"/>
  <c r="AD2700" i="1"/>
  <c r="AD2701" i="1"/>
  <c r="AD2702" i="1"/>
  <c r="AD2703" i="1"/>
  <c r="AD2704" i="1"/>
  <c r="AD2705" i="1"/>
  <c r="AD2706" i="1"/>
  <c r="AD2707" i="1"/>
  <c r="AD2708" i="1"/>
  <c r="AD2709" i="1"/>
  <c r="AD2710" i="1"/>
  <c r="AD2711" i="1"/>
  <c r="AD2712" i="1"/>
  <c r="AD2713" i="1"/>
  <c r="AD2714" i="1"/>
  <c r="AD2715" i="1"/>
  <c r="AD2716" i="1"/>
  <c r="AD2717" i="1"/>
  <c r="AD2718" i="1"/>
  <c r="AD2719" i="1"/>
  <c r="AD2720" i="1"/>
  <c r="AD2721" i="1"/>
  <c r="AD2722" i="1"/>
  <c r="AD2723" i="1"/>
  <c r="AD2724" i="1"/>
  <c r="AD2725" i="1"/>
  <c r="AD2726" i="1"/>
  <c r="AD2727" i="1"/>
  <c r="AD2728" i="1"/>
  <c r="AD2729" i="1"/>
  <c r="AD2730" i="1"/>
  <c r="AD2731" i="1"/>
  <c r="AD2732" i="1"/>
  <c r="AD2733" i="1"/>
  <c r="AD2734" i="1"/>
  <c r="AD2735" i="1"/>
  <c r="AD2736" i="1"/>
  <c r="AD2737" i="1"/>
  <c r="AD2738" i="1"/>
  <c r="AD2739" i="1"/>
  <c r="AD2740" i="1"/>
  <c r="AD2741" i="1"/>
  <c r="AD2742" i="1"/>
  <c r="AD2743" i="1"/>
  <c r="AD2744" i="1"/>
  <c r="AD2745" i="1"/>
  <c r="AD2746" i="1"/>
  <c r="AD2747" i="1"/>
  <c r="AD2748" i="1"/>
  <c r="AD2749" i="1"/>
  <c r="AD2750" i="1"/>
  <c r="AD2751" i="1"/>
  <c r="AD2752" i="1"/>
  <c r="AD2753" i="1"/>
  <c r="AD2754" i="1"/>
  <c r="AD2755" i="1"/>
  <c r="AD2756" i="1"/>
  <c r="AD2757" i="1"/>
  <c r="AD2758" i="1"/>
  <c r="AD2759" i="1"/>
  <c r="AD2760" i="1"/>
  <c r="AD2761" i="1"/>
  <c r="AD2762" i="1"/>
  <c r="AD2763" i="1"/>
  <c r="AD2764" i="1"/>
  <c r="AD2765" i="1"/>
  <c r="AD2766" i="1"/>
  <c r="AD2767" i="1"/>
  <c r="AD2768" i="1"/>
  <c r="AD2769" i="1"/>
  <c r="AD2770" i="1"/>
  <c r="AD2771" i="1"/>
  <c r="AD2772" i="1"/>
  <c r="AD2773" i="1"/>
  <c r="AD2774" i="1"/>
  <c r="AD2775" i="1"/>
  <c r="AD2776" i="1"/>
  <c r="AD2777" i="1"/>
  <c r="AD2778" i="1"/>
  <c r="AD2779" i="1"/>
  <c r="AD2780" i="1"/>
  <c r="AD2781" i="1"/>
  <c r="AD2782" i="1"/>
  <c r="AD2783" i="1"/>
  <c r="AD2784" i="1"/>
  <c r="AD2785" i="1"/>
  <c r="AD2786" i="1"/>
  <c r="AD2787" i="1"/>
  <c r="AD2788" i="1"/>
  <c r="AD2789" i="1"/>
  <c r="AD2790" i="1"/>
  <c r="AD2791" i="1"/>
  <c r="AD2792" i="1"/>
  <c r="AD2793" i="1"/>
  <c r="AD2794" i="1"/>
  <c r="AD2795" i="1"/>
  <c r="AD2796" i="1"/>
  <c r="AD2797" i="1"/>
  <c r="AD2798" i="1"/>
  <c r="AD2799" i="1"/>
  <c r="AD2800" i="1"/>
  <c r="AD2801" i="1"/>
  <c r="AD2802" i="1"/>
  <c r="AD2803" i="1"/>
  <c r="AD2804" i="1"/>
  <c r="AD2805" i="1"/>
  <c r="AD2806" i="1"/>
  <c r="AD2807" i="1"/>
  <c r="AD2808" i="1"/>
  <c r="AD2809" i="1"/>
  <c r="AD2810" i="1"/>
  <c r="AD2811" i="1"/>
  <c r="AD2812" i="1"/>
  <c r="AD2813" i="1"/>
  <c r="AD2814" i="1"/>
  <c r="AD2815" i="1"/>
  <c r="AD2816" i="1"/>
  <c r="AD2817" i="1"/>
  <c r="AD2818" i="1"/>
  <c r="AD2819" i="1"/>
  <c r="AD2820" i="1"/>
  <c r="AD2821" i="1"/>
  <c r="AD2822" i="1"/>
  <c r="AD2823" i="1"/>
  <c r="AD2824" i="1"/>
  <c r="AD2825" i="1"/>
  <c r="AD2826" i="1"/>
  <c r="AD2827" i="1"/>
  <c r="AD2828" i="1"/>
  <c r="AD2829" i="1"/>
  <c r="AD2830" i="1"/>
  <c r="AD2831" i="1"/>
  <c r="AD2832" i="1"/>
  <c r="AD2833" i="1"/>
  <c r="AD2834" i="1"/>
  <c r="AD2835" i="1"/>
  <c r="AD2836" i="1"/>
  <c r="AD2837" i="1"/>
  <c r="AD2838" i="1"/>
  <c r="AD2839" i="1"/>
  <c r="AD2840" i="1"/>
  <c r="AD2841" i="1"/>
  <c r="AD2842" i="1"/>
  <c r="AD2843" i="1"/>
  <c r="AD2844" i="1"/>
  <c r="AD2845" i="1"/>
  <c r="AD2846" i="1"/>
  <c r="AD2847" i="1"/>
  <c r="AD2848" i="1"/>
  <c r="AD2849" i="1"/>
  <c r="AD2850" i="1"/>
  <c r="AD2851" i="1"/>
  <c r="AD2852" i="1"/>
  <c r="AD2853" i="1"/>
  <c r="AD2854" i="1"/>
  <c r="AD2855" i="1"/>
  <c r="AD2856" i="1"/>
  <c r="AD2857" i="1"/>
  <c r="AD2858" i="1"/>
  <c r="AD2859" i="1"/>
  <c r="AD2860" i="1"/>
  <c r="AD2861" i="1"/>
  <c r="AD2862" i="1"/>
  <c r="AD2863" i="1"/>
  <c r="AD2864" i="1"/>
  <c r="AD2865" i="1"/>
  <c r="AD2866" i="1"/>
  <c r="AD2867" i="1"/>
  <c r="AD2868" i="1"/>
  <c r="AD2869" i="1"/>
  <c r="AD2870" i="1"/>
  <c r="AD2871" i="1"/>
  <c r="AD2872" i="1"/>
  <c r="AD2873" i="1"/>
  <c r="AD2874" i="1"/>
  <c r="AD2875" i="1"/>
  <c r="AD2876" i="1"/>
  <c r="AD2877" i="1"/>
  <c r="AD2878" i="1"/>
  <c r="AD2879" i="1"/>
  <c r="AD2880" i="1"/>
  <c r="AD2881" i="1"/>
  <c r="AD2882" i="1"/>
  <c r="AD2883" i="1"/>
  <c r="AD2884" i="1"/>
  <c r="AD2885" i="1"/>
  <c r="AD2886" i="1"/>
  <c r="AD2887" i="1"/>
  <c r="AD2888" i="1"/>
  <c r="AD2889" i="1"/>
  <c r="AD2890" i="1"/>
  <c r="AD2891" i="1"/>
  <c r="AD2892" i="1"/>
  <c r="AD2893" i="1"/>
  <c r="AD2894" i="1"/>
  <c r="AD2895" i="1"/>
  <c r="AD2896" i="1"/>
  <c r="AD2897" i="1"/>
  <c r="AD2898" i="1"/>
  <c r="AD2899" i="1"/>
  <c r="AD2900" i="1"/>
  <c r="AD2901" i="1"/>
  <c r="AD2902" i="1"/>
  <c r="AD2903" i="1"/>
  <c r="AD2904" i="1"/>
  <c r="AD2905" i="1"/>
  <c r="AD2906" i="1"/>
  <c r="AD2907" i="1"/>
  <c r="AD2908" i="1"/>
  <c r="AD2909" i="1"/>
  <c r="AD2910" i="1"/>
  <c r="AD2911" i="1"/>
  <c r="AD2912" i="1"/>
  <c r="AD2913" i="1"/>
  <c r="AD2914" i="1"/>
  <c r="AD2915" i="1"/>
  <c r="AD2916" i="1"/>
  <c r="AD2917" i="1"/>
  <c r="AD2918" i="1"/>
  <c r="AD2919" i="1"/>
  <c r="AD2920" i="1"/>
  <c r="AD2921" i="1"/>
  <c r="AD2922" i="1"/>
  <c r="AD2923" i="1"/>
  <c r="AD2924" i="1"/>
  <c r="AD2925" i="1"/>
  <c r="AD2926" i="1"/>
  <c r="AD2927" i="1"/>
  <c r="AD2928" i="1"/>
  <c r="AD2929" i="1"/>
  <c r="AD2930" i="1"/>
  <c r="AD2931" i="1"/>
  <c r="AD2932" i="1"/>
  <c r="AD2933" i="1"/>
  <c r="AD2934" i="1"/>
  <c r="AD2935" i="1"/>
  <c r="AD2936" i="1"/>
  <c r="AD2937" i="1"/>
  <c r="AD2938" i="1"/>
  <c r="AD2939" i="1"/>
  <c r="AD2940" i="1"/>
  <c r="AD2941" i="1"/>
  <c r="AD2942" i="1"/>
  <c r="AD2943" i="1"/>
  <c r="AD2944" i="1"/>
  <c r="AD2945" i="1"/>
  <c r="AD2946" i="1"/>
  <c r="AD2947" i="1"/>
  <c r="AD2948" i="1"/>
  <c r="AD2949" i="1"/>
  <c r="AD2950" i="1"/>
  <c r="AD2951" i="1"/>
  <c r="AD2952" i="1"/>
  <c r="AD2953" i="1"/>
  <c r="AD2954" i="1"/>
  <c r="AD2955" i="1"/>
  <c r="AD2956" i="1"/>
  <c r="AD2957" i="1"/>
  <c r="AD2958" i="1"/>
  <c r="AD2959" i="1"/>
  <c r="AD2960" i="1"/>
  <c r="AD2961" i="1"/>
  <c r="AD2962" i="1"/>
  <c r="AD2963" i="1"/>
  <c r="AD2964" i="1"/>
  <c r="AD2965" i="1"/>
  <c r="AD2966" i="1"/>
  <c r="AD2967" i="1"/>
  <c r="AD2968" i="1"/>
  <c r="AD2969" i="1"/>
  <c r="AD2970" i="1"/>
  <c r="AD2971" i="1"/>
  <c r="AD2972" i="1"/>
  <c r="AD2973" i="1"/>
  <c r="AD2974" i="1"/>
  <c r="AD2975" i="1"/>
  <c r="AD2976" i="1"/>
  <c r="AD2977" i="1"/>
  <c r="AD2978" i="1"/>
  <c r="AD2979" i="1"/>
  <c r="AD2980" i="1"/>
  <c r="AD2981" i="1"/>
  <c r="AD2982" i="1"/>
  <c r="AD2983" i="1"/>
  <c r="AD2984" i="1"/>
  <c r="AD2985" i="1"/>
  <c r="AD2986" i="1"/>
  <c r="AD2987" i="1"/>
  <c r="AD2988" i="1"/>
  <c r="AD2989" i="1"/>
  <c r="AD2990" i="1"/>
  <c r="AD2991" i="1"/>
  <c r="AD2992" i="1"/>
  <c r="AD2993" i="1"/>
  <c r="AD2994" i="1"/>
  <c r="AD2995" i="1"/>
  <c r="AD2996" i="1"/>
  <c r="AD2997" i="1"/>
  <c r="AD2998" i="1"/>
  <c r="AD2999" i="1"/>
  <c r="AD3000" i="1"/>
  <c r="AD3001" i="1"/>
  <c r="AD3002" i="1"/>
  <c r="AD3003" i="1"/>
  <c r="AD3004" i="1"/>
  <c r="AD3005" i="1"/>
  <c r="AD3006" i="1"/>
  <c r="AD3007" i="1"/>
  <c r="AD3008" i="1"/>
  <c r="AD3009" i="1"/>
  <c r="AD3010" i="1"/>
  <c r="AD3011" i="1"/>
  <c r="AD3012" i="1"/>
  <c r="AD3013" i="1"/>
  <c r="AD3014" i="1"/>
  <c r="AD3015" i="1"/>
  <c r="AD3016" i="1"/>
  <c r="AD3017" i="1"/>
  <c r="AD3018" i="1"/>
  <c r="AD3019" i="1"/>
  <c r="AD3020" i="1"/>
  <c r="AD3021" i="1"/>
  <c r="AD3022" i="1"/>
  <c r="AD3023" i="1"/>
  <c r="AD3024" i="1"/>
  <c r="AD3025" i="1"/>
  <c r="AD3026" i="1"/>
  <c r="AD3027" i="1"/>
  <c r="AD3028" i="1"/>
  <c r="AD3029" i="1"/>
  <c r="AD3030" i="1"/>
  <c r="AD3031" i="1"/>
  <c r="AD3032" i="1"/>
  <c r="AD3033" i="1"/>
  <c r="AD3034" i="1"/>
  <c r="AD3035" i="1"/>
  <c r="AD3036" i="1"/>
  <c r="AD3037" i="1"/>
  <c r="AD3038" i="1"/>
  <c r="AD3039" i="1"/>
  <c r="AD3040" i="1"/>
  <c r="AD3041" i="1"/>
  <c r="AD3042" i="1"/>
  <c r="AD3043" i="1"/>
  <c r="AD3044" i="1"/>
  <c r="AD3045" i="1"/>
  <c r="AD3046" i="1"/>
  <c r="AD3047" i="1"/>
  <c r="AD3048" i="1"/>
  <c r="AD3049" i="1"/>
  <c r="AD3050" i="1"/>
  <c r="AD3051" i="1"/>
  <c r="AD3052" i="1"/>
  <c r="AD3053" i="1"/>
  <c r="AD3054" i="1"/>
  <c r="AD3055" i="1"/>
  <c r="AD3056" i="1"/>
  <c r="AD3057" i="1"/>
  <c r="AD3058" i="1"/>
  <c r="AD3059" i="1"/>
  <c r="AD3060" i="1"/>
  <c r="AD3061" i="1"/>
  <c r="AD3062" i="1"/>
  <c r="AD3063" i="1"/>
  <c r="AD3064" i="1"/>
  <c r="AD3065" i="1"/>
  <c r="AD3066" i="1"/>
  <c r="AD3067" i="1"/>
  <c r="AD3068" i="1"/>
  <c r="AD3069" i="1"/>
  <c r="AD3070" i="1"/>
  <c r="AD3071" i="1"/>
  <c r="AD3072" i="1"/>
  <c r="AD3073" i="1"/>
  <c r="AD3074" i="1"/>
  <c r="AD3075" i="1"/>
  <c r="AD3076" i="1"/>
  <c r="AD3077" i="1"/>
  <c r="AD3078" i="1"/>
  <c r="AD3079" i="1"/>
  <c r="AD3080" i="1"/>
  <c r="AD3081" i="1"/>
  <c r="AD3082" i="1"/>
  <c r="AD3083" i="1"/>
  <c r="AD3084" i="1"/>
  <c r="AD3085" i="1"/>
  <c r="AD3086" i="1"/>
  <c r="AD3087" i="1"/>
  <c r="AD3088" i="1"/>
  <c r="AD3089" i="1"/>
  <c r="AD3090" i="1"/>
  <c r="AD3091" i="1"/>
  <c r="AD3092" i="1"/>
  <c r="AD3093" i="1"/>
  <c r="AD3094" i="1"/>
  <c r="AD3095" i="1"/>
  <c r="AD3096" i="1"/>
  <c r="AD3097" i="1"/>
  <c r="AD3098" i="1"/>
  <c r="AD3099" i="1"/>
  <c r="AD3100" i="1"/>
  <c r="AD3101" i="1"/>
  <c r="AD3102" i="1"/>
  <c r="AD3103" i="1"/>
  <c r="AD3104" i="1"/>
  <c r="AD3105" i="1"/>
  <c r="AD3106" i="1"/>
  <c r="AD3107" i="1"/>
  <c r="AD3108" i="1"/>
  <c r="AD3109" i="1"/>
  <c r="AD3110" i="1"/>
  <c r="AD3111" i="1"/>
  <c r="AD3112" i="1"/>
  <c r="AD3113" i="1"/>
  <c r="AD3114" i="1"/>
  <c r="AD3115" i="1"/>
  <c r="AD3116" i="1"/>
  <c r="AD3117" i="1"/>
  <c r="AD3118" i="1"/>
  <c r="AD3119" i="1"/>
  <c r="AD3120" i="1"/>
  <c r="AD3121" i="1"/>
  <c r="AD3122" i="1"/>
  <c r="AD3123" i="1"/>
  <c r="AD3124" i="1"/>
  <c r="AD3125" i="1"/>
  <c r="AD3126" i="1"/>
  <c r="AD3127" i="1"/>
  <c r="AD3128" i="1"/>
  <c r="AD3129" i="1"/>
  <c r="AD3130" i="1"/>
  <c r="AD3131" i="1"/>
  <c r="AD3132" i="1"/>
  <c r="AD3133" i="1"/>
  <c r="AD3134" i="1"/>
  <c r="AD3135" i="1"/>
  <c r="AD3136" i="1"/>
  <c r="AD3137" i="1"/>
  <c r="AD3138" i="1"/>
  <c r="AD3139" i="1"/>
  <c r="AD3140" i="1"/>
  <c r="AD3141" i="1"/>
  <c r="AD3142" i="1"/>
  <c r="AD3143" i="1"/>
  <c r="AD3144" i="1"/>
  <c r="AD3145" i="1"/>
  <c r="AD3146" i="1"/>
  <c r="AD3147" i="1"/>
  <c r="AD3148" i="1"/>
  <c r="AD3149" i="1"/>
  <c r="AD3150" i="1"/>
  <c r="AD3151" i="1"/>
  <c r="AD3152" i="1"/>
  <c r="AD3153" i="1"/>
  <c r="AD3154" i="1"/>
  <c r="AD3155" i="1"/>
  <c r="AD3156" i="1"/>
  <c r="AD3157" i="1"/>
  <c r="AD3158" i="1"/>
  <c r="AD3159" i="1"/>
  <c r="AD3160" i="1"/>
  <c r="AD3161" i="1"/>
  <c r="AD3162" i="1"/>
  <c r="AD3163" i="1"/>
  <c r="AD3164" i="1"/>
  <c r="AD3165" i="1"/>
  <c r="AD3166" i="1"/>
  <c r="AD3167" i="1"/>
  <c r="AD3168" i="1"/>
  <c r="AD3169" i="1"/>
  <c r="AD3170" i="1"/>
  <c r="AD3171" i="1"/>
  <c r="AD3172" i="1"/>
  <c r="AD3173" i="1"/>
  <c r="AD3174" i="1"/>
  <c r="AD3175" i="1"/>
  <c r="AD3176" i="1"/>
  <c r="AD3177" i="1"/>
  <c r="AD3178" i="1"/>
  <c r="AD3179" i="1"/>
  <c r="AD3180" i="1"/>
  <c r="AD3181" i="1"/>
  <c r="AD3182" i="1"/>
  <c r="AD3183" i="1"/>
  <c r="AD3184" i="1"/>
  <c r="AD3185" i="1"/>
  <c r="AD3186" i="1"/>
  <c r="AD3187" i="1"/>
  <c r="AD3188" i="1"/>
  <c r="AD3189" i="1"/>
  <c r="AD3190" i="1"/>
  <c r="AD3191" i="1"/>
  <c r="AD3192" i="1"/>
  <c r="AD3193" i="1"/>
  <c r="AD3194" i="1"/>
  <c r="AD3195" i="1"/>
  <c r="AD3196" i="1"/>
  <c r="AD3197" i="1"/>
  <c r="AD3198" i="1"/>
  <c r="AD3199" i="1"/>
  <c r="AD3200" i="1"/>
  <c r="AD3201" i="1"/>
  <c r="AD3202" i="1"/>
  <c r="AD3203" i="1"/>
  <c r="AD3204" i="1"/>
  <c r="AD3205" i="1"/>
  <c r="AD3206" i="1"/>
  <c r="AD3207" i="1"/>
  <c r="AD3208" i="1"/>
  <c r="AD3209" i="1"/>
  <c r="AD3210" i="1"/>
  <c r="AD3211" i="1"/>
  <c r="AD3212" i="1"/>
  <c r="AD3213" i="1"/>
  <c r="AD3214" i="1"/>
  <c r="AD3215" i="1"/>
  <c r="AD3216" i="1"/>
  <c r="AD3217" i="1"/>
  <c r="AD3218" i="1"/>
  <c r="AD3219" i="1"/>
  <c r="AD3220" i="1"/>
  <c r="AD3221" i="1"/>
  <c r="AD3222" i="1"/>
  <c r="AD3223" i="1"/>
  <c r="AD3224" i="1"/>
  <c r="AD3225" i="1"/>
  <c r="AD3226" i="1"/>
  <c r="AD3227" i="1"/>
  <c r="AD3228" i="1"/>
  <c r="AD3229" i="1"/>
  <c r="AD3230" i="1"/>
  <c r="AD3231" i="1"/>
  <c r="AD3232" i="1"/>
  <c r="AD3233" i="1"/>
  <c r="AD3234" i="1"/>
  <c r="AD3235" i="1"/>
  <c r="AD3236" i="1"/>
  <c r="AD3237" i="1"/>
  <c r="AD3238" i="1"/>
  <c r="AD3239" i="1"/>
  <c r="AD3240" i="1"/>
  <c r="AD3241" i="1"/>
  <c r="AD3242" i="1"/>
  <c r="AD3243" i="1"/>
  <c r="AD3244" i="1"/>
  <c r="AD3245" i="1"/>
  <c r="AD3246" i="1"/>
  <c r="AD3247" i="1"/>
  <c r="AD3248" i="1"/>
  <c r="AD3249" i="1"/>
  <c r="AD3250" i="1"/>
  <c r="AD3251" i="1"/>
  <c r="AD3252" i="1"/>
  <c r="AD3253" i="1"/>
  <c r="AD3254" i="1"/>
  <c r="AD3255" i="1"/>
  <c r="AD3256" i="1"/>
  <c r="AD3257" i="1"/>
  <c r="AD3258" i="1"/>
  <c r="AD3259" i="1"/>
  <c r="AD3260" i="1"/>
  <c r="AD3261" i="1"/>
  <c r="AD3262" i="1"/>
  <c r="AD3263" i="1"/>
  <c r="AD3264" i="1"/>
  <c r="AD3265" i="1"/>
  <c r="AD3266" i="1"/>
  <c r="AD3267" i="1"/>
  <c r="AD3268" i="1"/>
  <c r="AD3269" i="1"/>
  <c r="AD3270" i="1"/>
  <c r="AD3271" i="1"/>
  <c r="AD3272" i="1"/>
  <c r="AD3273" i="1"/>
  <c r="AD3274" i="1"/>
  <c r="AD3275" i="1"/>
  <c r="AD3276" i="1"/>
  <c r="AD3277" i="1"/>
  <c r="AD3278" i="1"/>
  <c r="AD3279" i="1"/>
  <c r="AD3280" i="1"/>
  <c r="AD3281" i="1"/>
  <c r="AD3282" i="1"/>
  <c r="AD3283" i="1"/>
  <c r="AD3284" i="1"/>
  <c r="AD3285" i="1"/>
  <c r="AD3286" i="1"/>
  <c r="AD3287" i="1"/>
  <c r="AD3288" i="1"/>
  <c r="AD3289" i="1"/>
  <c r="AD3290" i="1"/>
  <c r="AD3291" i="1"/>
  <c r="AD3292" i="1"/>
  <c r="AD3293" i="1"/>
  <c r="AD3294" i="1"/>
  <c r="AD3295" i="1"/>
  <c r="AD3296" i="1"/>
  <c r="AD3297" i="1"/>
  <c r="AD3298" i="1"/>
  <c r="AD3299" i="1"/>
  <c r="AD3300" i="1"/>
  <c r="AD3301" i="1"/>
  <c r="AD3302" i="1"/>
  <c r="AD3303" i="1"/>
  <c r="AD3304" i="1"/>
  <c r="AD3305" i="1"/>
  <c r="AD3306" i="1"/>
  <c r="AD3307" i="1"/>
  <c r="AD3308" i="1"/>
  <c r="AD3309" i="1"/>
  <c r="AD3310" i="1"/>
  <c r="AD3311" i="1"/>
  <c r="AD3312" i="1"/>
  <c r="AD3313" i="1"/>
  <c r="AD3314" i="1"/>
  <c r="AD3315" i="1"/>
  <c r="AD3316" i="1"/>
  <c r="AD3317" i="1"/>
  <c r="AD3318" i="1"/>
  <c r="AD3319" i="1"/>
  <c r="AD3320" i="1"/>
  <c r="AD3321" i="1"/>
  <c r="AD3322" i="1"/>
  <c r="AD3323" i="1"/>
  <c r="AD3324" i="1"/>
  <c r="AD3325" i="1"/>
  <c r="AD3326" i="1"/>
  <c r="AD3327" i="1"/>
  <c r="AD3328" i="1"/>
  <c r="AD3329" i="1"/>
  <c r="AD3330" i="1"/>
  <c r="AD3331" i="1"/>
  <c r="AD3332" i="1"/>
  <c r="AD3333" i="1"/>
  <c r="AD3334" i="1"/>
  <c r="AD3335" i="1"/>
  <c r="AD3336" i="1"/>
  <c r="AD3337" i="1"/>
  <c r="AD3338" i="1"/>
  <c r="AD3339" i="1"/>
  <c r="AD3340" i="1"/>
  <c r="AD3341" i="1"/>
  <c r="AD3342" i="1"/>
  <c r="AD3343" i="1"/>
  <c r="AD3344" i="1"/>
  <c r="AD3345" i="1"/>
  <c r="AD3346" i="1"/>
  <c r="AD3347" i="1"/>
  <c r="AD3348" i="1"/>
  <c r="AD3349" i="1"/>
  <c r="AD3350" i="1"/>
  <c r="AD3351" i="1"/>
  <c r="AD3352" i="1"/>
  <c r="AD3353" i="1"/>
  <c r="AD3354" i="1"/>
  <c r="AD3355" i="1"/>
  <c r="AD3356" i="1"/>
  <c r="AD3357" i="1"/>
  <c r="AD3358" i="1"/>
  <c r="AD3359" i="1"/>
  <c r="AD3360" i="1"/>
  <c r="AD3361" i="1"/>
  <c r="AD3362" i="1"/>
  <c r="AD3363" i="1"/>
  <c r="AD3364" i="1"/>
  <c r="AD3365" i="1"/>
  <c r="AD3366" i="1"/>
  <c r="AD3367" i="1"/>
  <c r="AD3368" i="1"/>
  <c r="AD3369" i="1"/>
  <c r="AD3370" i="1"/>
  <c r="AD3371" i="1"/>
  <c r="AD3372" i="1"/>
  <c r="AD3373" i="1"/>
  <c r="AD3374" i="1"/>
  <c r="AD3375" i="1"/>
  <c r="AD3376" i="1"/>
  <c r="AD3377" i="1"/>
  <c r="AD3378" i="1"/>
  <c r="AD3379" i="1"/>
  <c r="AD3380" i="1"/>
  <c r="AD3381" i="1"/>
  <c r="AD3382" i="1"/>
  <c r="AD3383" i="1"/>
  <c r="AD3384" i="1"/>
  <c r="AD3385" i="1"/>
  <c r="AD3386" i="1"/>
  <c r="AD3387" i="1"/>
  <c r="AD3388" i="1"/>
  <c r="AD3389" i="1"/>
  <c r="AD3390" i="1"/>
  <c r="AD3391" i="1"/>
  <c r="AD3392" i="1"/>
  <c r="AD3393" i="1"/>
  <c r="AD3394" i="1"/>
  <c r="AD3395" i="1"/>
  <c r="AD3396" i="1"/>
  <c r="AD3397" i="1"/>
  <c r="AD3398" i="1"/>
  <c r="AD3399" i="1"/>
  <c r="AD3400" i="1"/>
  <c r="AD3401" i="1"/>
  <c r="AD3402" i="1"/>
  <c r="AD3403" i="1"/>
  <c r="AD3404" i="1"/>
  <c r="AD3405" i="1"/>
  <c r="AD3406" i="1"/>
  <c r="AD3407" i="1"/>
  <c r="AD3408" i="1"/>
  <c r="AD3409" i="1"/>
  <c r="AD3410" i="1"/>
  <c r="AD3411" i="1"/>
  <c r="AD3412" i="1"/>
  <c r="AD3413" i="1"/>
  <c r="AD3414" i="1"/>
  <c r="AD3415" i="1"/>
  <c r="AD3416" i="1"/>
  <c r="AD3417" i="1"/>
  <c r="AD3418" i="1"/>
  <c r="AD3419" i="1"/>
  <c r="AD3420" i="1"/>
  <c r="AD3421" i="1"/>
  <c r="AD3422" i="1"/>
  <c r="AD3423" i="1"/>
  <c r="AD3424" i="1"/>
  <c r="AD3425" i="1"/>
  <c r="AD3426" i="1"/>
  <c r="AD3427" i="1"/>
  <c r="AD3428" i="1"/>
  <c r="AD3429" i="1"/>
  <c r="AD3430" i="1"/>
  <c r="AD3431" i="1"/>
  <c r="AD3432" i="1"/>
  <c r="AD3433" i="1"/>
  <c r="AD3434" i="1"/>
  <c r="AD3435" i="1"/>
  <c r="AD3436" i="1"/>
  <c r="AD3437" i="1"/>
  <c r="AD3438" i="1"/>
  <c r="AD3439" i="1"/>
  <c r="AD3440" i="1"/>
  <c r="AD3441" i="1"/>
  <c r="AD3442" i="1"/>
  <c r="AD3443" i="1"/>
  <c r="AD3444" i="1"/>
  <c r="AD3445" i="1"/>
  <c r="AD3446" i="1"/>
  <c r="AD3447" i="1"/>
  <c r="AD3448" i="1"/>
  <c r="AD3449" i="1"/>
  <c r="AD3450" i="1"/>
  <c r="AD3451" i="1"/>
  <c r="AD3452" i="1"/>
  <c r="AD3453" i="1"/>
  <c r="AD3454" i="1"/>
  <c r="AD3455" i="1"/>
  <c r="AD3456" i="1"/>
  <c r="AD3457" i="1"/>
  <c r="AD3458" i="1"/>
  <c r="AD3459" i="1"/>
  <c r="AD3460" i="1"/>
  <c r="AD3461" i="1"/>
  <c r="AD3462" i="1"/>
  <c r="AD3463" i="1"/>
  <c r="AD3464" i="1"/>
  <c r="AD3465" i="1"/>
  <c r="AD3466" i="1"/>
  <c r="AD3467" i="1"/>
  <c r="AD3468" i="1"/>
  <c r="AD3469" i="1"/>
  <c r="AD3470" i="1"/>
  <c r="AD3471" i="1"/>
  <c r="AD3472" i="1"/>
  <c r="AD3473" i="1"/>
  <c r="AD3474" i="1"/>
  <c r="AD3475" i="1"/>
  <c r="AD3476" i="1"/>
  <c r="AD3477" i="1"/>
  <c r="AD3478" i="1"/>
  <c r="AD3479" i="1"/>
  <c r="AD3480" i="1"/>
  <c r="AD3481" i="1"/>
  <c r="AD3482" i="1"/>
  <c r="AD3483" i="1"/>
  <c r="AD3484" i="1"/>
  <c r="AD3485" i="1"/>
  <c r="AD3486" i="1"/>
  <c r="AD3487" i="1"/>
  <c r="AD3488" i="1"/>
  <c r="AD3489" i="1"/>
  <c r="AD3490" i="1"/>
  <c r="AD3491" i="1"/>
  <c r="AD3492" i="1"/>
  <c r="AD3493" i="1"/>
  <c r="AD3494" i="1"/>
  <c r="AD3495" i="1"/>
  <c r="AD3496" i="1"/>
  <c r="AD3497" i="1"/>
  <c r="AD3498" i="1"/>
  <c r="AD3499" i="1"/>
  <c r="AD3500" i="1"/>
  <c r="AD3501" i="1"/>
  <c r="AD3502" i="1"/>
  <c r="AD3503" i="1"/>
  <c r="AD3504" i="1"/>
  <c r="AD3505" i="1"/>
  <c r="AD3506" i="1"/>
  <c r="AD3507" i="1"/>
  <c r="AD3508" i="1"/>
  <c r="AD3509" i="1"/>
  <c r="AD3510" i="1"/>
  <c r="AD3511" i="1"/>
  <c r="AD3512" i="1"/>
  <c r="AD3513" i="1"/>
  <c r="AD3514" i="1"/>
  <c r="AD3515" i="1"/>
  <c r="AD3516" i="1"/>
  <c r="AD3517" i="1"/>
  <c r="AD3518" i="1"/>
  <c r="AD3519" i="1"/>
  <c r="AD3520" i="1"/>
  <c r="AD3521" i="1"/>
  <c r="AD3522" i="1"/>
  <c r="AD3523" i="1"/>
  <c r="AD3524" i="1"/>
  <c r="AD3525" i="1"/>
  <c r="AD3526" i="1"/>
  <c r="AD3527" i="1"/>
  <c r="AD3528" i="1"/>
  <c r="AD3529" i="1"/>
  <c r="AD3530" i="1"/>
  <c r="AD3531" i="1"/>
  <c r="AD3532" i="1"/>
  <c r="AD3533" i="1"/>
  <c r="AD3534" i="1"/>
  <c r="AD3535" i="1"/>
  <c r="AD3536" i="1"/>
  <c r="AD3537" i="1"/>
  <c r="AD3538" i="1"/>
  <c r="AD3539" i="1"/>
  <c r="AD3540" i="1"/>
  <c r="AD3541" i="1"/>
  <c r="AD3542" i="1"/>
  <c r="AD3543" i="1"/>
  <c r="AD3544" i="1"/>
  <c r="AD3545" i="1"/>
  <c r="AD3546" i="1"/>
  <c r="AD3547" i="1"/>
  <c r="AD3548" i="1"/>
  <c r="AD3549" i="1"/>
  <c r="AD3550" i="1"/>
  <c r="AD3551" i="1"/>
  <c r="AD3552" i="1"/>
  <c r="AD3553" i="1"/>
  <c r="AD3554" i="1"/>
  <c r="AD3555" i="1"/>
  <c r="AD3556" i="1"/>
  <c r="AD3557" i="1"/>
  <c r="AD3558" i="1"/>
  <c r="AD3559" i="1"/>
  <c r="AD3560" i="1"/>
  <c r="AD3561" i="1"/>
  <c r="AD3562" i="1"/>
  <c r="AD3563" i="1"/>
  <c r="AD3564" i="1"/>
  <c r="AD3565" i="1"/>
  <c r="AD3566" i="1"/>
  <c r="AD3567" i="1"/>
  <c r="AD3568" i="1"/>
  <c r="AD3569" i="1"/>
  <c r="AD3570" i="1"/>
  <c r="AD3571" i="1"/>
  <c r="AD3572" i="1"/>
  <c r="AD3573" i="1"/>
  <c r="AD3574" i="1"/>
  <c r="AD3575" i="1"/>
  <c r="AD3576" i="1"/>
  <c r="AD3577" i="1"/>
  <c r="AD3578" i="1"/>
  <c r="AD3579" i="1"/>
  <c r="AD3580" i="1"/>
  <c r="AD3581" i="1"/>
  <c r="AD3582" i="1"/>
  <c r="AD3583" i="1"/>
  <c r="AD3584" i="1"/>
  <c r="AD3585" i="1"/>
  <c r="AD3586" i="1"/>
  <c r="AD3587" i="1"/>
  <c r="AD3588" i="1"/>
  <c r="AD3589" i="1"/>
  <c r="AD3590" i="1"/>
  <c r="AD3591" i="1"/>
  <c r="AD3592" i="1"/>
  <c r="AD3593" i="1"/>
  <c r="AD3594" i="1"/>
  <c r="AD3595" i="1"/>
  <c r="AD3596" i="1"/>
  <c r="AD3597" i="1"/>
  <c r="AD3598" i="1"/>
  <c r="AD3599" i="1"/>
  <c r="AD3600" i="1"/>
  <c r="AD3601" i="1"/>
  <c r="AD3602" i="1"/>
  <c r="AD3603" i="1"/>
  <c r="AD3604" i="1"/>
  <c r="AD3605" i="1"/>
  <c r="AD3606" i="1"/>
  <c r="AD3607" i="1"/>
  <c r="AD3608" i="1"/>
  <c r="AD3609" i="1"/>
  <c r="AD3610" i="1"/>
  <c r="AD3611" i="1"/>
  <c r="AD3612" i="1"/>
  <c r="AD3613" i="1"/>
  <c r="AD3614" i="1"/>
  <c r="AD3615" i="1"/>
  <c r="AD3616" i="1"/>
  <c r="AD3617" i="1"/>
  <c r="AD3618" i="1"/>
  <c r="AD3619" i="1"/>
  <c r="AD3620" i="1"/>
  <c r="AD3621" i="1"/>
  <c r="AD3622" i="1"/>
  <c r="AD3623" i="1"/>
  <c r="AD3624" i="1"/>
  <c r="AD3625" i="1"/>
  <c r="AD3626" i="1"/>
  <c r="AD3627" i="1"/>
  <c r="AD3628" i="1"/>
  <c r="AD3629" i="1"/>
  <c r="AD3630" i="1"/>
  <c r="AD3631" i="1"/>
  <c r="AD3632" i="1"/>
  <c r="AD3633" i="1"/>
  <c r="AD3634" i="1"/>
  <c r="AD3635" i="1"/>
  <c r="AD3636" i="1"/>
  <c r="AD3637" i="1"/>
  <c r="AD3638" i="1"/>
  <c r="AD3639" i="1"/>
  <c r="AD3640" i="1"/>
  <c r="AD3641" i="1"/>
  <c r="AD3642" i="1"/>
  <c r="AD3643" i="1"/>
  <c r="AD3644" i="1"/>
  <c r="AD3645" i="1"/>
  <c r="AD3646" i="1"/>
  <c r="AD3647" i="1"/>
  <c r="AD3648" i="1"/>
  <c r="AD3649" i="1"/>
  <c r="AD3650" i="1"/>
  <c r="AD3651" i="1"/>
  <c r="AD3652" i="1"/>
  <c r="AD3653" i="1"/>
  <c r="AD3654" i="1"/>
  <c r="AD3655" i="1"/>
  <c r="AD3656" i="1"/>
  <c r="AD3657" i="1"/>
  <c r="AD3658" i="1"/>
  <c r="AD3659" i="1"/>
  <c r="AD3660" i="1"/>
  <c r="AD3661" i="1"/>
  <c r="AD3662" i="1"/>
  <c r="AD3663" i="1"/>
  <c r="AD3664" i="1"/>
  <c r="AD3665" i="1"/>
  <c r="AD3666" i="1"/>
  <c r="AD3667" i="1"/>
  <c r="AD3668" i="1"/>
  <c r="AD3669" i="1"/>
  <c r="AD3670" i="1"/>
  <c r="AD3671" i="1"/>
  <c r="AD3672" i="1"/>
  <c r="AD3673" i="1"/>
  <c r="AD3674" i="1"/>
  <c r="AD3675" i="1"/>
  <c r="AD3676" i="1"/>
  <c r="AD3677" i="1"/>
  <c r="AD3678" i="1"/>
  <c r="AD3679" i="1"/>
  <c r="AD3680" i="1"/>
  <c r="AD3681" i="1"/>
  <c r="AD3682" i="1"/>
  <c r="AD3683" i="1"/>
  <c r="AD3684" i="1"/>
  <c r="AD3685" i="1"/>
  <c r="AD3686" i="1"/>
  <c r="AD3687" i="1"/>
  <c r="AD3688" i="1"/>
  <c r="AD3689" i="1"/>
  <c r="AD3690" i="1"/>
  <c r="AD3691" i="1"/>
  <c r="AD3692" i="1"/>
  <c r="AD3693" i="1"/>
  <c r="AD3694" i="1"/>
  <c r="AD3695" i="1"/>
  <c r="AD3696" i="1"/>
  <c r="AD3697" i="1"/>
  <c r="AD3698" i="1"/>
  <c r="AD3699" i="1"/>
  <c r="AD3700" i="1"/>
  <c r="AD3701" i="1"/>
  <c r="AD3702" i="1"/>
  <c r="AD3703" i="1"/>
  <c r="AD3704" i="1"/>
  <c r="AD3705" i="1"/>
  <c r="AD3706" i="1"/>
  <c r="AD3707" i="1"/>
  <c r="AD3708" i="1"/>
  <c r="AD3709" i="1"/>
  <c r="AD3710" i="1"/>
  <c r="AD3711" i="1"/>
  <c r="AD3712" i="1"/>
  <c r="AD3713" i="1"/>
  <c r="AD3714" i="1"/>
  <c r="AD3715" i="1"/>
  <c r="AD3716" i="1"/>
  <c r="AD3717" i="1"/>
  <c r="AD3718" i="1"/>
  <c r="AD3719" i="1"/>
  <c r="AD3720" i="1"/>
  <c r="AD3721" i="1"/>
  <c r="AD3722" i="1"/>
  <c r="AD3723" i="1"/>
  <c r="AD3724" i="1"/>
  <c r="AD3725" i="1"/>
  <c r="AD3726" i="1"/>
  <c r="AD3727" i="1"/>
  <c r="AD3728" i="1"/>
  <c r="AD3729" i="1"/>
  <c r="AD3730" i="1"/>
  <c r="AD3731" i="1"/>
  <c r="AD3732" i="1"/>
  <c r="AD3733" i="1"/>
  <c r="AD3734" i="1"/>
  <c r="AD3735" i="1"/>
  <c r="AD3736" i="1"/>
  <c r="AD3737" i="1"/>
  <c r="AD3738" i="1"/>
  <c r="AD3739" i="1"/>
  <c r="AD3740" i="1"/>
  <c r="AD3741" i="1"/>
  <c r="AD3742" i="1"/>
  <c r="AD3743" i="1"/>
  <c r="AD3744" i="1"/>
  <c r="AD3745" i="1"/>
  <c r="AD3746" i="1"/>
  <c r="AD3747" i="1"/>
  <c r="AD3748" i="1"/>
  <c r="AD3749" i="1"/>
  <c r="AD3750" i="1"/>
  <c r="AD3751" i="1"/>
  <c r="AD3752" i="1"/>
  <c r="AD3753" i="1"/>
  <c r="AD3754" i="1"/>
  <c r="AD3755" i="1"/>
  <c r="AD3756" i="1"/>
  <c r="AD3757" i="1"/>
  <c r="AD3758" i="1"/>
  <c r="AD3759" i="1"/>
  <c r="AD3760" i="1"/>
  <c r="AD3761" i="1"/>
  <c r="AD3762" i="1"/>
  <c r="AD3763" i="1"/>
  <c r="AD3764" i="1"/>
  <c r="AD3765" i="1"/>
  <c r="AD3766" i="1"/>
  <c r="AD3767" i="1"/>
  <c r="AD3768" i="1"/>
  <c r="AD3769" i="1"/>
  <c r="AD3770" i="1"/>
  <c r="AD3771" i="1"/>
  <c r="AD3772" i="1"/>
  <c r="AD3773" i="1"/>
  <c r="AD3774" i="1"/>
  <c r="AD3775" i="1"/>
  <c r="AD3776" i="1"/>
  <c r="AD3777" i="1"/>
  <c r="AD3778" i="1"/>
  <c r="AD3779" i="1"/>
  <c r="AD3780" i="1"/>
  <c r="AD3781" i="1"/>
  <c r="AD3782" i="1"/>
  <c r="AD3783" i="1"/>
  <c r="AD3784" i="1"/>
  <c r="AD3785" i="1"/>
  <c r="AD3786" i="1"/>
  <c r="AD3787" i="1"/>
  <c r="AD3788" i="1"/>
  <c r="AD3789" i="1"/>
  <c r="AD3790" i="1"/>
  <c r="AD3791" i="1"/>
  <c r="AD3792" i="1"/>
  <c r="AD3793" i="1"/>
  <c r="AD3794" i="1"/>
  <c r="AD3795" i="1"/>
  <c r="AD3796" i="1"/>
  <c r="AD3797" i="1"/>
  <c r="AD3798" i="1"/>
  <c r="AD3799" i="1"/>
  <c r="AD3800" i="1"/>
  <c r="AD3801" i="1"/>
  <c r="AD3802" i="1"/>
  <c r="AD3803" i="1"/>
  <c r="AD3804" i="1"/>
  <c r="AD3805" i="1"/>
  <c r="AD3806" i="1"/>
  <c r="AD3807" i="1"/>
  <c r="AD3808" i="1"/>
  <c r="AD3809" i="1"/>
  <c r="AD3810" i="1"/>
  <c r="AD3811" i="1"/>
  <c r="AD3812" i="1"/>
  <c r="AD3813" i="1"/>
  <c r="AD3814" i="1"/>
  <c r="AD3815" i="1"/>
  <c r="AD3816" i="1"/>
  <c r="AD3817" i="1"/>
  <c r="AD3818" i="1"/>
  <c r="AD3819" i="1"/>
  <c r="AD3820" i="1"/>
  <c r="AD3821" i="1"/>
  <c r="AD3822" i="1"/>
  <c r="AD3823" i="1"/>
  <c r="AD3824" i="1"/>
  <c r="AD3825" i="1"/>
  <c r="AD3826" i="1"/>
  <c r="AD3827" i="1"/>
  <c r="AD3828" i="1"/>
  <c r="AD3829" i="1"/>
  <c r="AD3830" i="1"/>
  <c r="AD3831" i="1"/>
  <c r="AD3832" i="1"/>
  <c r="AD3833" i="1"/>
  <c r="AD3834" i="1"/>
  <c r="AD3835" i="1"/>
  <c r="AD3836" i="1"/>
  <c r="AD3837" i="1"/>
  <c r="AD3838" i="1"/>
  <c r="AD3839" i="1"/>
  <c r="AD3840" i="1"/>
  <c r="AD3841" i="1"/>
  <c r="AD3842" i="1"/>
  <c r="AD3843" i="1"/>
  <c r="AD3844" i="1"/>
  <c r="AD3845" i="1"/>
  <c r="AD3846" i="1"/>
  <c r="AD3847" i="1"/>
  <c r="AD3848" i="1"/>
  <c r="AD3849" i="1"/>
  <c r="AD3850" i="1"/>
  <c r="AD3851" i="1"/>
  <c r="AD3852" i="1"/>
  <c r="AD3853" i="1"/>
  <c r="AD3854" i="1"/>
  <c r="AD3855" i="1"/>
  <c r="AD3856" i="1"/>
  <c r="AD3857" i="1"/>
  <c r="AD3858" i="1"/>
  <c r="AD3859" i="1"/>
  <c r="AD3860" i="1"/>
  <c r="AD3861" i="1"/>
  <c r="AD3862" i="1"/>
  <c r="AD3863" i="1"/>
  <c r="AD3864" i="1"/>
  <c r="AD3865" i="1"/>
  <c r="AD3866" i="1"/>
  <c r="AD3867" i="1"/>
  <c r="AD3868" i="1"/>
  <c r="AD3869" i="1"/>
  <c r="AD3870" i="1"/>
  <c r="AD3871" i="1"/>
  <c r="AD3872" i="1"/>
  <c r="AD3873" i="1"/>
  <c r="AD3874" i="1"/>
  <c r="AD3875" i="1"/>
  <c r="AD3876" i="1"/>
  <c r="AD3877" i="1"/>
  <c r="AD3878" i="1"/>
  <c r="AD3879" i="1"/>
  <c r="AD3880" i="1"/>
  <c r="AD3881" i="1"/>
  <c r="AD3882" i="1"/>
  <c r="AD3883" i="1"/>
  <c r="AD3884" i="1"/>
  <c r="AD3885" i="1"/>
  <c r="AD3886" i="1"/>
  <c r="AD3887" i="1"/>
  <c r="AD3888" i="1"/>
  <c r="AD3889" i="1"/>
  <c r="AD3890" i="1"/>
  <c r="AD3891" i="1"/>
  <c r="AD3892" i="1"/>
  <c r="AD3893" i="1"/>
  <c r="AD3894" i="1"/>
  <c r="AD3895" i="1"/>
  <c r="AD3896" i="1"/>
  <c r="AD3897" i="1"/>
  <c r="AD3898" i="1"/>
  <c r="AD3899" i="1"/>
  <c r="AD3900" i="1"/>
  <c r="AD3901" i="1"/>
  <c r="AD3902" i="1"/>
  <c r="AD3903" i="1"/>
  <c r="AD3904" i="1"/>
  <c r="AD3905" i="1"/>
  <c r="AD3906" i="1"/>
  <c r="AD3907" i="1"/>
  <c r="AD3908" i="1"/>
  <c r="AD3909" i="1"/>
  <c r="AD3910" i="1"/>
  <c r="AD3911" i="1"/>
  <c r="AD3912" i="1"/>
  <c r="AD3913" i="1"/>
  <c r="AD3914" i="1"/>
  <c r="AD3915" i="1"/>
  <c r="AD3916" i="1"/>
  <c r="AD3917" i="1"/>
  <c r="AD3918" i="1"/>
  <c r="AD3919" i="1"/>
  <c r="AD3920" i="1"/>
  <c r="AD3921" i="1"/>
  <c r="AD3922" i="1"/>
  <c r="AD3923" i="1"/>
  <c r="AD3924" i="1"/>
  <c r="AD3925" i="1"/>
  <c r="AD3926" i="1"/>
  <c r="AD3927" i="1"/>
  <c r="AD3928" i="1"/>
  <c r="AD3929" i="1"/>
  <c r="AD3930" i="1"/>
  <c r="AD3931" i="1"/>
  <c r="AD3932" i="1"/>
  <c r="AD3933" i="1"/>
  <c r="AD3934" i="1"/>
  <c r="AD3935" i="1"/>
  <c r="AD3936" i="1"/>
  <c r="AD3937" i="1"/>
  <c r="AD3938" i="1"/>
  <c r="AD3939" i="1"/>
  <c r="AD3940" i="1"/>
  <c r="AD3941" i="1"/>
  <c r="AD3942" i="1"/>
  <c r="AD3943" i="1"/>
  <c r="AD3944" i="1"/>
  <c r="AD3945" i="1"/>
  <c r="AD3946" i="1"/>
  <c r="AD3947" i="1"/>
  <c r="AD3948" i="1"/>
  <c r="AD3949" i="1"/>
  <c r="AD3950" i="1"/>
  <c r="AD3951" i="1"/>
  <c r="AD3952" i="1"/>
  <c r="AD3953" i="1"/>
  <c r="AD3954" i="1"/>
  <c r="AD3955" i="1"/>
  <c r="AD3956" i="1"/>
  <c r="AD3957" i="1"/>
  <c r="AD3958" i="1"/>
  <c r="AD3959" i="1"/>
  <c r="AD3960" i="1"/>
  <c r="AD3961" i="1"/>
  <c r="AD3962" i="1"/>
  <c r="AD3963" i="1"/>
  <c r="AD3964" i="1"/>
  <c r="AD3965" i="1"/>
  <c r="AD3966" i="1"/>
  <c r="AD3967" i="1"/>
  <c r="AD3968" i="1"/>
  <c r="AD3969" i="1"/>
  <c r="AD3970" i="1"/>
  <c r="AD3971" i="1"/>
  <c r="AD3972" i="1"/>
  <c r="AD3973" i="1"/>
  <c r="AD3974" i="1"/>
  <c r="AD3975" i="1"/>
  <c r="AD3976" i="1"/>
  <c r="AD3977" i="1"/>
  <c r="AD3978" i="1"/>
  <c r="AD3979" i="1"/>
  <c r="AD3980" i="1"/>
  <c r="AD3981" i="1"/>
  <c r="AD3982" i="1"/>
  <c r="AD3983" i="1"/>
  <c r="AD3984" i="1"/>
  <c r="AD3985" i="1"/>
  <c r="AD3986" i="1"/>
  <c r="AD3987" i="1"/>
  <c r="AD3988" i="1"/>
  <c r="AD3989" i="1"/>
  <c r="AD3990" i="1"/>
  <c r="AD3991" i="1"/>
  <c r="AD3992" i="1"/>
  <c r="AD3993" i="1"/>
  <c r="AD3994" i="1"/>
  <c r="AD3995" i="1"/>
  <c r="AD3996" i="1"/>
  <c r="AD3997" i="1"/>
  <c r="AD3998" i="1"/>
  <c r="AD3999" i="1"/>
  <c r="AD4000" i="1"/>
  <c r="AD4001" i="1"/>
  <c r="AD4002" i="1"/>
  <c r="AD4003" i="1"/>
  <c r="AD4004" i="1"/>
  <c r="AD4005" i="1"/>
  <c r="AD4006" i="1"/>
  <c r="AD4007" i="1"/>
  <c r="AD4008" i="1"/>
  <c r="AD4009" i="1"/>
  <c r="AD4010" i="1"/>
  <c r="AD4011" i="1"/>
  <c r="AD4012" i="1"/>
  <c r="AD4013" i="1"/>
  <c r="AD4014" i="1"/>
  <c r="AD4015" i="1"/>
  <c r="AD4016" i="1"/>
  <c r="AD4017" i="1"/>
  <c r="AD4018" i="1"/>
  <c r="AD4019" i="1"/>
  <c r="AD4020" i="1"/>
  <c r="AD4021" i="1"/>
  <c r="AD4022" i="1"/>
  <c r="AD4023" i="1"/>
  <c r="AD4024" i="1"/>
  <c r="AD4025" i="1"/>
  <c r="AD4026" i="1"/>
  <c r="AD4027" i="1"/>
  <c r="AD4028" i="1"/>
  <c r="AD4029" i="1"/>
  <c r="AD4030" i="1"/>
  <c r="AD4031" i="1"/>
  <c r="AD4032" i="1"/>
  <c r="AD4033" i="1"/>
  <c r="AD4034" i="1"/>
  <c r="AD4035" i="1"/>
  <c r="AD4036" i="1"/>
  <c r="AD4037" i="1"/>
  <c r="AD4038" i="1"/>
  <c r="AD4039" i="1"/>
  <c r="AD4040" i="1"/>
  <c r="AD4041" i="1"/>
  <c r="AD4042" i="1"/>
  <c r="AD4043" i="1"/>
  <c r="AD4044" i="1"/>
  <c r="AD4045" i="1"/>
  <c r="AD4046" i="1"/>
  <c r="AD4047" i="1"/>
  <c r="AD4048" i="1"/>
  <c r="AD4049" i="1"/>
  <c r="AD4050" i="1"/>
  <c r="AD4051" i="1"/>
  <c r="AD4052" i="1"/>
  <c r="AD4053" i="1"/>
  <c r="AD4054" i="1"/>
  <c r="AD4055" i="1"/>
  <c r="AD4056" i="1"/>
  <c r="AD4057" i="1"/>
  <c r="AD4058" i="1"/>
  <c r="AD4059" i="1"/>
  <c r="AD4060" i="1"/>
  <c r="AD4061" i="1"/>
  <c r="AD4062" i="1"/>
  <c r="AD4063" i="1"/>
  <c r="AD4064" i="1"/>
  <c r="AD4065" i="1"/>
  <c r="AD4066" i="1"/>
  <c r="AD4067" i="1"/>
  <c r="AD4068" i="1"/>
  <c r="AD4069" i="1"/>
  <c r="AD4070" i="1"/>
  <c r="AD4071" i="1"/>
  <c r="AD4072" i="1"/>
  <c r="AD4073" i="1"/>
  <c r="AD4074" i="1"/>
  <c r="AD4075" i="1"/>
  <c r="AD4076" i="1"/>
  <c r="AD4077" i="1"/>
  <c r="AD4078" i="1"/>
  <c r="AD4079" i="1"/>
  <c r="AD4080" i="1"/>
  <c r="AD4081" i="1"/>
  <c r="AD4082" i="1"/>
  <c r="AD4083" i="1"/>
  <c r="AD4084" i="1"/>
  <c r="AD4085" i="1"/>
  <c r="AD4086" i="1"/>
  <c r="AD4087" i="1"/>
  <c r="AD4088" i="1"/>
  <c r="AD4089" i="1"/>
  <c r="AD4090" i="1"/>
  <c r="AD4091" i="1"/>
  <c r="AD4092" i="1"/>
  <c r="AD4093" i="1"/>
  <c r="AD4094" i="1"/>
  <c r="AD4095" i="1"/>
  <c r="AD4096" i="1"/>
  <c r="AD4097" i="1"/>
  <c r="AD4098" i="1"/>
  <c r="AD4099" i="1"/>
  <c r="AD4100" i="1"/>
  <c r="AD4101" i="1"/>
  <c r="AD4102" i="1"/>
  <c r="AD4103" i="1"/>
  <c r="AD4104" i="1"/>
  <c r="AD4105" i="1"/>
  <c r="AD4106" i="1"/>
  <c r="AD4107" i="1"/>
  <c r="AD4108" i="1"/>
  <c r="AD4109" i="1"/>
  <c r="AD4110" i="1"/>
  <c r="AD4111" i="1"/>
  <c r="AD4112" i="1"/>
  <c r="AD4113" i="1"/>
  <c r="AD4114" i="1"/>
  <c r="AD4115" i="1"/>
  <c r="AD4116" i="1"/>
  <c r="AD4117" i="1"/>
  <c r="AD4118" i="1"/>
  <c r="AD4119" i="1"/>
  <c r="AD4120" i="1"/>
  <c r="AD4121" i="1"/>
  <c r="AD4122" i="1"/>
  <c r="AD4123" i="1"/>
  <c r="AD4124" i="1"/>
  <c r="AD4125" i="1"/>
  <c r="AD4126" i="1"/>
  <c r="AD4127" i="1"/>
  <c r="AD4128" i="1"/>
  <c r="AD4129" i="1"/>
  <c r="AD4130" i="1"/>
  <c r="AD4131" i="1"/>
  <c r="AD4132" i="1"/>
  <c r="AD4133" i="1"/>
  <c r="AD4134" i="1"/>
  <c r="AD4135" i="1"/>
  <c r="AD4136" i="1"/>
  <c r="AD4137" i="1"/>
  <c r="AD4138" i="1"/>
  <c r="AD4139" i="1"/>
  <c r="AD4140" i="1"/>
  <c r="AD4141" i="1"/>
  <c r="AD4142" i="1"/>
  <c r="AD4143" i="1"/>
  <c r="AD4144" i="1"/>
  <c r="AD4145" i="1"/>
  <c r="AD4146" i="1"/>
  <c r="AD4147" i="1"/>
  <c r="AD4148" i="1"/>
  <c r="AD4149" i="1"/>
  <c r="AD4150" i="1"/>
  <c r="AD4151" i="1"/>
  <c r="AD4152" i="1"/>
  <c r="AD4153" i="1"/>
  <c r="AD4154" i="1"/>
  <c r="AD4155" i="1"/>
  <c r="AD4156" i="1"/>
  <c r="AD4157" i="1"/>
  <c r="AD4158" i="1"/>
  <c r="AD4159" i="1"/>
  <c r="AD4160" i="1"/>
  <c r="AD4161" i="1"/>
  <c r="AD4162" i="1"/>
  <c r="AD4163" i="1"/>
  <c r="AD4164" i="1"/>
  <c r="AD4165" i="1"/>
  <c r="AD4166" i="1"/>
  <c r="AD4167" i="1"/>
  <c r="AD4168" i="1"/>
  <c r="AD4169" i="1"/>
  <c r="AD4170" i="1"/>
  <c r="AD4171" i="1"/>
  <c r="AD4172" i="1"/>
  <c r="AD4173" i="1"/>
  <c r="AD4174" i="1"/>
  <c r="AD4175" i="1"/>
  <c r="AD4176" i="1"/>
  <c r="AD4177" i="1"/>
  <c r="AD4178" i="1"/>
  <c r="AD4179" i="1"/>
  <c r="AD4180" i="1"/>
  <c r="AD4181" i="1"/>
  <c r="AD4182" i="1"/>
  <c r="AD4183" i="1"/>
  <c r="AD4184" i="1"/>
  <c r="AD4185" i="1"/>
  <c r="AD4186" i="1"/>
  <c r="AD4187" i="1"/>
  <c r="AD4188" i="1"/>
  <c r="AD4189" i="1"/>
  <c r="AD4190" i="1"/>
  <c r="AD4191" i="1"/>
  <c r="AD4192" i="1"/>
  <c r="AD4193" i="1"/>
  <c r="AD4194" i="1"/>
  <c r="AD4195" i="1"/>
  <c r="AD4196" i="1"/>
  <c r="AD4197" i="1"/>
  <c r="AD4198" i="1"/>
  <c r="AD4199" i="1"/>
  <c r="AD4200" i="1"/>
  <c r="AD4201" i="1"/>
  <c r="AD4202" i="1"/>
  <c r="AD4203" i="1"/>
  <c r="AD4204" i="1"/>
  <c r="AD4205" i="1"/>
  <c r="AD4206" i="1"/>
  <c r="AD4207" i="1"/>
  <c r="AD4208" i="1"/>
  <c r="AD4209" i="1"/>
  <c r="AD4210" i="1"/>
  <c r="AD4211" i="1"/>
  <c r="AD4212" i="1"/>
  <c r="AD4213" i="1"/>
  <c r="AD4214" i="1"/>
  <c r="AD4215" i="1"/>
  <c r="AD4216" i="1"/>
  <c r="AD4217" i="1"/>
  <c r="AD4218" i="1"/>
  <c r="AD4219" i="1"/>
  <c r="AD4220" i="1"/>
  <c r="AD4221" i="1"/>
  <c r="AD4222" i="1"/>
  <c r="AD4223" i="1"/>
  <c r="AD4224" i="1"/>
  <c r="AD4225" i="1"/>
  <c r="AD4226" i="1"/>
  <c r="AD4227" i="1"/>
  <c r="AD4228" i="1"/>
  <c r="AD4229" i="1"/>
  <c r="AD4230" i="1"/>
  <c r="AD4231" i="1"/>
  <c r="AD4232" i="1"/>
  <c r="AD4233" i="1"/>
  <c r="AD4234" i="1"/>
  <c r="AD4235" i="1"/>
  <c r="AD4236" i="1"/>
  <c r="AD4237" i="1"/>
  <c r="AD4238" i="1"/>
  <c r="AD4239" i="1"/>
  <c r="AD4240" i="1"/>
  <c r="AD4241" i="1"/>
  <c r="AD4242" i="1"/>
  <c r="AD4243" i="1"/>
  <c r="AD4244" i="1"/>
  <c r="AD4245" i="1"/>
  <c r="AD4246" i="1"/>
  <c r="AD4247" i="1"/>
  <c r="AD4248" i="1"/>
  <c r="AD4249" i="1"/>
  <c r="AD4250" i="1"/>
  <c r="AD4251" i="1"/>
  <c r="AC2" i="1"/>
  <c r="AC3" i="1"/>
  <c r="AC4" i="1"/>
  <c r="AC5" i="1"/>
  <c r="AC6" i="1"/>
  <c r="AC7" i="1"/>
  <c r="AC8"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201" i="1"/>
  <c r="AC202" i="1"/>
  <c r="AC203" i="1"/>
  <c r="AC204" i="1"/>
  <c r="AC205" i="1"/>
  <c r="AC206" i="1"/>
  <c r="AC207" i="1"/>
  <c r="AC208" i="1"/>
  <c r="AC209" i="1"/>
  <c r="AC210" i="1"/>
  <c r="AC211" i="1"/>
  <c r="AC212" i="1"/>
  <c r="AC213" i="1"/>
  <c r="AC214" i="1"/>
  <c r="AC215" i="1"/>
  <c r="AC216" i="1"/>
  <c r="AC217" i="1"/>
  <c r="AC218" i="1"/>
  <c r="AC219" i="1"/>
  <c r="AC220" i="1"/>
  <c r="AC221" i="1"/>
  <c r="AC222" i="1"/>
  <c r="AC223" i="1"/>
  <c r="AC224" i="1"/>
  <c r="AC225" i="1"/>
  <c r="AC226" i="1"/>
  <c r="AC227" i="1"/>
  <c r="AC228" i="1"/>
  <c r="AC229" i="1"/>
  <c r="AC230" i="1"/>
  <c r="AC231" i="1"/>
  <c r="AC232" i="1"/>
  <c r="AC233" i="1"/>
  <c r="AC234" i="1"/>
  <c r="AC235" i="1"/>
  <c r="AC236" i="1"/>
  <c r="AC237" i="1"/>
  <c r="AC238" i="1"/>
  <c r="AC239" i="1"/>
  <c r="AC240" i="1"/>
  <c r="AC241" i="1"/>
  <c r="AC242" i="1"/>
  <c r="AC243" i="1"/>
  <c r="AC244" i="1"/>
  <c r="AC245" i="1"/>
  <c r="AC246" i="1"/>
  <c r="AC247" i="1"/>
  <c r="AC248" i="1"/>
  <c r="AC249" i="1"/>
  <c r="AC250" i="1"/>
  <c r="AC251" i="1"/>
  <c r="AC252" i="1"/>
  <c r="AC253" i="1"/>
  <c r="AC254" i="1"/>
  <c r="AC255" i="1"/>
  <c r="AC256" i="1"/>
  <c r="AC257" i="1"/>
  <c r="AC258" i="1"/>
  <c r="AC259" i="1"/>
  <c r="AC260" i="1"/>
  <c r="AC261" i="1"/>
  <c r="AC262" i="1"/>
  <c r="AC263" i="1"/>
  <c r="AC264" i="1"/>
  <c r="AC265" i="1"/>
  <c r="AC266" i="1"/>
  <c r="AC267" i="1"/>
  <c r="AC268" i="1"/>
  <c r="AC269" i="1"/>
  <c r="AC270" i="1"/>
  <c r="AC271" i="1"/>
  <c r="AC272" i="1"/>
  <c r="AC273" i="1"/>
  <c r="AC274" i="1"/>
  <c r="AC275" i="1"/>
  <c r="AC276" i="1"/>
  <c r="AC277" i="1"/>
  <c r="AC278" i="1"/>
  <c r="AC279" i="1"/>
  <c r="AC280" i="1"/>
  <c r="AC281" i="1"/>
  <c r="AC282" i="1"/>
  <c r="AC283" i="1"/>
  <c r="AC284" i="1"/>
  <c r="AC285" i="1"/>
  <c r="AC286" i="1"/>
  <c r="AC287" i="1"/>
  <c r="AC288" i="1"/>
  <c r="AC289" i="1"/>
  <c r="AC290" i="1"/>
  <c r="AC291" i="1"/>
  <c r="AC292" i="1"/>
  <c r="AC293" i="1"/>
  <c r="AC294" i="1"/>
  <c r="AC295" i="1"/>
  <c r="AC296" i="1"/>
  <c r="AC297" i="1"/>
  <c r="AC298" i="1"/>
  <c r="AC299" i="1"/>
  <c r="AC300" i="1"/>
  <c r="AC301" i="1"/>
  <c r="AC302" i="1"/>
  <c r="AC303" i="1"/>
  <c r="AC304" i="1"/>
  <c r="AC305" i="1"/>
  <c r="AC306" i="1"/>
  <c r="AC307" i="1"/>
  <c r="AC308" i="1"/>
  <c r="AC309" i="1"/>
  <c r="AC310" i="1"/>
  <c r="AC311" i="1"/>
  <c r="AC312" i="1"/>
  <c r="AC313" i="1"/>
  <c r="AC314" i="1"/>
  <c r="AC315" i="1"/>
  <c r="AC316" i="1"/>
  <c r="AC317" i="1"/>
  <c r="AC318" i="1"/>
  <c r="AC319" i="1"/>
  <c r="AC320" i="1"/>
  <c r="AC321" i="1"/>
  <c r="AC322" i="1"/>
  <c r="AC323" i="1"/>
  <c r="AC324" i="1"/>
  <c r="AC325" i="1"/>
  <c r="AC326" i="1"/>
  <c r="AC327" i="1"/>
  <c r="AC328" i="1"/>
  <c r="AC329" i="1"/>
  <c r="AC330" i="1"/>
  <c r="AC331" i="1"/>
  <c r="AC332" i="1"/>
  <c r="AC333" i="1"/>
  <c r="AC334" i="1"/>
  <c r="AC335" i="1"/>
  <c r="AC336" i="1"/>
  <c r="AC337" i="1"/>
  <c r="AC338" i="1"/>
  <c r="AC339" i="1"/>
  <c r="AC340" i="1"/>
  <c r="AC341" i="1"/>
  <c r="AC342" i="1"/>
  <c r="AC343" i="1"/>
  <c r="AC344" i="1"/>
  <c r="AC345" i="1"/>
  <c r="AC346" i="1"/>
  <c r="AC347" i="1"/>
  <c r="AC348" i="1"/>
  <c r="AC349" i="1"/>
  <c r="AC350" i="1"/>
  <c r="AC351" i="1"/>
  <c r="AC352" i="1"/>
  <c r="AC353" i="1"/>
  <c r="AC354" i="1"/>
  <c r="AC355" i="1"/>
  <c r="AC356" i="1"/>
  <c r="AC357" i="1"/>
  <c r="AC358" i="1"/>
  <c r="AC359" i="1"/>
  <c r="AC360" i="1"/>
  <c r="AC361" i="1"/>
  <c r="AC362" i="1"/>
  <c r="AC363" i="1"/>
  <c r="AC364" i="1"/>
  <c r="AC365" i="1"/>
  <c r="AC366" i="1"/>
  <c r="AC367" i="1"/>
  <c r="AC368" i="1"/>
  <c r="AC369" i="1"/>
  <c r="AC370" i="1"/>
  <c r="AC371" i="1"/>
  <c r="AC372" i="1"/>
  <c r="AC373" i="1"/>
  <c r="AC374" i="1"/>
  <c r="AC375" i="1"/>
  <c r="AC376" i="1"/>
  <c r="AC377" i="1"/>
  <c r="AC378" i="1"/>
  <c r="AC379" i="1"/>
  <c r="AC380" i="1"/>
  <c r="AC381" i="1"/>
  <c r="AC382" i="1"/>
  <c r="AC383" i="1"/>
  <c r="AC384" i="1"/>
  <c r="AC385" i="1"/>
  <c r="AC386" i="1"/>
  <c r="AC387" i="1"/>
  <c r="AC388" i="1"/>
  <c r="AC389" i="1"/>
  <c r="AC390" i="1"/>
  <c r="AC391" i="1"/>
  <c r="AC392" i="1"/>
  <c r="AC393" i="1"/>
  <c r="AC394" i="1"/>
  <c r="AC395" i="1"/>
  <c r="AC396" i="1"/>
  <c r="AC397" i="1"/>
  <c r="AC398" i="1"/>
  <c r="AC399" i="1"/>
  <c r="AC400" i="1"/>
  <c r="AC401" i="1"/>
  <c r="AC402" i="1"/>
  <c r="AC403" i="1"/>
  <c r="AC404" i="1"/>
  <c r="AC405" i="1"/>
  <c r="AC406" i="1"/>
  <c r="AC407" i="1"/>
  <c r="AC408" i="1"/>
  <c r="AC409" i="1"/>
  <c r="AC410" i="1"/>
  <c r="AC411" i="1"/>
  <c r="AC412" i="1"/>
  <c r="AC413" i="1"/>
  <c r="AC414" i="1"/>
  <c r="AC415" i="1"/>
  <c r="AC416" i="1"/>
  <c r="AC417" i="1"/>
  <c r="AC418" i="1"/>
  <c r="AC419" i="1"/>
  <c r="AC420" i="1"/>
  <c r="AC421" i="1"/>
  <c r="AC422" i="1"/>
  <c r="AC423" i="1"/>
  <c r="AC424" i="1"/>
  <c r="AC425" i="1"/>
  <c r="AC426" i="1"/>
  <c r="AC427" i="1"/>
  <c r="AC428" i="1"/>
  <c r="AC429" i="1"/>
  <c r="AC430" i="1"/>
  <c r="AC431" i="1"/>
  <c r="AC432" i="1"/>
  <c r="AC433" i="1"/>
  <c r="AC434" i="1"/>
  <c r="AC435" i="1"/>
  <c r="AC436" i="1"/>
  <c r="AC437" i="1"/>
  <c r="AC438" i="1"/>
  <c r="AC439" i="1"/>
  <c r="AC440" i="1"/>
  <c r="AC441" i="1"/>
  <c r="AC442" i="1"/>
  <c r="AC443" i="1"/>
  <c r="AC444" i="1"/>
  <c r="AC445" i="1"/>
  <c r="AC446" i="1"/>
  <c r="AC447" i="1"/>
  <c r="AC448" i="1"/>
  <c r="AC449" i="1"/>
  <c r="AC450" i="1"/>
  <c r="AC451" i="1"/>
  <c r="AC452" i="1"/>
  <c r="AC453" i="1"/>
  <c r="AC454" i="1"/>
  <c r="AC455" i="1"/>
  <c r="AC456" i="1"/>
  <c r="AC457" i="1"/>
  <c r="AC458" i="1"/>
  <c r="AC459" i="1"/>
  <c r="AC460" i="1"/>
  <c r="AC461" i="1"/>
  <c r="AC462" i="1"/>
  <c r="AC463" i="1"/>
  <c r="AC464" i="1"/>
  <c r="AC465" i="1"/>
  <c r="AC466" i="1"/>
  <c r="AC467" i="1"/>
  <c r="AC468" i="1"/>
  <c r="AC469" i="1"/>
  <c r="AC470" i="1"/>
  <c r="AC471" i="1"/>
  <c r="AC472" i="1"/>
  <c r="AC473" i="1"/>
  <c r="AC474" i="1"/>
  <c r="AC475" i="1"/>
  <c r="AC476" i="1"/>
  <c r="AC477" i="1"/>
  <c r="AC478" i="1"/>
  <c r="AC479" i="1"/>
  <c r="AC480" i="1"/>
  <c r="AC481" i="1"/>
  <c r="AC482" i="1"/>
  <c r="AC483" i="1"/>
  <c r="AC484" i="1"/>
  <c r="AC485" i="1"/>
  <c r="AC486" i="1"/>
  <c r="AC487" i="1"/>
  <c r="AC488" i="1"/>
  <c r="AC489" i="1"/>
  <c r="AC490" i="1"/>
  <c r="AC491" i="1"/>
  <c r="AC492" i="1"/>
  <c r="AC493" i="1"/>
  <c r="AC494" i="1"/>
  <c r="AC495" i="1"/>
  <c r="AC496" i="1"/>
  <c r="AC497" i="1"/>
  <c r="AC498" i="1"/>
  <c r="AC499" i="1"/>
  <c r="AC500" i="1"/>
  <c r="AC501" i="1"/>
  <c r="AC502" i="1"/>
  <c r="AC503" i="1"/>
  <c r="AC504" i="1"/>
  <c r="AC505" i="1"/>
  <c r="AC506" i="1"/>
  <c r="AC507" i="1"/>
  <c r="AC508" i="1"/>
  <c r="AC509" i="1"/>
  <c r="AC510" i="1"/>
  <c r="AC511" i="1"/>
  <c r="AC512" i="1"/>
  <c r="AC513" i="1"/>
  <c r="AC514" i="1"/>
  <c r="AC515" i="1"/>
  <c r="AC516" i="1"/>
  <c r="AC517" i="1"/>
  <c r="AC518" i="1"/>
  <c r="AC519" i="1"/>
  <c r="AC520" i="1"/>
  <c r="AC521" i="1"/>
  <c r="AC522" i="1"/>
  <c r="AC523" i="1"/>
  <c r="AC524" i="1"/>
  <c r="AC525" i="1"/>
  <c r="AC526" i="1"/>
  <c r="AC527" i="1"/>
  <c r="AC528" i="1"/>
  <c r="AC529" i="1"/>
  <c r="AC530" i="1"/>
  <c r="AC531" i="1"/>
  <c r="AC532" i="1"/>
  <c r="AC533" i="1"/>
  <c r="AC534" i="1"/>
  <c r="AC535" i="1"/>
  <c r="AC536" i="1"/>
  <c r="AC537" i="1"/>
  <c r="AC538" i="1"/>
  <c r="AC539" i="1"/>
  <c r="AC540" i="1"/>
  <c r="AC541" i="1"/>
  <c r="AC542" i="1"/>
  <c r="AC543" i="1"/>
  <c r="AC544" i="1"/>
  <c r="AC545" i="1"/>
  <c r="AC546" i="1"/>
  <c r="AC547" i="1"/>
  <c r="AC548" i="1"/>
  <c r="AC549" i="1"/>
  <c r="AC550" i="1"/>
  <c r="AC551" i="1"/>
  <c r="AC552" i="1"/>
  <c r="AC553" i="1"/>
  <c r="AC554" i="1"/>
  <c r="AC555" i="1"/>
  <c r="AC556" i="1"/>
  <c r="AC557" i="1"/>
  <c r="AC558" i="1"/>
  <c r="AC559" i="1"/>
  <c r="AC560" i="1"/>
  <c r="AC561" i="1"/>
  <c r="AC562" i="1"/>
  <c r="AC563" i="1"/>
  <c r="AC564" i="1"/>
  <c r="AC565" i="1"/>
  <c r="AC566" i="1"/>
  <c r="AC567" i="1"/>
  <c r="AC568" i="1"/>
  <c r="AC569" i="1"/>
  <c r="AC570" i="1"/>
  <c r="AC571" i="1"/>
  <c r="AC572" i="1"/>
  <c r="AC573" i="1"/>
  <c r="AC574" i="1"/>
  <c r="AC575" i="1"/>
  <c r="AC576" i="1"/>
  <c r="AC577" i="1"/>
  <c r="AC578" i="1"/>
  <c r="AC579" i="1"/>
  <c r="AC580" i="1"/>
  <c r="AC581" i="1"/>
  <c r="AC582" i="1"/>
  <c r="AC583" i="1"/>
  <c r="AC584" i="1"/>
  <c r="AC585" i="1"/>
  <c r="AC586" i="1"/>
  <c r="AC587" i="1"/>
  <c r="AC588" i="1"/>
  <c r="AC589" i="1"/>
  <c r="AC590" i="1"/>
  <c r="AC591" i="1"/>
  <c r="AC592" i="1"/>
  <c r="AC593" i="1"/>
  <c r="AC594" i="1"/>
  <c r="AC595" i="1"/>
  <c r="AC596" i="1"/>
  <c r="AC597" i="1"/>
  <c r="AC598" i="1"/>
  <c r="AC599" i="1"/>
  <c r="AC600" i="1"/>
  <c r="AC601" i="1"/>
  <c r="AC602" i="1"/>
  <c r="AC603" i="1"/>
  <c r="AC604" i="1"/>
  <c r="AC605" i="1"/>
  <c r="AC606" i="1"/>
  <c r="AC607" i="1"/>
  <c r="AC608" i="1"/>
  <c r="AC609" i="1"/>
  <c r="AC610" i="1"/>
  <c r="AC611" i="1"/>
  <c r="AC612" i="1"/>
  <c r="AC613" i="1"/>
  <c r="AC614" i="1"/>
  <c r="AC615" i="1"/>
  <c r="AC616" i="1"/>
  <c r="AC617" i="1"/>
  <c r="AC618" i="1"/>
  <c r="AC619" i="1"/>
  <c r="AC620" i="1"/>
  <c r="AC621" i="1"/>
  <c r="AC622" i="1"/>
  <c r="AC623" i="1"/>
  <c r="AC624" i="1"/>
  <c r="AC625" i="1"/>
  <c r="AC626" i="1"/>
  <c r="AC627" i="1"/>
  <c r="AC628" i="1"/>
  <c r="AC629" i="1"/>
  <c r="AC630" i="1"/>
  <c r="AC631" i="1"/>
  <c r="AC632" i="1"/>
  <c r="AC633" i="1"/>
  <c r="AC634" i="1"/>
  <c r="AC635" i="1"/>
  <c r="AC636" i="1"/>
  <c r="AC637" i="1"/>
  <c r="AC638" i="1"/>
  <c r="AC639" i="1"/>
  <c r="AC640" i="1"/>
  <c r="AC641" i="1"/>
  <c r="AC642" i="1"/>
  <c r="AC643" i="1"/>
  <c r="AC644" i="1"/>
  <c r="AC645" i="1"/>
  <c r="AC646" i="1"/>
  <c r="AC647" i="1"/>
  <c r="AC648" i="1"/>
  <c r="AC649" i="1"/>
  <c r="AC650" i="1"/>
  <c r="AC651" i="1"/>
  <c r="AC652" i="1"/>
  <c r="AC653" i="1"/>
  <c r="AC654" i="1"/>
  <c r="AC655" i="1"/>
  <c r="AC656" i="1"/>
  <c r="AC657" i="1"/>
  <c r="AC658" i="1"/>
  <c r="AC659" i="1"/>
  <c r="AC660" i="1"/>
  <c r="AC661" i="1"/>
  <c r="AC662" i="1"/>
  <c r="AC663" i="1"/>
  <c r="AC664" i="1"/>
  <c r="AC665" i="1"/>
  <c r="AC666" i="1"/>
  <c r="AC667" i="1"/>
  <c r="AC668" i="1"/>
  <c r="AC669" i="1"/>
  <c r="AC670" i="1"/>
  <c r="AC671" i="1"/>
  <c r="AC672" i="1"/>
  <c r="AC673" i="1"/>
  <c r="AC674" i="1"/>
  <c r="AC675" i="1"/>
  <c r="AC676" i="1"/>
  <c r="AC677" i="1"/>
  <c r="AC678" i="1"/>
  <c r="AC679" i="1"/>
  <c r="AC680" i="1"/>
  <c r="AC681" i="1"/>
  <c r="AC682" i="1"/>
  <c r="AC683" i="1"/>
  <c r="AC684" i="1"/>
  <c r="AC685" i="1"/>
  <c r="AC686" i="1"/>
  <c r="AC687" i="1"/>
  <c r="AC688" i="1"/>
  <c r="AC689" i="1"/>
  <c r="AC690" i="1"/>
  <c r="AC691" i="1"/>
  <c r="AC692" i="1"/>
  <c r="AC693" i="1"/>
  <c r="AC694" i="1"/>
  <c r="AC695" i="1"/>
  <c r="AC696" i="1"/>
  <c r="AC697" i="1"/>
  <c r="AC698" i="1"/>
  <c r="AC699" i="1"/>
  <c r="AC700" i="1"/>
  <c r="AC701" i="1"/>
  <c r="AC702" i="1"/>
  <c r="AC703" i="1"/>
  <c r="AC704" i="1"/>
  <c r="AC705" i="1"/>
  <c r="AC706" i="1"/>
  <c r="AC707" i="1"/>
  <c r="AC708" i="1"/>
  <c r="AC709" i="1"/>
  <c r="AC710" i="1"/>
  <c r="AC711" i="1"/>
  <c r="AC712" i="1"/>
  <c r="AC713" i="1"/>
  <c r="AC714" i="1"/>
  <c r="AC715" i="1"/>
  <c r="AC716" i="1"/>
  <c r="AC717" i="1"/>
  <c r="AC718" i="1"/>
  <c r="AC719" i="1"/>
  <c r="AC720" i="1"/>
  <c r="AC721" i="1"/>
  <c r="AC722" i="1"/>
  <c r="AC723" i="1"/>
  <c r="AC724" i="1"/>
  <c r="AC725" i="1"/>
  <c r="AC726" i="1"/>
  <c r="AC727" i="1"/>
  <c r="AC728" i="1"/>
  <c r="AC729" i="1"/>
  <c r="AC730" i="1"/>
  <c r="AC731" i="1"/>
  <c r="AC732" i="1"/>
  <c r="AC733" i="1"/>
  <c r="AC734" i="1"/>
  <c r="AC735" i="1"/>
  <c r="AC736" i="1"/>
  <c r="AC737" i="1"/>
  <c r="AC738" i="1"/>
  <c r="AC739" i="1"/>
  <c r="AC740" i="1"/>
  <c r="AC741" i="1"/>
  <c r="AC742" i="1"/>
  <c r="AC743" i="1"/>
  <c r="AC744" i="1"/>
  <c r="AC745" i="1"/>
  <c r="AC746" i="1"/>
  <c r="AC747" i="1"/>
  <c r="AC748" i="1"/>
  <c r="AC749" i="1"/>
  <c r="AC750" i="1"/>
  <c r="AC751" i="1"/>
  <c r="AC752" i="1"/>
  <c r="AC753" i="1"/>
  <c r="AC754" i="1"/>
  <c r="AC755" i="1"/>
  <c r="AC756" i="1"/>
  <c r="AC757" i="1"/>
  <c r="AC758" i="1"/>
  <c r="AC759" i="1"/>
  <c r="AC760" i="1"/>
  <c r="AC761" i="1"/>
  <c r="AC762" i="1"/>
  <c r="AC763" i="1"/>
  <c r="AC764" i="1"/>
  <c r="AC765" i="1"/>
  <c r="AC766" i="1"/>
  <c r="AC767" i="1"/>
  <c r="AC768" i="1"/>
  <c r="AC769" i="1"/>
  <c r="AC770" i="1"/>
  <c r="AC771" i="1"/>
  <c r="AC772" i="1"/>
  <c r="AC773" i="1"/>
  <c r="AC774" i="1"/>
  <c r="AC775" i="1"/>
  <c r="AC776" i="1"/>
  <c r="AC777" i="1"/>
  <c r="AC778" i="1"/>
  <c r="AC779" i="1"/>
  <c r="AC780" i="1"/>
  <c r="AC781" i="1"/>
  <c r="AC782" i="1"/>
  <c r="AC783" i="1"/>
  <c r="AC784" i="1"/>
  <c r="AC785" i="1"/>
  <c r="AC786" i="1"/>
  <c r="AC787" i="1"/>
  <c r="AC788" i="1"/>
  <c r="AC789" i="1"/>
  <c r="AC790" i="1"/>
  <c r="AC791" i="1"/>
  <c r="AC792" i="1"/>
  <c r="AC793" i="1"/>
  <c r="AC794" i="1"/>
  <c r="AC795" i="1"/>
  <c r="AC796" i="1"/>
  <c r="AC797" i="1"/>
  <c r="AC798" i="1"/>
  <c r="AC799" i="1"/>
  <c r="AC800" i="1"/>
  <c r="AC801" i="1"/>
  <c r="AC802" i="1"/>
  <c r="AC803" i="1"/>
  <c r="AC804" i="1"/>
  <c r="AC805" i="1"/>
  <c r="AC806" i="1"/>
  <c r="AC807" i="1"/>
  <c r="AC808" i="1"/>
  <c r="AC809" i="1"/>
  <c r="AC810" i="1"/>
  <c r="AC811" i="1"/>
  <c r="AC812" i="1"/>
  <c r="AC813" i="1"/>
  <c r="AC814" i="1"/>
  <c r="AC815" i="1"/>
  <c r="AC816" i="1"/>
  <c r="AC817" i="1"/>
  <c r="AC818" i="1"/>
  <c r="AC819" i="1"/>
  <c r="AC820" i="1"/>
  <c r="AC821" i="1"/>
  <c r="AC822" i="1"/>
  <c r="AC823" i="1"/>
  <c r="AC824" i="1"/>
  <c r="AC825" i="1"/>
  <c r="AC826" i="1"/>
  <c r="AC827" i="1"/>
  <c r="AC828" i="1"/>
  <c r="AC829" i="1"/>
  <c r="AC830" i="1"/>
  <c r="AC831" i="1"/>
  <c r="AC832" i="1"/>
  <c r="AC833" i="1"/>
  <c r="AC834" i="1"/>
  <c r="AC835" i="1"/>
  <c r="AC836" i="1"/>
  <c r="AC837" i="1"/>
  <c r="AC838" i="1"/>
  <c r="AC839" i="1"/>
  <c r="AC840" i="1"/>
  <c r="AC841" i="1"/>
  <c r="AC842" i="1"/>
  <c r="AC843" i="1"/>
  <c r="AC844" i="1"/>
  <c r="AC845" i="1"/>
  <c r="AC846" i="1"/>
  <c r="AC847" i="1"/>
  <c r="AC848" i="1"/>
  <c r="AC849" i="1"/>
  <c r="AC850" i="1"/>
  <c r="AC851" i="1"/>
  <c r="AC852" i="1"/>
  <c r="AC853" i="1"/>
  <c r="AC854" i="1"/>
  <c r="AC855" i="1"/>
  <c r="AC856" i="1"/>
  <c r="AC857" i="1"/>
  <c r="AC858" i="1"/>
  <c r="AC859" i="1"/>
  <c r="AC860" i="1"/>
  <c r="AC861" i="1"/>
  <c r="AC862" i="1"/>
  <c r="AC863" i="1"/>
  <c r="AC864" i="1"/>
  <c r="AC865" i="1"/>
  <c r="AC866" i="1"/>
  <c r="AC867" i="1"/>
  <c r="AC868" i="1"/>
  <c r="AC869" i="1"/>
  <c r="AC870" i="1"/>
  <c r="AC871" i="1"/>
  <c r="AC872" i="1"/>
  <c r="AC873" i="1"/>
  <c r="AC874" i="1"/>
  <c r="AC875" i="1"/>
  <c r="AC876" i="1"/>
  <c r="AC877" i="1"/>
  <c r="AC878" i="1"/>
  <c r="AC879" i="1"/>
  <c r="AC880" i="1"/>
  <c r="AC881" i="1"/>
  <c r="AC882" i="1"/>
  <c r="AC883" i="1"/>
  <c r="AC884" i="1"/>
  <c r="AC885" i="1"/>
  <c r="AC886" i="1"/>
  <c r="AC887" i="1"/>
  <c r="AC888" i="1"/>
  <c r="AC889" i="1"/>
  <c r="AC890" i="1"/>
  <c r="AC891" i="1"/>
  <c r="AC892" i="1"/>
  <c r="AC893" i="1"/>
  <c r="AC894" i="1"/>
  <c r="AC895" i="1"/>
  <c r="AC896" i="1"/>
  <c r="AC897" i="1"/>
  <c r="AC898" i="1"/>
  <c r="AC899" i="1"/>
  <c r="AC900" i="1"/>
  <c r="AC901" i="1"/>
  <c r="AC902" i="1"/>
  <c r="AC903" i="1"/>
  <c r="AC904" i="1"/>
  <c r="AC905" i="1"/>
  <c r="AC906" i="1"/>
  <c r="AC907" i="1"/>
  <c r="AC908" i="1"/>
  <c r="AC909" i="1"/>
  <c r="AC910" i="1"/>
  <c r="AC911" i="1"/>
  <c r="AC912" i="1"/>
  <c r="AC913" i="1"/>
  <c r="AC914" i="1"/>
  <c r="AC915" i="1"/>
  <c r="AC916" i="1"/>
  <c r="AC917" i="1"/>
  <c r="AC918" i="1"/>
  <c r="AC919" i="1"/>
  <c r="AC920" i="1"/>
  <c r="AC921" i="1"/>
  <c r="AC922" i="1"/>
  <c r="AC923" i="1"/>
  <c r="AC924" i="1"/>
  <c r="AC925" i="1"/>
  <c r="AC926" i="1"/>
  <c r="AC927" i="1"/>
  <c r="AC928" i="1"/>
  <c r="AC929" i="1"/>
  <c r="AC930" i="1"/>
  <c r="AC931" i="1"/>
  <c r="AC932" i="1"/>
  <c r="AC933" i="1"/>
  <c r="AC934" i="1"/>
  <c r="AC935" i="1"/>
  <c r="AC936" i="1"/>
  <c r="AC937" i="1"/>
  <c r="AC938" i="1"/>
  <c r="AC939" i="1"/>
  <c r="AC940" i="1"/>
  <c r="AC941" i="1"/>
  <c r="AC942" i="1"/>
  <c r="AC943" i="1"/>
  <c r="AC944" i="1"/>
  <c r="AC945" i="1"/>
  <c r="AC946" i="1"/>
  <c r="AC947" i="1"/>
  <c r="AC948" i="1"/>
  <c r="AC949" i="1"/>
  <c r="AC950" i="1"/>
  <c r="AC951" i="1"/>
  <c r="AC952" i="1"/>
  <c r="AC953" i="1"/>
  <c r="AC954" i="1"/>
  <c r="AC955" i="1"/>
  <c r="AC956" i="1"/>
  <c r="AC957" i="1"/>
  <c r="AC958" i="1"/>
  <c r="AC959" i="1"/>
  <c r="AC960" i="1"/>
  <c r="AC961" i="1"/>
  <c r="AC962" i="1"/>
  <c r="AC963" i="1"/>
  <c r="AC964" i="1"/>
  <c r="AC965" i="1"/>
  <c r="AC966" i="1"/>
  <c r="AC967" i="1"/>
  <c r="AC968" i="1"/>
  <c r="AC969" i="1"/>
  <c r="AC970" i="1"/>
  <c r="AC971" i="1"/>
  <c r="AC972" i="1"/>
  <c r="AC973" i="1"/>
  <c r="AC974" i="1"/>
  <c r="AC975" i="1"/>
  <c r="AC976" i="1"/>
  <c r="AC977" i="1"/>
  <c r="AC978" i="1"/>
  <c r="AC979" i="1"/>
  <c r="AC980" i="1"/>
  <c r="AC981" i="1"/>
  <c r="AC982" i="1"/>
  <c r="AC983" i="1"/>
  <c r="AC984" i="1"/>
  <c r="AC985" i="1"/>
  <c r="AC986" i="1"/>
  <c r="AC987" i="1"/>
  <c r="AC988" i="1"/>
  <c r="AC989" i="1"/>
  <c r="AC990" i="1"/>
  <c r="AC991" i="1"/>
  <c r="AC992" i="1"/>
  <c r="AC993" i="1"/>
  <c r="AC994" i="1"/>
  <c r="AC995" i="1"/>
  <c r="AC996" i="1"/>
  <c r="AC997" i="1"/>
  <c r="AC998" i="1"/>
  <c r="AC999" i="1"/>
  <c r="AC1000" i="1"/>
  <c r="AC1001" i="1"/>
  <c r="AC1002" i="1"/>
  <c r="AC1003" i="1"/>
  <c r="AC1004" i="1"/>
  <c r="AC1005" i="1"/>
  <c r="AC1006" i="1"/>
  <c r="AC1007" i="1"/>
  <c r="AC1008" i="1"/>
  <c r="AC1009" i="1"/>
  <c r="AC1010" i="1"/>
  <c r="AC1011" i="1"/>
  <c r="AC1012" i="1"/>
  <c r="AC1013" i="1"/>
  <c r="AC1014" i="1"/>
  <c r="AC1015" i="1"/>
  <c r="AC1016" i="1"/>
  <c r="AC1017" i="1"/>
  <c r="AC1018" i="1"/>
  <c r="AC1019" i="1"/>
  <c r="AC1020" i="1"/>
  <c r="AC1021" i="1"/>
  <c r="AC1022" i="1"/>
  <c r="AC1023" i="1"/>
  <c r="AC1024" i="1"/>
  <c r="AC1025" i="1"/>
  <c r="AC1026" i="1"/>
  <c r="AC1027" i="1"/>
  <c r="AC1028" i="1"/>
  <c r="AC1029" i="1"/>
  <c r="AC1030" i="1"/>
  <c r="AC1031" i="1"/>
  <c r="AC1032" i="1"/>
  <c r="AC1033" i="1"/>
  <c r="AC1034" i="1"/>
  <c r="AC1035" i="1"/>
  <c r="AC1036" i="1"/>
  <c r="AC1037" i="1"/>
  <c r="AC1038" i="1"/>
  <c r="AC1039" i="1"/>
  <c r="AC1040" i="1"/>
  <c r="AC1041" i="1"/>
  <c r="AC1042" i="1"/>
  <c r="AC1043" i="1"/>
  <c r="AC1044" i="1"/>
  <c r="AC1045" i="1"/>
  <c r="AC1046" i="1"/>
  <c r="AC1047" i="1"/>
  <c r="AC1048" i="1"/>
  <c r="AC1049" i="1"/>
  <c r="AC1050" i="1"/>
  <c r="AC1051" i="1"/>
  <c r="AC1052" i="1"/>
  <c r="AC1053" i="1"/>
  <c r="AC1054" i="1"/>
  <c r="AC1055" i="1"/>
  <c r="AC1056" i="1"/>
  <c r="AC1057" i="1"/>
  <c r="AC1058" i="1"/>
  <c r="AC1059" i="1"/>
  <c r="AC1060" i="1"/>
  <c r="AC1061" i="1"/>
  <c r="AC1062" i="1"/>
  <c r="AC1063" i="1"/>
  <c r="AC1064" i="1"/>
  <c r="AC1065" i="1"/>
  <c r="AC1066" i="1"/>
  <c r="AC1067" i="1"/>
  <c r="AC1068" i="1"/>
  <c r="AC1069" i="1"/>
  <c r="AC1070" i="1"/>
  <c r="AC1071" i="1"/>
  <c r="AC1072" i="1"/>
  <c r="AC1073" i="1"/>
  <c r="AC1074" i="1"/>
  <c r="AC1075" i="1"/>
  <c r="AC1076" i="1"/>
  <c r="AC1077" i="1"/>
  <c r="AC1078" i="1"/>
  <c r="AC1079" i="1"/>
  <c r="AC1080" i="1"/>
  <c r="AC1081" i="1"/>
  <c r="AC1082" i="1"/>
  <c r="AC1083" i="1"/>
  <c r="AC1084" i="1"/>
  <c r="AC1085" i="1"/>
  <c r="AC1086" i="1"/>
  <c r="AC1087" i="1"/>
  <c r="AC1088" i="1"/>
  <c r="AC1089" i="1"/>
  <c r="AC1090" i="1"/>
  <c r="AC1091" i="1"/>
  <c r="AC1092" i="1"/>
  <c r="AC1093" i="1"/>
  <c r="AC1094" i="1"/>
  <c r="AC1095" i="1"/>
  <c r="AC1096" i="1"/>
  <c r="AC1097" i="1"/>
  <c r="AC1098" i="1"/>
  <c r="AC1099" i="1"/>
  <c r="AC1100" i="1"/>
  <c r="AC1101" i="1"/>
  <c r="AC1102" i="1"/>
  <c r="AC1103" i="1"/>
  <c r="AC1104" i="1"/>
  <c r="AC1105" i="1"/>
  <c r="AC1106" i="1"/>
  <c r="AC1107" i="1"/>
  <c r="AC1108" i="1"/>
  <c r="AC1109" i="1"/>
  <c r="AC1110" i="1"/>
  <c r="AC1111" i="1"/>
  <c r="AC1112" i="1"/>
  <c r="AC1113" i="1"/>
  <c r="AC1114" i="1"/>
  <c r="AC1115" i="1"/>
  <c r="AC1116" i="1"/>
  <c r="AC1117" i="1"/>
  <c r="AC1118" i="1"/>
  <c r="AC1119" i="1"/>
  <c r="AC1120" i="1"/>
  <c r="AC1121" i="1"/>
  <c r="AC1122" i="1"/>
  <c r="AC1123" i="1"/>
  <c r="AC1124" i="1"/>
  <c r="AC1125" i="1"/>
  <c r="AC1126" i="1"/>
  <c r="AC1127" i="1"/>
  <c r="AC1128" i="1"/>
  <c r="AC1129" i="1"/>
  <c r="AC1130" i="1"/>
  <c r="AC1131" i="1"/>
  <c r="AC1132" i="1"/>
  <c r="AC1133" i="1"/>
  <c r="AC1134" i="1"/>
  <c r="AC1135" i="1"/>
  <c r="AC1136" i="1"/>
  <c r="AC1137" i="1"/>
  <c r="AC1138" i="1"/>
  <c r="AC1139" i="1"/>
  <c r="AC1140" i="1"/>
  <c r="AC1141" i="1"/>
  <c r="AC1142" i="1"/>
  <c r="AC1143" i="1"/>
  <c r="AC1144" i="1"/>
  <c r="AC1145" i="1"/>
  <c r="AC1146" i="1"/>
  <c r="AC1147" i="1"/>
  <c r="AC1148" i="1"/>
  <c r="AC1149" i="1"/>
  <c r="AC1150" i="1"/>
  <c r="AC1151" i="1"/>
  <c r="AC1152" i="1"/>
  <c r="AC1153" i="1"/>
  <c r="AC1154" i="1"/>
  <c r="AC1155" i="1"/>
  <c r="AC1156" i="1"/>
  <c r="AC1157" i="1"/>
  <c r="AC1158" i="1"/>
  <c r="AC1159" i="1"/>
  <c r="AC1160" i="1"/>
  <c r="AC1161" i="1"/>
  <c r="AC1162" i="1"/>
  <c r="AC1163" i="1"/>
  <c r="AC1164" i="1"/>
  <c r="AC1165" i="1"/>
  <c r="AC1166" i="1"/>
  <c r="AC1167" i="1"/>
  <c r="AC1168" i="1"/>
  <c r="AC1169" i="1"/>
  <c r="AC1170" i="1"/>
  <c r="AC1171" i="1"/>
  <c r="AC1172" i="1"/>
  <c r="AC1173" i="1"/>
  <c r="AC1174" i="1"/>
  <c r="AC1175" i="1"/>
  <c r="AC1176" i="1"/>
  <c r="AC1177" i="1"/>
  <c r="AC1178" i="1"/>
  <c r="AC1179" i="1"/>
  <c r="AC1180" i="1"/>
  <c r="AC1181" i="1"/>
  <c r="AC1182" i="1"/>
  <c r="AC1183" i="1"/>
  <c r="AC1184" i="1"/>
  <c r="AC1185" i="1"/>
  <c r="AC1186" i="1"/>
  <c r="AC1187" i="1"/>
  <c r="AC1188" i="1"/>
  <c r="AC1189" i="1"/>
  <c r="AC1190" i="1"/>
  <c r="AC1191" i="1"/>
  <c r="AC1192" i="1"/>
  <c r="AC1193" i="1"/>
  <c r="AC1194" i="1"/>
  <c r="AC1195" i="1"/>
  <c r="AC1196" i="1"/>
  <c r="AC1197" i="1"/>
  <c r="AC1198" i="1"/>
  <c r="AC1199" i="1"/>
  <c r="AC1200" i="1"/>
  <c r="AC1201" i="1"/>
  <c r="AC1202" i="1"/>
  <c r="AC1203" i="1"/>
  <c r="AC1204" i="1"/>
  <c r="AC1205" i="1"/>
  <c r="AC1206" i="1"/>
  <c r="AC1207" i="1"/>
  <c r="AC1208" i="1"/>
  <c r="AC1209" i="1"/>
  <c r="AC1210" i="1"/>
  <c r="AC1211" i="1"/>
  <c r="AC1212" i="1"/>
  <c r="AC1213" i="1"/>
  <c r="AC1214" i="1"/>
  <c r="AC1215" i="1"/>
  <c r="AC1216" i="1"/>
  <c r="AC1217" i="1"/>
  <c r="AC1218" i="1"/>
  <c r="AC1219" i="1"/>
  <c r="AC1220" i="1"/>
  <c r="AC1221" i="1"/>
  <c r="AC1222" i="1"/>
  <c r="AC1223" i="1"/>
  <c r="AC1224" i="1"/>
  <c r="AC1225" i="1"/>
  <c r="AC1226" i="1"/>
  <c r="AC1227" i="1"/>
  <c r="AC1228" i="1"/>
  <c r="AC1229" i="1"/>
  <c r="AC1230" i="1"/>
  <c r="AC1231" i="1"/>
  <c r="AC1232" i="1"/>
  <c r="AC1233" i="1"/>
  <c r="AC1234" i="1"/>
  <c r="AC1235" i="1"/>
  <c r="AC1236" i="1"/>
  <c r="AC1237" i="1"/>
  <c r="AC1238" i="1"/>
  <c r="AC1239" i="1"/>
  <c r="AC1240" i="1"/>
  <c r="AC1241" i="1"/>
  <c r="AC1242" i="1"/>
  <c r="AC1243" i="1"/>
  <c r="AC1244" i="1"/>
  <c r="AC1245" i="1"/>
  <c r="AC1246" i="1"/>
  <c r="AC1247" i="1"/>
  <c r="AC1248" i="1"/>
  <c r="AC1249" i="1"/>
  <c r="AC1250" i="1"/>
  <c r="AC1251" i="1"/>
  <c r="AC1252" i="1"/>
  <c r="AC1253" i="1"/>
  <c r="AC1254" i="1"/>
  <c r="AC1255" i="1"/>
  <c r="AC1256" i="1"/>
  <c r="AC1257" i="1"/>
  <c r="AC1258" i="1"/>
  <c r="AC1259" i="1"/>
  <c r="AC1260" i="1"/>
  <c r="AC1261" i="1"/>
  <c r="AC1262" i="1"/>
  <c r="AC1263" i="1"/>
  <c r="AC1264" i="1"/>
  <c r="AC1265" i="1"/>
  <c r="AC1266" i="1"/>
  <c r="AC1267" i="1"/>
  <c r="AC1268" i="1"/>
  <c r="AC1269" i="1"/>
  <c r="AC1270" i="1"/>
  <c r="AC1271" i="1"/>
  <c r="AC1272" i="1"/>
  <c r="AC1273" i="1"/>
  <c r="AC1274" i="1"/>
  <c r="AC1275" i="1"/>
  <c r="AC1276" i="1"/>
  <c r="AC1277" i="1"/>
  <c r="AC1278" i="1"/>
  <c r="AC1279" i="1"/>
  <c r="AC1280" i="1"/>
  <c r="AC1281" i="1"/>
  <c r="AC1282" i="1"/>
  <c r="AC1283" i="1"/>
  <c r="AC1284" i="1"/>
  <c r="AC1285" i="1"/>
  <c r="AC1286" i="1"/>
  <c r="AC1287" i="1"/>
  <c r="AC1288" i="1"/>
  <c r="AC1289" i="1"/>
  <c r="AC1290" i="1"/>
  <c r="AC1291" i="1"/>
  <c r="AC1292" i="1"/>
  <c r="AC1293" i="1"/>
  <c r="AC1294" i="1"/>
  <c r="AC1295" i="1"/>
  <c r="AC1296" i="1"/>
  <c r="AC1297" i="1"/>
  <c r="AC1298" i="1"/>
  <c r="AC1299" i="1"/>
  <c r="AC1300" i="1"/>
  <c r="AC1301" i="1"/>
  <c r="AC1302" i="1"/>
  <c r="AC1303" i="1"/>
  <c r="AC1304" i="1"/>
  <c r="AC1305" i="1"/>
  <c r="AC1306" i="1"/>
  <c r="AC1307" i="1"/>
  <c r="AC1308" i="1"/>
  <c r="AC1309" i="1"/>
  <c r="AC1310" i="1"/>
  <c r="AC1311" i="1"/>
  <c r="AC1312" i="1"/>
  <c r="AC1313" i="1"/>
  <c r="AC1314" i="1"/>
  <c r="AC1315" i="1"/>
  <c r="AC1316" i="1"/>
  <c r="AC1317" i="1"/>
  <c r="AC1318" i="1"/>
  <c r="AC1319" i="1"/>
  <c r="AC1320" i="1"/>
  <c r="AC1321" i="1"/>
  <c r="AC1322" i="1"/>
  <c r="AC1323" i="1"/>
  <c r="AC1324" i="1"/>
  <c r="AC1325" i="1"/>
  <c r="AC1326" i="1"/>
  <c r="AC1327" i="1"/>
  <c r="AC1328" i="1"/>
  <c r="AC1329" i="1"/>
  <c r="AC1330" i="1"/>
  <c r="AC1331" i="1"/>
  <c r="AC1332" i="1"/>
  <c r="AC1333" i="1"/>
  <c r="AC1334" i="1"/>
  <c r="AC1335" i="1"/>
  <c r="AC1336" i="1"/>
  <c r="AC1337" i="1"/>
  <c r="AC1338" i="1"/>
  <c r="AC1339" i="1"/>
  <c r="AC1340" i="1"/>
  <c r="AC1341" i="1"/>
  <c r="AC1342" i="1"/>
  <c r="AC1343" i="1"/>
  <c r="AC1344" i="1"/>
  <c r="AC1345" i="1"/>
  <c r="AC1346" i="1"/>
  <c r="AC1347" i="1"/>
  <c r="AC1348" i="1"/>
  <c r="AC1349" i="1"/>
  <c r="AC1350" i="1"/>
  <c r="AC1351" i="1"/>
  <c r="AC1352" i="1"/>
  <c r="AC1353" i="1"/>
  <c r="AC1354" i="1"/>
  <c r="AC1355" i="1"/>
  <c r="AC1356" i="1"/>
  <c r="AC1357" i="1"/>
  <c r="AC1358" i="1"/>
  <c r="AC1359" i="1"/>
  <c r="AC1360" i="1"/>
  <c r="AC1361" i="1"/>
  <c r="AC1362" i="1"/>
  <c r="AC1363" i="1"/>
  <c r="AC1364" i="1"/>
  <c r="AC1365" i="1"/>
  <c r="AC1366" i="1"/>
  <c r="AC1367" i="1"/>
  <c r="AC1368" i="1"/>
  <c r="AC1369" i="1"/>
  <c r="AC1370" i="1"/>
  <c r="AC1371" i="1"/>
  <c r="AC1372" i="1"/>
  <c r="AC1373" i="1"/>
  <c r="AC1374" i="1"/>
  <c r="AC1375" i="1"/>
  <c r="AC1376" i="1"/>
  <c r="AC1377" i="1"/>
  <c r="AC1378" i="1"/>
  <c r="AC1379" i="1"/>
  <c r="AC1380" i="1"/>
  <c r="AC1381" i="1"/>
  <c r="AC1382" i="1"/>
  <c r="AC1383" i="1"/>
  <c r="AC1384" i="1"/>
  <c r="AC1385" i="1"/>
  <c r="AC1386" i="1"/>
  <c r="AC1387" i="1"/>
  <c r="AC1388" i="1"/>
  <c r="AC1389" i="1"/>
  <c r="AC1390" i="1"/>
  <c r="AC1391" i="1"/>
  <c r="AC1392" i="1"/>
  <c r="AC1393" i="1"/>
  <c r="AC1394" i="1"/>
  <c r="AC1395" i="1"/>
  <c r="AC1396" i="1"/>
  <c r="AC1397" i="1"/>
  <c r="AC1398" i="1"/>
  <c r="AC1399" i="1"/>
  <c r="AC1400" i="1"/>
  <c r="AC1401" i="1"/>
  <c r="AC1402" i="1"/>
  <c r="AC1403" i="1"/>
  <c r="AC1404" i="1"/>
  <c r="AC1405" i="1"/>
  <c r="AC1406" i="1"/>
  <c r="AC1407" i="1"/>
  <c r="AC1408" i="1"/>
  <c r="AC1409" i="1"/>
  <c r="AC1410" i="1"/>
  <c r="AC1411" i="1"/>
  <c r="AC1412" i="1"/>
  <c r="AC1413" i="1"/>
  <c r="AC1414" i="1"/>
  <c r="AC1415" i="1"/>
  <c r="AC1416" i="1"/>
  <c r="AC1417" i="1"/>
  <c r="AC1418" i="1"/>
  <c r="AC1419" i="1"/>
  <c r="AC1420" i="1"/>
  <c r="AC1421" i="1"/>
  <c r="AC1422" i="1"/>
  <c r="AC1423" i="1"/>
  <c r="AC1424" i="1"/>
  <c r="AC1425" i="1"/>
  <c r="AC1426" i="1"/>
  <c r="AC1427" i="1"/>
  <c r="AC1428" i="1"/>
  <c r="AC1429" i="1"/>
  <c r="AC1430" i="1"/>
  <c r="AC1431" i="1"/>
  <c r="AC1432" i="1"/>
  <c r="AC1433" i="1"/>
  <c r="AC1434" i="1"/>
  <c r="AC1435" i="1"/>
  <c r="AC1436" i="1"/>
  <c r="AC1437" i="1"/>
  <c r="AC1438" i="1"/>
  <c r="AC1439" i="1"/>
  <c r="AC1440" i="1"/>
  <c r="AC1441" i="1"/>
  <c r="AC1442" i="1"/>
  <c r="AC1443" i="1"/>
  <c r="AC1444" i="1"/>
  <c r="AC1445" i="1"/>
  <c r="AC1446" i="1"/>
  <c r="AC1447" i="1"/>
  <c r="AC1448" i="1"/>
  <c r="AC1449" i="1"/>
  <c r="AC1450" i="1"/>
  <c r="AC1451" i="1"/>
  <c r="AC1452" i="1"/>
  <c r="AC1453" i="1"/>
  <c r="AC1454" i="1"/>
  <c r="AC1455" i="1"/>
  <c r="AC1456" i="1"/>
  <c r="AC1457" i="1"/>
  <c r="AC1458" i="1"/>
  <c r="AC1459" i="1"/>
  <c r="AC1460" i="1"/>
  <c r="AC1461" i="1"/>
  <c r="AC1462" i="1"/>
  <c r="AC1463" i="1"/>
  <c r="AC1464" i="1"/>
  <c r="AC1465" i="1"/>
  <c r="AC1466" i="1"/>
  <c r="AC1467" i="1"/>
  <c r="AC1468" i="1"/>
  <c r="AC1469" i="1"/>
  <c r="AC1470" i="1"/>
  <c r="AC1471" i="1"/>
  <c r="AC1472" i="1"/>
  <c r="AC1473" i="1"/>
  <c r="AC1474" i="1"/>
  <c r="AC1475" i="1"/>
  <c r="AC1476" i="1"/>
  <c r="AC1477" i="1"/>
  <c r="AC1478" i="1"/>
  <c r="AC1479" i="1"/>
  <c r="AC1480" i="1"/>
  <c r="AC1481" i="1"/>
  <c r="AC1482" i="1"/>
  <c r="AC1483" i="1"/>
  <c r="AC1484" i="1"/>
  <c r="AC1485" i="1"/>
  <c r="AC1486" i="1"/>
  <c r="AC1487" i="1"/>
  <c r="AC1488" i="1"/>
  <c r="AC1489" i="1"/>
  <c r="AC1490" i="1"/>
  <c r="AC1491" i="1"/>
  <c r="AC1492" i="1"/>
  <c r="AC1493" i="1"/>
  <c r="AC1494" i="1"/>
  <c r="AC1495" i="1"/>
  <c r="AC1496" i="1"/>
  <c r="AC1497" i="1"/>
  <c r="AC1498" i="1"/>
  <c r="AC1499" i="1"/>
  <c r="AC1500" i="1"/>
  <c r="AC1501" i="1"/>
  <c r="AC1502" i="1"/>
  <c r="AC1503" i="1"/>
  <c r="AC1504" i="1"/>
  <c r="AC1505" i="1"/>
  <c r="AC1506" i="1"/>
  <c r="AC1507" i="1"/>
  <c r="AC1508" i="1"/>
  <c r="AC1509" i="1"/>
  <c r="AC1510" i="1"/>
  <c r="AC1511" i="1"/>
  <c r="AC1512" i="1"/>
  <c r="AC1513" i="1"/>
  <c r="AC1514" i="1"/>
  <c r="AC1515" i="1"/>
  <c r="AC1516" i="1"/>
  <c r="AC1517" i="1"/>
  <c r="AC1518" i="1"/>
  <c r="AC1519" i="1"/>
  <c r="AC1520" i="1"/>
  <c r="AC1521" i="1"/>
  <c r="AC1522" i="1"/>
  <c r="AC1523" i="1"/>
  <c r="AC1524" i="1"/>
  <c r="AC1525" i="1"/>
  <c r="AC1526" i="1"/>
  <c r="AC1527" i="1"/>
  <c r="AC1528" i="1"/>
  <c r="AC1529" i="1"/>
  <c r="AC1530" i="1"/>
  <c r="AC1531" i="1"/>
  <c r="AC1532" i="1"/>
  <c r="AC1533" i="1"/>
  <c r="AC1534" i="1"/>
  <c r="AC1535" i="1"/>
  <c r="AC1536" i="1"/>
  <c r="AC1537" i="1"/>
  <c r="AC1538" i="1"/>
  <c r="AC1539" i="1"/>
  <c r="AC1540" i="1"/>
  <c r="AC1541" i="1"/>
  <c r="AC1542" i="1"/>
  <c r="AC1543" i="1"/>
  <c r="AC1544" i="1"/>
  <c r="AC1545" i="1"/>
  <c r="AC1546" i="1"/>
  <c r="AC1547" i="1"/>
  <c r="AC1548" i="1"/>
  <c r="AC1549" i="1"/>
  <c r="AC1550" i="1"/>
  <c r="AC1551" i="1"/>
  <c r="AC1552" i="1"/>
  <c r="AC1553" i="1"/>
  <c r="AC1554" i="1"/>
  <c r="AC1555" i="1"/>
  <c r="AC1556" i="1"/>
  <c r="AC1557" i="1"/>
  <c r="AC1558" i="1"/>
  <c r="AC1559" i="1"/>
  <c r="AC1560" i="1"/>
  <c r="AC1561" i="1"/>
  <c r="AC1562" i="1"/>
  <c r="AC1563" i="1"/>
  <c r="AC1564" i="1"/>
  <c r="AC1565" i="1"/>
  <c r="AC1566" i="1"/>
  <c r="AC1567" i="1"/>
  <c r="AC1568" i="1"/>
  <c r="AC1569" i="1"/>
  <c r="AC1570" i="1"/>
  <c r="AC1571" i="1"/>
  <c r="AC1572" i="1"/>
  <c r="AC1573" i="1"/>
  <c r="AC1574" i="1"/>
  <c r="AC1575" i="1"/>
  <c r="AC1576" i="1"/>
  <c r="AC1577" i="1"/>
  <c r="AC1578" i="1"/>
  <c r="AC1579" i="1"/>
  <c r="AC1580" i="1"/>
  <c r="AC1581" i="1"/>
  <c r="AC1582" i="1"/>
  <c r="AC1583" i="1"/>
  <c r="AC1584" i="1"/>
  <c r="AC1585" i="1"/>
  <c r="AC1586" i="1"/>
  <c r="AC1587" i="1"/>
  <c r="AC1588" i="1"/>
  <c r="AC1589" i="1"/>
  <c r="AC1590" i="1"/>
  <c r="AC1591" i="1"/>
  <c r="AC1592" i="1"/>
  <c r="AC1593" i="1"/>
  <c r="AC1594" i="1"/>
  <c r="AC1595" i="1"/>
  <c r="AC1596" i="1"/>
  <c r="AC1597" i="1"/>
  <c r="AC1598" i="1"/>
  <c r="AC1599" i="1"/>
  <c r="AC1600" i="1"/>
  <c r="AC1601" i="1"/>
  <c r="AC1602" i="1"/>
  <c r="AC1603" i="1"/>
  <c r="AC1604" i="1"/>
  <c r="AC1605" i="1"/>
  <c r="AC1606" i="1"/>
  <c r="AC1607" i="1"/>
  <c r="AC1608" i="1"/>
  <c r="AC1609" i="1"/>
  <c r="AC1610" i="1"/>
  <c r="AC1611" i="1"/>
  <c r="AC1612" i="1"/>
  <c r="AC1613" i="1"/>
  <c r="AC1614" i="1"/>
  <c r="AC1615" i="1"/>
  <c r="AC1616" i="1"/>
  <c r="AC1617" i="1"/>
  <c r="AC1618" i="1"/>
  <c r="AC1619" i="1"/>
  <c r="AC1620" i="1"/>
  <c r="AC1621" i="1"/>
  <c r="AC1622" i="1"/>
  <c r="AC1623" i="1"/>
  <c r="AC1624" i="1"/>
  <c r="AC1625" i="1"/>
  <c r="AC1626" i="1"/>
  <c r="AC1627" i="1"/>
  <c r="AC1628" i="1"/>
  <c r="AC1629" i="1"/>
  <c r="AC1630" i="1"/>
  <c r="AC1631" i="1"/>
  <c r="AC1632" i="1"/>
  <c r="AC1633" i="1"/>
  <c r="AC1634" i="1"/>
  <c r="AC1635" i="1"/>
  <c r="AC1636" i="1"/>
  <c r="AC1637" i="1"/>
  <c r="AC1638" i="1"/>
  <c r="AC1639" i="1"/>
  <c r="AC1640" i="1"/>
  <c r="AC1641" i="1"/>
  <c r="AC1642" i="1"/>
  <c r="AC1643" i="1"/>
  <c r="AC1644" i="1"/>
  <c r="AC1645" i="1"/>
  <c r="AC1646" i="1"/>
  <c r="AC1647" i="1"/>
  <c r="AC1648" i="1"/>
  <c r="AC1649" i="1"/>
  <c r="AC1650" i="1"/>
  <c r="AC1651" i="1"/>
  <c r="AC1652" i="1"/>
  <c r="AC1653" i="1"/>
  <c r="AC1654" i="1"/>
  <c r="AC1655" i="1"/>
  <c r="AC1656" i="1"/>
  <c r="AC1657" i="1"/>
  <c r="AC1658" i="1"/>
  <c r="AC1659" i="1"/>
  <c r="AC1660" i="1"/>
  <c r="AC1661" i="1"/>
  <c r="AC1662" i="1"/>
  <c r="AC1663" i="1"/>
  <c r="AC1664" i="1"/>
  <c r="AC1665" i="1"/>
  <c r="AC1666" i="1"/>
  <c r="AC1667" i="1"/>
  <c r="AC1668" i="1"/>
  <c r="AC1669" i="1"/>
  <c r="AC1670" i="1"/>
  <c r="AC1671" i="1"/>
  <c r="AC1672" i="1"/>
  <c r="AC1673" i="1"/>
  <c r="AC1674" i="1"/>
  <c r="AC1675" i="1"/>
  <c r="AC1676" i="1"/>
  <c r="AC1677" i="1"/>
  <c r="AC1678" i="1"/>
  <c r="AC1679" i="1"/>
  <c r="AC1680" i="1"/>
  <c r="AC1681" i="1"/>
  <c r="AC1682" i="1"/>
  <c r="AC1683" i="1"/>
  <c r="AC1684" i="1"/>
  <c r="AC1685" i="1"/>
  <c r="AC1686" i="1"/>
  <c r="AC1687" i="1"/>
  <c r="AC1688" i="1"/>
  <c r="AC1689" i="1"/>
  <c r="AC1690" i="1"/>
  <c r="AC1691" i="1"/>
  <c r="AC1692" i="1"/>
  <c r="AC1693" i="1"/>
  <c r="AC1694" i="1"/>
  <c r="AC1695" i="1"/>
  <c r="AC1696" i="1"/>
  <c r="AC1697" i="1"/>
  <c r="AC1698" i="1"/>
  <c r="AC1699" i="1"/>
  <c r="AC1700" i="1"/>
  <c r="AC1701" i="1"/>
  <c r="AC1702" i="1"/>
  <c r="AC1703" i="1"/>
  <c r="AC1704" i="1"/>
  <c r="AC1705" i="1"/>
  <c r="AC1706" i="1"/>
  <c r="AC1707" i="1"/>
  <c r="AC1708" i="1"/>
  <c r="AC1709" i="1"/>
  <c r="AC1710" i="1"/>
  <c r="AC1711" i="1"/>
  <c r="AC1712" i="1"/>
  <c r="AC1713" i="1"/>
  <c r="AC1714" i="1"/>
  <c r="AC1715" i="1"/>
  <c r="AC1716" i="1"/>
  <c r="AC1717" i="1"/>
  <c r="AC1718" i="1"/>
  <c r="AC1719" i="1"/>
  <c r="AC1720" i="1"/>
  <c r="AC1721" i="1"/>
  <c r="AC1722" i="1"/>
  <c r="AC1723" i="1"/>
  <c r="AC1724" i="1"/>
  <c r="AC1725" i="1"/>
  <c r="AC1726" i="1"/>
  <c r="AC1727" i="1"/>
  <c r="AC1728" i="1"/>
  <c r="AC1729" i="1"/>
  <c r="AC1730" i="1"/>
  <c r="AC1731" i="1"/>
  <c r="AC1732" i="1"/>
  <c r="AC1733" i="1"/>
  <c r="AC1734" i="1"/>
  <c r="AC1735" i="1"/>
  <c r="AC1736" i="1"/>
  <c r="AC1737" i="1"/>
  <c r="AC1738" i="1"/>
  <c r="AC1739" i="1"/>
  <c r="AC1740" i="1"/>
  <c r="AC1741" i="1"/>
  <c r="AC1742" i="1"/>
  <c r="AC1743" i="1"/>
  <c r="AC1744" i="1"/>
  <c r="AC1745" i="1"/>
  <c r="AC1746" i="1"/>
  <c r="AC1747" i="1"/>
  <c r="AC1748" i="1"/>
  <c r="AC1749" i="1"/>
  <c r="AC1750" i="1"/>
  <c r="AC1751" i="1"/>
  <c r="AC1752" i="1"/>
  <c r="AC1753" i="1"/>
  <c r="AC1754" i="1"/>
  <c r="AC1755" i="1"/>
  <c r="AC1756" i="1"/>
  <c r="AC1757" i="1"/>
  <c r="AC1758" i="1"/>
  <c r="AC1759" i="1"/>
  <c r="AC1760" i="1"/>
  <c r="AC1761" i="1"/>
  <c r="AC1762" i="1"/>
  <c r="AC1763" i="1"/>
  <c r="AC1764" i="1"/>
  <c r="AC1765" i="1"/>
  <c r="AC1766" i="1"/>
  <c r="AC1767" i="1"/>
  <c r="AC1768" i="1"/>
  <c r="AC1769" i="1"/>
  <c r="AC1770" i="1"/>
  <c r="AC1771" i="1"/>
  <c r="AC1772" i="1"/>
  <c r="AC1773" i="1"/>
  <c r="AC1774" i="1"/>
  <c r="AC1775" i="1"/>
  <c r="AC1776" i="1"/>
  <c r="AC1777" i="1"/>
  <c r="AC1778" i="1"/>
  <c r="AC1779" i="1"/>
  <c r="AC1780" i="1"/>
  <c r="AC1781" i="1"/>
  <c r="AC1782" i="1"/>
  <c r="AC1783" i="1"/>
  <c r="AC1784" i="1"/>
  <c r="AC1785" i="1"/>
  <c r="AC1786" i="1"/>
  <c r="AC1787" i="1"/>
  <c r="AC1788" i="1"/>
  <c r="AC1789" i="1"/>
  <c r="AC1790" i="1"/>
  <c r="AC1791" i="1"/>
  <c r="AC1792" i="1"/>
  <c r="AC1793" i="1"/>
  <c r="AC1794" i="1"/>
  <c r="AC1795" i="1"/>
  <c r="AC1796" i="1"/>
  <c r="AC1797" i="1"/>
  <c r="AC1798" i="1"/>
  <c r="AC1799" i="1"/>
  <c r="AC1800" i="1"/>
  <c r="AC1801" i="1"/>
  <c r="AC1802" i="1"/>
  <c r="AC1803" i="1"/>
  <c r="AC1804" i="1"/>
  <c r="AC1805" i="1"/>
  <c r="AC1806" i="1"/>
  <c r="AC1807" i="1"/>
  <c r="AC1808" i="1"/>
  <c r="AC1809" i="1"/>
  <c r="AC1810" i="1"/>
  <c r="AC1811" i="1"/>
  <c r="AC1812" i="1"/>
  <c r="AC1813" i="1"/>
  <c r="AC1814" i="1"/>
  <c r="AC1815" i="1"/>
  <c r="AC1816" i="1"/>
  <c r="AC1817" i="1"/>
  <c r="AC1818" i="1"/>
  <c r="AC1819" i="1"/>
  <c r="AC1820" i="1"/>
  <c r="AC1821" i="1"/>
  <c r="AC1822" i="1"/>
  <c r="AC1823" i="1"/>
  <c r="AC1824" i="1"/>
  <c r="AC1825" i="1"/>
  <c r="AC1826" i="1"/>
  <c r="AC1827" i="1"/>
  <c r="AC1828" i="1"/>
  <c r="AC1829" i="1"/>
  <c r="AC1830" i="1"/>
  <c r="AC1831" i="1"/>
  <c r="AC1832" i="1"/>
  <c r="AC1833" i="1"/>
  <c r="AC1834" i="1"/>
  <c r="AC1835" i="1"/>
  <c r="AC1836" i="1"/>
  <c r="AC1837" i="1"/>
  <c r="AC1838" i="1"/>
  <c r="AC1839" i="1"/>
  <c r="AC1840" i="1"/>
  <c r="AC1841" i="1"/>
  <c r="AC1842" i="1"/>
  <c r="AC1843" i="1"/>
  <c r="AC1844" i="1"/>
  <c r="AC1845" i="1"/>
  <c r="AC1846" i="1"/>
  <c r="AC1847" i="1"/>
  <c r="AC1848" i="1"/>
  <c r="AC1849" i="1"/>
  <c r="AC1850" i="1"/>
  <c r="AC1851" i="1"/>
  <c r="AC1852" i="1"/>
  <c r="AC1853" i="1"/>
  <c r="AC1854" i="1"/>
  <c r="AC1855" i="1"/>
  <c r="AC1856" i="1"/>
  <c r="AC1857" i="1"/>
  <c r="AC1858" i="1"/>
  <c r="AC1859" i="1"/>
  <c r="AC1860" i="1"/>
  <c r="AC1861" i="1"/>
  <c r="AC1862" i="1"/>
  <c r="AC1863" i="1"/>
  <c r="AC1864" i="1"/>
  <c r="AC1865" i="1"/>
  <c r="AC1866" i="1"/>
  <c r="AC1867" i="1"/>
  <c r="AC1868" i="1"/>
  <c r="AC1869" i="1"/>
  <c r="AC1870" i="1"/>
  <c r="AC1871" i="1"/>
  <c r="AC1872" i="1"/>
  <c r="AC1873" i="1"/>
  <c r="AC1874" i="1"/>
  <c r="AC1875" i="1"/>
  <c r="AC1876" i="1"/>
  <c r="AC1877" i="1"/>
  <c r="AC1878" i="1"/>
  <c r="AC1879" i="1"/>
  <c r="AC1880" i="1"/>
  <c r="AC1881" i="1"/>
  <c r="AC1882" i="1"/>
  <c r="AC1883" i="1"/>
  <c r="AC1884" i="1"/>
  <c r="AC1885" i="1"/>
  <c r="AC1886" i="1"/>
  <c r="AC1887" i="1"/>
  <c r="AC1888" i="1"/>
  <c r="AC1889" i="1"/>
  <c r="AC1890" i="1"/>
  <c r="AC1891" i="1"/>
  <c r="AC1892" i="1"/>
  <c r="AC1893" i="1"/>
  <c r="AC1894" i="1"/>
  <c r="AC1895" i="1"/>
  <c r="AC1896" i="1"/>
  <c r="AC1897" i="1"/>
  <c r="AC1898" i="1"/>
  <c r="AC1899" i="1"/>
  <c r="AC1900" i="1"/>
  <c r="AC1901" i="1"/>
  <c r="AC1902" i="1"/>
  <c r="AC1903" i="1"/>
  <c r="AC1904" i="1"/>
  <c r="AC1905" i="1"/>
  <c r="AC1906" i="1"/>
  <c r="AC1907" i="1"/>
  <c r="AC1908" i="1"/>
  <c r="AC1909" i="1"/>
  <c r="AC1910" i="1"/>
  <c r="AC1911" i="1"/>
  <c r="AC1912" i="1"/>
  <c r="AC1913" i="1"/>
  <c r="AC1914" i="1"/>
  <c r="AC1915" i="1"/>
  <c r="AC1916" i="1"/>
  <c r="AC1917" i="1"/>
  <c r="AC1918" i="1"/>
  <c r="AC1919" i="1"/>
  <c r="AC1920" i="1"/>
  <c r="AC1921" i="1"/>
  <c r="AC1922" i="1"/>
  <c r="AC1923" i="1"/>
  <c r="AC1924" i="1"/>
  <c r="AC1925" i="1"/>
  <c r="AC1926" i="1"/>
  <c r="AC1927" i="1"/>
  <c r="AC1928" i="1"/>
  <c r="AC1929" i="1"/>
  <c r="AC1930" i="1"/>
  <c r="AC1931" i="1"/>
  <c r="AC1932" i="1"/>
  <c r="AC1933" i="1"/>
  <c r="AC1934" i="1"/>
  <c r="AC1935" i="1"/>
  <c r="AC1936" i="1"/>
  <c r="AC1937" i="1"/>
  <c r="AC1938" i="1"/>
  <c r="AC1939" i="1"/>
  <c r="AC1940" i="1"/>
  <c r="AC1941" i="1"/>
  <c r="AC1942" i="1"/>
  <c r="AC1943" i="1"/>
  <c r="AC1944" i="1"/>
  <c r="AC1945" i="1"/>
  <c r="AC1946" i="1"/>
  <c r="AC1947" i="1"/>
  <c r="AC1948" i="1"/>
  <c r="AC1949" i="1"/>
  <c r="AC1950" i="1"/>
  <c r="AC1951" i="1"/>
  <c r="AC1952" i="1"/>
  <c r="AC1953" i="1"/>
  <c r="AC1954" i="1"/>
  <c r="AC1955" i="1"/>
  <c r="AC1956" i="1"/>
  <c r="AC1957" i="1"/>
  <c r="AC1958" i="1"/>
  <c r="AC1959" i="1"/>
  <c r="AC1960" i="1"/>
  <c r="AC1961" i="1"/>
  <c r="AC1962" i="1"/>
  <c r="AC1963" i="1"/>
  <c r="AC1964" i="1"/>
  <c r="AC1965" i="1"/>
  <c r="AC1966" i="1"/>
  <c r="AC1967" i="1"/>
  <c r="AC1968" i="1"/>
  <c r="AC1969" i="1"/>
  <c r="AC1970" i="1"/>
  <c r="AC1971" i="1"/>
  <c r="AC1972" i="1"/>
  <c r="AC1973" i="1"/>
  <c r="AC1974" i="1"/>
  <c r="AC1975" i="1"/>
  <c r="AC1976" i="1"/>
  <c r="AC1977" i="1"/>
  <c r="AC1978" i="1"/>
  <c r="AC1979" i="1"/>
  <c r="AC1980" i="1"/>
  <c r="AC1981" i="1"/>
  <c r="AC1982" i="1"/>
  <c r="AC1983" i="1"/>
  <c r="AC1984" i="1"/>
  <c r="AC1985" i="1"/>
  <c r="AC1986" i="1"/>
  <c r="AC1987" i="1"/>
  <c r="AC1988" i="1"/>
  <c r="AC1989" i="1"/>
  <c r="AC1990" i="1"/>
  <c r="AC1991" i="1"/>
  <c r="AC1992" i="1"/>
  <c r="AC1993" i="1"/>
  <c r="AC1994" i="1"/>
  <c r="AC1995" i="1"/>
  <c r="AC1996" i="1"/>
  <c r="AC1997" i="1"/>
  <c r="AC1998" i="1"/>
  <c r="AC1999" i="1"/>
  <c r="AC2000" i="1"/>
  <c r="AC2001" i="1"/>
  <c r="AC2002" i="1"/>
  <c r="AC2003" i="1"/>
  <c r="AC2004" i="1"/>
  <c r="AC2005" i="1"/>
  <c r="AC2006" i="1"/>
  <c r="AC2007" i="1"/>
  <c r="AC2008" i="1"/>
  <c r="AC2009" i="1"/>
  <c r="AC2010" i="1"/>
  <c r="AC2011" i="1"/>
  <c r="AC2012" i="1"/>
  <c r="AC2013" i="1"/>
  <c r="AC2014" i="1"/>
  <c r="AC2015" i="1"/>
  <c r="AC2016" i="1"/>
  <c r="AC2017" i="1"/>
  <c r="AC2018" i="1"/>
  <c r="AC2019" i="1"/>
  <c r="AC2020" i="1"/>
  <c r="AC2021" i="1"/>
  <c r="AC2022" i="1"/>
  <c r="AC2023" i="1"/>
  <c r="AC2024" i="1"/>
  <c r="AC2025" i="1"/>
  <c r="AC2026" i="1"/>
  <c r="AC2027" i="1"/>
  <c r="AC2028" i="1"/>
  <c r="AC2029" i="1"/>
  <c r="AC2030" i="1"/>
  <c r="AC2031" i="1"/>
  <c r="AC2032" i="1"/>
  <c r="AC2033" i="1"/>
  <c r="AC2034" i="1"/>
  <c r="AC2035" i="1"/>
  <c r="AC2036" i="1"/>
  <c r="AC2037" i="1"/>
  <c r="AC2038" i="1"/>
  <c r="AC2039" i="1"/>
  <c r="AC2040" i="1"/>
  <c r="AC2041" i="1"/>
  <c r="AC2042" i="1"/>
  <c r="AC2043" i="1"/>
  <c r="AC2044" i="1"/>
  <c r="AC2045" i="1"/>
  <c r="AC2046" i="1"/>
  <c r="AC2047" i="1"/>
  <c r="AC2048" i="1"/>
  <c r="AC2049" i="1"/>
  <c r="AC2050" i="1"/>
  <c r="AC2051" i="1"/>
  <c r="AC2052" i="1"/>
  <c r="AC2053" i="1"/>
  <c r="AC2054" i="1"/>
  <c r="AC2055" i="1"/>
  <c r="AC2056" i="1"/>
  <c r="AC2057" i="1"/>
  <c r="AC2058" i="1"/>
  <c r="AC2059" i="1"/>
  <c r="AC2060" i="1"/>
  <c r="AC2061" i="1"/>
  <c r="AC2062" i="1"/>
  <c r="AC2063" i="1"/>
  <c r="AC2064" i="1"/>
  <c r="AC2065" i="1"/>
  <c r="AC2066" i="1"/>
  <c r="AC2067" i="1"/>
  <c r="AC2068" i="1"/>
  <c r="AC2069" i="1"/>
  <c r="AC2070" i="1"/>
  <c r="AC2071" i="1"/>
  <c r="AC2072" i="1"/>
  <c r="AC2073" i="1"/>
  <c r="AC2074" i="1"/>
  <c r="AC2075" i="1"/>
  <c r="AC2076" i="1"/>
  <c r="AC2077" i="1"/>
  <c r="AC2078" i="1"/>
  <c r="AC2079" i="1"/>
  <c r="AC2080" i="1"/>
  <c r="AC2081" i="1"/>
  <c r="AC2082" i="1"/>
  <c r="AC2083" i="1"/>
  <c r="AC2084" i="1"/>
  <c r="AC2085" i="1"/>
  <c r="AC2086" i="1"/>
  <c r="AC2087" i="1"/>
  <c r="AC2088" i="1"/>
  <c r="AC2089" i="1"/>
  <c r="AC2090" i="1"/>
  <c r="AC2091" i="1"/>
  <c r="AC2092" i="1"/>
  <c r="AC2093" i="1"/>
  <c r="AC2094" i="1"/>
  <c r="AC2095" i="1"/>
  <c r="AC2096" i="1"/>
  <c r="AC2097" i="1"/>
  <c r="AC2098" i="1"/>
  <c r="AC2099" i="1"/>
  <c r="AC2100" i="1"/>
  <c r="AC2101" i="1"/>
  <c r="AC2102" i="1"/>
  <c r="AC2103" i="1"/>
  <c r="AC2104" i="1"/>
  <c r="AC2105" i="1"/>
  <c r="AC2106" i="1"/>
  <c r="AC2107" i="1"/>
  <c r="AC2108" i="1"/>
  <c r="AC2109" i="1"/>
  <c r="AC2110" i="1"/>
  <c r="AC2111" i="1"/>
  <c r="AC2112" i="1"/>
  <c r="AC2113" i="1"/>
  <c r="AC2114" i="1"/>
  <c r="AC2115" i="1"/>
  <c r="AC2116" i="1"/>
  <c r="AC2117" i="1"/>
  <c r="AC2118" i="1"/>
  <c r="AC2119" i="1"/>
  <c r="AC2120" i="1"/>
  <c r="AC2121" i="1"/>
  <c r="AC2122" i="1"/>
  <c r="AC2123" i="1"/>
  <c r="AC2124" i="1"/>
  <c r="AC2125" i="1"/>
  <c r="AC2126" i="1"/>
  <c r="AC2127" i="1"/>
  <c r="AC2128" i="1"/>
  <c r="AC2129" i="1"/>
  <c r="AC2130" i="1"/>
  <c r="AC2131" i="1"/>
  <c r="AC2132" i="1"/>
  <c r="AC2133" i="1"/>
  <c r="AC2134" i="1"/>
  <c r="AC2135" i="1"/>
  <c r="AC2136" i="1"/>
  <c r="AC2137" i="1"/>
  <c r="AC2138" i="1"/>
  <c r="AC2139" i="1"/>
  <c r="AC2140" i="1"/>
  <c r="AC2141" i="1"/>
  <c r="AC2142" i="1"/>
  <c r="AC2143" i="1"/>
  <c r="AC2144" i="1"/>
  <c r="AC2145" i="1"/>
  <c r="AC2146" i="1"/>
  <c r="AC2147" i="1"/>
  <c r="AC2148" i="1"/>
  <c r="AC2149" i="1"/>
  <c r="AC2150" i="1"/>
  <c r="AC2151" i="1"/>
  <c r="AC2152" i="1"/>
  <c r="AC2153" i="1"/>
  <c r="AC2154" i="1"/>
  <c r="AC2155" i="1"/>
  <c r="AC2156" i="1"/>
  <c r="AC2157" i="1"/>
  <c r="AC2158" i="1"/>
  <c r="AC2159" i="1"/>
  <c r="AC2160" i="1"/>
  <c r="AC2161" i="1"/>
  <c r="AC2162" i="1"/>
  <c r="AC2163" i="1"/>
  <c r="AC2164" i="1"/>
  <c r="AC2165" i="1"/>
  <c r="AC2166" i="1"/>
  <c r="AC2167" i="1"/>
  <c r="AC2168" i="1"/>
  <c r="AC2169" i="1"/>
  <c r="AC2170" i="1"/>
  <c r="AC2171" i="1"/>
  <c r="AC2172" i="1"/>
  <c r="AC2173" i="1"/>
  <c r="AC2174" i="1"/>
  <c r="AC2175" i="1"/>
  <c r="AC2176" i="1"/>
  <c r="AC2177" i="1"/>
  <c r="AC2178" i="1"/>
  <c r="AC2179" i="1"/>
  <c r="AC2180" i="1"/>
  <c r="AC2181" i="1"/>
  <c r="AC2182" i="1"/>
  <c r="AC2183" i="1"/>
  <c r="AC2184" i="1"/>
  <c r="AC2185" i="1"/>
  <c r="AC2186" i="1"/>
  <c r="AC2187" i="1"/>
  <c r="AC2188" i="1"/>
  <c r="AC2189" i="1"/>
  <c r="AC2190" i="1"/>
  <c r="AC2191" i="1"/>
  <c r="AC2192" i="1"/>
  <c r="AC2193" i="1"/>
  <c r="AC2194" i="1"/>
  <c r="AC2195" i="1"/>
  <c r="AC2196" i="1"/>
  <c r="AC2197" i="1"/>
  <c r="AC2198" i="1"/>
  <c r="AC2199" i="1"/>
  <c r="AC2200" i="1"/>
  <c r="AC2201" i="1"/>
  <c r="AC2202" i="1"/>
  <c r="AC2203" i="1"/>
  <c r="AC2204" i="1"/>
  <c r="AC2205" i="1"/>
  <c r="AC2206" i="1"/>
  <c r="AC2207" i="1"/>
  <c r="AC2208" i="1"/>
  <c r="AC2209" i="1"/>
  <c r="AC2210" i="1"/>
  <c r="AC2211" i="1"/>
  <c r="AC2212" i="1"/>
  <c r="AC2213" i="1"/>
  <c r="AC2214" i="1"/>
  <c r="AC2215" i="1"/>
  <c r="AC2216" i="1"/>
  <c r="AC2217" i="1"/>
  <c r="AC2218" i="1"/>
  <c r="AC2219" i="1"/>
  <c r="AC2220" i="1"/>
  <c r="AC2221" i="1"/>
  <c r="AC2222" i="1"/>
  <c r="AC2223" i="1"/>
  <c r="AC2224" i="1"/>
  <c r="AC2225" i="1"/>
  <c r="AC2226" i="1"/>
  <c r="AC2227" i="1"/>
  <c r="AC2228" i="1"/>
  <c r="AC2229" i="1"/>
  <c r="AC2230" i="1"/>
  <c r="AC2231" i="1"/>
  <c r="AC2232" i="1"/>
  <c r="AC2233" i="1"/>
  <c r="AC2234" i="1"/>
  <c r="AC2235" i="1"/>
  <c r="AC2236" i="1"/>
  <c r="AC2237" i="1"/>
  <c r="AC2238" i="1"/>
  <c r="AC2239" i="1"/>
  <c r="AC2240" i="1"/>
  <c r="AC2241" i="1"/>
  <c r="AC2242" i="1"/>
  <c r="AC2243" i="1"/>
  <c r="AC2244" i="1"/>
  <c r="AC2245" i="1"/>
  <c r="AC2246" i="1"/>
  <c r="AC2247" i="1"/>
  <c r="AC2248" i="1"/>
  <c r="AC2249" i="1"/>
  <c r="AC2250" i="1"/>
  <c r="AC2251" i="1"/>
  <c r="AC2252" i="1"/>
  <c r="AC2253" i="1"/>
  <c r="AC2254" i="1"/>
  <c r="AC2255" i="1"/>
  <c r="AC2256" i="1"/>
  <c r="AC2257" i="1"/>
  <c r="AC2258" i="1"/>
  <c r="AC2259" i="1"/>
  <c r="AC2260" i="1"/>
  <c r="AC2261" i="1"/>
  <c r="AC2262" i="1"/>
  <c r="AC2263" i="1"/>
  <c r="AC2264" i="1"/>
  <c r="AC2265" i="1"/>
  <c r="AC2266" i="1"/>
  <c r="AC2267" i="1"/>
  <c r="AC2268" i="1"/>
  <c r="AC2269" i="1"/>
  <c r="AC2270" i="1"/>
  <c r="AC2271" i="1"/>
  <c r="AC2272" i="1"/>
  <c r="AC2273" i="1"/>
  <c r="AC2274" i="1"/>
  <c r="AC2275" i="1"/>
  <c r="AC2276" i="1"/>
  <c r="AC2277" i="1"/>
  <c r="AC2278" i="1"/>
  <c r="AC2279" i="1"/>
  <c r="AC2280" i="1"/>
  <c r="AC2281" i="1"/>
  <c r="AC2282" i="1"/>
  <c r="AC2283" i="1"/>
  <c r="AC2284" i="1"/>
  <c r="AC2285" i="1"/>
  <c r="AC2286" i="1"/>
  <c r="AC2287" i="1"/>
  <c r="AC2288" i="1"/>
  <c r="AC2289" i="1"/>
  <c r="AC2290" i="1"/>
  <c r="AC2291" i="1"/>
  <c r="AC2292" i="1"/>
  <c r="AC2293" i="1"/>
  <c r="AC2294" i="1"/>
  <c r="AC2295" i="1"/>
  <c r="AC2296" i="1"/>
  <c r="AC2297" i="1"/>
  <c r="AC2298" i="1"/>
  <c r="AC2299" i="1"/>
  <c r="AC2300" i="1"/>
  <c r="AC2301" i="1"/>
  <c r="AC2302" i="1"/>
  <c r="AC2303" i="1"/>
  <c r="AC2304" i="1"/>
  <c r="AC2305" i="1"/>
  <c r="AC2306" i="1"/>
  <c r="AC2307" i="1"/>
  <c r="AC2308" i="1"/>
  <c r="AC2309" i="1"/>
  <c r="AC2310" i="1"/>
  <c r="AC2311" i="1"/>
  <c r="AC2312" i="1"/>
  <c r="AC2313" i="1"/>
  <c r="AC2314" i="1"/>
  <c r="AC2315" i="1"/>
  <c r="AC2316" i="1"/>
  <c r="AC2317" i="1"/>
  <c r="AC2318" i="1"/>
  <c r="AC2319" i="1"/>
  <c r="AC2320" i="1"/>
  <c r="AC2321" i="1"/>
  <c r="AC2322" i="1"/>
  <c r="AC2323" i="1"/>
  <c r="AC2324" i="1"/>
  <c r="AC2325" i="1"/>
  <c r="AC2326" i="1"/>
  <c r="AC2327" i="1"/>
  <c r="AC2328" i="1"/>
  <c r="AC2329" i="1"/>
  <c r="AC2330" i="1"/>
  <c r="AC2331" i="1"/>
  <c r="AC2332" i="1"/>
  <c r="AC2333" i="1"/>
  <c r="AC2334" i="1"/>
  <c r="AC2335" i="1"/>
  <c r="AC2336" i="1"/>
  <c r="AC2337" i="1"/>
  <c r="AC2338" i="1"/>
  <c r="AC2339" i="1"/>
  <c r="AC2340" i="1"/>
  <c r="AC2341" i="1"/>
  <c r="AC2342" i="1"/>
  <c r="AC2343" i="1"/>
  <c r="AC2344" i="1"/>
  <c r="AC2345" i="1"/>
  <c r="AC2346" i="1"/>
  <c r="AC2347" i="1"/>
  <c r="AC2348" i="1"/>
  <c r="AC2349" i="1"/>
  <c r="AC2350" i="1"/>
  <c r="AC2351" i="1"/>
  <c r="AC2352" i="1"/>
  <c r="AC2353" i="1"/>
  <c r="AC2354" i="1"/>
  <c r="AC2355" i="1"/>
  <c r="AC2356" i="1"/>
  <c r="AC2357" i="1"/>
  <c r="AC2358" i="1"/>
  <c r="AC2359" i="1"/>
  <c r="AC2360" i="1"/>
  <c r="AC2361" i="1"/>
  <c r="AC2362" i="1"/>
  <c r="AC2363" i="1"/>
  <c r="AC2364" i="1"/>
  <c r="AC2365" i="1"/>
  <c r="AC2366" i="1"/>
  <c r="AC2367" i="1"/>
  <c r="AC2368" i="1"/>
  <c r="AC2369" i="1"/>
  <c r="AC2370" i="1"/>
  <c r="AC2371" i="1"/>
  <c r="AC2372" i="1"/>
  <c r="AC2373" i="1"/>
  <c r="AC2374" i="1"/>
  <c r="AC2375" i="1"/>
  <c r="AC2376" i="1"/>
  <c r="AC2377" i="1"/>
  <c r="AC2378" i="1"/>
  <c r="AC2379" i="1"/>
  <c r="AC2380" i="1"/>
  <c r="AC2381" i="1"/>
  <c r="AC2382" i="1"/>
  <c r="AC2383" i="1"/>
  <c r="AC2384" i="1"/>
  <c r="AC2385" i="1"/>
  <c r="AC2386" i="1"/>
  <c r="AC2387" i="1"/>
  <c r="AC2388" i="1"/>
  <c r="AC2389" i="1"/>
  <c r="AC2390" i="1"/>
  <c r="AC2391" i="1"/>
  <c r="AC2392" i="1"/>
  <c r="AC2393" i="1"/>
  <c r="AC2394" i="1"/>
  <c r="AC2395" i="1"/>
  <c r="AC2396" i="1"/>
  <c r="AC2397" i="1"/>
  <c r="AC2398" i="1"/>
  <c r="AC2399" i="1"/>
  <c r="AC2400" i="1"/>
  <c r="AC2401" i="1"/>
  <c r="AC2402" i="1"/>
  <c r="AC2403" i="1"/>
  <c r="AC2404" i="1"/>
  <c r="AC2405" i="1"/>
  <c r="AC2406" i="1"/>
  <c r="AC2407" i="1"/>
  <c r="AC2408" i="1"/>
  <c r="AC2409" i="1"/>
  <c r="AC2410" i="1"/>
  <c r="AC2411" i="1"/>
  <c r="AC2412" i="1"/>
  <c r="AC2413" i="1"/>
  <c r="AC2414" i="1"/>
  <c r="AC2415" i="1"/>
  <c r="AC2416" i="1"/>
  <c r="AC2417" i="1"/>
  <c r="AC2418" i="1"/>
  <c r="AC2419" i="1"/>
  <c r="AC2420" i="1"/>
  <c r="AC2421" i="1"/>
  <c r="AC2422" i="1"/>
  <c r="AC2423" i="1"/>
  <c r="AC2424" i="1"/>
  <c r="AC2425" i="1"/>
  <c r="AC2426" i="1"/>
  <c r="AC2427" i="1"/>
  <c r="AC2428" i="1"/>
  <c r="AC2429" i="1"/>
  <c r="AC2430" i="1"/>
  <c r="AC2431" i="1"/>
  <c r="AC2432" i="1"/>
  <c r="AC2433" i="1"/>
  <c r="AC2434" i="1"/>
  <c r="AC2435" i="1"/>
  <c r="AC2436" i="1"/>
  <c r="AC2437" i="1"/>
  <c r="AC2438" i="1"/>
  <c r="AC2439" i="1"/>
  <c r="AC2440" i="1"/>
  <c r="AC2441" i="1"/>
  <c r="AC2442" i="1"/>
  <c r="AC2443" i="1"/>
  <c r="AC2444" i="1"/>
  <c r="AC2445" i="1"/>
  <c r="AC2446" i="1"/>
  <c r="AC2447" i="1"/>
  <c r="AC2448" i="1"/>
  <c r="AC2449" i="1"/>
  <c r="AC2450" i="1"/>
  <c r="AC2451" i="1"/>
  <c r="AC2452" i="1"/>
  <c r="AC2453" i="1"/>
  <c r="AC2454" i="1"/>
  <c r="AC2455" i="1"/>
  <c r="AC2456" i="1"/>
  <c r="AC2457" i="1"/>
  <c r="AC2458" i="1"/>
  <c r="AC2459" i="1"/>
  <c r="AC2460" i="1"/>
  <c r="AC2461" i="1"/>
  <c r="AC2462" i="1"/>
  <c r="AC2463" i="1"/>
  <c r="AC2464" i="1"/>
  <c r="AC2465" i="1"/>
  <c r="AC2466" i="1"/>
  <c r="AC2467" i="1"/>
  <c r="AC2468" i="1"/>
  <c r="AC2469" i="1"/>
  <c r="AC2470" i="1"/>
  <c r="AC2471" i="1"/>
  <c r="AC2472" i="1"/>
  <c r="AC2473" i="1"/>
  <c r="AC2474" i="1"/>
  <c r="AC2475" i="1"/>
  <c r="AC2476" i="1"/>
  <c r="AC2477" i="1"/>
  <c r="AC2478" i="1"/>
  <c r="AC2479" i="1"/>
  <c r="AC2480" i="1"/>
  <c r="AC2481" i="1"/>
  <c r="AC2482" i="1"/>
  <c r="AC2483" i="1"/>
  <c r="AC2484" i="1"/>
  <c r="AC2485" i="1"/>
  <c r="AC2486" i="1"/>
  <c r="AC2487" i="1"/>
  <c r="AC2488" i="1"/>
  <c r="AC2489" i="1"/>
  <c r="AC2490" i="1"/>
  <c r="AC2491" i="1"/>
  <c r="AC2492" i="1"/>
  <c r="AC2493" i="1"/>
  <c r="AC2494" i="1"/>
  <c r="AC2495" i="1"/>
  <c r="AC2496" i="1"/>
  <c r="AC2497" i="1"/>
  <c r="AC2498" i="1"/>
  <c r="AC2499" i="1"/>
  <c r="AC2500" i="1"/>
  <c r="AC2501" i="1"/>
  <c r="AC2502" i="1"/>
  <c r="AC2503" i="1"/>
  <c r="AC2504" i="1"/>
  <c r="AC2505" i="1"/>
  <c r="AC2506" i="1"/>
  <c r="AC2507" i="1"/>
  <c r="AC2508" i="1"/>
  <c r="AC2509" i="1"/>
  <c r="AC2510" i="1"/>
  <c r="AC2511" i="1"/>
  <c r="AC2512" i="1"/>
  <c r="AC2513" i="1"/>
  <c r="AC2514" i="1"/>
  <c r="AC2515" i="1"/>
  <c r="AC2516" i="1"/>
  <c r="AC2517" i="1"/>
  <c r="AC2518" i="1"/>
  <c r="AC2519" i="1"/>
  <c r="AC2520" i="1"/>
  <c r="AC2521" i="1"/>
  <c r="AC2522" i="1"/>
  <c r="AC2523" i="1"/>
  <c r="AC2524" i="1"/>
  <c r="AC2525" i="1"/>
  <c r="AC2526" i="1"/>
  <c r="AC2527" i="1"/>
  <c r="AC2528" i="1"/>
  <c r="AC2529" i="1"/>
  <c r="AC2530" i="1"/>
  <c r="AC2531" i="1"/>
  <c r="AC2532" i="1"/>
  <c r="AC2533" i="1"/>
  <c r="AC2534" i="1"/>
  <c r="AC2535" i="1"/>
  <c r="AC2536" i="1"/>
  <c r="AC2537" i="1"/>
  <c r="AC2538" i="1"/>
  <c r="AC2539" i="1"/>
  <c r="AC2540" i="1"/>
  <c r="AC2541" i="1"/>
  <c r="AC2542" i="1"/>
  <c r="AC2543" i="1"/>
  <c r="AC2544" i="1"/>
  <c r="AC2545" i="1"/>
  <c r="AC2546" i="1"/>
  <c r="AC2547" i="1"/>
  <c r="AC2548" i="1"/>
  <c r="AC2549" i="1"/>
  <c r="AC2550" i="1"/>
  <c r="AC2551" i="1"/>
  <c r="AC2552" i="1"/>
  <c r="AC2553" i="1"/>
  <c r="AC2554" i="1"/>
  <c r="AC2555" i="1"/>
  <c r="AC2556" i="1"/>
  <c r="AC2557" i="1"/>
  <c r="AC2558" i="1"/>
  <c r="AC2559" i="1"/>
  <c r="AC2560" i="1"/>
  <c r="AC2561" i="1"/>
  <c r="AC2562" i="1"/>
  <c r="AC2563" i="1"/>
  <c r="AC2564" i="1"/>
  <c r="AC2565" i="1"/>
  <c r="AC2566" i="1"/>
  <c r="AC2567" i="1"/>
  <c r="AC2568" i="1"/>
  <c r="AC2569" i="1"/>
  <c r="AC2570" i="1"/>
  <c r="AC2571" i="1"/>
  <c r="AC2572" i="1"/>
  <c r="AC2573" i="1"/>
  <c r="AC2574" i="1"/>
  <c r="AC2575" i="1"/>
  <c r="AC2576" i="1"/>
  <c r="AC2577" i="1"/>
  <c r="AC2578" i="1"/>
  <c r="AC2579" i="1"/>
  <c r="AC2580" i="1"/>
  <c r="AC2581" i="1"/>
  <c r="AC2582" i="1"/>
  <c r="AC2583" i="1"/>
  <c r="AC2584" i="1"/>
  <c r="AC2585" i="1"/>
  <c r="AC2586" i="1"/>
  <c r="AC2587" i="1"/>
  <c r="AC2588" i="1"/>
  <c r="AC2589" i="1"/>
  <c r="AC2590" i="1"/>
  <c r="AC2591" i="1"/>
  <c r="AC2592" i="1"/>
  <c r="AC2593" i="1"/>
  <c r="AC2594" i="1"/>
  <c r="AC2595" i="1"/>
  <c r="AC2596" i="1"/>
  <c r="AC2597" i="1"/>
  <c r="AC2598" i="1"/>
  <c r="AC2599" i="1"/>
  <c r="AC2600" i="1"/>
  <c r="AC2601" i="1"/>
  <c r="AC2602" i="1"/>
  <c r="AC2603" i="1"/>
  <c r="AC2604" i="1"/>
  <c r="AC2605" i="1"/>
  <c r="AC2606" i="1"/>
  <c r="AC2607" i="1"/>
  <c r="AC2608" i="1"/>
  <c r="AC2609" i="1"/>
  <c r="AC2610" i="1"/>
  <c r="AC2611" i="1"/>
  <c r="AC2612" i="1"/>
  <c r="AC2613" i="1"/>
  <c r="AC2614" i="1"/>
  <c r="AC2615" i="1"/>
  <c r="AC2616" i="1"/>
  <c r="AC2617" i="1"/>
  <c r="AC2618" i="1"/>
  <c r="AC2619" i="1"/>
  <c r="AC2620" i="1"/>
  <c r="AC2621" i="1"/>
  <c r="AC2622" i="1"/>
  <c r="AC2623" i="1"/>
  <c r="AC2624" i="1"/>
  <c r="AC2625" i="1"/>
  <c r="AC2626" i="1"/>
  <c r="AC2627" i="1"/>
  <c r="AC2628" i="1"/>
  <c r="AC2629" i="1"/>
  <c r="AC2630" i="1"/>
  <c r="AC2631" i="1"/>
  <c r="AC2632" i="1"/>
  <c r="AC2633" i="1"/>
  <c r="AC2634" i="1"/>
  <c r="AC2635" i="1"/>
  <c r="AC2636" i="1"/>
  <c r="AC2637" i="1"/>
  <c r="AC2638" i="1"/>
  <c r="AC2639" i="1"/>
  <c r="AC2640" i="1"/>
  <c r="AC2641" i="1"/>
  <c r="AC2642" i="1"/>
  <c r="AC2643" i="1"/>
  <c r="AC2644" i="1"/>
  <c r="AC2645" i="1"/>
  <c r="AC2646" i="1"/>
  <c r="AC2647" i="1"/>
  <c r="AC2648" i="1"/>
  <c r="AC2649" i="1"/>
  <c r="AC2650" i="1"/>
  <c r="AC2651" i="1"/>
  <c r="AC2652" i="1"/>
  <c r="AC2653" i="1"/>
  <c r="AC2654" i="1"/>
  <c r="AC2655" i="1"/>
  <c r="AC2656" i="1"/>
  <c r="AC2657" i="1"/>
  <c r="AC2658" i="1"/>
  <c r="AC2659" i="1"/>
  <c r="AC2660" i="1"/>
  <c r="AC2661" i="1"/>
  <c r="AC2662" i="1"/>
  <c r="AC2663" i="1"/>
  <c r="AC2664" i="1"/>
  <c r="AC2665" i="1"/>
  <c r="AC2666" i="1"/>
  <c r="AC2667" i="1"/>
  <c r="AC2668" i="1"/>
  <c r="AC2669" i="1"/>
  <c r="AC2670" i="1"/>
  <c r="AC2671" i="1"/>
  <c r="AC2672" i="1"/>
  <c r="AC2673" i="1"/>
  <c r="AC2674" i="1"/>
  <c r="AC2675" i="1"/>
  <c r="AC2676" i="1"/>
  <c r="AC2677" i="1"/>
  <c r="AC2678" i="1"/>
  <c r="AC2679" i="1"/>
  <c r="AC2680" i="1"/>
  <c r="AC2681" i="1"/>
  <c r="AC2682" i="1"/>
  <c r="AC2683" i="1"/>
  <c r="AC2684" i="1"/>
  <c r="AC2685" i="1"/>
  <c r="AC2686" i="1"/>
  <c r="AC2687" i="1"/>
  <c r="AC2688" i="1"/>
  <c r="AC2689" i="1"/>
  <c r="AC2690" i="1"/>
  <c r="AC2691" i="1"/>
  <c r="AC2692" i="1"/>
  <c r="AC2693" i="1"/>
  <c r="AC2694" i="1"/>
  <c r="AC2695" i="1"/>
  <c r="AC2696" i="1"/>
  <c r="AC2697" i="1"/>
  <c r="AC2698" i="1"/>
  <c r="AC2699" i="1"/>
  <c r="AC2700" i="1"/>
  <c r="AC2701" i="1"/>
  <c r="AC2702" i="1"/>
  <c r="AC2703" i="1"/>
  <c r="AC2704" i="1"/>
  <c r="AC2705" i="1"/>
  <c r="AC2706" i="1"/>
  <c r="AC2707" i="1"/>
  <c r="AC2708" i="1"/>
  <c r="AC2709" i="1"/>
  <c r="AC2710" i="1"/>
  <c r="AC2711" i="1"/>
  <c r="AC2712" i="1"/>
  <c r="AC2713" i="1"/>
  <c r="AC2714" i="1"/>
  <c r="AC2715" i="1"/>
  <c r="AC2716" i="1"/>
  <c r="AC2717" i="1"/>
  <c r="AC2718" i="1"/>
  <c r="AC2719" i="1"/>
  <c r="AC2720" i="1"/>
  <c r="AC2721" i="1"/>
  <c r="AC2722" i="1"/>
  <c r="AC2723" i="1"/>
  <c r="AC2724" i="1"/>
  <c r="AC2725" i="1"/>
  <c r="AC2726" i="1"/>
  <c r="AC2727" i="1"/>
  <c r="AC2728" i="1"/>
  <c r="AC2729" i="1"/>
  <c r="AC2730" i="1"/>
  <c r="AC2731" i="1"/>
  <c r="AC2732" i="1"/>
  <c r="AC2733" i="1"/>
  <c r="AC2734" i="1"/>
  <c r="AC2735" i="1"/>
  <c r="AC2736" i="1"/>
  <c r="AC2737" i="1"/>
  <c r="AC2738" i="1"/>
  <c r="AC2739" i="1"/>
  <c r="AC2740" i="1"/>
  <c r="AC2741" i="1"/>
  <c r="AC2742" i="1"/>
  <c r="AC2743" i="1"/>
  <c r="AC2744" i="1"/>
  <c r="AC2745" i="1"/>
  <c r="AC2746" i="1"/>
  <c r="AC2747" i="1"/>
  <c r="AC2748" i="1"/>
  <c r="AC2749" i="1"/>
  <c r="AC2750" i="1"/>
  <c r="AC2751" i="1"/>
  <c r="AC2752" i="1"/>
  <c r="AC2753" i="1"/>
  <c r="AC2754" i="1"/>
  <c r="AC2755" i="1"/>
  <c r="AC2756" i="1"/>
  <c r="AC2757" i="1"/>
  <c r="AC2758" i="1"/>
  <c r="AC2759" i="1"/>
  <c r="AC2760" i="1"/>
  <c r="AC2761" i="1"/>
  <c r="AC2762" i="1"/>
  <c r="AC2763" i="1"/>
  <c r="AC2764" i="1"/>
  <c r="AC2765" i="1"/>
  <c r="AC2766" i="1"/>
  <c r="AC2767" i="1"/>
  <c r="AC2768" i="1"/>
  <c r="AC2769" i="1"/>
  <c r="AC2770" i="1"/>
  <c r="AC2771" i="1"/>
  <c r="AC2772" i="1"/>
  <c r="AC2773" i="1"/>
  <c r="AC2774" i="1"/>
  <c r="AC2775" i="1"/>
  <c r="AC2776" i="1"/>
  <c r="AC2777" i="1"/>
  <c r="AC2778" i="1"/>
  <c r="AC2779" i="1"/>
  <c r="AC2780" i="1"/>
  <c r="AC2781" i="1"/>
  <c r="AC2782" i="1"/>
  <c r="AC2783" i="1"/>
  <c r="AC2784" i="1"/>
  <c r="AC2785" i="1"/>
  <c r="AC2786" i="1"/>
  <c r="AC2787" i="1"/>
  <c r="AC2788" i="1"/>
  <c r="AC2789" i="1"/>
  <c r="AC2790" i="1"/>
  <c r="AC2791" i="1"/>
  <c r="AC2792" i="1"/>
  <c r="AC2793" i="1"/>
  <c r="AC2794" i="1"/>
  <c r="AC2795" i="1"/>
  <c r="AC2796" i="1"/>
  <c r="AC2797" i="1"/>
  <c r="AC2798" i="1"/>
  <c r="AC2799" i="1"/>
  <c r="AC2800" i="1"/>
  <c r="AC2801" i="1"/>
  <c r="AC2802" i="1"/>
  <c r="AC2803" i="1"/>
  <c r="AC2804" i="1"/>
  <c r="AC2805" i="1"/>
  <c r="AC2806" i="1"/>
  <c r="AC2807" i="1"/>
  <c r="AC2808" i="1"/>
  <c r="AC2809" i="1"/>
  <c r="AC2810" i="1"/>
  <c r="AC2811" i="1"/>
  <c r="AC2812" i="1"/>
  <c r="AC2813" i="1"/>
  <c r="AC2814" i="1"/>
  <c r="AC2815" i="1"/>
  <c r="AC2816" i="1"/>
  <c r="AC2817" i="1"/>
  <c r="AC2818" i="1"/>
  <c r="AC2819" i="1"/>
  <c r="AC2820" i="1"/>
  <c r="AC2821" i="1"/>
  <c r="AC2822" i="1"/>
  <c r="AC2823" i="1"/>
  <c r="AC2824" i="1"/>
  <c r="AC2825" i="1"/>
  <c r="AC2826" i="1"/>
  <c r="AC2827" i="1"/>
  <c r="AC2828" i="1"/>
  <c r="AC2829" i="1"/>
  <c r="AC2830" i="1"/>
  <c r="AC2831" i="1"/>
  <c r="AC2832" i="1"/>
  <c r="AC2833" i="1"/>
  <c r="AC2834" i="1"/>
  <c r="AC2835" i="1"/>
  <c r="AC2836" i="1"/>
  <c r="AC2837" i="1"/>
  <c r="AC2838" i="1"/>
  <c r="AC2839" i="1"/>
  <c r="AC2840" i="1"/>
  <c r="AC2841" i="1"/>
  <c r="AC2842" i="1"/>
  <c r="AC2843" i="1"/>
  <c r="AC2844" i="1"/>
  <c r="AC2845" i="1"/>
  <c r="AC2846" i="1"/>
  <c r="AC2847" i="1"/>
  <c r="AC2848" i="1"/>
  <c r="AC2849" i="1"/>
  <c r="AC2850" i="1"/>
  <c r="AC2851" i="1"/>
  <c r="AC2852" i="1"/>
  <c r="AC2853" i="1"/>
  <c r="AC2854" i="1"/>
  <c r="AC2855" i="1"/>
  <c r="AC2856" i="1"/>
  <c r="AC2857" i="1"/>
  <c r="AC2858" i="1"/>
  <c r="AC2859" i="1"/>
  <c r="AC2860" i="1"/>
  <c r="AC2861" i="1"/>
  <c r="AC2862" i="1"/>
  <c r="AC2863" i="1"/>
  <c r="AC2864" i="1"/>
  <c r="AC2865" i="1"/>
  <c r="AC2866" i="1"/>
  <c r="AC2867" i="1"/>
  <c r="AC2868" i="1"/>
  <c r="AC2869" i="1"/>
  <c r="AC2870" i="1"/>
  <c r="AC2871" i="1"/>
  <c r="AC2872" i="1"/>
  <c r="AC2873" i="1"/>
  <c r="AC2874" i="1"/>
  <c r="AC2875" i="1"/>
  <c r="AC2876" i="1"/>
  <c r="AC2877" i="1"/>
  <c r="AC2878" i="1"/>
  <c r="AC2879" i="1"/>
  <c r="AC2880" i="1"/>
  <c r="AC2881" i="1"/>
  <c r="AC2882" i="1"/>
  <c r="AC2883" i="1"/>
  <c r="AC2884" i="1"/>
  <c r="AC2885" i="1"/>
  <c r="AC2886" i="1"/>
  <c r="AC2887" i="1"/>
  <c r="AC2888" i="1"/>
  <c r="AC2889" i="1"/>
  <c r="AC2890" i="1"/>
  <c r="AC2891" i="1"/>
  <c r="AC2892" i="1"/>
  <c r="AC2893" i="1"/>
  <c r="AC2894" i="1"/>
  <c r="AC2895" i="1"/>
  <c r="AC2896" i="1"/>
  <c r="AC2897" i="1"/>
  <c r="AC2898" i="1"/>
  <c r="AC2899" i="1"/>
  <c r="AC2900" i="1"/>
  <c r="AC2901" i="1"/>
  <c r="AC2902" i="1"/>
  <c r="AC2903" i="1"/>
  <c r="AC2904" i="1"/>
  <c r="AC2905" i="1"/>
  <c r="AC2906" i="1"/>
  <c r="AC2907" i="1"/>
  <c r="AC2908" i="1"/>
  <c r="AC2909" i="1"/>
  <c r="AC2910" i="1"/>
  <c r="AC2911" i="1"/>
  <c r="AC2912" i="1"/>
  <c r="AC2913" i="1"/>
  <c r="AC2914" i="1"/>
  <c r="AC2915" i="1"/>
  <c r="AC2916" i="1"/>
  <c r="AC2917" i="1"/>
  <c r="AC2918" i="1"/>
  <c r="AC2919" i="1"/>
  <c r="AC2920" i="1"/>
  <c r="AC2921" i="1"/>
  <c r="AC2922" i="1"/>
  <c r="AC2923" i="1"/>
  <c r="AC2924" i="1"/>
  <c r="AC2925" i="1"/>
  <c r="AC2926" i="1"/>
  <c r="AC2927" i="1"/>
  <c r="AC2928" i="1"/>
  <c r="AC2929" i="1"/>
  <c r="AC2930" i="1"/>
  <c r="AC2931" i="1"/>
  <c r="AC2932" i="1"/>
  <c r="AC2933" i="1"/>
  <c r="AC2934" i="1"/>
  <c r="AC2935" i="1"/>
  <c r="AC2936" i="1"/>
  <c r="AC2937" i="1"/>
  <c r="AC2938" i="1"/>
  <c r="AC2939" i="1"/>
  <c r="AC2940" i="1"/>
  <c r="AC2941" i="1"/>
  <c r="AC2942" i="1"/>
  <c r="AC2943" i="1"/>
  <c r="AC2944" i="1"/>
  <c r="AC2945" i="1"/>
  <c r="AC2946" i="1"/>
  <c r="AC2947" i="1"/>
  <c r="AC2948" i="1"/>
  <c r="AC2949" i="1"/>
  <c r="AC2950" i="1"/>
  <c r="AC2951" i="1"/>
  <c r="AC2952" i="1"/>
  <c r="AC2953" i="1"/>
  <c r="AC2954" i="1"/>
  <c r="AC2955" i="1"/>
  <c r="AC2956" i="1"/>
  <c r="AC2957" i="1"/>
  <c r="AC2958" i="1"/>
  <c r="AC2959" i="1"/>
  <c r="AC2960" i="1"/>
  <c r="AC2961" i="1"/>
  <c r="AC2962" i="1"/>
  <c r="AC2963" i="1"/>
  <c r="AC2964" i="1"/>
  <c r="AC2965" i="1"/>
  <c r="AC2966" i="1"/>
  <c r="AC2967" i="1"/>
  <c r="AC2968" i="1"/>
  <c r="AC2969" i="1"/>
  <c r="AC2970" i="1"/>
  <c r="AC2971" i="1"/>
  <c r="AC2972" i="1"/>
  <c r="AC2973" i="1"/>
  <c r="AC2974" i="1"/>
  <c r="AC2975" i="1"/>
  <c r="AC2976" i="1"/>
  <c r="AC2977" i="1"/>
  <c r="AC2978" i="1"/>
  <c r="AC2979" i="1"/>
  <c r="AC2980" i="1"/>
  <c r="AC2981" i="1"/>
  <c r="AC2982" i="1"/>
  <c r="AC2983" i="1"/>
  <c r="AC2984" i="1"/>
  <c r="AC2985" i="1"/>
  <c r="AC2986" i="1"/>
  <c r="AC2987" i="1"/>
  <c r="AC2988" i="1"/>
  <c r="AC2989" i="1"/>
  <c r="AC2990" i="1"/>
  <c r="AC2991" i="1"/>
  <c r="AC2992" i="1"/>
  <c r="AC2993" i="1"/>
  <c r="AC2994" i="1"/>
  <c r="AC2995" i="1"/>
  <c r="AC2996" i="1"/>
  <c r="AC2997" i="1"/>
  <c r="AC2998" i="1"/>
  <c r="AC2999" i="1"/>
  <c r="AC3000" i="1"/>
  <c r="AC3001" i="1"/>
  <c r="AC3002" i="1"/>
  <c r="AC3003" i="1"/>
  <c r="AC3004" i="1"/>
  <c r="AC3005" i="1"/>
  <c r="AC3006" i="1"/>
  <c r="AC3007" i="1"/>
  <c r="AC3008" i="1"/>
  <c r="AC3009" i="1"/>
  <c r="AC3010" i="1"/>
  <c r="AC3011" i="1"/>
  <c r="AC3012" i="1"/>
  <c r="AC3013" i="1"/>
  <c r="AC3014" i="1"/>
  <c r="AC3015" i="1"/>
  <c r="AC3016" i="1"/>
  <c r="AC3017" i="1"/>
  <c r="AC3018" i="1"/>
  <c r="AC3019" i="1"/>
  <c r="AC3020" i="1"/>
  <c r="AC3021" i="1"/>
  <c r="AC3022" i="1"/>
  <c r="AC3023" i="1"/>
  <c r="AC3024" i="1"/>
  <c r="AC3025" i="1"/>
  <c r="AC3026" i="1"/>
  <c r="AC3027" i="1"/>
  <c r="AC3028" i="1"/>
  <c r="AC3029" i="1"/>
  <c r="AC3030" i="1"/>
  <c r="AC3031" i="1"/>
  <c r="AC3032" i="1"/>
  <c r="AC3033" i="1"/>
  <c r="AC3034" i="1"/>
  <c r="AC3035" i="1"/>
  <c r="AC3036" i="1"/>
  <c r="AC3037" i="1"/>
  <c r="AC3038" i="1"/>
  <c r="AC3039" i="1"/>
  <c r="AC3040" i="1"/>
  <c r="AC3041" i="1"/>
  <c r="AC3042" i="1"/>
  <c r="AC3043" i="1"/>
  <c r="AC3044" i="1"/>
  <c r="AC3045" i="1"/>
  <c r="AC3046" i="1"/>
  <c r="AC3047" i="1"/>
  <c r="AC3048" i="1"/>
  <c r="AC3049" i="1"/>
  <c r="AC3050" i="1"/>
  <c r="AC3051" i="1"/>
  <c r="AC3052" i="1"/>
  <c r="AC3053" i="1"/>
  <c r="AC3054" i="1"/>
  <c r="AC3055" i="1"/>
  <c r="AC3056" i="1"/>
  <c r="AC3057" i="1"/>
  <c r="AC3058" i="1"/>
  <c r="AC3059" i="1"/>
  <c r="AC3060" i="1"/>
  <c r="AC3061" i="1"/>
  <c r="AC3062" i="1"/>
  <c r="AC3063" i="1"/>
  <c r="AC3064" i="1"/>
  <c r="AC3065" i="1"/>
  <c r="AC3066" i="1"/>
  <c r="AC3067" i="1"/>
  <c r="AC3068" i="1"/>
  <c r="AC3069" i="1"/>
  <c r="AC3070" i="1"/>
  <c r="AC3071" i="1"/>
  <c r="AC3072" i="1"/>
  <c r="AC3073" i="1"/>
  <c r="AC3074" i="1"/>
  <c r="AC3075" i="1"/>
  <c r="AC3076" i="1"/>
  <c r="AC3077" i="1"/>
  <c r="AC3078" i="1"/>
  <c r="AC3079" i="1"/>
  <c r="AC3080" i="1"/>
  <c r="AC3081" i="1"/>
  <c r="AC3082" i="1"/>
  <c r="AC3083" i="1"/>
  <c r="AC3084" i="1"/>
  <c r="AC3085" i="1"/>
  <c r="AC3086" i="1"/>
  <c r="AC3087" i="1"/>
  <c r="AC3088" i="1"/>
  <c r="AC3089" i="1"/>
  <c r="AC3090" i="1"/>
  <c r="AC3091" i="1"/>
  <c r="AC3092" i="1"/>
  <c r="AC3093" i="1"/>
  <c r="AC3094" i="1"/>
  <c r="AC3095" i="1"/>
  <c r="AC3096" i="1"/>
  <c r="AC3097" i="1"/>
  <c r="AC3098" i="1"/>
  <c r="AC3099" i="1"/>
  <c r="AC3100" i="1"/>
  <c r="AC3101" i="1"/>
  <c r="AC3102" i="1"/>
  <c r="AC3103" i="1"/>
  <c r="AC3104" i="1"/>
  <c r="AC3105" i="1"/>
  <c r="AC3106" i="1"/>
  <c r="AC3107" i="1"/>
  <c r="AC3108" i="1"/>
  <c r="AC3109" i="1"/>
  <c r="AC3110" i="1"/>
  <c r="AC3111" i="1"/>
  <c r="AC3112" i="1"/>
  <c r="AC3113" i="1"/>
  <c r="AC3114" i="1"/>
  <c r="AC3115" i="1"/>
  <c r="AC3116" i="1"/>
  <c r="AC3117" i="1"/>
  <c r="AC3118" i="1"/>
  <c r="AC3119" i="1"/>
  <c r="AC3120" i="1"/>
  <c r="AC3121" i="1"/>
  <c r="AC3122" i="1"/>
  <c r="AC3123" i="1"/>
  <c r="AC3124" i="1"/>
  <c r="AC3125" i="1"/>
  <c r="AC3126" i="1"/>
  <c r="AC3127" i="1"/>
  <c r="AC3128" i="1"/>
  <c r="AC3129" i="1"/>
  <c r="AC3130" i="1"/>
  <c r="AC3131" i="1"/>
  <c r="AC3132" i="1"/>
  <c r="AC3133" i="1"/>
  <c r="AC3134" i="1"/>
  <c r="AC3135" i="1"/>
  <c r="AC3136" i="1"/>
  <c r="AC3137" i="1"/>
  <c r="AC3138" i="1"/>
  <c r="AC3139" i="1"/>
  <c r="AC3140" i="1"/>
  <c r="AC3141" i="1"/>
  <c r="AC3142" i="1"/>
  <c r="AC3143" i="1"/>
  <c r="AC3144" i="1"/>
  <c r="AC3145" i="1"/>
  <c r="AC3146" i="1"/>
  <c r="AC3147" i="1"/>
  <c r="AC3148" i="1"/>
  <c r="AC3149" i="1"/>
  <c r="AC3150" i="1"/>
  <c r="AC3151" i="1"/>
  <c r="AC3152" i="1"/>
  <c r="AC3153" i="1"/>
  <c r="AC3154" i="1"/>
  <c r="AC3155" i="1"/>
  <c r="AC3156" i="1"/>
  <c r="AC3157" i="1"/>
  <c r="AC3158" i="1"/>
  <c r="AC3159" i="1"/>
  <c r="AC3160" i="1"/>
  <c r="AC3161" i="1"/>
  <c r="AC3162" i="1"/>
  <c r="AC3163" i="1"/>
  <c r="AC3164" i="1"/>
  <c r="AC3165" i="1"/>
  <c r="AC3166" i="1"/>
  <c r="AC3167" i="1"/>
  <c r="AC3168" i="1"/>
  <c r="AC3169" i="1"/>
  <c r="AC3170" i="1"/>
  <c r="AC3171" i="1"/>
  <c r="AC3172" i="1"/>
  <c r="AC3173" i="1"/>
  <c r="AC3174" i="1"/>
  <c r="AC3175" i="1"/>
  <c r="AC3176" i="1"/>
  <c r="AC3177" i="1"/>
  <c r="AC3178" i="1"/>
  <c r="AC3179" i="1"/>
  <c r="AC3180" i="1"/>
  <c r="AC3181" i="1"/>
  <c r="AC3182" i="1"/>
  <c r="AC3183" i="1"/>
  <c r="AC3184" i="1"/>
  <c r="AC3185" i="1"/>
  <c r="AC3186" i="1"/>
  <c r="AC3187" i="1"/>
  <c r="AC3188" i="1"/>
  <c r="AC3189" i="1"/>
  <c r="AC3190" i="1"/>
  <c r="AC3191" i="1"/>
  <c r="AC3192" i="1"/>
  <c r="AC3193" i="1"/>
  <c r="AC3194" i="1"/>
  <c r="AC3195" i="1"/>
  <c r="AC3196" i="1"/>
  <c r="AC3197" i="1"/>
  <c r="AC3198" i="1"/>
  <c r="AC3199" i="1"/>
  <c r="AC3200" i="1"/>
  <c r="AC3201" i="1"/>
  <c r="AC3202" i="1"/>
  <c r="AC3203" i="1"/>
  <c r="AC3204" i="1"/>
  <c r="AC3205" i="1"/>
  <c r="AC3206" i="1"/>
  <c r="AC3207" i="1"/>
  <c r="AC3208" i="1"/>
  <c r="AC3209" i="1"/>
  <c r="AC3210" i="1"/>
  <c r="AC3211" i="1"/>
  <c r="AC3212" i="1"/>
  <c r="AC3213" i="1"/>
  <c r="AC3214" i="1"/>
  <c r="AC3215" i="1"/>
  <c r="AC3216" i="1"/>
  <c r="AC3217" i="1"/>
  <c r="AC3218" i="1"/>
  <c r="AC3219" i="1"/>
  <c r="AC3220" i="1"/>
  <c r="AC3221" i="1"/>
  <c r="AC3222" i="1"/>
  <c r="AC3223" i="1"/>
  <c r="AC3224" i="1"/>
  <c r="AC3225" i="1"/>
  <c r="AC3226" i="1"/>
  <c r="AC3227" i="1"/>
  <c r="AC3228" i="1"/>
  <c r="AC3229" i="1"/>
  <c r="AC3230" i="1"/>
  <c r="AC3231" i="1"/>
  <c r="AC3232" i="1"/>
  <c r="AC3233" i="1"/>
  <c r="AC3234" i="1"/>
  <c r="AC3235" i="1"/>
  <c r="AC3236" i="1"/>
  <c r="AC3237" i="1"/>
  <c r="AC3238" i="1"/>
  <c r="AC3239" i="1"/>
  <c r="AC3240" i="1"/>
  <c r="AC3241" i="1"/>
  <c r="AC3242" i="1"/>
  <c r="AC3243" i="1"/>
  <c r="AC3244" i="1"/>
  <c r="AC3245" i="1"/>
  <c r="AC3246" i="1"/>
  <c r="AC3247" i="1"/>
  <c r="AC3248" i="1"/>
  <c r="AC3249" i="1"/>
  <c r="AC3250" i="1"/>
  <c r="AC3251" i="1"/>
  <c r="AC3252" i="1"/>
  <c r="AC3253" i="1"/>
  <c r="AC3254" i="1"/>
  <c r="AC3255" i="1"/>
  <c r="AC3256" i="1"/>
  <c r="AC3257" i="1"/>
  <c r="AC3258" i="1"/>
  <c r="AC3259" i="1"/>
  <c r="AC3260" i="1"/>
  <c r="AC3261" i="1"/>
  <c r="AC3262" i="1"/>
  <c r="AC3263" i="1"/>
  <c r="AC3264" i="1"/>
  <c r="AC3265" i="1"/>
  <c r="AC3266" i="1"/>
  <c r="AC3267" i="1"/>
  <c r="AC3268" i="1"/>
  <c r="AC3269" i="1"/>
  <c r="AC3270" i="1"/>
  <c r="AC3271" i="1"/>
  <c r="AC3272" i="1"/>
  <c r="AC3273" i="1"/>
  <c r="AC3274" i="1"/>
  <c r="AC3275" i="1"/>
  <c r="AC3276" i="1"/>
  <c r="AC3277" i="1"/>
  <c r="AC3278" i="1"/>
  <c r="AC3279" i="1"/>
  <c r="AC3280" i="1"/>
  <c r="AC3281" i="1"/>
  <c r="AC3282" i="1"/>
  <c r="AC3283" i="1"/>
  <c r="AC3284" i="1"/>
  <c r="AC3285" i="1"/>
  <c r="AC3286" i="1"/>
  <c r="AC3287" i="1"/>
  <c r="AC3288" i="1"/>
  <c r="AC3289" i="1"/>
  <c r="AC3290" i="1"/>
  <c r="AC3291" i="1"/>
  <c r="AC3292" i="1"/>
  <c r="AC3293" i="1"/>
  <c r="AC3294" i="1"/>
  <c r="AC3295" i="1"/>
  <c r="AC3296" i="1"/>
  <c r="AC3297" i="1"/>
  <c r="AC3298" i="1"/>
  <c r="AC3299" i="1"/>
  <c r="AC3300" i="1"/>
  <c r="AC3301" i="1"/>
  <c r="AC3302" i="1"/>
  <c r="AC3303" i="1"/>
  <c r="AC3304" i="1"/>
  <c r="AC3305" i="1"/>
  <c r="AC3306" i="1"/>
  <c r="AC3307" i="1"/>
  <c r="AC3308" i="1"/>
  <c r="AC3309" i="1"/>
  <c r="AC3310" i="1"/>
  <c r="AC3311" i="1"/>
  <c r="AC3312" i="1"/>
  <c r="AC3313" i="1"/>
  <c r="AC3314" i="1"/>
  <c r="AC3315" i="1"/>
  <c r="AC3316" i="1"/>
  <c r="AC3317" i="1"/>
  <c r="AC3318" i="1"/>
  <c r="AC3319" i="1"/>
  <c r="AC3320" i="1"/>
  <c r="AC3321" i="1"/>
  <c r="AC3322" i="1"/>
  <c r="AC3323" i="1"/>
  <c r="AC3324" i="1"/>
  <c r="AC3325" i="1"/>
  <c r="AC3326" i="1"/>
  <c r="AC3327" i="1"/>
  <c r="AC3328" i="1"/>
  <c r="AC3329" i="1"/>
  <c r="AC3330" i="1"/>
  <c r="AC3331" i="1"/>
  <c r="AC3332" i="1"/>
  <c r="AC3333" i="1"/>
  <c r="AC3334" i="1"/>
  <c r="AC3335" i="1"/>
  <c r="AC3336" i="1"/>
  <c r="AC3337" i="1"/>
  <c r="AC3338" i="1"/>
  <c r="AC3339" i="1"/>
  <c r="AC3340" i="1"/>
  <c r="AC3341" i="1"/>
  <c r="AC3342" i="1"/>
  <c r="AC3343" i="1"/>
  <c r="AC3344" i="1"/>
  <c r="AC3345" i="1"/>
  <c r="AC3346" i="1"/>
  <c r="AC3347" i="1"/>
  <c r="AC3348" i="1"/>
  <c r="AC3349" i="1"/>
  <c r="AC3350" i="1"/>
  <c r="AC3351" i="1"/>
  <c r="AC3352" i="1"/>
  <c r="AC3353" i="1"/>
  <c r="AC3354" i="1"/>
  <c r="AC3355" i="1"/>
  <c r="AC3356" i="1"/>
  <c r="AC3357" i="1"/>
  <c r="AC3358" i="1"/>
  <c r="AC3359" i="1"/>
  <c r="AC3360" i="1"/>
  <c r="AC3361" i="1"/>
  <c r="AC3362" i="1"/>
  <c r="AC3363" i="1"/>
  <c r="AC3364" i="1"/>
  <c r="AC3365" i="1"/>
  <c r="AC3366" i="1"/>
  <c r="AC3367" i="1"/>
  <c r="AC3368" i="1"/>
  <c r="AC3369" i="1"/>
  <c r="AC3370" i="1"/>
  <c r="AC3371" i="1"/>
  <c r="AC3372" i="1"/>
  <c r="AC3373" i="1"/>
  <c r="AC3374" i="1"/>
  <c r="AC3375" i="1"/>
  <c r="AC3376" i="1"/>
  <c r="AC3377" i="1"/>
  <c r="AC3378" i="1"/>
  <c r="AC3379" i="1"/>
  <c r="AC3380" i="1"/>
  <c r="AC3381" i="1"/>
  <c r="AC3382" i="1"/>
  <c r="AC3383" i="1"/>
  <c r="AC3384" i="1"/>
  <c r="AC3385" i="1"/>
  <c r="AC3386" i="1"/>
  <c r="AC3387" i="1"/>
  <c r="AC3388" i="1"/>
  <c r="AC3389" i="1"/>
  <c r="AC3390" i="1"/>
  <c r="AC3391" i="1"/>
  <c r="AC3392" i="1"/>
  <c r="AC3393" i="1"/>
  <c r="AC3394" i="1"/>
  <c r="AC3395" i="1"/>
  <c r="AC3396" i="1"/>
  <c r="AC3397" i="1"/>
  <c r="AC3398" i="1"/>
  <c r="AC3399" i="1"/>
  <c r="AC3400" i="1"/>
  <c r="AC3401" i="1"/>
  <c r="AC3402" i="1"/>
  <c r="AC3403" i="1"/>
  <c r="AC3404" i="1"/>
  <c r="AC3405" i="1"/>
  <c r="AC3406" i="1"/>
  <c r="AC3407" i="1"/>
  <c r="AC3408" i="1"/>
  <c r="AC3409" i="1"/>
  <c r="AC3410" i="1"/>
  <c r="AC3411" i="1"/>
  <c r="AC3412" i="1"/>
  <c r="AC3413" i="1"/>
  <c r="AC3414" i="1"/>
  <c r="AC3415" i="1"/>
  <c r="AC3416" i="1"/>
  <c r="AC3417" i="1"/>
  <c r="AC3418" i="1"/>
  <c r="AC3419" i="1"/>
  <c r="AC3420" i="1"/>
  <c r="AC3421" i="1"/>
  <c r="AC3422" i="1"/>
  <c r="AC3423" i="1"/>
  <c r="AC3424" i="1"/>
  <c r="AC3425" i="1"/>
  <c r="AC3426" i="1"/>
  <c r="AC3427" i="1"/>
  <c r="AC3428" i="1"/>
  <c r="AC3429" i="1"/>
  <c r="AC3430" i="1"/>
  <c r="AC3431" i="1"/>
  <c r="AC3432" i="1"/>
  <c r="AC3433" i="1"/>
  <c r="AC3434" i="1"/>
  <c r="AC3435" i="1"/>
  <c r="AC3436" i="1"/>
  <c r="AC3437" i="1"/>
  <c r="AC3438" i="1"/>
  <c r="AC3439" i="1"/>
  <c r="AC3440" i="1"/>
  <c r="AC3441" i="1"/>
  <c r="AC3442" i="1"/>
  <c r="AC3443" i="1"/>
  <c r="AC3444" i="1"/>
  <c r="AC3445" i="1"/>
  <c r="AC3446" i="1"/>
  <c r="AC3447" i="1"/>
  <c r="AC3448" i="1"/>
  <c r="AC3449" i="1"/>
  <c r="AC3450" i="1"/>
  <c r="AC3451" i="1"/>
  <c r="AC3452" i="1"/>
  <c r="AC3453" i="1"/>
  <c r="AC3454" i="1"/>
  <c r="AC3455" i="1"/>
  <c r="AC3456" i="1"/>
  <c r="AC3457" i="1"/>
  <c r="AC3458" i="1"/>
  <c r="AC3459" i="1"/>
  <c r="AC3460" i="1"/>
  <c r="AC3461" i="1"/>
  <c r="AC3462" i="1"/>
  <c r="AC3463" i="1"/>
  <c r="AC3464" i="1"/>
  <c r="AC3465" i="1"/>
  <c r="AC3466" i="1"/>
  <c r="AC3467" i="1"/>
  <c r="AC3468" i="1"/>
  <c r="AC3469" i="1"/>
  <c r="AC3470" i="1"/>
  <c r="AC3471" i="1"/>
  <c r="AC3472" i="1"/>
  <c r="AC3473" i="1"/>
  <c r="AC3474" i="1"/>
  <c r="AC3475" i="1"/>
  <c r="AC3476" i="1"/>
  <c r="AC3477" i="1"/>
  <c r="AC3478" i="1"/>
  <c r="AC3479" i="1"/>
  <c r="AC3480" i="1"/>
  <c r="AC3481" i="1"/>
  <c r="AC3482" i="1"/>
  <c r="AC3483" i="1"/>
  <c r="AC3484" i="1"/>
  <c r="AC3485" i="1"/>
  <c r="AC3486" i="1"/>
  <c r="AC3487" i="1"/>
  <c r="AC3488" i="1"/>
  <c r="AC3489" i="1"/>
  <c r="AC3490" i="1"/>
  <c r="AC3491" i="1"/>
  <c r="AC3492" i="1"/>
  <c r="AC3493" i="1"/>
  <c r="AC3494" i="1"/>
  <c r="AC3495" i="1"/>
  <c r="AC3496" i="1"/>
  <c r="AC3497" i="1"/>
  <c r="AC3498" i="1"/>
  <c r="AC3499" i="1"/>
  <c r="AC3500" i="1"/>
  <c r="AC3501" i="1"/>
  <c r="AC3502" i="1"/>
  <c r="AC3503" i="1"/>
  <c r="AC3504" i="1"/>
  <c r="AC3505" i="1"/>
  <c r="AC3506" i="1"/>
  <c r="AC3507" i="1"/>
  <c r="AC3508" i="1"/>
  <c r="AC3509" i="1"/>
  <c r="AC3510" i="1"/>
  <c r="AC3511" i="1"/>
  <c r="AC3512" i="1"/>
  <c r="AC3513" i="1"/>
  <c r="AC3514" i="1"/>
  <c r="AC3515" i="1"/>
  <c r="AC3516" i="1"/>
  <c r="AC3517" i="1"/>
  <c r="AC3518" i="1"/>
  <c r="AC3519" i="1"/>
  <c r="AC3520" i="1"/>
  <c r="AC3521" i="1"/>
  <c r="AC3522" i="1"/>
  <c r="AC3523" i="1"/>
  <c r="AC3524" i="1"/>
  <c r="AC3525" i="1"/>
  <c r="AC3526" i="1"/>
  <c r="AC3527" i="1"/>
  <c r="AC3528" i="1"/>
  <c r="AC3529" i="1"/>
  <c r="AC3530" i="1"/>
  <c r="AC3531" i="1"/>
  <c r="AC3532" i="1"/>
  <c r="AC3533" i="1"/>
  <c r="AC3534" i="1"/>
  <c r="AC3535" i="1"/>
  <c r="AC3536" i="1"/>
  <c r="AC3537" i="1"/>
  <c r="AC3538" i="1"/>
  <c r="AC3539" i="1"/>
  <c r="AC3540" i="1"/>
  <c r="AC3541" i="1"/>
  <c r="AC3542" i="1"/>
  <c r="AC3543" i="1"/>
  <c r="AC3544" i="1"/>
  <c r="AC3545" i="1"/>
  <c r="AC3546" i="1"/>
  <c r="AC3547" i="1"/>
  <c r="AC3548" i="1"/>
  <c r="AC3549" i="1"/>
  <c r="AC3550" i="1"/>
  <c r="AC3551" i="1"/>
  <c r="AC3552" i="1"/>
  <c r="AC3553" i="1"/>
  <c r="AC3554" i="1"/>
  <c r="AC3555" i="1"/>
  <c r="AC3556" i="1"/>
  <c r="AC3557" i="1"/>
  <c r="AC3558" i="1"/>
  <c r="AC3559" i="1"/>
  <c r="AC3560" i="1"/>
  <c r="AC3561" i="1"/>
  <c r="AC3562" i="1"/>
  <c r="AC3563" i="1"/>
  <c r="AC3564" i="1"/>
  <c r="AC3565" i="1"/>
  <c r="AC3566" i="1"/>
  <c r="AC3567" i="1"/>
  <c r="AC3568" i="1"/>
  <c r="AC3569" i="1"/>
  <c r="AC3570" i="1"/>
  <c r="AC3571" i="1"/>
  <c r="AC3572" i="1"/>
  <c r="AC3573" i="1"/>
  <c r="AC3574" i="1"/>
  <c r="AC3575" i="1"/>
  <c r="AC3576" i="1"/>
  <c r="AC3577" i="1"/>
  <c r="AC3578" i="1"/>
  <c r="AC3579" i="1"/>
  <c r="AC3580" i="1"/>
  <c r="AC3581" i="1"/>
  <c r="AC3582" i="1"/>
  <c r="AC3583" i="1"/>
  <c r="AC3584" i="1"/>
  <c r="AC3585" i="1"/>
  <c r="AC3586" i="1"/>
  <c r="AC3587" i="1"/>
  <c r="AC3588" i="1"/>
  <c r="AC3589" i="1"/>
  <c r="AC3590" i="1"/>
  <c r="AC3591" i="1"/>
  <c r="AC3592" i="1"/>
  <c r="AC3593" i="1"/>
  <c r="AC3594" i="1"/>
  <c r="AC3595" i="1"/>
  <c r="AC3596" i="1"/>
  <c r="AC3597" i="1"/>
  <c r="AC3598" i="1"/>
  <c r="AC3599" i="1"/>
  <c r="AC3600" i="1"/>
  <c r="AC3601" i="1"/>
  <c r="AC3602" i="1"/>
  <c r="AC3603" i="1"/>
  <c r="AC3604" i="1"/>
  <c r="AC3605" i="1"/>
  <c r="AC3606" i="1"/>
  <c r="AC3607" i="1"/>
  <c r="AC3608" i="1"/>
  <c r="AC3609" i="1"/>
  <c r="AC3610" i="1"/>
  <c r="AC3611" i="1"/>
  <c r="AC3612" i="1"/>
  <c r="AC3613" i="1"/>
  <c r="AC3614" i="1"/>
  <c r="AC3615" i="1"/>
  <c r="AC3616" i="1"/>
  <c r="AC3617" i="1"/>
  <c r="AC3618" i="1"/>
  <c r="AC3619" i="1"/>
  <c r="AC3620" i="1"/>
  <c r="AC3621" i="1"/>
  <c r="AC3622" i="1"/>
  <c r="AC3623" i="1"/>
  <c r="AC3624" i="1"/>
  <c r="AC3625" i="1"/>
  <c r="AC3626" i="1"/>
  <c r="AC3627" i="1"/>
  <c r="AC3628" i="1"/>
  <c r="AC3629" i="1"/>
  <c r="AC3630" i="1"/>
  <c r="AC3631" i="1"/>
  <c r="AC3632" i="1"/>
  <c r="AC3633" i="1"/>
  <c r="AC3634" i="1"/>
  <c r="AC3635" i="1"/>
  <c r="AC3636" i="1"/>
  <c r="AC3637" i="1"/>
  <c r="AC3638" i="1"/>
  <c r="AC3639" i="1"/>
  <c r="AC3640" i="1"/>
  <c r="AC3641" i="1"/>
  <c r="AC3642" i="1"/>
  <c r="AC3643" i="1"/>
  <c r="AC3644" i="1"/>
  <c r="AC3645" i="1"/>
  <c r="AC3646" i="1"/>
  <c r="AC3647" i="1"/>
  <c r="AC3648" i="1"/>
  <c r="AC3649" i="1"/>
  <c r="AC3650" i="1"/>
  <c r="AC3651" i="1"/>
  <c r="AC3652" i="1"/>
  <c r="AC3653" i="1"/>
  <c r="AC3654" i="1"/>
  <c r="AC3655" i="1"/>
  <c r="AC3656" i="1"/>
  <c r="AC3657" i="1"/>
  <c r="AC3658" i="1"/>
  <c r="AC3659" i="1"/>
  <c r="AC3660" i="1"/>
  <c r="AC3661" i="1"/>
  <c r="AC3662" i="1"/>
  <c r="AC3663" i="1"/>
  <c r="AC3664" i="1"/>
  <c r="AC3665" i="1"/>
  <c r="AC3666" i="1"/>
  <c r="AC3667" i="1"/>
  <c r="AC3668" i="1"/>
  <c r="AC3669" i="1"/>
  <c r="AC3670" i="1"/>
  <c r="AC3671" i="1"/>
  <c r="AC3672" i="1"/>
  <c r="AC3673" i="1"/>
  <c r="AC3674" i="1"/>
  <c r="AC3675" i="1"/>
  <c r="AC3676" i="1"/>
  <c r="AC3677" i="1"/>
  <c r="AC3678" i="1"/>
  <c r="AC3679" i="1"/>
  <c r="AC3680" i="1"/>
  <c r="AC3681" i="1"/>
  <c r="AC3682" i="1"/>
  <c r="AC3683" i="1"/>
  <c r="AC3684" i="1"/>
  <c r="AC3685" i="1"/>
  <c r="AC3686" i="1"/>
  <c r="AC3687" i="1"/>
  <c r="AC3688" i="1"/>
  <c r="AC3689" i="1"/>
  <c r="AC3690" i="1"/>
  <c r="AC3691" i="1"/>
  <c r="AC3692" i="1"/>
  <c r="AC3693" i="1"/>
  <c r="AC3694" i="1"/>
  <c r="AC3695" i="1"/>
  <c r="AC3696" i="1"/>
  <c r="AC3697" i="1"/>
  <c r="AC3698" i="1"/>
  <c r="AC3699" i="1"/>
  <c r="AC3700" i="1"/>
  <c r="AC3701" i="1"/>
  <c r="AC3702" i="1"/>
  <c r="AC3703" i="1"/>
  <c r="AC3704" i="1"/>
  <c r="AC3705" i="1"/>
  <c r="AC3706" i="1"/>
  <c r="AC3707" i="1"/>
  <c r="AC3708" i="1"/>
  <c r="AC3709" i="1"/>
  <c r="AC3710" i="1"/>
  <c r="AC3711" i="1"/>
  <c r="AC3712" i="1"/>
  <c r="AC3713" i="1"/>
  <c r="AC3714" i="1"/>
  <c r="AC3715" i="1"/>
  <c r="AC3716" i="1"/>
  <c r="AC3717" i="1"/>
  <c r="AC3718" i="1"/>
  <c r="AC3719" i="1"/>
  <c r="AC3720" i="1"/>
  <c r="AC3721" i="1"/>
  <c r="AC3722" i="1"/>
  <c r="AC3723" i="1"/>
  <c r="AC3724" i="1"/>
  <c r="AC3725" i="1"/>
  <c r="AC3726" i="1"/>
  <c r="AC3727" i="1"/>
  <c r="AC3728" i="1"/>
  <c r="AC3729" i="1"/>
  <c r="AC3730" i="1"/>
  <c r="AC3731" i="1"/>
  <c r="AC3732" i="1"/>
  <c r="AC3733" i="1"/>
  <c r="AC3734" i="1"/>
  <c r="AC3735" i="1"/>
  <c r="AC3736" i="1"/>
  <c r="AC3737" i="1"/>
  <c r="AC3738" i="1"/>
  <c r="AC3739" i="1"/>
  <c r="AC3740" i="1"/>
  <c r="AC3741" i="1"/>
  <c r="AC3742" i="1"/>
  <c r="AC3743" i="1"/>
  <c r="AC3744" i="1"/>
  <c r="AC3745" i="1"/>
  <c r="AC3746" i="1"/>
  <c r="AC3747" i="1"/>
  <c r="AC3748" i="1"/>
  <c r="AC3749" i="1"/>
  <c r="AC3750" i="1"/>
  <c r="AC3751" i="1"/>
  <c r="AC3752" i="1"/>
  <c r="AC3753" i="1"/>
  <c r="AC3754" i="1"/>
  <c r="AC3755" i="1"/>
  <c r="AC3756" i="1"/>
  <c r="AC3757" i="1"/>
  <c r="AC3758" i="1"/>
  <c r="AC3759" i="1"/>
  <c r="AC3760" i="1"/>
  <c r="AC3761" i="1"/>
  <c r="AC3762" i="1"/>
  <c r="AC3763" i="1"/>
  <c r="AC3764" i="1"/>
  <c r="AC3765" i="1"/>
  <c r="AC3766" i="1"/>
  <c r="AC3767" i="1"/>
  <c r="AC3768" i="1"/>
  <c r="AC3769" i="1"/>
  <c r="AC3770" i="1"/>
  <c r="AC3771" i="1"/>
  <c r="AC3772" i="1"/>
  <c r="AC3773" i="1"/>
  <c r="AC3774" i="1"/>
  <c r="AC3775" i="1"/>
  <c r="AC3776" i="1"/>
  <c r="AC3777" i="1"/>
  <c r="AC3778" i="1"/>
  <c r="AC3779" i="1"/>
  <c r="AC3780" i="1"/>
  <c r="AC3781" i="1"/>
  <c r="AC3782" i="1"/>
  <c r="AC3783" i="1"/>
  <c r="AC3784" i="1"/>
  <c r="AC3785" i="1"/>
  <c r="AC3786" i="1"/>
  <c r="AC3787" i="1"/>
  <c r="AC3788" i="1"/>
  <c r="AC3789" i="1"/>
  <c r="AC3790" i="1"/>
  <c r="AC3791" i="1"/>
  <c r="AC3792" i="1"/>
  <c r="AC3793" i="1"/>
  <c r="AC3794" i="1"/>
  <c r="AC3795" i="1"/>
  <c r="AC3796" i="1"/>
  <c r="AC3797" i="1"/>
  <c r="AC3798" i="1"/>
  <c r="AC3799" i="1"/>
  <c r="AC3800" i="1"/>
  <c r="AC3801" i="1"/>
  <c r="AC3802" i="1"/>
  <c r="AC3803" i="1"/>
  <c r="AC3804" i="1"/>
  <c r="AC3805" i="1"/>
  <c r="AC3806" i="1"/>
  <c r="AC3807" i="1"/>
  <c r="AC3808" i="1"/>
  <c r="AC3809" i="1"/>
  <c r="AC3810" i="1"/>
  <c r="AC3811" i="1"/>
  <c r="AC3812" i="1"/>
  <c r="AC3813" i="1"/>
  <c r="AC3814" i="1"/>
  <c r="AC3815" i="1"/>
  <c r="AC3816" i="1"/>
  <c r="AC3817" i="1"/>
  <c r="AC3818" i="1"/>
  <c r="AC3819" i="1"/>
  <c r="AC3820" i="1"/>
  <c r="AC3821" i="1"/>
  <c r="AC3822" i="1"/>
  <c r="AC3823" i="1"/>
  <c r="AC3824" i="1"/>
  <c r="AC3825" i="1"/>
  <c r="AC3826" i="1"/>
  <c r="AC3827" i="1"/>
  <c r="AC3828" i="1"/>
  <c r="AC3829" i="1"/>
  <c r="AC3830" i="1"/>
  <c r="AC3831" i="1"/>
  <c r="AC3832" i="1"/>
  <c r="AC3833" i="1"/>
  <c r="AC3834" i="1"/>
  <c r="AC3835" i="1"/>
  <c r="AC3836" i="1"/>
  <c r="AC3837" i="1"/>
  <c r="AC3838" i="1"/>
  <c r="AC3839" i="1"/>
  <c r="AC3840" i="1"/>
  <c r="AC3841" i="1"/>
  <c r="AC3842" i="1"/>
  <c r="AC3843" i="1"/>
  <c r="AC3844" i="1"/>
  <c r="AC3845" i="1"/>
  <c r="AC3846" i="1"/>
  <c r="AC3847" i="1"/>
  <c r="AC3848" i="1"/>
  <c r="AC3849" i="1"/>
  <c r="AC3850" i="1"/>
  <c r="AC3851" i="1"/>
  <c r="AC3852" i="1"/>
  <c r="AC3853" i="1"/>
  <c r="AC3854" i="1"/>
  <c r="AC3855" i="1"/>
  <c r="AC3856" i="1"/>
  <c r="AC3857" i="1"/>
  <c r="AC3858" i="1"/>
  <c r="AC3859" i="1"/>
  <c r="AC3860" i="1"/>
  <c r="AC3861" i="1"/>
  <c r="AC3862" i="1"/>
  <c r="AC3863" i="1"/>
  <c r="AC3864" i="1"/>
  <c r="AC3865" i="1"/>
  <c r="AC3866" i="1"/>
  <c r="AC3867" i="1"/>
  <c r="AC3868" i="1"/>
  <c r="AC3869" i="1"/>
  <c r="AC3870" i="1"/>
  <c r="AC3871" i="1"/>
  <c r="AC3872" i="1"/>
  <c r="AC3873" i="1"/>
  <c r="AC3874" i="1"/>
  <c r="AC3875" i="1"/>
  <c r="AC3876" i="1"/>
  <c r="AC3877" i="1"/>
  <c r="AC3878" i="1"/>
  <c r="AC3879" i="1"/>
  <c r="AC3880" i="1"/>
  <c r="AC3881" i="1"/>
  <c r="AC3882" i="1"/>
  <c r="AC3883" i="1"/>
  <c r="AC3884" i="1"/>
  <c r="AC3885" i="1"/>
  <c r="AC3886" i="1"/>
  <c r="AC3887" i="1"/>
  <c r="AC3888" i="1"/>
  <c r="AC3889" i="1"/>
  <c r="AC3890" i="1"/>
  <c r="AC3891" i="1"/>
  <c r="AC3892" i="1"/>
  <c r="AC3893" i="1"/>
  <c r="AC3894" i="1"/>
  <c r="AC3895" i="1"/>
  <c r="AC3896" i="1"/>
  <c r="AC3897" i="1"/>
  <c r="AC3898" i="1"/>
  <c r="AC3899" i="1"/>
  <c r="AC3900" i="1"/>
  <c r="AC3901" i="1"/>
  <c r="AC3902" i="1"/>
  <c r="AC3903" i="1"/>
  <c r="AC3904" i="1"/>
  <c r="AC3905" i="1"/>
  <c r="AC3906" i="1"/>
  <c r="AC3907" i="1"/>
  <c r="AC3908" i="1"/>
  <c r="AC3909" i="1"/>
  <c r="AC3910" i="1"/>
  <c r="AC3911" i="1"/>
  <c r="AC3912" i="1"/>
  <c r="AC3913" i="1"/>
  <c r="AC3914" i="1"/>
  <c r="AC3915" i="1"/>
  <c r="AC3916" i="1"/>
  <c r="AC3917" i="1"/>
  <c r="AC3918" i="1"/>
  <c r="AC3919" i="1"/>
  <c r="AC3920" i="1"/>
  <c r="AC3921" i="1"/>
  <c r="AC3922" i="1"/>
  <c r="AC3923" i="1"/>
  <c r="AC3924" i="1"/>
  <c r="AC3925" i="1"/>
  <c r="AC3926" i="1"/>
  <c r="AC3927" i="1"/>
  <c r="AC3928" i="1"/>
  <c r="AC3929" i="1"/>
  <c r="AC3930" i="1"/>
  <c r="AC3931" i="1"/>
  <c r="AC3932" i="1"/>
  <c r="AC3933" i="1"/>
  <c r="AC3934" i="1"/>
  <c r="AC3935" i="1"/>
  <c r="AC3936" i="1"/>
  <c r="AC3937" i="1"/>
  <c r="AC3938" i="1"/>
  <c r="AC3939" i="1"/>
  <c r="AC3940" i="1"/>
  <c r="AC3941" i="1"/>
  <c r="AC3942" i="1"/>
  <c r="AC3943" i="1"/>
  <c r="AC3944" i="1"/>
  <c r="AC3945" i="1"/>
  <c r="AC3946" i="1"/>
  <c r="AC3947" i="1"/>
  <c r="AC3948" i="1"/>
  <c r="AC3949" i="1"/>
  <c r="AC3950" i="1"/>
  <c r="AC3951" i="1"/>
  <c r="AC3952" i="1"/>
  <c r="AC3953" i="1"/>
  <c r="AC3954" i="1"/>
  <c r="AC3955" i="1"/>
  <c r="AC3956" i="1"/>
  <c r="AC3957" i="1"/>
  <c r="AC3958" i="1"/>
  <c r="AC3959" i="1"/>
  <c r="AC3960" i="1"/>
  <c r="AC3961" i="1"/>
  <c r="AC3962" i="1"/>
  <c r="AC3963" i="1"/>
  <c r="AC3964" i="1"/>
  <c r="AC3965" i="1"/>
  <c r="AC3966" i="1"/>
  <c r="AC3967" i="1"/>
  <c r="AC3968" i="1"/>
  <c r="AC3969" i="1"/>
  <c r="AC3970" i="1"/>
  <c r="AC3971" i="1"/>
  <c r="AC3972" i="1"/>
  <c r="AC3973" i="1"/>
  <c r="AC3974" i="1"/>
  <c r="AC3975" i="1"/>
  <c r="AC3976" i="1"/>
  <c r="AC3977" i="1"/>
  <c r="AC3978" i="1"/>
  <c r="AC3979" i="1"/>
  <c r="AC3980" i="1"/>
  <c r="AC3981" i="1"/>
  <c r="AC3982" i="1"/>
  <c r="AC3983" i="1"/>
  <c r="AC3984" i="1"/>
  <c r="AC3985" i="1"/>
  <c r="AC3986" i="1"/>
  <c r="AC3987" i="1"/>
  <c r="AC3988" i="1"/>
  <c r="AC3989" i="1"/>
  <c r="AC3990" i="1"/>
  <c r="AC3991" i="1"/>
  <c r="AC3992" i="1"/>
  <c r="AC3993" i="1"/>
  <c r="AC3994" i="1"/>
  <c r="AC3995" i="1"/>
  <c r="AC3996" i="1"/>
  <c r="AC3997" i="1"/>
  <c r="AC3998" i="1"/>
  <c r="AC3999" i="1"/>
  <c r="AC4000" i="1"/>
  <c r="AC4001" i="1"/>
  <c r="AC4002" i="1"/>
  <c r="AC4003" i="1"/>
  <c r="AC4004" i="1"/>
  <c r="AC4005" i="1"/>
  <c r="AC4006" i="1"/>
  <c r="AC4007" i="1"/>
  <c r="AC4008" i="1"/>
  <c r="AC4009" i="1"/>
  <c r="AC4010" i="1"/>
  <c r="AC4011" i="1"/>
  <c r="AC4012" i="1"/>
  <c r="AC4013" i="1"/>
  <c r="AC4014" i="1"/>
  <c r="AC4015" i="1"/>
  <c r="AC4016" i="1"/>
  <c r="AC4017" i="1"/>
  <c r="AC4018" i="1"/>
  <c r="AC4019" i="1"/>
  <c r="AC4020" i="1"/>
  <c r="AC4021" i="1"/>
  <c r="AC4022" i="1"/>
  <c r="AC4023" i="1"/>
  <c r="AC4024" i="1"/>
  <c r="AC4025" i="1"/>
  <c r="AC4026" i="1"/>
  <c r="AC4027" i="1"/>
  <c r="AC4028" i="1"/>
  <c r="AC4029" i="1"/>
  <c r="AC4030" i="1"/>
  <c r="AC4031" i="1"/>
  <c r="AC4032" i="1"/>
  <c r="AC4033" i="1"/>
  <c r="AC4034" i="1"/>
  <c r="AC4035" i="1"/>
  <c r="AC4036" i="1"/>
  <c r="AC4037" i="1"/>
  <c r="AC4038" i="1"/>
  <c r="AC4039" i="1"/>
  <c r="AC4040" i="1"/>
  <c r="AC4041" i="1"/>
  <c r="AC4042" i="1"/>
  <c r="AC4043" i="1"/>
  <c r="AC4044" i="1"/>
  <c r="AC4045" i="1"/>
  <c r="AC4046" i="1"/>
  <c r="AC4047" i="1"/>
  <c r="AC4048" i="1"/>
  <c r="AC4049" i="1"/>
  <c r="AC4050" i="1"/>
  <c r="AC4051" i="1"/>
  <c r="AC4052" i="1"/>
  <c r="AC4053" i="1"/>
  <c r="AC4054" i="1"/>
  <c r="AC4055" i="1"/>
  <c r="AC4056" i="1"/>
  <c r="AC4057" i="1"/>
  <c r="AC4058" i="1"/>
  <c r="AC4059" i="1"/>
  <c r="AC4060" i="1"/>
  <c r="AC4061" i="1"/>
  <c r="AC4062" i="1"/>
  <c r="AC4063" i="1"/>
  <c r="AC4064" i="1"/>
  <c r="AC4065" i="1"/>
  <c r="AC4066" i="1"/>
  <c r="AC4067" i="1"/>
  <c r="AC4068" i="1"/>
  <c r="AC4069" i="1"/>
  <c r="AC4070" i="1"/>
  <c r="AC4071" i="1"/>
  <c r="AC4072" i="1"/>
  <c r="AC4073" i="1"/>
  <c r="AC4074" i="1"/>
  <c r="AC4075" i="1"/>
  <c r="AC4076" i="1"/>
  <c r="AC4077" i="1"/>
  <c r="AC4078" i="1"/>
  <c r="AC4079" i="1"/>
  <c r="AC4080" i="1"/>
  <c r="AC4081" i="1"/>
  <c r="AC4082" i="1"/>
  <c r="AC4083" i="1"/>
  <c r="AC4084" i="1"/>
  <c r="AC4085" i="1"/>
  <c r="AC4086" i="1"/>
  <c r="AC4087" i="1"/>
  <c r="AC4088" i="1"/>
  <c r="AC4089" i="1"/>
  <c r="AC4090" i="1"/>
  <c r="AC4091" i="1"/>
  <c r="AC4092" i="1"/>
  <c r="AC4093" i="1"/>
  <c r="AC4094" i="1"/>
  <c r="AC4095" i="1"/>
  <c r="AC4096" i="1"/>
  <c r="AC4097" i="1"/>
  <c r="AC4098" i="1"/>
  <c r="AC4099" i="1"/>
  <c r="AC4100" i="1"/>
  <c r="AC4101" i="1"/>
  <c r="AC4102" i="1"/>
  <c r="AC4103" i="1"/>
  <c r="AC4104" i="1"/>
  <c r="AC4105" i="1"/>
  <c r="AC4106" i="1"/>
  <c r="AC4107" i="1"/>
  <c r="AC4108" i="1"/>
  <c r="AC4109" i="1"/>
  <c r="AC4110" i="1"/>
  <c r="AC4111" i="1"/>
  <c r="AC4112" i="1"/>
  <c r="AC4113" i="1"/>
  <c r="AC4114" i="1"/>
  <c r="AC4115" i="1"/>
  <c r="AC4116" i="1"/>
  <c r="AC4117" i="1"/>
  <c r="AC4118" i="1"/>
  <c r="AC4119" i="1"/>
  <c r="AC4120" i="1"/>
  <c r="AC4121" i="1"/>
  <c r="AC4122" i="1"/>
  <c r="AC4123" i="1"/>
  <c r="AC4124" i="1"/>
  <c r="AC4125" i="1"/>
  <c r="AC4126" i="1"/>
  <c r="AC4127" i="1"/>
  <c r="AC4128" i="1"/>
  <c r="AC4129" i="1"/>
  <c r="AC4130" i="1"/>
  <c r="AC4131" i="1"/>
  <c r="AC4132" i="1"/>
  <c r="AC4133" i="1"/>
  <c r="AC4134" i="1"/>
  <c r="AC4135" i="1"/>
  <c r="AC4136" i="1"/>
  <c r="AC4137" i="1"/>
  <c r="AC4138" i="1"/>
  <c r="AC4139" i="1"/>
  <c r="AC4140" i="1"/>
  <c r="AC4141" i="1"/>
  <c r="AC4142" i="1"/>
  <c r="AC4143" i="1"/>
  <c r="AC4144" i="1"/>
  <c r="AC4145" i="1"/>
  <c r="AC4146" i="1"/>
  <c r="AC4147" i="1"/>
  <c r="AC4148" i="1"/>
  <c r="AC4149" i="1"/>
  <c r="AC4150" i="1"/>
  <c r="AC4151" i="1"/>
  <c r="AC4152" i="1"/>
  <c r="AC4153" i="1"/>
  <c r="AC4154" i="1"/>
  <c r="AC4155" i="1"/>
  <c r="AC4156" i="1"/>
  <c r="AC4157" i="1"/>
  <c r="AC4158" i="1"/>
  <c r="AC4159" i="1"/>
  <c r="AC4160" i="1"/>
  <c r="AC4161" i="1"/>
  <c r="AC4162" i="1"/>
  <c r="AC4163" i="1"/>
  <c r="AC4164" i="1"/>
  <c r="AC4165" i="1"/>
  <c r="AC4166" i="1"/>
  <c r="AC4167" i="1"/>
  <c r="AC4168" i="1"/>
  <c r="AC4169" i="1"/>
  <c r="AC4170" i="1"/>
  <c r="AC4171" i="1"/>
  <c r="AC4172" i="1"/>
  <c r="AC4173" i="1"/>
  <c r="AC4174" i="1"/>
  <c r="AC4175" i="1"/>
  <c r="AC4176" i="1"/>
  <c r="AC4177" i="1"/>
  <c r="AC4178" i="1"/>
  <c r="AC4179" i="1"/>
  <c r="AC4180" i="1"/>
  <c r="AC4181" i="1"/>
  <c r="AC4182" i="1"/>
  <c r="AC4183" i="1"/>
  <c r="AC4184" i="1"/>
  <c r="AC4185" i="1"/>
  <c r="AC4186" i="1"/>
  <c r="AC4187" i="1"/>
  <c r="AC4188" i="1"/>
  <c r="AC4189" i="1"/>
  <c r="AC4190" i="1"/>
  <c r="AC4191" i="1"/>
  <c r="AC4192" i="1"/>
  <c r="AC4193" i="1"/>
  <c r="AC4194" i="1"/>
  <c r="AC4195" i="1"/>
  <c r="AC4196" i="1"/>
  <c r="AC4197" i="1"/>
  <c r="AC4198" i="1"/>
  <c r="AC4199" i="1"/>
  <c r="AC4200" i="1"/>
  <c r="AC4201" i="1"/>
  <c r="AC4202" i="1"/>
  <c r="AC4203" i="1"/>
  <c r="AC4204" i="1"/>
  <c r="AC4205" i="1"/>
  <c r="AC4206" i="1"/>
  <c r="AC4207" i="1"/>
  <c r="AC4208" i="1"/>
  <c r="AC4209" i="1"/>
  <c r="AC4210" i="1"/>
  <c r="AC4211" i="1"/>
  <c r="AC4212" i="1"/>
  <c r="AC4213" i="1"/>
  <c r="AC4214" i="1"/>
  <c r="AC4215" i="1"/>
  <c r="AC4216" i="1"/>
  <c r="AC4217" i="1"/>
  <c r="AC4218" i="1"/>
  <c r="AC4219" i="1"/>
  <c r="AC4220" i="1"/>
  <c r="AC4221" i="1"/>
  <c r="AC4222" i="1"/>
  <c r="AC4223" i="1"/>
  <c r="AC4224" i="1"/>
  <c r="AC4225" i="1"/>
  <c r="AC4226" i="1"/>
  <c r="AC4227" i="1"/>
  <c r="AC4228" i="1"/>
  <c r="AC4229" i="1"/>
  <c r="AC4230" i="1"/>
  <c r="AC4231" i="1"/>
  <c r="AC4232" i="1"/>
  <c r="AC4233" i="1"/>
  <c r="AC4234" i="1"/>
  <c r="AC4235" i="1"/>
  <c r="AC4236" i="1"/>
  <c r="AC4237" i="1"/>
  <c r="AC4238" i="1"/>
  <c r="AC4239" i="1"/>
  <c r="AC4240" i="1"/>
  <c r="AC4241" i="1"/>
  <c r="AC4242" i="1"/>
  <c r="AC4243" i="1"/>
  <c r="AC4244" i="1"/>
  <c r="AC4245" i="1"/>
  <c r="AC4246" i="1"/>
  <c r="AC4247" i="1"/>
  <c r="AC4248" i="1"/>
  <c r="AC4249" i="1"/>
  <c r="AC4250" i="1"/>
  <c r="AC4251" i="1"/>
  <c r="AB2" i="1"/>
  <c r="AB3" i="1"/>
  <c r="AB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201" i="1"/>
  <c r="AB202" i="1"/>
  <c r="AB203" i="1"/>
  <c r="AB204" i="1"/>
  <c r="AB205" i="1"/>
  <c r="AB206" i="1"/>
  <c r="AB207" i="1"/>
  <c r="AB208" i="1"/>
  <c r="AB209" i="1"/>
  <c r="AB210" i="1"/>
  <c r="AB211" i="1"/>
  <c r="AB212" i="1"/>
  <c r="AB213" i="1"/>
  <c r="AB214" i="1"/>
  <c r="AB215" i="1"/>
  <c r="AB216" i="1"/>
  <c r="AB217" i="1"/>
  <c r="AB218" i="1"/>
  <c r="AB219" i="1"/>
  <c r="AB220" i="1"/>
  <c r="AB221" i="1"/>
  <c r="AB222" i="1"/>
  <c r="AB223" i="1"/>
  <c r="AB224" i="1"/>
  <c r="AB225" i="1"/>
  <c r="AB226" i="1"/>
  <c r="AB227" i="1"/>
  <c r="AB228" i="1"/>
  <c r="AB229" i="1"/>
  <c r="AB230" i="1"/>
  <c r="AB231" i="1"/>
  <c r="AB232" i="1"/>
  <c r="AB233" i="1"/>
  <c r="AB234" i="1"/>
  <c r="AB235" i="1"/>
  <c r="AB236" i="1"/>
  <c r="AB237" i="1"/>
  <c r="AB238" i="1"/>
  <c r="AB239" i="1"/>
  <c r="AB240" i="1"/>
  <c r="AB241" i="1"/>
  <c r="AB242" i="1"/>
  <c r="AB243" i="1"/>
  <c r="AB244" i="1"/>
  <c r="AB245" i="1"/>
  <c r="AB246" i="1"/>
  <c r="AB247" i="1"/>
  <c r="AB248" i="1"/>
  <c r="AB249" i="1"/>
  <c r="AB250" i="1"/>
  <c r="AB251" i="1"/>
  <c r="AB252" i="1"/>
  <c r="AB253" i="1"/>
  <c r="AB254" i="1"/>
  <c r="AB255" i="1"/>
  <c r="AB256" i="1"/>
  <c r="AB257" i="1"/>
  <c r="AB258" i="1"/>
  <c r="AB259" i="1"/>
  <c r="AB260" i="1"/>
  <c r="AB261" i="1"/>
  <c r="AB262" i="1"/>
  <c r="AB263" i="1"/>
  <c r="AB264" i="1"/>
  <c r="AB265" i="1"/>
  <c r="AB266" i="1"/>
  <c r="AB267" i="1"/>
  <c r="AB268" i="1"/>
  <c r="AB269" i="1"/>
  <c r="AB270" i="1"/>
  <c r="AB271" i="1"/>
  <c r="AB272" i="1"/>
  <c r="AB273" i="1"/>
  <c r="AB274" i="1"/>
  <c r="AB275" i="1"/>
  <c r="AB276" i="1"/>
  <c r="AB277" i="1"/>
  <c r="AB278" i="1"/>
  <c r="AB279" i="1"/>
  <c r="AB280" i="1"/>
  <c r="AB281" i="1"/>
  <c r="AB282" i="1"/>
  <c r="AB283" i="1"/>
  <c r="AB284" i="1"/>
  <c r="AB285" i="1"/>
  <c r="AB286" i="1"/>
  <c r="AB287" i="1"/>
  <c r="AB288" i="1"/>
  <c r="AB289" i="1"/>
  <c r="AB290" i="1"/>
  <c r="AB291" i="1"/>
  <c r="AB292" i="1"/>
  <c r="AB293" i="1"/>
  <c r="AB294" i="1"/>
  <c r="AB295" i="1"/>
  <c r="AB296" i="1"/>
  <c r="AB297" i="1"/>
  <c r="AB298" i="1"/>
  <c r="AB299" i="1"/>
  <c r="AB300" i="1"/>
  <c r="AB301" i="1"/>
  <c r="AB302" i="1"/>
  <c r="AB303" i="1"/>
  <c r="AB304" i="1"/>
  <c r="AB305" i="1"/>
  <c r="AB306" i="1"/>
  <c r="AB307" i="1"/>
  <c r="AB308" i="1"/>
  <c r="AB309" i="1"/>
  <c r="AB310" i="1"/>
  <c r="AB311" i="1"/>
  <c r="AB312" i="1"/>
  <c r="AB313" i="1"/>
  <c r="AB314" i="1"/>
  <c r="AB315" i="1"/>
  <c r="AB316" i="1"/>
  <c r="AB317" i="1"/>
  <c r="AB318" i="1"/>
  <c r="AB319" i="1"/>
  <c r="AB320" i="1"/>
  <c r="AB321" i="1"/>
  <c r="AB322" i="1"/>
  <c r="AB323" i="1"/>
  <c r="AB324" i="1"/>
  <c r="AB325" i="1"/>
  <c r="AB326" i="1"/>
  <c r="AB327" i="1"/>
  <c r="AB328" i="1"/>
  <c r="AB329" i="1"/>
  <c r="AB330" i="1"/>
  <c r="AB331" i="1"/>
  <c r="AB332" i="1"/>
  <c r="AB333" i="1"/>
  <c r="AB334" i="1"/>
  <c r="AB335" i="1"/>
  <c r="AB336" i="1"/>
  <c r="AB337" i="1"/>
  <c r="AB338" i="1"/>
  <c r="AB339" i="1"/>
  <c r="AB340" i="1"/>
  <c r="AB341" i="1"/>
  <c r="AB342" i="1"/>
  <c r="AB343" i="1"/>
  <c r="AB344" i="1"/>
  <c r="AB345" i="1"/>
  <c r="AB346" i="1"/>
  <c r="AB347" i="1"/>
  <c r="AB348" i="1"/>
  <c r="AB349" i="1"/>
  <c r="AB350" i="1"/>
  <c r="AB351" i="1"/>
  <c r="AB352" i="1"/>
  <c r="AB353" i="1"/>
  <c r="AB354" i="1"/>
  <c r="AB355" i="1"/>
  <c r="AB356" i="1"/>
  <c r="AB357" i="1"/>
  <c r="AB358" i="1"/>
  <c r="AB359" i="1"/>
  <c r="AB360" i="1"/>
  <c r="AB361" i="1"/>
  <c r="AB362" i="1"/>
  <c r="AB363" i="1"/>
  <c r="AB364" i="1"/>
  <c r="AB365" i="1"/>
  <c r="AB366" i="1"/>
  <c r="AB367" i="1"/>
  <c r="AB368" i="1"/>
  <c r="AB369" i="1"/>
  <c r="AB370" i="1"/>
  <c r="AB371" i="1"/>
  <c r="AB372" i="1"/>
  <c r="AB373" i="1"/>
  <c r="AB374" i="1"/>
  <c r="AB375" i="1"/>
  <c r="AB376" i="1"/>
  <c r="AB377" i="1"/>
  <c r="AB378" i="1"/>
  <c r="AB379" i="1"/>
  <c r="AB380" i="1"/>
  <c r="AB381" i="1"/>
  <c r="AB382" i="1"/>
  <c r="AB383" i="1"/>
  <c r="AB384" i="1"/>
  <c r="AB385" i="1"/>
  <c r="AB386" i="1"/>
  <c r="AB387" i="1"/>
  <c r="AB388" i="1"/>
  <c r="AB389" i="1"/>
  <c r="AB390" i="1"/>
  <c r="AB391" i="1"/>
  <c r="AB392" i="1"/>
  <c r="AB393" i="1"/>
  <c r="AB394" i="1"/>
  <c r="AB395" i="1"/>
  <c r="AB396" i="1"/>
  <c r="AB397" i="1"/>
  <c r="AB398" i="1"/>
  <c r="AB399" i="1"/>
  <c r="AB400" i="1"/>
  <c r="AB401" i="1"/>
  <c r="AB402" i="1"/>
  <c r="AB403" i="1"/>
  <c r="AB404" i="1"/>
  <c r="AB405" i="1"/>
  <c r="AB406" i="1"/>
  <c r="AB407" i="1"/>
  <c r="AB408" i="1"/>
  <c r="AB409" i="1"/>
  <c r="AB410" i="1"/>
  <c r="AB411" i="1"/>
  <c r="AB412" i="1"/>
  <c r="AB413" i="1"/>
  <c r="AB414" i="1"/>
  <c r="AB415" i="1"/>
  <c r="AB416" i="1"/>
  <c r="AB417" i="1"/>
  <c r="AB418" i="1"/>
  <c r="AB419" i="1"/>
  <c r="AB420" i="1"/>
  <c r="AB421" i="1"/>
  <c r="AB422" i="1"/>
  <c r="AB423" i="1"/>
  <c r="AB424" i="1"/>
  <c r="AB425" i="1"/>
  <c r="AB426" i="1"/>
  <c r="AB427" i="1"/>
  <c r="AB428" i="1"/>
  <c r="AB429" i="1"/>
  <c r="AB430" i="1"/>
  <c r="AB431" i="1"/>
  <c r="AB432" i="1"/>
  <c r="AB433" i="1"/>
  <c r="AB434" i="1"/>
  <c r="AB435" i="1"/>
  <c r="AB436" i="1"/>
  <c r="AB437" i="1"/>
  <c r="AB438" i="1"/>
  <c r="AB439" i="1"/>
  <c r="AB440" i="1"/>
  <c r="AB441" i="1"/>
  <c r="AB442" i="1"/>
  <c r="AB443" i="1"/>
  <c r="AB444" i="1"/>
  <c r="AB445" i="1"/>
  <c r="AB446" i="1"/>
  <c r="AB447" i="1"/>
  <c r="AB448" i="1"/>
  <c r="AB449" i="1"/>
  <c r="AB450" i="1"/>
  <c r="AB451" i="1"/>
  <c r="AB452" i="1"/>
  <c r="AB453" i="1"/>
  <c r="AB454" i="1"/>
  <c r="AB455" i="1"/>
  <c r="AB456" i="1"/>
  <c r="AB457" i="1"/>
  <c r="AB458" i="1"/>
  <c r="AB459" i="1"/>
  <c r="AB460" i="1"/>
  <c r="AB461" i="1"/>
  <c r="AB462" i="1"/>
  <c r="AB463" i="1"/>
  <c r="AB464" i="1"/>
  <c r="AB465" i="1"/>
  <c r="AB466" i="1"/>
  <c r="AB467" i="1"/>
  <c r="AB468" i="1"/>
  <c r="AB469" i="1"/>
  <c r="AB470" i="1"/>
  <c r="AB471" i="1"/>
  <c r="AB472" i="1"/>
  <c r="AB473" i="1"/>
  <c r="AB474" i="1"/>
  <c r="AB475" i="1"/>
  <c r="AB476" i="1"/>
  <c r="AB477" i="1"/>
  <c r="AB478" i="1"/>
  <c r="AB479" i="1"/>
  <c r="AB480" i="1"/>
  <c r="AB481" i="1"/>
  <c r="AB482" i="1"/>
  <c r="AB483" i="1"/>
  <c r="AB484" i="1"/>
  <c r="AB485" i="1"/>
  <c r="AB486" i="1"/>
  <c r="AB487" i="1"/>
  <c r="AB488" i="1"/>
  <c r="AB489" i="1"/>
  <c r="AB490" i="1"/>
  <c r="AB491" i="1"/>
  <c r="AB492" i="1"/>
  <c r="AB493" i="1"/>
  <c r="AB494" i="1"/>
  <c r="AB495" i="1"/>
  <c r="AB496" i="1"/>
  <c r="AB497" i="1"/>
  <c r="AB498" i="1"/>
  <c r="AB499" i="1"/>
  <c r="AB500" i="1"/>
  <c r="AB501" i="1"/>
  <c r="AB502" i="1"/>
  <c r="AB503" i="1"/>
  <c r="AB504" i="1"/>
  <c r="AB505" i="1"/>
  <c r="AB506" i="1"/>
  <c r="AB507" i="1"/>
  <c r="AB508" i="1"/>
  <c r="AB509" i="1"/>
  <c r="AB510" i="1"/>
  <c r="AB511" i="1"/>
  <c r="AB512" i="1"/>
  <c r="AB513" i="1"/>
  <c r="AB514" i="1"/>
  <c r="AB515" i="1"/>
  <c r="AB516" i="1"/>
  <c r="AB517" i="1"/>
  <c r="AB518" i="1"/>
  <c r="AB519" i="1"/>
  <c r="AB520" i="1"/>
  <c r="AB521" i="1"/>
  <c r="AB522" i="1"/>
  <c r="AB523" i="1"/>
  <c r="AB524" i="1"/>
  <c r="AB525" i="1"/>
  <c r="AB526" i="1"/>
  <c r="AB527" i="1"/>
  <c r="AB528" i="1"/>
  <c r="AB529" i="1"/>
  <c r="AB530" i="1"/>
  <c r="AB531" i="1"/>
  <c r="AB532" i="1"/>
  <c r="AB533" i="1"/>
  <c r="AB534" i="1"/>
  <c r="AB535" i="1"/>
  <c r="AB536" i="1"/>
  <c r="AB537" i="1"/>
  <c r="AB538" i="1"/>
  <c r="AB539" i="1"/>
  <c r="AB540" i="1"/>
  <c r="AB541" i="1"/>
  <c r="AB542" i="1"/>
  <c r="AB543" i="1"/>
  <c r="AB544" i="1"/>
  <c r="AB545" i="1"/>
  <c r="AB546" i="1"/>
  <c r="AB547" i="1"/>
  <c r="AB548" i="1"/>
  <c r="AB549" i="1"/>
  <c r="AB550" i="1"/>
  <c r="AB551" i="1"/>
  <c r="AB552" i="1"/>
  <c r="AB553" i="1"/>
  <c r="AB554" i="1"/>
  <c r="AB555" i="1"/>
  <c r="AB556" i="1"/>
  <c r="AB557" i="1"/>
  <c r="AB558" i="1"/>
  <c r="AB559" i="1"/>
  <c r="AB560" i="1"/>
  <c r="AB561" i="1"/>
  <c r="AB562" i="1"/>
  <c r="AB563" i="1"/>
  <c r="AB564" i="1"/>
  <c r="AB565" i="1"/>
  <c r="AB566" i="1"/>
  <c r="AB567" i="1"/>
  <c r="AB568" i="1"/>
  <c r="AB569" i="1"/>
  <c r="AB570" i="1"/>
  <c r="AB571" i="1"/>
  <c r="AB572" i="1"/>
  <c r="AB573" i="1"/>
  <c r="AB574" i="1"/>
  <c r="AB575" i="1"/>
  <c r="AB576" i="1"/>
  <c r="AB577" i="1"/>
  <c r="AB578" i="1"/>
  <c r="AB579" i="1"/>
  <c r="AB580" i="1"/>
  <c r="AB581" i="1"/>
  <c r="AB582" i="1"/>
  <c r="AB583" i="1"/>
  <c r="AB584" i="1"/>
  <c r="AB585" i="1"/>
  <c r="AB586" i="1"/>
  <c r="AB587" i="1"/>
  <c r="AB588" i="1"/>
  <c r="AB589" i="1"/>
  <c r="AB590" i="1"/>
  <c r="AB591" i="1"/>
  <c r="AB592" i="1"/>
  <c r="AB593" i="1"/>
  <c r="AB594" i="1"/>
  <c r="AB595" i="1"/>
  <c r="AB596" i="1"/>
  <c r="AB597" i="1"/>
  <c r="AB598" i="1"/>
  <c r="AB599" i="1"/>
  <c r="AB600" i="1"/>
  <c r="AB601" i="1"/>
  <c r="AB602" i="1"/>
  <c r="AB603" i="1"/>
  <c r="AB604" i="1"/>
  <c r="AB605" i="1"/>
  <c r="AB606" i="1"/>
  <c r="AB607" i="1"/>
  <c r="AB608" i="1"/>
  <c r="AB609" i="1"/>
  <c r="AB610" i="1"/>
  <c r="AB611" i="1"/>
  <c r="AB612" i="1"/>
  <c r="AB613" i="1"/>
  <c r="AB614" i="1"/>
  <c r="AB615" i="1"/>
  <c r="AB616" i="1"/>
  <c r="AB617" i="1"/>
  <c r="AB618" i="1"/>
  <c r="AB619" i="1"/>
  <c r="AB620" i="1"/>
  <c r="AB621" i="1"/>
  <c r="AB622" i="1"/>
  <c r="AB623" i="1"/>
  <c r="AB624" i="1"/>
  <c r="AB625" i="1"/>
  <c r="AB626" i="1"/>
  <c r="AB627" i="1"/>
  <c r="AB628" i="1"/>
  <c r="AB629" i="1"/>
  <c r="AB630" i="1"/>
  <c r="AB631" i="1"/>
  <c r="AB632" i="1"/>
  <c r="AB633" i="1"/>
  <c r="AB634" i="1"/>
  <c r="AB635" i="1"/>
  <c r="AB636" i="1"/>
  <c r="AB637" i="1"/>
  <c r="AB638" i="1"/>
  <c r="AB639" i="1"/>
  <c r="AB640" i="1"/>
  <c r="AB641" i="1"/>
  <c r="AB642" i="1"/>
  <c r="AB643" i="1"/>
  <c r="AB644" i="1"/>
  <c r="AB645" i="1"/>
  <c r="AB646" i="1"/>
  <c r="AB647" i="1"/>
  <c r="AB648" i="1"/>
  <c r="AB649" i="1"/>
  <c r="AB650" i="1"/>
  <c r="AB651" i="1"/>
  <c r="AB652" i="1"/>
  <c r="AB653" i="1"/>
  <c r="AB654" i="1"/>
  <c r="AB655" i="1"/>
  <c r="AB656" i="1"/>
  <c r="AB657" i="1"/>
  <c r="AB658" i="1"/>
  <c r="AB659" i="1"/>
  <c r="AB660" i="1"/>
  <c r="AB661" i="1"/>
  <c r="AB662" i="1"/>
  <c r="AB663" i="1"/>
  <c r="AB664" i="1"/>
  <c r="AB665" i="1"/>
  <c r="AB666" i="1"/>
  <c r="AB667" i="1"/>
  <c r="AB668" i="1"/>
  <c r="AB669" i="1"/>
  <c r="AB670" i="1"/>
  <c r="AB671" i="1"/>
  <c r="AB672" i="1"/>
  <c r="AB673" i="1"/>
  <c r="AB674" i="1"/>
  <c r="AB675" i="1"/>
  <c r="AB676" i="1"/>
  <c r="AB677" i="1"/>
  <c r="AB678" i="1"/>
  <c r="AB679" i="1"/>
  <c r="AB680" i="1"/>
  <c r="AB681" i="1"/>
  <c r="AB682" i="1"/>
  <c r="AB683" i="1"/>
  <c r="AB684" i="1"/>
  <c r="AB685" i="1"/>
  <c r="AB686" i="1"/>
  <c r="AB687" i="1"/>
  <c r="AB688" i="1"/>
  <c r="AB689" i="1"/>
  <c r="AB690" i="1"/>
  <c r="AB691" i="1"/>
  <c r="AB692" i="1"/>
  <c r="AB693" i="1"/>
  <c r="AB694" i="1"/>
  <c r="AB695" i="1"/>
  <c r="AB696" i="1"/>
  <c r="AB697" i="1"/>
  <c r="AB698" i="1"/>
  <c r="AB699" i="1"/>
  <c r="AB700" i="1"/>
  <c r="AB701" i="1"/>
  <c r="AB702" i="1"/>
  <c r="AB703" i="1"/>
  <c r="AB704" i="1"/>
  <c r="AB705" i="1"/>
  <c r="AB706" i="1"/>
  <c r="AB707" i="1"/>
  <c r="AB708" i="1"/>
  <c r="AB709" i="1"/>
  <c r="AB710" i="1"/>
  <c r="AB711" i="1"/>
  <c r="AB712" i="1"/>
  <c r="AB713" i="1"/>
  <c r="AB714" i="1"/>
  <c r="AB715" i="1"/>
  <c r="AB716" i="1"/>
  <c r="AB717" i="1"/>
  <c r="AB718" i="1"/>
  <c r="AB719" i="1"/>
  <c r="AB720" i="1"/>
  <c r="AB721" i="1"/>
  <c r="AB722" i="1"/>
  <c r="AB723" i="1"/>
  <c r="AB724" i="1"/>
  <c r="AB725" i="1"/>
  <c r="AB726" i="1"/>
  <c r="AB727" i="1"/>
  <c r="AB728" i="1"/>
  <c r="AB729" i="1"/>
  <c r="AB730" i="1"/>
  <c r="AB731" i="1"/>
  <c r="AB732" i="1"/>
  <c r="AB733" i="1"/>
  <c r="AB734" i="1"/>
  <c r="AB735" i="1"/>
  <c r="AB736" i="1"/>
  <c r="AB737" i="1"/>
  <c r="AB738" i="1"/>
  <c r="AB739" i="1"/>
  <c r="AB740" i="1"/>
  <c r="AB741" i="1"/>
  <c r="AB742" i="1"/>
  <c r="AB743" i="1"/>
  <c r="AB744" i="1"/>
  <c r="AB745" i="1"/>
  <c r="AB746" i="1"/>
  <c r="AB747" i="1"/>
  <c r="AB748" i="1"/>
  <c r="AB749" i="1"/>
  <c r="AB750" i="1"/>
  <c r="AB751" i="1"/>
  <c r="AB752" i="1"/>
  <c r="AB753" i="1"/>
  <c r="AB754" i="1"/>
  <c r="AB755" i="1"/>
  <c r="AB756" i="1"/>
  <c r="AB757" i="1"/>
  <c r="AB758" i="1"/>
  <c r="AB759" i="1"/>
  <c r="AB760" i="1"/>
  <c r="AB761" i="1"/>
  <c r="AB762" i="1"/>
  <c r="AB763" i="1"/>
  <c r="AB764" i="1"/>
  <c r="AB765" i="1"/>
  <c r="AB766" i="1"/>
  <c r="AB767" i="1"/>
  <c r="AB768" i="1"/>
  <c r="AB769" i="1"/>
  <c r="AB770" i="1"/>
  <c r="AB771" i="1"/>
  <c r="AB772" i="1"/>
  <c r="AB773" i="1"/>
  <c r="AB774" i="1"/>
  <c r="AB775" i="1"/>
  <c r="AB776" i="1"/>
  <c r="AB777" i="1"/>
  <c r="AB778" i="1"/>
  <c r="AB779" i="1"/>
  <c r="AB780" i="1"/>
  <c r="AB781" i="1"/>
  <c r="AB782" i="1"/>
  <c r="AB783" i="1"/>
  <c r="AB784" i="1"/>
  <c r="AB785" i="1"/>
  <c r="AB786" i="1"/>
  <c r="AB787" i="1"/>
  <c r="AB788" i="1"/>
  <c r="AB789" i="1"/>
  <c r="AB790" i="1"/>
  <c r="AB791" i="1"/>
  <c r="AB792" i="1"/>
  <c r="AB793" i="1"/>
  <c r="AB794" i="1"/>
  <c r="AB795" i="1"/>
  <c r="AB796" i="1"/>
  <c r="AB797" i="1"/>
  <c r="AB798" i="1"/>
  <c r="AB799" i="1"/>
  <c r="AB800" i="1"/>
  <c r="AB801" i="1"/>
  <c r="AB802" i="1"/>
  <c r="AB803" i="1"/>
  <c r="AB804" i="1"/>
  <c r="AB805" i="1"/>
  <c r="AB806" i="1"/>
  <c r="AB807" i="1"/>
  <c r="AB808" i="1"/>
  <c r="AB809" i="1"/>
  <c r="AB810" i="1"/>
  <c r="AB811" i="1"/>
  <c r="AB812" i="1"/>
  <c r="AB813" i="1"/>
  <c r="AB814" i="1"/>
  <c r="AB815" i="1"/>
  <c r="AB816" i="1"/>
  <c r="AB817" i="1"/>
  <c r="AB818" i="1"/>
  <c r="AB819" i="1"/>
  <c r="AB820" i="1"/>
  <c r="AB821" i="1"/>
  <c r="AB822" i="1"/>
  <c r="AB823" i="1"/>
  <c r="AB824" i="1"/>
  <c r="AB825" i="1"/>
  <c r="AB826" i="1"/>
  <c r="AB827" i="1"/>
  <c r="AB828" i="1"/>
  <c r="AB829" i="1"/>
  <c r="AB830" i="1"/>
  <c r="AB831" i="1"/>
  <c r="AB832" i="1"/>
  <c r="AB833" i="1"/>
  <c r="AB834" i="1"/>
  <c r="AB835" i="1"/>
  <c r="AB836" i="1"/>
  <c r="AB837" i="1"/>
  <c r="AB838" i="1"/>
  <c r="AB839" i="1"/>
  <c r="AB840" i="1"/>
  <c r="AB841" i="1"/>
  <c r="AB842" i="1"/>
  <c r="AB843" i="1"/>
  <c r="AB844" i="1"/>
  <c r="AB845" i="1"/>
  <c r="AB846" i="1"/>
  <c r="AB847" i="1"/>
  <c r="AB848" i="1"/>
  <c r="AB849" i="1"/>
  <c r="AB850" i="1"/>
  <c r="AB851" i="1"/>
  <c r="AB852" i="1"/>
  <c r="AB853" i="1"/>
  <c r="AB854" i="1"/>
  <c r="AB855" i="1"/>
  <c r="AB856" i="1"/>
  <c r="AB857" i="1"/>
  <c r="AB858" i="1"/>
  <c r="AB859" i="1"/>
  <c r="AB860" i="1"/>
  <c r="AB861" i="1"/>
  <c r="AB862" i="1"/>
  <c r="AB863" i="1"/>
  <c r="AB864" i="1"/>
  <c r="AB865" i="1"/>
  <c r="AB866" i="1"/>
  <c r="AB867" i="1"/>
  <c r="AB868" i="1"/>
  <c r="AB869" i="1"/>
  <c r="AB870" i="1"/>
  <c r="AB871" i="1"/>
  <c r="AB872" i="1"/>
  <c r="AB873" i="1"/>
  <c r="AB874" i="1"/>
  <c r="AB875" i="1"/>
  <c r="AB876" i="1"/>
  <c r="AB877" i="1"/>
  <c r="AB878" i="1"/>
  <c r="AB879" i="1"/>
  <c r="AB880" i="1"/>
  <c r="AB881" i="1"/>
  <c r="AB882" i="1"/>
  <c r="AB883" i="1"/>
  <c r="AB884" i="1"/>
  <c r="AB885" i="1"/>
  <c r="AB886" i="1"/>
  <c r="AB887" i="1"/>
  <c r="AB888" i="1"/>
  <c r="AB889" i="1"/>
  <c r="AB890" i="1"/>
  <c r="AB891" i="1"/>
  <c r="AB892" i="1"/>
  <c r="AB893" i="1"/>
  <c r="AB894" i="1"/>
  <c r="AB895" i="1"/>
  <c r="AB896" i="1"/>
  <c r="AB897" i="1"/>
  <c r="AB898" i="1"/>
  <c r="AB899" i="1"/>
  <c r="AB900" i="1"/>
  <c r="AB901" i="1"/>
  <c r="AB902" i="1"/>
  <c r="AB903" i="1"/>
  <c r="AB904" i="1"/>
  <c r="AB905" i="1"/>
  <c r="AB906" i="1"/>
  <c r="AB907" i="1"/>
  <c r="AB908" i="1"/>
  <c r="AB909" i="1"/>
  <c r="AB910" i="1"/>
  <c r="AB911" i="1"/>
  <c r="AB912" i="1"/>
  <c r="AB913" i="1"/>
  <c r="AB914" i="1"/>
  <c r="AB915" i="1"/>
  <c r="AB916" i="1"/>
  <c r="AB917" i="1"/>
  <c r="AB918" i="1"/>
  <c r="AB919" i="1"/>
  <c r="AB920" i="1"/>
  <c r="AB921" i="1"/>
  <c r="AB922" i="1"/>
  <c r="AB923" i="1"/>
  <c r="AB924" i="1"/>
  <c r="AB925" i="1"/>
  <c r="AB926" i="1"/>
  <c r="AB927" i="1"/>
  <c r="AB928" i="1"/>
  <c r="AB929" i="1"/>
  <c r="AB930" i="1"/>
  <c r="AB931" i="1"/>
  <c r="AB932" i="1"/>
  <c r="AB933" i="1"/>
  <c r="AB934" i="1"/>
  <c r="AB935" i="1"/>
  <c r="AB936" i="1"/>
  <c r="AB937" i="1"/>
  <c r="AB938" i="1"/>
  <c r="AB939" i="1"/>
  <c r="AB940" i="1"/>
  <c r="AB941" i="1"/>
  <c r="AB942" i="1"/>
  <c r="AB943" i="1"/>
  <c r="AB944" i="1"/>
  <c r="AB945" i="1"/>
  <c r="AB946" i="1"/>
  <c r="AB947" i="1"/>
  <c r="AB948" i="1"/>
  <c r="AB949" i="1"/>
  <c r="AB950" i="1"/>
  <c r="AB951" i="1"/>
  <c r="AB952" i="1"/>
  <c r="AB953" i="1"/>
  <c r="AB954" i="1"/>
  <c r="AB955" i="1"/>
  <c r="AB956" i="1"/>
  <c r="AB957" i="1"/>
  <c r="AB958" i="1"/>
  <c r="AB959" i="1"/>
  <c r="AB960" i="1"/>
  <c r="AB961" i="1"/>
  <c r="AB962" i="1"/>
  <c r="AB963" i="1"/>
  <c r="AB964" i="1"/>
  <c r="AB965" i="1"/>
  <c r="AB966" i="1"/>
  <c r="AB967" i="1"/>
  <c r="AB968" i="1"/>
  <c r="AB969" i="1"/>
  <c r="AB970" i="1"/>
  <c r="AB971" i="1"/>
  <c r="AB972" i="1"/>
  <c r="AB973" i="1"/>
  <c r="AB974" i="1"/>
  <c r="AB975" i="1"/>
  <c r="AB976" i="1"/>
  <c r="AB977" i="1"/>
  <c r="AB978" i="1"/>
  <c r="AB979" i="1"/>
  <c r="AB980" i="1"/>
  <c r="AB981" i="1"/>
  <c r="AB982" i="1"/>
  <c r="AB983" i="1"/>
  <c r="AB984" i="1"/>
  <c r="AB985" i="1"/>
  <c r="AB986" i="1"/>
  <c r="AB987" i="1"/>
  <c r="AB988" i="1"/>
  <c r="AB989" i="1"/>
  <c r="AB990" i="1"/>
  <c r="AB991" i="1"/>
  <c r="AB992" i="1"/>
  <c r="AB993" i="1"/>
  <c r="AB994" i="1"/>
  <c r="AB995" i="1"/>
  <c r="AB996" i="1"/>
  <c r="AB997" i="1"/>
  <c r="AB998" i="1"/>
  <c r="AB999" i="1"/>
  <c r="AB1000" i="1"/>
  <c r="AB1001" i="1"/>
  <c r="AB1002" i="1"/>
  <c r="AB1003" i="1"/>
  <c r="AB1004" i="1"/>
  <c r="AB1005" i="1"/>
  <c r="AB1006" i="1"/>
  <c r="AB1007" i="1"/>
  <c r="AB1008" i="1"/>
  <c r="AB1009" i="1"/>
  <c r="AB1010" i="1"/>
  <c r="AB1011" i="1"/>
  <c r="AB1012" i="1"/>
  <c r="AB1013" i="1"/>
  <c r="AB1014" i="1"/>
  <c r="AB1015" i="1"/>
  <c r="AB1016" i="1"/>
  <c r="AB1017" i="1"/>
  <c r="AB1018" i="1"/>
  <c r="AB1019" i="1"/>
  <c r="AB1020" i="1"/>
  <c r="AB1021" i="1"/>
  <c r="AB1022" i="1"/>
  <c r="AB1023" i="1"/>
  <c r="AB1024" i="1"/>
  <c r="AB1025" i="1"/>
  <c r="AB1026" i="1"/>
  <c r="AB1027" i="1"/>
  <c r="AB1028" i="1"/>
  <c r="AB1029" i="1"/>
  <c r="AB1030" i="1"/>
  <c r="AB1031" i="1"/>
  <c r="AB1032" i="1"/>
  <c r="AB1033" i="1"/>
  <c r="AB1034" i="1"/>
  <c r="AB1035" i="1"/>
  <c r="AB1036" i="1"/>
  <c r="AB1037" i="1"/>
  <c r="AB1038" i="1"/>
  <c r="AB1039" i="1"/>
  <c r="AB1040" i="1"/>
  <c r="AB1041" i="1"/>
  <c r="AB1042" i="1"/>
  <c r="AB1043" i="1"/>
  <c r="AB1044" i="1"/>
  <c r="AB1045" i="1"/>
  <c r="AB1046" i="1"/>
  <c r="AB1047" i="1"/>
  <c r="AB1048" i="1"/>
  <c r="AB1049" i="1"/>
  <c r="AB1050" i="1"/>
  <c r="AB1051" i="1"/>
  <c r="AB1052" i="1"/>
  <c r="AB1053" i="1"/>
  <c r="AB1054" i="1"/>
  <c r="AB1055" i="1"/>
  <c r="AB1056" i="1"/>
  <c r="AB1057" i="1"/>
  <c r="AB1058" i="1"/>
  <c r="AB1059" i="1"/>
  <c r="AB1060" i="1"/>
  <c r="AB1061" i="1"/>
  <c r="AB1062" i="1"/>
  <c r="AB1063" i="1"/>
  <c r="AB1064" i="1"/>
  <c r="AB1065" i="1"/>
  <c r="AB1066" i="1"/>
  <c r="AB1067" i="1"/>
  <c r="AB1068" i="1"/>
  <c r="AB1069" i="1"/>
  <c r="AB1070" i="1"/>
  <c r="AB1071" i="1"/>
  <c r="AB1072" i="1"/>
  <c r="AB1073" i="1"/>
  <c r="AB1074" i="1"/>
  <c r="AB1075" i="1"/>
  <c r="AB1076" i="1"/>
  <c r="AB1077" i="1"/>
  <c r="AB1078" i="1"/>
  <c r="AB1079" i="1"/>
  <c r="AB1080" i="1"/>
  <c r="AB1081" i="1"/>
  <c r="AB1082" i="1"/>
  <c r="AB1083" i="1"/>
  <c r="AB1084" i="1"/>
  <c r="AB1085" i="1"/>
  <c r="AB1086" i="1"/>
  <c r="AB1087" i="1"/>
  <c r="AB1088" i="1"/>
  <c r="AB1089" i="1"/>
  <c r="AB1090" i="1"/>
  <c r="AB1091" i="1"/>
  <c r="AB1092" i="1"/>
  <c r="AB1093" i="1"/>
  <c r="AB1094" i="1"/>
  <c r="AB1095" i="1"/>
  <c r="AB1096" i="1"/>
  <c r="AB1097" i="1"/>
  <c r="AB1098" i="1"/>
  <c r="AB1099" i="1"/>
  <c r="AB1100" i="1"/>
  <c r="AB1101" i="1"/>
  <c r="AB1102" i="1"/>
  <c r="AB1103" i="1"/>
  <c r="AB1104" i="1"/>
  <c r="AB1105" i="1"/>
  <c r="AB1106" i="1"/>
  <c r="AB1107" i="1"/>
  <c r="AB1108" i="1"/>
  <c r="AB1109" i="1"/>
  <c r="AB1110" i="1"/>
  <c r="AB1111" i="1"/>
  <c r="AB1112" i="1"/>
  <c r="AB1113" i="1"/>
  <c r="AB1114" i="1"/>
  <c r="AB1115" i="1"/>
  <c r="AB1116" i="1"/>
  <c r="AB1117" i="1"/>
  <c r="AB1118" i="1"/>
  <c r="AB1119" i="1"/>
  <c r="AB1120" i="1"/>
  <c r="AB1121" i="1"/>
  <c r="AB1122" i="1"/>
  <c r="AB1123" i="1"/>
  <c r="AB1124" i="1"/>
  <c r="AB1125" i="1"/>
  <c r="AB1126" i="1"/>
  <c r="AB1127" i="1"/>
  <c r="AB1128" i="1"/>
  <c r="AB1129" i="1"/>
  <c r="AB1130" i="1"/>
  <c r="AB1131" i="1"/>
  <c r="AB1132" i="1"/>
  <c r="AB1133" i="1"/>
  <c r="AB1134" i="1"/>
  <c r="AB1135" i="1"/>
  <c r="AB1136" i="1"/>
  <c r="AB1137" i="1"/>
  <c r="AB1138" i="1"/>
  <c r="AB1139" i="1"/>
  <c r="AB1140" i="1"/>
  <c r="AB1141" i="1"/>
  <c r="AB1142" i="1"/>
  <c r="AB1143" i="1"/>
  <c r="AB1144" i="1"/>
  <c r="AB1145" i="1"/>
  <c r="AB1146" i="1"/>
  <c r="AB1147" i="1"/>
  <c r="AB1148" i="1"/>
  <c r="AB1149" i="1"/>
  <c r="AB1150" i="1"/>
  <c r="AB1151" i="1"/>
  <c r="AB1152" i="1"/>
  <c r="AB1153" i="1"/>
  <c r="AB1154" i="1"/>
  <c r="AB1155" i="1"/>
  <c r="AB1156" i="1"/>
  <c r="AB1157" i="1"/>
  <c r="AB1158" i="1"/>
  <c r="AB1159" i="1"/>
  <c r="AB1160" i="1"/>
  <c r="AB1161" i="1"/>
  <c r="AB1162" i="1"/>
  <c r="AB1163" i="1"/>
  <c r="AB1164" i="1"/>
  <c r="AB1165" i="1"/>
  <c r="AB1166" i="1"/>
  <c r="AB1167" i="1"/>
  <c r="AB1168" i="1"/>
  <c r="AB1169" i="1"/>
  <c r="AB1170" i="1"/>
  <c r="AB1171" i="1"/>
  <c r="AB1172" i="1"/>
  <c r="AB1173" i="1"/>
  <c r="AB1174" i="1"/>
  <c r="AB1175" i="1"/>
  <c r="AB1176" i="1"/>
  <c r="AB1177" i="1"/>
  <c r="AB1178" i="1"/>
  <c r="AB1179" i="1"/>
  <c r="AB1180" i="1"/>
  <c r="AB1181" i="1"/>
  <c r="AB1182" i="1"/>
  <c r="AB1183" i="1"/>
  <c r="AB1184" i="1"/>
  <c r="AB1185" i="1"/>
  <c r="AB1186" i="1"/>
  <c r="AB1187" i="1"/>
  <c r="AB1188" i="1"/>
  <c r="AB1189" i="1"/>
  <c r="AB1190" i="1"/>
  <c r="AB1191" i="1"/>
  <c r="AB1192" i="1"/>
  <c r="AB1193" i="1"/>
  <c r="AB1194" i="1"/>
  <c r="AB1195" i="1"/>
  <c r="AB1196" i="1"/>
  <c r="AB1197" i="1"/>
  <c r="AB1198" i="1"/>
  <c r="AB1199" i="1"/>
  <c r="AB1200" i="1"/>
  <c r="AB1201" i="1"/>
  <c r="AB1202" i="1"/>
  <c r="AB1203" i="1"/>
  <c r="AB1204" i="1"/>
  <c r="AB1205" i="1"/>
  <c r="AB1206" i="1"/>
  <c r="AB1207" i="1"/>
  <c r="AB1208" i="1"/>
  <c r="AB1209" i="1"/>
  <c r="AB1210" i="1"/>
  <c r="AB1211" i="1"/>
  <c r="AB1212" i="1"/>
  <c r="AB1213" i="1"/>
  <c r="AB1214" i="1"/>
  <c r="AB1215" i="1"/>
  <c r="AB1216" i="1"/>
  <c r="AB1217" i="1"/>
  <c r="AB1218" i="1"/>
  <c r="AB1219" i="1"/>
  <c r="AB1220" i="1"/>
  <c r="AB1221" i="1"/>
  <c r="AB1222" i="1"/>
  <c r="AB1223" i="1"/>
  <c r="AB1224" i="1"/>
  <c r="AB1225" i="1"/>
  <c r="AB1226" i="1"/>
  <c r="AB1227" i="1"/>
  <c r="AB1228" i="1"/>
  <c r="AB1229" i="1"/>
  <c r="AB1230" i="1"/>
  <c r="AB1231" i="1"/>
  <c r="AB1232" i="1"/>
  <c r="AB1233" i="1"/>
  <c r="AB1234" i="1"/>
  <c r="AB1235" i="1"/>
  <c r="AB1236" i="1"/>
  <c r="AB1237" i="1"/>
  <c r="AB1238" i="1"/>
  <c r="AB1239" i="1"/>
  <c r="AB1240" i="1"/>
  <c r="AB1241" i="1"/>
  <c r="AB1242" i="1"/>
  <c r="AB1243" i="1"/>
  <c r="AB1244" i="1"/>
  <c r="AB1245" i="1"/>
  <c r="AB1246" i="1"/>
  <c r="AB1247" i="1"/>
  <c r="AB1248" i="1"/>
  <c r="AB1249" i="1"/>
  <c r="AB1250" i="1"/>
  <c r="AB1251" i="1"/>
  <c r="AB1252" i="1"/>
  <c r="AB1253" i="1"/>
  <c r="AB1254" i="1"/>
  <c r="AB1255" i="1"/>
  <c r="AB1256" i="1"/>
  <c r="AB1257" i="1"/>
  <c r="AB1258" i="1"/>
  <c r="AB1259" i="1"/>
  <c r="AB1260" i="1"/>
  <c r="AB1261" i="1"/>
  <c r="AB1262" i="1"/>
  <c r="AB1263" i="1"/>
  <c r="AB1264" i="1"/>
  <c r="AB1265" i="1"/>
  <c r="AB1266" i="1"/>
  <c r="AB1267" i="1"/>
  <c r="AB1268" i="1"/>
  <c r="AB1269" i="1"/>
  <c r="AB1270" i="1"/>
  <c r="AB1271" i="1"/>
  <c r="AB1272" i="1"/>
  <c r="AB1273" i="1"/>
  <c r="AB1274" i="1"/>
  <c r="AB1275" i="1"/>
  <c r="AB1276" i="1"/>
  <c r="AB1277" i="1"/>
  <c r="AB1278" i="1"/>
  <c r="AB1279" i="1"/>
  <c r="AB1280" i="1"/>
  <c r="AB1281" i="1"/>
  <c r="AB1282" i="1"/>
  <c r="AB1283" i="1"/>
  <c r="AB1284" i="1"/>
  <c r="AB1285" i="1"/>
  <c r="AB1286" i="1"/>
  <c r="AB1287" i="1"/>
  <c r="AB1288" i="1"/>
  <c r="AB1289" i="1"/>
  <c r="AB1290" i="1"/>
  <c r="AB1291" i="1"/>
  <c r="AB1292" i="1"/>
  <c r="AB1293" i="1"/>
  <c r="AB1294" i="1"/>
  <c r="AB1295" i="1"/>
  <c r="AB1296" i="1"/>
  <c r="AB1297" i="1"/>
  <c r="AB1298" i="1"/>
  <c r="AB1299" i="1"/>
  <c r="AB1300" i="1"/>
  <c r="AB1301" i="1"/>
  <c r="AB1302" i="1"/>
  <c r="AB1303" i="1"/>
  <c r="AB1304" i="1"/>
  <c r="AB1305" i="1"/>
  <c r="AB1306" i="1"/>
  <c r="AB1307" i="1"/>
  <c r="AB1308" i="1"/>
  <c r="AB1309" i="1"/>
  <c r="AB1310" i="1"/>
  <c r="AB1311" i="1"/>
  <c r="AB1312" i="1"/>
  <c r="AB1313" i="1"/>
  <c r="AB1314" i="1"/>
  <c r="AB1315" i="1"/>
  <c r="AB1316" i="1"/>
  <c r="AB1317" i="1"/>
  <c r="AB1318" i="1"/>
  <c r="AB1319" i="1"/>
  <c r="AB1320" i="1"/>
  <c r="AB1321" i="1"/>
  <c r="AB1322" i="1"/>
  <c r="AB1323" i="1"/>
  <c r="AB1324" i="1"/>
  <c r="AB1325" i="1"/>
  <c r="AB1326" i="1"/>
  <c r="AB1327" i="1"/>
  <c r="AB1328" i="1"/>
  <c r="AB1329" i="1"/>
  <c r="AB1330" i="1"/>
  <c r="AB1331" i="1"/>
  <c r="AB1332" i="1"/>
  <c r="AB1333" i="1"/>
  <c r="AB1334" i="1"/>
  <c r="AB1335" i="1"/>
  <c r="AB1336" i="1"/>
  <c r="AB1337" i="1"/>
  <c r="AB1338" i="1"/>
  <c r="AB1339" i="1"/>
  <c r="AB1340" i="1"/>
  <c r="AB1341" i="1"/>
  <c r="AB1342" i="1"/>
  <c r="AB1343" i="1"/>
  <c r="AB1344" i="1"/>
  <c r="AB1345" i="1"/>
  <c r="AB1346" i="1"/>
  <c r="AB1347" i="1"/>
  <c r="AB1348" i="1"/>
  <c r="AB1349" i="1"/>
  <c r="AB1350" i="1"/>
  <c r="AB1351" i="1"/>
  <c r="AB1352" i="1"/>
  <c r="AB1353" i="1"/>
  <c r="AB1354" i="1"/>
  <c r="AB1355" i="1"/>
  <c r="AB1356" i="1"/>
  <c r="AB1357" i="1"/>
  <c r="AB1358" i="1"/>
  <c r="AB1359" i="1"/>
  <c r="AB1360" i="1"/>
  <c r="AB1361" i="1"/>
  <c r="AB1362" i="1"/>
  <c r="AB1363" i="1"/>
  <c r="AB1364" i="1"/>
  <c r="AB1365" i="1"/>
  <c r="AB1366" i="1"/>
  <c r="AB1367" i="1"/>
  <c r="AB1368" i="1"/>
  <c r="AB1369" i="1"/>
  <c r="AB1370" i="1"/>
  <c r="AB1371" i="1"/>
  <c r="AB1372" i="1"/>
  <c r="AB1373" i="1"/>
  <c r="AB1374" i="1"/>
  <c r="AB1375" i="1"/>
  <c r="AB1376" i="1"/>
  <c r="AB1377" i="1"/>
  <c r="AB1378" i="1"/>
  <c r="AB1379" i="1"/>
  <c r="AB1380" i="1"/>
  <c r="AB1381" i="1"/>
  <c r="AB1382" i="1"/>
  <c r="AB1383" i="1"/>
  <c r="AB1384" i="1"/>
  <c r="AB1385" i="1"/>
  <c r="AB1386" i="1"/>
  <c r="AB1387" i="1"/>
  <c r="AB1388" i="1"/>
  <c r="AB1389" i="1"/>
  <c r="AB1390" i="1"/>
  <c r="AB1391" i="1"/>
  <c r="AB1392" i="1"/>
  <c r="AB1393" i="1"/>
  <c r="AB1394" i="1"/>
  <c r="AB1395" i="1"/>
  <c r="AB1396" i="1"/>
  <c r="AB1397" i="1"/>
  <c r="AB1398" i="1"/>
  <c r="AB1399" i="1"/>
  <c r="AB1400" i="1"/>
  <c r="AB1401" i="1"/>
  <c r="AB1402" i="1"/>
  <c r="AB1403" i="1"/>
  <c r="AB1404" i="1"/>
  <c r="AB1405" i="1"/>
  <c r="AB1406" i="1"/>
  <c r="AB1407" i="1"/>
  <c r="AB1408" i="1"/>
  <c r="AB1409" i="1"/>
  <c r="AB1410" i="1"/>
  <c r="AB1411" i="1"/>
  <c r="AB1412" i="1"/>
  <c r="AB1413" i="1"/>
  <c r="AB1414" i="1"/>
  <c r="AB1415" i="1"/>
  <c r="AB1416" i="1"/>
  <c r="AB1417" i="1"/>
  <c r="AB1418" i="1"/>
  <c r="AB1419" i="1"/>
  <c r="AB1420" i="1"/>
  <c r="AB1421" i="1"/>
  <c r="AB1422" i="1"/>
  <c r="AB1423" i="1"/>
  <c r="AB1424" i="1"/>
  <c r="AB1425" i="1"/>
  <c r="AB1426" i="1"/>
  <c r="AB1427" i="1"/>
  <c r="AB1428" i="1"/>
  <c r="AB1429" i="1"/>
  <c r="AB1430" i="1"/>
  <c r="AB1431" i="1"/>
  <c r="AB1432" i="1"/>
  <c r="AB1433" i="1"/>
  <c r="AB1434" i="1"/>
  <c r="AB1435" i="1"/>
  <c r="AB1436" i="1"/>
  <c r="AB1437" i="1"/>
  <c r="AB1438" i="1"/>
  <c r="AB1439" i="1"/>
  <c r="AB1440" i="1"/>
  <c r="AB1441" i="1"/>
  <c r="AB1442" i="1"/>
  <c r="AB1443" i="1"/>
  <c r="AB1444" i="1"/>
  <c r="AB1445" i="1"/>
  <c r="AB1446" i="1"/>
  <c r="AB1447" i="1"/>
  <c r="AB1448" i="1"/>
  <c r="AB1449" i="1"/>
  <c r="AB1450" i="1"/>
  <c r="AB1451" i="1"/>
  <c r="AB1452" i="1"/>
  <c r="AB1453" i="1"/>
  <c r="AB1454" i="1"/>
  <c r="AB1455" i="1"/>
  <c r="AB1456" i="1"/>
  <c r="AB1457" i="1"/>
  <c r="AB1458" i="1"/>
  <c r="AB1459" i="1"/>
  <c r="AB1460" i="1"/>
  <c r="AB1461" i="1"/>
  <c r="AB1462" i="1"/>
  <c r="AB1463" i="1"/>
  <c r="AB1464" i="1"/>
  <c r="AB1465" i="1"/>
  <c r="AB1466" i="1"/>
  <c r="AB1467" i="1"/>
  <c r="AB1468" i="1"/>
  <c r="AB1469" i="1"/>
  <c r="AB1470" i="1"/>
  <c r="AB1471" i="1"/>
  <c r="AB1472" i="1"/>
  <c r="AB1473" i="1"/>
  <c r="AB1474" i="1"/>
  <c r="AB1475" i="1"/>
  <c r="AB1476" i="1"/>
  <c r="AB1477" i="1"/>
  <c r="AB1478" i="1"/>
  <c r="AB1479" i="1"/>
  <c r="AB1480" i="1"/>
  <c r="AB1481" i="1"/>
  <c r="AB1482" i="1"/>
  <c r="AB1483" i="1"/>
  <c r="AB1484" i="1"/>
  <c r="AB1485" i="1"/>
  <c r="AB1486" i="1"/>
  <c r="AB1487" i="1"/>
  <c r="AB1488" i="1"/>
  <c r="AB1489" i="1"/>
  <c r="AB1490" i="1"/>
  <c r="AB1491" i="1"/>
  <c r="AB1492" i="1"/>
  <c r="AB1493" i="1"/>
  <c r="AB1494" i="1"/>
  <c r="AB1495" i="1"/>
  <c r="AB1496" i="1"/>
  <c r="AB1497" i="1"/>
  <c r="AB1498" i="1"/>
  <c r="AB1499" i="1"/>
  <c r="AB1500" i="1"/>
  <c r="AB1501" i="1"/>
  <c r="AB1502" i="1"/>
  <c r="AB1503" i="1"/>
  <c r="AB1504" i="1"/>
  <c r="AB1505" i="1"/>
  <c r="AB1506" i="1"/>
  <c r="AB1507" i="1"/>
  <c r="AB1508" i="1"/>
  <c r="AB1509" i="1"/>
  <c r="AB1510" i="1"/>
  <c r="AB1511" i="1"/>
  <c r="AB1512" i="1"/>
  <c r="AB1513" i="1"/>
  <c r="AB1514" i="1"/>
  <c r="AB1515" i="1"/>
  <c r="AB1516" i="1"/>
  <c r="AB1517" i="1"/>
  <c r="AB1518" i="1"/>
  <c r="AB1519" i="1"/>
  <c r="AB1520" i="1"/>
  <c r="AB1521" i="1"/>
  <c r="AB1522" i="1"/>
  <c r="AB1523" i="1"/>
  <c r="AB1524" i="1"/>
  <c r="AB1525" i="1"/>
  <c r="AB1526" i="1"/>
  <c r="AB1527" i="1"/>
  <c r="AB1528" i="1"/>
  <c r="AB1529" i="1"/>
  <c r="AB1530" i="1"/>
  <c r="AB1531" i="1"/>
  <c r="AB1532" i="1"/>
  <c r="AB1533" i="1"/>
  <c r="AB1534" i="1"/>
  <c r="AB1535" i="1"/>
  <c r="AB1536" i="1"/>
  <c r="AB1537" i="1"/>
  <c r="AB1538" i="1"/>
  <c r="AB1539" i="1"/>
  <c r="AB1540" i="1"/>
  <c r="AB1541" i="1"/>
  <c r="AB1542" i="1"/>
  <c r="AB1543" i="1"/>
  <c r="AB1544" i="1"/>
  <c r="AB1545" i="1"/>
  <c r="AB1546" i="1"/>
  <c r="AB1547" i="1"/>
  <c r="AB1548" i="1"/>
  <c r="AB1549" i="1"/>
  <c r="AB1550" i="1"/>
  <c r="AB1551" i="1"/>
  <c r="AB1552" i="1"/>
  <c r="AB1553" i="1"/>
  <c r="AB1554" i="1"/>
  <c r="AB1555" i="1"/>
  <c r="AB1556" i="1"/>
  <c r="AB1557" i="1"/>
  <c r="AB1558" i="1"/>
  <c r="AB1559" i="1"/>
  <c r="AB1560" i="1"/>
  <c r="AB1561" i="1"/>
  <c r="AB1562" i="1"/>
  <c r="AB1563" i="1"/>
  <c r="AB1564" i="1"/>
  <c r="AB1565" i="1"/>
  <c r="AB1566" i="1"/>
  <c r="AB1567" i="1"/>
  <c r="AB1568" i="1"/>
  <c r="AB1569" i="1"/>
  <c r="AB1570" i="1"/>
  <c r="AB1571" i="1"/>
  <c r="AB1572" i="1"/>
  <c r="AB1573" i="1"/>
  <c r="AB1574" i="1"/>
  <c r="AB1575" i="1"/>
  <c r="AB1576" i="1"/>
  <c r="AB1577" i="1"/>
  <c r="AB1578" i="1"/>
  <c r="AB1579" i="1"/>
  <c r="AB1580" i="1"/>
  <c r="AB1581" i="1"/>
  <c r="AB1582" i="1"/>
  <c r="AB1583" i="1"/>
  <c r="AB1584" i="1"/>
  <c r="AB1585" i="1"/>
  <c r="AB1586" i="1"/>
  <c r="AB1587" i="1"/>
  <c r="AB1588" i="1"/>
  <c r="AB1589" i="1"/>
  <c r="AB1590" i="1"/>
  <c r="AB1591" i="1"/>
  <c r="AB1592" i="1"/>
  <c r="AB1593" i="1"/>
  <c r="AB1594" i="1"/>
  <c r="AB1595" i="1"/>
  <c r="AB1596" i="1"/>
  <c r="AB1597" i="1"/>
  <c r="AB1598" i="1"/>
  <c r="AB1599" i="1"/>
  <c r="AB1600" i="1"/>
  <c r="AB1601" i="1"/>
  <c r="AB1602" i="1"/>
  <c r="AB1603" i="1"/>
  <c r="AB1604" i="1"/>
  <c r="AB1605" i="1"/>
  <c r="AB1606" i="1"/>
  <c r="AB1607" i="1"/>
  <c r="AB1608" i="1"/>
  <c r="AB1609" i="1"/>
  <c r="AB1610" i="1"/>
  <c r="AB1611" i="1"/>
  <c r="AB1612" i="1"/>
  <c r="AB1613" i="1"/>
  <c r="AB1614" i="1"/>
  <c r="AB1615" i="1"/>
  <c r="AB1616" i="1"/>
  <c r="AB1617" i="1"/>
  <c r="AB1618" i="1"/>
  <c r="AB1619" i="1"/>
  <c r="AB1620" i="1"/>
  <c r="AB1621" i="1"/>
  <c r="AB1622" i="1"/>
  <c r="AB1623" i="1"/>
  <c r="AB1624" i="1"/>
  <c r="AB1625" i="1"/>
  <c r="AB1626" i="1"/>
  <c r="AB1627" i="1"/>
  <c r="AB1628" i="1"/>
  <c r="AB1629" i="1"/>
  <c r="AB1630" i="1"/>
  <c r="AB1631" i="1"/>
  <c r="AB1632" i="1"/>
  <c r="AB1633" i="1"/>
  <c r="AB1634" i="1"/>
  <c r="AB1635" i="1"/>
  <c r="AB1636" i="1"/>
  <c r="AB1637" i="1"/>
  <c r="AB1638" i="1"/>
  <c r="AB1639" i="1"/>
  <c r="AB1640" i="1"/>
  <c r="AB1641" i="1"/>
  <c r="AB1642" i="1"/>
  <c r="AB1643" i="1"/>
  <c r="AB1644" i="1"/>
  <c r="AB1645" i="1"/>
  <c r="AB1646" i="1"/>
  <c r="AB1647" i="1"/>
  <c r="AB1648" i="1"/>
  <c r="AB1649" i="1"/>
  <c r="AB1650" i="1"/>
  <c r="AB1651" i="1"/>
  <c r="AB1652" i="1"/>
  <c r="AB1653" i="1"/>
  <c r="AB1654" i="1"/>
  <c r="AB1655" i="1"/>
  <c r="AB1656" i="1"/>
  <c r="AB1657" i="1"/>
  <c r="AB1658" i="1"/>
  <c r="AB1659" i="1"/>
  <c r="AB1660" i="1"/>
  <c r="AB1661" i="1"/>
  <c r="AB1662" i="1"/>
  <c r="AB1663" i="1"/>
  <c r="AB1664" i="1"/>
  <c r="AB1665" i="1"/>
  <c r="AB1666" i="1"/>
  <c r="AB1667" i="1"/>
  <c r="AB1668" i="1"/>
  <c r="AB1669" i="1"/>
  <c r="AB1670" i="1"/>
  <c r="AB1671" i="1"/>
  <c r="AB1672" i="1"/>
  <c r="AB1673" i="1"/>
  <c r="AB1674" i="1"/>
  <c r="AB1675" i="1"/>
  <c r="AB1676" i="1"/>
  <c r="AB1677" i="1"/>
  <c r="AB1678" i="1"/>
  <c r="AB1679" i="1"/>
  <c r="AB1680" i="1"/>
  <c r="AB1681" i="1"/>
  <c r="AB1682" i="1"/>
  <c r="AB1683" i="1"/>
  <c r="AB1684" i="1"/>
  <c r="AB1685" i="1"/>
  <c r="AB1686" i="1"/>
  <c r="AB1687" i="1"/>
  <c r="AB1688" i="1"/>
  <c r="AB1689" i="1"/>
  <c r="AB1690" i="1"/>
  <c r="AB1691" i="1"/>
  <c r="AB1692" i="1"/>
  <c r="AB1693" i="1"/>
  <c r="AB1694" i="1"/>
  <c r="AB1695" i="1"/>
  <c r="AB1696" i="1"/>
  <c r="AB1697" i="1"/>
  <c r="AB1698" i="1"/>
  <c r="AB1699" i="1"/>
  <c r="AB1700" i="1"/>
  <c r="AB1701" i="1"/>
  <c r="AB1702" i="1"/>
  <c r="AB1703" i="1"/>
  <c r="AB1704" i="1"/>
  <c r="AB1705" i="1"/>
  <c r="AB1706" i="1"/>
  <c r="AB1707" i="1"/>
  <c r="AB1708" i="1"/>
  <c r="AB1709" i="1"/>
  <c r="AB1710" i="1"/>
  <c r="AB1711" i="1"/>
  <c r="AB1712" i="1"/>
  <c r="AB1713" i="1"/>
  <c r="AB1714" i="1"/>
  <c r="AB1715" i="1"/>
  <c r="AB1716" i="1"/>
  <c r="AB1717" i="1"/>
  <c r="AB1718" i="1"/>
  <c r="AB1719" i="1"/>
  <c r="AB1720" i="1"/>
  <c r="AB1721" i="1"/>
  <c r="AB1722" i="1"/>
  <c r="AB1723" i="1"/>
  <c r="AB1724" i="1"/>
  <c r="AB1725" i="1"/>
  <c r="AB1726" i="1"/>
  <c r="AB1727" i="1"/>
  <c r="AB1728" i="1"/>
  <c r="AB1729" i="1"/>
  <c r="AB1730" i="1"/>
  <c r="AB1731" i="1"/>
  <c r="AB1732" i="1"/>
  <c r="AB1733" i="1"/>
  <c r="AB1734" i="1"/>
  <c r="AB1735" i="1"/>
  <c r="AB1736" i="1"/>
  <c r="AB1737" i="1"/>
  <c r="AB1738" i="1"/>
  <c r="AB1739" i="1"/>
  <c r="AB1740" i="1"/>
  <c r="AB1741" i="1"/>
  <c r="AB1742" i="1"/>
  <c r="AB1743" i="1"/>
  <c r="AB1744" i="1"/>
  <c r="AB1745" i="1"/>
  <c r="AB1746" i="1"/>
  <c r="AB1747" i="1"/>
  <c r="AB1748" i="1"/>
  <c r="AB1749" i="1"/>
  <c r="AB1750" i="1"/>
  <c r="AB1751" i="1"/>
  <c r="AB1752" i="1"/>
  <c r="AB1753" i="1"/>
  <c r="AB1754" i="1"/>
  <c r="AB1755" i="1"/>
  <c r="AB1756" i="1"/>
  <c r="AB1757" i="1"/>
  <c r="AB1758" i="1"/>
  <c r="AB1759" i="1"/>
  <c r="AB1760" i="1"/>
  <c r="AB1761" i="1"/>
  <c r="AB1762" i="1"/>
  <c r="AB1763" i="1"/>
  <c r="AB1764" i="1"/>
  <c r="AB1765" i="1"/>
  <c r="AB1766" i="1"/>
  <c r="AB1767" i="1"/>
  <c r="AB1768" i="1"/>
  <c r="AB1769" i="1"/>
  <c r="AB1770" i="1"/>
  <c r="AB1771" i="1"/>
  <c r="AB1772" i="1"/>
  <c r="AB1773" i="1"/>
  <c r="AB1774" i="1"/>
  <c r="AB1775" i="1"/>
  <c r="AB1776" i="1"/>
  <c r="AB1777" i="1"/>
  <c r="AB1778" i="1"/>
  <c r="AB1779" i="1"/>
  <c r="AB1780" i="1"/>
  <c r="AB1781" i="1"/>
  <c r="AB1782" i="1"/>
  <c r="AB1783" i="1"/>
  <c r="AB1784" i="1"/>
  <c r="AB1785" i="1"/>
  <c r="AB1786" i="1"/>
  <c r="AB1787" i="1"/>
  <c r="AB1788" i="1"/>
  <c r="AB1789" i="1"/>
  <c r="AB1790" i="1"/>
  <c r="AB1791" i="1"/>
  <c r="AB1792" i="1"/>
  <c r="AB1793" i="1"/>
  <c r="AB1794" i="1"/>
  <c r="AB1795" i="1"/>
  <c r="AB1796" i="1"/>
  <c r="AB1797" i="1"/>
  <c r="AB1798" i="1"/>
  <c r="AB1799" i="1"/>
  <c r="AB1800" i="1"/>
  <c r="AB1801" i="1"/>
  <c r="AB1802" i="1"/>
  <c r="AB1803" i="1"/>
  <c r="AB1804" i="1"/>
  <c r="AB1805" i="1"/>
  <c r="AB1806" i="1"/>
  <c r="AB1807" i="1"/>
  <c r="AB1808" i="1"/>
  <c r="AB1809" i="1"/>
  <c r="AB1810" i="1"/>
  <c r="AB1811" i="1"/>
  <c r="AB1812" i="1"/>
  <c r="AB1813" i="1"/>
  <c r="AB1814" i="1"/>
  <c r="AB1815" i="1"/>
  <c r="AB1816" i="1"/>
  <c r="AB1817" i="1"/>
  <c r="AB1818" i="1"/>
  <c r="AB1819" i="1"/>
  <c r="AB1820" i="1"/>
  <c r="AB1821" i="1"/>
  <c r="AB1822" i="1"/>
  <c r="AB1823" i="1"/>
  <c r="AB1824" i="1"/>
  <c r="AB1825" i="1"/>
  <c r="AB1826" i="1"/>
  <c r="AB1827" i="1"/>
  <c r="AB1828" i="1"/>
  <c r="AB1829" i="1"/>
  <c r="AB1830" i="1"/>
  <c r="AB1831" i="1"/>
  <c r="AB1832" i="1"/>
  <c r="AB1833" i="1"/>
  <c r="AB1834" i="1"/>
  <c r="AB1835" i="1"/>
  <c r="AB1836" i="1"/>
  <c r="AB1837" i="1"/>
  <c r="AB1838" i="1"/>
  <c r="AB1839" i="1"/>
  <c r="AB1840" i="1"/>
  <c r="AB1841" i="1"/>
  <c r="AB1842" i="1"/>
  <c r="AB1843" i="1"/>
  <c r="AB1844" i="1"/>
  <c r="AB1845" i="1"/>
  <c r="AB1846" i="1"/>
  <c r="AB1847" i="1"/>
  <c r="AB1848" i="1"/>
  <c r="AB1849" i="1"/>
  <c r="AB1850" i="1"/>
  <c r="AB1851" i="1"/>
  <c r="AB1852" i="1"/>
  <c r="AB1853" i="1"/>
  <c r="AB1854" i="1"/>
  <c r="AB1855" i="1"/>
  <c r="AB1856" i="1"/>
  <c r="AB1857" i="1"/>
  <c r="AB1858" i="1"/>
  <c r="AB1859" i="1"/>
  <c r="AB1860" i="1"/>
  <c r="AB1861" i="1"/>
  <c r="AB1862" i="1"/>
  <c r="AB1863" i="1"/>
  <c r="AB1864" i="1"/>
  <c r="AB1865" i="1"/>
  <c r="AB1866" i="1"/>
  <c r="AB1867" i="1"/>
  <c r="AB1868" i="1"/>
  <c r="AB1869" i="1"/>
  <c r="AB1870" i="1"/>
  <c r="AB1871" i="1"/>
  <c r="AB1872" i="1"/>
  <c r="AB1873" i="1"/>
  <c r="AB1874" i="1"/>
  <c r="AB1875" i="1"/>
  <c r="AB1876" i="1"/>
  <c r="AB1877" i="1"/>
  <c r="AB1878" i="1"/>
  <c r="AB1879" i="1"/>
  <c r="AB1880" i="1"/>
  <c r="AB1881" i="1"/>
  <c r="AB1882" i="1"/>
  <c r="AB1883" i="1"/>
  <c r="AB1884" i="1"/>
  <c r="AB1885" i="1"/>
  <c r="AB1886" i="1"/>
  <c r="AB1887" i="1"/>
  <c r="AB1888" i="1"/>
  <c r="AB1889" i="1"/>
  <c r="AB1890" i="1"/>
  <c r="AB1891" i="1"/>
  <c r="AB1892" i="1"/>
  <c r="AB1893" i="1"/>
  <c r="AB1894" i="1"/>
  <c r="AB1895" i="1"/>
  <c r="AB1896" i="1"/>
  <c r="AB1897" i="1"/>
  <c r="AB1898" i="1"/>
  <c r="AB1899" i="1"/>
  <c r="AB1900" i="1"/>
  <c r="AB1901" i="1"/>
  <c r="AB1902" i="1"/>
  <c r="AB1903" i="1"/>
  <c r="AB1904" i="1"/>
  <c r="AB1905" i="1"/>
  <c r="AB1906" i="1"/>
  <c r="AB1907" i="1"/>
  <c r="AB1908" i="1"/>
  <c r="AB1909" i="1"/>
  <c r="AB1910" i="1"/>
  <c r="AB1911" i="1"/>
  <c r="AB1912" i="1"/>
  <c r="AB1913" i="1"/>
  <c r="AB1914" i="1"/>
  <c r="AB1915" i="1"/>
  <c r="AB1916" i="1"/>
  <c r="AB1917" i="1"/>
  <c r="AB1918" i="1"/>
  <c r="AB1919" i="1"/>
  <c r="AB1920" i="1"/>
  <c r="AB1921" i="1"/>
  <c r="AB1922" i="1"/>
  <c r="AB1923" i="1"/>
  <c r="AB1924" i="1"/>
  <c r="AB1925" i="1"/>
  <c r="AB1926" i="1"/>
  <c r="AB1927" i="1"/>
  <c r="AB1928" i="1"/>
  <c r="AB1929" i="1"/>
  <c r="AB1930" i="1"/>
  <c r="AB1931" i="1"/>
  <c r="AB1932" i="1"/>
  <c r="AB1933" i="1"/>
  <c r="AB1934" i="1"/>
  <c r="AB1935" i="1"/>
  <c r="AB1936" i="1"/>
  <c r="AB1937" i="1"/>
  <c r="AB1938" i="1"/>
  <c r="AB1939" i="1"/>
  <c r="AB1940" i="1"/>
  <c r="AB1941" i="1"/>
  <c r="AB1942" i="1"/>
  <c r="AB1943" i="1"/>
  <c r="AB1944" i="1"/>
  <c r="AB1945" i="1"/>
  <c r="AB1946" i="1"/>
  <c r="AB1947" i="1"/>
  <c r="AB1948" i="1"/>
  <c r="AB1949" i="1"/>
  <c r="AB1950" i="1"/>
  <c r="AB1951" i="1"/>
  <c r="AB1952" i="1"/>
  <c r="AB1953" i="1"/>
  <c r="AB1954" i="1"/>
  <c r="AB1955" i="1"/>
  <c r="AB1956" i="1"/>
  <c r="AB1957" i="1"/>
  <c r="AB1958" i="1"/>
  <c r="AB1959" i="1"/>
  <c r="AB1960" i="1"/>
  <c r="AB1961" i="1"/>
  <c r="AB1962" i="1"/>
  <c r="AB1963" i="1"/>
  <c r="AB1964" i="1"/>
  <c r="AB1965" i="1"/>
  <c r="AB1966" i="1"/>
  <c r="AB1967" i="1"/>
  <c r="AB1968" i="1"/>
  <c r="AB1969" i="1"/>
  <c r="AB1970" i="1"/>
  <c r="AB1971" i="1"/>
  <c r="AB1972" i="1"/>
  <c r="AB1973" i="1"/>
  <c r="AB1974" i="1"/>
  <c r="AB1975" i="1"/>
  <c r="AB1976" i="1"/>
  <c r="AB1977" i="1"/>
  <c r="AB1978" i="1"/>
  <c r="AB1979" i="1"/>
  <c r="AB1980" i="1"/>
  <c r="AB1981" i="1"/>
  <c r="AB1982" i="1"/>
  <c r="AB1983" i="1"/>
  <c r="AB1984" i="1"/>
  <c r="AB1985" i="1"/>
  <c r="AB1986" i="1"/>
  <c r="AB1987" i="1"/>
  <c r="AB1988" i="1"/>
  <c r="AB1989" i="1"/>
  <c r="AB1990" i="1"/>
  <c r="AB1991" i="1"/>
  <c r="AB1992" i="1"/>
  <c r="AB1993" i="1"/>
  <c r="AB1994" i="1"/>
  <c r="AB1995" i="1"/>
  <c r="AB1996" i="1"/>
  <c r="AB1997" i="1"/>
  <c r="AB1998" i="1"/>
  <c r="AB1999" i="1"/>
  <c r="AB2000" i="1"/>
  <c r="AB2001" i="1"/>
  <c r="AB2002" i="1"/>
  <c r="AB2003" i="1"/>
  <c r="AB2004" i="1"/>
  <c r="AB2005" i="1"/>
  <c r="AB2006" i="1"/>
  <c r="AB2007" i="1"/>
  <c r="AB2008" i="1"/>
  <c r="AB2009" i="1"/>
  <c r="AB2010" i="1"/>
  <c r="AB2011" i="1"/>
  <c r="AB2012" i="1"/>
  <c r="AB2013" i="1"/>
  <c r="AB2014" i="1"/>
  <c r="AB2015" i="1"/>
  <c r="AB2016" i="1"/>
  <c r="AB2017" i="1"/>
  <c r="AB2018" i="1"/>
  <c r="AB2019" i="1"/>
  <c r="AB2020" i="1"/>
  <c r="AB2021" i="1"/>
  <c r="AB2022" i="1"/>
  <c r="AB2023" i="1"/>
  <c r="AB2024" i="1"/>
  <c r="AB2025" i="1"/>
  <c r="AB2026" i="1"/>
  <c r="AB2027" i="1"/>
  <c r="AB2028" i="1"/>
  <c r="AB2029" i="1"/>
  <c r="AB2030" i="1"/>
  <c r="AB2031" i="1"/>
  <c r="AB2032" i="1"/>
  <c r="AB2033" i="1"/>
  <c r="AB2034" i="1"/>
  <c r="AB2035" i="1"/>
  <c r="AB2036" i="1"/>
  <c r="AB2037" i="1"/>
  <c r="AB2038" i="1"/>
  <c r="AB2039" i="1"/>
  <c r="AB2040" i="1"/>
  <c r="AB2041" i="1"/>
  <c r="AB2042" i="1"/>
  <c r="AB2043" i="1"/>
  <c r="AB2044" i="1"/>
  <c r="AB2045" i="1"/>
  <c r="AB2046" i="1"/>
  <c r="AB2047" i="1"/>
  <c r="AB2048" i="1"/>
  <c r="AB2049" i="1"/>
  <c r="AB2050" i="1"/>
  <c r="AB2051" i="1"/>
  <c r="AB2052" i="1"/>
  <c r="AB2053" i="1"/>
  <c r="AB2054" i="1"/>
  <c r="AB2055" i="1"/>
  <c r="AB2056" i="1"/>
  <c r="AB2057" i="1"/>
  <c r="AB2058" i="1"/>
  <c r="AB2059" i="1"/>
  <c r="AB2060" i="1"/>
  <c r="AB2061" i="1"/>
  <c r="AB2062" i="1"/>
  <c r="AB2063" i="1"/>
  <c r="AB2064" i="1"/>
  <c r="AB2065" i="1"/>
  <c r="AB2066" i="1"/>
  <c r="AB2067" i="1"/>
  <c r="AB2068" i="1"/>
  <c r="AB2069" i="1"/>
  <c r="AB2070" i="1"/>
  <c r="AB2071" i="1"/>
  <c r="AB2072" i="1"/>
  <c r="AB2073" i="1"/>
  <c r="AB2074" i="1"/>
  <c r="AB2075" i="1"/>
  <c r="AB2076" i="1"/>
  <c r="AB2077" i="1"/>
  <c r="AB2078" i="1"/>
  <c r="AB2079" i="1"/>
  <c r="AB2080" i="1"/>
  <c r="AB2081" i="1"/>
  <c r="AB2082" i="1"/>
  <c r="AB2083" i="1"/>
  <c r="AB2084" i="1"/>
  <c r="AB2085" i="1"/>
  <c r="AB2086" i="1"/>
  <c r="AB2087" i="1"/>
  <c r="AB2088" i="1"/>
  <c r="AB2089" i="1"/>
  <c r="AB2090" i="1"/>
  <c r="AB2091" i="1"/>
  <c r="AB2092" i="1"/>
  <c r="AB2093" i="1"/>
  <c r="AB2094" i="1"/>
  <c r="AB2095" i="1"/>
  <c r="AB2096" i="1"/>
  <c r="AB2097" i="1"/>
  <c r="AB2098" i="1"/>
  <c r="AB2099" i="1"/>
  <c r="AB2100" i="1"/>
  <c r="AB2101" i="1"/>
  <c r="AB2102" i="1"/>
  <c r="AB2103" i="1"/>
  <c r="AB2104" i="1"/>
  <c r="AB2105" i="1"/>
  <c r="AB2106" i="1"/>
  <c r="AB2107" i="1"/>
  <c r="AB2108" i="1"/>
  <c r="AB2109" i="1"/>
  <c r="AB2110" i="1"/>
  <c r="AB2111" i="1"/>
  <c r="AB2112" i="1"/>
  <c r="AB2113" i="1"/>
  <c r="AB2114" i="1"/>
  <c r="AB2115" i="1"/>
  <c r="AB2116" i="1"/>
  <c r="AB2117" i="1"/>
  <c r="AB2118" i="1"/>
  <c r="AB2119" i="1"/>
  <c r="AB2120" i="1"/>
  <c r="AB2121" i="1"/>
  <c r="AB2122" i="1"/>
  <c r="AB2123" i="1"/>
  <c r="AB2124" i="1"/>
  <c r="AB2125" i="1"/>
  <c r="AB2126" i="1"/>
  <c r="AB2127" i="1"/>
  <c r="AB2128" i="1"/>
  <c r="AB2129" i="1"/>
  <c r="AB2130" i="1"/>
  <c r="AB2131" i="1"/>
  <c r="AB2132" i="1"/>
  <c r="AB2133" i="1"/>
  <c r="AB2134" i="1"/>
  <c r="AB2135" i="1"/>
  <c r="AB2136" i="1"/>
  <c r="AB2137" i="1"/>
  <c r="AB2138" i="1"/>
  <c r="AB2139" i="1"/>
  <c r="AB2140" i="1"/>
  <c r="AB2141" i="1"/>
  <c r="AB2142" i="1"/>
  <c r="AB2143" i="1"/>
  <c r="AB2144" i="1"/>
  <c r="AB2145" i="1"/>
  <c r="AB2146" i="1"/>
  <c r="AB2147" i="1"/>
  <c r="AB2148" i="1"/>
  <c r="AB2149" i="1"/>
  <c r="AB2150" i="1"/>
  <c r="AB2151" i="1"/>
  <c r="AB2152" i="1"/>
  <c r="AB2153" i="1"/>
  <c r="AB2154" i="1"/>
  <c r="AB2155" i="1"/>
  <c r="AB2156" i="1"/>
  <c r="AB2157" i="1"/>
  <c r="AB2158" i="1"/>
  <c r="AB2159" i="1"/>
  <c r="AB2160" i="1"/>
  <c r="AB2161" i="1"/>
  <c r="AB2162" i="1"/>
  <c r="AB2163" i="1"/>
  <c r="AB2164" i="1"/>
  <c r="AB2165" i="1"/>
  <c r="AB2166" i="1"/>
  <c r="AB2167" i="1"/>
  <c r="AB2168" i="1"/>
  <c r="AB2169" i="1"/>
  <c r="AB2170" i="1"/>
  <c r="AB2171" i="1"/>
  <c r="AB2172" i="1"/>
  <c r="AB2173" i="1"/>
  <c r="AB2174" i="1"/>
  <c r="AB2175" i="1"/>
  <c r="AB2176" i="1"/>
  <c r="AB2177" i="1"/>
  <c r="AB2178" i="1"/>
  <c r="AB2179" i="1"/>
  <c r="AB2180" i="1"/>
  <c r="AB2181" i="1"/>
  <c r="AB2182" i="1"/>
  <c r="AB2183" i="1"/>
  <c r="AB2184" i="1"/>
  <c r="AB2185" i="1"/>
  <c r="AB2186" i="1"/>
  <c r="AB2187" i="1"/>
  <c r="AB2188" i="1"/>
  <c r="AB2189" i="1"/>
  <c r="AB2190" i="1"/>
  <c r="AB2191" i="1"/>
  <c r="AB2192" i="1"/>
  <c r="AB2193" i="1"/>
  <c r="AB2194" i="1"/>
  <c r="AB2195" i="1"/>
  <c r="AB2196" i="1"/>
  <c r="AB2197" i="1"/>
  <c r="AB2198" i="1"/>
  <c r="AB2199" i="1"/>
  <c r="AB2200" i="1"/>
  <c r="AB2201" i="1"/>
  <c r="AB2202" i="1"/>
  <c r="AB2203" i="1"/>
  <c r="AB2204" i="1"/>
  <c r="AB2205" i="1"/>
  <c r="AB2206" i="1"/>
  <c r="AB2207" i="1"/>
  <c r="AB2208" i="1"/>
  <c r="AB2209" i="1"/>
  <c r="AB2210" i="1"/>
  <c r="AB2211" i="1"/>
  <c r="AB2212" i="1"/>
  <c r="AB2213" i="1"/>
  <c r="AB2214" i="1"/>
  <c r="AB2215" i="1"/>
  <c r="AB2216" i="1"/>
  <c r="AB2217" i="1"/>
  <c r="AB2218" i="1"/>
  <c r="AB2219" i="1"/>
  <c r="AB2220" i="1"/>
  <c r="AB2221" i="1"/>
  <c r="AB2222" i="1"/>
  <c r="AB2223" i="1"/>
  <c r="AB2224" i="1"/>
  <c r="AB2225" i="1"/>
  <c r="AB2226" i="1"/>
  <c r="AB2227" i="1"/>
  <c r="AB2228" i="1"/>
  <c r="AB2229" i="1"/>
  <c r="AB2230" i="1"/>
  <c r="AB2231" i="1"/>
  <c r="AB2232" i="1"/>
  <c r="AB2233" i="1"/>
  <c r="AB2234" i="1"/>
  <c r="AB2235" i="1"/>
  <c r="AB2236" i="1"/>
  <c r="AB2237" i="1"/>
  <c r="AB2238" i="1"/>
  <c r="AB2239" i="1"/>
  <c r="AB2240" i="1"/>
  <c r="AB2241" i="1"/>
  <c r="AB2242" i="1"/>
  <c r="AB2243" i="1"/>
  <c r="AB2244" i="1"/>
  <c r="AB2245" i="1"/>
  <c r="AB2246" i="1"/>
  <c r="AB2247" i="1"/>
  <c r="AB2248" i="1"/>
  <c r="AB2249" i="1"/>
  <c r="AB2250" i="1"/>
  <c r="AB2251" i="1"/>
  <c r="AB2252" i="1"/>
  <c r="AB2253" i="1"/>
  <c r="AB2254" i="1"/>
  <c r="AB2255" i="1"/>
  <c r="AB2256" i="1"/>
  <c r="AB2257" i="1"/>
  <c r="AB2258" i="1"/>
  <c r="AB2259" i="1"/>
  <c r="AB2260" i="1"/>
  <c r="AB2261" i="1"/>
  <c r="AB2262" i="1"/>
  <c r="AB2263" i="1"/>
  <c r="AB2264" i="1"/>
  <c r="AB2265" i="1"/>
  <c r="AB2266" i="1"/>
  <c r="AB2267" i="1"/>
  <c r="AB2268" i="1"/>
  <c r="AB2269" i="1"/>
  <c r="AB2270" i="1"/>
  <c r="AB2271" i="1"/>
  <c r="AB2272" i="1"/>
  <c r="AB2273" i="1"/>
  <c r="AB2274" i="1"/>
  <c r="AB2275" i="1"/>
  <c r="AB2276" i="1"/>
  <c r="AB2277" i="1"/>
  <c r="AB2278" i="1"/>
  <c r="AB2279" i="1"/>
  <c r="AB2280" i="1"/>
  <c r="AB2281" i="1"/>
  <c r="AB2282" i="1"/>
  <c r="AB2283" i="1"/>
  <c r="AB2284" i="1"/>
  <c r="AB2285" i="1"/>
  <c r="AB2286" i="1"/>
  <c r="AB2287" i="1"/>
  <c r="AB2288" i="1"/>
  <c r="AB2289" i="1"/>
  <c r="AB2290" i="1"/>
  <c r="AB2291" i="1"/>
  <c r="AB2292" i="1"/>
  <c r="AB2293" i="1"/>
  <c r="AB2294" i="1"/>
  <c r="AB2295" i="1"/>
  <c r="AB2296" i="1"/>
  <c r="AB2297" i="1"/>
  <c r="AB2298" i="1"/>
  <c r="AB2299" i="1"/>
  <c r="AB2300" i="1"/>
  <c r="AB2301" i="1"/>
  <c r="AB2302" i="1"/>
  <c r="AB2303" i="1"/>
  <c r="AB2304" i="1"/>
  <c r="AB2305" i="1"/>
  <c r="AB2306" i="1"/>
  <c r="AB2307" i="1"/>
  <c r="AB2308" i="1"/>
  <c r="AB2309" i="1"/>
  <c r="AB2310" i="1"/>
  <c r="AB2311" i="1"/>
  <c r="AB2312" i="1"/>
  <c r="AB2313" i="1"/>
  <c r="AB2314" i="1"/>
  <c r="AB2315" i="1"/>
  <c r="AB2316" i="1"/>
  <c r="AB2317" i="1"/>
  <c r="AB2318" i="1"/>
  <c r="AB2319" i="1"/>
  <c r="AB2320" i="1"/>
  <c r="AB2321" i="1"/>
  <c r="AB2322" i="1"/>
  <c r="AB2323" i="1"/>
  <c r="AB2324" i="1"/>
  <c r="AB2325" i="1"/>
  <c r="AB2326" i="1"/>
  <c r="AB2327" i="1"/>
  <c r="AB2328" i="1"/>
  <c r="AB2329" i="1"/>
  <c r="AB2330" i="1"/>
  <c r="AB2331" i="1"/>
  <c r="AB2332" i="1"/>
  <c r="AB2333" i="1"/>
  <c r="AB2334" i="1"/>
  <c r="AB2335" i="1"/>
  <c r="AB2336" i="1"/>
  <c r="AB2337" i="1"/>
  <c r="AB2338" i="1"/>
  <c r="AB2339" i="1"/>
  <c r="AB2340" i="1"/>
  <c r="AB2341" i="1"/>
  <c r="AB2342" i="1"/>
  <c r="AB2343" i="1"/>
  <c r="AB2344" i="1"/>
  <c r="AB2345" i="1"/>
  <c r="AB2346" i="1"/>
  <c r="AB2347" i="1"/>
  <c r="AB2348" i="1"/>
  <c r="AB2349" i="1"/>
  <c r="AB2350" i="1"/>
  <c r="AB2351" i="1"/>
  <c r="AB2352" i="1"/>
  <c r="AB2353" i="1"/>
  <c r="AB2354" i="1"/>
  <c r="AB2355" i="1"/>
  <c r="AB2356" i="1"/>
  <c r="AB2357" i="1"/>
  <c r="AB2358" i="1"/>
  <c r="AB2359" i="1"/>
  <c r="AB2360" i="1"/>
  <c r="AB2361" i="1"/>
  <c r="AB2362" i="1"/>
  <c r="AB2363" i="1"/>
  <c r="AB2364" i="1"/>
  <c r="AB2365" i="1"/>
  <c r="AB2366" i="1"/>
  <c r="AB2367" i="1"/>
  <c r="AB2368" i="1"/>
  <c r="AB2369" i="1"/>
  <c r="AB2370" i="1"/>
  <c r="AB2371" i="1"/>
  <c r="AB2372" i="1"/>
  <c r="AB2373" i="1"/>
  <c r="AB2374" i="1"/>
  <c r="AB2375" i="1"/>
  <c r="AB2376" i="1"/>
  <c r="AB2377" i="1"/>
  <c r="AB2378" i="1"/>
  <c r="AB2379" i="1"/>
  <c r="AB2380" i="1"/>
  <c r="AB2381" i="1"/>
  <c r="AB2382" i="1"/>
  <c r="AB2383" i="1"/>
  <c r="AB2384" i="1"/>
  <c r="AB2385" i="1"/>
  <c r="AB2386" i="1"/>
  <c r="AB2387" i="1"/>
  <c r="AB2388" i="1"/>
  <c r="AB2389" i="1"/>
  <c r="AB2390" i="1"/>
  <c r="AB2391" i="1"/>
  <c r="AB2392" i="1"/>
  <c r="AB2393" i="1"/>
  <c r="AB2394" i="1"/>
  <c r="AB2395" i="1"/>
  <c r="AB2396" i="1"/>
  <c r="AB2397" i="1"/>
  <c r="AB2398" i="1"/>
  <c r="AB2399" i="1"/>
  <c r="AB2400" i="1"/>
  <c r="AB2401" i="1"/>
  <c r="AB2402" i="1"/>
  <c r="AB2403" i="1"/>
  <c r="AB2404" i="1"/>
  <c r="AB2405" i="1"/>
  <c r="AB2406" i="1"/>
  <c r="AB2407" i="1"/>
  <c r="AB2408" i="1"/>
  <c r="AB2409" i="1"/>
  <c r="AB2410" i="1"/>
  <c r="AB2411" i="1"/>
  <c r="AB2412" i="1"/>
  <c r="AB2413" i="1"/>
  <c r="AB2414" i="1"/>
  <c r="AB2415" i="1"/>
  <c r="AB2416" i="1"/>
  <c r="AB2417" i="1"/>
  <c r="AB2418" i="1"/>
  <c r="AB2419" i="1"/>
  <c r="AB2420" i="1"/>
  <c r="AB2421" i="1"/>
  <c r="AB2422" i="1"/>
  <c r="AB2423" i="1"/>
  <c r="AB2424" i="1"/>
  <c r="AB2425" i="1"/>
  <c r="AB2426" i="1"/>
  <c r="AB2427" i="1"/>
  <c r="AB2428" i="1"/>
  <c r="AB2429" i="1"/>
  <c r="AB2430" i="1"/>
  <c r="AB2431" i="1"/>
  <c r="AB2432" i="1"/>
  <c r="AB2433" i="1"/>
  <c r="AB2434" i="1"/>
  <c r="AB2435" i="1"/>
  <c r="AB2436" i="1"/>
  <c r="AB2437" i="1"/>
  <c r="AB2438" i="1"/>
  <c r="AB2439" i="1"/>
  <c r="AB2440" i="1"/>
  <c r="AB2441" i="1"/>
  <c r="AB2442" i="1"/>
  <c r="AB2443" i="1"/>
  <c r="AB2444" i="1"/>
  <c r="AB2445" i="1"/>
  <c r="AB2446" i="1"/>
  <c r="AB2447" i="1"/>
  <c r="AB2448" i="1"/>
  <c r="AB2449" i="1"/>
  <c r="AB2450" i="1"/>
  <c r="AB2451" i="1"/>
  <c r="AB2452" i="1"/>
  <c r="AB2453" i="1"/>
  <c r="AB2454" i="1"/>
  <c r="AB2455" i="1"/>
  <c r="AB2456" i="1"/>
  <c r="AB2457" i="1"/>
  <c r="AB2458" i="1"/>
  <c r="AB2459" i="1"/>
  <c r="AB2460" i="1"/>
  <c r="AB2461" i="1"/>
  <c r="AB2462" i="1"/>
  <c r="AB2463" i="1"/>
  <c r="AB2464" i="1"/>
  <c r="AB2465" i="1"/>
  <c r="AB2466" i="1"/>
  <c r="AB2467" i="1"/>
  <c r="AB2468" i="1"/>
  <c r="AB2469" i="1"/>
  <c r="AB2470" i="1"/>
  <c r="AB2471" i="1"/>
  <c r="AB2472" i="1"/>
  <c r="AB2473" i="1"/>
  <c r="AB2474" i="1"/>
  <c r="AB2475" i="1"/>
  <c r="AB2476" i="1"/>
  <c r="AB2477" i="1"/>
  <c r="AB2478" i="1"/>
  <c r="AB2479" i="1"/>
  <c r="AB2480" i="1"/>
  <c r="AB2481" i="1"/>
  <c r="AB2482" i="1"/>
  <c r="AB2483" i="1"/>
  <c r="AB2484" i="1"/>
  <c r="AB2485" i="1"/>
  <c r="AB2486" i="1"/>
  <c r="AB2487" i="1"/>
  <c r="AB2488" i="1"/>
  <c r="AB2489" i="1"/>
  <c r="AB2490" i="1"/>
  <c r="AB2491" i="1"/>
  <c r="AB2492" i="1"/>
  <c r="AB2493" i="1"/>
  <c r="AB2494" i="1"/>
  <c r="AB2495" i="1"/>
  <c r="AB2496" i="1"/>
  <c r="AB2497" i="1"/>
  <c r="AB2498" i="1"/>
  <c r="AB2499" i="1"/>
  <c r="AB2500" i="1"/>
  <c r="AB2501" i="1"/>
  <c r="AB2502" i="1"/>
  <c r="AB2503" i="1"/>
  <c r="AB2504" i="1"/>
  <c r="AB2505" i="1"/>
  <c r="AB2506" i="1"/>
  <c r="AB2507" i="1"/>
  <c r="AB2508" i="1"/>
  <c r="AB2509" i="1"/>
  <c r="AB2510" i="1"/>
  <c r="AB2511" i="1"/>
  <c r="AB2512" i="1"/>
  <c r="AB2513" i="1"/>
  <c r="AB2514" i="1"/>
  <c r="AB2515" i="1"/>
  <c r="AB2516" i="1"/>
  <c r="AB2517" i="1"/>
  <c r="AB2518" i="1"/>
  <c r="AB2519" i="1"/>
  <c r="AB2520" i="1"/>
  <c r="AB2521" i="1"/>
  <c r="AB2522" i="1"/>
  <c r="AB2523" i="1"/>
  <c r="AB2524" i="1"/>
  <c r="AB2525" i="1"/>
  <c r="AB2526" i="1"/>
  <c r="AB2527" i="1"/>
  <c r="AB2528" i="1"/>
  <c r="AB2529" i="1"/>
  <c r="AB2530" i="1"/>
  <c r="AB2531" i="1"/>
  <c r="AB2532" i="1"/>
  <c r="AB2533" i="1"/>
  <c r="AB2534" i="1"/>
  <c r="AB2535" i="1"/>
  <c r="AB2536" i="1"/>
  <c r="AB2537" i="1"/>
  <c r="AB2538" i="1"/>
  <c r="AB2539" i="1"/>
  <c r="AB2540" i="1"/>
  <c r="AB2541" i="1"/>
  <c r="AB2542" i="1"/>
  <c r="AB2543" i="1"/>
  <c r="AB2544" i="1"/>
  <c r="AB2545" i="1"/>
  <c r="AB2546" i="1"/>
  <c r="AB2547" i="1"/>
  <c r="AB2548" i="1"/>
  <c r="AB2549" i="1"/>
  <c r="AB2550" i="1"/>
  <c r="AB2551" i="1"/>
  <c r="AB2552" i="1"/>
  <c r="AB2553" i="1"/>
  <c r="AB2554" i="1"/>
  <c r="AB2555" i="1"/>
  <c r="AB2556" i="1"/>
  <c r="AB2557" i="1"/>
  <c r="AB2558" i="1"/>
  <c r="AB2559" i="1"/>
  <c r="AB2560" i="1"/>
  <c r="AB2561" i="1"/>
  <c r="AB2562" i="1"/>
  <c r="AB2563" i="1"/>
  <c r="AB2564" i="1"/>
  <c r="AB2565" i="1"/>
  <c r="AB2566" i="1"/>
  <c r="AB2567" i="1"/>
  <c r="AB2568" i="1"/>
  <c r="AB2569" i="1"/>
  <c r="AB2570" i="1"/>
  <c r="AB2571" i="1"/>
  <c r="AB2572" i="1"/>
  <c r="AB2573" i="1"/>
  <c r="AB2574" i="1"/>
  <c r="AB2575" i="1"/>
  <c r="AB2576" i="1"/>
  <c r="AB2577" i="1"/>
  <c r="AB2578" i="1"/>
  <c r="AB2579" i="1"/>
  <c r="AB2580" i="1"/>
  <c r="AB2581" i="1"/>
  <c r="AB2582" i="1"/>
  <c r="AB2583" i="1"/>
  <c r="AB2584" i="1"/>
  <c r="AB2585" i="1"/>
  <c r="AB2586" i="1"/>
  <c r="AB2587" i="1"/>
  <c r="AB2588" i="1"/>
  <c r="AB2589" i="1"/>
  <c r="AB2590" i="1"/>
  <c r="AB2591" i="1"/>
  <c r="AB2592" i="1"/>
  <c r="AB2593" i="1"/>
  <c r="AB2594" i="1"/>
  <c r="AB2595" i="1"/>
  <c r="AB2596" i="1"/>
  <c r="AB2597" i="1"/>
  <c r="AB2598" i="1"/>
  <c r="AB2599" i="1"/>
  <c r="AB2600" i="1"/>
  <c r="AB2601" i="1"/>
  <c r="AB2602" i="1"/>
  <c r="AB2603" i="1"/>
  <c r="AB2604" i="1"/>
  <c r="AB2605" i="1"/>
  <c r="AB2606" i="1"/>
  <c r="AB2607" i="1"/>
  <c r="AB2608" i="1"/>
  <c r="AB2609" i="1"/>
  <c r="AB2610" i="1"/>
  <c r="AB2611" i="1"/>
  <c r="AB2612" i="1"/>
  <c r="AB2613" i="1"/>
  <c r="AB2614" i="1"/>
  <c r="AB2615" i="1"/>
  <c r="AB2616" i="1"/>
  <c r="AB2617" i="1"/>
  <c r="AB2618" i="1"/>
  <c r="AB2619" i="1"/>
  <c r="AB2620" i="1"/>
  <c r="AB2621" i="1"/>
  <c r="AB2622" i="1"/>
  <c r="AB2623" i="1"/>
  <c r="AB2624" i="1"/>
  <c r="AB2625" i="1"/>
  <c r="AB2626" i="1"/>
  <c r="AB2627" i="1"/>
  <c r="AB2628" i="1"/>
  <c r="AB2629" i="1"/>
  <c r="AB2630" i="1"/>
  <c r="AB2631" i="1"/>
  <c r="AB2632" i="1"/>
  <c r="AB2633" i="1"/>
  <c r="AB2634" i="1"/>
  <c r="AB2635" i="1"/>
  <c r="AB2636" i="1"/>
  <c r="AB2637" i="1"/>
  <c r="AB2638" i="1"/>
  <c r="AB2639" i="1"/>
  <c r="AB2640" i="1"/>
  <c r="AB2641" i="1"/>
  <c r="AB2642" i="1"/>
  <c r="AB2643" i="1"/>
  <c r="AB2644" i="1"/>
  <c r="AB2645" i="1"/>
  <c r="AB2646" i="1"/>
  <c r="AB2647" i="1"/>
  <c r="AB2648" i="1"/>
  <c r="AB2649" i="1"/>
  <c r="AB2650" i="1"/>
  <c r="AB2651" i="1"/>
  <c r="AB2652" i="1"/>
  <c r="AB2653" i="1"/>
  <c r="AB2654" i="1"/>
  <c r="AB2655" i="1"/>
  <c r="AB2656" i="1"/>
  <c r="AB2657" i="1"/>
  <c r="AB2658" i="1"/>
  <c r="AB2659" i="1"/>
  <c r="AB2660" i="1"/>
  <c r="AB2661" i="1"/>
  <c r="AB2662" i="1"/>
  <c r="AB2663" i="1"/>
  <c r="AB2664" i="1"/>
  <c r="AB2665" i="1"/>
  <c r="AB2666" i="1"/>
  <c r="AB2667" i="1"/>
  <c r="AB2668" i="1"/>
  <c r="AB2669" i="1"/>
  <c r="AB2670" i="1"/>
  <c r="AB2671" i="1"/>
  <c r="AB2672" i="1"/>
  <c r="AB2673" i="1"/>
  <c r="AB2674" i="1"/>
  <c r="AB2675" i="1"/>
  <c r="AB2676" i="1"/>
  <c r="AB2677" i="1"/>
  <c r="AB2678" i="1"/>
  <c r="AB2679" i="1"/>
  <c r="AB2680" i="1"/>
  <c r="AB2681" i="1"/>
  <c r="AB2682" i="1"/>
  <c r="AB2683" i="1"/>
  <c r="AB2684" i="1"/>
  <c r="AB2685" i="1"/>
  <c r="AB2686" i="1"/>
  <c r="AB2687" i="1"/>
  <c r="AB2688" i="1"/>
  <c r="AB2689" i="1"/>
  <c r="AB2690" i="1"/>
  <c r="AB2691" i="1"/>
  <c r="AB2692" i="1"/>
  <c r="AB2693" i="1"/>
  <c r="AB2694" i="1"/>
  <c r="AB2695" i="1"/>
  <c r="AB2696" i="1"/>
  <c r="AB2697" i="1"/>
  <c r="AB2698" i="1"/>
  <c r="AB2699" i="1"/>
  <c r="AB2700" i="1"/>
  <c r="AB2701" i="1"/>
  <c r="AB2702" i="1"/>
  <c r="AB2703" i="1"/>
  <c r="AB2704" i="1"/>
  <c r="AB2705" i="1"/>
  <c r="AB2706" i="1"/>
  <c r="AB2707" i="1"/>
  <c r="AB2708" i="1"/>
  <c r="AB2709" i="1"/>
  <c r="AB2710" i="1"/>
  <c r="AB2711" i="1"/>
  <c r="AB2712" i="1"/>
  <c r="AB2713" i="1"/>
  <c r="AB2714" i="1"/>
  <c r="AB2715" i="1"/>
  <c r="AB2716" i="1"/>
  <c r="AB2717" i="1"/>
  <c r="AB2718" i="1"/>
  <c r="AB2719" i="1"/>
  <c r="AB2720" i="1"/>
  <c r="AB2721" i="1"/>
  <c r="AB2722" i="1"/>
  <c r="AB2723" i="1"/>
  <c r="AB2724" i="1"/>
  <c r="AB2725" i="1"/>
  <c r="AB2726" i="1"/>
  <c r="AB2727" i="1"/>
  <c r="AB2728" i="1"/>
  <c r="AB2729" i="1"/>
  <c r="AB2730" i="1"/>
  <c r="AB2731" i="1"/>
  <c r="AB2732" i="1"/>
  <c r="AB2733" i="1"/>
  <c r="AB2734" i="1"/>
  <c r="AB2735" i="1"/>
  <c r="AB2736" i="1"/>
  <c r="AB2737" i="1"/>
  <c r="AB2738" i="1"/>
  <c r="AB2739" i="1"/>
  <c r="AB2740" i="1"/>
  <c r="AB2741" i="1"/>
  <c r="AB2742" i="1"/>
  <c r="AB2743" i="1"/>
  <c r="AB2744" i="1"/>
  <c r="AB2745" i="1"/>
  <c r="AB2746" i="1"/>
  <c r="AB2747" i="1"/>
  <c r="AB2748" i="1"/>
  <c r="AB2749" i="1"/>
  <c r="AB2750" i="1"/>
  <c r="AB2751" i="1"/>
  <c r="AB2752" i="1"/>
  <c r="AB2753" i="1"/>
  <c r="AB2754" i="1"/>
  <c r="AB2755" i="1"/>
  <c r="AB2756" i="1"/>
  <c r="AB2757" i="1"/>
  <c r="AB2758" i="1"/>
  <c r="AB2759" i="1"/>
  <c r="AB2760" i="1"/>
  <c r="AB2761" i="1"/>
  <c r="AB2762" i="1"/>
  <c r="AB2763" i="1"/>
  <c r="AB2764" i="1"/>
  <c r="AB2765" i="1"/>
  <c r="AB2766" i="1"/>
  <c r="AB2767" i="1"/>
  <c r="AB2768" i="1"/>
  <c r="AB2769" i="1"/>
  <c r="AB2770" i="1"/>
  <c r="AB2771" i="1"/>
  <c r="AB2772" i="1"/>
  <c r="AB2773" i="1"/>
  <c r="AB2774" i="1"/>
  <c r="AB2775" i="1"/>
  <c r="AB2776" i="1"/>
  <c r="AB2777" i="1"/>
  <c r="AB2778" i="1"/>
  <c r="AB2779" i="1"/>
  <c r="AB2780" i="1"/>
  <c r="AB2781" i="1"/>
  <c r="AB2782" i="1"/>
  <c r="AB2783" i="1"/>
  <c r="AB2784" i="1"/>
  <c r="AB2785" i="1"/>
  <c r="AB2786" i="1"/>
  <c r="AB2787" i="1"/>
  <c r="AB2788" i="1"/>
  <c r="AB2789" i="1"/>
  <c r="AB2790" i="1"/>
  <c r="AB2791" i="1"/>
  <c r="AB2792" i="1"/>
  <c r="AB2793" i="1"/>
  <c r="AB2794" i="1"/>
  <c r="AB2795" i="1"/>
  <c r="AB2796" i="1"/>
  <c r="AB2797" i="1"/>
  <c r="AB2798" i="1"/>
  <c r="AB2799" i="1"/>
  <c r="AB2800" i="1"/>
  <c r="AB2801" i="1"/>
  <c r="AB2802" i="1"/>
  <c r="AB2803" i="1"/>
  <c r="AB2804" i="1"/>
  <c r="AB2805" i="1"/>
  <c r="AB2806" i="1"/>
  <c r="AB2807" i="1"/>
  <c r="AB2808" i="1"/>
  <c r="AB2809" i="1"/>
  <c r="AB2810" i="1"/>
  <c r="AB2811" i="1"/>
  <c r="AB2812" i="1"/>
  <c r="AB2813" i="1"/>
  <c r="AB2814" i="1"/>
  <c r="AB2815" i="1"/>
  <c r="AB2816" i="1"/>
  <c r="AB2817" i="1"/>
  <c r="AB2818" i="1"/>
  <c r="AB2819" i="1"/>
  <c r="AB2820" i="1"/>
  <c r="AB2821" i="1"/>
  <c r="AB2822" i="1"/>
  <c r="AB2823" i="1"/>
  <c r="AB2824" i="1"/>
  <c r="AB2825" i="1"/>
  <c r="AB2826" i="1"/>
  <c r="AB2827" i="1"/>
  <c r="AB2828" i="1"/>
  <c r="AB2829" i="1"/>
  <c r="AB2830" i="1"/>
  <c r="AB2831" i="1"/>
  <c r="AB2832" i="1"/>
  <c r="AB2833" i="1"/>
  <c r="AB2834" i="1"/>
  <c r="AB2835" i="1"/>
  <c r="AB2836" i="1"/>
  <c r="AB2837" i="1"/>
  <c r="AB2838" i="1"/>
  <c r="AB2839" i="1"/>
  <c r="AB2840" i="1"/>
  <c r="AB2841" i="1"/>
  <c r="AB2842" i="1"/>
  <c r="AB2843" i="1"/>
  <c r="AB2844" i="1"/>
  <c r="AB2845" i="1"/>
  <c r="AB2846" i="1"/>
  <c r="AB2847" i="1"/>
  <c r="AB2848" i="1"/>
  <c r="AB2849" i="1"/>
  <c r="AB2850" i="1"/>
  <c r="AB2851" i="1"/>
  <c r="AB2852" i="1"/>
  <c r="AB2853" i="1"/>
  <c r="AB2854" i="1"/>
  <c r="AB2855" i="1"/>
  <c r="AB2856" i="1"/>
  <c r="AB2857" i="1"/>
  <c r="AB2858" i="1"/>
  <c r="AB2859" i="1"/>
  <c r="AB2860" i="1"/>
  <c r="AB2861" i="1"/>
  <c r="AB2862" i="1"/>
  <c r="AB2863" i="1"/>
  <c r="AB2864" i="1"/>
  <c r="AB2865" i="1"/>
  <c r="AB2866" i="1"/>
  <c r="AB2867" i="1"/>
  <c r="AB2868" i="1"/>
  <c r="AB2869" i="1"/>
  <c r="AB2870" i="1"/>
  <c r="AB2871" i="1"/>
  <c r="AB2872" i="1"/>
  <c r="AB2873" i="1"/>
  <c r="AB2874" i="1"/>
  <c r="AB2875" i="1"/>
  <c r="AB2876" i="1"/>
  <c r="AB2877" i="1"/>
  <c r="AB2878" i="1"/>
  <c r="AB2879" i="1"/>
  <c r="AB2880" i="1"/>
  <c r="AB2881" i="1"/>
  <c r="AB2882" i="1"/>
  <c r="AB2883" i="1"/>
  <c r="AB2884" i="1"/>
  <c r="AB2885" i="1"/>
  <c r="AB2886" i="1"/>
  <c r="AB2887" i="1"/>
  <c r="AB2888" i="1"/>
  <c r="AB2889" i="1"/>
  <c r="AB2890" i="1"/>
  <c r="AB2891" i="1"/>
  <c r="AB2892" i="1"/>
  <c r="AB2893" i="1"/>
  <c r="AB2894" i="1"/>
  <c r="AB2895" i="1"/>
  <c r="AB2896" i="1"/>
  <c r="AB2897" i="1"/>
  <c r="AB2898" i="1"/>
  <c r="AB2899" i="1"/>
  <c r="AB2900" i="1"/>
  <c r="AB2901" i="1"/>
  <c r="AB2902" i="1"/>
  <c r="AB2903" i="1"/>
  <c r="AB2904" i="1"/>
  <c r="AB2905" i="1"/>
  <c r="AB2906" i="1"/>
  <c r="AB2907" i="1"/>
  <c r="AB2908" i="1"/>
  <c r="AB2909" i="1"/>
  <c r="AB2910" i="1"/>
  <c r="AB2911" i="1"/>
  <c r="AB2912" i="1"/>
  <c r="AB2913" i="1"/>
  <c r="AB2914" i="1"/>
  <c r="AB2915" i="1"/>
  <c r="AB2916" i="1"/>
  <c r="AB2917" i="1"/>
  <c r="AB2918" i="1"/>
  <c r="AB2919" i="1"/>
  <c r="AB2920" i="1"/>
  <c r="AB2921" i="1"/>
  <c r="AB2922" i="1"/>
  <c r="AB2923" i="1"/>
  <c r="AB2924" i="1"/>
  <c r="AB2925" i="1"/>
  <c r="AB2926" i="1"/>
  <c r="AB2927" i="1"/>
  <c r="AB2928" i="1"/>
  <c r="AB2929" i="1"/>
  <c r="AB2930" i="1"/>
  <c r="AB2931" i="1"/>
  <c r="AB2932" i="1"/>
  <c r="AB2933" i="1"/>
  <c r="AB2934" i="1"/>
  <c r="AB2935" i="1"/>
  <c r="AB2936" i="1"/>
  <c r="AB2937" i="1"/>
  <c r="AB2938" i="1"/>
  <c r="AB2939" i="1"/>
  <c r="AB2940" i="1"/>
  <c r="AB2941" i="1"/>
  <c r="AB2942" i="1"/>
  <c r="AB2943" i="1"/>
  <c r="AB2944" i="1"/>
  <c r="AB2945" i="1"/>
  <c r="AB2946" i="1"/>
  <c r="AB2947" i="1"/>
  <c r="AB2948" i="1"/>
  <c r="AB2949" i="1"/>
  <c r="AB2950" i="1"/>
  <c r="AB2951" i="1"/>
  <c r="AB2952" i="1"/>
  <c r="AB2953" i="1"/>
  <c r="AB2954" i="1"/>
  <c r="AB2955" i="1"/>
  <c r="AB2956" i="1"/>
  <c r="AB2957" i="1"/>
  <c r="AB2958" i="1"/>
  <c r="AB2959" i="1"/>
  <c r="AB2960" i="1"/>
  <c r="AB2961" i="1"/>
  <c r="AB2962" i="1"/>
  <c r="AB2963" i="1"/>
  <c r="AB2964" i="1"/>
  <c r="AB2965" i="1"/>
  <c r="AB2966" i="1"/>
  <c r="AB2967" i="1"/>
  <c r="AB2968" i="1"/>
  <c r="AB2969" i="1"/>
  <c r="AB2970" i="1"/>
  <c r="AB2971" i="1"/>
  <c r="AB2972" i="1"/>
  <c r="AB2973" i="1"/>
  <c r="AB2974" i="1"/>
  <c r="AB2975" i="1"/>
  <c r="AB2976" i="1"/>
  <c r="AB2977" i="1"/>
  <c r="AB2978" i="1"/>
  <c r="AB2979" i="1"/>
  <c r="AB2980" i="1"/>
  <c r="AB2981" i="1"/>
  <c r="AB2982" i="1"/>
  <c r="AB2983" i="1"/>
  <c r="AB2984" i="1"/>
  <c r="AB2985" i="1"/>
  <c r="AB2986" i="1"/>
  <c r="AB2987" i="1"/>
  <c r="AB2988" i="1"/>
  <c r="AB2989" i="1"/>
  <c r="AB2990" i="1"/>
  <c r="AB2991" i="1"/>
  <c r="AB2992" i="1"/>
  <c r="AB2993" i="1"/>
  <c r="AB2994" i="1"/>
  <c r="AB2995" i="1"/>
  <c r="AB2996" i="1"/>
  <c r="AB2997" i="1"/>
  <c r="AB2998" i="1"/>
  <c r="AB2999" i="1"/>
  <c r="AB3000" i="1"/>
  <c r="AB3001" i="1"/>
  <c r="AB3002" i="1"/>
  <c r="AB3003" i="1"/>
  <c r="AB3004" i="1"/>
  <c r="AB3005" i="1"/>
  <c r="AB3006" i="1"/>
  <c r="AB3007" i="1"/>
  <c r="AB3008" i="1"/>
  <c r="AB3009" i="1"/>
  <c r="AB3010" i="1"/>
  <c r="AB3011" i="1"/>
  <c r="AB3012" i="1"/>
  <c r="AB3013" i="1"/>
  <c r="AB3014" i="1"/>
  <c r="AB3015" i="1"/>
  <c r="AB3016" i="1"/>
  <c r="AB3017" i="1"/>
  <c r="AB3018" i="1"/>
  <c r="AB3019" i="1"/>
  <c r="AB3020" i="1"/>
  <c r="AB3021" i="1"/>
  <c r="AB3022" i="1"/>
  <c r="AB3023" i="1"/>
  <c r="AB3024" i="1"/>
  <c r="AB3025" i="1"/>
  <c r="AB3026" i="1"/>
  <c r="AB3027" i="1"/>
  <c r="AB3028" i="1"/>
  <c r="AB3029" i="1"/>
  <c r="AB3030" i="1"/>
  <c r="AB3031" i="1"/>
  <c r="AB3032" i="1"/>
  <c r="AB3033" i="1"/>
  <c r="AB3034" i="1"/>
  <c r="AB3035" i="1"/>
  <c r="AB3036" i="1"/>
  <c r="AB3037" i="1"/>
  <c r="AB3038" i="1"/>
  <c r="AB3039" i="1"/>
  <c r="AB3040" i="1"/>
  <c r="AB3041" i="1"/>
  <c r="AB3042" i="1"/>
  <c r="AB3043" i="1"/>
  <c r="AB3044" i="1"/>
  <c r="AB3045" i="1"/>
  <c r="AB3046" i="1"/>
  <c r="AB3047" i="1"/>
  <c r="AB3048" i="1"/>
  <c r="AB3049" i="1"/>
  <c r="AB3050" i="1"/>
  <c r="AB3051" i="1"/>
  <c r="AB3052" i="1"/>
  <c r="AB3053" i="1"/>
  <c r="AB3054" i="1"/>
  <c r="AB3055" i="1"/>
  <c r="AB3056" i="1"/>
  <c r="AB3057" i="1"/>
  <c r="AB3058" i="1"/>
  <c r="AB3059" i="1"/>
  <c r="AB3060" i="1"/>
  <c r="AB3061" i="1"/>
  <c r="AB3062" i="1"/>
  <c r="AB3063" i="1"/>
  <c r="AB3064" i="1"/>
  <c r="AB3065" i="1"/>
  <c r="AB3066" i="1"/>
  <c r="AB3067" i="1"/>
  <c r="AB3068" i="1"/>
  <c r="AB3069" i="1"/>
  <c r="AB3070" i="1"/>
  <c r="AB3071" i="1"/>
  <c r="AB3072" i="1"/>
  <c r="AB3073" i="1"/>
  <c r="AB3074" i="1"/>
  <c r="AB3075" i="1"/>
  <c r="AB3076" i="1"/>
  <c r="AB3077" i="1"/>
  <c r="AB3078" i="1"/>
  <c r="AB3079" i="1"/>
  <c r="AB3080" i="1"/>
  <c r="AB3081" i="1"/>
  <c r="AB3082" i="1"/>
  <c r="AB3083" i="1"/>
  <c r="AB3084" i="1"/>
  <c r="AB3085" i="1"/>
  <c r="AB3086" i="1"/>
  <c r="AB3087" i="1"/>
  <c r="AB3088" i="1"/>
  <c r="AB3089" i="1"/>
  <c r="AB3090" i="1"/>
  <c r="AB3091" i="1"/>
  <c r="AB3092" i="1"/>
  <c r="AB3093" i="1"/>
  <c r="AB3094" i="1"/>
  <c r="AB3095" i="1"/>
  <c r="AB3096" i="1"/>
  <c r="AB3097" i="1"/>
  <c r="AB3098" i="1"/>
  <c r="AB3099" i="1"/>
  <c r="AB3100" i="1"/>
  <c r="AB3101" i="1"/>
  <c r="AB3102" i="1"/>
  <c r="AB3103" i="1"/>
  <c r="AB3104" i="1"/>
  <c r="AB3105" i="1"/>
  <c r="AB3106" i="1"/>
  <c r="AB3107" i="1"/>
  <c r="AB3108" i="1"/>
  <c r="AB3109" i="1"/>
  <c r="AB3110" i="1"/>
  <c r="AB3111" i="1"/>
  <c r="AB3112" i="1"/>
  <c r="AB3113" i="1"/>
  <c r="AB3114" i="1"/>
  <c r="AB3115" i="1"/>
  <c r="AB3116" i="1"/>
  <c r="AB3117" i="1"/>
  <c r="AB3118" i="1"/>
  <c r="AB3119" i="1"/>
  <c r="AB3120" i="1"/>
  <c r="AB3121" i="1"/>
  <c r="AB3122" i="1"/>
  <c r="AB3123" i="1"/>
  <c r="AB3124" i="1"/>
  <c r="AB3125" i="1"/>
  <c r="AB3126" i="1"/>
  <c r="AB3127" i="1"/>
  <c r="AB3128" i="1"/>
  <c r="AB3129" i="1"/>
  <c r="AB3130" i="1"/>
  <c r="AB3131" i="1"/>
  <c r="AB3132" i="1"/>
  <c r="AB3133" i="1"/>
  <c r="AB3134" i="1"/>
  <c r="AB3135" i="1"/>
  <c r="AB3136" i="1"/>
  <c r="AB3137" i="1"/>
  <c r="AB3138" i="1"/>
  <c r="AB3139" i="1"/>
  <c r="AB3140" i="1"/>
  <c r="AB3141" i="1"/>
  <c r="AB3142" i="1"/>
  <c r="AB3143" i="1"/>
  <c r="AB3144" i="1"/>
  <c r="AB3145" i="1"/>
  <c r="AB3146" i="1"/>
  <c r="AB3147" i="1"/>
  <c r="AB3148" i="1"/>
  <c r="AB3149" i="1"/>
  <c r="AB3150" i="1"/>
  <c r="AB3151" i="1"/>
  <c r="AB3152" i="1"/>
  <c r="AB3153" i="1"/>
  <c r="AB3154" i="1"/>
  <c r="AB3155" i="1"/>
  <c r="AB3156" i="1"/>
  <c r="AB3157" i="1"/>
  <c r="AB3158" i="1"/>
  <c r="AB3159" i="1"/>
  <c r="AB3160" i="1"/>
  <c r="AB3161" i="1"/>
  <c r="AB3162" i="1"/>
  <c r="AB3163" i="1"/>
  <c r="AB3164" i="1"/>
  <c r="AB3165" i="1"/>
  <c r="AB3166" i="1"/>
  <c r="AB3167" i="1"/>
  <c r="AB3168" i="1"/>
  <c r="AB3169" i="1"/>
  <c r="AB3170" i="1"/>
  <c r="AB3171" i="1"/>
  <c r="AB3172" i="1"/>
  <c r="AB3173" i="1"/>
  <c r="AB3174" i="1"/>
  <c r="AB3175" i="1"/>
  <c r="AB3176" i="1"/>
  <c r="AB3177" i="1"/>
  <c r="AB3178" i="1"/>
  <c r="AB3179" i="1"/>
  <c r="AB3180" i="1"/>
  <c r="AB3181" i="1"/>
  <c r="AB3182" i="1"/>
  <c r="AB3183" i="1"/>
  <c r="AB3184" i="1"/>
  <c r="AB3185" i="1"/>
  <c r="AB3186" i="1"/>
  <c r="AB3187" i="1"/>
  <c r="AB3188" i="1"/>
  <c r="AB3189" i="1"/>
  <c r="AB3190" i="1"/>
  <c r="AB3191" i="1"/>
  <c r="AB3192" i="1"/>
  <c r="AB3193" i="1"/>
  <c r="AB3194" i="1"/>
  <c r="AB3195" i="1"/>
  <c r="AB3196" i="1"/>
  <c r="AB3197" i="1"/>
  <c r="AB3198" i="1"/>
  <c r="AB3199" i="1"/>
  <c r="AB3200" i="1"/>
  <c r="AB3201" i="1"/>
  <c r="AB3202" i="1"/>
  <c r="AB3203" i="1"/>
  <c r="AB3204" i="1"/>
  <c r="AB3205" i="1"/>
  <c r="AB3206" i="1"/>
  <c r="AB3207" i="1"/>
  <c r="AB3208" i="1"/>
  <c r="AB3209" i="1"/>
  <c r="AB3210" i="1"/>
  <c r="AB3211" i="1"/>
  <c r="AB3212" i="1"/>
  <c r="AB3213" i="1"/>
  <c r="AB3214" i="1"/>
  <c r="AB3215" i="1"/>
  <c r="AB3216" i="1"/>
  <c r="AB3217" i="1"/>
  <c r="AB3218" i="1"/>
  <c r="AB3219" i="1"/>
  <c r="AB3220" i="1"/>
  <c r="AB3221" i="1"/>
  <c r="AB3222" i="1"/>
  <c r="AB3223" i="1"/>
  <c r="AB3224" i="1"/>
  <c r="AB3225" i="1"/>
  <c r="AB3226" i="1"/>
  <c r="AB3227" i="1"/>
  <c r="AB3228" i="1"/>
  <c r="AB3229" i="1"/>
  <c r="AB3230" i="1"/>
  <c r="AB3231" i="1"/>
  <c r="AB3232" i="1"/>
  <c r="AB3233" i="1"/>
  <c r="AB3234" i="1"/>
  <c r="AB3235" i="1"/>
  <c r="AB3236" i="1"/>
  <c r="AB3237" i="1"/>
  <c r="AB3238" i="1"/>
  <c r="AB3239" i="1"/>
  <c r="AB3240" i="1"/>
  <c r="AB3241" i="1"/>
  <c r="AB3242" i="1"/>
  <c r="AB3243" i="1"/>
  <c r="AB3244" i="1"/>
  <c r="AB3245" i="1"/>
  <c r="AB3246" i="1"/>
  <c r="AB3247" i="1"/>
  <c r="AB3248" i="1"/>
  <c r="AB3249" i="1"/>
  <c r="AB3250" i="1"/>
  <c r="AB3251" i="1"/>
  <c r="AB3252" i="1"/>
  <c r="AB3253" i="1"/>
  <c r="AB3254" i="1"/>
  <c r="AB3255" i="1"/>
  <c r="AB3256" i="1"/>
  <c r="AB3257" i="1"/>
  <c r="AB3258" i="1"/>
  <c r="AB3259" i="1"/>
  <c r="AB3260" i="1"/>
  <c r="AB3261" i="1"/>
  <c r="AB3262" i="1"/>
  <c r="AB3263" i="1"/>
  <c r="AB3264" i="1"/>
  <c r="AB3265" i="1"/>
  <c r="AB3266" i="1"/>
  <c r="AB3267" i="1"/>
  <c r="AB3268" i="1"/>
  <c r="AB3269" i="1"/>
  <c r="AB3270" i="1"/>
  <c r="AB3271" i="1"/>
  <c r="AB3272" i="1"/>
  <c r="AB3273" i="1"/>
  <c r="AB3274" i="1"/>
  <c r="AB3275" i="1"/>
  <c r="AB3276" i="1"/>
  <c r="AB3277" i="1"/>
  <c r="AB3278" i="1"/>
  <c r="AB3279" i="1"/>
  <c r="AB3280" i="1"/>
  <c r="AB3281" i="1"/>
  <c r="AB3282" i="1"/>
  <c r="AB3283" i="1"/>
  <c r="AB3284" i="1"/>
  <c r="AB3285" i="1"/>
  <c r="AB3286" i="1"/>
  <c r="AB3287" i="1"/>
  <c r="AB3288" i="1"/>
  <c r="AB3289" i="1"/>
  <c r="AB3290" i="1"/>
  <c r="AB3291" i="1"/>
  <c r="AB3292" i="1"/>
  <c r="AB3293" i="1"/>
  <c r="AB3294" i="1"/>
  <c r="AB3295" i="1"/>
  <c r="AB3296" i="1"/>
  <c r="AB3297" i="1"/>
  <c r="AB3298" i="1"/>
  <c r="AB3299" i="1"/>
  <c r="AB3300" i="1"/>
  <c r="AB3301" i="1"/>
  <c r="AB3302" i="1"/>
  <c r="AB3303" i="1"/>
  <c r="AB3304" i="1"/>
  <c r="AB3305" i="1"/>
  <c r="AB3306" i="1"/>
  <c r="AB3307" i="1"/>
  <c r="AB3308" i="1"/>
  <c r="AB3309" i="1"/>
  <c r="AB3310" i="1"/>
  <c r="AB3311" i="1"/>
  <c r="AB3312" i="1"/>
  <c r="AB3313" i="1"/>
  <c r="AB3314" i="1"/>
  <c r="AB3315" i="1"/>
  <c r="AB3316" i="1"/>
  <c r="AB3317" i="1"/>
  <c r="AB3318" i="1"/>
  <c r="AB3319" i="1"/>
  <c r="AB3320" i="1"/>
  <c r="AB3321" i="1"/>
  <c r="AB3322" i="1"/>
  <c r="AB3323" i="1"/>
  <c r="AB3324" i="1"/>
  <c r="AB3325" i="1"/>
  <c r="AB3326" i="1"/>
  <c r="AB3327" i="1"/>
  <c r="AB3328" i="1"/>
  <c r="AB3329" i="1"/>
  <c r="AB3330" i="1"/>
  <c r="AB3331" i="1"/>
  <c r="AB3332" i="1"/>
  <c r="AB3333" i="1"/>
  <c r="AB3334" i="1"/>
  <c r="AB3335" i="1"/>
  <c r="AB3336" i="1"/>
  <c r="AB3337" i="1"/>
  <c r="AB3338" i="1"/>
  <c r="AB3339" i="1"/>
  <c r="AB3340" i="1"/>
  <c r="AB3341" i="1"/>
  <c r="AB3342" i="1"/>
  <c r="AB3343" i="1"/>
  <c r="AB3344" i="1"/>
  <c r="AB3345" i="1"/>
  <c r="AB3346" i="1"/>
  <c r="AB3347" i="1"/>
  <c r="AB3348" i="1"/>
  <c r="AB3349" i="1"/>
  <c r="AB3350" i="1"/>
  <c r="AB3351" i="1"/>
  <c r="AB3352" i="1"/>
  <c r="AB3353" i="1"/>
  <c r="AB3354" i="1"/>
  <c r="AB3355" i="1"/>
  <c r="AB3356" i="1"/>
  <c r="AB3357" i="1"/>
  <c r="AB3358" i="1"/>
  <c r="AB3359" i="1"/>
  <c r="AB3360" i="1"/>
  <c r="AB3361" i="1"/>
  <c r="AB3362" i="1"/>
  <c r="AB3363" i="1"/>
  <c r="AB3364" i="1"/>
  <c r="AB3365" i="1"/>
  <c r="AB3366" i="1"/>
  <c r="AB3367" i="1"/>
  <c r="AB3368" i="1"/>
  <c r="AB3369" i="1"/>
  <c r="AB3370" i="1"/>
  <c r="AB3371" i="1"/>
  <c r="AB3372" i="1"/>
  <c r="AB3373" i="1"/>
  <c r="AB3374" i="1"/>
  <c r="AB3375" i="1"/>
  <c r="AB3376" i="1"/>
  <c r="AB3377" i="1"/>
  <c r="AB3378" i="1"/>
  <c r="AB3379" i="1"/>
  <c r="AB3380" i="1"/>
  <c r="AB3381" i="1"/>
  <c r="AB3382" i="1"/>
  <c r="AB3383" i="1"/>
  <c r="AB3384" i="1"/>
  <c r="AB3385" i="1"/>
  <c r="AB3386" i="1"/>
  <c r="AB3387" i="1"/>
  <c r="AB3388" i="1"/>
  <c r="AB3389" i="1"/>
  <c r="AB3390" i="1"/>
  <c r="AB3391" i="1"/>
  <c r="AB3392" i="1"/>
  <c r="AB3393" i="1"/>
  <c r="AB3394" i="1"/>
  <c r="AB3395" i="1"/>
  <c r="AB3396" i="1"/>
  <c r="AB3397" i="1"/>
  <c r="AB3398" i="1"/>
  <c r="AB3399" i="1"/>
  <c r="AB3400" i="1"/>
  <c r="AB3401" i="1"/>
  <c r="AB3402" i="1"/>
  <c r="AB3403" i="1"/>
  <c r="AB3404" i="1"/>
  <c r="AB3405" i="1"/>
  <c r="AB3406" i="1"/>
  <c r="AB3407" i="1"/>
  <c r="AB3408" i="1"/>
  <c r="AB3409" i="1"/>
  <c r="AB3410" i="1"/>
  <c r="AB3411" i="1"/>
  <c r="AB3412" i="1"/>
  <c r="AB3413" i="1"/>
  <c r="AB3414" i="1"/>
  <c r="AB3415" i="1"/>
  <c r="AB3416" i="1"/>
  <c r="AB3417" i="1"/>
  <c r="AB3418" i="1"/>
  <c r="AB3419" i="1"/>
  <c r="AB3420" i="1"/>
  <c r="AB3421" i="1"/>
  <c r="AB3422" i="1"/>
  <c r="AB3423" i="1"/>
  <c r="AB3424" i="1"/>
  <c r="AB3425" i="1"/>
  <c r="AB3426" i="1"/>
  <c r="AB3427" i="1"/>
  <c r="AB3428" i="1"/>
  <c r="AB3429" i="1"/>
  <c r="AB3430" i="1"/>
  <c r="AB3431" i="1"/>
  <c r="AB3432" i="1"/>
  <c r="AB3433" i="1"/>
  <c r="AB3434" i="1"/>
  <c r="AB3435" i="1"/>
  <c r="AB3436" i="1"/>
  <c r="AB3437" i="1"/>
  <c r="AB3438" i="1"/>
  <c r="AB3439" i="1"/>
  <c r="AB3440" i="1"/>
  <c r="AB3441" i="1"/>
  <c r="AB3442" i="1"/>
  <c r="AB3443" i="1"/>
  <c r="AB3444" i="1"/>
  <c r="AB3445" i="1"/>
  <c r="AB3446" i="1"/>
  <c r="AB3447" i="1"/>
  <c r="AB3448" i="1"/>
  <c r="AB3449" i="1"/>
  <c r="AB3450" i="1"/>
  <c r="AB3451" i="1"/>
  <c r="AB3452" i="1"/>
  <c r="AB3453" i="1"/>
  <c r="AB3454" i="1"/>
  <c r="AB3455" i="1"/>
  <c r="AB3456" i="1"/>
  <c r="AB3457" i="1"/>
  <c r="AB3458" i="1"/>
  <c r="AB3459" i="1"/>
  <c r="AB3460" i="1"/>
  <c r="AB3461" i="1"/>
  <c r="AB3462" i="1"/>
  <c r="AB3463" i="1"/>
  <c r="AB3464" i="1"/>
  <c r="AB3465" i="1"/>
  <c r="AB3466" i="1"/>
  <c r="AB3467" i="1"/>
  <c r="AB3468" i="1"/>
  <c r="AB3469" i="1"/>
  <c r="AB3470" i="1"/>
  <c r="AB3471" i="1"/>
  <c r="AB3472" i="1"/>
  <c r="AB3473" i="1"/>
  <c r="AB3474" i="1"/>
  <c r="AB3475" i="1"/>
  <c r="AB3476" i="1"/>
  <c r="AB3477" i="1"/>
  <c r="AB3478" i="1"/>
  <c r="AB3479" i="1"/>
  <c r="AB3480" i="1"/>
  <c r="AB3481" i="1"/>
  <c r="AB3482" i="1"/>
  <c r="AB3483" i="1"/>
  <c r="AB3484" i="1"/>
  <c r="AB3485" i="1"/>
  <c r="AB3486" i="1"/>
  <c r="AB3487" i="1"/>
  <c r="AB3488" i="1"/>
  <c r="AB3489" i="1"/>
  <c r="AB3490" i="1"/>
  <c r="AB3491" i="1"/>
  <c r="AB3492" i="1"/>
  <c r="AB3493" i="1"/>
  <c r="AB3494" i="1"/>
  <c r="AB3495" i="1"/>
  <c r="AB3496" i="1"/>
  <c r="AB3497" i="1"/>
  <c r="AB3498" i="1"/>
  <c r="AB3499" i="1"/>
  <c r="AB3500" i="1"/>
  <c r="AB3501" i="1"/>
  <c r="AB3502" i="1"/>
  <c r="AB3503" i="1"/>
  <c r="AB3504" i="1"/>
  <c r="AB3505" i="1"/>
  <c r="AB3506" i="1"/>
  <c r="AB3507" i="1"/>
  <c r="AB3508" i="1"/>
  <c r="AB3509" i="1"/>
  <c r="AB3510" i="1"/>
  <c r="AB3511" i="1"/>
  <c r="AB3512" i="1"/>
  <c r="AB3513" i="1"/>
  <c r="AB3514" i="1"/>
  <c r="AB3515" i="1"/>
  <c r="AB3516" i="1"/>
  <c r="AB3517" i="1"/>
  <c r="AB3518" i="1"/>
  <c r="AB3519" i="1"/>
  <c r="AB3520" i="1"/>
  <c r="AB3521" i="1"/>
  <c r="AB3522" i="1"/>
  <c r="AB3523" i="1"/>
  <c r="AB3524" i="1"/>
  <c r="AB3525" i="1"/>
  <c r="AB3526" i="1"/>
  <c r="AB3527" i="1"/>
  <c r="AB3528" i="1"/>
  <c r="AB3529" i="1"/>
  <c r="AB3530" i="1"/>
  <c r="AB3531" i="1"/>
  <c r="AB3532" i="1"/>
  <c r="AB3533" i="1"/>
  <c r="AB3534" i="1"/>
  <c r="AB3535" i="1"/>
  <c r="AB3536" i="1"/>
  <c r="AB3537" i="1"/>
  <c r="AB3538" i="1"/>
  <c r="AB3539" i="1"/>
  <c r="AB3540" i="1"/>
  <c r="AB3541" i="1"/>
  <c r="AB3542" i="1"/>
  <c r="AB3543" i="1"/>
  <c r="AB3544" i="1"/>
  <c r="AB3545" i="1"/>
  <c r="AB3546" i="1"/>
  <c r="AB3547" i="1"/>
  <c r="AB3548" i="1"/>
  <c r="AB3549" i="1"/>
  <c r="AB3550" i="1"/>
  <c r="AB3551" i="1"/>
  <c r="AB3552" i="1"/>
  <c r="AB3553" i="1"/>
  <c r="AB3554" i="1"/>
  <c r="AB3555" i="1"/>
  <c r="AB3556" i="1"/>
  <c r="AB3557" i="1"/>
  <c r="AB3558" i="1"/>
  <c r="AB3559" i="1"/>
  <c r="AB3560" i="1"/>
  <c r="AB3561" i="1"/>
  <c r="AB3562" i="1"/>
  <c r="AB3563" i="1"/>
  <c r="AB3564" i="1"/>
  <c r="AB3565" i="1"/>
  <c r="AB3566" i="1"/>
  <c r="AB3567" i="1"/>
  <c r="AB3568" i="1"/>
  <c r="AB3569" i="1"/>
  <c r="AB3570" i="1"/>
  <c r="AB3571" i="1"/>
  <c r="AB3572" i="1"/>
  <c r="AB3573" i="1"/>
  <c r="AB3574" i="1"/>
  <c r="AB3575" i="1"/>
  <c r="AB3576" i="1"/>
  <c r="AB3577" i="1"/>
  <c r="AB3578" i="1"/>
  <c r="AB3579" i="1"/>
  <c r="AB3580" i="1"/>
  <c r="AB3581" i="1"/>
  <c r="AB3582" i="1"/>
  <c r="AB3583" i="1"/>
  <c r="AB3584" i="1"/>
  <c r="AB3585" i="1"/>
  <c r="AB3586" i="1"/>
  <c r="AB3587" i="1"/>
  <c r="AB3588" i="1"/>
  <c r="AB3589" i="1"/>
  <c r="AB3590" i="1"/>
  <c r="AB3591" i="1"/>
  <c r="AB3592" i="1"/>
  <c r="AB3593" i="1"/>
  <c r="AB3594" i="1"/>
  <c r="AB3595" i="1"/>
  <c r="AB3596" i="1"/>
  <c r="AB3597" i="1"/>
  <c r="AB3598" i="1"/>
  <c r="AB3599" i="1"/>
  <c r="AB3600" i="1"/>
  <c r="AB3601" i="1"/>
  <c r="AB3602" i="1"/>
  <c r="AB3603" i="1"/>
  <c r="AB3604" i="1"/>
  <c r="AB3605" i="1"/>
  <c r="AB3606" i="1"/>
  <c r="AB3607" i="1"/>
  <c r="AB3608" i="1"/>
  <c r="AB3609" i="1"/>
  <c r="AB3610" i="1"/>
  <c r="AB3611" i="1"/>
  <c r="AB3612" i="1"/>
  <c r="AB3613" i="1"/>
  <c r="AB3614" i="1"/>
  <c r="AB3615" i="1"/>
  <c r="AB3616" i="1"/>
  <c r="AB3617" i="1"/>
  <c r="AB3618" i="1"/>
  <c r="AB3619" i="1"/>
  <c r="AB3620" i="1"/>
  <c r="AB3621" i="1"/>
  <c r="AB3622" i="1"/>
  <c r="AB3623" i="1"/>
  <c r="AB3624" i="1"/>
  <c r="AB3625" i="1"/>
  <c r="AB3626" i="1"/>
  <c r="AB3627" i="1"/>
  <c r="AB3628" i="1"/>
  <c r="AB3629" i="1"/>
  <c r="AB3630" i="1"/>
  <c r="AB3631" i="1"/>
  <c r="AB3632" i="1"/>
  <c r="AB3633" i="1"/>
  <c r="AB3634" i="1"/>
  <c r="AB3635" i="1"/>
  <c r="AB3636" i="1"/>
  <c r="AB3637" i="1"/>
  <c r="AB3638" i="1"/>
  <c r="AB3639" i="1"/>
  <c r="AB3640" i="1"/>
  <c r="AB3641" i="1"/>
  <c r="AB3642" i="1"/>
  <c r="AB3643" i="1"/>
  <c r="AB3644" i="1"/>
  <c r="AB3645" i="1"/>
  <c r="AB3646" i="1"/>
  <c r="AB3647" i="1"/>
  <c r="AB3648" i="1"/>
  <c r="AB3649" i="1"/>
  <c r="AB3650" i="1"/>
  <c r="AB3651" i="1"/>
  <c r="AB3652" i="1"/>
  <c r="AB3653" i="1"/>
  <c r="AB3654" i="1"/>
  <c r="AB3655" i="1"/>
  <c r="AB3656" i="1"/>
  <c r="AB3657" i="1"/>
  <c r="AB3658" i="1"/>
  <c r="AB3659" i="1"/>
  <c r="AB3660" i="1"/>
  <c r="AB3661" i="1"/>
  <c r="AB3662" i="1"/>
  <c r="AB3663" i="1"/>
  <c r="AB3664" i="1"/>
  <c r="AB3665" i="1"/>
  <c r="AB3666" i="1"/>
  <c r="AB3667" i="1"/>
  <c r="AB3668" i="1"/>
  <c r="AB3669" i="1"/>
  <c r="AB3670" i="1"/>
  <c r="AB3671" i="1"/>
  <c r="AB3672" i="1"/>
  <c r="AB3673" i="1"/>
  <c r="AB3674" i="1"/>
  <c r="AB3675" i="1"/>
  <c r="AB3676" i="1"/>
  <c r="AB3677" i="1"/>
  <c r="AB3678" i="1"/>
  <c r="AB3679" i="1"/>
  <c r="AB3680" i="1"/>
  <c r="AB3681" i="1"/>
  <c r="AB3682" i="1"/>
  <c r="AB3683" i="1"/>
  <c r="AB3684" i="1"/>
  <c r="AB3685" i="1"/>
  <c r="AB3686" i="1"/>
  <c r="AB3687" i="1"/>
  <c r="AB3688" i="1"/>
  <c r="AB3689" i="1"/>
  <c r="AB3690" i="1"/>
  <c r="AB3691" i="1"/>
  <c r="AB3692" i="1"/>
  <c r="AB3693" i="1"/>
  <c r="AB3694" i="1"/>
  <c r="AB3695" i="1"/>
  <c r="AB3696" i="1"/>
  <c r="AB3697" i="1"/>
  <c r="AB3698" i="1"/>
  <c r="AB3699" i="1"/>
  <c r="AB3700" i="1"/>
  <c r="AB3701" i="1"/>
  <c r="AB3702" i="1"/>
  <c r="AB3703" i="1"/>
  <c r="AB3704" i="1"/>
  <c r="AB3705" i="1"/>
  <c r="AB3706" i="1"/>
  <c r="AB3707" i="1"/>
  <c r="AB3708" i="1"/>
  <c r="AB3709" i="1"/>
  <c r="AB3710" i="1"/>
  <c r="AB3711" i="1"/>
  <c r="AB3712" i="1"/>
  <c r="AB3713" i="1"/>
  <c r="AB3714" i="1"/>
  <c r="AB3715" i="1"/>
  <c r="AB3716" i="1"/>
  <c r="AB3717" i="1"/>
  <c r="AB3718" i="1"/>
  <c r="AB3719" i="1"/>
  <c r="AB3720" i="1"/>
  <c r="AB3721" i="1"/>
  <c r="AB3722" i="1"/>
  <c r="AB3723" i="1"/>
  <c r="AB3724" i="1"/>
  <c r="AB3725" i="1"/>
  <c r="AB3726" i="1"/>
  <c r="AB3727" i="1"/>
  <c r="AB3728" i="1"/>
  <c r="AB3729" i="1"/>
  <c r="AB3730" i="1"/>
  <c r="AB3731" i="1"/>
  <c r="AB3732" i="1"/>
  <c r="AB3733" i="1"/>
  <c r="AB3734" i="1"/>
  <c r="AB3735" i="1"/>
  <c r="AB3736" i="1"/>
  <c r="AB3737" i="1"/>
  <c r="AB3738" i="1"/>
  <c r="AB3739" i="1"/>
  <c r="AB3740" i="1"/>
  <c r="AB3741" i="1"/>
  <c r="AB3742" i="1"/>
  <c r="AB3743" i="1"/>
  <c r="AB3744" i="1"/>
  <c r="AB3745" i="1"/>
  <c r="AB3746" i="1"/>
  <c r="AB3747" i="1"/>
  <c r="AB3748" i="1"/>
  <c r="AB3749" i="1"/>
  <c r="AB3750" i="1"/>
  <c r="AB3751" i="1"/>
  <c r="AB3752" i="1"/>
  <c r="AB3753" i="1"/>
  <c r="AB3754" i="1"/>
  <c r="AB3755" i="1"/>
  <c r="AB3756" i="1"/>
  <c r="AB3757" i="1"/>
  <c r="AB3758" i="1"/>
  <c r="AB3759" i="1"/>
  <c r="AB3760" i="1"/>
  <c r="AB3761" i="1"/>
  <c r="AB3762" i="1"/>
  <c r="AB3763" i="1"/>
  <c r="AB3764" i="1"/>
  <c r="AB3765" i="1"/>
  <c r="AB3766" i="1"/>
  <c r="AB3767" i="1"/>
  <c r="AB3768" i="1"/>
  <c r="AB3769" i="1"/>
  <c r="AB3770" i="1"/>
  <c r="AB3771" i="1"/>
  <c r="AB3772" i="1"/>
  <c r="AB3773" i="1"/>
  <c r="AB3774" i="1"/>
  <c r="AB3775" i="1"/>
  <c r="AB3776" i="1"/>
  <c r="AB3777" i="1"/>
  <c r="AB3778" i="1"/>
  <c r="AB3779" i="1"/>
  <c r="AB3780" i="1"/>
  <c r="AB3781" i="1"/>
  <c r="AB3782" i="1"/>
  <c r="AB3783" i="1"/>
  <c r="AB3784" i="1"/>
  <c r="AB3785" i="1"/>
  <c r="AB3786" i="1"/>
  <c r="AB3787" i="1"/>
  <c r="AB3788" i="1"/>
  <c r="AB3789" i="1"/>
  <c r="AB3790" i="1"/>
  <c r="AB3791" i="1"/>
  <c r="AB3792" i="1"/>
  <c r="AB3793" i="1"/>
  <c r="AB3794" i="1"/>
  <c r="AB3795" i="1"/>
  <c r="AB3796" i="1"/>
  <c r="AB3797" i="1"/>
  <c r="AB3798" i="1"/>
  <c r="AB3799" i="1"/>
  <c r="AB3800" i="1"/>
  <c r="AB3801" i="1"/>
  <c r="AB3802" i="1"/>
  <c r="AB3803" i="1"/>
  <c r="AB3804" i="1"/>
  <c r="AB3805" i="1"/>
  <c r="AB3806" i="1"/>
  <c r="AB3807" i="1"/>
  <c r="AB3808" i="1"/>
  <c r="AB3809" i="1"/>
  <c r="AB3810" i="1"/>
  <c r="AB3811" i="1"/>
  <c r="AB3812" i="1"/>
  <c r="AB3813" i="1"/>
  <c r="AB3814" i="1"/>
  <c r="AB3815" i="1"/>
  <c r="AB3816" i="1"/>
  <c r="AB3817" i="1"/>
  <c r="AB3818" i="1"/>
  <c r="AB3819" i="1"/>
  <c r="AB3820" i="1"/>
  <c r="AB3821" i="1"/>
  <c r="AB3822" i="1"/>
  <c r="AB3823" i="1"/>
  <c r="AB3824" i="1"/>
  <c r="AB3825" i="1"/>
  <c r="AB3826" i="1"/>
  <c r="AB3827" i="1"/>
  <c r="AB3828" i="1"/>
  <c r="AB3829" i="1"/>
  <c r="AB3830" i="1"/>
  <c r="AB3831" i="1"/>
  <c r="AB3832" i="1"/>
  <c r="AB3833" i="1"/>
  <c r="AB3834" i="1"/>
  <c r="AB3835" i="1"/>
  <c r="AB3836" i="1"/>
  <c r="AB3837" i="1"/>
  <c r="AB3838" i="1"/>
  <c r="AB3839" i="1"/>
  <c r="AB3840" i="1"/>
  <c r="AB3841" i="1"/>
  <c r="AB3842" i="1"/>
  <c r="AB3843" i="1"/>
  <c r="AB3844" i="1"/>
  <c r="AB3845" i="1"/>
  <c r="AB3846" i="1"/>
  <c r="AB3847" i="1"/>
  <c r="AB3848" i="1"/>
  <c r="AB3849" i="1"/>
  <c r="AB3850" i="1"/>
  <c r="AB3851" i="1"/>
  <c r="AB3852" i="1"/>
  <c r="AB3853" i="1"/>
  <c r="AB3854" i="1"/>
  <c r="AB3855" i="1"/>
  <c r="AB3856" i="1"/>
  <c r="AB3857" i="1"/>
  <c r="AB3858" i="1"/>
  <c r="AB3859" i="1"/>
  <c r="AB3860" i="1"/>
  <c r="AB3861" i="1"/>
  <c r="AB3862" i="1"/>
  <c r="AB3863" i="1"/>
  <c r="AB3864" i="1"/>
  <c r="AB3865" i="1"/>
  <c r="AB3866" i="1"/>
  <c r="AB3867" i="1"/>
  <c r="AB3868" i="1"/>
  <c r="AB3869" i="1"/>
  <c r="AB3870" i="1"/>
  <c r="AB3871" i="1"/>
  <c r="AB3872" i="1"/>
  <c r="AB3873" i="1"/>
  <c r="AB3874" i="1"/>
  <c r="AB3875" i="1"/>
  <c r="AB3876" i="1"/>
  <c r="AB3877" i="1"/>
  <c r="AB3878" i="1"/>
  <c r="AB3879" i="1"/>
  <c r="AB3880" i="1"/>
  <c r="AB3881" i="1"/>
  <c r="AB3882" i="1"/>
  <c r="AB3883" i="1"/>
  <c r="AB3884" i="1"/>
  <c r="AB3885" i="1"/>
  <c r="AB3886" i="1"/>
  <c r="AB3887" i="1"/>
  <c r="AB3888" i="1"/>
  <c r="AB3889" i="1"/>
  <c r="AB3890" i="1"/>
  <c r="AB3891" i="1"/>
  <c r="AB3892" i="1"/>
  <c r="AB3893" i="1"/>
  <c r="AB3894" i="1"/>
  <c r="AB3895" i="1"/>
  <c r="AB3896" i="1"/>
  <c r="AB3897" i="1"/>
  <c r="AB3898" i="1"/>
  <c r="AB3899" i="1"/>
  <c r="AB3900" i="1"/>
  <c r="AB3901" i="1"/>
  <c r="AB3902" i="1"/>
  <c r="AB3903" i="1"/>
  <c r="AB3904" i="1"/>
  <c r="AB3905" i="1"/>
  <c r="AB3906" i="1"/>
  <c r="AB3907" i="1"/>
  <c r="AB3908" i="1"/>
  <c r="AB3909" i="1"/>
  <c r="AB3910" i="1"/>
  <c r="AB3911" i="1"/>
  <c r="AB3912" i="1"/>
  <c r="AB3913" i="1"/>
  <c r="AB3914" i="1"/>
  <c r="AB3915" i="1"/>
  <c r="AB3916" i="1"/>
  <c r="AB3917" i="1"/>
  <c r="AB3918" i="1"/>
  <c r="AB3919" i="1"/>
  <c r="AB3920" i="1"/>
  <c r="AB3921" i="1"/>
  <c r="AB3922" i="1"/>
  <c r="AB3923" i="1"/>
  <c r="AB3924" i="1"/>
  <c r="AB3925" i="1"/>
  <c r="AB3926" i="1"/>
  <c r="AB3927" i="1"/>
  <c r="AB3928" i="1"/>
  <c r="AB3929" i="1"/>
  <c r="AB3930" i="1"/>
  <c r="AB3931" i="1"/>
  <c r="AB3932" i="1"/>
  <c r="AB3933" i="1"/>
  <c r="AB3934" i="1"/>
  <c r="AB3935" i="1"/>
  <c r="AB3936" i="1"/>
  <c r="AB3937" i="1"/>
  <c r="AB3938" i="1"/>
  <c r="AB3939" i="1"/>
  <c r="AB3940" i="1"/>
  <c r="AB3941" i="1"/>
  <c r="AB3942" i="1"/>
  <c r="AB3943" i="1"/>
  <c r="AB3944" i="1"/>
  <c r="AB3945" i="1"/>
  <c r="AB3946" i="1"/>
  <c r="AB3947" i="1"/>
  <c r="AB3948" i="1"/>
  <c r="AB3949" i="1"/>
  <c r="AB3950" i="1"/>
  <c r="AB3951" i="1"/>
  <c r="AB3952" i="1"/>
  <c r="AB3953" i="1"/>
  <c r="AB3954" i="1"/>
  <c r="AB3955" i="1"/>
  <c r="AB3956" i="1"/>
  <c r="AB3957" i="1"/>
  <c r="AB3958" i="1"/>
  <c r="AB3959" i="1"/>
  <c r="AB3960" i="1"/>
  <c r="AB3961" i="1"/>
  <c r="AB3962" i="1"/>
  <c r="AB3963" i="1"/>
  <c r="AB3964" i="1"/>
  <c r="AB3965" i="1"/>
  <c r="AB3966" i="1"/>
  <c r="AB3967" i="1"/>
  <c r="AB3968" i="1"/>
  <c r="AB3969" i="1"/>
  <c r="AB3970" i="1"/>
  <c r="AB3971" i="1"/>
  <c r="AB3972" i="1"/>
  <c r="AB3973" i="1"/>
  <c r="AB3974" i="1"/>
  <c r="AB3975" i="1"/>
  <c r="AB3976" i="1"/>
  <c r="AB3977" i="1"/>
  <c r="AB3978" i="1"/>
  <c r="AB3979" i="1"/>
  <c r="AB3980" i="1"/>
  <c r="AB3981" i="1"/>
  <c r="AB3982" i="1"/>
  <c r="AB3983" i="1"/>
  <c r="AB3984" i="1"/>
  <c r="AB3985" i="1"/>
  <c r="AB3986" i="1"/>
  <c r="AB3987" i="1"/>
  <c r="AB3988" i="1"/>
  <c r="AB3989" i="1"/>
  <c r="AB3990" i="1"/>
  <c r="AB3991" i="1"/>
  <c r="AB3992" i="1"/>
  <c r="AB3993" i="1"/>
  <c r="AB3994" i="1"/>
  <c r="AB3995" i="1"/>
  <c r="AB3996" i="1"/>
  <c r="AB3997" i="1"/>
  <c r="AB3998" i="1"/>
  <c r="AB3999" i="1"/>
  <c r="AB4000" i="1"/>
  <c r="AB4001" i="1"/>
  <c r="AB4002" i="1"/>
  <c r="AB4003" i="1"/>
  <c r="AB4004" i="1"/>
  <c r="AB4005" i="1"/>
  <c r="AB4006" i="1"/>
  <c r="AB4007" i="1"/>
  <c r="AB4008" i="1"/>
  <c r="AB4009" i="1"/>
  <c r="AB4010" i="1"/>
  <c r="AB4011" i="1"/>
  <c r="AB4012" i="1"/>
  <c r="AB4013" i="1"/>
  <c r="AB4014" i="1"/>
  <c r="AB4015" i="1"/>
  <c r="AB4016" i="1"/>
  <c r="AB4017" i="1"/>
  <c r="AB4018" i="1"/>
  <c r="AB4019" i="1"/>
  <c r="AB4020" i="1"/>
  <c r="AB4021" i="1"/>
  <c r="AB4022" i="1"/>
  <c r="AB4023" i="1"/>
  <c r="AB4024" i="1"/>
  <c r="AB4025" i="1"/>
  <c r="AB4026" i="1"/>
  <c r="AB4027" i="1"/>
  <c r="AB4028" i="1"/>
  <c r="AB4029" i="1"/>
  <c r="AB4030" i="1"/>
  <c r="AB4031" i="1"/>
  <c r="AB4032" i="1"/>
  <c r="AB4033" i="1"/>
  <c r="AB4034" i="1"/>
  <c r="AB4035" i="1"/>
  <c r="AB4036" i="1"/>
  <c r="AB4037" i="1"/>
  <c r="AB4038" i="1"/>
  <c r="AB4039" i="1"/>
  <c r="AB4040" i="1"/>
  <c r="AB4041" i="1"/>
  <c r="AB4042" i="1"/>
  <c r="AB4043" i="1"/>
  <c r="AB4044" i="1"/>
  <c r="AB4045" i="1"/>
  <c r="AB4046" i="1"/>
  <c r="AB4047" i="1"/>
  <c r="AB4048" i="1"/>
  <c r="AB4049" i="1"/>
  <c r="AB4050" i="1"/>
  <c r="AB4051" i="1"/>
  <c r="AB4052" i="1"/>
  <c r="AB4053" i="1"/>
  <c r="AB4054" i="1"/>
  <c r="AB4055" i="1"/>
  <c r="AB4056" i="1"/>
  <c r="AB4057" i="1"/>
  <c r="AB4058" i="1"/>
  <c r="AB4059" i="1"/>
  <c r="AB4060" i="1"/>
  <c r="AB4061" i="1"/>
  <c r="AB4062" i="1"/>
  <c r="AB4063" i="1"/>
  <c r="AB4064" i="1"/>
  <c r="AB4065" i="1"/>
  <c r="AB4066" i="1"/>
  <c r="AB4067" i="1"/>
  <c r="AB4068" i="1"/>
  <c r="AB4069" i="1"/>
  <c r="AB4070" i="1"/>
  <c r="AB4071" i="1"/>
  <c r="AB4072" i="1"/>
  <c r="AB4073" i="1"/>
  <c r="AB4074" i="1"/>
  <c r="AB4075" i="1"/>
  <c r="AB4076" i="1"/>
  <c r="AB4077" i="1"/>
  <c r="AB4078" i="1"/>
  <c r="AB4079" i="1"/>
  <c r="AB4080" i="1"/>
  <c r="AB4081" i="1"/>
  <c r="AB4082" i="1"/>
  <c r="AB4083" i="1"/>
  <c r="AB4084" i="1"/>
  <c r="AB4085" i="1"/>
  <c r="AB4086" i="1"/>
  <c r="AB4087" i="1"/>
  <c r="AB4088" i="1"/>
  <c r="AB4089" i="1"/>
  <c r="AB4090" i="1"/>
  <c r="AB4091" i="1"/>
  <c r="AB4092" i="1"/>
  <c r="AB4093" i="1"/>
  <c r="AB4094" i="1"/>
  <c r="AB4095" i="1"/>
  <c r="AB4096" i="1"/>
  <c r="AB4097" i="1"/>
  <c r="AB4098" i="1"/>
  <c r="AB4099" i="1"/>
  <c r="AB4100" i="1"/>
  <c r="AB4101" i="1"/>
  <c r="AB4102" i="1"/>
  <c r="AB4103" i="1"/>
  <c r="AB4104" i="1"/>
  <c r="AB4105" i="1"/>
  <c r="AB4106" i="1"/>
  <c r="AB4107" i="1"/>
  <c r="AB4108" i="1"/>
  <c r="AB4109" i="1"/>
  <c r="AB4110" i="1"/>
  <c r="AB4111" i="1"/>
  <c r="AB4112" i="1"/>
  <c r="AB4113" i="1"/>
  <c r="AB4114" i="1"/>
  <c r="AB4115" i="1"/>
  <c r="AB4116" i="1"/>
  <c r="AB4117" i="1"/>
  <c r="AB4118" i="1"/>
  <c r="AB4119" i="1"/>
  <c r="AB4120" i="1"/>
  <c r="AB4121" i="1"/>
  <c r="AB4122" i="1"/>
  <c r="AB4123" i="1"/>
  <c r="AB4124" i="1"/>
  <c r="AB4125" i="1"/>
  <c r="AB4126" i="1"/>
  <c r="AB4127" i="1"/>
  <c r="AB4128" i="1"/>
  <c r="AB4129" i="1"/>
  <c r="AB4130" i="1"/>
  <c r="AB4131" i="1"/>
  <c r="AB4132" i="1"/>
  <c r="AB4133" i="1"/>
  <c r="AB4134" i="1"/>
  <c r="AB4135" i="1"/>
  <c r="AB4136" i="1"/>
  <c r="AB4137" i="1"/>
  <c r="AB4138" i="1"/>
  <c r="AB4139" i="1"/>
  <c r="AB4140" i="1"/>
  <c r="AB4141" i="1"/>
  <c r="AB4142" i="1"/>
  <c r="AB4143" i="1"/>
  <c r="AB4144" i="1"/>
  <c r="AB4145" i="1"/>
  <c r="AB4146" i="1"/>
  <c r="AB4147" i="1"/>
  <c r="AB4148" i="1"/>
  <c r="AB4149" i="1"/>
  <c r="AB4150" i="1"/>
  <c r="AB4151" i="1"/>
  <c r="AB4152" i="1"/>
  <c r="AB4153" i="1"/>
  <c r="AB4154" i="1"/>
  <c r="AB4155" i="1"/>
  <c r="AB4156" i="1"/>
  <c r="AB4157" i="1"/>
  <c r="AB4158" i="1"/>
  <c r="AB4159" i="1"/>
  <c r="AB4160" i="1"/>
  <c r="AB4161" i="1"/>
  <c r="AB4162" i="1"/>
  <c r="AB4163" i="1"/>
  <c r="AB4164" i="1"/>
  <c r="AB4165" i="1"/>
  <c r="AB4166" i="1"/>
  <c r="AB4167" i="1"/>
  <c r="AB4168" i="1"/>
  <c r="AB4169" i="1"/>
  <c r="AB4170" i="1"/>
  <c r="AB4171" i="1"/>
  <c r="AB4172" i="1"/>
  <c r="AB4173" i="1"/>
  <c r="AB4174" i="1"/>
  <c r="AB4175" i="1"/>
  <c r="AB4176" i="1"/>
  <c r="AB4177" i="1"/>
  <c r="AB4178" i="1"/>
  <c r="AB4179" i="1"/>
  <c r="AB4180" i="1"/>
  <c r="AB4181" i="1"/>
  <c r="AB4182" i="1"/>
  <c r="AB4183" i="1"/>
  <c r="AB4184" i="1"/>
  <c r="AB4185" i="1"/>
  <c r="AB4186" i="1"/>
  <c r="AB4187" i="1"/>
  <c r="AB4188" i="1"/>
  <c r="AB4189" i="1"/>
  <c r="AB4190" i="1"/>
  <c r="AB4191" i="1"/>
  <c r="AB4192" i="1"/>
  <c r="AB4193" i="1"/>
  <c r="AB4194" i="1"/>
  <c r="AB4195" i="1"/>
  <c r="AB4196" i="1"/>
  <c r="AB4197" i="1"/>
  <c r="AB4198" i="1"/>
  <c r="AB4199" i="1"/>
  <c r="AB4200" i="1"/>
  <c r="AB4201" i="1"/>
  <c r="AB4202" i="1"/>
  <c r="AB4203" i="1"/>
  <c r="AB4204" i="1"/>
  <c r="AB4205" i="1"/>
  <c r="AB4206" i="1"/>
  <c r="AB4207" i="1"/>
  <c r="AB4208" i="1"/>
  <c r="AB4209" i="1"/>
  <c r="AB4210" i="1"/>
  <c r="AB4211" i="1"/>
  <c r="AB4212" i="1"/>
  <c r="AB4213" i="1"/>
  <c r="AB4214" i="1"/>
  <c r="AB4215" i="1"/>
  <c r="AB4216" i="1"/>
  <c r="AB4217" i="1"/>
  <c r="AB4218" i="1"/>
  <c r="AB4219" i="1"/>
  <c r="AB4220" i="1"/>
  <c r="AB4221" i="1"/>
  <c r="AB4222" i="1"/>
  <c r="AB4223" i="1"/>
  <c r="AB4224" i="1"/>
  <c r="AB4225" i="1"/>
  <c r="AB4226" i="1"/>
  <c r="AB4227" i="1"/>
  <c r="AB4228" i="1"/>
  <c r="AB4229" i="1"/>
  <c r="AB4230" i="1"/>
  <c r="AB4231" i="1"/>
  <c r="AB4232" i="1"/>
  <c r="AB4233" i="1"/>
  <c r="AB4234" i="1"/>
  <c r="AB4235" i="1"/>
  <c r="AB4236" i="1"/>
  <c r="AB4237" i="1"/>
  <c r="AB4238" i="1"/>
  <c r="AB4239" i="1"/>
  <c r="AB4240" i="1"/>
  <c r="AB4241" i="1"/>
  <c r="AB4242" i="1"/>
  <c r="AB4243" i="1"/>
  <c r="AB4244" i="1"/>
  <c r="AB4245" i="1"/>
  <c r="AB4246" i="1"/>
  <c r="AB4247" i="1"/>
  <c r="AB4248" i="1"/>
  <c r="AB4249" i="1"/>
  <c r="AB4250" i="1"/>
  <c r="AB4251" i="1"/>
  <c r="AA2" i="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686" i="1"/>
  <c r="AA687" i="1"/>
  <c r="AA688" i="1"/>
  <c r="AA689" i="1"/>
  <c r="AA690" i="1"/>
  <c r="AA691" i="1"/>
  <c r="AA692" i="1"/>
  <c r="AA693" i="1"/>
  <c r="AA694" i="1"/>
  <c r="AA695" i="1"/>
  <c r="AA696" i="1"/>
  <c r="AA697" i="1"/>
  <c r="AA698" i="1"/>
  <c r="AA699" i="1"/>
  <c r="AA700" i="1"/>
  <c r="AA701" i="1"/>
  <c r="AA702" i="1"/>
  <c r="AA703" i="1"/>
  <c r="AA704" i="1"/>
  <c r="AA705" i="1"/>
  <c r="AA706" i="1"/>
  <c r="AA707" i="1"/>
  <c r="AA708" i="1"/>
  <c r="AA709" i="1"/>
  <c r="AA710" i="1"/>
  <c r="AA711" i="1"/>
  <c r="AA712" i="1"/>
  <c r="AA713" i="1"/>
  <c r="AA714" i="1"/>
  <c r="AA715" i="1"/>
  <c r="AA716" i="1"/>
  <c r="AA717" i="1"/>
  <c r="AA718" i="1"/>
  <c r="AA719" i="1"/>
  <c r="AA720" i="1"/>
  <c r="AA721" i="1"/>
  <c r="AA722" i="1"/>
  <c r="AA723" i="1"/>
  <c r="AA724" i="1"/>
  <c r="AA725" i="1"/>
  <c r="AA726" i="1"/>
  <c r="AA727" i="1"/>
  <c r="AA728" i="1"/>
  <c r="AA729" i="1"/>
  <c r="AA730" i="1"/>
  <c r="AA731" i="1"/>
  <c r="AA732" i="1"/>
  <c r="AA733" i="1"/>
  <c r="AA734" i="1"/>
  <c r="AA735" i="1"/>
  <c r="AA736" i="1"/>
  <c r="AA737" i="1"/>
  <c r="AA738" i="1"/>
  <c r="AA739" i="1"/>
  <c r="AA740" i="1"/>
  <c r="AA741" i="1"/>
  <c r="AA742" i="1"/>
  <c r="AA743" i="1"/>
  <c r="AA744" i="1"/>
  <c r="AA745" i="1"/>
  <c r="AA746" i="1"/>
  <c r="AA747" i="1"/>
  <c r="AA748" i="1"/>
  <c r="AA749" i="1"/>
  <c r="AA750" i="1"/>
  <c r="AA751" i="1"/>
  <c r="AA752" i="1"/>
  <c r="AA753" i="1"/>
  <c r="AA754" i="1"/>
  <c r="AA755" i="1"/>
  <c r="AA756" i="1"/>
  <c r="AA757" i="1"/>
  <c r="AA758" i="1"/>
  <c r="AA759" i="1"/>
  <c r="AA760" i="1"/>
  <c r="AA761" i="1"/>
  <c r="AA762" i="1"/>
  <c r="AA763" i="1"/>
  <c r="AA764" i="1"/>
  <c r="AA765" i="1"/>
  <c r="AA766" i="1"/>
  <c r="AA767" i="1"/>
  <c r="AA768" i="1"/>
  <c r="AA769" i="1"/>
  <c r="AA770" i="1"/>
  <c r="AA771" i="1"/>
  <c r="AA772" i="1"/>
  <c r="AA773" i="1"/>
  <c r="AA774" i="1"/>
  <c r="AA775" i="1"/>
  <c r="AA776" i="1"/>
  <c r="AA777" i="1"/>
  <c r="AA778" i="1"/>
  <c r="AA779" i="1"/>
  <c r="AA780" i="1"/>
  <c r="AA781" i="1"/>
  <c r="AA782" i="1"/>
  <c r="AA783" i="1"/>
  <c r="AA784" i="1"/>
  <c r="AA785" i="1"/>
  <c r="AA786" i="1"/>
  <c r="AA787" i="1"/>
  <c r="AA788" i="1"/>
  <c r="AA789" i="1"/>
  <c r="AA790" i="1"/>
  <c r="AA791" i="1"/>
  <c r="AA792" i="1"/>
  <c r="AA793" i="1"/>
  <c r="AA794" i="1"/>
  <c r="AA795" i="1"/>
  <c r="AA796" i="1"/>
  <c r="AA797" i="1"/>
  <c r="AA798" i="1"/>
  <c r="AA799" i="1"/>
  <c r="AA800" i="1"/>
  <c r="AA801" i="1"/>
  <c r="AA802" i="1"/>
  <c r="AA803" i="1"/>
  <c r="AA804" i="1"/>
  <c r="AA805" i="1"/>
  <c r="AA806" i="1"/>
  <c r="AA807" i="1"/>
  <c r="AA808" i="1"/>
  <c r="AA809" i="1"/>
  <c r="AA810" i="1"/>
  <c r="AA811" i="1"/>
  <c r="AA812" i="1"/>
  <c r="AA813" i="1"/>
  <c r="AA814" i="1"/>
  <c r="AA815" i="1"/>
  <c r="AA816" i="1"/>
  <c r="AA817" i="1"/>
  <c r="AA818" i="1"/>
  <c r="AA819" i="1"/>
  <c r="AA820" i="1"/>
  <c r="AA821" i="1"/>
  <c r="AA822" i="1"/>
  <c r="AA823" i="1"/>
  <c r="AA824" i="1"/>
  <c r="AA825" i="1"/>
  <c r="AA826" i="1"/>
  <c r="AA827" i="1"/>
  <c r="AA828" i="1"/>
  <c r="AA829" i="1"/>
  <c r="AA830" i="1"/>
  <c r="AA831" i="1"/>
  <c r="AA832" i="1"/>
  <c r="AA833" i="1"/>
  <c r="AA834" i="1"/>
  <c r="AA835" i="1"/>
  <c r="AA836" i="1"/>
  <c r="AA837" i="1"/>
  <c r="AA838" i="1"/>
  <c r="AA839" i="1"/>
  <c r="AA840" i="1"/>
  <c r="AA841" i="1"/>
  <c r="AA842" i="1"/>
  <c r="AA843" i="1"/>
  <c r="AA844" i="1"/>
  <c r="AA845" i="1"/>
  <c r="AA846" i="1"/>
  <c r="AA847" i="1"/>
  <c r="AA848" i="1"/>
  <c r="AA849" i="1"/>
  <c r="AA850" i="1"/>
  <c r="AA851" i="1"/>
  <c r="AA852" i="1"/>
  <c r="AA853" i="1"/>
  <c r="AA854" i="1"/>
  <c r="AA855" i="1"/>
  <c r="AA856" i="1"/>
  <c r="AA857" i="1"/>
  <c r="AA858" i="1"/>
  <c r="AA859" i="1"/>
  <c r="AA860" i="1"/>
  <c r="AA861" i="1"/>
  <c r="AA862" i="1"/>
  <c r="AA863" i="1"/>
  <c r="AA864" i="1"/>
  <c r="AA865" i="1"/>
  <c r="AA866" i="1"/>
  <c r="AA867" i="1"/>
  <c r="AA868" i="1"/>
  <c r="AA869" i="1"/>
  <c r="AA870" i="1"/>
  <c r="AA871" i="1"/>
  <c r="AA872" i="1"/>
  <c r="AA873" i="1"/>
  <c r="AA874" i="1"/>
  <c r="AA875" i="1"/>
  <c r="AA876" i="1"/>
  <c r="AA877" i="1"/>
  <c r="AA878" i="1"/>
  <c r="AA879" i="1"/>
  <c r="AA880" i="1"/>
  <c r="AA881" i="1"/>
  <c r="AA882" i="1"/>
  <c r="AA883" i="1"/>
  <c r="AA884" i="1"/>
  <c r="AA885" i="1"/>
  <c r="AA886" i="1"/>
  <c r="AA887" i="1"/>
  <c r="AA888" i="1"/>
  <c r="AA889" i="1"/>
  <c r="AA890" i="1"/>
  <c r="AA891" i="1"/>
  <c r="AA892" i="1"/>
  <c r="AA893" i="1"/>
  <c r="AA894" i="1"/>
  <c r="AA895" i="1"/>
  <c r="AA896" i="1"/>
  <c r="AA897" i="1"/>
  <c r="AA898" i="1"/>
  <c r="AA899" i="1"/>
  <c r="AA900" i="1"/>
  <c r="AA901" i="1"/>
  <c r="AA902" i="1"/>
  <c r="AA903" i="1"/>
  <c r="AA904" i="1"/>
  <c r="AA905" i="1"/>
  <c r="AA906" i="1"/>
  <c r="AA907" i="1"/>
  <c r="AA908" i="1"/>
  <c r="AA909" i="1"/>
  <c r="AA910" i="1"/>
  <c r="AA911" i="1"/>
  <c r="AA912" i="1"/>
  <c r="AA913" i="1"/>
  <c r="AA914" i="1"/>
  <c r="AA915" i="1"/>
  <c r="AA916" i="1"/>
  <c r="AA917" i="1"/>
  <c r="AA918" i="1"/>
  <c r="AA919" i="1"/>
  <c r="AA920" i="1"/>
  <c r="AA921" i="1"/>
  <c r="AA922" i="1"/>
  <c r="AA923" i="1"/>
  <c r="AA924" i="1"/>
  <c r="AA925" i="1"/>
  <c r="AA926" i="1"/>
  <c r="AA927" i="1"/>
  <c r="AA928" i="1"/>
  <c r="AA929" i="1"/>
  <c r="AA930" i="1"/>
  <c r="AA931" i="1"/>
  <c r="AA932" i="1"/>
  <c r="AA933" i="1"/>
  <c r="AA934" i="1"/>
  <c r="AA935" i="1"/>
  <c r="AA936" i="1"/>
  <c r="AA937" i="1"/>
  <c r="AA938" i="1"/>
  <c r="AA939" i="1"/>
  <c r="AA940" i="1"/>
  <c r="AA941" i="1"/>
  <c r="AA942" i="1"/>
  <c r="AA943" i="1"/>
  <c r="AA944" i="1"/>
  <c r="AA945" i="1"/>
  <c r="AA946" i="1"/>
  <c r="AA947" i="1"/>
  <c r="AA948" i="1"/>
  <c r="AA949" i="1"/>
  <c r="AA950" i="1"/>
  <c r="AA951" i="1"/>
  <c r="AA952" i="1"/>
  <c r="AA953" i="1"/>
  <c r="AA954" i="1"/>
  <c r="AA955" i="1"/>
  <c r="AA956" i="1"/>
  <c r="AA957" i="1"/>
  <c r="AA958" i="1"/>
  <c r="AA959" i="1"/>
  <c r="AA960" i="1"/>
  <c r="AA961" i="1"/>
  <c r="AA962" i="1"/>
  <c r="AA963" i="1"/>
  <c r="AA964" i="1"/>
  <c r="AA965" i="1"/>
  <c r="AA966" i="1"/>
  <c r="AA967" i="1"/>
  <c r="AA968" i="1"/>
  <c r="AA969" i="1"/>
  <c r="AA970" i="1"/>
  <c r="AA971" i="1"/>
  <c r="AA972" i="1"/>
  <c r="AA973" i="1"/>
  <c r="AA974" i="1"/>
  <c r="AA975" i="1"/>
  <c r="AA976" i="1"/>
  <c r="AA977" i="1"/>
  <c r="AA978" i="1"/>
  <c r="AA979" i="1"/>
  <c r="AA980" i="1"/>
  <c r="AA981" i="1"/>
  <c r="AA982" i="1"/>
  <c r="AA983" i="1"/>
  <c r="AA984" i="1"/>
  <c r="AA985" i="1"/>
  <c r="AA986" i="1"/>
  <c r="AA987" i="1"/>
  <c r="AA988" i="1"/>
  <c r="AA989" i="1"/>
  <c r="AA990" i="1"/>
  <c r="AA991" i="1"/>
  <c r="AA992" i="1"/>
  <c r="AA993" i="1"/>
  <c r="AA994" i="1"/>
  <c r="AA995" i="1"/>
  <c r="AA996" i="1"/>
  <c r="AA997" i="1"/>
  <c r="AA998" i="1"/>
  <c r="AA999" i="1"/>
  <c r="AA1000" i="1"/>
  <c r="AA1001" i="1"/>
  <c r="AA1002" i="1"/>
  <c r="AA1003" i="1"/>
  <c r="AA1004" i="1"/>
  <c r="AA1005" i="1"/>
  <c r="AA1006" i="1"/>
  <c r="AA1007" i="1"/>
  <c r="AA1008" i="1"/>
  <c r="AA1009" i="1"/>
  <c r="AA1010" i="1"/>
  <c r="AA1011" i="1"/>
  <c r="AA1012" i="1"/>
  <c r="AA1013" i="1"/>
  <c r="AA1014" i="1"/>
  <c r="AA1015" i="1"/>
  <c r="AA1016" i="1"/>
  <c r="AA1017" i="1"/>
  <c r="AA1018" i="1"/>
  <c r="AA1019" i="1"/>
  <c r="AA1020" i="1"/>
  <c r="AA1021" i="1"/>
  <c r="AA1022" i="1"/>
  <c r="AA1023" i="1"/>
  <c r="AA1024" i="1"/>
  <c r="AA1025" i="1"/>
  <c r="AA1026" i="1"/>
  <c r="AA1027" i="1"/>
  <c r="AA1028" i="1"/>
  <c r="AA1029" i="1"/>
  <c r="AA1030" i="1"/>
  <c r="AA1031" i="1"/>
  <c r="AA1032" i="1"/>
  <c r="AA1033" i="1"/>
  <c r="AA1034" i="1"/>
  <c r="AA1035" i="1"/>
  <c r="AA1036" i="1"/>
  <c r="AA1037" i="1"/>
  <c r="AA1038" i="1"/>
  <c r="AA1039" i="1"/>
  <c r="AA1040" i="1"/>
  <c r="AA1041" i="1"/>
  <c r="AA1042" i="1"/>
  <c r="AA1043" i="1"/>
  <c r="AA1044" i="1"/>
  <c r="AA1045" i="1"/>
  <c r="AA1046" i="1"/>
  <c r="AA1047" i="1"/>
  <c r="AA1048" i="1"/>
  <c r="AA1049" i="1"/>
  <c r="AA1050" i="1"/>
  <c r="AA1051" i="1"/>
  <c r="AA1052" i="1"/>
  <c r="AA1053" i="1"/>
  <c r="AA1054" i="1"/>
  <c r="AA1055" i="1"/>
  <c r="AA1056" i="1"/>
  <c r="AA1057" i="1"/>
  <c r="AA1058" i="1"/>
  <c r="AA1059" i="1"/>
  <c r="AA1060" i="1"/>
  <c r="AA1061" i="1"/>
  <c r="AA1062" i="1"/>
  <c r="AA1063" i="1"/>
  <c r="AA1064" i="1"/>
  <c r="AA1065" i="1"/>
  <c r="AA1066" i="1"/>
  <c r="AA1067" i="1"/>
  <c r="AA1068" i="1"/>
  <c r="AA1069" i="1"/>
  <c r="AA1070" i="1"/>
  <c r="AA1071" i="1"/>
  <c r="AA1072" i="1"/>
  <c r="AA1073" i="1"/>
  <c r="AA1074" i="1"/>
  <c r="AA1075" i="1"/>
  <c r="AA1076" i="1"/>
  <c r="AA1077" i="1"/>
  <c r="AA1078" i="1"/>
  <c r="AA1079" i="1"/>
  <c r="AA1080" i="1"/>
  <c r="AA1081" i="1"/>
  <c r="AA1082" i="1"/>
  <c r="AA1083" i="1"/>
  <c r="AA1084" i="1"/>
  <c r="AA1085" i="1"/>
  <c r="AA1086" i="1"/>
  <c r="AA1087" i="1"/>
  <c r="AA1088" i="1"/>
  <c r="AA1089" i="1"/>
  <c r="AA1090" i="1"/>
  <c r="AA1091" i="1"/>
  <c r="AA1092" i="1"/>
  <c r="AA1093" i="1"/>
  <c r="AA1094" i="1"/>
  <c r="AA1095" i="1"/>
  <c r="AA1096" i="1"/>
  <c r="AA1097" i="1"/>
  <c r="AA1098" i="1"/>
  <c r="AA1099" i="1"/>
  <c r="AA1100" i="1"/>
  <c r="AA1101" i="1"/>
  <c r="AA1102" i="1"/>
  <c r="AA1103" i="1"/>
  <c r="AA1104" i="1"/>
  <c r="AA1105" i="1"/>
  <c r="AA1106" i="1"/>
  <c r="AA1107" i="1"/>
  <c r="AA1108" i="1"/>
  <c r="AA1109" i="1"/>
  <c r="AA1110" i="1"/>
  <c r="AA1111" i="1"/>
  <c r="AA1112" i="1"/>
  <c r="AA1113" i="1"/>
  <c r="AA1114" i="1"/>
  <c r="AA1115" i="1"/>
  <c r="AA1116" i="1"/>
  <c r="AA1117" i="1"/>
  <c r="AA1118" i="1"/>
  <c r="AA1119" i="1"/>
  <c r="AA1120" i="1"/>
  <c r="AA1121" i="1"/>
  <c r="AA1122" i="1"/>
  <c r="AA1123" i="1"/>
  <c r="AA1124" i="1"/>
  <c r="AA1125" i="1"/>
  <c r="AA1126" i="1"/>
  <c r="AA1127" i="1"/>
  <c r="AA1128" i="1"/>
  <c r="AA1129" i="1"/>
  <c r="AA1130" i="1"/>
  <c r="AA1131" i="1"/>
  <c r="AA1132" i="1"/>
  <c r="AA1133" i="1"/>
  <c r="AA1134" i="1"/>
  <c r="AA1135" i="1"/>
  <c r="AA1136" i="1"/>
  <c r="AA1137" i="1"/>
  <c r="AA1138" i="1"/>
  <c r="AA1139" i="1"/>
  <c r="AA1140" i="1"/>
  <c r="AA1141" i="1"/>
  <c r="AA1142" i="1"/>
  <c r="AA1143" i="1"/>
  <c r="AA1144" i="1"/>
  <c r="AA1145" i="1"/>
  <c r="AA1146" i="1"/>
  <c r="AA1147" i="1"/>
  <c r="AA1148" i="1"/>
  <c r="AA1149" i="1"/>
  <c r="AA1150" i="1"/>
  <c r="AA1151" i="1"/>
  <c r="AA1152" i="1"/>
  <c r="AA1153" i="1"/>
  <c r="AA1154" i="1"/>
  <c r="AA1155" i="1"/>
  <c r="AA1156" i="1"/>
  <c r="AA1157" i="1"/>
  <c r="AA1158" i="1"/>
  <c r="AA1159" i="1"/>
  <c r="AA1160" i="1"/>
  <c r="AA1161" i="1"/>
  <c r="AA1162" i="1"/>
  <c r="AA1163" i="1"/>
  <c r="AA1164" i="1"/>
  <c r="AA1165" i="1"/>
  <c r="AA1166" i="1"/>
  <c r="AA1167" i="1"/>
  <c r="AA1168" i="1"/>
  <c r="AA1169" i="1"/>
  <c r="AA1170" i="1"/>
  <c r="AA1171" i="1"/>
  <c r="AA1172" i="1"/>
  <c r="AA1173" i="1"/>
  <c r="AA1174" i="1"/>
  <c r="AA1175" i="1"/>
  <c r="AA1176" i="1"/>
  <c r="AA1177" i="1"/>
  <c r="AA1178" i="1"/>
  <c r="AA1179" i="1"/>
  <c r="AA1180" i="1"/>
  <c r="AA1181" i="1"/>
  <c r="AA1182" i="1"/>
  <c r="AA1183" i="1"/>
  <c r="AA1184" i="1"/>
  <c r="AA1185" i="1"/>
  <c r="AA1186" i="1"/>
  <c r="AA1187" i="1"/>
  <c r="AA1188" i="1"/>
  <c r="AA1189" i="1"/>
  <c r="AA1190" i="1"/>
  <c r="AA1191" i="1"/>
  <c r="AA1192" i="1"/>
  <c r="AA1193" i="1"/>
  <c r="AA1194" i="1"/>
  <c r="AA1195" i="1"/>
  <c r="AA1196" i="1"/>
  <c r="AA1197" i="1"/>
  <c r="AA1198" i="1"/>
  <c r="AA1199" i="1"/>
  <c r="AA1200" i="1"/>
  <c r="AA1201" i="1"/>
  <c r="AA1202" i="1"/>
  <c r="AA1203" i="1"/>
  <c r="AA1204" i="1"/>
  <c r="AA1205" i="1"/>
  <c r="AA1206" i="1"/>
  <c r="AA1207" i="1"/>
  <c r="AA1208" i="1"/>
  <c r="AA1209" i="1"/>
  <c r="AA1210" i="1"/>
  <c r="AA1211" i="1"/>
  <c r="AA1212" i="1"/>
  <c r="AA1213" i="1"/>
  <c r="AA1214" i="1"/>
  <c r="AA1215" i="1"/>
  <c r="AA1216" i="1"/>
  <c r="AA1217" i="1"/>
  <c r="AA1218" i="1"/>
  <c r="AA1219" i="1"/>
  <c r="AA1220" i="1"/>
  <c r="AA1221" i="1"/>
  <c r="AA1222" i="1"/>
  <c r="AA1223" i="1"/>
  <c r="AA1224" i="1"/>
  <c r="AA1225" i="1"/>
  <c r="AA1226" i="1"/>
  <c r="AA1227" i="1"/>
  <c r="AA1228" i="1"/>
  <c r="AA1229" i="1"/>
  <c r="AA1230" i="1"/>
  <c r="AA1231" i="1"/>
  <c r="AA1232" i="1"/>
  <c r="AA1233" i="1"/>
  <c r="AA1234" i="1"/>
  <c r="AA1235" i="1"/>
  <c r="AA1236" i="1"/>
  <c r="AA1237" i="1"/>
  <c r="AA1238" i="1"/>
  <c r="AA1239" i="1"/>
  <c r="AA1240" i="1"/>
  <c r="AA1241" i="1"/>
  <c r="AA1242" i="1"/>
  <c r="AA1243" i="1"/>
  <c r="AA1244" i="1"/>
  <c r="AA1245" i="1"/>
  <c r="AA1246" i="1"/>
  <c r="AA1247" i="1"/>
  <c r="AA1248" i="1"/>
  <c r="AA1249" i="1"/>
  <c r="AA1250" i="1"/>
  <c r="AA1251" i="1"/>
  <c r="AA1252" i="1"/>
  <c r="AA1253" i="1"/>
  <c r="AA1254" i="1"/>
  <c r="AA1255" i="1"/>
  <c r="AA1256" i="1"/>
  <c r="AA1257" i="1"/>
  <c r="AA1258" i="1"/>
  <c r="AA1259" i="1"/>
  <c r="AA1260" i="1"/>
  <c r="AA1261" i="1"/>
  <c r="AA1262" i="1"/>
  <c r="AA1263" i="1"/>
  <c r="AA1264" i="1"/>
  <c r="AA1265" i="1"/>
  <c r="AA1266" i="1"/>
  <c r="AA1267" i="1"/>
  <c r="AA1268" i="1"/>
  <c r="AA1269" i="1"/>
  <c r="AA1270" i="1"/>
  <c r="AA1271" i="1"/>
  <c r="AA1272" i="1"/>
  <c r="AA1273" i="1"/>
  <c r="AA1274" i="1"/>
  <c r="AA1275" i="1"/>
  <c r="AA1276" i="1"/>
  <c r="AA1277" i="1"/>
  <c r="AA1278" i="1"/>
  <c r="AA1279" i="1"/>
  <c r="AA1280" i="1"/>
  <c r="AA1281" i="1"/>
  <c r="AA1282" i="1"/>
  <c r="AA1283" i="1"/>
  <c r="AA1284" i="1"/>
  <c r="AA1285" i="1"/>
  <c r="AA1286" i="1"/>
  <c r="AA1287" i="1"/>
  <c r="AA1288" i="1"/>
  <c r="AA1289" i="1"/>
  <c r="AA1290" i="1"/>
  <c r="AA1291" i="1"/>
  <c r="AA1292" i="1"/>
  <c r="AA1293" i="1"/>
  <c r="AA1294" i="1"/>
  <c r="AA1295" i="1"/>
  <c r="AA1296" i="1"/>
  <c r="AA1297" i="1"/>
  <c r="AA1298" i="1"/>
  <c r="AA1299" i="1"/>
  <c r="AA1300" i="1"/>
  <c r="AA1301" i="1"/>
  <c r="AA1302" i="1"/>
  <c r="AA1303" i="1"/>
  <c r="AA1304" i="1"/>
  <c r="AA1305" i="1"/>
  <c r="AA1306" i="1"/>
  <c r="AA1307" i="1"/>
  <c r="AA1308" i="1"/>
  <c r="AA1309" i="1"/>
  <c r="AA1310" i="1"/>
  <c r="AA1311" i="1"/>
  <c r="AA1312" i="1"/>
  <c r="AA1313" i="1"/>
  <c r="AA1314" i="1"/>
  <c r="AA1315" i="1"/>
  <c r="AA1316" i="1"/>
  <c r="AA1317" i="1"/>
  <c r="AA1318" i="1"/>
  <c r="AA1319" i="1"/>
  <c r="AA1320" i="1"/>
  <c r="AA1321" i="1"/>
  <c r="AA1322" i="1"/>
  <c r="AA1323" i="1"/>
  <c r="AA1324" i="1"/>
  <c r="AA1325" i="1"/>
  <c r="AA1326" i="1"/>
  <c r="AA1327" i="1"/>
  <c r="AA1328" i="1"/>
  <c r="AA1329" i="1"/>
  <c r="AA1330" i="1"/>
  <c r="AA1331" i="1"/>
  <c r="AA1332" i="1"/>
  <c r="AA1333" i="1"/>
  <c r="AA1334" i="1"/>
  <c r="AA1335" i="1"/>
  <c r="AA1336" i="1"/>
  <c r="AA1337" i="1"/>
  <c r="AA1338" i="1"/>
  <c r="AA1339" i="1"/>
  <c r="AA1340" i="1"/>
  <c r="AA1341" i="1"/>
  <c r="AA1342" i="1"/>
  <c r="AA1343" i="1"/>
  <c r="AA1344" i="1"/>
  <c r="AA1345" i="1"/>
  <c r="AA1346" i="1"/>
  <c r="AA1347" i="1"/>
  <c r="AA1348" i="1"/>
  <c r="AA1349" i="1"/>
  <c r="AA1350" i="1"/>
  <c r="AA1351" i="1"/>
  <c r="AA1352" i="1"/>
  <c r="AA1353" i="1"/>
  <c r="AA1354" i="1"/>
  <c r="AA1355" i="1"/>
  <c r="AA1356" i="1"/>
  <c r="AA1357" i="1"/>
  <c r="AA1358" i="1"/>
  <c r="AA1359" i="1"/>
  <c r="AA1360" i="1"/>
  <c r="AA1361" i="1"/>
  <c r="AA1362" i="1"/>
  <c r="AA1363" i="1"/>
  <c r="AA1364" i="1"/>
  <c r="AA1365" i="1"/>
  <c r="AA1366" i="1"/>
  <c r="AA1367" i="1"/>
  <c r="AA1368" i="1"/>
  <c r="AA1369" i="1"/>
  <c r="AA1370" i="1"/>
  <c r="AA1371" i="1"/>
  <c r="AA1372" i="1"/>
  <c r="AA1373" i="1"/>
  <c r="AA1374" i="1"/>
  <c r="AA1375" i="1"/>
  <c r="AA1376" i="1"/>
  <c r="AA1377" i="1"/>
  <c r="AA1378" i="1"/>
  <c r="AA1379" i="1"/>
  <c r="AA1380" i="1"/>
  <c r="AA1381" i="1"/>
  <c r="AA1382" i="1"/>
  <c r="AA1383" i="1"/>
  <c r="AA1384" i="1"/>
  <c r="AA1385" i="1"/>
  <c r="AA1386" i="1"/>
  <c r="AA1387" i="1"/>
  <c r="AA1388" i="1"/>
  <c r="AA1389" i="1"/>
  <c r="AA1390" i="1"/>
  <c r="AA1391" i="1"/>
  <c r="AA1392" i="1"/>
  <c r="AA1393" i="1"/>
  <c r="AA1394" i="1"/>
  <c r="AA1395" i="1"/>
  <c r="AA1396" i="1"/>
  <c r="AA1397" i="1"/>
  <c r="AA1398" i="1"/>
  <c r="AA1399" i="1"/>
  <c r="AA1400" i="1"/>
  <c r="AA1401" i="1"/>
  <c r="AA1402" i="1"/>
  <c r="AA1403" i="1"/>
  <c r="AA1404" i="1"/>
  <c r="AA1405" i="1"/>
  <c r="AA1406" i="1"/>
  <c r="AA1407" i="1"/>
  <c r="AA1408" i="1"/>
  <c r="AA1409" i="1"/>
  <c r="AA1410" i="1"/>
  <c r="AA1411" i="1"/>
  <c r="AA1412" i="1"/>
  <c r="AA1413" i="1"/>
  <c r="AA1414" i="1"/>
  <c r="AA1415" i="1"/>
  <c r="AA1416" i="1"/>
  <c r="AA1417" i="1"/>
  <c r="AA1418" i="1"/>
  <c r="AA1419" i="1"/>
  <c r="AA1420" i="1"/>
  <c r="AA1421" i="1"/>
  <c r="AA1422" i="1"/>
  <c r="AA1423" i="1"/>
  <c r="AA1424" i="1"/>
  <c r="AA1425" i="1"/>
  <c r="AA1426" i="1"/>
  <c r="AA1427" i="1"/>
  <c r="AA1428" i="1"/>
  <c r="AA1429" i="1"/>
  <c r="AA1430" i="1"/>
  <c r="AA1431" i="1"/>
  <c r="AA1432" i="1"/>
  <c r="AA1433" i="1"/>
  <c r="AA1434" i="1"/>
  <c r="AA1435" i="1"/>
  <c r="AA1436" i="1"/>
  <c r="AA1437" i="1"/>
  <c r="AA1438" i="1"/>
  <c r="AA1439" i="1"/>
  <c r="AA1440" i="1"/>
  <c r="AA1441" i="1"/>
  <c r="AA1442" i="1"/>
  <c r="AA1443" i="1"/>
  <c r="AA1444" i="1"/>
  <c r="AA1445" i="1"/>
  <c r="AA1446" i="1"/>
  <c r="AA1447" i="1"/>
  <c r="AA1448" i="1"/>
  <c r="AA1449" i="1"/>
  <c r="AA1450" i="1"/>
  <c r="AA1451" i="1"/>
  <c r="AA1452" i="1"/>
  <c r="AA1453" i="1"/>
  <c r="AA1454" i="1"/>
  <c r="AA1455" i="1"/>
  <c r="AA1456" i="1"/>
  <c r="AA1457" i="1"/>
  <c r="AA1458" i="1"/>
  <c r="AA1459" i="1"/>
  <c r="AA1460" i="1"/>
  <c r="AA1461" i="1"/>
  <c r="AA1462" i="1"/>
  <c r="AA1463" i="1"/>
  <c r="AA1464" i="1"/>
  <c r="AA1465" i="1"/>
  <c r="AA1466" i="1"/>
  <c r="AA1467" i="1"/>
  <c r="AA1468" i="1"/>
  <c r="AA1469" i="1"/>
  <c r="AA1470" i="1"/>
  <c r="AA1471" i="1"/>
  <c r="AA1472" i="1"/>
  <c r="AA1473" i="1"/>
  <c r="AA1474" i="1"/>
  <c r="AA1475" i="1"/>
  <c r="AA1476" i="1"/>
  <c r="AA1477" i="1"/>
  <c r="AA1478" i="1"/>
  <c r="AA1479" i="1"/>
  <c r="AA1480" i="1"/>
  <c r="AA1481" i="1"/>
  <c r="AA1482" i="1"/>
  <c r="AA1483" i="1"/>
  <c r="AA1484" i="1"/>
  <c r="AA1485" i="1"/>
  <c r="AA1486" i="1"/>
  <c r="AA1487" i="1"/>
  <c r="AA1488" i="1"/>
  <c r="AA1489" i="1"/>
  <c r="AA1490" i="1"/>
  <c r="AA1491" i="1"/>
  <c r="AA1492" i="1"/>
  <c r="AA1493" i="1"/>
  <c r="AA1494" i="1"/>
  <c r="AA1495" i="1"/>
  <c r="AA1496" i="1"/>
  <c r="AA1497" i="1"/>
  <c r="AA1498" i="1"/>
  <c r="AA1499" i="1"/>
  <c r="AA1500" i="1"/>
  <c r="AA1501" i="1"/>
  <c r="AA1502" i="1"/>
  <c r="AA1503" i="1"/>
  <c r="AA1504" i="1"/>
  <c r="AA1505" i="1"/>
  <c r="AA1506" i="1"/>
  <c r="AA1507" i="1"/>
  <c r="AA1508" i="1"/>
  <c r="AA1509" i="1"/>
  <c r="AA1510" i="1"/>
  <c r="AA1511" i="1"/>
  <c r="AA1512" i="1"/>
  <c r="AA1513" i="1"/>
  <c r="AA1514" i="1"/>
  <c r="AA1515" i="1"/>
  <c r="AA1516" i="1"/>
  <c r="AA1517" i="1"/>
  <c r="AA1518" i="1"/>
  <c r="AA1519" i="1"/>
  <c r="AA1520" i="1"/>
  <c r="AA1521" i="1"/>
  <c r="AA1522" i="1"/>
  <c r="AA1523" i="1"/>
  <c r="AA1524" i="1"/>
  <c r="AA1525" i="1"/>
  <c r="AA1526" i="1"/>
  <c r="AA1527" i="1"/>
  <c r="AA1528" i="1"/>
  <c r="AA1529" i="1"/>
  <c r="AA1530" i="1"/>
  <c r="AA1531" i="1"/>
  <c r="AA1532" i="1"/>
  <c r="AA1533" i="1"/>
  <c r="AA1534" i="1"/>
  <c r="AA1535" i="1"/>
  <c r="AA1536" i="1"/>
  <c r="AA1537" i="1"/>
  <c r="AA1538" i="1"/>
  <c r="AA1539" i="1"/>
  <c r="AA1540" i="1"/>
  <c r="AA1541" i="1"/>
  <c r="AA1542" i="1"/>
  <c r="AA1543" i="1"/>
  <c r="AA1544" i="1"/>
  <c r="AA1545" i="1"/>
  <c r="AA1546" i="1"/>
  <c r="AA1547" i="1"/>
  <c r="AA1548" i="1"/>
  <c r="AA1549" i="1"/>
  <c r="AA1550" i="1"/>
  <c r="AA1551" i="1"/>
  <c r="AA1552" i="1"/>
  <c r="AA1553" i="1"/>
  <c r="AA1554" i="1"/>
  <c r="AA1555" i="1"/>
  <c r="AA1556" i="1"/>
  <c r="AA1557" i="1"/>
  <c r="AA1558" i="1"/>
  <c r="AA1559" i="1"/>
  <c r="AA1560" i="1"/>
  <c r="AA1561" i="1"/>
  <c r="AA1562" i="1"/>
  <c r="AA1563" i="1"/>
  <c r="AA1564" i="1"/>
  <c r="AA1565" i="1"/>
  <c r="AA1566" i="1"/>
  <c r="AA1567" i="1"/>
  <c r="AA1568" i="1"/>
  <c r="AA1569" i="1"/>
  <c r="AA1570" i="1"/>
  <c r="AA1571" i="1"/>
  <c r="AA1572" i="1"/>
  <c r="AA1573" i="1"/>
  <c r="AA1574" i="1"/>
  <c r="AA1575" i="1"/>
  <c r="AA1576" i="1"/>
  <c r="AA1577" i="1"/>
  <c r="AA1578" i="1"/>
  <c r="AA1579" i="1"/>
  <c r="AA1580" i="1"/>
  <c r="AA1581" i="1"/>
  <c r="AA1582" i="1"/>
  <c r="AA1583" i="1"/>
  <c r="AA1584" i="1"/>
  <c r="AA1585" i="1"/>
  <c r="AA1586" i="1"/>
  <c r="AA1587" i="1"/>
  <c r="AA1588" i="1"/>
  <c r="AA1589" i="1"/>
  <c r="AA1590" i="1"/>
  <c r="AA1591" i="1"/>
  <c r="AA1592" i="1"/>
  <c r="AA1593" i="1"/>
  <c r="AA1594" i="1"/>
  <c r="AA1595" i="1"/>
  <c r="AA1596" i="1"/>
  <c r="AA1597" i="1"/>
  <c r="AA1598" i="1"/>
  <c r="AA1599" i="1"/>
  <c r="AA1600" i="1"/>
  <c r="AA1601" i="1"/>
  <c r="AA1602" i="1"/>
  <c r="AA1603" i="1"/>
  <c r="AA1604" i="1"/>
  <c r="AA1605" i="1"/>
  <c r="AA1606" i="1"/>
  <c r="AA1607" i="1"/>
  <c r="AA1608" i="1"/>
  <c r="AA1609" i="1"/>
  <c r="AA1610" i="1"/>
  <c r="AA1611" i="1"/>
  <c r="AA1612" i="1"/>
  <c r="AA1613" i="1"/>
  <c r="AA1614" i="1"/>
  <c r="AA1615" i="1"/>
  <c r="AA1616" i="1"/>
  <c r="AA1617" i="1"/>
  <c r="AA1618" i="1"/>
  <c r="AA1619" i="1"/>
  <c r="AA1620" i="1"/>
  <c r="AA1621" i="1"/>
  <c r="AA1622" i="1"/>
  <c r="AA1623" i="1"/>
  <c r="AA1624" i="1"/>
  <c r="AA1625" i="1"/>
  <c r="AA1626" i="1"/>
  <c r="AA1627" i="1"/>
  <c r="AA1628" i="1"/>
  <c r="AA1629" i="1"/>
  <c r="AA1630" i="1"/>
  <c r="AA1631" i="1"/>
  <c r="AA1632" i="1"/>
  <c r="AA1633" i="1"/>
  <c r="AA1634" i="1"/>
  <c r="AA1635" i="1"/>
  <c r="AA1636" i="1"/>
  <c r="AA1637" i="1"/>
  <c r="AA1638" i="1"/>
  <c r="AA1639" i="1"/>
  <c r="AA1640" i="1"/>
  <c r="AA1641" i="1"/>
  <c r="AA1642" i="1"/>
  <c r="AA1643" i="1"/>
  <c r="AA1644" i="1"/>
  <c r="AA1645" i="1"/>
  <c r="AA1646" i="1"/>
  <c r="AA1647" i="1"/>
  <c r="AA1648" i="1"/>
  <c r="AA1649" i="1"/>
  <c r="AA1650" i="1"/>
  <c r="AA1651" i="1"/>
  <c r="AA1652" i="1"/>
  <c r="AA1653" i="1"/>
  <c r="AA1654" i="1"/>
  <c r="AA1655" i="1"/>
  <c r="AA1656" i="1"/>
  <c r="AA1657" i="1"/>
  <c r="AA1658" i="1"/>
  <c r="AA1659" i="1"/>
  <c r="AA1660" i="1"/>
  <c r="AA1661" i="1"/>
  <c r="AA1662" i="1"/>
  <c r="AA1663" i="1"/>
  <c r="AA1664" i="1"/>
  <c r="AA1665" i="1"/>
  <c r="AA1666" i="1"/>
  <c r="AA1667" i="1"/>
  <c r="AA1668" i="1"/>
  <c r="AA1669" i="1"/>
  <c r="AA1670" i="1"/>
  <c r="AA1671" i="1"/>
  <c r="AA1672" i="1"/>
  <c r="AA1673" i="1"/>
  <c r="AA1674" i="1"/>
  <c r="AA1675" i="1"/>
  <c r="AA1676" i="1"/>
  <c r="AA1677" i="1"/>
  <c r="AA1678" i="1"/>
  <c r="AA1679" i="1"/>
  <c r="AA1680" i="1"/>
  <c r="AA1681" i="1"/>
  <c r="AA1682" i="1"/>
  <c r="AA1683" i="1"/>
  <c r="AA1684" i="1"/>
  <c r="AA1685" i="1"/>
  <c r="AA1686" i="1"/>
  <c r="AA1687" i="1"/>
  <c r="AA1688" i="1"/>
  <c r="AA1689" i="1"/>
  <c r="AA1690" i="1"/>
  <c r="AA1691" i="1"/>
  <c r="AA1692" i="1"/>
  <c r="AA1693" i="1"/>
  <c r="AA1694" i="1"/>
  <c r="AA1695" i="1"/>
  <c r="AA1696" i="1"/>
  <c r="AA1697" i="1"/>
  <c r="AA1698" i="1"/>
  <c r="AA1699" i="1"/>
  <c r="AA1700" i="1"/>
  <c r="AA1701" i="1"/>
  <c r="AA1702" i="1"/>
  <c r="AA1703" i="1"/>
  <c r="AA1704" i="1"/>
  <c r="AA1705" i="1"/>
  <c r="AA1706" i="1"/>
  <c r="AA1707" i="1"/>
  <c r="AA1708" i="1"/>
  <c r="AA1709" i="1"/>
  <c r="AA1710" i="1"/>
  <c r="AA1711" i="1"/>
  <c r="AA1712" i="1"/>
  <c r="AA1713" i="1"/>
  <c r="AA1714" i="1"/>
  <c r="AA1715" i="1"/>
  <c r="AA1716" i="1"/>
  <c r="AA1717" i="1"/>
  <c r="AA1718" i="1"/>
  <c r="AA1719" i="1"/>
  <c r="AA1720" i="1"/>
  <c r="AA1721" i="1"/>
  <c r="AA1722" i="1"/>
  <c r="AA1723" i="1"/>
  <c r="AA1724" i="1"/>
  <c r="AA1725" i="1"/>
  <c r="AA1726" i="1"/>
  <c r="AA1727" i="1"/>
  <c r="AA1728" i="1"/>
  <c r="AA1729" i="1"/>
  <c r="AA1730" i="1"/>
  <c r="AA1731" i="1"/>
  <c r="AA1732" i="1"/>
  <c r="AA1733" i="1"/>
  <c r="AA1734" i="1"/>
  <c r="AA1735" i="1"/>
  <c r="AA1736" i="1"/>
  <c r="AA1737" i="1"/>
  <c r="AA1738" i="1"/>
  <c r="AA1739" i="1"/>
  <c r="AA1740" i="1"/>
  <c r="AA1741" i="1"/>
  <c r="AA1742" i="1"/>
  <c r="AA1743" i="1"/>
  <c r="AA1744" i="1"/>
  <c r="AA1745" i="1"/>
  <c r="AA1746" i="1"/>
  <c r="AA1747" i="1"/>
  <c r="AA1748" i="1"/>
  <c r="AA1749" i="1"/>
  <c r="AA1750" i="1"/>
  <c r="AA1751" i="1"/>
  <c r="AA1752" i="1"/>
  <c r="AA1753" i="1"/>
  <c r="AA1754" i="1"/>
  <c r="AA1755" i="1"/>
  <c r="AA1756" i="1"/>
  <c r="AA1757" i="1"/>
  <c r="AA1758" i="1"/>
  <c r="AA1759" i="1"/>
  <c r="AA1760" i="1"/>
  <c r="AA1761" i="1"/>
  <c r="AA1762" i="1"/>
  <c r="AA1763" i="1"/>
  <c r="AA1764" i="1"/>
  <c r="AA1765" i="1"/>
  <c r="AA1766" i="1"/>
  <c r="AA1767" i="1"/>
  <c r="AA1768" i="1"/>
  <c r="AA1769" i="1"/>
  <c r="AA1770" i="1"/>
  <c r="AA1771" i="1"/>
  <c r="AA1772" i="1"/>
  <c r="AA1773" i="1"/>
  <c r="AA1774" i="1"/>
  <c r="AA1775" i="1"/>
  <c r="AA1776" i="1"/>
  <c r="AA1777" i="1"/>
  <c r="AA1778" i="1"/>
  <c r="AA1779" i="1"/>
  <c r="AA1780" i="1"/>
  <c r="AA1781" i="1"/>
  <c r="AA1782" i="1"/>
  <c r="AA1783" i="1"/>
  <c r="AA1784" i="1"/>
  <c r="AA1785" i="1"/>
  <c r="AA1786" i="1"/>
  <c r="AA1787" i="1"/>
  <c r="AA1788" i="1"/>
  <c r="AA1789" i="1"/>
  <c r="AA1790" i="1"/>
  <c r="AA1791" i="1"/>
  <c r="AA1792" i="1"/>
  <c r="AA1793" i="1"/>
  <c r="AA1794" i="1"/>
  <c r="AA1795" i="1"/>
  <c r="AA1796" i="1"/>
  <c r="AA1797" i="1"/>
  <c r="AA1798" i="1"/>
  <c r="AA1799" i="1"/>
  <c r="AA1800" i="1"/>
  <c r="AA1801" i="1"/>
  <c r="AA1802" i="1"/>
  <c r="AA1803" i="1"/>
  <c r="AA1804" i="1"/>
  <c r="AA1805" i="1"/>
  <c r="AA1806" i="1"/>
  <c r="AA1807" i="1"/>
  <c r="AA1808" i="1"/>
  <c r="AA1809" i="1"/>
  <c r="AA1810" i="1"/>
  <c r="AA1811" i="1"/>
  <c r="AA1812" i="1"/>
  <c r="AA1813" i="1"/>
  <c r="AA1814" i="1"/>
  <c r="AA1815" i="1"/>
  <c r="AA1816" i="1"/>
  <c r="AA1817" i="1"/>
  <c r="AA1818" i="1"/>
  <c r="AA1819" i="1"/>
  <c r="AA1820" i="1"/>
  <c r="AA1821" i="1"/>
  <c r="AA1822" i="1"/>
  <c r="AA1823" i="1"/>
  <c r="AA1824" i="1"/>
  <c r="AA1825" i="1"/>
  <c r="AA1826" i="1"/>
  <c r="AA1827" i="1"/>
  <c r="AA1828" i="1"/>
  <c r="AA1829" i="1"/>
  <c r="AA1830" i="1"/>
  <c r="AA1831" i="1"/>
  <c r="AA1832" i="1"/>
  <c r="AA1833" i="1"/>
  <c r="AA1834" i="1"/>
  <c r="AA1835" i="1"/>
  <c r="AA1836" i="1"/>
  <c r="AA1837" i="1"/>
  <c r="AA1838" i="1"/>
  <c r="AA1839" i="1"/>
  <c r="AA1840" i="1"/>
  <c r="AA1841" i="1"/>
  <c r="AA1842" i="1"/>
  <c r="AA1843" i="1"/>
  <c r="AA1844" i="1"/>
  <c r="AA1845" i="1"/>
  <c r="AA1846" i="1"/>
  <c r="AA1847" i="1"/>
  <c r="AA1848" i="1"/>
  <c r="AA1849" i="1"/>
  <c r="AA1850" i="1"/>
  <c r="AA1851" i="1"/>
  <c r="AA1852" i="1"/>
  <c r="AA1853" i="1"/>
  <c r="AA1854" i="1"/>
  <c r="AA1855" i="1"/>
  <c r="AA1856" i="1"/>
  <c r="AA1857" i="1"/>
  <c r="AA1858" i="1"/>
  <c r="AA1859" i="1"/>
  <c r="AA1860" i="1"/>
  <c r="AA1861" i="1"/>
  <c r="AA1862" i="1"/>
  <c r="AA1863" i="1"/>
  <c r="AA1864" i="1"/>
  <c r="AA1865" i="1"/>
  <c r="AA1866" i="1"/>
  <c r="AA1867" i="1"/>
  <c r="AA1868" i="1"/>
  <c r="AA1869" i="1"/>
  <c r="AA1870" i="1"/>
  <c r="AA1871" i="1"/>
  <c r="AA1872" i="1"/>
  <c r="AA1873" i="1"/>
  <c r="AA1874" i="1"/>
  <c r="AA1875" i="1"/>
  <c r="AA1876" i="1"/>
  <c r="AA1877" i="1"/>
  <c r="AA1878" i="1"/>
  <c r="AA1879" i="1"/>
  <c r="AA1880" i="1"/>
  <c r="AA1881" i="1"/>
  <c r="AA1882" i="1"/>
  <c r="AA1883" i="1"/>
  <c r="AA1884" i="1"/>
  <c r="AA1885" i="1"/>
  <c r="AA1886" i="1"/>
  <c r="AA1887" i="1"/>
  <c r="AA1888" i="1"/>
  <c r="AA1889" i="1"/>
  <c r="AA1890" i="1"/>
  <c r="AA1891" i="1"/>
  <c r="AA1892" i="1"/>
  <c r="AA1893" i="1"/>
  <c r="AA1894" i="1"/>
  <c r="AA1895" i="1"/>
  <c r="AA1896" i="1"/>
  <c r="AA1897" i="1"/>
  <c r="AA1898" i="1"/>
  <c r="AA1899" i="1"/>
  <c r="AA1900" i="1"/>
  <c r="AA1901" i="1"/>
  <c r="AA1902" i="1"/>
  <c r="AA1903" i="1"/>
  <c r="AA1904" i="1"/>
  <c r="AA1905" i="1"/>
  <c r="AA1906" i="1"/>
  <c r="AA1907" i="1"/>
  <c r="AA1908" i="1"/>
  <c r="AA1909" i="1"/>
  <c r="AA1910" i="1"/>
  <c r="AA1911" i="1"/>
  <c r="AA1912" i="1"/>
  <c r="AA1913" i="1"/>
  <c r="AA1914" i="1"/>
  <c r="AA1915" i="1"/>
  <c r="AA1916" i="1"/>
  <c r="AA1917" i="1"/>
  <c r="AA1918" i="1"/>
  <c r="AA1919" i="1"/>
  <c r="AA1920" i="1"/>
  <c r="AA1921" i="1"/>
  <c r="AA1922" i="1"/>
  <c r="AA1923" i="1"/>
  <c r="AA1924" i="1"/>
  <c r="AA1925" i="1"/>
  <c r="AA1926" i="1"/>
  <c r="AA1927" i="1"/>
  <c r="AA1928" i="1"/>
  <c r="AA1929" i="1"/>
  <c r="AA1930" i="1"/>
  <c r="AA1931" i="1"/>
  <c r="AA1932" i="1"/>
  <c r="AA1933" i="1"/>
  <c r="AA1934" i="1"/>
  <c r="AA1935" i="1"/>
  <c r="AA1936" i="1"/>
  <c r="AA1937" i="1"/>
  <c r="AA1938" i="1"/>
  <c r="AA1939" i="1"/>
  <c r="AA1940" i="1"/>
  <c r="AA1941" i="1"/>
  <c r="AA1942" i="1"/>
  <c r="AA1943" i="1"/>
  <c r="AA1944" i="1"/>
  <c r="AA1945" i="1"/>
  <c r="AA1946" i="1"/>
  <c r="AA1947" i="1"/>
  <c r="AA1948" i="1"/>
  <c r="AA1949" i="1"/>
  <c r="AA1950" i="1"/>
  <c r="AA1951" i="1"/>
  <c r="AA1952" i="1"/>
  <c r="AA1953" i="1"/>
  <c r="AA1954" i="1"/>
  <c r="AA1955" i="1"/>
  <c r="AA1956" i="1"/>
  <c r="AA1957" i="1"/>
  <c r="AA1958" i="1"/>
  <c r="AA1959" i="1"/>
  <c r="AA1960" i="1"/>
  <c r="AA1961" i="1"/>
  <c r="AA1962" i="1"/>
  <c r="AA1963" i="1"/>
  <c r="AA1964" i="1"/>
  <c r="AA1965" i="1"/>
  <c r="AA1966" i="1"/>
  <c r="AA1967" i="1"/>
  <c r="AA1968" i="1"/>
  <c r="AA1969" i="1"/>
  <c r="AA1970" i="1"/>
  <c r="AA1971" i="1"/>
  <c r="AA1972" i="1"/>
  <c r="AA1973" i="1"/>
  <c r="AA1974" i="1"/>
  <c r="AA1975" i="1"/>
  <c r="AA1976" i="1"/>
  <c r="AA1977" i="1"/>
  <c r="AA1978" i="1"/>
  <c r="AA1979" i="1"/>
  <c r="AA1980" i="1"/>
  <c r="AA1981" i="1"/>
  <c r="AA1982" i="1"/>
  <c r="AA1983" i="1"/>
  <c r="AA1984" i="1"/>
  <c r="AA1985" i="1"/>
  <c r="AA1986" i="1"/>
  <c r="AA1987" i="1"/>
  <c r="AA1988" i="1"/>
  <c r="AA1989" i="1"/>
  <c r="AA1990" i="1"/>
  <c r="AA1991" i="1"/>
  <c r="AA1992" i="1"/>
  <c r="AA1993" i="1"/>
  <c r="AA1994" i="1"/>
  <c r="AA1995" i="1"/>
  <c r="AA1996" i="1"/>
  <c r="AA1997" i="1"/>
  <c r="AA1998" i="1"/>
  <c r="AA1999" i="1"/>
  <c r="AA2000" i="1"/>
  <c r="AA2001" i="1"/>
  <c r="AA2002" i="1"/>
  <c r="AA2003" i="1"/>
  <c r="AA2004" i="1"/>
  <c r="AA2005" i="1"/>
  <c r="AA2006" i="1"/>
  <c r="AA2007" i="1"/>
  <c r="AA2008" i="1"/>
  <c r="AA2009" i="1"/>
  <c r="AA2010" i="1"/>
  <c r="AA2011" i="1"/>
  <c r="AA2012" i="1"/>
  <c r="AA2013" i="1"/>
  <c r="AA2014" i="1"/>
  <c r="AA2015" i="1"/>
  <c r="AA2016" i="1"/>
  <c r="AA2017" i="1"/>
  <c r="AA2018" i="1"/>
  <c r="AA2019" i="1"/>
  <c r="AA2020" i="1"/>
  <c r="AA2021" i="1"/>
  <c r="AA2022" i="1"/>
  <c r="AA2023" i="1"/>
  <c r="AA2024" i="1"/>
  <c r="AA2025" i="1"/>
  <c r="AA2026" i="1"/>
  <c r="AA2027" i="1"/>
  <c r="AA2028" i="1"/>
  <c r="AA2029" i="1"/>
  <c r="AA2030" i="1"/>
  <c r="AA2031" i="1"/>
  <c r="AA2032" i="1"/>
  <c r="AA2033" i="1"/>
  <c r="AA2034" i="1"/>
  <c r="AA2035" i="1"/>
  <c r="AA2036" i="1"/>
  <c r="AA2037" i="1"/>
  <c r="AA2038" i="1"/>
  <c r="AA2039" i="1"/>
  <c r="AA2040" i="1"/>
  <c r="AA2041" i="1"/>
  <c r="AA2042" i="1"/>
  <c r="AA2043" i="1"/>
  <c r="AA2044" i="1"/>
  <c r="AA2045" i="1"/>
  <c r="AA2046" i="1"/>
  <c r="AA2047" i="1"/>
  <c r="AA2048" i="1"/>
  <c r="AA2049" i="1"/>
  <c r="AA2050" i="1"/>
  <c r="AA2051" i="1"/>
  <c r="AA2052" i="1"/>
  <c r="AA2053" i="1"/>
  <c r="AA2054" i="1"/>
  <c r="AA2055" i="1"/>
  <c r="AA2056" i="1"/>
  <c r="AA2057" i="1"/>
  <c r="AA2058" i="1"/>
  <c r="AA2059" i="1"/>
  <c r="AA2060" i="1"/>
  <c r="AA2061" i="1"/>
  <c r="AA2062" i="1"/>
  <c r="AA2063" i="1"/>
  <c r="AA2064" i="1"/>
  <c r="AA2065" i="1"/>
  <c r="AA2066" i="1"/>
  <c r="AA2067" i="1"/>
  <c r="AA2068" i="1"/>
  <c r="AA2069" i="1"/>
  <c r="AA2070" i="1"/>
  <c r="AA2071" i="1"/>
  <c r="AA2072" i="1"/>
  <c r="AA2073" i="1"/>
  <c r="AA2074" i="1"/>
  <c r="AA2075" i="1"/>
  <c r="AA2076" i="1"/>
  <c r="AA2077" i="1"/>
  <c r="AA2078" i="1"/>
  <c r="AA2079" i="1"/>
  <c r="AA2080" i="1"/>
  <c r="AA2081" i="1"/>
  <c r="AA2082" i="1"/>
  <c r="AA2083" i="1"/>
  <c r="AA2084" i="1"/>
  <c r="AA2085" i="1"/>
  <c r="AA2086" i="1"/>
  <c r="AA2087" i="1"/>
  <c r="AA2088" i="1"/>
  <c r="AA2089" i="1"/>
  <c r="AA2090" i="1"/>
  <c r="AA2091" i="1"/>
  <c r="AA2092" i="1"/>
  <c r="AA2093" i="1"/>
  <c r="AA2094" i="1"/>
  <c r="AA2095" i="1"/>
  <c r="AA2096" i="1"/>
  <c r="AA2097" i="1"/>
  <c r="AA2098" i="1"/>
  <c r="AA2099" i="1"/>
  <c r="AA2100" i="1"/>
  <c r="AA2101" i="1"/>
  <c r="AA2102" i="1"/>
  <c r="AA2103" i="1"/>
  <c r="AA2104" i="1"/>
  <c r="AA2105" i="1"/>
  <c r="AA2106" i="1"/>
  <c r="AA2107" i="1"/>
  <c r="AA2108" i="1"/>
  <c r="AA2109" i="1"/>
  <c r="AA2110" i="1"/>
  <c r="AA2111" i="1"/>
  <c r="AA2112" i="1"/>
  <c r="AA2113" i="1"/>
  <c r="AA2114" i="1"/>
  <c r="AA2115" i="1"/>
  <c r="AA2116" i="1"/>
  <c r="AA2117" i="1"/>
  <c r="AA2118" i="1"/>
  <c r="AA2119" i="1"/>
  <c r="AA2120" i="1"/>
  <c r="AA2121" i="1"/>
  <c r="AA2122" i="1"/>
  <c r="AA2123" i="1"/>
  <c r="AA2124" i="1"/>
  <c r="AA2125" i="1"/>
  <c r="AA2126" i="1"/>
  <c r="AA2127" i="1"/>
  <c r="AA2128" i="1"/>
  <c r="AA2129" i="1"/>
  <c r="AA2130" i="1"/>
  <c r="AA2131" i="1"/>
  <c r="AA2132" i="1"/>
  <c r="AA2133" i="1"/>
  <c r="AA2134" i="1"/>
  <c r="AA2135" i="1"/>
  <c r="AA2136" i="1"/>
  <c r="AA2137" i="1"/>
  <c r="AA2138" i="1"/>
  <c r="AA2139" i="1"/>
  <c r="AA2140" i="1"/>
  <c r="AA2141" i="1"/>
  <c r="AA2142" i="1"/>
  <c r="AA2143" i="1"/>
  <c r="AA2144" i="1"/>
  <c r="AA2145" i="1"/>
  <c r="AA2146" i="1"/>
  <c r="AA2147" i="1"/>
  <c r="AA2148" i="1"/>
  <c r="AA2149" i="1"/>
  <c r="AA2150" i="1"/>
  <c r="AA2151" i="1"/>
  <c r="AA2152" i="1"/>
  <c r="AA2153" i="1"/>
  <c r="AA2154" i="1"/>
  <c r="AA2155" i="1"/>
  <c r="AA2156" i="1"/>
  <c r="AA2157" i="1"/>
  <c r="AA2158" i="1"/>
  <c r="AA2159" i="1"/>
  <c r="AA2160" i="1"/>
  <c r="AA2161" i="1"/>
  <c r="AA2162" i="1"/>
  <c r="AA2163" i="1"/>
  <c r="AA2164" i="1"/>
  <c r="AA2165" i="1"/>
  <c r="AA2166" i="1"/>
  <c r="AA2167" i="1"/>
  <c r="AA2168" i="1"/>
  <c r="AA2169" i="1"/>
  <c r="AA2170" i="1"/>
  <c r="AA2171" i="1"/>
  <c r="AA2172" i="1"/>
  <c r="AA2173" i="1"/>
  <c r="AA2174" i="1"/>
  <c r="AA2175" i="1"/>
  <c r="AA2176" i="1"/>
  <c r="AA2177" i="1"/>
  <c r="AA2178" i="1"/>
  <c r="AA2179" i="1"/>
  <c r="AA2180" i="1"/>
  <c r="AA2181" i="1"/>
  <c r="AA2182" i="1"/>
  <c r="AA2183" i="1"/>
  <c r="AA2184" i="1"/>
  <c r="AA2185" i="1"/>
  <c r="AA2186" i="1"/>
  <c r="AA2187" i="1"/>
  <c r="AA2188" i="1"/>
  <c r="AA2189" i="1"/>
  <c r="AA2190" i="1"/>
  <c r="AA2191" i="1"/>
  <c r="AA2192" i="1"/>
  <c r="AA2193" i="1"/>
  <c r="AA2194" i="1"/>
  <c r="AA2195" i="1"/>
  <c r="AA2196" i="1"/>
  <c r="AA2197" i="1"/>
  <c r="AA2198" i="1"/>
  <c r="AA2199" i="1"/>
  <c r="AA2200" i="1"/>
  <c r="AA2201" i="1"/>
  <c r="AA2202" i="1"/>
  <c r="AA2203" i="1"/>
  <c r="AA2204" i="1"/>
  <c r="AA2205" i="1"/>
  <c r="AA2206" i="1"/>
  <c r="AA2207" i="1"/>
  <c r="AA2208" i="1"/>
  <c r="AA2209" i="1"/>
  <c r="AA2210" i="1"/>
  <c r="AA2211" i="1"/>
  <c r="AA2212" i="1"/>
  <c r="AA2213" i="1"/>
  <c r="AA2214" i="1"/>
  <c r="AA2215" i="1"/>
  <c r="AA2216" i="1"/>
  <c r="AA2217" i="1"/>
  <c r="AA2218" i="1"/>
  <c r="AA2219" i="1"/>
  <c r="AA2220" i="1"/>
  <c r="AA2221" i="1"/>
  <c r="AA2222" i="1"/>
  <c r="AA2223" i="1"/>
  <c r="AA2224" i="1"/>
  <c r="AA2225" i="1"/>
  <c r="AA2226" i="1"/>
  <c r="AA2227" i="1"/>
  <c r="AA2228" i="1"/>
  <c r="AA2229" i="1"/>
  <c r="AA2230" i="1"/>
  <c r="AA2231" i="1"/>
  <c r="AA2232" i="1"/>
  <c r="AA2233" i="1"/>
  <c r="AA2234" i="1"/>
  <c r="AA2235" i="1"/>
  <c r="AA2236" i="1"/>
  <c r="AA2237" i="1"/>
  <c r="AA2238" i="1"/>
  <c r="AA2239" i="1"/>
  <c r="AA2240" i="1"/>
  <c r="AA2241" i="1"/>
  <c r="AA2242" i="1"/>
  <c r="AA2243" i="1"/>
  <c r="AA2244" i="1"/>
  <c r="AA2245" i="1"/>
  <c r="AA2246" i="1"/>
  <c r="AA2247" i="1"/>
  <c r="AA2248" i="1"/>
  <c r="AA2249" i="1"/>
  <c r="AA2250" i="1"/>
  <c r="AA2251" i="1"/>
  <c r="AA2252" i="1"/>
  <c r="AA2253" i="1"/>
  <c r="AA2254" i="1"/>
  <c r="AA2255" i="1"/>
  <c r="AA2256" i="1"/>
  <c r="AA2257" i="1"/>
  <c r="AA2258" i="1"/>
  <c r="AA2259" i="1"/>
  <c r="AA2260" i="1"/>
  <c r="AA2261" i="1"/>
  <c r="AA2262" i="1"/>
  <c r="AA2263" i="1"/>
  <c r="AA2264" i="1"/>
  <c r="AA2265" i="1"/>
  <c r="AA2266" i="1"/>
  <c r="AA2267" i="1"/>
  <c r="AA2268" i="1"/>
  <c r="AA2269" i="1"/>
  <c r="AA2270" i="1"/>
  <c r="AA2271" i="1"/>
  <c r="AA2272" i="1"/>
  <c r="AA2273" i="1"/>
  <c r="AA2274" i="1"/>
  <c r="AA2275" i="1"/>
  <c r="AA2276" i="1"/>
  <c r="AA2277" i="1"/>
  <c r="AA2278" i="1"/>
  <c r="AA2279" i="1"/>
  <c r="AA2280" i="1"/>
  <c r="AA2281" i="1"/>
  <c r="AA2282" i="1"/>
  <c r="AA2283" i="1"/>
  <c r="AA2284" i="1"/>
  <c r="AA2285" i="1"/>
  <c r="AA2286" i="1"/>
  <c r="AA2287" i="1"/>
  <c r="AA2288" i="1"/>
  <c r="AA2289" i="1"/>
  <c r="AA2290" i="1"/>
  <c r="AA2291" i="1"/>
  <c r="AA2292" i="1"/>
  <c r="AA2293" i="1"/>
  <c r="AA2294" i="1"/>
  <c r="AA2295" i="1"/>
  <c r="AA2296" i="1"/>
  <c r="AA2297" i="1"/>
  <c r="AA2298" i="1"/>
  <c r="AA2299" i="1"/>
  <c r="AA2300" i="1"/>
  <c r="AA2301" i="1"/>
  <c r="AA2302" i="1"/>
  <c r="AA2303" i="1"/>
  <c r="AA2304" i="1"/>
  <c r="AA2305" i="1"/>
  <c r="AA2306" i="1"/>
  <c r="AA2307" i="1"/>
  <c r="AA2308" i="1"/>
  <c r="AA2309" i="1"/>
  <c r="AA2310" i="1"/>
  <c r="AA2311" i="1"/>
  <c r="AA2312" i="1"/>
  <c r="AA2313" i="1"/>
  <c r="AA2314" i="1"/>
  <c r="AA2315" i="1"/>
  <c r="AA2316" i="1"/>
  <c r="AA2317" i="1"/>
  <c r="AA2318" i="1"/>
  <c r="AA2319" i="1"/>
  <c r="AA2320" i="1"/>
  <c r="AA2321" i="1"/>
  <c r="AA2322" i="1"/>
  <c r="AA2323" i="1"/>
  <c r="AA2324" i="1"/>
  <c r="AA2325" i="1"/>
  <c r="AA2326" i="1"/>
  <c r="AA2327" i="1"/>
  <c r="AA2328" i="1"/>
  <c r="AA2329" i="1"/>
  <c r="AA2330" i="1"/>
  <c r="AA2331" i="1"/>
  <c r="AA2332" i="1"/>
  <c r="AA2333" i="1"/>
  <c r="AA2334" i="1"/>
  <c r="AA2335" i="1"/>
  <c r="AA2336" i="1"/>
  <c r="AA2337" i="1"/>
  <c r="AA2338" i="1"/>
  <c r="AA2339" i="1"/>
  <c r="AA2340" i="1"/>
  <c r="AA2341" i="1"/>
  <c r="AA2342" i="1"/>
  <c r="AA2343" i="1"/>
  <c r="AA2344" i="1"/>
  <c r="AA2345" i="1"/>
  <c r="AA2346" i="1"/>
  <c r="AA2347" i="1"/>
  <c r="AA2348" i="1"/>
  <c r="AA2349" i="1"/>
  <c r="AA2350" i="1"/>
  <c r="AA2351" i="1"/>
  <c r="AA2352" i="1"/>
  <c r="AA2353" i="1"/>
  <c r="AA2354" i="1"/>
  <c r="AA2355" i="1"/>
  <c r="AA2356" i="1"/>
  <c r="AA2357" i="1"/>
  <c r="AA2358" i="1"/>
  <c r="AA2359" i="1"/>
  <c r="AA2360" i="1"/>
  <c r="AA2361" i="1"/>
  <c r="AA2362" i="1"/>
  <c r="AA2363" i="1"/>
  <c r="AA2364" i="1"/>
  <c r="AA2365" i="1"/>
  <c r="AA2366" i="1"/>
  <c r="AA2367" i="1"/>
  <c r="AA2368" i="1"/>
  <c r="AA2369" i="1"/>
  <c r="AA2370" i="1"/>
  <c r="AA2371" i="1"/>
  <c r="AA2372" i="1"/>
  <c r="AA2373" i="1"/>
  <c r="AA2374" i="1"/>
  <c r="AA2375" i="1"/>
  <c r="AA2376" i="1"/>
  <c r="AA2377" i="1"/>
  <c r="AA2378" i="1"/>
  <c r="AA2379" i="1"/>
  <c r="AA2380" i="1"/>
  <c r="AA2381" i="1"/>
  <c r="AA2382" i="1"/>
  <c r="AA2383" i="1"/>
  <c r="AA2384" i="1"/>
  <c r="AA2385" i="1"/>
  <c r="AA2386" i="1"/>
  <c r="AA2387" i="1"/>
  <c r="AA2388" i="1"/>
  <c r="AA2389" i="1"/>
  <c r="AA2390" i="1"/>
  <c r="AA2391" i="1"/>
  <c r="AA2392" i="1"/>
  <c r="AA2393" i="1"/>
  <c r="AA2394" i="1"/>
  <c r="AA2395" i="1"/>
  <c r="AA2396" i="1"/>
  <c r="AA2397" i="1"/>
  <c r="AA2398" i="1"/>
  <c r="AA2399" i="1"/>
  <c r="AA2400" i="1"/>
  <c r="AA2401" i="1"/>
  <c r="AA2402" i="1"/>
  <c r="AA2403" i="1"/>
  <c r="AA2404" i="1"/>
  <c r="AA2405" i="1"/>
  <c r="AA2406" i="1"/>
  <c r="AA2407" i="1"/>
  <c r="AA2408" i="1"/>
  <c r="AA2409" i="1"/>
  <c r="AA2410" i="1"/>
  <c r="AA2411" i="1"/>
  <c r="AA2412" i="1"/>
  <c r="AA2413" i="1"/>
  <c r="AA2414" i="1"/>
  <c r="AA2415" i="1"/>
  <c r="AA2416" i="1"/>
  <c r="AA2417" i="1"/>
  <c r="AA2418" i="1"/>
  <c r="AA2419" i="1"/>
  <c r="AA2420" i="1"/>
  <c r="AA2421" i="1"/>
  <c r="AA2422" i="1"/>
  <c r="AA2423" i="1"/>
  <c r="AA2424" i="1"/>
  <c r="AA2425" i="1"/>
  <c r="AA2426" i="1"/>
  <c r="AA2427" i="1"/>
  <c r="AA2428" i="1"/>
  <c r="AA2429" i="1"/>
  <c r="AA2430" i="1"/>
  <c r="AA2431" i="1"/>
  <c r="AA2432" i="1"/>
  <c r="AA2433" i="1"/>
  <c r="AA2434" i="1"/>
  <c r="AA2435" i="1"/>
  <c r="AA2436" i="1"/>
  <c r="AA2437" i="1"/>
  <c r="AA2438" i="1"/>
  <c r="AA2439" i="1"/>
  <c r="AA2440" i="1"/>
  <c r="AA2441" i="1"/>
  <c r="AA2442" i="1"/>
  <c r="AA2443" i="1"/>
  <c r="AA2444" i="1"/>
  <c r="AA2445" i="1"/>
  <c r="AA2446" i="1"/>
  <c r="AA2447" i="1"/>
  <c r="AA2448" i="1"/>
  <c r="AA2449" i="1"/>
  <c r="AA2450" i="1"/>
  <c r="AA2451" i="1"/>
  <c r="AA2452" i="1"/>
  <c r="AA2453" i="1"/>
  <c r="AA2454" i="1"/>
  <c r="AA2455" i="1"/>
  <c r="AA2456" i="1"/>
  <c r="AA2457" i="1"/>
  <c r="AA2458" i="1"/>
  <c r="AA2459" i="1"/>
  <c r="AA2460" i="1"/>
  <c r="AA2461" i="1"/>
  <c r="AA2462" i="1"/>
  <c r="AA2463" i="1"/>
  <c r="AA2464" i="1"/>
  <c r="AA2465" i="1"/>
  <c r="AA2466" i="1"/>
  <c r="AA2467" i="1"/>
  <c r="AA2468" i="1"/>
  <c r="AA2469" i="1"/>
  <c r="AA2470" i="1"/>
  <c r="AA2471" i="1"/>
  <c r="AA2472" i="1"/>
  <c r="AA2473" i="1"/>
  <c r="AA2474" i="1"/>
  <c r="AA2475" i="1"/>
  <c r="AA2476" i="1"/>
  <c r="AA2477" i="1"/>
  <c r="AA2478" i="1"/>
  <c r="AA2479" i="1"/>
  <c r="AA2480" i="1"/>
  <c r="AA2481" i="1"/>
  <c r="AA2482" i="1"/>
  <c r="AA2483" i="1"/>
  <c r="AA2484" i="1"/>
  <c r="AA2485" i="1"/>
  <c r="AA2486" i="1"/>
  <c r="AA2487" i="1"/>
  <c r="AA2488" i="1"/>
  <c r="AA2489" i="1"/>
  <c r="AA2490" i="1"/>
  <c r="AA2491" i="1"/>
  <c r="AA2492" i="1"/>
  <c r="AA2493" i="1"/>
  <c r="AA2494" i="1"/>
  <c r="AA2495" i="1"/>
  <c r="AA2496" i="1"/>
  <c r="AA2497" i="1"/>
  <c r="AA2498" i="1"/>
  <c r="AA2499" i="1"/>
  <c r="AA2500" i="1"/>
  <c r="AA2501" i="1"/>
  <c r="AA2502" i="1"/>
  <c r="AA2503" i="1"/>
  <c r="AA2504" i="1"/>
  <c r="AA2505" i="1"/>
  <c r="AA2506" i="1"/>
  <c r="AA2507" i="1"/>
  <c r="AA2508" i="1"/>
  <c r="AA2509" i="1"/>
  <c r="AA2510" i="1"/>
  <c r="AA2511" i="1"/>
  <c r="AA2512" i="1"/>
  <c r="AA2513" i="1"/>
  <c r="AA2514" i="1"/>
  <c r="AA2515" i="1"/>
  <c r="AA2516" i="1"/>
  <c r="AA2517" i="1"/>
  <c r="AA2518" i="1"/>
  <c r="AA2519" i="1"/>
  <c r="AA2520" i="1"/>
  <c r="AA2521" i="1"/>
  <c r="AA2522" i="1"/>
  <c r="AA2523" i="1"/>
  <c r="AA2524" i="1"/>
  <c r="AA2525" i="1"/>
  <c r="AA2526" i="1"/>
  <c r="AA2527" i="1"/>
  <c r="AA2528" i="1"/>
  <c r="AA2529" i="1"/>
  <c r="AA2530" i="1"/>
  <c r="AA2531" i="1"/>
  <c r="AA2532" i="1"/>
  <c r="AA2533" i="1"/>
  <c r="AA2534" i="1"/>
  <c r="AA2535" i="1"/>
  <c r="AA2536" i="1"/>
  <c r="AA2537" i="1"/>
  <c r="AA2538" i="1"/>
  <c r="AA2539" i="1"/>
  <c r="AA2540" i="1"/>
  <c r="AA2541" i="1"/>
  <c r="AA2542" i="1"/>
  <c r="AA2543" i="1"/>
  <c r="AA2544" i="1"/>
  <c r="AA2545" i="1"/>
  <c r="AA2546" i="1"/>
  <c r="AA2547" i="1"/>
  <c r="AA2548" i="1"/>
  <c r="AA2549" i="1"/>
  <c r="AA2550" i="1"/>
  <c r="AA2551" i="1"/>
  <c r="AA2552" i="1"/>
  <c r="AA2553" i="1"/>
  <c r="AA2554" i="1"/>
  <c r="AA2555" i="1"/>
  <c r="AA2556" i="1"/>
  <c r="AA2557" i="1"/>
  <c r="AA2558" i="1"/>
  <c r="AA2559" i="1"/>
  <c r="AA2560" i="1"/>
  <c r="AA2561" i="1"/>
  <c r="AA2562" i="1"/>
  <c r="AA2563" i="1"/>
  <c r="AA2564" i="1"/>
  <c r="AA2565" i="1"/>
  <c r="AA2566" i="1"/>
  <c r="AA2567" i="1"/>
  <c r="AA2568" i="1"/>
  <c r="AA2569" i="1"/>
  <c r="AA2570" i="1"/>
  <c r="AA2571" i="1"/>
  <c r="AA2572" i="1"/>
  <c r="AA2573" i="1"/>
  <c r="AA2574" i="1"/>
  <c r="AA2575" i="1"/>
  <c r="AA2576" i="1"/>
  <c r="AA2577" i="1"/>
  <c r="AA2578" i="1"/>
  <c r="AA2579" i="1"/>
  <c r="AA2580" i="1"/>
  <c r="AA2581" i="1"/>
  <c r="AA2582" i="1"/>
  <c r="AA2583" i="1"/>
  <c r="AA2584" i="1"/>
  <c r="AA2585" i="1"/>
  <c r="AA2586" i="1"/>
  <c r="AA2587" i="1"/>
  <c r="AA2588" i="1"/>
  <c r="AA2589" i="1"/>
  <c r="AA2590" i="1"/>
  <c r="AA2591" i="1"/>
  <c r="AA2592" i="1"/>
  <c r="AA2593" i="1"/>
  <c r="AA2594" i="1"/>
  <c r="AA2595" i="1"/>
  <c r="AA2596" i="1"/>
  <c r="AA2597" i="1"/>
  <c r="AA2598" i="1"/>
  <c r="AA2599" i="1"/>
  <c r="AA2600" i="1"/>
  <c r="AA2601" i="1"/>
  <c r="AA2602" i="1"/>
  <c r="AA2603" i="1"/>
  <c r="AA2604" i="1"/>
  <c r="AA2605" i="1"/>
  <c r="AA2606" i="1"/>
  <c r="AA2607" i="1"/>
  <c r="AA2608" i="1"/>
  <c r="AA2609" i="1"/>
  <c r="AA2610" i="1"/>
  <c r="AA2611" i="1"/>
  <c r="AA2612" i="1"/>
  <c r="AA2613" i="1"/>
  <c r="AA2614" i="1"/>
  <c r="AA2615" i="1"/>
  <c r="AA2616" i="1"/>
  <c r="AA2617" i="1"/>
  <c r="AA2618" i="1"/>
  <c r="AA2619" i="1"/>
  <c r="AA2620" i="1"/>
  <c r="AA2621" i="1"/>
  <c r="AA2622" i="1"/>
  <c r="AA2623" i="1"/>
  <c r="AA2624" i="1"/>
  <c r="AA2625" i="1"/>
  <c r="AA2626" i="1"/>
  <c r="AA2627" i="1"/>
  <c r="AA2628" i="1"/>
  <c r="AA2629" i="1"/>
  <c r="AA2630" i="1"/>
  <c r="AA2631" i="1"/>
  <c r="AA2632" i="1"/>
  <c r="AA2633" i="1"/>
  <c r="AA2634" i="1"/>
  <c r="AA2635" i="1"/>
  <c r="AA2636" i="1"/>
  <c r="AA2637" i="1"/>
  <c r="AA2638" i="1"/>
  <c r="AA2639" i="1"/>
  <c r="AA2640" i="1"/>
  <c r="AA2641" i="1"/>
  <c r="AA2642" i="1"/>
  <c r="AA2643" i="1"/>
  <c r="AA2644" i="1"/>
  <c r="AA2645" i="1"/>
  <c r="AA2646" i="1"/>
  <c r="AA2647" i="1"/>
  <c r="AA2648" i="1"/>
  <c r="AA2649" i="1"/>
  <c r="AA2650" i="1"/>
  <c r="AA2651" i="1"/>
  <c r="AA2652" i="1"/>
  <c r="AA2653" i="1"/>
  <c r="AA2654" i="1"/>
  <c r="AA2655" i="1"/>
  <c r="AA2656" i="1"/>
  <c r="AA2657" i="1"/>
  <c r="AA2658" i="1"/>
  <c r="AA2659" i="1"/>
  <c r="AA2660" i="1"/>
  <c r="AA2661" i="1"/>
  <c r="AA2662" i="1"/>
  <c r="AA2663" i="1"/>
  <c r="AA2664" i="1"/>
  <c r="AA2665" i="1"/>
  <c r="AA2666" i="1"/>
  <c r="AA2667" i="1"/>
  <c r="AA2668" i="1"/>
  <c r="AA2669" i="1"/>
  <c r="AA2670" i="1"/>
  <c r="AA2671" i="1"/>
  <c r="AA2672" i="1"/>
  <c r="AA2673" i="1"/>
  <c r="AA2674" i="1"/>
  <c r="AA2675" i="1"/>
  <c r="AA2676" i="1"/>
  <c r="AA2677" i="1"/>
  <c r="AA2678" i="1"/>
  <c r="AA2679" i="1"/>
  <c r="AA2680" i="1"/>
  <c r="AA2681" i="1"/>
  <c r="AA2682" i="1"/>
  <c r="AA2683" i="1"/>
  <c r="AA2684" i="1"/>
  <c r="AA2685" i="1"/>
  <c r="AA2686" i="1"/>
  <c r="AA2687" i="1"/>
  <c r="AA2688" i="1"/>
  <c r="AA2689" i="1"/>
  <c r="AA2690" i="1"/>
  <c r="AA2691" i="1"/>
  <c r="AA2692" i="1"/>
  <c r="AA2693" i="1"/>
  <c r="AA2694" i="1"/>
  <c r="AA2695" i="1"/>
  <c r="AA2696" i="1"/>
  <c r="AA2697" i="1"/>
  <c r="AA2698" i="1"/>
  <c r="AA2699" i="1"/>
  <c r="AA2700" i="1"/>
  <c r="AA2701" i="1"/>
  <c r="AA2702" i="1"/>
  <c r="AA2703" i="1"/>
  <c r="AA2704" i="1"/>
  <c r="AA2705" i="1"/>
  <c r="AA2706" i="1"/>
  <c r="AA2707" i="1"/>
  <c r="AA2708" i="1"/>
  <c r="AA2709" i="1"/>
  <c r="AA2710" i="1"/>
  <c r="AA2711" i="1"/>
  <c r="AA2712" i="1"/>
  <c r="AA2713" i="1"/>
  <c r="AA2714" i="1"/>
  <c r="AA2715" i="1"/>
  <c r="AA2716" i="1"/>
  <c r="AA2717" i="1"/>
  <c r="AA2718" i="1"/>
  <c r="AA2719" i="1"/>
  <c r="AA2720" i="1"/>
  <c r="AA2721" i="1"/>
  <c r="AA2722" i="1"/>
  <c r="AA2723" i="1"/>
  <c r="AA2724" i="1"/>
  <c r="AA2725" i="1"/>
  <c r="AA2726" i="1"/>
  <c r="AA2727" i="1"/>
  <c r="AA2728" i="1"/>
  <c r="AA2729" i="1"/>
  <c r="AA2730" i="1"/>
  <c r="AA2731" i="1"/>
  <c r="AA2732" i="1"/>
  <c r="AA2733" i="1"/>
  <c r="AA2734" i="1"/>
  <c r="AA2735" i="1"/>
  <c r="AA2736" i="1"/>
  <c r="AA2737" i="1"/>
  <c r="AA2738" i="1"/>
  <c r="AA2739" i="1"/>
  <c r="AA2740" i="1"/>
  <c r="AA2741" i="1"/>
  <c r="AA2742" i="1"/>
  <c r="AA2743" i="1"/>
  <c r="AA2744" i="1"/>
  <c r="AA2745" i="1"/>
  <c r="AA2746" i="1"/>
  <c r="AA2747" i="1"/>
  <c r="AA2748" i="1"/>
  <c r="AA2749" i="1"/>
  <c r="AA2750" i="1"/>
  <c r="AA2751" i="1"/>
  <c r="AA2752" i="1"/>
  <c r="AA2753" i="1"/>
  <c r="AA2754" i="1"/>
  <c r="AA2755" i="1"/>
  <c r="AA2756" i="1"/>
  <c r="AA2757" i="1"/>
  <c r="AA2758" i="1"/>
  <c r="AA2759" i="1"/>
  <c r="AA2760" i="1"/>
  <c r="AA2761" i="1"/>
  <c r="AA2762" i="1"/>
  <c r="AA2763" i="1"/>
  <c r="AA2764" i="1"/>
  <c r="AA2765" i="1"/>
  <c r="AA2766" i="1"/>
  <c r="AA2767" i="1"/>
  <c r="AA2768" i="1"/>
  <c r="AA2769" i="1"/>
  <c r="AA2770" i="1"/>
  <c r="AA2771" i="1"/>
  <c r="AA2772" i="1"/>
  <c r="AA2773" i="1"/>
  <c r="AA2774" i="1"/>
  <c r="AA2775" i="1"/>
  <c r="AA2776" i="1"/>
  <c r="AA2777" i="1"/>
  <c r="AA2778" i="1"/>
  <c r="AA2779" i="1"/>
  <c r="AA2780" i="1"/>
  <c r="AA2781" i="1"/>
  <c r="AA2782" i="1"/>
  <c r="AA2783" i="1"/>
  <c r="AA2784" i="1"/>
  <c r="AA2785" i="1"/>
  <c r="AA2786" i="1"/>
  <c r="AA2787" i="1"/>
  <c r="AA2788" i="1"/>
  <c r="AA2789" i="1"/>
  <c r="AA2790" i="1"/>
  <c r="AA2791" i="1"/>
  <c r="AA2792" i="1"/>
  <c r="AA2793" i="1"/>
  <c r="AA2794" i="1"/>
  <c r="AA2795" i="1"/>
  <c r="AA2796" i="1"/>
  <c r="AA2797" i="1"/>
  <c r="AA2798" i="1"/>
  <c r="AA2799" i="1"/>
  <c r="AA2800" i="1"/>
  <c r="AA2801" i="1"/>
  <c r="AA2802" i="1"/>
  <c r="AA2803" i="1"/>
  <c r="AA2804" i="1"/>
  <c r="AA2805" i="1"/>
  <c r="AA2806" i="1"/>
  <c r="AA2807" i="1"/>
  <c r="AA2808" i="1"/>
  <c r="AA2809" i="1"/>
  <c r="AA2810" i="1"/>
  <c r="AA2811" i="1"/>
  <c r="AA2812" i="1"/>
  <c r="AA2813" i="1"/>
  <c r="AA2814" i="1"/>
  <c r="AA2815" i="1"/>
  <c r="AA2816" i="1"/>
  <c r="AA2817" i="1"/>
  <c r="AA2818" i="1"/>
  <c r="AA2819" i="1"/>
  <c r="AA2820" i="1"/>
  <c r="AA2821" i="1"/>
  <c r="AA2822" i="1"/>
  <c r="AA2823" i="1"/>
  <c r="AA2824" i="1"/>
  <c r="AA2825" i="1"/>
  <c r="AA2826" i="1"/>
  <c r="AA2827" i="1"/>
  <c r="AA2828" i="1"/>
  <c r="AA2829" i="1"/>
  <c r="AA2830" i="1"/>
  <c r="AA2831" i="1"/>
  <c r="AA2832" i="1"/>
  <c r="AA2833" i="1"/>
  <c r="AA2834" i="1"/>
  <c r="AA2835" i="1"/>
  <c r="AA2836" i="1"/>
  <c r="AA2837" i="1"/>
  <c r="AA2838" i="1"/>
  <c r="AA2839" i="1"/>
  <c r="AA2840" i="1"/>
  <c r="AA2841" i="1"/>
  <c r="AA2842" i="1"/>
  <c r="AA2843" i="1"/>
  <c r="AA2844" i="1"/>
  <c r="AA2845" i="1"/>
  <c r="AA2846" i="1"/>
  <c r="AA2847" i="1"/>
  <c r="AA2848" i="1"/>
  <c r="AA2849" i="1"/>
  <c r="AA2850" i="1"/>
  <c r="AA2851" i="1"/>
  <c r="AA2852" i="1"/>
  <c r="AA2853" i="1"/>
  <c r="AA2854" i="1"/>
  <c r="AA2855" i="1"/>
  <c r="AA2856" i="1"/>
  <c r="AA2857" i="1"/>
  <c r="AA2858" i="1"/>
  <c r="AA2859" i="1"/>
  <c r="AA2860" i="1"/>
  <c r="AA2861" i="1"/>
  <c r="AA2862" i="1"/>
  <c r="AA2863" i="1"/>
  <c r="AA2864" i="1"/>
  <c r="AA2865" i="1"/>
  <c r="AA2866" i="1"/>
  <c r="AA2867" i="1"/>
  <c r="AA2868" i="1"/>
  <c r="AA2869" i="1"/>
  <c r="AA2870" i="1"/>
  <c r="AA2871" i="1"/>
  <c r="AA2872" i="1"/>
  <c r="AA2873" i="1"/>
  <c r="AA2874" i="1"/>
  <c r="AA2875" i="1"/>
  <c r="AA2876" i="1"/>
  <c r="AA2877" i="1"/>
  <c r="AA2878" i="1"/>
  <c r="AA2879" i="1"/>
  <c r="AA2880" i="1"/>
  <c r="AA2881" i="1"/>
  <c r="AA2882" i="1"/>
  <c r="AA2883" i="1"/>
  <c r="AA2884" i="1"/>
  <c r="AA2885" i="1"/>
  <c r="AA2886" i="1"/>
  <c r="AA2887" i="1"/>
  <c r="AA2888" i="1"/>
  <c r="AA2889" i="1"/>
  <c r="AA2890" i="1"/>
  <c r="AA2891" i="1"/>
  <c r="AA2892" i="1"/>
  <c r="AA2893" i="1"/>
  <c r="AA2894" i="1"/>
  <c r="AA2895" i="1"/>
  <c r="AA2896" i="1"/>
  <c r="AA2897" i="1"/>
  <c r="AA2898" i="1"/>
  <c r="AA2899" i="1"/>
  <c r="AA2900" i="1"/>
  <c r="AA2901" i="1"/>
  <c r="AA2902" i="1"/>
  <c r="AA2903" i="1"/>
  <c r="AA2904" i="1"/>
  <c r="AA2905" i="1"/>
  <c r="AA2906" i="1"/>
  <c r="AA2907" i="1"/>
  <c r="AA2908" i="1"/>
  <c r="AA2909" i="1"/>
  <c r="AA2910" i="1"/>
  <c r="AA2911" i="1"/>
  <c r="AA2912" i="1"/>
  <c r="AA2913" i="1"/>
  <c r="AA2914" i="1"/>
  <c r="AA2915" i="1"/>
  <c r="AA2916" i="1"/>
  <c r="AA2917" i="1"/>
  <c r="AA2918" i="1"/>
  <c r="AA2919" i="1"/>
  <c r="AA2920" i="1"/>
  <c r="AA2921" i="1"/>
  <c r="AA2922" i="1"/>
  <c r="AA2923" i="1"/>
  <c r="AA2924" i="1"/>
  <c r="AA2925" i="1"/>
  <c r="AA2926" i="1"/>
  <c r="AA2927" i="1"/>
  <c r="AA2928" i="1"/>
  <c r="AA2929" i="1"/>
  <c r="AA2930" i="1"/>
  <c r="AA2931" i="1"/>
  <c r="AA2932" i="1"/>
  <c r="AA2933" i="1"/>
  <c r="AA2934" i="1"/>
  <c r="AA2935" i="1"/>
  <c r="AA2936" i="1"/>
  <c r="AA2937" i="1"/>
  <c r="AA2938" i="1"/>
  <c r="AA2939" i="1"/>
  <c r="AA2940" i="1"/>
  <c r="AA2941" i="1"/>
  <c r="AA2942" i="1"/>
  <c r="AA2943" i="1"/>
  <c r="AA2944" i="1"/>
  <c r="AA2945" i="1"/>
  <c r="AA2946" i="1"/>
  <c r="AA2947" i="1"/>
  <c r="AA2948" i="1"/>
  <c r="AA2949" i="1"/>
  <c r="AA2950" i="1"/>
  <c r="AA2951" i="1"/>
  <c r="AA2952" i="1"/>
  <c r="AA2953" i="1"/>
  <c r="AA2954" i="1"/>
  <c r="AA2955" i="1"/>
  <c r="AA2956" i="1"/>
  <c r="AA2957" i="1"/>
  <c r="AA2958" i="1"/>
  <c r="AA2959" i="1"/>
  <c r="AA2960" i="1"/>
  <c r="AA2961" i="1"/>
  <c r="AA2962" i="1"/>
  <c r="AA2963" i="1"/>
  <c r="AA2964" i="1"/>
  <c r="AA2965" i="1"/>
  <c r="AA2966" i="1"/>
  <c r="AA2967" i="1"/>
  <c r="AA2968" i="1"/>
  <c r="AA2969" i="1"/>
  <c r="AA2970" i="1"/>
  <c r="AA2971" i="1"/>
  <c r="AA2972" i="1"/>
  <c r="AA2973" i="1"/>
  <c r="AA2974" i="1"/>
  <c r="AA2975" i="1"/>
  <c r="AA2976" i="1"/>
  <c r="AA2977" i="1"/>
  <c r="AA2978" i="1"/>
  <c r="AA2979" i="1"/>
  <c r="AA2980" i="1"/>
  <c r="AA2981" i="1"/>
  <c r="AA2982" i="1"/>
  <c r="AA2983" i="1"/>
  <c r="AA2984" i="1"/>
  <c r="AA2985" i="1"/>
  <c r="AA2986" i="1"/>
  <c r="AA2987" i="1"/>
  <c r="AA2988" i="1"/>
  <c r="AA2989" i="1"/>
  <c r="AA2990" i="1"/>
  <c r="AA2991" i="1"/>
  <c r="AA2992" i="1"/>
  <c r="AA2993" i="1"/>
  <c r="AA2994" i="1"/>
  <c r="AA2995" i="1"/>
  <c r="AA2996" i="1"/>
  <c r="AA2997" i="1"/>
  <c r="AA2998" i="1"/>
  <c r="AA2999" i="1"/>
  <c r="AA3000" i="1"/>
  <c r="AA3001" i="1"/>
  <c r="AA3002" i="1"/>
  <c r="AA3003" i="1"/>
  <c r="AA3004" i="1"/>
  <c r="AA3005" i="1"/>
  <c r="AA3006" i="1"/>
  <c r="AA3007" i="1"/>
  <c r="AA3008" i="1"/>
  <c r="AA3009" i="1"/>
  <c r="AA3010" i="1"/>
  <c r="AA3011" i="1"/>
  <c r="AA3012" i="1"/>
  <c r="AA3013" i="1"/>
  <c r="AA3014" i="1"/>
  <c r="AA3015" i="1"/>
  <c r="AA3016" i="1"/>
  <c r="AA3017" i="1"/>
  <c r="AA3018" i="1"/>
  <c r="AA3019" i="1"/>
  <c r="AA3020" i="1"/>
  <c r="AA3021" i="1"/>
  <c r="AA3022" i="1"/>
  <c r="AA3023" i="1"/>
  <c r="AA3024" i="1"/>
  <c r="AA3025" i="1"/>
  <c r="AA3026" i="1"/>
  <c r="AA3027" i="1"/>
  <c r="AA3028" i="1"/>
  <c r="AA3029" i="1"/>
  <c r="AA3030" i="1"/>
  <c r="AA3031" i="1"/>
  <c r="AA3032" i="1"/>
  <c r="AA3033" i="1"/>
  <c r="AA3034" i="1"/>
  <c r="AA3035" i="1"/>
  <c r="AA3036" i="1"/>
  <c r="AA3037" i="1"/>
  <c r="AA3038" i="1"/>
  <c r="AA3039" i="1"/>
  <c r="AA3040" i="1"/>
  <c r="AA3041" i="1"/>
  <c r="AA3042" i="1"/>
  <c r="AA3043" i="1"/>
  <c r="AA3044" i="1"/>
  <c r="AA3045" i="1"/>
  <c r="AA3046" i="1"/>
  <c r="AA3047" i="1"/>
  <c r="AA3048" i="1"/>
  <c r="AA3049" i="1"/>
  <c r="AA3050" i="1"/>
  <c r="AA3051" i="1"/>
  <c r="AA3052" i="1"/>
  <c r="AA3053" i="1"/>
  <c r="AA3054" i="1"/>
  <c r="AA3055" i="1"/>
  <c r="AA3056" i="1"/>
  <c r="AA3057" i="1"/>
  <c r="AA3058" i="1"/>
  <c r="AA3059" i="1"/>
  <c r="AA3060" i="1"/>
  <c r="AA3061" i="1"/>
  <c r="AA3062" i="1"/>
  <c r="AA3063" i="1"/>
  <c r="AA3064" i="1"/>
  <c r="AA3065" i="1"/>
  <c r="AA3066" i="1"/>
  <c r="AA3067" i="1"/>
  <c r="AA3068" i="1"/>
  <c r="AA3069" i="1"/>
  <c r="AA3070" i="1"/>
  <c r="AA3071" i="1"/>
  <c r="AA3072" i="1"/>
  <c r="AA3073" i="1"/>
  <c r="AA3074" i="1"/>
  <c r="AA3075" i="1"/>
  <c r="AA3076" i="1"/>
  <c r="AA3077" i="1"/>
  <c r="AA3078" i="1"/>
  <c r="AA3079" i="1"/>
  <c r="AA3080" i="1"/>
  <c r="AA3081" i="1"/>
  <c r="AA3082" i="1"/>
  <c r="AA3083" i="1"/>
  <c r="AA3084" i="1"/>
  <c r="AA3085" i="1"/>
  <c r="AA3086" i="1"/>
  <c r="AA3087" i="1"/>
  <c r="AA3088" i="1"/>
  <c r="AA3089" i="1"/>
  <c r="AA3090" i="1"/>
  <c r="AA3091" i="1"/>
  <c r="AA3092" i="1"/>
  <c r="AA3093" i="1"/>
  <c r="AA3094" i="1"/>
  <c r="AA3095" i="1"/>
  <c r="AA3096" i="1"/>
  <c r="AA3097" i="1"/>
  <c r="AA3098" i="1"/>
  <c r="AA3099" i="1"/>
  <c r="AA3100" i="1"/>
  <c r="AA3101" i="1"/>
  <c r="AA3102" i="1"/>
  <c r="AA3103" i="1"/>
  <c r="AA3104" i="1"/>
  <c r="AA3105" i="1"/>
  <c r="AA3106" i="1"/>
  <c r="AA3107" i="1"/>
  <c r="AA3108" i="1"/>
  <c r="AA3109" i="1"/>
  <c r="AA3110" i="1"/>
  <c r="AA3111" i="1"/>
  <c r="AA3112" i="1"/>
  <c r="AA3113" i="1"/>
  <c r="AA3114" i="1"/>
  <c r="AA3115" i="1"/>
  <c r="AA3116" i="1"/>
  <c r="AA3117" i="1"/>
  <c r="AA3118" i="1"/>
  <c r="AA3119" i="1"/>
  <c r="AA3120" i="1"/>
  <c r="AA3121" i="1"/>
  <c r="AA3122" i="1"/>
  <c r="AA3123" i="1"/>
  <c r="AA3124" i="1"/>
  <c r="AA3125" i="1"/>
  <c r="AA3126" i="1"/>
  <c r="AA3127" i="1"/>
  <c r="AA3128" i="1"/>
  <c r="AA3129" i="1"/>
  <c r="AA3130" i="1"/>
  <c r="AA3131" i="1"/>
  <c r="AA3132" i="1"/>
  <c r="AA3133" i="1"/>
  <c r="AA3134" i="1"/>
  <c r="AA3135" i="1"/>
  <c r="AA3136" i="1"/>
  <c r="AA3137" i="1"/>
  <c r="AA3138" i="1"/>
  <c r="AA3139" i="1"/>
  <c r="AA3140" i="1"/>
  <c r="AA3141" i="1"/>
  <c r="AA3142" i="1"/>
  <c r="AA3143" i="1"/>
  <c r="AA3144" i="1"/>
  <c r="AA3145" i="1"/>
  <c r="AA3146" i="1"/>
  <c r="AA3147" i="1"/>
  <c r="AA3148" i="1"/>
  <c r="AA3149" i="1"/>
  <c r="AA3150" i="1"/>
  <c r="AA3151" i="1"/>
  <c r="AA3152" i="1"/>
  <c r="AA3153" i="1"/>
  <c r="AA3154" i="1"/>
  <c r="AA3155" i="1"/>
  <c r="AA3156" i="1"/>
  <c r="AA3157" i="1"/>
  <c r="AA3158" i="1"/>
  <c r="AA3159" i="1"/>
  <c r="AA3160" i="1"/>
  <c r="AA3161" i="1"/>
  <c r="AA3162" i="1"/>
  <c r="AA3163" i="1"/>
  <c r="AA3164" i="1"/>
  <c r="AA3165" i="1"/>
  <c r="AA3166" i="1"/>
  <c r="AA3167" i="1"/>
  <c r="AA3168" i="1"/>
  <c r="AA3169" i="1"/>
  <c r="AA3170" i="1"/>
  <c r="AA3171" i="1"/>
  <c r="AA3172" i="1"/>
  <c r="AA3173" i="1"/>
  <c r="AA3174" i="1"/>
  <c r="AA3175" i="1"/>
  <c r="AA3176" i="1"/>
  <c r="AA3177" i="1"/>
  <c r="AA3178" i="1"/>
  <c r="AA3179" i="1"/>
  <c r="AA3180" i="1"/>
  <c r="AA3181" i="1"/>
  <c r="AA3182" i="1"/>
  <c r="AA3183" i="1"/>
  <c r="AA3184" i="1"/>
  <c r="AA3185" i="1"/>
  <c r="AA3186" i="1"/>
  <c r="AA3187" i="1"/>
  <c r="AA3188" i="1"/>
  <c r="AA3189" i="1"/>
  <c r="AA3190" i="1"/>
  <c r="AA3191" i="1"/>
  <c r="AA3192" i="1"/>
  <c r="AA3193" i="1"/>
  <c r="AA3194" i="1"/>
  <c r="AA3195" i="1"/>
  <c r="AA3196" i="1"/>
  <c r="AA3197" i="1"/>
  <c r="AA3198" i="1"/>
  <c r="AA3199" i="1"/>
  <c r="AA3200" i="1"/>
  <c r="AA3201" i="1"/>
  <c r="AA3202" i="1"/>
  <c r="AA3203" i="1"/>
  <c r="AA3204" i="1"/>
  <c r="AA3205" i="1"/>
  <c r="AA3206" i="1"/>
  <c r="AA3207" i="1"/>
  <c r="AA3208" i="1"/>
  <c r="AA3209" i="1"/>
  <c r="AA3210" i="1"/>
  <c r="AA3211" i="1"/>
  <c r="AA3212" i="1"/>
  <c r="AA3213" i="1"/>
  <c r="AA3214" i="1"/>
  <c r="AA3215" i="1"/>
  <c r="AA3216" i="1"/>
  <c r="AA3217" i="1"/>
  <c r="AA3218" i="1"/>
  <c r="AA3219" i="1"/>
  <c r="AA3220" i="1"/>
  <c r="AA3221" i="1"/>
  <c r="AA3222" i="1"/>
  <c r="AA3223" i="1"/>
  <c r="AA3224" i="1"/>
  <c r="AA3225" i="1"/>
  <c r="AA3226" i="1"/>
  <c r="AA3227" i="1"/>
  <c r="AA3228" i="1"/>
  <c r="AA3229" i="1"/>
  <c r="AA3230" i="1"/>
  <c r="AA3231" i="1"/>
  <c r="AA3232" i="1"/>
  <c r="AA3233" i="1"/>
  <c r="AA3234" i="1"/>
  <c r="AA3235" i="1"/>
  <c r="AA3236" i="1"/>
  <c r="AA3237" i="1"/>
  <c r="AA3238" i="1"/>
  <c r="AA3239" i="1"/>
  <c r="AA3240" i="1"/>
  <c r="AA3241" i="1"/>
  <c r="AA3242" i="1"/>
  <c r="AA3243" i="1"/>
  <c r="AA3244" i="1"/>
  <c r="AA3245" i="1"/>
  <c r="AA3246" i="1"/>
  <c r="AA3247" i="1"/>
  <c r="AA3248" i="1"/>
  <c r="AA3249" i="1"/>
  <c r="AA3250" i="1"/>
  <c r="AA3251" i="1"/>
  <c r="AA3252" i="1"/>
  <c r="AA3253" i="1"/>
  <c r="AA3254" i="1"/>
  <c r="AA3255" i="1"/>
  <c r="AA3256" i="1"/>
  <c r="AA3257" i="1"/>
  <c r="AA3258" i="1"/>
  <c r="AA3259" i="1"/>
  <c r="AA3260" i="1"/>
  <c r="AA3261" i="1"/>
  <c r="AA3262" i="1"/>
  <c r="AA3263" i="1"/>
  <c r="AA3264" i="1"/>
  <c r="AA3265" i="1"/>
  <c r="AA3266" i="1"/>
  <c r="AA3267" i="1"/>
  <c r="AA3268" i="1"/>
  <c r="AA3269" i="1"/>
  <c r="AA3270" i="1"/>
  <c r="AA3271" i="1"/>
  <c r="AA3272" i="1"/>
  <c r="AA3273" i="1"/>
  <c r="AA3274" i="1"/>
  <c r="AA3275" i="1"/>
  <c r="AA3276" i="1"/>
  <c r="AA3277" i="1"/>
  <c r="AA3278" i="1"/>
  <c r="AA3279" i="1"/>
  <c r="AA3280" i="1"/>
  <c r="AA3281" i="1"/>
  <c r="AA3282" i="1"/>
  <c r="AA3283" i="1"/>
  <c r="AA3284" i="1"/>
  <c r="AA3285" i="1"/>
  <c r="AA3286" i="1"/>
  <c r="AA3287" i="1"/>
  <c r="AA3288" i="1"/>
  <c r="AA3289" i="1"/>
  <c r="AA3290" i="1"/>
  <c r="AA3291" i="1"/>
  <c r="AA3292" i="1"/>
  <c r="AA3293" i="1"/>
  <c r="AA3294" i="1"/>
  <c r="AA3295" i="1"/>
  <c r="AA3296" i="1"/>
  <c r="AA3297" i="1"/>
  <c r="AA3298" i="1"/>
  <c r="AA3299" i="1"/>
  <c r="AA3300" i="1"/>
  <c r="AA3301" i="1"/>
  <c r="AA3302" i="1"/>
  <c r="AA3303" i="1"/>
  <c r="AA3304" i="1"/>
  <c r="AA3305" i="1"/>
  <c r="AA3306" i="1"/>
  <c r="AA3307" i="1"/>
  <c r="AA3308" i="1"/>
  <c r="AA3309" i="1"/>
  <c r="AA3310" i="1"/>
  <c r="AA3311" i="1"/>
  <c r="AA3312" i="1"/>
  <c r="AA3313" i="1"/>
  <c r="AA3314" i="1"/>
  <c r="AA3315" i="1"/>
  <c r="AA3316" i="1"/>
  <c r="AA3317" i="1"/>
  <c r="AA3318" i="1"/>
  <c r="AA3319" i="1"/>
  <c r="AA3320" i="1"/>
  <c r="AA3321" i="1"/>
  <c r="AA3322" i="1"/>
  <c r="AA3323" i="1"/>
  <c r="AA3324" i="1"/>
  <c r="AA3325" i="1"/>
  <c r="AA3326" i="1"/>
  <c r="AA3327" i="1"/>
  <c r="AA3328" i="1"/>
  <c r="AA3329" i="1"/>
  <c r="AA3330" i="1"/>
  <c r="AA3331" i="1"/>
  <c r="AA3332" i="1"/>
  <c r="AA3333" i="1"/>
  <c r="AA3334" i="1"/>
  <c r="AA3335" i="1"/>
  <c r="AA3336" i="1"/>
  <c r="AA3337" i="1"/>
  <c r="AA3338" i="1"/>
  <c r="AA3339" i="1"/>
  <c r="AA3340" i="1"/>
  <c r="AA3341" i="1"/>
  <c r="AA3342" i="1"/>
  <c r="AA3343" i="1"/>
  <c r="AA3344" i="1"/>
  <c r="AA3345" i="1"/>
  <c r="AA3346" i="1"/>
  <c r="AA3347" i="1"/>
  <c r="AA3348" i="1"/>
  <c r="AA3349" i="1"/>
  <c r="AA3350" i="1"/>
  <c r="AA3351" i="1"/>
  <c r="AA3352" i="1"/>
  <c r="AA3353" i="1"/>
  <c r="AA3354" i="1"/>
  <c r="AA3355" i="1"/>
  <c r="AA3356" i="1"/>
  <c r="AA3357" i="1"/>
  <c r="AA3358" i="1"/>
  <c r="AA3359" i="1"/>
  <c r="AA3360" i="1"/>
  <c r="AA3361" i="1"/>
  <c r="AA3362" i="1"/>
  <c r="AA3363" i="1"/>
  <c r="AA3364" i="1"/>
  <c r="AA3365" i="1"/>
  <c r="AA3366" i="1"/>
  <c r="AA3367" i="1"/>
  <c r="AA3368" i="1"/>
  <c r="AA3369" i="1"/>
  <c r="AA3370" i="1"/>
  <c r="AA3371" i="1"/>
  <c r="AA3372" i="1"/>
  <c r="AA3373" i="1"/>
  <c r="AA3374" i="1"/>
  <c r="AA3375" i="1"/>
  <c r="AA3376" i="1"/>
  <c r="AA3377" i="1"/>
  <c r="AA3378" i="1"/>
  <c r="AA3379" i="1"/>
  <c r="AA3380" i="1"/>
  <c r="AA3381" i="1"/>
  <c r="AA3382" i="1"/>
  <c r="AA3383" i="1"/>
  <c r="AA3384" i="1"/>
  <c r="AA3385" i="1"/>
  <c r="AA3386" i="1"/>
  <c r="AA3387" i="1"/>
  <c r="AA3388" i="1"/>
  <c r="AA3389" i="1"/>
  <c r="AA3390" i="1"/>
  <c r="AA3391" i="1"/>
  <c r="AA3392" i="1"/>
  <c r="AA3393" i="1"/>
  <c r="AA3394" i="1"/>
  <c r="AA3395" i="1"/>
  <c r="AA3396" i="1"/>
  <c r="AA3397" i="1"/>
  <c r="AA3398" i="1"/>
  <c r="AA3399" i="1"/>
  <c r="AA3400" i="1"/>
  <c r="AA3401" i="1"/>
  <c r="AA3402" i="1"/>
  <c r="AA3403" i="1"/>
  <c r="AA3404" i="1"/>
  <c r="AA3405" i="1"/>
  <c r="AA3406" i="1"/>
  <c r="AA3407" i="1"/>
  <c r="AA3408" i="1"/>
  <c r="AA3409" i="1"/>
  <c r="AA3410" i="1"/>
  <c r="AA3411" i="1"/>
  <c r="AA3412" i="1"/>
  <c r="AA3413" i="1"/>
  <c r="AA3414" i="1"/>
  <c r="AA3415" i="1"/>
  <c r="AA3416" i="1"/>
  <c r="AA3417" i="1"/>
  <c r="AA3418" i="1"/>
  <c r="AA3419" i="1"/>
  <c r="AA3420" i="1"/>
  <c r="AA3421" i="1"/>
  <c r="AA3422" i="1"/>
  <c r="AA3423" i="1"/>
  <c r="AA3424" i="1"/>
  <c r="AA3425" i="1"/>
  <c r="AA3426" i="1"/>
  <c r="AA3427" i="1"/>
  <c r="AA3428" i="1"/>
  <c r="AA3429" i="1"/>
  <c r="AA3430" i="1"/>
  <c r="AA3431" i="1"/>
  <c r="AA3432" i="1"/>
  <c r="AA3433" i="1"/>
  <c r="AA3434" i="1"/>
  <c r="AA3435" i="1"/>
  <c r="AA3436" i="1"/>
  <c r="AA3437" i="1"/>
  <c r="AA3438" i="1"/>
  <c r="AA3439" i="1"/>
  <c r="AA3440" i="1"/>
  <c r="AA3441" i="1"/>
  <c r="AA3442" i="1"/>
  <c r="AA3443" i="1"/>
  <c r="AA3444" i="1"/>
  <c r="AA3445" i="1"/>
  <c r="AA3446" i="1"/>
  <c r="AA3447" i="1"/>
  <c r="AA3448" i="1"/>
  <c r="AA3449" i="1"/>
  <c r="AA3450" i="1"/>
  <c r="AA3451" i="1"/>
  <c r="AA3452" i="1"/>
  <c r="AA3453" i="1"/>
  <c r="AA3454" i="1"/>
  <c r="AA3455" i="1"/>
  <c r="AA3456" i="1"/>
  <c r="AA3457" i="1"/>
  <c r="AA3458" i="1"/>
  <c r="AA3459" i="1"/>
  <c r="AA3460" i="1"/>
  <c r="AA3461" i="1"/>
  <c r="AA3462" i="1"/>
  <c r="AA3463" i="1"/>
  <c r="AA3464" i="1"/>
  <c r="AA3465" i="1"/>
  <c r="AA3466" i="1"/>
  <c r="AA3467" i="1"/>
  <c r="AA3468" i="1"/>
  <c r="AA3469" i="1"/>
  <c r="AA3470" i="1"/>
  <c r="AA3471" i="1"/>
  <c r="AA3472" i="1"/>
  <c r="AA3473" i="1"/>
  <c r="AA3474" i="1"/>
  <c r="AA3475" i="1"/>
  <c r="AA3476" i="1"/>
  <c r="AA3477" i="1"/>
  <c r="AA3478" i="1"/>
  <c r="AA3479" i="1"/>
  <c r="AA3480" i="1"/>
  <c r="AA3481" i="1"/>
  <c r="AA3482" i="1"/>
  <c r="AA3483" i="1"/>
  <c r="AA3484" i="1"/>
  <c r="AA3485" i="1"/>
  <c r="AA3486" i="1"/>
  <c r="AA3487" i="1"/>
  <c r="AA3488" i="1"/>
  <c r="AA3489" i="1"/>
  <c r="AA3490" i="1"/>
  <c r="AA3491" i="1"/>
  <c r="AA3492" i="1"/>
  <c r="AA3493" i="1"/>
  <c r="AA3494" i="1"/>
  <c r="AA3495" i="1"/>
  <c r="AA3496" i="1"/>
  <c r="AA3497" i="1"/>
  <c r="AA3498" i="1"/>
  <c r="AA3499" i="1"/>
  <c r="AA3500" i="1"/>
  <c r="AA3501" i="1"/>
  <c r="AA3502" i="1"/>
  <c r="AA3503" i="1"/>
  <c r="AA3504" i="1"/>
  <c r="AA3505" i="1"/>
  <c r="AA3506" i="1"/>
  <c r="AA3507" i="1"/>
  <c r="AA3508" i="1"/>
  <c r="AA3509" i="1"/>
  <c r="AA3510" i="1"/>
  <c r="AA3511" i="1"/>
  <c r="AA3512" i="1"/>
  <c r="AA3513" i="1"/>
  <c r="AA3514" i="1"/>
  <c r="AA3515" i="1"/>
  <c r="AA3516" i="1"/>
  <c r="AA3517" i="1"/>
  <c r="AA3518" i="1"/>
  <c r="AA3519" i="1"/>
  <c r="AA3520" i="1"/>
  <c r="AA3521" i="1"/>
  <c r="AA3522" i="1"/>
  <c r="AA3523" i="1"/>
  <c r="AA3524" i="1"/>
  <c r="AA3525" i="1"/>
  <c r="AA3526" i="1"/>
  <c r="AA3527" i="1"/>
  <c r="AA3528" i="1"/>
  <c r="AA3529" i="1"/>
  <c r="AA3530" i="1"/>
  <c r="AA3531" i="1"/>
  <c r="AA3532" i="1"/>
  <c r="AA3533" i="1"/>
  <c r="AA3534" i="1"/>
  <c r="AA3535" i="1"/>
  <c r="AA3536" i="1"/>
  <c r="AA3537" i="1"/>
  <c r="AA3538" i="1"/>
  <c r="AA3539" i="1"/>
  <c r="AA3540" i="1"/>
  <c r="AA3541" i="1"/>
  <c r="AA3542" i="1"/>
  <c r="AA3543" i="1"/>
  <c r="AA3544" i="1"/>
  <c r="AA3545" i="1"/>
  <c r="AA3546" i="1"/>
  <c r="AA3547" i="1"/>
  <c r="AA3548" i="1"/>
  <c r="AA3549" i="1"/>
  <c r="AA3550" i="1"/>
  <c r="AA3551" i="1"/>
  <c r="AA3552" i="1"/>
  <c r="AA3553" i="1"/>
  <c r="AA3554" i="1"/>
  <c r="AA3555" i="1"/>
  <c r="AA3556" i="1"/>
  <c r="AA3557" i="1"/>
  <c r="AA3558" i="1"/>
  <c r="AA3559" i="1"/>
  <c r="AA3560" i="1"/>
  <c r="AA3561" i="1"/>
  <c r="AA3562" i="1"/>
  <c r="AA3563" i="1"/>
  <c r="AA3564" i="1"/>
  <c r="AA3565" i="1"/>
  <c r="AA3566" i="1"/>
  <c r="AA3567" i="1"/>
  <c r="AA3568" i="1"/>
  <c r="AA3569" i="1"/>
  <c r="AA3570" i="1"/>
  <c r="AA3571" i="1"/>
  <c r="AA3572" i="1"/>
  <c r="AA3573" i="1"/>
  <c r="AA3574" i="1"/>
  <c r="AA3575" i="1"/>
  <c r="AA3576" i="1"/>
  <c r="AA3577" i="1"/>
  <c r="AA3578" i="1"/>
  <c r="AA3579" i="1"/>
  <c r="AA3580" i="1"/>
  <c r="AA3581" i="1"/>
  <c r="AA3582" i="1"/>
  <c r="AA3583" i="1"/>
  <c r="AA3584" i="1"/>
  <c r="AA3585" i="1"/>
  <c r="AA3586" i="1"/>
  <c r="AA3587" i="1"/>
  <c r="AA3588" i="1"/>
  <c r="AA3589" i="1"/>
  <c r="AA3590" i="1"/>
  <c r="AA3591" i="1"/>
  <c r="AA3592" i="1"/>
  <c r="AA3593" i="1"/>
  <c r="AA3594" i="1"/>
  <c r="AA3595" i="1"/>
  <c r="AA3596" i="1"/>
  <c r="AA3597" i="1"/>
  <c r="AA3598" i="1"/>
  <c r="AA3599" i="1"/>
  <c r="AA3600" i="1"/>
  <c r="AA3601" i="1"/>
  <c r="AA3602" i="1"/>
  <c r="AA3603" i="1"/>
  <c r="AA3604" i="1"/>
  <c r="AA3605" i="1"/>
  <c r="AA3606" i="1"/>
  <c r="AA3607" i="1"/>
  <c r="AA3608" i="1"/>
  <c r="AA3609" i="1"/>
  <c r="AA3610" i="1"/>
  <c r="AA3611" i="1"/>
  <c r="AA3612" i="1"/>
  <c r="AA3613" i="1"/>
  <c r="AA3614" i="1"/>
  <c r="AA3615" i="1"/>
  <c r="AA3616" i="1"/>
  <c r="AA3617" i="1"/>
  <c r="AA3618" i="1"/>
  <c r="AA3619" i="1"/>
  <c r="AA3620" i="1"/>
  <c r="AA3621" i="1"/>
  <c r="AA3622" i="1"/>
  <c r="AA3623" i="1"/>
  <c r="AA3624" i="1"/>
  <c r="AA3625" i="1"/>
  <c r="AA3626" i="1"/>
  <c r="AA3627" i="1"/>
  <c r="AA3628" i="1"/>
  <c r="AA3629" i="1"/>
  <c r="AA3630" i="1"/>
  <c r="AA3631" i="1"/>
  <c r="AA3632" i="1"/>
  <c r="AA3633" i="1"/>
  <c r="AA3634" i="1"/>
  <c r="AA3635" i="1"/>
  <c r="AA3636" i="1"/>
  <c r="AA3637" i="1"/>
  <c r="AA3638" i="1"/>
  <c r="AA3639" i="1"/>
  <c r="AA3640" i="1"/>
  <c r="AA3641" i="1"/>
  <c r="AA3642" i="1"/>
  <c r="AA3643" i="1"/>
  <c r="AA3644" i="1"/>
  <c r="AA3645" i="1"/>
  <c r="AA3646" i="1"/>
  <c r="AA3647" i="1"/>
  <c r="AA3648" i="1"/>
  <c r="AA3649" i="1"/>
  <c r="AA3650" i="1"/>
  <c r="AA3651" i="1"/>
  <c r="AA3652" i="1"/>
  <c r="AA3653" i="1"/>
  <c r="AA3654" i="1"/>
  <c r="AA3655" i="1"/>
  <c r="AA3656" i="1"/>
  <c r="AA3657" i="1"/>
  <c r="AA3658" i="1"/>
  <c r="AA3659" i="1"/>
  <c r="AA3660" i="1"/>
  <c r="AA3661" i="1"/>
  <c r="AA3662" i="1"/>
  <c r="AA3663" i="1"/>
  <c r="AA3664" i="1"/>
  <c r="AA3665" i="1"/>
  <c r="AA3666" i="1"/>
  <c r="AA3667" i="1"/>
  <c r="AA3668" i="1"/>
  <c r="AA3669" i="1"/>
  <c r="AA3670" i="1"/>
  <c r="AA3671" i="1"/>
  <c r="AA3672" i="1"/>
  <c r="AA3673" i="1"/>
  <c r="AA3674" i="1"/>
  <c r="AA3675" i="1"/>
  <c r="AA3676" i="1"/>
  <c r="AA3677" i="1"/>
  <c r="AA3678" i="1"/>
  <c r="AA3679" i="1"/>
  <c r="AA3680" i="1"/>
  <c r="AA3681" i="1"/>
  <c r="AA3682" i="1"/>
  <c r="AA3683" i="1"/>
  <c r="AA3684" i="1"/>
  <c r="AA3685" i="1"/>
  <c r="AA3686" i="1"/>
  <c r="AA3687" i="1"/>
  <c r="AA3688" i="1"/>
  <c r="AA3689" i="1"/>
  <c r="AA3690" i="1"/>
  <c r="AA3691" i="1"/>
  <c r="AA3692" i="1"/>
  <c r="AA3693" i="1"/>
  <c r="AA3694" i="1"/>
  <c r="AA3695" i="1"/>
  <c r="AA3696" i="1"/>
  <c r="AA3697" i="1"/>
  <c r="AA3698" i="1"/>
  <c r="AA3699" i="1"/>
  <c r="AA3700" i="1"/>
  <c r="AA3701" i="1"/>
  <c r="AA3702" i="1"/>
  <c r="AA3703" i="1"/>
  <c r="AA3704" i="1"/>
  <c r="AA3705" i="1"/>
  <c r="AA3706" i="1"/>
  <c r="AA3707" i="1"/>
  <c r="AA3708" i="1"/>
  <c r="AA3709" i="1"/>
  <c r="AA3710" i="1"/>
  <c r="AA3711" i="1"/>
  <c r="AA3712" i="1"/>
  <c r="AA3713" i="1"/>
  <c r="AA3714" i="1"/>
  <c r="AA3715" i="1"/>
  <c r="AA3716" i="1"/>
  <c r="AA3717" i="1"/>
  <c r="AA3718" i="1"/>
  <c r="AA3719" i="1"/>
  <c r="AA3720" i="1"/>
  <c r="AA3721" i="1"/>
  <c r="AA3722" i="1"/>
  <c r="AA3723" i="1"/>
  <c r="AA3724" i="1"/>
  <c r="AA3725" i="1"/>
  <c r="AA3726" i="1"/>
  <c r="AA3727" i="1"/>
  <c r="AA3728" i="1"/>
  <c r="AA3729" i="1"/>
  <c r="AA3730" i="1"/>
  <c r="AA3731" i="1"/>
  <c r="AA3732" i="1"/>
  <c r="AA3733" i="1"/>
  <c r="AA3734" i="1"/>
  <c r="AA3735" i="1"/>
  <c r="AA3736" i="1"/>
  <c r="AA3737" i="1"/>
  <c r="AA3738" i="1"/>
  <c r="AA3739" i="1"/>
  <c r="AA3740" i="1"/>
  <c r="AA3741" i="1"/>
  <c r="AA3742" i="1"/>
  <c r="AA3743" i="1"/>
  <c r="AA3744" i="1"/>
  <c r="AA3745" i="1"/>
  <c r="AA3746" i="1"/>
  <c r="AA3747" i="1"/>
  <c r="AA3748" i="1"/>
  <c r="AA3749" i="1"/>
  <c r="AA3750" i="1"/>
  <c r="AA3751" i="1"/>
  <c r="AA3752" i="1"/>
  <c r="AA3753" i="1"/>
  <c r="AA3754" i="1"/>
  <c r="AA3755" i="1"/>
  <c r="AA3756" i="1"/>
  <c r="AA3757" i="1"/>
  <c r="AA3758" i="1"/>
  <c r="AA3759" i="1"/>
  <c r="AA3760" i="1"/>
  <c r="AA3761" i="1"/>
  <c r="AA3762" i="1"/>
  <c r="AA3763" i="1"/>
  <c r="AA3764" i="1"/>
  <c r="AA3765" i="1"/>
  <c r="AA3766" i="1"/>
  <c r="AA3767" i="1"/>
  <c r="AA3768" i="1"/>
  <c r="AA3769" i="1"/>
  <c r="AA3770" i="1"/>
  <c r="AA3771" i="1"/>
  <c r="AA3772" i="1"/>
  <c r="AA3773" i="1"/>
  <c r="AA3774" i="1"/>
  <c r="AA3775" i="1"/>
  <c r="AA3776" i="1"/>
  <c r="AA3777" i="1"/>
  <c r="AA3778" i="1"/>
  <c r="AA3779" i="1"/>
  <c r="AA3780" i="1"/>
  <c r="AA3781" i="1"/>
  <c r="AA3782" i="1"/>
  <c r="AA3783" i="1"/>
  <c r="AA3784" i="1"/>
  <c r="AA3785" i="1"/>
  <c r="AA3786" i="1"/>
  <c r="AA3787" i="1"/>
  <c r="AA3788" i="1"/>
  <c r="AA3789" i="1"/>
  <c r="AA3790" i="1"/>
  <c r="AA3791" i="1"/>
  <c r="AA3792" i="1"/>
  <c r="AA3793" i="1"/>
  <c r="AA3794" i="1"/>
  <c r="AA3795" i="1"/>
  <c r="AA3796" i="1"/>
  <c r="AA3797" i="1"/>
  <c r="AA3798" i="1"/>
  <c r="AA3799" i="1"/>
  <c r="AA3800" i="1"/>
  <c r="AA3801" i="1"/>
  <c r="AA3802" i="1"/>
  <c r="AA3803" i="1"/>
  <c r="AA3804" i="1"/>
  <c r="AA3805" i="1"/>
  <c r="AA3806" i="1"/>
  <c r="AA3807" i="1"/>
  <c r="AA3808" i="1"/>
  <c r="AA3809" i="1"/>
  <c r="AA3810" i="1"/>
  <c r="AA3811" i="1"/>
  <c r="AA3812" i="1"/>
  <c r="AA3813" i="1"/>
  <c r="AA3814" i="1"/>
  <c r="AA3815" i="1"/>
  <c r="AA3816" i="1"/>
  <c r="AA3817" i="1"/>
  <c r="AA3818" i="1"/>
  <c r="AA3819" i="1"/>
  <c r="AA3820" i="1"/>
  <c r="AA3821" i="1"/>
  <c r="AA3822" i="1"/>
  <c r="AA3823" i="1"/>
  <c r="AA3824" i="1"/>
  <c r="AA3825" i="1"/>
  <c r="AA3826" i="1"/>
  <c r="AA3827" i="1"/>
  <c r="AA3828" i="1"/>
  <c r="AA3829" i="1"/>
  <c r="AA3830" i="1"/>
  <c r="AA3831" i="1"/>
  <c r="AA3832" i="1"/>
  <c r="AA3833" i="1"/>
  <c r="AA3834" i="1"/>
  <c r="AA3835" i="1"/>
  <c r="AA3836" i="1"/>
  <c r="AA3837" i="1"/>
  <c r="AA3838" i="1"/>
  <c r="AA3839" i="1"/>
  <c r="AA3840" i="1"/>
  <c r="AA3841" i="1"/>
  <c r="AA3842" i="1"/>
  <c r="AA3843" i="1"/>
  <c r="AA3844" i="1"/>
  <c r="AA3845" i="1"/>
  <c r="AA3846" i="1"/>
  <c r="AA3847" i="1"/>
  <c r="AA3848" i="1"/>
  <c r="AA3849" i="1"/>
  <c r="AA3850" i="1"/>
  <c r="AA3851" i="1"/>
  <c r="AA3852" i="1"/>
  <c r="AA3853" i="1"/>
  <c r="AA3854" i="1"/>
  <c r="AA3855" i="1"/>
  <c r="AA3856" i="1"/>
  <c r="AA3857" i="1"/>
  <c r="AA3858" i="1"/>
  <c r="AA3859" i="1"/>
  <c r="AA3860" i="1"/>
  <c r="AA3861" i="1"/>
  <c r="AA3862" i="1"/>
  <c r="AA3863" i="1"/>
  <c r="AA3864" i="1"/>
  <c r="AA3865" i="1"/>
  <c r="AA3866" i="1"/>
  <c r="AA3867" i="1"/>
  <c r="AA3868" i="1"/>
  <c r="AA3869" i="1"/>
  <c r="AA3870" i="1"/>
  <c r="AA3871" i="1"/>
  <c r="AA3872" i="1"/>
  <c r="AA3873" i="1"/>
  <c r="AA3874" i="1"/>
  <c r="AA3875" i="1"/>
  <c r="AA3876" i="1"/>
  <c r="AA3877" i="1"/>
  <c r="AA3878" i="1"/>
  <c r="AA3879" i="1"/>
  <c r="AA3880" i="1"/>
  <c r="AA3881" i="1"/>
  <c r="AA3882" i="1"/>
  <c r="AA3883" i="1"/>
  <c r="AA3884" i="1"/>
  <c r="AA3885" i="1"/>
  <c r="AA3886" i="1"/>
  <c r="AA3887" i="1"/>
  <c r="AA3888" i="1"/>
  <c r="AA3889" i="1"/>
  <c r="AA3890" i="1"/>
  <c r="AA3891" i="1"/>
  <c r="AA3892" i="1"/>
  <c r="AA3893" i="1"/>
  <c r="AA3894" i="1"/>
  <c r="AA3895" i="1"/>
  <c r="AA3896" i="1"/>
  <c r="AA3897" i="1"/>
  <c r="AA3898" i="1"/>
  <c r="AA3899" i="1"/>
  <c r="AA3900" i="1"/>
  <c r="AA3901" i="1"/>
  <c r="AA3902" i="1"/>
  <c r="AA3903" i="1"/>
  <c r="AA3904" i="1"/>
  <c r="AA3905" i="1"/>
  <c r="AA3906" i="1"/>
  <c r="AA3907" i="1"/>
  <c r="AA3908" i="1"/>
  <c r="AA3909" i="1"/>
  <c r="AA3910" i="1"/>
  <c r="AA3911" i="1"/>
  <c r="AA3912" i="1"/>
  <c r="AA3913" i="1"/>
  <c r="AA3914" i="1"/>
  <c r="AA3915" i="1"/>
  <c r="AA3916" i="1"/>
  <c r="AA3917" i="1"/>
  <c r="AA3918" i="1"/>
  <c r="AA3919" i="1"/>
  <c r="AA3920" i="1"/>
  <c r="AA3921" i="1"/>
  <c r="AA3922" i="1"/>
  <c r="AA3923" i="1"/>
  <c r="AA3924" i="1"/>
  <c r="AA3925" i="1"/>
  <c r="AA3926" i="1"/>
  <c r="AA3927" i="1"/>
  <c r="AA3928" i="1"/>
  <c r="AA3929" i="1"/>
  <c r="AA3930" i="1"/>
  <c r="AA3931" i="1"/>
  <c r="AA3932" i="1"/>
  <c r="AA3933" i="1"/>
  <c r="AA3934" i="1"/>
  <c r="AA3935" i="1"/>
  <c r="AA3936" i="1"/>
  <c r="AA3937" i="1"/>
  <c r="AA3938" i="1"/>
  <c r="AA3939" i="1"/>
  <c r="AA3940" i="1"/>
  <c r="AA3941" i="1"/>
  <c r="AA3942" i="1"/>
  <c r="AA3943" i="1"/>
  <c r="AA3944" i="1"/>
  <c r="AA3945" i="1"/>
  <c r="AA3946" i="1"/>
  <c r="AA3947" i="1"/>
  <c r="AA3948" i="1"/>
  <c r="AA3949" i="1"/>
  <c r="AA3950" i="1"/>
  <c r="AA3951" i="1"/>
  <c r="AA3952" i="1"/>
  <c r="AA3953" i="1"/>
  <c r="AA3954" i="1"/>
  <c r="AA3955" i="1"/>
  <c r="AA3956" i="1"/>
  <c r="AA3957" i="1"/>
  <c r="AA3958" i="1"/>
  <c r="AA3959" i="1"/>
  <c r="AA3960" i="1"/>
  <c r="AA3961" i="1"/>
  <c r="AA3962" i="1"/>
  <c r="AA3963" i="1"/>
  <c r="AA3964" i="1"/>
  <c r="AA3965" i="1"/>
  <c r="AA3966" i="1"/>
  <c r="AA3967" i="1"/>
  <c r="AA3968" i="1"/>
  <c r="AA3969" i="1"/>
  <c r="AA3970" i="1"/>
  <c r="AA3971" i="1"/>
  <c r="AA3972" i="1"/>
  <c r="AA3973" i="1"/>
  <c r="AA3974" i="1"/>
  <c r="AA3975" i="1"/>
  <c r="AA3976" i="1"/>
  <c r="AA3977" i="1"/>
  <c r="AA3978" i="1"/>
  <c r="AA3979" i="1"/>
  <c r="AA3980" i="1"/>
  <c r="AA3981" i="1"/>
  <c r="AA3982" i="1"/>
  <c r="AA3983" i="1"/>
  <c r="AA3984" i="1"/>
  <c r="AA3985" i="1"/>
  <c r="AA3986" i="1"/>
  <c r="AA3987" i="1"/>
  <c r="AA3988" i="1"/>
  <c r="AA3989" i="1"/>
  <c r="AA3990" i="1"/>
  <c r="AA3991" i="1"/>
  <c r="AA3992" i="1"/>
  <c r="AA3993" i="1"/>
  <c r="AA3994" i="1"/>
  <c r="AA3995" i="1"/>
  <c r="AA3996" i="1"/>
  <c r="AA3997" i="1"/>
  <c r="AA3998" i="1"/>
  <c r="AA3999" i="1"/>
  <c r="AA4000" i="1"/>
  <c r="AA4001" i="1"/>
  <c r="AA4002" i="1"/>
  <c r="AA4003" i="1"/>
  <c r="AA4004" i="1"/>
  <c r="AA4005" i="1"/>
  <c r="AA4006" i="1"/>
  <c r="AA4007" i="1"/>
  <c r="AA4008" i="1"/>
  <c r="AA4009" i="1"/>
  <c r="AA4010" i="1"/>
  <c r="AA4011" i="1"/>
  <c r="AA4012" i="1"/>
  <c r="AA4013" i="1"/>
  <c r="AA4014" i="1"/>
  <c r="AA4015" i="1"/>
  <c r="AA4016" i="1"/>
  <c r="AA4017" i="1"/>
  <c r="AA4018" i="1"/>
  <c r="AA4019" i="1"/>
  <c r="AA4020" i="1"/>
  <c r="AA4021" i="1"/>
  <c r="AA4022" i="1"/>
  <c r="AA4023" i="1"/>
  <c r="AA4024" i="1"/>
  <c r="AA4025" i="1"/>
  <c r="AA4026" i="1"/>
  <c r="AA4027" i="1"/>
  <c r="AA4028" i="1"/>
  <c r="AA4029" i="1"/>
  <c r="AA4030" i="1"/>
  <c r="AA4031" i="1"/>
  <c r="AA4032" i="1"/>
  <c r="AA4033" i="1"/>
  <c r="AA4034" i="1"/>
  <c r="AA4035" i="1"/>
  <c r="AA4036" i="1"/>
  <c r="AA4037" i="1"/>
  <c r="AA4038" i="1"/>
  <c r="AA4039" i="1"/>
  <c r="AA4040" i="1"/>
  <c r="AA4041" i="1"/>
  <c r="AA4042" i="1"/>
  <c r="AA4043" i="1"/>
  <c r="AA4044" i="1"/>
  <c r="AA4045" i="1"/>
  <c r="AA4046" i="1"/>
  <c r="AA4047" i="1"/>
  <c r="AA4048" i="1"/>
  <c r="AA4049" i="1"/>
  <c r="AA4050" i="1"/>
  <c r="AA4051" i="1"/>
  <c r="AA4052" i="1"/>
  <c r="AA4053" i="1"/>
  <c r="AA4054" i="1"/>
  <c r="AA4055" i="1"/>
  <c r="AA4056" i="1"/>
  <c r="AA4057" i="1"/>
  <c r="AA4058" i="1"/>
  <c r="AA4059" i="1"/>
  <c r="AA4060" i="1"/>
  <c r="AA4061" i="1"/>
  <c r="AA4062" i="1"/>
  <c r="AA4063" i="1"/>
  <c r="AA4064" i="1"/>
  <c r="AA4065" i="1"/>
  <c r="AA4066" i="1"/>
  <c r="AA4067" i="1"/>
  <c r="AA4068" i="1"/>
  <c r="AA4069" i="1"/>
  <c r="AA4070" i="1"/>
  <c r="AA4071" i="1"/>
  <c r="AA4072" i="1"/>
  <c r="AA4073" i="1"/>
  <c r="AA4074" i="1"/>
  <c r="AA4075" i="1"/>
  <c r="AA4076" i="1"/>
  <c r="AA4077" i="1"/>
  <c r="AA4078" i="1"/>
  <c r="AA4079" i="1"/>
  <c r="AA4080" i="1"/>
  <c r="AA4081" i="1"/>
  <c r="AA4082" i="1"/>
  <c r="AA4083" i="1"/>
  <c r="AA4084" i="1"/>
  <c r="AA4085" i="1"/>
  <c r="AA4086" i="1"/>
  <c r="AA4087" i="1"/>
  <c r="AA4088" i="1"/>
  <c r="AA4089" i="1"/>
  <c r="AA4090" i="1"/>
  <c r="AA4091" i="1"/>
  <c r="AA4092" i="1"/>
  <c r="AA4093" i="1"/>
  <c r="AA4094" i="1"/>
  <c r="AA4095" i="1"/>
  <c r="AA4096" i="1"/>
  <c r="AA4097" i="1"/>
  <c r="AA4098" i="1"/>
  <c r="AA4099" i="1"/>
  <c r="AA4100" i="1"/>
  <c r="AA4101" i="1"/>
  <c r="AA4102" i="1"/>
  <c r="AA4103" i="1"/>
  <c r="AA4104" i="1"/>
  <c r="AA4105" i="1"/>
  <c r="AA4106" i="1"/>
  <c r="AA4107" i="1"/>
  <c r="AA4108" i="1"/>
  <c r="AA4109" i="1"/>
  <c r="AA4110" i="1"/>
  <c r="AA4111" i="1"/>
  <c r="AA4112" i="1"/>
  <c r="AA4113" i="1"/>
  <c r="AA4114" i="1"/>
  <c r="AA4115" i="1"/>
  <c r="AA4116" i="1"/>
  <c r="AA4117" i="1"/>
  <c r="AA4118" i="1"/>
  <c r="AA4119" i="1"/>
  <c r="AA4120" i="1"/>
  <c r="AA4121" i="1"/>
  <c r="AA4122" i="1"/>
  <c r="AA4123" i="1"/>
  <c r="AA4124" i="1"/>
  <c r="AA4125" i="1"/>
  <c r="AA4126" i="1"/>
  <c r="AA4127" i="1"/>
  <c r="AA4128" i="1"/>
  <c r="AA4129" i="1"/>
  <c r="AA4130" i="1"/>
  <c r="AA4131" i="1"/>
  <c r="AA4132" i="1"/>
  <c r="AA4133" i="1"/>
  <c r="AA4134" i="1"/>
  <c r="AA4135" i="1"/>
  <c r="AA4136" i="1"/>
  <c r="AA4137" i="1"/>
  <c r="AA4138" i="1"/>
  <c r="AA4139" i="1"/>
  <c r="AA4140" i="1"/>
  <c r="AA4141" i="1"/>
  <c r="AA4142" i="1"/>
  <c r="AA4143" i="1"/>
  <c r="AA4144" i="1"/>
  <c r="AA4145" i="1"/>
  <c r="AA4146" i="1"/>
  <c r="AA4147" i="1"/>
  <c r="AA4148" i="1"/>
  <c r="AA4149" i="1"/>
  <c r="AA4150" i="1"/>
  <c r="AA4151" i="1"/>
  <c r="AA4152" i="1"/>
  <c r="AA4153" i="1"/>
  <c r="AA4154" i="1"/>
  <c r="AA4155" i="1"/>
  <c r="AA4156" i="1"/>
  <c r="AA4157" i="1"/>
  <c r="AA4158" i="1"/>
  <c r="AA4159" i="1"/>
  <c r="AA4160" i="1"/>
  <c r="AA4161" i="1"/>
  <c r="AA4162" i="1"/>
  <c r="AA4163" i="1"/>
  <c r="AA4164" i="1"/>
  <c r="AA4165" i="1"/>
  <c r="AA4166" i="1"/>
  <c r="AA4167" i="1"/>
  <c r="AA4168" i="1"/>
  <c r="AA4169" i="1"/>
  <c r="AA4170" i="1"/>
  <c r="AA4171" i="1"/>
  <c r="AA4172" i="1"/>
  <c r="AA4173" i="1"/>
  <c r="AA4174" i="1"/>
  <c r="AA4175" i="1"/>
  <c r="AA4176" i="1"/>
  <c r="AA4177" i="1"/>
  <c r="AA4178" i="1"/>
  <c r="AA4179" i="1"/>
  <c r="AA4180" i="1"/>
  <c r="AA4181" i="1"/>
  <c r="AA4182" i="1"/>
  <c r="AA4183" i="1"/>
  <c r="AA4184" i="1"/>
  <c r="AA4185" i="1"/>
  <c r="AA4186" i="1"/>
  <c r="AA4187" i="1"/>
  <c r="AA4188" i="1"/>
  <c r="AA4189" i="1"/>
  <c r="AA4190" i="1"/>
  <c r="AA4191" i="1"/>
  <c r="AA4192" i="1"/>
  <c r="AA4193" i="1"/>
  <c r="AA4194" i="1"/>
  <c r="AA4195" i="1"/>
  <c r="AA4196" i="1"/>
  <c r="AA4197" i="1"/>
  <c r="AA4198" i="1"/>
  <c r="AA4199" i="1"/>
  <c r="AA4200" i="1"/>
  <c r="AA4201" i="1"/>
  <c r="AA4202" i="1"/>
  <c r="AA4203" i="1"/>
  <c r="AA4204" i="1"/>
  <c r="AA4205" i="1"/>
  <c r="AA4206" i="1"/>
  <c r="AA4207" i="1"/>
  <c r="AA4208" i="1"/>
  <c r="AA4209" i="1"/>
  <c r="AA4210" i="1"/>
  <c r="AA4211" i="1"/>
  <c r="AA4212" i="1"/>
  <c r="AA4213" i="1"/>
  <c r="AA4214" i="1"/>
  <c r="AA4215" i="1"/>
  <c r="AA4216" i="1"/>
  <c r="AA4217" i="1"/>
  <c r="AA4218" i="1"/>
  <c r="AA4219" i="1"/>
  <c r="AA4220" i="1"/>
  <c r="AA4221" i="1"/>
  <c r="AA4222" i="1"/>
  <c r="AA4223" i="1"/>
  <c r="AA4224" i="1"/>
  <c r="AA4225" i="1"/>
  <c r="AA4226" i="1"/>
  <c r="AA4227" i="1"/>
  <c r="AA4228" i="1"/>
  <c r="AA4229" i="1"/>
  <c r="AA4230" i="1"/>
  <c r="AA4231" i="1"/>
  <c r="AA4232" i="1"/>
  <c r="AA4233" i="1"/>
  <c r="AA4234" i="1"/>
  <c r="AA4235" i="1"/>
  <c r="AA4236" i="1"/>
  <c r="AA4237" i="1"/>
  <c r="AA4238" i="1"/>
  <c r="AA4239" i="1"/>
  <c r="AA4240" i="1"/>
  <c r="AA4241" i="1"/>
  <c r="AA4242" i="1"/>
  <c r="AA4243" i="1"/>
  <c r="AA4244" i="1"/>
  <c r="AA4245" i="1"/>
  <c r="AA4246" i="1"/>
  <c r="AA4247" i="1"/>
  <c r="AA4248" i="1"/>
  <c r="AA4249" i="1"/>
  <c r="AA4250" i="1"/>
  <c r="AA4251" i="1"/>
  <c r="Z2" i="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Z738" i="1"/>
  <c r="Z739" i="1"/>
  <c r="Z740" i="1"/>
  <c r="Z741" i="1"/>
  <c r="Z742" i="1"/>
  <c r="Z743" i="1"/>
  <c r="Z744" i="1"/>
  <c r="Z745" i="1"/>
  <c r="Z746" i="1"/>
  <c r="Z747" i="1"/>
  <c r="Z748" i="1"/>
  <c r="Z749" i="1"/>
  <c r="Z750" i="1"/>
  <c r="Z751" i="1"/>
  <c r="Z752" i="1"/>
  <c r="Z753" i="1"/>
  <c r="Z754" i="1"/>
  <c r="Z755" i="1"/>
  <c r="Z756" i="1"/>
  <c r="Z757" i="1"/>
  <c r="Z758" i="1"/>
  <c r="Z759" i="1"/>
  <c r="Z760" i="1"/>
  <c r="Z761" i="1"/>
  <c r="Z762" i="1"/>
  <c r="Z763" i="1"/>
  <c r="Z764" i="1"/>
  <c r="Z765" i="1"/>
  <c r="Z766" i="1"/>
  <c r="Z767" i="1"/>
  <c r="Z768" i="1"/>
  <c r="Z769" i="1"/>
  <c r="Z770" i="1"/>
  <c r="Z771" i="1"/>
  <c r="Z772" i="1"/>
  <c r="Z773" i="1"/>
  <c r="Z774" i="1"/>
  <c r="Z775" i="1"/>
  <c r="Z776" i="1"/>
  <c r="Z777" i="1"/>
  <c r="Z778" i="1"/>
  <c r="Z779" i="1"/>
  <c r="Z780" i="1"/>
  <c r="Z781" i="1"/>
  <c r="Z782" i="1"/>
  <c r="Z783" i="1"/>
  <c r="Z784" i="1"/>
  <c r="Z785" i="1"/>
  <c r="Z786" i="1"/>
  <c r="Z787" i="1"/>
  <c r="Z788" i="1"/>
  <c r="Z789" i="1"/>
  <c r="Z790" i="1"/>
  <c r="Z791" i="1"/>
  <c r="Z792" i="1"/>
  <c r="Z793" i="1"/>
  <c r="Z794" i="1"/>
  <c r="Z795" i="1"/>
  <c r="Z796" i="1"/>
  <c r="Z797" i="1"/>
  <c r="Z798" i="1"/>
  <c r="Z799" i="1"/>
  <c r="Z800" i="1"/>
  <c r="Z801" i="1"/>
  <c r="Z802" i="1"/>
  <c r="Z803" i="1"/>
  <c r="Z804" i="1"/>
  <c r="Z805" i="1"/>
  <c r="Z806" i="1"/>
  <c r="Z807" i="1"/>
  <c r="Z808" i="1"/>
  <c r="Z809" i="1"/>
  <c r="Z810" i="1"/>
  <c r="Z811" i="1"/>
  <c r="Z812" i="1"/>
  <c r="Z813" i="1"/>
  <c r="Z814" i="1"/>
  <c r="Z815" i="1"/>
  <c r="Z816" i="1"/>
  <c r="Z817" i="1"/>
  <c r="Z818" i="1"/>
  <c r="Z819" i="1"/>
  <c r="Z820" i="1"/>
  <c r="Z821" i="1"/>
  <c r="Z822" i="1"/>
  <c r="Z823" i="1"/>
  <c r="Z824" i="1"/>
  <c r="Z825" i="1"/>
  <c r="Z826" i="1"/>
  <c r="Z827" i="1"/>
  <c r="Z828" i="1"/>
  <c r="Z829" i="1"/>
  <c r="Z830" i="1"/>
  <c r="Z831" i="1"/>
  <c r="Z832" i="1"/>
  <c r="Z833" i="1"/>
  <c r="Z834" i="1"/>
  <c r="Z835" i="1"/>
  <c r="Z836" i="1"/>
  <c r="Z837" i="1"/>
  <c r="Z838" i="1"/>
  <c r="Z839" i="1"/>
  <c r="Z840" i="1"/>
  <c r="Z841" i="1"/>
  <c r="Z842" i="1"/>
  <c r="Z843" i="1"/>
  <c r="Z844" i="1"/>
  <c r="Z845" i="1"/>
  <c r="Z846" i="1"/>
  <c r="Z847" i="1"/>
  <c r="Z848" i="1"/>
  <c r="Z849" i="1"/>
  <c r="Z850" i="1"/>
  <c r="Z851" i="1"/>
  <c r="Z852" i="1"/>
  <c r="Z853" i="1"/>
  <c r="Z854" i="1"/>
  <c r="Z855" i="1"/>
  <c r="Z856" i="1"/>
  <c r="Z857" i="1"/>
  <c r="Z858" i="1"/>
  <c r="Z859" i="1"/>
  <c r="Z860" i="1"/>
  <c r="Z861" i="1"/>
  <c r="Z862" i="1"/>
  <c r="Z863" i="1"/>
  <c r="Z864" i="1"/>
  <c r="Z865" i="1"/>
  <c r="Z866" i="1"/>
  <c r="Z867" i="1"/>
  <c r="Z868" i="1"/>
  <c r="Z869" i="1"/>
  <c r="Z870" i="1"/>
  <c r="Z871" i="1"/>
  <c r="Z872" i="1"/>
  <c r="Z873" i="1"/>
  <c r="Z874" i="1"/>
  <c r="Z875" i="1"/>
  <c r="Z876" i="1"/>
  <c r="Z877" i="1"/>
  <c r="Z878" i="1"/>
  <c r="Z879" i="1"/>
  <c r="Z880" i="1"/>
  <c r="Z881" i="1"/>
  <c r="Z882" i="1"/>
  <c r="Z883" i="1"/>
  <c r="Z884" i="1"/>
  <c r="Z885" i="1"/>
  <c r="Z886" i="1"/>
  <c r="Z887" i="1"/>
  <c r="Z888" i="1"/>
  <c r="Z889" i="1"/>
  <c r="Z890" i="1"/>
  <c r="Z891" i="1"/>
  <c r="Z892" i="1"/>
  <c r="Z893" i="1"/>
  <c r="Z894" i="1"/>
  <c r="Z895" i="1"/>
  <c r="Z896" i="1"/>
  <c r="Z897" i="1"/>
  <c r="Z898" i="1"/>
  <c r="Z899" i="1"/>
  <c r="Z900" i="1"/>
  <c r="Z901" i="1"/>
  <c r="Z902" i="1"/>
  <c r="Z903" i="1"/>
  <c r="Z904" i="1"/>
  <c r="Z905" i="1"/>
  <c r="Z906" i="1"/>
  <c r="Z907" i="1"/>
  <c r="Z908" i="1"/>
  <c r="Z909" i="1"/>
  <c r="Z910" i="1"/>
  <c r="Z911" i="1"/>
  <c r="Z912" i="1"/>
  <c r="Z913" i="1"/>
  <c r="Z914" i="1"/>
  <c r="Z915" i="1"/>
  <c r="Z916" i="1"/>
  <c r="Z917" i="1"/>
  <c r="Z918" i="1"/>
  <c r="Z919" i="1"/>
  <c r="Z920" i="1"/>
  <c r="Z921" i="1"/>
  <c r="Z922" i="1"/>
  <c r="Z923" i="1"/>
  <c r="Z924" i="1"/>
  <c r="Z925" i="1"/>
  <c r="Z926" i="1"/>
  <c r="Z927" i="1"/>
  <c r="Z928" i="1"/>
  <c r="Z929" i="1"/>
  <c r="Z930" i="1"/>
  <c r="Z931" i="1"/>
  <c r="Z932" i="1"/>
  <c r="Z933" i="1"/>
  <c r="Z934" i="1"/>
  <c r="Z935" i="1"/>
  <c r="Z936" i="1"/>
  <c r="Z937" i="1"/>
  <c r="Z938" i="1"/>
  <c r="Z939" i="1"/>
  <c r="Z940" i="1"/>
  <c r="Z941" i="1"/>
  <c r="Z942" i="1"/>
  <c r="Z943" i="1"/>
  <c r="Z944" i="1"/>
  <c r="Z945" i="1"/>
  <c r="Z946" i="1"/>
  <c r="Z947" i="1"/>
  <c r="Z948" i="1"/>
  <c r="Z949" i="1"/>
  <c r="Z950" i="1"/>
  <c r="Z951" i="1"/>
  <c r="Z952" i="1"/>
  <c r="Z953" i="1"/>
  <c r="Z954" i="1"/>
  <c r="Z955" i="1"/>
  <c r="Z956" i="1"/>
  <c r="Z957" i="1"/>
  <c r="Z958" i="1"/>
  <c r="Z959" i="1"/>
  <c r="Z960" i="1"/>
  <c r="Z961" i="1"/>
  <c r="Z962" i="1"/>
  <c r="Z963" i="1"/>
  <c r="Z964" i="1"/>
  <c r="Z965" i="1"/>
  <c r="Z966" i="1"/>
  <c r="Z967" i="1"/>
  <c r="Z968" i="1"/>
  <c r="Z969" i="1"/>
  <c r="Z970" i="1"/>
  <c r="Z971" i="1"/>
  <c r="Z972" i="1"/>
  <c r="Z973" i="1"/>
  <c r="Z974" i="1"/>
  <c r="Z975" i="1"/>
  <c r="Z976" i="1"/>
  <c r="Z977" i="1"/>
  <c r="Z978" i="1"/>
  <c r="Z979" i="1"/>
  <c r="Z980" i="1"/>
  <c r="Z981" i="1"/>
  <c r="Z982" i="1"/>
  <c r="Z983" i="1"/>
  <c r="Z984" i="1"/>
  <c r="Z985" i="1"/>
  <c r="Z986" i="1"/>
  <c r="Z987" i="1"/>
  <c r="Z988" i="1"/>
  <c r="Z989" i="1"/>
  <c r="Z990" i="1"/>
  <c r="Z991" i="1"/>
  <c r="Z992" i="1"/>
  <c r="Z993" i="1"/>
  <c r="Z994" i="1"/>
  <c r="Z995" i="1"/>
  <c r="Z996" i="1"/>
  <c r="Z997" i="1"/>
  <c r="Z998" i="1"/>
  <c r="Z999" i="1"/>
  <c r="Z1000" i="1"/>
  <c r="Z1001" i="1"/>
  <c r="Z1002" i="1"/>
  <c r="Z1003" i="1"/>
  <c r="Z1004" i="1"/>
  <c r="Z1005" i="1"/>
  <c r="Z1006" i="1"/>
  <c r="Z1007" i="1"/>
  <c r="Z1008" i="1"/>
  <c r="Z1009" i="1"/>
  <c r="Z1010" i="1"/>
  <c r="Z1011" i="1"/>
  <c r="Z1012" i="1"/>
  <c r="Z1013" i="1"/>
  <c r="Z1014" i="1"/>
  <c r="Z1015" i="1"/>
  <c r="Z1016" i="1"/>
  <c r="Z1017" i="1"/>
  <c r="Z1018" i="1"/>
  <c r="Z1019" i="1"/>
  <c r="Z1020" i="1"/>
  <c r="Z1021" i="1"/>
  <c r="Z1022" i="1"/>
  <c r="Z1023" i="1"/>
  <c r="Z1024" i="1"/>
  <c r="Z1025" i="1"/>
  <c r="Z1026" i="1"/>
  <c r="Z1027" i="1"/>
  <c r="Z1028" i="1"/>
  <c r="Z1029" i="1"/>
  <c r="Z1030" i="1"/>
  <c r="Z1031" i="1"/>
  <c r="Z1032" i="1"/>
  <c r="Z1033" i="1"/>
  <c r="Z1034" i="1"/>
  <c r="Z1035" i="1"/>
  <c r="Z1036" i="1"/>
  <c r="Z1037" i="1"/>
  <c r="Z1038" i="1"/>
  <c r="Z1039" i="1"/>
  <c r="Z1040" i="1"/>
  <c r="Z1041" i="1"/>
  <c r="Z1042" i="1"/>
  <c r="Z1043" i="1"/>
  <c r="Z1044" i="1"/>
  <c r="Z1045" i="1"/>
  <c r="Z1046" i="1"/>
  <c r="Z1047" i="1"/>
  <c r="Z1048" i="1"/>
  <c r="Z1049" i="1"/>
  <c r="Z1050" i="1"/>
  <c r="Z1051" i="1"/>
  <c r="Z1052" i="1"/>
  <c r="Z1053" i="1"/>
  <c r="Z1054" i="1"/>
  <c r="Z1055" i="1"/>
  <c r="Z1056" i="1"/>
  <c r="Z1057" i="1"/>
  <c r="Z1058" i="1"/>
  <c r="Z1059" i="1"/>
  <c r="Z1060" i="1"/>
  <c r="Z1061" i="1"/>
  <c r="Z1062" i="1"/>
  <c r="Z1063" i="1"/>
  <c r="Z1064" i="1"/>
  <c r="Z1065" i="1"/>
  <c r="Z1066" i="1"/>
  <c r="Z1067" i="1"/>
  <c r="Z1068" i="1"/>
  <c r="Z1069" i="1"/>
  <c r="Z1070" i="1"/>
  <c r="Z1071" i="1"/>
  <c r="Z1072" i="1"/>
  <c r="Z1073" i="1"/>
  <c r="Z1074" i="1"/>
  <c r="Z1075" i="1"/>
  <c r="Z1076" i="1"/>
  <c r="Z1077" i="1"/>
  <c r="Z1078" i="1"/>
  <c r="Z1079" i="1"/>
  <c r="Z1080" i="1"/>
  <c r="Z1081" i="1"/>
  <c r="Z1082" i="1"/>
  <c r="Z1083" i="1"/>
  <c r="Z1084" i="1"/>
  <c r="Z1085" i="1"/>
  <c r="Z1086" i="1"/>
  <c r="Z1087" i="1"/>
  <c r="Z1088" i="1"/>
  <c r="Z1089" i="1"/>
  <c r="Z1090" i="1"/>
  <c r="Z1091" i="1"/>
  <c r="Z1092" i="1"/>
  <c r="Z1093" i="1"/>
  <c r="Z1094" i="1"/>
  <c r="Z1095" i="1"/>
  <c r="Z1096" i="1"/>
  <c r="Z1097" i="1"/>
  <c r="Z1098" i="1"/>
  <c r="Z1099" i="1"/>
  <c r="Z1100" i="1"/>
  <c r="Z1101" i="1"/>
  <c r="Z1102" i="1"/>
  <c r="Z1103" i="1"/>
  <c r="Z1104" i="1"/>
  <c r="Z1105" i="1"/>
  <c r="Z1106" i="1"/>
  <c r="Z1107" i="1"/>
  <c r="Z1108" i="1"/>
  <c r="Z1109" i="1"/>
  <c r="Z1110" i="1"/>
  <c r="Z1111" i="1"/>
  <c r="Z1112" i="1"/>
  <c r="Z1113" i="1"/>
  <c r="Z1114" i="1"/>
  <c r="Z1115" i="1"/>
  <c r="Z1116" i="1"/>
  <c r="Z1117" i="1"/>
  <c r="Z1118" i="1"/>
  <c r="Z1119" i="1"/>
  <c r="Z1120" i="1"/>
  <c r="Z1121" i="1"/>
  <c r="Z1122" i="1"/>
  <c r="Z1123" i="1"/>
  <c r="Z1124" i="1"/>
  <c r="Z1125" i="1"/>
  <c r="Z1126" i="1"/>
  <c r="Z1127" i="1"/>
  <c r="Z1128" i="1"/>
  <c r="Z1129" i="1"/>
  <c r="Z1130" i="1"/>
  <c r="Z1131" i="1"/>
  <c r="Z1132" i="1"/>
  <c r="Z1133" i="1"/>
  <c r="Z1134" i="1"/>
  <c r="Z1135" i="1"/>
  <c r="Z1136" i="1"/>
  <c r="Z1137" i="1"/>
  <c r="Z1138" i="1"/>
  <c r="Z1139" i="1"/>
  <c r="Z1140" i="1"/>
  <c r="Z1141" i="1"/>
  <c r="Z1142" i="1"/>
  <c r="Z1143" i="1"/>
  <c r="Z1144" i="1"/>
  <c r="Z1145" i="1"/>
  <c r="Z1146" i="1"/>
  <c r="Z1147" i="1"/>
  <c r="Z1148" i="1"/>
  <c r="Z1149" i="1"/>
  <c r="Z1150" i="1"/>
  <c r="Z1151" i="1"/>
  <c r="Z1152" i="1"/>
  <c r="Z1153" i="1"/>
  <c r="Z1154" i="1"/>
  <c r="Z1155" i="1"/>
  <c r="Z1156" i="1"/>
  <c r="Z1157" i="1"/>
  <c r="Z1158" i="1"/>
  <c r="Z1159" i="1"/>
  <c r="Z1160" i="1"/>
  <c r="Z1161" i="1"/>
  <c r="Z1162" i="1"/>
  <c r="Z1163" i="1"/>
  <c r="Z1164" i="1"/>
  <c r="Z1165" i="1"/>
  <c r="Z1166" i="1"/>
  <c r="Z1167" i="1"/>
  <c r="Z1168" i="1"/>
  <c r="Z1169" i="1"/>
  <c r="Z1170" i="1"/>
  <c r="Z1171" i="1"/>
  <c r="Z1172" i="1"/>
  <c r="Z1173" i="1"/>
  <c r="Z1174" i="1"/>
  <c r="Z1175" i="1"/>
  <c r="Z1176" i="1"/>
  <c r="Z1177" i="1"/>
  <c r="Z1178" i="1"/>
  <c r="Z1179" i="1"/>
  <c r="Z1180" i="1"/>
  <c r="Z1181" i="1"/>
  <c r="Z1182" i="1"/>
  <c r="Z1183" i="1"/>
  <c r="Z1184" i="1"/>
  <c r="Z1185" i="1"/>
  <c r="Z1186" i="1"/>
  <c r="Z1187" i="1"/>
  <c r="Z1188" i="1"/>
  <c r="Z1189" i="1"/>
  <c r="Z1190" i="1"/>
  <c r="Z1191" i="1"/>
  <c r="Z1192" i="1"/>
  <c r="Z1193" i="1"/>
  <c r="Z1194" i="1"/>
  <c r="Z1195" i="1"/>
  <c r="Z1196" i="1"/>
  <c r="Z1197" i="1"/>
  <c r="Z1198" i="1"/>
  <c r="Z1199" i="1"/>
  <c r="Z1200" i="1"/>
  <c r="Z1201" i="1"/>
  <c r="Z1202" i="1"/>
  <c r="Z1203" i="1"/>
  <c r="Z1204" i="1"/>
  <c r="Z1205" i="1"/>
  <c r="Z1206" i="1"/>
  <c r="Z1207" i="1"/>
  <c r="Z1208" i="1"/>
  <c r="Z1209" i="1"/>
  <c r="Z1210" i="1"/>
  <c r="Z1211" i="1"/>
  <c r="Z1212" i="1"/>
  <c r="Z1213" i="1"/>
  <c r="Z1214" i="1"/>
  <c r="Z1215" i="1"/>
  <c r="Z1216" i="1"/>
  <c r="Z1217" i="1"/>
  <c r="Z1218" i="1"/>
  <c r="Z1219" i="1"/>
  <c r="Z1220" i="1"/>
  <c r="Z1221" i="1"/>
  <c r="Z1222" i="1"/>
  <c r="Z1223" i="1"/>
  <c r="Z1224" i="1"/>
  <c r="Z1225" i="1"/>
  <c r="Z1226" i="1"/>
  <c r="Z1227" i="1"/>
  <c r="Z1228" i="1"/>
  <c r="Z1229" i="1"/>
  <c r="Z1230" i="1"/>
  <c r="Z1231" i="1"/>
  <c r="Z1232" i="1"/>
  <c r="Z1233" i="1"/>
  <c r="Z1234" i="1"/>
  <c r="Z1235" i="1"/>
  <c r="Z1236" i="1"/>
  <c r="Z1237" i="1"/>
  <c r="Z1238" i="1"/>
  <c r="Z1239" i="1"/>
  <c r="Z1240" i="1"/>
  <c r="Z1241" i="1"/>
  <c r="Z1242" i="1"/>
  <c r="Z1243" i="1"/>
  <c r="Z1244" i="1"/>
  <c r="Z1245" i="1"/>
  <c r="Z1246" i="1"/>
  <c r="Z1247" i="1"/>
  <c r="Z1248" i="1"/>
  <c r="Z1249" i="1"/>
  <c r="Z1250" i="1"/>
  <c r="Z1251" i="1"/>
  <c r="Z1252" i="1"/>
  <c r="Z1253" i="1"/>
  <c r="Z1254" i="1"/>
  <c r="Z1255" i="1"/>
  <c r="Z1256" i="1"/>
  <c r="Z1257" i="1"/>
  <c r="Z1258" i="1"/>
  <c r="Z1259" i="1"/>
  <c r="Z1260" i="1"/>
  <c r="Z1261" i="1"/>
  <c r="Z1262" i="1"/>
  <c r="Z1263" i="1"/>
  <c r="Z1264" i="1"/>
  <c r="Z1265" i="1"/>
  <c r="Z1266" i="1"/>
  <c r="Z1267" i="1"/>
  <c r="Z1268" i="1"/>
  <c r="Z1269" i="1"/>
  <c r="Z1270" i="1"/>
  <c r="Z1271" i="1"/>
  <c r="Z1272" i="1"/>
  <c r="Z1273" i="1"/>
  <c r="Z1274" i="1"/>
  <c r="Z1275" i="1"/>
  <c r="Z1276" i="1"/>
  <c r="Z1277" i="1"/>
  <c r="Z1278" i="1"/>
  <c r="Z1279" i="1"/>
  <c r="Z1280" i="1"/>
  <c r="Z1281" i="1"/>
  <c r="Z1282" i="1"/>
  <c r="Z1283" i="1"/>
  <c r="Z1284" i="1"/>
  <c r="Z1285" i="1"/>
  <c r="Z1286" i="1"/>
  <c r="Z1287" i="1"/>
  <c r="Z1288" i="1"/>
  <c r="Z1289" i="1"/>
  <c r="Z1290" i="1"/>
  <c r="Z1291" i="1"/>
  <c r="Z1292" i="1"/>
  <c r="Z1293" i="1"/>
  <c r="Z1294" i="1"/>
  <c r="Z1295" i="1"/>
  <c r="Z1296" i="1"/>
  <c r="Z1297" i="1"/>
  <c r="Z1298" i="1"/>
  <c r="Z1299" i="1"/>
  <c r="Z1300" i="1"/>
  <c r="Z1301" i="1"/>
  <c r="Z1302" i="1"/>
  <c r="Z1303" i="1"/>
  <c r="Z1304" i="1"/>
  <c r="Z1305" i="1"/>
  <c r="Z1306" i="1"/>
  <c r="Z1307" i="1"/>
  <c r="Z1308" i="1"/>
  <c r="Z1309" i="1"/>
  <c r="Z1310" i="1"/>
  <c r="Z1311" i="1"/>
  <c r="Z1312" i="1"/>
  <c r="Z1313" i="1"/>
  <c r="Z1314" i="1"/>
  <c r="Z1315" i="1"/>
  <c r="Z1316" i="1"/>
  <c r="Z1317" i="1"/>
  <c r="Z1318" i="1"/>
  <c r="Z1319" i="1"/>
  <c r="Z1320" i="1"/>
  <c r="Z1321" i="1"/>
  <c r="Z1322" i="1"/>
  <c r="Z1323" i="1"/>
  <c r="Z1324" i="1"/>
  <c r="Z1325" i="1"/>
  <c r="Z1326" i="1"/>
  <c r="Z1327" i="1"/>
  <c r="Z1328" i="1"/>
  <c r="Z1329" i="1"/>
  <c r="Z1330" i="1"/>
  <c r="Z1331" i="1"/>
  <c r="Z1332" i="1"/>
  <c r="Z1333" i="1"/>
  <c r="Z1334" i="1"/>
  <c r="Z1335" i="1"/>
  <c r="Z1336" i="1"/>
  <c r="Z1337" i="1"/>
  <c r="Z1338" i="1"/>
  <c r="Z1339" i="1"/>
  <c r="Z1340" i="1"/>
  <c r="Z1341" i="1"/>
  <c r="Z1342" i="1"/>
  <c r="Z1343" i="1"/>
  <c r="Z1344" i="1"/>
  <c r="Z1345" i="1"/>
  <c r="Z1346" i="1"/>
  <c r="Z1347" i="1"/>
  <c r="Z1348" i="1"/>
  <c r="Z1349" i="1"/>
  <c r="Z1350" i="1"/>
  <c r="Z1351" i="1"/>
  <c r="Z1352" i="1"/>
  <c r="Z1353" i="1"/>
  <c r="Z1354" i="1"/>
  <c r="Z1355" i="1"/>
  <c r="Z1356" i="1"/>
  <c r="Z1357" i="1"/>
  <c r="Z1358" i="1"/>
  <c r="Z1359" i="1"/>
  <c r="Z1360" i="1"/>
  <c r="Z1361" i="1"/>
  <c r="Z1362" i="1"/>
  <c r="Z1363" i="1"/>
  <c r="Z1364" i="1"/>
  <c r="Z1365" i="1"/>
  <c r="Z1366" i="1"/>
  <c r="Z1367" i="1"/>
  <c r="Z1368" i="1"/>
  <c r="Z1369" i="1"/>
  <c r="Z1370" i="1"/>
  <c r="Z1371" i="1"/>
  <c r="Z1372" i="1"/>
  <c r="Z1373" i="1"/>
  <c r="Z1374" i="1"/>
  <c r="Z1375" i="1"/>
  <c r="Z1376" i="1"/>
  <c r="Z1377" i="1"/>
  <c r="Z1378" i="1"/>
  <c r="Z1379" i="1"/>
  <c r="Z1380" i="1"/>
  <c r="Z1381" i="1"/>
  <c r="Z1382" i="1"/>
  <c r="Z1383" i="1"/>
  <c r="Z1384" i="1"/>
  <c r="Z1385" i="1"/>
  <c r="Z1386" i="1"/>
  <c r="Z1387" i="1"/>
  <c r="Z1388" i="1"/>
  <c r="Z1389" i="1"/>
  <c r="Z1390" i="1"/>
  <c r="Z1391" i="1"/>
  <c r="Z1392" i="1"/>
  <c r="Z1393" i="1"/>
  <c r="Z1394" i="1"/>
  <c r="Z1395" i="1"/>
  <c r="Z1396" i="1"/>
  <c r="Z1397" i="1"/>
  <c r="Z1398" i="1"/>
  <c r="Z1399" i="1"/>
  <c r="Z1400" i="1"/>
  <c r="Z1401" i="1"/>
  <c r="Z1402" i="1"/>
  <c r="Z1403" i="1"/>
  <c r="Z1404" i="1"/>
  <c r="Z1405" i="1"/>
  <c r="Z1406" i="1"/>
  <c r="Z1407" i="1"/>
  <c r="Z1408" i="1"/>
  <c r="Z1409" i="1"/>
  <c r="Z1410" i="1"/>
  <c r="Z1411" i="1"/>
  <c r="Z1412" i="1"/>
  <c r="Z1413" i="1"/>
  <c r="Z1414" i="1"/>
  <c r="Z1415" i="1"/>
  <c r="Z1416" i="1"/>
  <c r="Z1417" i="1"/>
  <c r="Z1418" i="1"/>
  <c r="Z1419" i="1"/>
  <c r="Z1420" i="1"/>
  <c r="Z1421" i="1"/>
  <c r="Z1422" i="1"/>
  <c r="Z1423" i="1"/>
  <c r="Z1424" i="1"/>
  <c r="Z1425" i="1"/>
  <c r="Z1426" i="1"/>
  <c r="Z1427" i="1"/>
  <c r="Z1428" i="1"/>
  <c r="Z1429" i="1"/>
  <c r="Z1430" i="1"/>
  <c r="Z1431" i="1"/>
  <c r="Z1432" i="1"/>
  <c r="Z1433" i="1"/>
  <c r="Z1434" i="1"/>
  <c r="Z1435" i="1"/>
  <c r="Z1436" i="1"/>
  <c r="Z1437" i="1"/>
  <c r="Z1438" i="1"/>
  <c r="Z1439" i="1"/>
  <c r="Z1440" i="1"/>
  <c r="Z1441" i="1"/>
  <c r="Z1442" i="1"/>
  <c r="Z1443" i="1"/>
  <c r="Z1444" i="1"/>
  <c r="Z1445" i="1"/>
  <c r="Z1446" i="1"/>
  <c r="Z1447" i="1"/>
  <c r="Z1448" i="1"/>
  <c r="Z1449" i="1"/>
  <c r="Z1450" i="1"/>
  <c r="Z1451" i="1"/>
  <c r="Z1452" i="1"/>
  <c r="Z1453" i="1"/>
  <c r="Z1454" i="1"/>
  <c r="Z1455" i="1"/>
  <c r="Z1456" i="1"/>
  <c r="Z1457" i="1"/>
  <c r="Z1458" i="1"/>
  <c r="Z1459" i="1"/>
  <c r="Z1460" i="1"/>
  <c r="Z1461" i="1"/>
  <c r="Z1462" i="1"/>
  <c r="Z1463" i="1"/>
  <c r="Z1464" i="1"/>
  <c r="Z1465" i="1"/>
  <c r="Z1466" i="1"/>
  <c r="Z1467" i="1"/>
  <c r="Z1468" i="1"/>
  <c r="Z1469" i="1"/>
  <c r="Z1470" i="1"/>
  <c r="Z1471" i="1"/>
  <c r="Z1472" i="1"/>
  <c r="Z1473" i="1"/>
  <c r="Z1474" i="1"/>
  <c r="Z1475" i="1"/>
  <c r="Z1476" i="1"/>
  <c r="Z1477" i="1"/>
  <c r="Z1478" i="1"/>
  <c r="Z1479" i="1"/>
  <c r="Z1480" i="1"/>
  <c r="Z1481" i="1"/>
  <c r="Z1482" i="1"/>
  <c r="Z1483" i="1"/>
  <c r="Z1484" i="1"/>
  <c r="Z1485" i="1"/>
  <c r="Z1486" i="1"/>
  <c r="Z1487" i="1"/>
  <c r="Z1488" i="1"/>
  <c r="Z1489" i="1"/>
  <c r="Z1490" i="1"/>
  <c r="Z1491" i="1"/>
  <c r="Z1492" i="1"/>
  <c r="Z1493" i="1"/>
  <c r="Z1494" i="1"/>
  <c r="Z1495" i="1"/>
  <c r="Z1496" i="1"/>
  <c r="Z1497" i="1"/>
  <c r="Z1498" i="1"/>
  <c r="Z1499" i="1"/>
  <c r="Z1500" i="1"/>
  <c r="Z1501" i="1"/>
  <c r="Z1502" i="1"/>
  <c r="Z1503" i="1"/>
  <c r="Z1504" i="1"/>
  <c r="Z1505" i="1"/>
  <c r="Z1506" i="1"/>
  <c r="Z1507" i="1"/>
  <c r="Z1508" i="1"/>
  <c r="Z1509" i="1"/>
  <c r="Z1510" i="1"/>
  <c r="Z1511" i="1"/>
  <c r="Z1512" i="1"/>
  <c r="Z1513" i="1"/>
  <c r="Z1514" i="1"/>
  <c r="Z1515" i="1"/>
  <c r="Z1516" i="1"/>
  <c r="Z1517" i="1"/>
  <c r="Z1518" i="1"/>
  <c r="Z1519" i="1"/>
  <c r="Z1520" i="1"/>
  <c r="Z1521" i="1"/>
  <c r="Z1522" i="1"/>
  <c r="Z1523" i="1"/>
  <c r="Z1524" i="1"/>
  <c r="Z1525" i="1"/>
  <c r="Z1526" i="1"/>
  <c r="Z1527" i="1"/>
  <c r="Z1528" i="1"/>
  <c r="Z1529" i="1"/>
  <c r="Z1530" i="1"/>
  <c r="Z1531" i="1"/>
  <c r="Z1532" i="1"/>
  <c r="Z1533" i="1"/>
  <c r="Z1534" i="1"/>
  <c r="Z1535" i="1"/>
  <c r="Z1536" i="1"/>
  <c r="Z1537" i="1"/>
  <c r="Z1538" i="1"/>
  <c r="Z1539" i="1"/>
  <c r="Z1540" i="1"/>
  <c r="Z1541" i="1"/>
  <c r="Z1542" i="1"/>
  <c r="Z1543" i="1"/>
  <c r="Z1544" i="1"/>
  <c r="Z1545" i="1"/>
  <c r="Z1546" i="1"/>
  <c r="Z1547" i="1"/>
  <c r="Z1548" i="1"/>
  <c r="Z1549" i="1"/>
  <c r="Z1550" i="1"/>
  <c r="Z1551" i="1"/>
  <c r="Z1552" i="1"/>
  <c r="Z1553" i="1"/>
  <c r="Z1554" i="1"/>
  <c r="Z1555" i="1"/>
  <c r="Z1556" i="1"/>
  <c r="Z1557" i="1"/>
  <c r="Z1558" i="1"/>
  <c r="Z1559" i="1"/>
  <c r="Z1560" i="1"/>
  <c r="Z1561" i="1"/>
  <c r="Z1562" i="1"/>
  <c r="Z1563" i="1"/>
  <c r="Z1564" i="1"/>
  <c r="Z1565" i="1"/>
  <c r="Z1566" i="1"/>
  <c r="Z1567" i="1"/>
  <c r="Z1568" i="1"/>
  <c r="Z1569" i="1"/>
  <c r="Z1570" i="1"/>
  <c r="Z1571" i="1"/>
  <c r="Z1572" i="1"/>
  <c r="Z1573" i="1"/>
  <c r="Z1574" i="1"/>
  <c r="Z1575" i="1"/>
  <c r="Z1576" i="1"/>
  <c r="Z1577" i="1"/>
  <c r="Z1578" i="1"/>
  <c r="Z1579" i="1"/>
  <c r="Z1580" i="1"/>
  <c r="Z1581" i="1"/>
  <c r="Z1582" i="1"/>
  <c r="Z1583" i="1"/>
  <c r="Z1584" i="1"/>
  <c r="Z1585" i="1"/>
  <c r="Z1586" i="1"/>
  <c r="Z1587" i="1"/>
  <c r="Z1588" i="1"/>
  <c r="Z1589" i="1"/>
  <c r="Z1590" i="1"/>
  <c r="Z1591" i="1"/>
  <c r="Z1592" i="1"/>
  <c r="Z1593" i="1"/>
  <c r="Z1594" i="1"/>
  <c r="Z1595" i="1"/>
  <c r="Z1596" i="1"/>
  <c r="Z1597" i="1"/>
  <c r="Z1598" i="1"/>
  <c r="Z1599" i="1"/>
  <c r="Z1600" i="1"/>
  <c r="Z1601" i="1"/>
  <c r="Z1602" i="1"/>
  <c r="Z1603" i="1"/>
  <c r="Z1604" i="1"/>
  <c r="Z1605" i="1"/>
  <c r="Z1606" i="1"/>
  <c r="Z1607" i="1"/>
  <c r="Z1608" i="1"/>
  <c r="Z1609" i="1"/>
  <c r="Z1610" i="1"/>
  <c r="Z1611" i="1"/>
  <c r="Z1612" i="1"/>
  <c r="Z1613" i="1"/>
  <c r="Z1614" i="1"/>
  <c r="Z1615" i="1"/>
  <c r="Z1616" i="1"/>
  <c r="Z1617" i="1"/>
  <c r="Z1618" i="1"/>
  <c r="Z1619" i="1"/>
  <c r="Z1620" i="1"/>
  <c r="Z1621" i="1"/>
  <c r="Z1622" i="1"/>
  <c r="Z1623" i="1"/>
  <c r="Z1624" i="1"/>
  <c r="Z1625" i="1"/>
  <c r="Z1626" i="1"/>
  <c r="Z1627" i="1"/>
  <c r="Z1628" i="1"/>
  <c r="Z1629" i="1"/>
  <c r="Z1630" i="1"/>
  <c r="Z1631" i="1"/>
  <c r="Z1632" i="1"/>
  <c r="Z1633" i="1"/>
  <c r="Z1634" i="1"/>
  <c r="Z1635" i="1"/>
  <c r="Z1636" i="1"/>
  <c r="Z1637" i="1"/>
  <c r="Z1638" i="1"/>
  <c r="Z1639" i="1"/>
  <c r="Z1640" i="1"/>
  <c r="Z1641" i="1"/>
  <c r="Z1642" i="1"/>
  <c r="Z1643" i="1"/>
  <c r="Z1644" i="1"/>
  <c r="Z1645" i="1"/>
  <c r="Z1646" i="1"/>
  <c r="Z1647" i="1"/>
  <c r="Z1648" i="1"/>
  <c r="Z1649" i="1"/>
  <c r="Z1650" i="1"/>
  <c r="Z1651" i="1"/>
  <c r="Z1652" i="1"/>
  <c r="Z1653" i="1"/>
  <c r="Z1654" i="1"/>
  <c r="Z1655" i="1"/>
  <c r="Z1656" i="1"/>
  <c r="Z1657" i="1"/>
  <c r="Z1658" i="1"/>
  <c r="Z1659" i="1"/>
  <c r="Z1660" i="1"/>
  <c r="Z1661" i="1"/>
  <c r="Z1662" i="1"/>
  <c r="Z1663" i="1"/>
  <c r="Z1664" i="1"/>
  <c r="Z1665" i="1"/>
  <c r="Z1666" i="1"/>
  <c r="Z1667" i="1"/>
  <c r="Z1668" i="1"/>
  <c r="Z1669" i="1"/>
  <c r="Z1670" i="1"/>
  <c r="Z1671" i="1"/>
  <c r="Z1672" i="1"/>
  <c r="Z1673" i="1"/>
  <c r="Z1674" i="1"/>
  <c r="Z1675" i="1"/>
  <c r="Z1676" i="1"/>
  <c r="Z1677" i="1"/>
  <c r="Z1678" i="1"/>
  <c r="Z1679" i="1"/>
  <c r="Z1680" i="1"/>
  <c r="Z1681" i="1"/>
  <c r="Z1682" i="1"/>
  <c r="Z1683" i="1"/>
  <c r="Z1684" i="1"/>
  <c r="Z1685" i="1"/>
  <c r="Z1686" i="1"/>
  <c r="Z1687" i="1"/>
  <c r="Z1688" i="1"/>
  <c r="Z1689" i="1"/>
  <c r="Z1690" i="1"/>
  <c r="Z1691" i="1"/>
  <c r="Z1692" i="1"/>
  <c r="Z1693" i="1"/>
  <c r="Z1694" i="1"/>
  <c r="Z1695" i="1"/>
  <c r="Z1696" i="1"/>
  <c r="Z1697" i="1"/>
  <c r="Z1698" i="1"/>
  <c r="Z1699" i="1"/>
  <c r="Z1700" i="1"/>
  <c r="Z1701" i="1"/>
  <c r="Z1702" i="1"/>
  <c r="Z1703" i="1"/>
  <c r="Z1704" i="1"/>
  <c r="Z1705" i="1"/>
  <c r="Z1706" i="1"/>
  <c r="Z1707" i="1"/>
  <c r="Z1708" i="1"/>
  <c r="Z1709" i="1"/>
  <c r="Z1710" i="1"/>
  <c r="Z1711" i="1"/>
  <c r="Z1712" i="1"/>
  <c r="Z1713" i="1"/>
  <c r="Z1714" i="1"/>
  <c r="Z1715" i="1"/>
  <c r="Z1716" i="1"/>
  <c r="Z1717" i="1"/>
  <c r="Z1718" i="1"/>
  <c r="Z1719" i="1"/>
  <c r="Z1720" i="1"/>
  <c r="Z1721" i="1"/>
  <c r="Z1722" i="1"/>
  <c r="Z1723" i="1"/>
  <c r="Z1724" i="1"/>
  <c r="Z1725" i="1"/>
  <c r="Z1726" i="1"/>
  <c r="Z1727" i="1"/>
  <c r="Z1728" i="1"/>
  <c r="Z1729" i="1"/>
  <c r="Z1730" i="1"/>
  <c r="Z1731" i="1"/>
  <c r="Z1732" i="1"/>
  <c r="Z1733" i="1"/>
  <c r="Z1734" i="1"/>
  <c r="Z1735" i="1"/>
  <c r="Z1736" i="1"/>
  <c r="Z1737" i="1"/>
  <c r="Z1738" i="1"/>
  <c r="Z1739" i="1"/>
  <c r="Z1740" i="1"/>
  <c r="Z1741" i="1"/>
  <c r="Z1742" i="1"/>
  <c r="Z1743" i="1"/>
  <c r="Z1744" i="1"/>
  <c r="Z1745" i="1"/>
  <c r="Z1746" i="1"/>
  <c r="Z1747" i="1"/>
  <c r="Z1748" i="1"/>
  <c r="Z1749" i="1"/>
  <c r="Z1750" i="1"/>
  <c r="Z1751" i="1"/>
  <c r="Z1752" i="1"/>
  <c r="Z1753" i="1"/>
  <c r="Z1754" i="1"/>
  <c r="Z1755" i="1"/>
  <c r="Z1756" i="1"/>
  <c r="Z1757" i="1"/>
  <c r="Z1758" i="1"/>
  <c r="Z1759" i="1"/>
  <c r="Z1760" i="1"/>
  <c r="Z1761" i="1"/>
  <c r="Z1762" i="1"/>
  <c r="Z1763" i="1"/>
  <c r="Z1764" i="1"/>
  <c r="Z1765" i="1"/>
  <c r="Z1766" i="1"/>
  <c r="Z1767" i="1"/>
  <c r="Z1768" i="1"/>
  <c r="Z1769" i="1"/>
  <c r="Z1770" i="1"/>
  <c r="Z1771" i="1"/>
  <c r="Z1772" i="1"/>
  <c r="Z1773" i="1"/>
  <c r="Z1774" i="1"/>
  <c r="Z1775" i="1"/>
  <c r="Z1776" i="1"/>
  <c r="Z1777" i="1"/>
  <c r="Z1778" i="1"/>
  <c r="Z1779" i="1"/>
  <c r="Z1780" i="1"/>
  <c r="Z1781" i="1"/>
  <c r="Z1782" i="1"/>
  <c r="Z1783" i="1"/>
  <c r="Z1784" i="1"/>
  <c r="Z1785" i="1"/>
  <c r="Z1786" i="1"/>
  <c r="Z1787" i="1"/>
  <c r="Z1788" i="1"/>
  <c r="Z1789" i="1"/>
  <c r="Z1790" i="1"/>
  <c r="Z1791" i="1"/>
  <c r="Z1792" i="1"/>
  <c r="Z1793" i="1"/>
  <c r="Z1794" i="1"/>
  <c r="Z1795" i="1"/>
  <c r="Z1796" i="1"/>
  <c r="Z1797" i="1"/>
  <c r="Z1798" i="1"/>
  <c r="Z1799" i="1"/>
  <c r="Z1800" i="1"/>
  <c r="Z1801" i="1"/>
  <c r="Z1802" i="1"/>
  <c r="Z1803" i="1"/>
  <c r="Z1804" i="1"/>
  <c r="Z1805" i="1"/>
  <c r="Z1806" i="1"/>
  <c r="Z1807" i="1"/>
  <c r="Z1808" i="1"/>
  <c r="Z1809" i="1"/>
  <c r="Z1810" i="1"/>
  <c r="Z1811" i="1"/>
  <c r="Z1812" i="1"/>
  <c r="Z1813" i="1"/>
  <c r="Z1814" i="1"/>
  <c r="Z1815" i="1"/>
  <c r="Z1816" i="1"/>
  <c r="Z1817" i="1"/>
  <c r="Z1818" i="1"/>
  <c r="Z1819" i="1"/>
  <c r="Z1820" i="1"/>
  <c r="Z1821" i="1"/>
  <c r="Z1822" i="1"/>
  <c r="Z1823" i="1"/>
  <c r="Z1824" i="1"/>
  <c r="Z1825" i="1"/>
  <c r="Z1826" i="1"/>
  <c r="Z1827" i="1"/>
  <c r="Z1828" i="1"/>
  <c r="Z1829" i="1"/>
  <c r="Z1830" i="1"/>
  <c r="Z1831" i="1"/>
  <c r="Z1832" i="1"/>
  <c r="Z1833" i="1"/>
  <c r="Z1834" i="1"/>
  <c r="Z1835" i="1"/>
  <c r="Z1836" i="1"/>
  <c r="Z1837" i="1"/>
  <c r="Z1838" i="1"/>
  <c r="Z1839" i="1"/>
  <c r="Z1840" i="1"/>
  <c r="Z1841" i="1"/>
  <c r="Z1842" i="1"/>
  <c r="Z1843" i="1"/>
  <c r="Z1844" i="1"/>
  <c r="Z1845" i="1"/>
  <c r="Z1846" i="1"/>
  <c r="Z1847" i="1"/>
  <c r="Z1848" i="1"/>
  <c r="Z1849" i="1"/>
  <c r="Z1850" i="1"/>
  <c r="Z1851" i="1"/>
  <c r="Z1852" i="1"/>
  <c r="Z1853" i="1"/>
  <c r="Z1854" i="1"/>
  <c r="Z1855" i="1"/>
  <c r="Z1856" i="1"/>
  <c r="Z1857" i="1"/>
  <c r="Z1858" i="1"/>
  <c r="Z1859" i="1"/>
  <c r="Z1860" i="1"/>
  <c r="Z1861" i="1"/>
  <c r="Z1862" i="1"/>
  <c r="Z1863" i="1"/>
  <c r="Z1864" i="1"/>
  <c r="Z1865" i="1"/>
  <c r="Z1866" i="1"/>
  <c r="Z1867" i="1"/>
  <c r="Z1868" i="1"/>
  <c r="Z1869" i="1"/>
  <c r="Z1870" i="1"/>
  <c r="Z1871" i="1"/>
  <c r="Z1872" i="1"/>
  <c r="Z1873" i="1"/>
  <c r="Z1874" i="1"/>
  <c r="Z1875" i="1"/>
  <c r="Z1876" i="1"/>
  <c r="Z1877" i="1"/>
  <c r="Z1878" i="1"/>
  <c r="Z1879" i="1"/>
  <c r="Z1880" i="1"/>
  <c r="Z1881" i="1"/>
  <c r="Z1882" i="1"/>
  <c r="Z1883" i="1"/>
  <c r="Z1884" i="1"/>
  <c r="Z1885" i="1"/>
  <c r="Z1886" i="1"/>
  <c r="Z1887" i="1"/>
  <c r="Z1888" i="1"/>
  <c r="Z1889" i="1"/>
  <c r="Z1890" i="1"/>
  <c r="Z1891" i="1"/>
  <c r="Z1892" i="1"/>
  <c r="Z1893" i="1"/>
  <c r="Z1894" i="1"/>
  <c r="Z1895" i="1"/>
  <c r="Z1896" i="1"/>
  <c r="Z1897" i="1"/>
  <c r="Z1898" i="1"/>
  <c r="Z1899" i="1"/>
  <c r="Z1900" i="1"/>
  <c r="Z1901" i="1"/>
  <c r="Z1902" i="1"/>
  <c r="Z1903" i="1"/>
  <c r="Z1904" i="1"/>
  <c r="Z1905" i="1"/>
  <c r="Z1906" i="1"/>
  <c r="Z1907" i="1"/>
  <c r="Z1908" i="1"/>
  <c r="Z1909" i="1"/>
  <c r="Z1910" i="1"/>
  <c r="Z1911" i="1"/>
  <c r="Z1912" i="1"/>
  <c r="Z1913" i="1"/>
  <c r="Z1914" i="1"/>
  <c r="Z1915" i="1"/>
  <c r="Z1916" i="1"/>
  <c r="Z1917" i="1"/>
  <c r="Z1918" i="1"/>
  <c r="Z1919" i="1"/>
  <c r="Z1920" i="1"/>
  <c r="Z1921" i="1"/>
  <c r="Z1922" i="1"/>
  <c r="Z1923" i="1"/>
  <c r="Z1924" i="1"/>
  <c r="Z1925" i="1"/>
  <c r="Z1926" i="1"/>
  <c r="Z1927" i="1"/>
  <c r="Z1928" i="1"/>
  <c r="Z1929" i="1"/>
  <c r="Z1930" i="1"/>
  <c r="Z1931" i="1"/>
  <c r="Z1932" i="1"/>
  <c r="Z1933" i="1"/>
  <c r="Z1934" i="1"/>
  <c r="Z1935" i="1"/>
  <c r="Z1936" i="1"/>
  <c r="Z1937" i="1"/>
  <c r="Z1938" i="1"/>
  <c r="Z1939" i="1"/>
  <c r="Z1940" i="1"/>
  <c r="Z1941" i="1"/>
  <c r="Z1942" i="1"/>
  <c r="Z1943" i="1"/>
  <c r="Z1944" i="1"/>
  <c r="Z1945" i="1"/>
  <c r="Z1946" i="1"/>
  <c r="Z1947" i="1"/>
  <c r="Z1948" i="1"/>
  <c r="Z1949" i="1"/>
  <c r="Z1950" i="1"/>
  <c r="Z1951" i="1"/>
  <c r="Z1952" i="1"/>
  <c r="Z1953" i="1"/>
  <c r="Z1954" i="1"/>
  <c r="Z1955" i="1"/>
  <c r="Z1956" i="1"/>
  <c r="Z1957" i="1"/>
  <c r="Z1958" i="1"/>
  <c r="Z1959" i="1"/>
  <c r="Z1960" i="1"/>
  <c r="Z1961" i="1"/>
  <c r="Z1962" i="1"/>
  <c r="Z1963" i="1"/>
  <c r="Z1964" i="1"/>
  <c r="Z1965" i="1"/>
  <c r="Z1966" i="1"/>
  <c r="Z1967" i="1"/>
  <c r="Z1968" i="1"/>
  <c r="Z1969" i="1"/>
  <c r="Z1970" i="1"/>
  <c r="Z1971" i="1"/>
  <c r="Z1972" i="1"/>
  <c r="Z1973" i="1"/>
  <c r="Z1974" i="1"/>
  <c r="Z1975" i="1"/>
  <c r="Z1976" i="1"/>
  <c r="Z1977" i="1"/>
  <c r="Z1978" i="1"/>
  <c r="Z1979" i="1"/>
  <c r="Z1980" i="1"/>
  <c r="Z1981" i="1"/>
  <c r="Z1982" i="1"/>
  <c r="Z1983" i="1"/>
  <c r="Z1984" i="1"/>
  <c r="Z1985" i="1"/>
  <c r="Z1986" i="1"/>
  <c r="Z1987" i="1"/>
  <c r="Z1988" i="1"/>
  <c r="Z1989" i="1"/>
  <c r="Z1990" i="1"/>
  <c r="Z1991" i="1"/>
  <c r="Z1992" i="1"/>
  <c r="Z1993" i="1"/>
  <c r="Z1994" i="1"/>
  <c r="Z1995" i="1"/>
  <c r="Z1996" i="1"/>
  <c r="Z1997" i="1"/>
  <c r="Z1998" i="1"/>
  <c r="Z1999" i="1"/>
  <c r="Z2000" i="1"/>
  <c r="Z2001" i="1"/>
  <c r="Z2002" i="1"/>
  <c r="Z2003" i="1"/>
  <c r="Z2004" i="1"/>
  <c r="Z2005" i="1"/>
  <c r="Z2006" i="1"/>
  <c r="Z2007" i="1"/>
  <c r="Z2008" i="1"/>
  <c r="Z2009" i="1"/>
  <c r="Z2010" i="1"/>
  <c r="Z2011" i="1"/>
  <c r="Z2012" i="1"/>
  <c r="Z2013" i="1"/>
  <c r="Z2014" i="1"/>
  <c r="Z2015" i="1"/>
  <c r="Z2016" i="1"/>
  <c r="Z2017" i="1"/>
  <c r="Z2018" i="1"/>
  <c r="Z2019" i="1"/>
  <c r="Z2020" i="1"/>
  <c r="Z2021" i="1"/>
  <c r="Z2022" i="1"/>
  <c r="Z2023" i="1"/>
  <c r="Z2024" i="1"/>
  <c r="Z2025" i="1"/>
  <c r="Z2026" i="1"/>
  <c r="Z2027" i="1"/>
  <c r="Z2028" i="1"/>
  <c r="Z2029" i="1"/>
  <c r="Z2030" i="1"/>
  <c r="Z2031" i="1"/>
  <c r="Z2032" i="1"/>
  <c r="Z2033" i="1"/>
  <c r="Z2034" i="1"/>
  <c r="Z2035" i="1"/>
  <c r="Z2036" i="1"/>
  <c r="Z2037" i="1"/>
  <c r="Z2038" i="1"/>
  <c r="Z2039" i="1"/>
  <c r="Z2040" i="1"/>
  <c r="Z2041" i="1"/>
  <c r="Z2042" i="1"/>
  <c r="Z2043" i="1"/>
  <c r="Z2044" i="1"/>
  <c r="Z2045" i="1"/>
  <c r="Z2046" i="1"/>
  <c r="Z2047" i="1"/>
  <c r="Z2048" i="1"/>
  <c r="Z2049" i="1"/>
  <c r="Z2050" i="1"/>
  <c r="Z2051" i="1"/>
  <c r="Z2052" i="1"/>
  <c r="Z2053" i="1"/>
  <c r="Z2054" i="1"/>
  <c r="Z2055" i="1"/>
  <c r="Z2056" i="1"/>
  <c r="Z2057" i="1"/>
  <c r="Z2058" i="1"/>
  <c r="Z2059" i="1"/>
  <c r="Z2060" i="1"/>
  <c r="Z2061" i="1"/>
  <c r="Z2062" i="1"/>
  <c r="Z2063" i="1"/>
  <c r="Z2064" i="1"/>
  <c r="Z2065" i="1"/>
  <c r="Z2066" i="1"/>
  <c r="Z2067" i="1"/>
  <c r="Z2068" i="1"/>
  <c r="Z2069" i="1"/>
  <c r="Z2070" i="1"/>
  <c r="Z2071" i="1"/>
  <c r="Z2072" i="1"/>
  <c r="Z2073" i="1"/>
  <c r="Z2074" i="1"/>
  <c r="Z2075" i="1"/>
  <c r="Z2076" i="1"/>
  <c r="Z2077" i="1"/>
  <c r="Z2078" i="1"/>
  <c r="Z2079" i="1"/>
  <c r="Z2080" i="1"/>
  <c r="Z2081" i="1"/>
  <c r="Z2082" i="1"/>
  <c r="Z2083" i="1"/>
  <c r="Z2084" i="1"/>
  <c r="Z2085" i="1"/>
  <c r="Z2086" i="1"/>
  <c r="Z2087" i="1"/>
  <c r="Z2088" i="1"/>
  <c r="Z2089" i="1"/>
  <c r="Z2090" i="1"/>
  <c r="Z2091" i="1"/>
  <c r="Z2092" i="1"/>
  <c r="Z2093" i="1"/>
  <c r="Z2094" i="1"/>
  <c r="Z2095" i="1"/>
  <c r="Z2096" i="1"/>
  <c r="Z2097" i="1"/>
  <c r="Z2098" i="1"/>
  <c r="Z2099" i="1"/>
  <c r="Z2100" i="1"/>
  <c r="Z2101" i="1"/>
  <c r="Z2102" i="1"/>
  <c r="Z2103" i="1"/>
  <c r="Z2104" i="1"/>
  <c r="Z2105" i="1"/>
  <c r="Z2106" i="1"/>
  <c r="Z2107" i="1"/>
  <c r="Z2108" i="1"/>
  <c r="Z2109" i="1"/>
  <c r="Z2110" i="1"/>
  <c r="Z2111" i="1"/>
  <c r="Z2112" i="1"/>
  <c r="Z2113" i="1"/>
  <c r="Z2114" i="1"/>
  <c r="Z2115" i="1"/>
  <c r="Z2116" i="1"/>
  <c r="Z2117" i="1"/>
  <c r="Z2118" i="1"/>
  <c r="Z2119" i="1"/>
  <c r="Z2120" i="1"/>
  <c r="Z2121" i="1"/>
  <c r="Z2122" i="1"/>
  <c r="Z2123" i="1"/>
  <c r="Z2124" i="1"/>
  <c r="Z2125" i="1"/>
  <c r="Z2126" i="1"/>
  <c r="Z2127" i="1"/>
  <c r="Z2128" i="1"/>
  <c r="Z2129" i="1"/>
  <c r="Z2130" i="1"/>
  <c r="Z2131" i="1"/>
  <c r="Z2132" i="1"/>
  <c r="Z2133" i="1"/>
  <c r="Z2134" i="1"/>
  <c r="Z2135" i="1"/>
  <c r="Z2136" i="1"/>
  <c r="Z2137" i="1"/>
  <c r="Z2138" i="1"/>
  <c r="Z2139" i="1"/>
  <c r="Z2140" i="1"/>
  <c r="Z2141" i="1"/>
  <c r="Z2142" i="1"/>
  <c r="Z2143" i="1"/>
  <c r="Z2144" i="1"/>
  <c r="Z2145" i="1"/>
  <c r="Z2146" i="1"/>
  <c r="Z2147" i="1"/>
  <c r="Z2148" i="1"/>
  <c r="Z2149" i="1"/>
  <c r="Z2150" i="1"/>
  <c r="Z2151" i="1"/>
  <c r="Z2152" i="1"/>
  <c r="Z2153" i="1"/>
  <c r="Z2154" i="1"/>
  <c r="Z2155" i="1"/>
  <c r="Z2156" i="1"/>
  <c r="Z2157" i="1"/>
  <c r="Z2158" i="1"/>
  <c r="Z2159" i="1"/>
  <c r="Z2160" i="1"/>
  <c r="Z2161" i="1"/>
  <c r="Z2162" i="1"/>
  <c r="Z2163" i="1"/>
  <c r="Z2164" i="1"/>
  <c r="Z2165" i="1"/>
  <c r="Z2166" i="1"/>
  <c r="Z2167" i="1"/>
  <c r="Z2168" i="1"/>
  <c r="Z2169" i="1"/>
  <c r="Z2170" i="1"/>
  <c r="Z2171" i="1"/>
  <c r="Z2172" i="1"/>
  <c r="Z2173" i="1"/>
  <c r="Z2174" i="1"/>
  <c r="Z2175" i="1"/>
  <c r="Z2176" i="1"/>
  <c r="Z2177" i="1"/>
  <c r="Z2178" i="1"/>
  <c r="Z2179" i="1"/>
  <c r="Z2180" i="1"/>
  <c r="Z2181" i="1"/>
  <c r="Z2182" i="1"/>
  <c r="Z2183" i="1"/>
  <c r="Z2184" i="1"/>
  <c r="Z2185" i="1"/>
  <c r="Z2186" i="1"/>
  <c r="Z2187" i="1"/>
  <c r="Z2188" i="1"/>
  <c r="Z2189" i="1"/>
  <c r="Z2190" i="1"/>
  <c r="Z2191" i="1"/>
  <c r="Z2192" i="1"/>
  <c r="Z2193" i="1"/>
  <c r="Z2194" i="1"/>
  <c r="Z2195" i="1"/>
  <c r="Z2196" i="1"/>
  <c r="Z2197" i="1"/>
  <c r="Z2198" i="1"/>
  <c r="Z2199" i="1"/>
  <c r="Z2200" i="1"/>
  <c r="Z2201" i="1"/>
  <c r="Z2202" i="1"/>
  <c r="Z2203" i="1"/>
  <c r="Z2204" i="1"/>
  <c r="Z2205" i="1"/>
  <c r="Z2206" i="1"/>
  <c r="Z2207" i="1"/>
  <c r="Z2208" i="1"/>
  <c r="Z2209" i="1"/>
  <c r="Z2210" i="1"/>
  <c r="Z2211" i="1"/>
  <c r="Z2212" i="1"/>
  <c r="Z2213" i="1"/>
  <c r="Z2214" i="1"/>
  <c r="Z2215" i="1"/>
  <c r="Z2216" i="1"/>
  <c r="Z2217" i="1"/>
  <c r="Z2218" i="1"/>
  <c r="Z2219" i="1"/>
  <c r="Z2220" i="1"/>
  <c r="Z2221" i="1"/>
  <c r="Z2222" i="1"/>
  <c r="Z2223" i="1"/>
  <c r="Z2224" i="1"/>
  <c r="Z2225" i="1"/>
  <c r="Z2226" i="1"/>
  <c r="Z2227" i="1"/>
  <c r="Z2228" i="1"/>
  <c r="Z2229" i="1"/>
  <c r="Z2230" i="1"/>
  <c r="Z2231" i="1"/>
  <c r="Z2232" i="1"/>
  <c r="Z2233" i="1"/>
  <c r="Z2234" i="1"/>
  <c r="Z2235" i="1"/>
  <c r="Z2236" i="1"/>
  <c r="Z2237" i="1"/>
  <c r="Z2238" i="1"/>
  <c r="Z2239" i="1"/>
  <c r="Z2240" i="1"/>
  <c r="Z2241" i="1"/>
  <c r="Z2242" i="1"/>
  <c r="Z2243" i="1"/>
  <c r="Z2244" i="1"/>
  <c r="Z2245" i="1"/>
  <c r="Z2246" i="1"/>
  <c r="Z2247" i="1"/>
  <c r="Z2248" i="1"/>
  <c r="Z2249" i="1"/>
  <c r="Z2250" i="1"/>
  <c r="Z2251" i="1"/>
  <c r="Z2252" i="1"/>
  <c r="Z2253" i="1"/>
  <c r="Z2254" i="1"/>
  <c r="Z2255" i="1"/>
  <c r="Z2256" i="1"/>
  <c r="Z2257" i="1"/>
  <c r="Z2258" i="1"/>
  <c r="Z2259" i="1"/>
  <c r="Z2260" i="1"/>
  <c r="Z2261" i="1"/>
  <c r="Z2262" i="1"/>
  <c r="Z2263" i="1"/>
  <c r="Z2264" i="1"/>
  <c r="Z2265" i="1"/>
  <c r="Z2266" i="1"/>
  <c r="Z2267" i="1"/>
  <c r="Z2268" i="1"/>
  <c r="Z2269" i="1"/>
  <c r="Z2270" i="1"/>
  <c r="Z2271" i="1"/>
  <c r="Z2272" i="1"/>
  <c r="Z2273" i="1"/>
  <c r="Z2274" i="1"/>
  <c r="Z2275" i="1"/>
  <c r="Z2276" i="1"/>
  <c r="Z2277" i="1"/>
  <c r="Z2278" i="1"/>
  <c r="Z2279" i="1"/>
  <c r="Z2280" i="1"/>
  <c r="Z2281" i="1"/>
  <c r="Z2282" i="1"/>
  <c r="Z2283" i="1"/>
  <c r="Z2284" i="1"/>
  <c r="Z2285" i="1"/>
  <c r="Z2286" i="1"/>
  <c r="Z2287" i="1"/>
  <c r="Z2288" i="1"/>
  <c r="Z2289" i="1"/>
  <c r="Z2290" i="1"/>
  <c r="Z2291" i="1"/>
  <c r="Z2292" i="1"/>
  <c r="Z2293" i="1"/>
  <c r="Z2294" i="1"/>
  <c r="Z2295" i="1"/>
  <c r="Z2296" i="1"/>
  <c r="Z2297" i="1"/>
  <c r="Z2298" i="1"/>
  <c r="Z2299" i="1"/>
  <c r="Z2300" i="1"/>
  <c r="Z2301" i="1"/>
  <c r="Z2302" i="1"/>
  <c r="Z2303" i="1"/>
  <c r="Z2304" i="1"/>
  <c r="Z2305" i="1"/>
  <c r="Z2306" i="1"/>
  <c r="Z2307" i="1"/>
  <c r="Z2308" i="1"/>
  <c r="Z2309" i="1"/>
  <c r="Z2310" i="1"/>
  <c r="Z2311" i="1"/>
  <c r="Z2312" i="1"/>
  <c r="Z2313" i="1"/>
  <c r="Z2314" i="1"/>
  <c r="Z2315" i="1"/>
  <c r="Z2316" i="1"/>
  <c r="Z2317" i="1"/>
  <c r="Z2318" i="1"/>
  <c r="Z2319" i="1"/>
  <c r="Z2320" i="1"/>
  <c r="Z2321" i="1"/>
  <c r="Z2322" i="1"/>
  <c r="Z2323" i="1"/>
  <c r="Z2324" i="1"/>
  <c r="Z2325" i="1"/>
  <c r="Z2326" i="1"/>
  <c r="Z2327" i="1"/>
  <c r="Z2328" i="1"/>
  <c r="Z2329" i="1"/>
  <c r="Z2330" i="1"/>
  <c r="Z2331" i="1"/>
  <c r="Z2332" i="1"/>
  <c r="Z2333" i="1"/>
  <c r="Z2334" i="1"/>
  <c r="Z2335" i="1"/>
  <c r="Z2336" i="1"/>
  <c r="Z2337" i="1"/>
  <c r="Z2338" i="1"/>
  <c r="Z2339" i="1"/>
  <c r="Z2340" i="1"/>
  <c r="Z2341" i="1"/>
  <c r="Z2342" i="1"/>
  <c r="Z2343" i="1"/>
  <c r="Z2344" i="1"/>
  <c r="Z2345" i="1"/>
  <c r="Z2346" i="1"/>
  <c r="Z2347" i="1"/>
  <c r="Z2348" i="1"/>
  <c r="Z2349" i="1"/>
  <c r="Z2350" i="1"/>
  <c r="Z2351" i="1"/>
  <c r="Z2352" i="1"/>
  <c r="Z2353" i="1"/>
  <c r="Z2354" i="1"/>
  <c r="Z2355" i="1"/>
  <c r="Z2356" i="1"/>
  <c r="Z2357" i="1"/>
  <c r="Z2358" i="1"/>
  <c r="Z2359" i="1"/>
  <c r="Z2360" i="1"/>
  <c r="Z2361" i="1"/>
  <c r="Z2362" i="1"/>
  <c r="Z2363" i="1"/>
  <c r="Z2364" i="1"/>
  <c r="Z2365" i="1"/>
  <c r="Z2366" i="1"/>
  <c r="Z2367" i="1"/>
  <c r="Z2368" i="1"/>
  <c r="Z2369" i="1"/>
  <c r="Z2370" i="1"/>
  <c r="Z2371" i="1"/>
  <c r="Z2372" i="1"/>
  <c r="Z2373" i="1"/>
  <c r="Z2374" i="1"/>
  <c r="Z2375" i="1"/>
  <c r="Z2376" i="1"/>
  <c r="Z2377" i="1"/>
  <c r="Z2378" i="1"/>
  <c r="Z2379" i="1"/>
  <c r="Z2380" i="1"/>
  <c r="Z2381" i="1"/>
  <c r="Z2382" i="1"/>
  <c r="Z2383" i="1"/>
  <c r="Z2384" i="1"/>
  <c r="Z2385" i="1"/>
  <c r="Z2386" i="1"/>
  <c r="Z2387" i="1"/>
  <c r="Z2388" i="1"/>
  <c r="Z2389" i="1"/>
  <c r="Z2390" i="1"/>
  <c r="Z2391" i="1"/>
  <c r="Z2392" i="1"/>
  <c r="Z2393" i="1"/>
  <c r="Z2394" i="1"/>
  <c r="Z2395" i="1"/>
  <c r="Z2396" i="1"/>
  <c r="Z2397" i="1"/>
  <c r="Z2398" i="1"/>
  <c r="Z2399" i="1"/>
  <c r="Z2400" i="1"/>
  <c r="Z2401" i="1"/>
  <c r="Z2402" i="1"/>
  <c r="Z2403" i="1"/>
  <c r="Z2404" i="1"/>
  <c r="Z2405" i="1"/>
  <c r="Z2406" i="1"/>
  <c r="Z2407" i="1"/>
  <c r="Z2408" i="1"/>
  <c r="Z2409" i="1"/>
  <c r="Z2410" i="1"/>
  <c r="Z2411" i="1"/>
  <c r="Z2412" i="1"/>
  <c r="Z2413" i="1"/>
  <c r="Z2414" i="1"/>
  <c r="Z2415" i="1"/>
  <c r="Z2416" i="1"/>
  <c r="Z2417" i="1"/>
  <c r="Z2418" i="1"/>
  <c r="Z2419" i="1"/>
  <c r="Z2420" i="1"/>
  <c r="Z2421" i="1"/>
  <c r="Z2422" i="1"/>
  <c r="Z2423" i="1"/>
  <c r="Z2424" i="1"/>
  <c r="Z2425" i="1"/>
  <c r="Z2426" i="1"/>
  <c r="Z2427" i="1"/>
  <c r="Z2428" i="1"/>
  <c r="Z2429" i="1"/>
  <c r="Z2430" i="1"/>
  <c r="Z2431" i="1"/>
  <c r="Z2432" i="1"/>
  <c r="Z2433" i="1"/>
  <c r="Z2434" i="1"/>
  <c r="Z2435" i="1"/>
  <c r="Z2436" i="1"/>
  <c r="Z2437" i="1"/>
  <c r="Z2438" i="1"/>
  <c r="Z2439" i="1"/>
  <c r="Z2440" i="1"/>
  <c r="Z2441" i="1"/>
  <c r="Z2442" i="1"/>
  <c r="Z2443" i="1"/>
  <c r="Z2444" i="1"/>
  <c r="Z2445" i="1"/>
  <c r="Z2446" i="1"/>
  <c r="Z2447" i="1"/>
  <c r="Z2448" i="1"/>
  <c r="Z2449" i="1"/>
  <c r="Z2450" i="1"/>
  <c r="Z2451" i="1"/>
  <c r="Z2452" i="1"/>
  <c r="Z2453" i="1"/>
  <c r="Z2454" i="1"/>
  <c r="Z2455" i="1"/>
  <c r="Z2456" i="1"/>
  <c r="Z2457" i="1"/>
  <c r="Z2458" i="1"/>
  <c r="Z2459" i="1"/>
  <c r="Z2460" i="1"/>
  <c r="Z2461" i="1"/>
  <c r="Z2462" i="1"/>
  <c r="Z2463" i="1"/>
  <c r="Z2464" i="1"/>
  <c r="Z2465" i="1"/>
  <c r="Z2466" i="1"/>
  <c r="Z2467" i="1"/>
  <c r="Z2468" i="1"/>
  <c r="Z2469" i="1"/>
  <c r="Z2470" i="1"/>
  <c r="Z2471" i="1"/>
  <c r="Z2472" i="1"/>
  <c r="Z2473" i="1"/>
  <c r="Z2474" i="1"/>
  <c r="Z2475" i="1"/>
  <c r="Z2476" i="1"/>
  <c r="Z2477" i="1"/>
  <c r="Z2478" i="1"/>
  <c r="Z2479" i="1"/>
  <c r="Z2480" i="1"/>
  <c r="Z2481" i="1"/>
  <c r="Z2482" i="1"/>
  <c r="Z2483" i="1"/>
  <c r="Z2484" i="1"/>
  <c r="Z2485" i="1"/>
  <c r="Z2486" i="1"/>
  <c r="Z2487" i="1"/>
  <c r="Z2488" i="1"/>
  <c r="Z2489" i="1"/>
  <c r="Z2490" i="1"/>
  <c r="Z2491" i="1"/>
  <c r="Z2492" i="1"/>
  <c r="Z2493" i="1"/>
  <c r="Z2494" i="1"/>
  <c r="Z2495" i="1"/>
  <c r="Z2496" i="1"/>
  <c r="Z2497" i="1"/>
  <c r="Z2498" i="1"/>
  <c r="Z2499" i="1"/>
  <c r="Z2500" i="1"/>
  <c r="Z2501" i="1"/>
  <c r="Z2502" i="1"/>
  <c r="Z2503" i="1"/>
  <c r="Z2504" i="1"/>
  <c r="Z2505" i="1"/>
  <c r="Z2506" i="1"/>
  <c r="Z2507" i="1"/>
  <c r="Z2508" i="1"/>
  <c r="Z2509" i="1"/>
  <c r="Z2510" i="1"/>
  <c r="Z2511" i="1"/>
  <c r="Z2512" i="1"/>
  <c r="Z2513" i="1"/>
  <c r="Z2514" i="1"/>
  <c r="Z2515" i="1"/>
  <c r="Z2516" i="1"/>
  <c r="Z2517" i="1"/>
  <c r="Z2518" i="1"/>
  <c r="Z2519" i="1"/>
  <c r="Z2520" i="1"/>
  <c r="Z2521" i="1"/>
  <c r="Z2522" i="1"/>
  <c r="Z2523" i="1"/>
  <c r="Z2524" i="1"/>
  <c r="Z2525" i="1"/>
  <c r="Z2526" i="1"/>
  <c r="Z2527" i="1"/>
  <c r="Z2528" i="1"/>
  <c r="Z2529" i="1"/>
  <c r="Z2530" i="1"/>
  <c r="Z2531" i="1"/>
  <c r="Z2532" i="1"/>
  <c r="Z2533" i="1"/>
  <c r="Z2534" i="1"/>
  <c r="Z2535" i="1"/>
  <c r="Z2536" i="1"/>
  <c r="Z2537" i="1"/>
  <c r="Z2538" i="1"/>
  <c r="Z2539" i="1"/>
  <c r="Z2540" i="1"/>
  <c r="Z2541" i="1"/>
  <c r="Z2542" i="1"/>
  <c r="Z2543" i="1"/>
  <c r="Z2544" i="1"/>
  <c r="Z2545" i="1"/>
  <c r="Z2546" i="1"/>
  <c r="Z2547" i="1"/>
  <c r="Z2548" i="1"/>
  <c r="Z2549" i="1"/>
  <c r="Z2550" i="1"/>
  <c r="Z2551" i="1"/>
  <c r="Z2552" i="1"/>
  <c r="Z2553" i="1"/>
  <c r="Z2554" i="1"/>
  <c r="Z2555" i="1"/>
  <c r="Z2556" i="1"/>
  <c r="Z2557" i="1"/>
  <c r="Z2558" i="1"/>
  <c r="Z2559" i="1"/>
  <c r="Z2560" i="1"/>
  <c r="Z2561" i="1"/>
  <c r="Z2562" i="1"/>
  <c r="Z2563" i="1"/>
  <c r="Z2564" i="1"/>
  <c r="Z2565" i="1"/>
  <c r="Z2566" i="1"/>
  <c r="Z2567" i="1"/>
  <c r="Z2568" i="1"/>
  <c r="Z2569" i="1"/>
  <c r="Z2570" i="1"/>
  <c r="Z2571" i="1"/>
  <c r="Z2572" i="1"/>
  <c r="Z2573" i="1"/>
  <c r="Z2574" i="1"/>
  <c r="Z2575" i="1"/>
  <c r="Z2576" i="1"/>
  <c r="Z2577" i="1"/>
  <c r="Z2578" i="1"/>
  <c r="Z2579" i="1"/>
  <c r="Z2580" i="1"/>
  <c r="Z2581" i="1"/>
  <c r="Z2582" i="1"/>
  <c r="Z2583" i="1"/>
  <c r="Z2584" i="1"/>
  <c r="Z2585" i="1"/>
  <c r="Z2586" i="1"/>
  <c r="Z2587" i="1"/>
  <c r="Z2588" i="1"/>
  <c r="Z2589" i="1"/>
  <c r="Z2590" i="1"/>
  <c r="Z2591" i="1"/>
  <c r="Z2592" i="1"/>
  <c r="Z2593" i="1"/>
  <c r="Z2594" i="1"/>
  <c r="Z2595" i="1"/>
  <c r="Z2596" i="1"/>
  <c r="Z2597" i="1"/>
  <c r="Z2598" i="1"/>
  <c r="Z2599" i="1"/>
  <c r="Z2600" i="1"/>
  <c r="Z2601" i="1"/>
  <c r="Z2602" i="1"/>
  <c r="Z2603" i="1"/>
  <c r="Z2604" i="1"/>
  <c r="Z2605" i="1"/>
  <c r="Z2606" i="1"/>
  <c r="Z2607" i="1"/>
  <c r="Z2608" i="1"/>
  <c r="Z2609" i="1"/>
  <c r="Z2610" i="1"/>
  <c r="Z2611" i="1"/>
  <c r="Z2612" i="1"/>
  <c r="Z2613" i="1"/>
  <c r="Z2614" i="1"/>
  <c r="Z2615" i="1"/>
  <c r="Z2616" i="1"/>
  <c r="Z2617" i="1"/>
  <c r="Z2618" i="1"/>
  <c r="Z2619" i="1"/>
  <c r="Z2620" i="1"/>
  <c r="Z2621" i="1"/>
  <c r="Z2622" i="1"/>
  <c r="Z2623" i="1"/>
  <c r="Z2624" i="1"/>
  <c r="Z2625" i="1"/>
  <c r="Z2626" i="1"/>
  <c r="Z2627" i="1"/>
  <c r="Z2628" i="1"/>
  <c r="Z2629" i="1"/>
  <c r="Z2630" i="1"/>
  <c r="Z2631" i="1"/>
  <c r="Z2632" i="1"/>
  <c r="Z2633" i="1"/>
  <c r="Z2634" i="1"/>
  <c r="Z2635" i="1"/>
  <c r="Z2636" i="1"/>
  <c r="Z2637" i="1"/>
  <c r="Z2638" i="1"/>
  <c r="Z2639" i="1"/>
  <c r="Z2640" i="1"/>
  <c r="Z2641" i="1"/>
  <c r="Z2642" i="1"/>
  <c r="Z2643" i="1"/>
  <c r="Z2644" i="1"/>
  <c r="Z2645" i="1"/>
  <c r="Z2646" i="1"/>
  <c r="Z2647" i="1"/>
  <c r="Z2648" i="1"/>
  <c r="Z2649" i="1"/>
  <c r="Z2650" i="1"/>
  <c r="Z2651" i="1"/>
  <c r="Z2652" i="1"/>
  <c r="Z2653" i="1"/>
  <c r="Z2654" i="1"/>
  <c r="Z2655" i="1"/>
  <c r="Z2656" i="1"/>
  <c r="Z2657" i="1"/>
  <c r="Z2658" i="1"/>
  <c r="Z2659" i="1"/>
  <c r="Z2660" i="1"/>
  <c r="Z2661" i="1"/>
  <c r="Z2662" i="1"/>
  <c r="Z2663" i="1"/>
  <c r="Z2664" i="1"/>
  <c r="Z2665" i="1"/>
  <c r="Z2666" i="1"/>
  <c r="Z2667" i="1"/>
  <c r="Z2668" i="1"/>
  <c r="Z2669" i="1"/>
  <c r="Z2670" i="1"/>
  <c r="Z2671" i="1"/>
  <c r="Z2672" i="1"/>
  <c r="Z2673" i="1"/>
  <c r="Z2674" i="1"/>
  <c r="Z2675" i="1"/>
  <c r="Z2676" i="1"/>
  <c r="Z2677" i="1"/>
  <c r="Z2678" i="1"/>
  <c r="Z2679" i="1"/>
  <c r="Z2680" i="1"/>
  <c r="Z2681" i="1"/>
  <c r="Z2682" i="1"/>
  <c r="Z2683" i="1"/>
  <c r="Z2684" i="1"/>
  <c r="Z2685" i="1"/>
  <c r="Z2686" i="1"/>
  <c r="Z2687" i="1"/>
  <c r="Z2688" i="1"/>
  <c r="Z2689" i="1"/>
  <c r="Z2690" i="1"/>
  <c r="Z2691" i="1"/>
  <c r="Z2692" i="1"/>
  <c r="Z2693" i="1"/>
  <c r="Z2694" i="1"/>
  <c r="Z2695" i="1"/>
  <c r="Z2696" i="1"/>
  <c r="Z2697" i="1"/>
  <c r="Z2698" i="1"/>
  <c r="Z2699" i="1"/>
  <c r="Z2700" i="1"/>
  <c r="Z2701" i="1"/>
  <c r="Z2702" i="1"/>
  <c r="Z2703" i="1"/>
  <c r="Z2704" i="1"/>
  <c r="Z2705" i="1"/>
  <c r="Z2706" i="1"/>
  <c r="Z2707" i="1"/>
  <c r="Z2708" i="1"/>
  <c r="Z2709" i="1"/>
  <c r="Z2710" i="1"/>
  <c r="Z2711" i="1"/>
  <c r="Z2712" i="1"/>
  <c r="Z2713" i="1"/>
  <c r="Z2714" i="1"/>
  <c r="Z2715" i="1"/>
  <c r="Z2716" i="1"/>
  <c r="Z2717" i="1"/>
  <c r="Z2718" i="1"/>
  <c r="Z2719" i="1"/>
  <c r="Z2720" i="1"/>
  <c r="Z2721" i="1"/>
  <c r="Z2722" i="1"/>
  <c r="Z2723" i="1"/>
  <c r="Z2724" i="1"/>
  <c r="Z2725" i="1"/>
  <c r="Z2726" i="1"/>
  <c r="Z2727" i="1"/>
  <c r="Z2728" i="1"/>
  <c r="Z2729" i="1"/>
  <c r="Z2730" i="1"/>
  <c r="Z2731" i="1"/>
  <c r="Z2732" i="1"/>
  <c r="Z2733" i="1"/>
  <c r="Z2734" i="1"/>
  <c r="Z2735" i="1"/>
  <c r="Z2736" i="1"/>
  <c r="Z2737" i="1"/>
  <c r="Z2738" i="1"/>
  <c r="Z2739" i="1"/>
  <c r="Z2740" i="1"/>
  <c r="Z2741" i="1"/>
  <c r="Z2742" i="1"/>
  <c r="Z2743" i="1"/>
  <c r="Z2744" i="1"/>
  <c r="Z2745" i="1"/>
  <c r="Z2746" i="1"/>
  <c r="Z2747" i="1"/>
  <c r="Z2748" i="1"/>
  <c r="Z2749" i="1"/>
  <c r="Z2750" i="1"/>
  <c r="Z2751" i="1"/>
  <c r="Z2752" i="1"/>
  <c r="Z2753" i="1"/>
  <c r="Z2754" i="1"/>
  <c r="Z2755" i="1"/>
  <c r="Z2756" i="1"/>
  <c r="Z2757" i="1"/>
  <c r="Z2758" i="1"/>
  <c r="Z2759" i="1"/>
  <c r="Z2760" i="1"/>
  <c r="Z2761" i="1"/>
  <c r="Z2762" i="1"/>
  <c r="Z2763" i="1"/>
  <c r="Z2764" i="1"/>
  <c r="Z2765" i="1"/>
  <c r="Z2766" i="1"/>
  <c r="Z2767" i="1"/>
  <c r="Z2768" i="1"/>
  <c r="Z2769" i="1"/>
  <c r="Z2770" i="1"/>
  <c r="Z2771" i="1"/>
  <c r="Z2772" i="1"/>
  <c r="Z2773" i="1"/>
  <c r="Z2774" i="1"/>
  <c r="Z2775" i="1"/>
  <c r="Z2776" i="1"/>
  <c r="Z2777" i="1"/>
  <c r="Z2778" i="1"/>
  <c r="Z2779" i="1"/>
  <c r="Z2780" i="1"/>
  <c r="Z2781" i="1"/>
  <c r="Z2782" i="1"/>
  <c r="Z2783" i="1"/>
  <c r="Z2784" i="1"/>
  <c r="Z2785" i="1"/>
  <c r="Z2786" i="1"/>
  <c r="Z2787" i="1"/>
  <c r="Z2788" i="1"/>
  <c r="Z2789" i="1"/>
  <c r="Z2790" i="1"/>
  <c r="Z2791" i="1"/>
  <c r="Z2792" i="1"/>
  <c r="Z2793" i="1"/>
  <c r="Z2794" i="1"/>
  <c r="Z2795" i="1"/>
  <c r="Z2796" i="1"/>
  <c r="Z2797" i="1"/>
  <c r="Z2798" i="1"/>
  <c r="Z2799" i="1"/>
  <c r="Z2800" i="1"/>
  <c r="Z2801" i="1"/>
  <c r="Z2802" i="1"/>
  <c r="Z2803" i="1"/>
  <c r="Z2804" i="1"/>
  <c r="Z2805" i="1"/>
  <c r="Z2806" i="1"/>
  <c r="Z2807" i="1"/>
  <c r="Z2808" i="1"/>
  <c r="Z2809" i="1"/>
  <c r="Z2810" i="1"/>
  <c r="Z2811" i="1"/>
  <c r="Z2812" i="1"/>
  <c r="Z2813" i="1"/>
  <c r="Z2814" i="1"/>
  <c r="Z2815" i="1"/>
  <c r="Z2816" i="1"/>
  <c r="Z2817" i="1"/>
  <c r="Z2818" i="1"/>
  <c r="Z2819" i="1"/>
  <c r="Z2820" i="1"/>
  <c r="Z2821" i="1"/>
  <c r="Z2822" i="1"/>
  <c r="Z2823" i="1"/>
  <c r="Z2824" i="1"/>
  <c r="Z2825" i="1"/>
  <c r="Z2826" i="1"/>
  <c r="Z2827" i="1"/>
  <c r="Z2828" i="1"/>
  <c r="Z2829" i="1"/>
  <c r="Z2830" i="1"/>
  <c r="Z2831" i="1"/>
  <c r="Z2832" i="1"/>
  <c r="Z2833" i="1"/>
  <c r="Z2834" i="1"/>
  <c r="Z2835" i="1"/>
  <c r="Z2836" i="1"/>
  <c r="Z2837" i="1"/>
  <c r="Z2838" i="1"/>
  <c r="Z2839" i="1"/>
  <c r="Z2840" i="1"/>
  <c r="Z2841" i="1"/>
  <c r="Z2842" i="1"/>
  <c r="Z2843" i="1"/>
  <c r="Z2844" i="1"/>
  <c r="Z2845" i="1"/>
  <c r="Z2846" i="1"/>
  <c r="Z2847" i="1"/>
  <c r="Z2848" i="1"/>
  <c r="Z2849" i="1"/>
  <c r="Z2850" i="1"/>
  <c r="Z2851" i="1"/>
  <c r="Z2852" i="1"/>
  <c r="Z2853" i="1"/>
  <c r="Z2854" i="1"/>
  <c r="Z2855" i="1"/>
  <c r="Z2856" i="1"/>
  <c r="Z2857" i="1"/>
  <c r="Z2858" i="1"/>
  <c r="Z2859" i="1"/>
  <c r="Z2860" i="1"/>
  <c r="Z2861" i="1"/>
  <c r="Z2862" i="1"/>
  <c r="Z2863" i="1"/>
  <c r="Z2864" i="1"/>
  <c r="Z2865" i="1"/>
  <c r="Z2866" i="1"/>
  <c r="Z2867" i="1"/>
  <c r="Z2868" i="1"/>
  <c r="Z2869" i="1"/>
  <c r="Z2870" i="1"/>
  <c r="Z2871" i="1"/>
  <c r="Z2872" i="1"/>
  <c r="Z2873" i="1"/>
  <c r="Z2874" i="1"/>
  <c r="Z2875" i="1"/>
  <c r="Z2876" i="1"/>
  <c r="Z2877" i="1"/>
  <c r="Z2878" i="1"/>
  <c r="Z2879" i="1"/>
  <c r="Z2880" i="1"/>
  <c r="Z2881" i="1"/>
  <c r="Z2882" i="1"/>
  <c r="Z2883" i="1"/>
  <c r="Z2884" i="1"/>
  <c r="Z2885" i="1"/>
  <c r="Z2886" i="1"/>
  <c r="Z2887" i="1"/>
  <c r="Z2888" i="1"/>
  <c r="Z2889" i="1"/>
  <c r="Z2890" i="1"/>
  <c r="Z2891" i="1"/>
  <c r="Z2892" i="1"/>
  <c r="Z2893" i="1"/>
  <c r="Z2894" i="1"/>
  <c r="Z2895" i="1"/>
  <c r="Z2896" i="1"/>
  <c r="Z2897" i="1"/>
  <c r="Z2898" i="1"/>
  <c r="Z2899" i="1"/>
  <c r="Z2900" i="1"/>
  <c r="Z2901" i="1"/>
  <c r="Z2902" i="1"/>
  <c r="Z2903" i="1"/>
  <c r="Z2904" i="1"/>
  <c r="Z2905" i="1"/>
  <c r="Z2906" i="1"/>
  <c r="Z2907" i="1"/>
  <c r="Z2908" i="1"/>
  <c r="Z2909" i="1"/>
  <c r="Z2910" i="1"/>
  <c r="Z2911" i="1"/>
  <c r="Z2912" i="1"/>
  <c r="Z2913" i="1"/>
  <c r="Z2914" i="1"/>
  <c r="Z2915" i="1"/>
  <c r="Z2916" i="1"/>
  <c r="Z2917" i="1"/>
  <c r="Z2918" i="1"/>
  <c r="Z2919" i="1"/>
  <c r="Z2920" i="1"/>
  <c r="Z2921" i="1"/>
  <c r="Z2922" i="1"/>
  <c r="Z2923" i="1"/>
  <c r="Z2924" i="1"/>
  <c r="Z2925" i="1"/>
  <c r="Z2926" i="1"/>
  <c r="Z2927" i="1"/>
  <c r="Z2928" i="1"/>
  <c r="Z2929" i="1"/>
  <c r="Z2930" i="1"/>
  <c r="Z2931" i="1"/>
  <c r="Z2932" i="1"/>
  <c r="Z2933" i="1"/>
  <c r="Z2934" i="1"/>
  <c r="Z2935" i="1"/>
  <c r="Z2936" i="1"/>
  <c r="Z2937" i="1"/>
  <c r="Z2938" i="1"/>
  <c r="Z2939" i="1"/>
  <c r="Z2940" i="1"/>
  <c r="Z2941" i="1"/>
  <c r="Z2942" i="1"/>
  <c r="Z2943" i="1"/>
  <c r="Z2944" i="1"/>
  <c r="Z2945" i="1"/>
  <c r="Z2946" i="1"/>
  <c r="Z2947" i="1"/>
  <c r="Z2948" i="1"/>
  <c r="Z2949" i="1"/>
  <c r="Z2950" i="1"/>
  <c r="Z2951" i="1"/>
  <c r="Z2952" i="1"/>
  <c r="Z2953" i="1"/>
  <c r="Z2954" i="1"/>
  <c r="Z2955" i="1"/>
  <c r="Z2956" i="1"/>
  <c r="Z2957" i="1"/>
  <c r="Z2958" i="1"/>
  <c r="Z2959" i="1"/>
  <c r="Z2960" i="1"/>
  <c r="Z2961" i="1"/>
  <c r="Z2962" i="1"/>
  <c r="Z2963" i="1"/>
  <c r="Z2964" i="1"/>
  <c r="Z2965" i="1"/>
  <c r="Z2966" i="1"/>
  <c r="Z2967" i="1"/>
  <c r="Z2968" i="1"/>
  <c r="Z2969" i="1"/>
  <c r="Z2970" i="1"/>
  <c r="Z2971" i="1"/>
  <c r="Z2972" i="1"/>
  <c r="Z2973" i="1"/>
  <c r="Z2974" i="1"/>
  <c r="Z2975" i="1"/>
  <c r="Z2976" i="1"/>
  <c r="Z2977" i="1"/>
  <c r="Z2978" i="1"/>
  <c r="Z2979" i="1"/>
  <c r="Z2980" i="1"/>
  <c r="Z2981" i="1"/>
  <c r="Z2982" i="1"/>
  <c r="Z2983" i="1"/>
  <c r="Z2984" i="1"/>
  <c r="Z2985" i="1"/>
  <c r="Z2986" i="1"/>
  <c r="Z2987" i="1"/>
  <c r="Z2988" i="1"/>
  <c r="Z2989" i="1"/>
  <c r="Z2990" i="1"/>
  <c r="Z2991" i="1"/>
  <c r="Z2992" i="1"/>
  <c r="Z2993" i="1"/>
  <c r="Z2994" i="1"/>
  <c r="Z2995" i="1"/>
  <c r="Z2996" i="1"/>
  <c r="Z2997" i="1"/>
  <c r="Z2998" i="1"/>
  <c r="Z2999" i="1"/>
  <c r="Z3000" i="1"/>
  <c r="Z3001" i="1"/>
  <c r="Z3002" i="1"/>
  <c r="Z3003" i="1"/>
  <c r="Z3004" i="1"/>
  <c r="Z3005" i="1"/>
  <c r="Z3006" i="1"/>
  <c r="Z3007" i="1"/>
  <c r="Z3008" i="1"/>
  <c r="Z3009" i="1"/>
  <c r="Z3010" i="1"/>
  <c r="Z3011" i="1"/>
  <c r="Z3012" i="1"/>
  <c r="Z3013" i="1"/>
  <c r="Z3014" i="1"/>
  <c r="Z3015" i="1"/>
  <c r="Z3016" i="1"/>
  <c r="Z3017" i="1"/>
  <c r="Z3018" i="1"/>
  <c r="Z3019" i="1"/>
  <c r="Z3020" i="1"/>
  <c r="Z3021" i="1"/>
  <c r="Z3022" i="1"/>
  <c r="Z3023" i="1"/>
  <c r="Z3024" i="1"/>
  <c r="Z3025" i="1"/>
  <c r="Z3026" i="1"/>
  <c r="Z3027" i="1"/>
  <c r="Z3028" i="1"/>
  <c r="Z3029" i="1"/>
  <c r="Z3030" i="1"/>
  <c r="Z3031" i="1"/>
  <c r="Z3032" i="1"/>
  <c r="Z3033" i="1"/>
  <c r="Z3034" i="1"/>
  <c r="Z3035" i="1"/>
  <c r="Z3036" i="1"/>
  <c r="Z3037" i="1"/>
  <c r="Z3038" i="1"/>
  <c r="Z3039" i="1"/>
  <c r="Z3040" i="1"/>
  <c r="Z3041" i="1"/>
  <c r="Z3042" i="1"/>
  <c r="Z3043" i="1"/>
  <c r="Z3044" i="1"/>
  <c r="Z3045" i="1"/>
  <c r="Z3046" i="1"/>
  <c r="Z3047" i="1"/>
  <c r="Z3048" i="1"/>
  <c r="Z3049" i="1"/>
  <c r="Z3050" i="1"/>
  <c r="Z3051" i="1"/>
  <c r="Z3052" i="1"/>
  <c r="Z3053" i="1"/>
  <c r="Z3054" i="1"/>
  <c r="Z3055" i="1"/>
  <c r="Z3056" i="1"/>
  <c r="Z3057" i="1"/>
  <c r="Z3058" i="1"/>
  <c r="Z3059" i="1"/>
  <c r="Z3060" i="1"/>
  <c r="Z3061" i="1"/>
  <c r="Z3062" i="1"/>
  <c r="Z3063" i="1"/>
  <c r="Z3064" i="1"/>
  <c r="Z3065" i="1"/>
  <c r="Z3066" i="1"/>
  <c r="Z3067" i="1"/>
  <c r="Z3068" i="1"/>
  <c r="Z3069" i="1"/>
  <c r="Z3070" i="1"/>
  <c r="Z3071" i="1"/>
  <c r="Z3072" i="1"/>
  <c r="Z3073" i="1"/>
  <c r="Z3074" i="1"/>
  <c r="Z3075" i="1"/>
  <c r="Z3076" i="1"/>
  <c r="Z3077" i="1"/>
  <c r="Z3078" i="1"/>
  <c r="Z3079" i="1"/>
  <c r="Z3080" i="1"/>
  <c r="Z3081" i="1"/>
  <c r="Z3082" i="1"/>
  <c r="Z3083" i="1"/>
  <c r="Z3084" i="1"/>
  <c r="Z3085" i="1"/>
  <c r="Z3086" i="1"/>
  <c r="Z3087" i="1"/>
  <c r="Z3088" i="1"/>
  <c r="Z3089" i="1"/>
  <c r="Z3090" i="1"/>
  <c r="Z3091" i="1"/>
  <c r="Z3092" i="1"/>
  <c r="Z3093" i="1"/>
  <c r="Z3094" i="1"/>
  <c r="Z3095" i="1"/>
  <c r="Z3096" i="1"/>
  <c r="Z3097" i="1"/>
  <c r="Z3098" i="1"/>
  <c r="Z3099" i="1"/>
  <c r="Z3100" i="1"/>
  <c r="Z3101" i="1"/>
  <c r="Z3102" i="1"/>
  <c r="Z3103" i="1"/>
  <c r="Z3104" i="1"/>
  <c r="Z3105" i="1"/>
  <c r="Z3106" i="1"/>
  <c r="Z3107" i="1"/>
  <c r="Z3108" i="1"/>
  <c r="Z3109" i="1"/>
  <c r="Z3110" i="1"/>
  <c r="Z3111" i="1"/>
  <c r="Z3112" i="1"/>
  <c r="Z3113" i="1"/>
  <c r="Z3114" i="1"/>
  <c r="Z3115" i="1"/>
  <c r="Z3116" i="1"/>
  <c r="Z3117" i="1"/>
  <c r="Z3118" i="1"/>
  <c r="Z3119" i="1"/>
  <c r="Z3120" i="1"/>
  <c r="Z3121" i="1"/>
  <c r="Z3122" i="1"/>
  <c r="Z3123" i="1"/>
  <c r="Z3124" i="1"/>
  <c r="Z3125" i="1"/>
  <c r="Z3126" i="1"/>
  <c r="Z3127" i="1"/>
  <c r="Z3128" i="1"/>
  <c r="Z3129" i="1"/>
  <c r="Z3130" i="1"/>
  <c r="Z3131" i="1"/>
  <c r="Z3132" i="1"/>
  <c r="Z3133" i="1"/>
  <c r="Z3134" i="1"/>
  <c r="Z3135" i="1"/>
  <c r="Z3136" i="1"/>
  <c r="Z3137" i="1"/>
  <c r="Z3138" i="1"/>
  <c r="Z3139" i="1"/>
  <c r="Z3140" i="1"/>
  <c r="Z3141" i="1"/>
  <c r="Z3142" i="1"/>
  <c r="Z3143" i="1"/>
  <c r="Z3144" i="1"/>
  <c r="Z3145" i="1"/>
  <c r="Z3146" i="1"/>
  <c r="Z3147" i="1"/>
  <c r="Z3148" i="1"/>
  <c r="Z3149" i="1"/>
  <c r="Z3150" i="1"/>
  <c r="Z3151" i="1"/>
  <c r="Z3152" i="1"/>
  <c r="Z3153" i="1"/>
  <c r="Z3154" i="1"/>
  <c r="Z3155" i="1"/>
  <c r="Z3156" i="1"/>
  <c r="Z3157" i="1"/>
  <c r="Z3158" i="1"/>
  <c r="Z3159" i="1"/>
  <c r="Z3160" i="1"/>
  <c r="Z3161" i="1"/>
  <c r="Z3162" i="1"/>
  <c r="Z3163" i="1"/>
  <c r="Z3164" i="1"/>
  <c r="Z3165" i="1"/>
  <c r="Z3166" i="1"/>
  <c r="Z3167" i="1"/>
  <c r="Z3168" i="1"/>
  <c r="Z3169" i="1"/>
  <c r="Z3170" i="1"/>
  <c r="Z3171" i="1"/>
  <c r="Z3172" i="1"/>
  <c r="Z3173" i="1"/>
  <c r="Z3174" i="1"/>
  <c r="Z3175" i="1"/>
  <c r="Z3176" i="1"/>
  <c r="Z3177" i="1"/>
  <c r="Z3178" i="1"/>
  <c r="Z3179" i="1"/>
  <c r="Z3180" i="1"/>
  <c r="Z3181" i="1"/>
  <c r="Z3182" i="1"/>
  <c r="Z3183" i="1"/>
  <c r="Z3184" i="1"/>
  <c r="Z3185" i="1"/>
  <c r="Z3186" i="1"/>
  <c r="Z3187" i="1"/>
  <c r="Z3188" i="1"/>
  <c r="Z3189" i="1"/>
  <c r="Z3190" i="1"/>
  <c r="Z3191" i="1"/>
  <c r="Z3192" i="1"/>
  <c r="Z3193" i="1"/>
  <c r="Z3194" i="1"/>
  <c r="Z3195" i="1"/>
  <c r="Z3196" i="1"/>
  <c r="Z3197" i="1"/>
  <c r="Z3198" i="1"/>
  <c r="Z3199" i="1"/>
  <c r="Z3200" i="1"/>
  <c r="Z3201" i="1"/>
  <c r="Z3202" i="1"/>
  <c r="Z3203" i="1"/>
  <c r="Z3204" i="1"/>
  <c r="Z3205" i="1"/>
  <c r="Z3206" i="1"/>
  <c r="Z3207" i="1"/>
  <c r="Z3208" i="1"/>
  <c r="Z3209" i="1"/>
  <c r="Z3210" i="1"/>
  <c r="Z3211" i="1"/>
  <c r="Z3212" i="1"/>
  <c r="Z3213" i="1"/>
  <c r="Z3214" i="1"/>
  <c r="Z3215" i="1"/>
  <c r="Z3216" i="1"/>
  <c r="Z3217" i="1"/>
  <c r="Z3218" i="1"/>
  <c r="Z3219" i="1"/>
  <c r="Z3220" i="1"/>
  <c r="Z3221" i="1"/>
  <c r="Z3222" i="1"/>
  <c r="Z3223" i="1"/>
  <c r="Z3224" i="1"/>
  <c r="Z3225" i="1"/>
  <c r="Z3226" i="1"/>
  <c r="Z3227" i="1"/>
  <c r="Z3228" i="1"/>
  <c r="Z3229" i="1"/>
  <c r="Z3230" i="1"/>
  <c r="Z3231" i="1"/>
  <c r="Z3232" i="1"/>
  <c r="Z3233" i="1"/>
  <c r="Z3234" i="1"/>
  <c r="Z3235" i="1"/>
  <c r="Z3236" i="1"/>
  <c r="Z3237" i="1"/>
  <c r="Z3238" i="1"/>
  <c r="Z3239" i="1"/>
  <c r="Z3240" i="1"/>
  <c r="Z3241" i="1"/>
  <c r="Z3242" i="1"/>
  <c r="Z3243" i="1"/>
  <c r="Z3244" i="1"/>
  <c r="Z3245" i="1"/>
  <c r="Z3246" i="1"/>
  <c r="Z3247" i="1"/>
  <c r="Z3248" i="1"/>
  <c r="Z3249" i="1"/>
  <c r="Z3250" i="1"/>
  <c r="Z3251" i="1"/>
  <c r="Z3252" i="1"/>
  <c r="Z3253" i="1"/>
  <c r="Z3254" i="1"/>
  <c r="Z3255" i="1"/>
  <c r="Z3256" i="1"/>
  <c r="Z3257" i="1"/>
  <c r="Z3258" i="1"/>
  <c r="Z3259" i="1"/>
  <c r="Z3260" i="1"/>
  <c r="Z3261" i="1"/>
  <c r="Z3262" i="1"/>
  <c r="Z3263" i="1"/>
  <c r="Z3264" i="1"/>
  <c r="Z3265" i="1"/>
  <c r="Z3266" i="1"/>
  <c r="Z3267" i="1"/>
  <c r="Z3268" i="1"/>
  <c r="Z3269" i="1"/>
  <c r="Z3270" i="1"/>
  <c r="Z3271" i="1"/>
  <c r="Z3272" i="1"/>
  <c r="Z3273" i="1"/>
  <c r="Z3274" i="1"/>
  <c r="Z3275" i="1"/>
  <c r="Z3276" i="1"/>
  <c r="Z3277" i="1"/>
  <c r="Z3278" i="1"/>
  <c r="Z3279" i="1"/>
  <c r="Z3280" i="1"/>
  <c r="Z3281" i="1"/>
  <c r="Z3282" i="1"/>
  <c r="Z3283" i="1"/>
  <c r="Z3284" i="1"/>
  <c r="Z3285" i="1"/>
  <c r="Z3286" i="1"/>
  <c r="Z3287" i="1"/>
  <c r="Z3288" i="1"/>
  <c r="Z3289" i="1"/>
  <c r="Z3290" i="1"/>
  <c r="Z3291" i="1"/>
  <c r="Z3292" i="1"/>
  <c r="Z3293" i="1"/>
  <c r="Z3294" i="1"/>
  <c r="Z3295" i="1"/>
  <c r="Z3296" i="1"/>
  <c r="Z3297" i="1"/>
  <c r="Z3298" i="1"/>
  <c r="Z3299" i="1"/>
  <c r="Z3300" i="1"/>
  <c r="Z3301" i="1"/>
  <c r="Z3302" i="1"/>
  <c r="Z3303" i="1"/>
  <c r="Z3304" i="1"/>
  <c r="Z3305" i="1"/>
  <c r="Z3306" i="1"/>
  <c r="Z3307" i="1"/>
  <c r="Z3308" i="1"/>
  <c r="Z3309" i="1"/>
  <c r="Z3310" i="1"/>
  <c r="Z3311" i="1"/>
  <c r="Z3312" i="1"/>
  <c r="Z3313" i="1"/>
  <c r="Z3314" i="1"/>
  <c r="Z3315" i="1"/>
  <c r="Z3316" i="1"/>
  <c r="Z3317" i="1"/>
  <c r="Z3318" i="1"/>
  <c r="Z3319" i="1"/>
  <c r="Z3320" i="1"/>
  <c r="Z3321" i="1"/>
  <c r="Z3322" i="1"/>
  <c r="Z3323" i="1"/>
  <c r="Z3324" i="1"/>
  <c r="Z3325" i="1"/>
  <c r="Z3326" i="1"/>
  <c r="Z3327" i="1"/>
  <c r="Z3328" i="1"/>
  <c r="Z3329" i="1"/>
  <c r="Z3330" i="1"/>
  <c r="Z3331" i="1"/>
  <c r="Z3332" i="1"/>
  <c r="Z3333" i="1"/>
  <c r="Z3334" i="1"/>
  <c r="Z3335" i="1"/>
  <c r="Z3336" i="1"/>
  <c r="Z3337" i="1"/>
  <c r="Z3338" i="1"/>
  <c r="Z3339" i="1"/>
  <c r="Z3340" i="1"/>
  <c r="Z3341" i="1"/>
  <c r="Z3342" i="1"/>
  <c r="Z3343" i="1"/>
  <c r="Z3344" i="1"/>
  <c r="Z3345" i="1"/>
  <c r="Z3346" i="1"/>
  <c r="Z3347" i="1"/>
  <c r="Z3348" i="1"/>
  <c r="Z3349" i="1"/>
  <c r="Z3350" i="1"/>
  <c r="Z3351" i="1"/>
  <c r="Z3352" i="1"/>
  <c r="Z3353" i="1"/>
  <c r="Z3354" i="1"/>
  <c r="Z3355" i="1"/>
  <c r="Z3356" i="1"/>
  <c r="Z3357" i="1"/>
  <c r="Z3358" i="1"/>
  <c r="Z3359" i="1"/>
  <c r="Z3360" i="1"/>
  <c r="Z3361" i="1"/>
  <c r="Z3362" i="1"/>
  <c r="Z3363" i="1"/>
  <c r="Z3364" i="1"/>
  <c r="Z3365" i="1"/>
  <c r="Z3366" i="1"/>
  <c r="Z3367" i="1"/>
  <c r="Z3368" i="1"/>
  <c r="Z3369" i="1"/>
  <c r="Z3370" i="1"/>
  <c r="Z3371" i="1"/>
  <c r="Z3372" i="1"/>
  <c r="Z3373" i="1"/>
  <c r="Z3374" i="1"/>
  <c r="Z3375" i="1"/>
  <c r="Z3376" i="1"/>
  <c r="Z3377" i="1"/>
  <c r="Z3378" i="1"/>
  <c r="Z3379" i="1"/>
  <c r="Z3380" i="1"/>
  <c r="Z3381" i="1"/>
  <c r="Z3382" i="1"/>
  <c r="Z3383" i="1"/>
  <c r="Z3384" i="1"/>
  <c r="Z3385" i="1"/>
  <c r="Z3386" i="1"/>
  <c r="Z3387" i="1"/>
  <c r="Z3388" i="1"/>
  <c r="Z3389" i="1"/>
  <c r="Z3390" i="1"/>
  <c r="Z3391" i="1"/>
  <c r="Z3392" i="1"/>
  <c r="Z3393" i="1"/>
  <c r="Z3394" i="1"/>
  <c r="Z3395" i="1"/>
  <c r="Z3396" i="1"/>
  <c r="Z3397" i="1"/>
  <c r="Z3398" i="1"/>
  <c r="Z3399" i="1"/>
  <c r="Z3400" i="1"/>
  <c r="Z3401" i="1"/>
  <c r="Z3402" i="1"/>
  <c r="Z3403" i="1"/>
  <c r="Z3404" i="1"/>
  <c r="Z3405" i="1"/>
  <c r="Z3406" i="1"/>
  <c r="Z3407" i="1"/>
  <c r="Z3408" i="1"/>
  <c r="Z3409" i="1"/>
  <c r="Z3410" i="1"/>
  <c r="Z3411" i="1"/>
  <c r="Z3412" i="1"/>
  <c r="Z3413" i="1"/>
  <c r="Z3414" i="1"/>
  <c r="Z3415" i="1"/>
  <c r="Z3416" i="1"/>
  <c r="Z3417" i="1"/>
  <c r="Z3418" i="1"/>
  <c r="Z3419" i="1"/>
  <c r="Z3420" i="1"/>
  <c r="Z3421" i="1"/>
  <c r="Z3422" i="1"/>
  <c r="Z3423" i="1"/>
  <c r="Z3424" i="1"/>
  <c r="Z3425" i="1"/>
  <c r="Z3426" i="1"/>
  <c r="Z3427" i="1"/>
  <c r="Z3428" i="1"/>
  <c r="Z3429" i="1"/>
  <c r="Z3430" i="1"/>
  <c r="Z3431" i="1"/>
  <c r="Z3432" i="1"/>
  <c r="Z3433" i="1"/>
  <c r="Z3434" i="1"/>
  <c r="Z3435" i="1"/>
  <c r="Z3436" i="1"/>
  <c r="Z3437" i="1"/>
  <c r="Z3438" i="1"/>
  <c r="Z3439" i="1"/>
  <c r="Z3440" i="1"/>
  <c r="Z3441" i="1"/>
  <c r="Z3442" i="1"/>
  <c r="Z3443" i="1"/>
  <c r="Z3444" i="1"/>
  <c r="Z3445" i="1"/>
  <c r="Z3446" i="1"/>
  <c r="Z3447" i="1"/>
  <c r="Z3448" i="1"/>
  <c r="Z3449" i="1"/>
  <c r="Z3450" i="1"/>
  <c r="Z3451" i="1"/>
  <c r="Z3452" i="1"/>
  <c r="Z3453" i="1"/>
  <c r="Z3454" i="1"/>
  <c r="Z3455" i="1"/>
  <c r="Z3456" i="1"/>
  <c r="Z3457" i="1"/>
  <c r="Z3458" i="1"/>
  <c r="Z3459" i="1"/>
  <c r="Z3460" i="1"/>
  <c r="Z3461" i="1"/>
  <c r="Z3462" i="1"/>
  <c r="Z3463" i="1"/>
  <c r="Z3464" i="1"/>
  <c r="Z3465" i="1"/>
  <c r="Z3466" i="1"/>
  <c r="Z3467" i="1"/>
  <c r="Z3468" i="1"/>
  <c r="Z3469" i="1"/>
  <c r="Z3470" i="1"/>
  <c r="Z3471" i="1"/>
  <c r="Z3472" i="1"/>
  <c r="Z3473" i="1"/>
  <c r="Z3474" i="1"/>
  <c r="Z3475" i="1"/>
  <c r="Z3476" i="1"/>
  <c r="Z3477" i="1"/>
  <c r="Z3478" i="1"/>
  <c r="Z3479" i="1"/>
  <c r="Z3480" i="1"/>
  <c r="Z3481" i="1"/>
  <c r="Z3482" i="1"/>
  <c r="Z3483" i="1"/>
  <c r="Z3484" i="1"/>
  <c r="Z3485" i="1"/>
  <c r="Z3486" i="1"/>
  <c r="Z3487" i="1"/>
  <c r="Z3488" i="1"/>
  <c r="Z3489" i="1"/>
  <c r="Z3490" i="1"/>
  <c r="Z3491" i="1"/>
  <c r="Z3492" i="1"/>
  <c r="Z3493" i="1"/>
  <c r="Z3494" i="1"/>
  <c r="Z3495" i="1"/>
  <c r="Z3496" i="1"/>
  <c r="Z3497" i="1"/>
  <c r="Z3498" i="1"/>
  <c r="Z3499" i="1"/>
  <c r="Z3500" i="1"/>
  <c r="Z3501" i="1"/>
  <c r="Z3502" i="1"/>
  <c r="Z3503" i="1"/>
  <c r="Z3504" i="1"/>
  <c r="Z3505" i="1"/>
  <c r="Z3506" i="1"/>
  <c r="Z3507" i="1"/>
  <c r="Z3508" i="1"/>
  <c r="Z3509" i="1"/>
  <c r="Z3510" i="1"/>
  <c r="Z3511" i="1"/>
  <c r="Z3512" i="1"/>
  <c r="Z3513" i="1"/>
  <c r="Z3514" i="1"/>
  <c r="Z3515" i="1"/>
  <c r="Z3516" i="1"/>
  <c r="Z3517" i="1"/>
  <c r="Z3518" i="1"/>
  <c r="Z3519" i="1"/>
  <c r="Z3520" i="1"/>
  <c r="Z3521" i="1"/>
  <c r="Z3522" i="1"/>
  <c r="Z3523" i="1"/>
  <c r="Z3524" i="1"/>
  <c r="Z3525" i="1"/>
  <c r="Z3526" i="1"/>
  <c r="Z3527" i="1"/>
  <c r="Z3528" i="1"/>
  <c r="Z3529" i="1"/>
  <c r="Z3530" i="1"/>
  <c r="Z3531" i="1"/>
  <c r="Z3532" i="1"/>
  <c r="Z3533" i="1"/>
  <c r="Z3534" i="1"/>
  <c r="Z3535" i="1"/>
  <c r="Z3536" i="1"/>
  <c r="Z3537" i="1"/>
  <c r="Z3538" i="1"/>
  <c r="Z3539" i="1"/>
  <c r="Z3540" i="1"/>
  <c r="Z3541" i="1"/>
  <c r="Z3542" i="1"/>
  <c r="Z3543" i="1"/>
  <c r="Z3544" i="1"/>
  <c r="Z3545" i="1"/>
  <c r="Z3546" i="1"/>
  <c r="Z3547" i="1"/>
  <c r="Z3548" i="1"/>
  <c r="Z3549" i="1"/>
  <c r="Z3550" i="1"/>
  <c r="Z3551" i="1"/>
  <c r="Z3552" i="1"/>
  <c r="Z3553" i="1"/>
  <c r="Z3554" i="1"/>
  <c r="Z3555" i="1"/>
  <c r="Z3556" i="1"/>
  <c r="Z3557" i="1"/>
  <c r="Z3558" i="1"/>
  <c r="Z3559" i="1"/>
  <c r="Z3560" i="1"/>
  <c r="Z3561" i="1"/>
  <c r="Z3562" i="1"/>
  <c r="Z3563" i="1"/>
  <c r="Z3564" i="1"/>
  <c r="Z3565" i="1"/>
  <c r="Z3566" i="1"/>
  <c r="Z3567" i="1"/>
  <c r="Z3568" i="1"/>
  <c r="Z3569" i="1"/>
  <c r="Z3570" i="1"/>
  <c r="Z3571" i="1"/>
  <c r="Z3572" i="1"/>
  <c r="Z3573" i="1"/>
  <c r="Z3574" i="1"/>
  <c r="Z3575" i="1"/>
  <c r="Z3576" i="1"/>
  <c r="Z3577" i="1"/>
  <c r="Z3578" i="1"/>
  <c r="Z3579" i="1"/>
  <c r="Z3580" i="1"/>
  <c r="Z3581" i="1"/>
  <c r="Z3582" i="1"/>
  <c r="Z3583" i="1"/>
  <c r="Z3584" i="1"/>
  <c r="Z3585" i="1"/>
  <c r="Z3586" i="1"/>
  <c r="Z3587" i="1"/>
  <c r="Z3588" i="1"/>
  <c r="Z3589" i="1"/>
  <c r="Z3590" i="1"/>
  <c r="Z3591" i="1"/>
  <c r="Z3592" i="1"/>
  <c r="Z3593" i="1"/>
  <c r="Z3594" i="1"/>
  <c r="Z3595" i="1"/>
  <c r="Z3596" i="1"/>
  <c r="Z3597" i="1"/>
  <c r="Z3598" i="1"/>
  <c r="Z3599" i="1"/>
  <c r="Z3600" i="1"/>
  <c r="Z3601" i="1"/>
  <c r="Z3602" i="1"/>
  <c r="Z3603" i="1"/>
  <c r="Z3604" i="1"/>
  <c r="Z3605" i="1"/>
  <c r="Z3606" i="1"/>
  <c r="Z3607" i="1"/>
  <c r="Z3608" i="1"/>
  <c r="Z3609" i="1"/>
  <c r="Z3610" i="1"/>
  <c r="Z3611" i="1"/>
  <c r="Z3612" i="1"/>
  <c r="Z3613" i="1"/>
  <c r="Z3614" i="1"/>
  <c r="Z3615" i="1"/>
  <c r="Z3616" i="1"/>
  <c r="Z3617" i="1"/>
  <c r="Z3618" i="1"/>
  <c r="Z3619" i="1"/>
  <c r="Z3620" i="1"/>
  <c r="Z3621" i="1"/>
  <c r="Z3622" i="1"/>
  <c r="Z3623" i="1"/>
  <c r="Z3624" i="1"/>
  <c r="Z3625" i="1"/>
  <c r="Z3626" i="1"/>
  <c r="Z3627" i="1"/>
  <c r="Z3628" i="1"/>
  <c r="Z3629" i="1"/>
  <c r="Z3630" i="1"/>
  <c r="Z3631" i="1"/>
  <c r="Z3632" i="1"/>
  <c r="Z3633" i="1"/>
  <c r="Z3634" i="1"/>
  <c r="Z3635" i="1"/>
  <c r="Z3636" i="1"/>
  <c r="Z3637" i="1"/>
  <c r="Z3638" i="1"/>
  <c r="Z3639" i="1"/>
  <c r="Z3640" i="1"/>
  <c r="Z3641" i="1"/>
  <c r="Z3642" i="1"/>
  <c r="Z3643" i="1"/>
  <c r="Z3644" i="1"/>
  <c r="Z3645" i="1"/>
  <c r="Z3646" i="1"/>
  <c r="Z3647" i="1"/>
  <c r="Z3648" i="1"/>
  <c r="Z3649" i="1"/>
  <c r="Z3650" i="1"/>
  <c r="Z3651" i="1"/>
  <c r="Z3652" i="1"/>
  <c r="Z3653" i="1"/>
  <c r="Z3654" i="1"/>
  <c r="Z3655" i="1"/>
  <c r="Z3656" i="1"/>
  <c r="Z3657" i="1"/>
  <c r="Z3658" i="1"/>
  <c r="Z3659" i="1"/>
  <c r="Z3660" i="1"/>
  <c r="Z3661" i="1"/>
  <c r="Z3662" i="1"/>
  <c r="Z3663" i="1"/>
  <c r="Z3664" i="1"/>
  <c r="Z3665" i="1"/>
  <c r="Z3666" i="1"/>
  <c r="Z3667" i="1"/>
  <c r="Z3668" i="1"/>
  <c r="Z3669" i="1"/>
  <c r="Z3670" i="1"/>
  <c r="Z3671" i="1"/>
  <c r="Z3672" i="1"/>
  <c r="Z3673" i="1"/>
  <c r="Z3674" i="1"/>
  <c r="Z3675" i="1"/>
  <c r="Z3676" i="1"/>
  <c r="Z3677" i="1"/>
  <c r="Z3678" i="1"/>
  <c r="Z3679" i="1"/>
  <c r="Z3680" i="1"/>
  <c r="Z3681" i="1"/>
  <c r="Z3682" i="1"/>
  <c r="Z3683" i="1"/>
  <c r="Z3684" i="1"/>
  <c r="Z3685" i="1"/>
  <c r="Z3686" i="1"/>
  <c r="Z3687" i="1"/>
  <c r="Z3688" i="1"/>
  <c r="Z3689" i="1"/>
  <c r="Z3690" i="1"/>
  <c r="Z3691" i="1"/>
  <c r="Z3692" i="1"/>
  <c r="Z3693" i="1"/>
  <c r="Z3694" i="1"/>
  <c r="Z3695" i="1"/>
  <c r="Z3696" i="1"/>
  <c r="Z3697" i="1"/>
  <c r="Z3698" i="1"/>
  <c r="Z3699" i="1"/>
  <c r="Z3700" i="1"/>
  <c r="Z3701" i="1"/>
  <c r="Z3702" i="1"/>
  <c r="Z3703" i="1"/>
  <c r="Z3704" i="1"/>
  <c r="Z3705" i="1"/>
  <c r="Z3706" i="1"/>
  <c r="Z3707" i="1"/>
  <c r="Z3708" i="1"/>
  <c r="Z3709" i="1"/>
  <c r="Z3710" i="1"/>
  <c r="Z3711" i="1"/>
  <c r="Z3712" i="1"/>
  <c r="Z3713" i="1"/>
  <c r="Z3714" i="1"/>
  <c r="Z3715" i="1"/>
  <c r="Z3716" i="1"/>
  <c r="Z3717" i="1"/>
  <c r="Z3718" i="1"/>
  <c r="Z3719" i="1"/>
  <c r="Z3720" i="1"/>
  <c r="Z3721" i="1"/>
  <c r="Z3722" i="1"/>
  <c r="Z3723" i="1"/>
  <c r="Z3724" i="1"/>
  <c r="Z3725" i="1"/>
  <c r="Z3726" i="1"/>
  <c r="Z3727" i="1"/>
  <c r="Z3728" i="1"/>
  <c r="Z3729" i="1"/>
  <c r="Z3730" i="1"/>
  <c r="Z3731" i="1"/>
  <c r="Z3732" i="1"/>
  <c r="Z3733" i="1"/>
  <c r="Z3734" i="1"/>
  <c r="Z3735" i="1"/>
  <c r="Z3736" i="1"/>
  <c r="Z3737" i="1"/>
  <c r="Z3738" i="1"/>
  <c r="Z3739" i="1"/>
  <c r="Z3740" i="1"/>
  <c r="Z3741" i="1"/>
  <c r="Z3742" i="1"/>
  <c r="Z3743" i="1"/>
  <c r="Z3744" i="1"/>
  <c r="Z3745" i="1"/>
  <c r="Z3746" i="1"/>
  <c r="Z3747" i="1"/>
  <c r="Z3748" i="1"/>
  <c r="Z3749" i="1"/>
  <c r="Z3750" i="1"/>
  <c r="Z3751" i="1"/>
  <c r="Z3752" i="1"/>
  <c r="Z3753" i="1"/>
  <c r="Z3754" i="1"/>
  <c r="Z3755" i="1"/>
  <c r="Z3756" i="1"/>
  <c r="Z3757" i="1"/>
  <c r="Z3758" i="1"/>
  <c r="Z3759" i="1"/>
  <c r="Z3760" i="1"/>
  <c r="Z3761" i="1"/>
  <c r="Z3762" i="1"/>
  <c r="Z3763" i="1"/>
  <c r="Z3764" i="1"/>
  <c r="Z3765" i="1"/>
  <c r="Z3766" i="1"/>
  <c r="Z3767" i="1"/>
  <c r="Z3768" i="1"/>
  <c r="Z3769" i="1"/>
  <c r="Z3770" i="1"/>
  <c r="Z3771" i="1"/>
  <c r="Z3772" i="1"/>
  <c r="Z3773" i="1"/>
  <c r="Z3774" i="1"/>
  <c r="Z3775" i="1"/>
  <c r="Z3776" i="1"/>
  <c r="Z3777" i="1"/>
  <c r="Z3778" i="1"/>
  <c r="Z3779" i="1"/>
  <c r="Z3780" i="1"/>
  <c r="Z3781" i="1"/>
  <c r="Z3782" i="1"/>
  <c r="Z3783" i="1"/>
  <c r="Z3784" i="1"/>
  <c r="Z3785" i="1"/>
  <c r="Z3786" i="1"/>
  <c r="Z3787" i="1"/>
  <c r="Z3788" i="1"/>
  <c r="Z3789" i="1"/>
  <c r="Z3790" i="1"/>
  <c r="Z3791" i="1"/>
  <c r="Z3792" i="1"/>
  <c r="Z3793" i="1"/>
  <c r="Z3794" i="1"/>
  <c r="Z3795" i="1"/>
  <c r="Z3796" i="1"/>
  <c r="Z3797" i="1"/>
  <c r="Z3798" i="1"/>
  <c r="Z3799" i="1"/>
  <c r="Z3800" i="1"/>
  <c r="Z3801" i="1"/>
  <c r="Z3802" i="1"/>
  <c r="Z3803" i="1"/>
  <c r="Z3804" i="1"/>
  <c r="Z3805" i="1"/>
  <c r="Z3806" i="1"/>
  <c r="Z3807" i="1"/>
  <c r="Z3808" i="1"/>
  <c r="Z3809" i="1"/>
  <c r="Z3810" i="1"/>
  <c r="Z3811" i="1"/>
  <c r="Z3812" i="1"/>
  <c r="Z3813" i="1"/>
  <c r="Z3814" i="1"/>
  <c r="Z3815" i="1"/>
  <c r="Z3816" i="1"/>
  <c r="Z3817" i="1"/>
  <c r="Z3818" i="1"/>
  <c r="Z3819" i="1"/>
  <c r="Z3820" i="1"/>
  <c r="Z3821" i="1"/>
  <c r="Z3822" i="1"/>
  <c r="Z3823" i="1"/>
  <c r="Z3824" i="1"/>
  <c r="Z3825" i="1"/>
  <c r="Z3826" i="1"/>
  <c r="Z3827" i="1"/>
  <c r="Z3828" i="1"/>
  <c r="Z3829" i="1"/>
  <c r="Z3830" i="1"/>
  <c r="Z3831" i="1"/>
  <c r="Z3832" i="1"/>
  <c r="Z3833" i="1"/>
  <c r="Z3834" i="1"/>
  <c r="Z3835" i="1"/>
  <c r="Z3836" i="1"/>
  <c r="Z3837" i="1"/>
  <c r="Z3838" i="1"/>
  <c r="Z3839" i="1"/>
  <c r="Z3840" i="1"/>
  <c r="Z3841" i="1"/>
  <c r="Z3842" i="1"/>
  <c r="Z3843" i="1"/>
  <c r="Z3844" i="1"/>
  <c r="Z3845" i="1"/>
  <c r="Z3846" i="1"/>
  <c r="Z3847" i="1"/>
  <c r="Z3848" i="1"/>
  <c r="Z3849" i="1"/>
  <c r="Z3850" i="1"/>
  <c r="Z3851" i="1"/>
  <c r="Z3852" i="1"/>
  <c r="Z3853" i="1"/>
  <c r="Z3854" i="1"/>
  <c r="Z3855" i="1"/>
  <c r="Z3856" i="1"/>
  <c r="Z3857" i="1"/>
  <c r="Z3858" i="1"/>
  <c r="Z3859" i="1"/>
  <c r="Z3860" i="1"/>
  <c r="Z3861" i="1"/>
  <c r="Z3862" i="1"/>
  <c r="Z3863" i="1"/>
  <c r="Z3864" i="1"/>
  <c r="Z3865" i="1"/>
  <c r="Z3866" i="1"/>
  <c r="Z3867" i="1"/>
  <c r="Z3868" i="1"/>
  <c r="Z3869" i="1"/>
  <c r="Z3870" i="1"/>
  <c r="Z3871" i="1"/>
  <c r="Z3872" i="1"/>
  <c r="Z3873" i="1"/>
  <c r="Z3874" i="1"/>
  <c r="Z3875" i="1"/>
  <c r="Z3876" i="1"/>
  <c r="Z3877" i="1"/>
  <c r="Z3878" i="1"/>
  <c r="Z3879" i="1"/>
  <c r="Z3880" i="1"/>
  <c r="Z3881" i="1"/>
  <c r="Z3882" i="1"/>
  <c r="Z3883" i="1"/>
  <c r="Z3884" i="1"/>
  <c r="Z3885" i="1"/>
  <c r="Z3886" i="1"/>
  <c r="Z3887" i="1"/>
  <c r="Z3888" i="1"/>
  <c r="Z3889" i="1"/>
  <c r="Z3890" i="1"/>
  <c r="Z3891" i="1"/>
  <c r="Z3892" i="1"/>
  <c r="Z3893" i="1"/>
  <c r="Z3894" i="1"/>
  <c r="Z3895" i="1"/>
  <c r="Z3896" i="1"/>
  <c r="Z3897" i="1"/>
  <c r="Z3898" i="1"/>
  <c r="Z3899" i="1"/>
  <c r="Z3900" i="1"/>
  <c r="Z3901" i="1"/>
  <c r="Z3902" i="1"/>
  <c r="Z3903" i="1"/>
  <c r="Z3904" i="1"/>
  <c r="Z3905" i="1"/>
  <c r="Z3906" i="1"/>
  <c r="Z3907" i="1"/>
  <c r="Z3908" i="1"/>
  <c r="Z3909" i="1"/>
  <c r="Z3910" i="1"/>
  <c r="Z3911" i="1"/>
  <c r="Z3912" i="1"/>
  <c r="Z3913" i="1"/>
  <c r="Z3914" i="1"/>
  <c r="Z3915" i="1"/>
  <c r="Z3916" i="1"/>
  <c r="Z3917" i="1"/>
  <c r="Z3918" i="1"/>
  <c r="Z3919" i="1"/>
  <c r="Z3920" i="1"/>
  <c r="Z3921" i="1"/>
  <c r="Z3922" i="1"/>
  <c r="Z3923" i="1"/>
  <c r="Z3924" i="1"/>
  <c r="Z3925" i="1"/>
  <c r="Z3926" i="1"/>
  <c r="Z3927" i="1"/>
  <c r="Z3928" i="1"/>
  <c r="Z3929" i="1"/>
  <c r="Z3930" i="1"/>
  <c r="Z3931" i="1"/>
  <c r="Z3932" i="1"/>
  <c r="Z3933" i="1"/>
  <c r="Z3934" i="1"/>
  <c r="Z3935" i="1"/>
  <c r="Z3936" i="1"/>
  <c r="Z3937" i="1"/>
  <c r="Z3938" i="1"/>
  <c r="Z3939" i="1"/>
  <c r="Z3940" i="1"/>
  <c r="Z3941" i="1"/>
  <c r="Z3942" i="1"/>
  <c r="Z3943" i="1"/>
  <c r="Z3944" i="1"/>
  <c r="Z3945" i="1"/>
  <c r="Z3946" i="1"/>
  <c r="Z3947" i="1"/>
  <c r="Z3948" i="1"/>
  <c r="Z3949" i="1"/>
  <c r="Z3950" i="1"/>
  <c r="Z3951" i="1"/>
  <c r="Z3952" i="1"/>
  <c r="Z3953" i="1"/>
  <c r="Z3954" i="1"/>
  <c r="Z3955" i="1"/>
  <c r="Z3956" i="1"/>
  <c r="Z3957" i="1"/>
  <c r="Z3958" i="1"/>
  <c r="Z3959" i="1"/>
  <c r="Z3960" i="1"/>
  <c r="Z3961" i="1"/>
  <c r="Z3962" i="1"/>
  <c r="Z3963" i="1"/>
  <c r="Z3964" i="1"/>
  <c r="Z3965" i="1"/>
  <c r="Z3966" i="1"/>
  <c r="Z3967" i="1"/>
  <c r="Z3968" i="1"/>
  <c r="Z3969" i="1"/>
  <c r="Z3970" i="1"/>
  <c r="Z3971" i="1"/>
  <c r="Z3972" i="1"/>
  <c r="Z3973" i="1"/>
  <c r="Z3974" i="1"/>
  <c r="Z3975" i="1"/>
  <c r="Z3976" i="1"/>
  <c r="Z3977" i="1"/>
  <c r="Z3978" i="1"/>
  <c r="Z3979" i="1"/>
  <c r="Z3980" i="1"/>
  <c r="Z3981" i="1"/>
  <c r="Z3982" i="1"/>
  <c r="Z3983" i="1"/>
  <c r="Z3984" i="1"/>
  <c r="Z3985" i="1"/>
  <c r="Z3986" i="1"/>
  <c r="Z3987" i="1"/>
  <c r="Z3988" i="1"/>
  <c r="Z3989" i="1"/>
  <c r="Z3990" i="1"/>
  <c r="Z3991" i="1"/>
  <c r="Z3992" i="1"/>
  <c r="Z3993" i="1"/>
  <c r="Z3994" i="1"/>
  <c r="Z3995" i="1"/>
  <c r="Z3996" i="1"/>
  <c r="Z3997" i="1"/>
  <c r="Z3998" i="1"/>
  <c r="Z3999" i="1"/>
  <c r="Z4000" i="1"/>
  <c r="Z4001" i="1"/>
  <c r="Z4002" i="1"/>
  <c r="Z4003" i="1"/>
  <c r="Z4004" i="1"/>
  <c r="Z4005" i="1"/>
  <c r="Z4006" i="1"/>
  <c r="Z4007" i="1"/>
  <c r="Z4008" i="1"/>
  <c r="Z4009" i="1"/>
  <c r="Z4010" i="1"/>
  <c r="Z4011" i="1"/>
  <c r="Z4012" i="1"/>
  <c r="Z4013" i="1"/>
  <c r="Z4014" i="1"/>
  <c r="Z4015" i="1"/>
  <c r="Z4016" i="1"/>
  <c r="Z4017" i="1"/>
  <c r="Z4018" i="1"/>
  <c r="Z4019" i="1"/>
  <c r="Z4020" i="1"/>
  <c r="Z4021" i="1"/>
  <c r="Z4022" i="1"/>
  <c r="Z4023" i="1"/>
  <c r="Z4024" i="1"/>
  <c r="Z4025" i="1"/>
  <c r="Z4026" i="1"/>
  <c r="Z4027" i="1"/>
  <c r="Z4028" i="1"/>
  <c r="Z4029" i="1"/>
  <c r="Z4030" i="1"/>
  <c r="Z4031" i="1"/>
  <c r="Z4032" i="1"/>
  <c r="Z4033" i="1"/>
  <c r="Z4034" i="1"/>
  <c r="Z4035" i="1"/>
  <c r="Z4036" i="1"/>
  <c r="Z4037" i="1"/>
  <c r="Z4038" i="1"/>
  <c r="Z4039" i="1"/>
  <c r="Z4040" i="1"/>
  <c r="Z4041" i="1"/>
  <c r="Z4042" i="1"/>
  <c r="Z4043" i="1"/>
  <c r="Z4044" i="1"/>
  <c r="Z4045" i="1"/>
  <c r="Z4046" i="1"/>
  <c r="Z4047" i="1"/>
  <c r="Z4048" i="1"/>
  <c r="Z4049" i="1"/>
  <c r="Z4050" i="1"/>
  <c r="Z4051" i="1"/>
  <c r="Z4052" i="1"/>
  <c r="Z4053" i="1"/>
  <c r="Z4054" i="1"/>
  <c r="Z4055" i="1"/>
  <c r="Z4056" i="1"/>
  <c r="Z4057" i="1"/>
  <c r="Z4058" i="1"/>
  <c r="Z4059" i="1"/>
  <c r="Z4060" i="1"/>
  <c r="Z4061" i="1"/>
  <c r="Z4062" i="1"/>
  <c r="Z4063" i="1"/>
  <c r="Z4064" i="1"/>
  <c r="Z4065" i="1"/>
  <c r="Z4066" i="1"/>
  <c r="Z4067" i="1"/>
  <c r="Z4068" i="1"/>
  <c r="Z4069" i="1"/>
  <c r="Z4070" i="1"/>
  <c r="Z4071" i="1"/>
  <c r="Z4072" i="1"/>
  <c r="Z4073" i="1"/>
  <c r="Z4074" i="1"/>
  <c r="Z4075" i="1"/>
  <c r="Z4076" i="1"/>
  <c r="Z4077" i="1"/>
  <c r="Z4078" i="1"/>
  <c r="Z4079" i="1"/>
  <c r="Z4080" i="1"/>
  <c r="Z4081" i="1"/>
  <c r="Z4082" i="1"/>
  <c r="Z4083" i="1"/>
  <c r="Z4084" i="1"/>
  <c r="Z4085" i="1"/>
  <c r="Z4086" i="1"/>
  <c r="Z4087" i="1"/>
  <c r="Z4088" i="1"/>
  <c r="Z4089" i="1"/>
  <c r="Z4090" i="1"/>
  <c r="Z4091" i="1"/>
  <c r="Z4092" i="1"/>
  <c r="Z4093" i="1"/>
  <c r="Z4094" i="1"/>
  <c r="Z4095" i="1"/>
  <c r="Z4096" i="1"/>
  <c r="Z4097" i="1"/>
  <c r="Z4098" i="1"/>
  <c r="Z4099" i="1"/>
  <c r="Z4100" i="1"/>
  <c r="Z4101" i="1"/>
  <c r="Z4102" i="1"/>
  <c r="Z4103" i="1"/>
  <c r="Z4104" i="1"/>
  <c r="Z4105" i="1"/>
  <c r="Z4106" i="1"/>
  <c r="Z4107" i="1"/>
  <c r="Z4108" i="1"/>
  <c r="Z4109" i="1"/>
  <c r="Z4110" i="1"/>
  <c r="Z4111" i="1"/>
  <c r="Z4112" i="1"/>
  <c r="Z4113" i="1"/>
  <c r="Z4114" i="1"/>
  <c r="Z4115" i="1"/>
  <c r="Z4116" i="1"/>
  <c r="Z4117" i="1"/>
  <c r="Z4118" i="1"/>
  <c r="Z4119" i="1"/>
  <c r="Z4120" i="1"/>
  <c r="Z4121" i="1"/>
  <c r="Z4122" i="1"/>
  <c r="Z4123" i="1"/>
  <c r="Z4124" i="1"/>
  <c r="Z4125" i="1"/>
  <c r="Z4126" i="1"/>
  <c r="Z4127" i="1"/>
  <c r="Z4128" i="1"/>
  <c r="Z4129" i="1"/>
  <c r="Z4130" i="1"/>
  <c r="Z4131" i="1"/>
  <c r="Z4132" i="1"/>
  <c r="Z4133" i="1"/>
  <c r="Z4134" i="1"/>
  <c r="Z4135" i="1"/>
  <c r="Z4136" i="1"/>
  <c r="Z4137" i="1"/>
  <c r="Z4138" i="1"/>
  <c r="Z4139" i="1"/>
  <c r="Z4140" i="1"/>
  <c r="Z4141" i="1"/>
  <c r="Z4142" i="1"/>
  <c r="Z4143" i="1"/>
  <c r="Z4144" i="1"/>
  <c r="Z4145" i="1"/>
  <c r="Z4146" i="1"/>
  <c r="Z4147" i="1"/>
  <c r="Z4148" i="1"/>
  <c r="Z4149" i="1"/>
  <c r="Z4150" i="1"/>
  <c r="Z4151" i="1"/>
  <c r="Z4152" i="1"/>
  <c r="Z4153" i="1"/>
  <c r="Z4154" i="1"/>
  <c r="Z4155" i="1"/>
  <c r="Z4156" i="1"/>
  <c r="Z4157" i="1"/>
  <c r="Z4158" i="1"/>
  <c r="Z4159" i="1"/>
  <c r="Z4160" i="1"/>
  <c r="Z4161" i="1"/>
  <c r="Z4162" i="1"/>
  <c r="Z4163" i="1"/>
  <c r="Z4164" i="1"/>
  <c r="Z4165" i="1"/>
  <c r="Z4166" i="1"/>
  <c r="Z4167" i="1"/>
  <c r="Z4168" i="1"/>
  <c r="Z4169" i="1"/>
  <c r="Z4170" i="1"/>
  <c r="Z4171" i="1"/>
  <c r="Z4172" i="1"/>
  <c r="Z4173" i="1"/>
  <c r="Z4174" i="1"/>
  <c r="Z4175" i="1"/>
  <c r="Z4176" i="1"/>
  <c r="Z4177" i="1"/>
  <c r="Z4178" i="1"/>
  <c r="Z4179" i="1"/>
  <c r="Z4180" i="1"/>
  <c r="Z4181" i="1"/>
  <c r="Z4182" i="1"/>
  <c r="Z4183" i="1"/>
  <c r="Z4184" i="1"/>
  <c r="Z4185" i="1"/>
  <c r="Z4186" i="1"/>
  <c r="Z4187" i="1"/>
  <c r="Z4188" i="1"/>
  <c r="Z4189" i="1"/>
  <c r="Z4190" i="1"/>
  <c r="Z4191" i="1"/>
  <c r="Z4192" i="1"/>
  <c r="Z4193" i="1"/>
  <c r="Z4194" i="1"/>
  <c r="Z4195" i="1"/>
  <c r="Z4196" i="1"/>
  <c r="Z4197" i="1"/>
  <c r="Z4198" i="1"/>
  <c r="Z4199" i="1"/>
  <c r="Z4200" i="1"/>
  <c r="Z4201" i="1"/>
  <c r="Z4202" i="1"/>
  <c r="Z4203" i="1"/>
  <c r="Z4204" i="1"/>
  <c r="Z4205" i="1"/>
  <c r="Z4206" i="1"/>
  <c r="Z4207" i="1"/>
  <c r="Z4208" i="1"/>
  <c r="Z4209" i="1"/>
  <c r="Z4210" i="1"/>
  <c r="Z4211" i="1"/>
  <c r="Z4212" i="1"/>
  <c r="Z4213" i="1"/>
  <c r="Z4214" i="1"/>
  <c r="Z4215" i="1"/>
  <c r="Z4216" i="1"/>
  <c r="Z4217" i="1"/>
  <c r="Z4218" i="1"/>
  <c r="Z4219" i="1"/>
  <c r="Z4220" i="1"/>
  <c r="Z4221" i="1"/>
  <c r="Z4222" i="1"/>
  <c r="Z4223" i="1"/>
  <c r="Z4224" i="1"/>
  <c r="Z4225" i="1"/>
  <c r="Z4226" i="1"/>
  <c r="Z4227" i="1"/>
  <c r="Z4228" i="1"/>
  <c r="Z4229" i="1"/>
  <c r="Z4230" i="1"/>
  <c r="Z4231" i="1"/>
  <c r="Z4232" i="1"/>
  <c r="Z4233" i="1"/>
  <c r="Z4234" i="1"/>
  <c r="Z4235" i="1"/>
  <c r="Z4236" i="1"/>
  <c r="Z4237" i="1"/>
  <c r="Z4238" i="1"/>
  <c r="Z4239" i="1"/>
  <c r="Z4240" i="1"/>
  <c r="Z4241" i="1"/>
  <c r="Z4242" i="1"/>
  <c r="Z4243" i="1"/>
  <c r="Z4244" i="1"/>
  <c r="Z4245" i="1"/>
  <c r="Z4246" i="1"/>
  <c r="Z4247" i="1"/>
  <c r="Z4248" i="1"/>
  <c r="Z4249" i="1"/>
  <c r="Z4250" i="1"/>
  <c r="Z4251" i="1"/>
  <c r="Y2" i="1"/>
  <c r="AF2" i="1" s="1"/>
  <c r="Y3" i="1"/>
  <c r="AF3" i="1" s="1"/>
  <c r="Y4" i="1"/>
  <c r="AF4" i="1" s="1"/>
  <c r="Y5" i="1"/>
  <c r="AF5" i="1" s="1"/>
  <c r="Y6" i="1"/>
  <c r="AF6" i="1" s="1"/>
  <c r="Y7" i="1"/>
  <c r="AF7" i="1" s="1"/>
  <c r="Y8" i="1"/>
  <c r="AF8" i="1" s="1"/>
  <c r="Y9" i="1"/>
  <c r="AF9" i="1" s="1"/>
  <c r="Y10" i="1"/>
  <c r="AF10" i="1" s="1"/>
  <c r="Y11" i="1"/>
  <c r="AF11" i="1" s="1"/>
  <c r="Y12" i="1"/>
  <c r="AF12" i="1" s="1"/>
  <c r="Y13" i="1"/>
  <c r="AF13" i="1" s="1"/>
  <c r="Y14" i="1"/>
  <c r="AF14" i="1" s="1"/>
  <c r="Y15" i="1"/>
  <c r="AF15" i="1" s="1"/>
  <c r="Y16" i="1"/>
  <c r="AF16" i="1" s="1"/>
  <c r="Y17" i="1"/>
  <c r="AF17" i="1" s="1"/>
  <c r="Y18" i="1"/>
  <c r="AF18" i="1" s="1"/>
  <c r="Y19" i="1"/>
  <c r="AF19" i="1" s="1"/>
  <c r="Y20" i="1"/>
  <c r="AF20" i="1" s="1"/>
  <c r="Y21" i="1"/>
  <c r="AF21" i="1" s="1"/>
  <c r="Y22" i="1"/>
  <c r="AF22" i="1" s="1"/>
  <c r="Y23" i="1"/>
  <c r="AF23" i="1" s="1"/>
  <c r="Y24" i="1"/>
  <c r="AF24" i="1" s="1"/>
  <c r="Y25" i="1"/>
  <c r="AF25" i="1" s="1"/>
  <c r="Y26" i="1"/>
  <c r="AF26" i="1" s="1"/>
  <c r="Y27" i="1"/>
  <c r="AF27" i="1" s="1"/>
  <c r="Y28" i="1"/>
  <c r="AF28" i="1" s="1"/>
  <c r="Y29" i="1"/>
  <c r="AF29" i="1" s="1"/>
  <c r="Y30" i="1"/>
  <c r="AF30" i="1" s="1"/>
  <c r="Y31" i="1"/>
  <c r="AF31" i="1" s="1"/>
  <c r="Y32" i="1"/>
  <c r="AF32" i="1" s="1"/>
  <c r="Y33" i="1"/>
  <c r="AF33" i="1" s="1"/>
  <c r="Y34" i="1"/>
  <c r="AF34" i="1" s="1"/>
  <c r="Y35" i="1"/>
  <c r="AF35" i="1" s="1"/>
  <c r="Y36" i="1"/>
  <c r="AF36" i="1" s="1"/>
  <c r="Y37" i="1"/>
  <c r="AF37" i="1" s="1"/>
  <c r="Y38" i="1"/>
  <c r="AF38" i="1" s="1"/>
  <c r="Y39" i="1"/>
  <c r="AF39" i="1" s="1"/>
  <c r="Y40" i="1"/>
  <c r="AF40" i="1" s="1"/>
  <c r="Y41" i="1"/>
  <c r="AF41" i="1" s="1"/>
  <c r="Y42" i="1"/>
  <c r="AF42" i="1" s="1"/>
  <c r="Y43" i="1"/>
  <c r="AF43" i="1" s="1"/>
  <c r="Y44" i="1"/>
  <c r="AF44" i="1" s="1"/>
  <c r="Y45" i="1"/>
  <c r="AF45" i="1" s="1"/>
  <c r="Y46" i="1"/>
  <c r="AF46" i="1" s="1"/>
  <c r="Y47" i="1"/>
  <c r="AF47" i="1" s="1"/>
  <c r="Y48" i="1"/>
  <c r="AF48" i="1" s="1"/>
  <c r="Y49" i="1"/>
  <c r="AF49" i="1" s="1"/>
  <c r="Y50" i="1"/>
  <c r="AF50" i="1" s="1"/>
  <c r="Y51" i="1"/>
  <c r="AF51" i="1" s="1"/>
  <c r="Y52" i="1"/>
  <c r="AF52" i="1" s="1"/>
  <c r="Y53" i="1"/>
  <c r="AF53" i="1" s="1"/>
  <c r="Y54" i="1"/>
  <c r="AF54" i="1" s="1"/>
  <c r="Y55" i="1"/>
  <c r="AF55" i="1" s="1"/>
  <c r="Y56" i="1"/>
  <c r="AF56" i="1" s="1"/>
  <c r="Y57" i="1"/>
  <c r="AF57" i="1" s="1"/>
  <c r="Y58" i="1"/>
  <c r="AF58" i="1" s="1"/>
  <c r="Y59" i="1"/>
  <c r="AF59" i="1" s="1"/>
  <c r="Y60" i="1"/>
  <c r="AF60" i="1" s="1"/>
  <c r="Y61" i="1"/>
  <c r="AF61" i="1" s="1"/>
  <c r="Y62" i="1"/>
  <c r="AF62" i="1" s="1"/>
  <c r="Y63" i="1"/>
  <c r="AF63" i="1" s="1"/>
  <c r="Y64" i="1"/>
  <c r="AF64" i="1" s="1"/>
  <c r="Y65" i="1"/>
  <c r="AF65" i="1" s="1"/>
  <c r="Y66" i="1"/>
  <c r="AF66" i="1" s="1"/>
  <c r="Y67" i="1"/>
  <c r="AF67" i="1" s="1"/>
  <c r="Y68" i="1"/>
  <c r="AF68" i="1" s="1"/>
  <c r="Y69" i="1"/>
  <c r="AF69" i="1" s="1"/>
  <c r="Y70" i="1"/>
  <c r="AF70" i="1" s="1"/>
  <c r="Y71" i="1"/>
  <c r="AF71" i="1" s="1"/>
  <c r="Y72" i="1"/>
  <c r="AF72" i="1" s="1"/>
  <c r="Y73" i="1"/>
  <c r="AF73" i="1" s="1"/>
  <c r="Y74" i="1"/>
  <c r="AF74" i="1" s="1"/>
  <c r="Y75" i="1"/>
  <c r="AF75" i="1" s="1"/>
  <c r="Y76" i="1"/>
  <c r="AF76" i="1" s="1"/>
  <c r="Y77" i="1"/>
  <c r="AF77" i="1" s="1"/>
  <c r="Y78" i="1"/>
  <c r="AF78" i="1" s="1"/>
  <c r="Y79" i="1"/>
  <c r="AF79" i="1" s="1"/>
  <c r="Y80" i="1"/>
  <c r="AF80" i="1" s="1"/>
  <c r="Y81" i="1"/>
  <c r="AF81" i="1" s="1"/>
  <c r="Y82" i="1"/>
  <c r="AF82" i="1" s="1"/>
  <c r="Y83" i="1"/>
  <c r="AF83" i="1" s="1"/>
  <c r="Y84" i="1"/>
  <c r="AF84" i="1" s="1"/>
  <c r="Y85" i="1"/>
  <c r="AF85" i="1" s="1"/>
  <c r="Y86" i="1"/>
  <c r="AF86" i="1" s="1"/>
  <c r="Y87" i="1"/>
  <c r="AF87" i="1" s="1"/>
  <c r="Y88" i="1"/>
  <c r="AF88" i="1" s="1"/>
  <c r="Y89" i="1"/>
  <c r="AF89" i="1" s="1"/>
  <c r="Y90" i="1"/>
  <c r="AF90" i="1" s="1"/>
  <c r="Y91" i="1"/>
  <c r="AF91" i="1" s="1"/>
  <c r="Y92" i="1"/>
  <c r="AF92" i="1" s="1"/>
  <c r="Y93" i="1"/>
  <c r="AF93" i="1" s="1"/>
  <c r="Y94" i="1"/>
  <c r="AF94" i="1" s="1"/>
  <c r="Y95" i="1"/>
  <c r="AF95" i="1" s="1"/>
  <c r="Y96" i="1"/>
  <c r="AF96" i="1" s="1"/>
  <c r="Y97" i="1"/>
  <c r="AF97" i="1" s="1"/>
  <c r="Y98" i="1"/>
  <c r="AF98" i="1" s="1"/>
  <c r="Y99" i="1"/>
  <c r="AF99" i="1" s="1"/>
  <c r="Y100" i="1"/>
  <c r="AF100" i="1" s="1"/>
  <c r="Y101" i="1"/>
  <c r="AF101" i="1" s="1"/>
  <c r="Y102" i="1"/>
  <c r="AF102" i="1" s="1"/>
  <c r="Y103" i="1"/>
  <c r="AF103" i="1" s="1"/>
  <c r="Y104" i="1"/>
  <c r="AF104" i="1" s="1"/>
  <c r="Y105" i="1"/>
  <c r="AF105" i="1" s="1"/>
  <c r="Y106" i="1"/>
  <c r="AF106" i="1" s="1"/>
  <c r="Y107" i="1"/>
  <c r="AF107" i="1" s="1"/>
  <c r="Y108" i="1"/>
  <c r="AF108" i="1" s="1"/>
  <c r="Y109" i="1"/>
  <c r="AF109" i="1" s="1"/>
  <c r="Y110" i="1"/>
  <c r="AF110" i="1" s="1"/>
  <c r="Y111" i="1"/>
  <c r="AF111" i="1" s="1"/>
  <c r="Y112" i="1"/>
  <c r="AF112" i="1" s="1"/>
  <c r="Y113" i="1"/>
  <c r="AF113" i="1" s="1"/>
  <c r="Y114" i="1"/>
  <c r="AF114" i="1" s="1"/>
  <c r="Y115" i="1"/>
  <c r="AF115" i="1" s="1"/>
  <c r="Y116" i="1"/>
  <c r="AF116" i="1" s="1"/>
  <c r="Y117" i="1"/>
  <c r="AF117" i="1" s="1"/>
  <c r="Y118" i="1"/>
  <c r="AF118" i="1" s="1"/>
  <c r="Y119" i="1"/>
  <c r="AF119" i="1" s="1"/>
  <c r="Y120" i="1"/>
  <c r="AF120" i="1" s="1"/>
  <c r="Y121" i="1"/>
  <c r="AF121" i="1" s="1"/>
  <c r="Y122" i="1"/>
  <c r="AF122" i="1" s="1"/>
  <c r="Y123" i="1"/>
  <c r="AF123" i="1" s="1"/>
  <c r="Y124" i="1"/>
  <c r="AF124" i="1" s="1"/>
  <c r="Y125" i="1"/>
  <c r="AF125" i="1" s="1"/>
  <c r="Y126" i="1"/>
  <c r="AF126" i="1" s="1"/>
  <c r="Y127" i="1"/>
  <c r="AF127" i="1" s="1"/>
  <c r="Y128" i="1"/>
  <c r="AF128" i="1" s="1"/>
  <c r="Y129" i="1"/>
  <c r="AF129" i="1" s="1"/>
  <c r="Y130" i="1"/>
  <c r="AF130" i="1" s="1"/>
  <c r="Y131" i="1"/>
  <c r="AF131" i="1" s="1"/>
  <c r="Y132" i="1"/>
  <c r="AF132" i="1" s="1"/>
  <c r="Y133" i="1"/>
  <c r="AF133" i="1" s="1"/>
  <c r="Y134" i="1"/>
  <c r="AF134" i="1" s="1"/>
  <c r="Y135" i="1"/>
  <c r="AF135" i="1" s="1"/>
  <c r="Y136" i="1"/>
  <c r="AF136" i="1" s="1"/>
  <c r="Y137" i="1"/>
  <c r="AF137" i="1" s="1"/>
  <c r="Y138" i="1"/>
  <c r="AF138" i="1" s="1"/>
  <c r="Y139" i="1"/>
  <c r="AF139" i="1" s="1"/>
  <c r="Y140" i="1"/>
  <c r="AF140" i="1" s="1"/>
  <c r="Y141" i="1"/>
  <c r="AF141" i="1" s="1"/>
  <c r="Y142" i="1"/>
  <c r="AF142" i="1" s="1"/>
  <c r="Y143" i="1"/>
  <c r="AF143" i="1" s="1"/>
  <c r="Y144" i="1"/>
  <c r="AF144" i="1" s="1"/>
  <c r="Y145" i="1"/>
  <c r="AF145" i="1" s="1"/>
  <c r="Y146" i="1"/>
  <c r="AF146" i="1" s="1"/>
  <c r="Y147" i="1"/>
  <c r="AF147" i="1" s="1"/>
  <c r="Y148" i="1"/>
  <c r="AF148" i="1" s="1"/>
  <c r="Y149" i="1"/>
  <c r="AF149" i="1" s="1"/>
  <c r="Y150" i="1"/>
  <c r="AF150" i="1" s="1"/>
  <c r="Y151" i="1"/>
  <c r="AF151" i="1" s="1"/>
  <c r="Y152" i="1"/>
  <c r="AF152" i="1" s="1"/>
  <c r="Y153" i="1"/>
  <c r="AF153" i="1" s="1"/>
  <c r="Y154" i="1"/>
  <c r="AF154" i="1" s="1"/>
  <c r="Y155" i="1"/>
  <c r="AF155" i="1" s="1"/>
  <c r="Y156" i="1"/>
  <c r="AF156" i="1" s="1"/>
  <c r="Y157" i="1"/>
  <c r="AF157" i="1" s="1"/>
  <c r="Y158" i="1"/>
  <c r="AF158" i="1" s="1"/>
  <c r="Y159" i="1"/>
  <c r="AF159" i="1" s="1"/>
  <c r="Y160" i="1"/>
  <c r="AF160" i="1" s="1"/>
  <c r="Y161" i="1"/>
  <c r="AF161" i="1" s="1"/>
  <c r="Y162" i="1"/>
  <c r="AF162" i="1" s="1"/>
  <c r="Y163" i="1"/>
  <c r="AF163" i="1" s="1"/>
  <c r="Y164" i="1"/>
  <c r="AF164" i="1" s="1"/>
  <c r="Y165" i="1"/>
  <c r="AF165" i="1" s="1"/>
  <c r="Y166" i="1"/>
  <c r="AF166" i="1" s="1"/>
  <c r="Y167" i="1"/>
  <c r="AF167" i="1" s="1"/>
  <c r="Y168" i="1"/>
  <c r="AF168" i="1" s="1"/>
  <c r="Y169" i="1"/>
  <c r="AF169" i="1" s="1"/>
  <c r="Y170" i="1"/>
  <c r="AF170" i="1" s="1"/>
  <c r="Y171" i="1"/>
  <c r="AF171" i="1" s="1"/>
  <c r="Y172" i="1"/>
  <c r="AF172" i="1" s="1"/>
  <c r="Y173" i="1"/>
  <c r="AF173" i="1" s="1"/>
  <c r="Y174" i="1"/>
  <c r="AF174" i="1" s="1"/>
  <c r="Y175" i="1"/>
  <c r="AF175" i="1" s="1"/>
  <c r="Y176" i="1"/>
  <c r="AF176" i="1" s="1"/>
  <c r="Y177" i="1"/>
  <c r="AF177" i="1" s="1"/>
  <c r="Y178" i="1"/>
  <c r="AF178" i="1" s="1"/>
  <c r="Y179" i="1"/>
  <c r="AF179" i="1" s="1"/>
  <c r="Y180" i="1"/>
  <c r="AF180" i="1" s="1"/>
  <c r="Y181" i="1"/>
  <c r="AF181" i="1" s="1"/>
  <c r="Y182" i="1"/>
  <c r="AF182" i="1" s="1"/>
  <c r="Y183" i="1"/>
  <c r="AF183" i="1" s="1"/>
  <c r="Y184" i="1"/>
  <c r="AF184" i="1" s="1"/>
  <c r="Y185" i="1"/>
  <c r="AF185" i="1" s="1"/>
  <c r="Y186" i="1"/>
  <c r="AF186" i="1" s="1"/>
  <c r="Y187" i="1"/>
  <c r="AF187" i="1" s="1"/>
  <c r="Y188" i="1"/>
  <c r="AF188" i="1" s="1"/>
  <c r="Y189" i="1"/>
  <c r="AF189" i="1" s="1"/>
  <c r="Y190" i="1"/>
  <c r="AF190" i="1" s="1"/>
  <c r="Y191" i="1"/>
  <c r="AF191" i="1" s="1"/>
  <c r="Y192" i="1"/>
  <c r="AF192" i="1" s="1"/>
  <c r="Y193" i="1"/>
  <c r="AF193" i="1" s="1"/>
  <c r="Y194" i="1"/>
  <c r="AF194" i="1" s="1"/>
  <c r="Y195" i="1"/>
  <c r="AF195" i="1" s="1"/>
  <c r="Y196" i="1"/>
  <c r="AF196" i="1" s="1"/>
  <c r="Y197" i="1"/>
  <c r="AF197" i="1" s="1"/>
  <c r="Y198" i="1"/>
  <c r="AF198" i="1" s="1"/>
  <c r="Y199" i="1"/>
  <c r="AF199" i="1" s="1"/>
  <c r="Y200" i="1"/>
  <c r="AF200" i="1" s="1"/>
  <c r="Y201" i="1"/>
  <c r="AF201" i="1" s="1"/>
  <c r="Y202" i="1"/>
  <c r="AF202" i="1" s="1"/>
  <c r="Y203" i="1"/>
  <c r="AF203" i="1" s="1"/>
  <c r="Y204" i="1"/>
  <c r="AF204" i="1" s="1"/>
  <c r="Y205" i="1"/>
  <c r="AF205" i="1" s="1"/>
  <c r="Y206" i="1"/>
  <c r="AF206" i="1" s="1"/>
  <c r="Y207" i="1"/>
  <c r="AF207" i="1" s="1"/>
  <c r="Y208" i="1"/>
  <c r="AF208" i="1" s="1"/>
  <c r="Y209" i="1"/>
  <c r="AF209" i="1" s="1"/>
  <c r="Y210" i="1"/>
  <c r="AF210" i="1" s="1"/>
  <c r="Y211" i="1"/>
  <c r="AF211" i="1" s="1"/>
  <c r="Y212" i="1"/>
  <c r="AF212" i="1" s="1"/>
  <c r="Y213" i="1"/>
  <c r="AF213" i="1" s="1"/>
  <c r="Y214" i="1"/>
  <c r="AF214" i="1" s="1"/>
  <c r="Y215" i="1"/>
  <c r="AF215" i="1" s="1"/>
  <c r="Y216" i="1"/>
  <c r="AF216" i="1" s="1"/>
  <c r="Y217" i="1"/>
  <c r="AF217" i="1" s="1"/>
  <c r="Y218" i="1"/>
  <c r="AF218" i="1" s="1"/>
  <c r="Y219" i="1"/>
  <c r="AF219" i="1" s="1"/>
  <c r="Y220" i="1"/>
  <c r="AF220" i="1" s="1"/>
  <c r="Y221" i="1"/>
  <c r="AF221" i="1" s="1"/>
  <c r="Y222" i="1"/>
  <c r="AF222" i="1" s="1"/>
  <c r="Y223" i="1"/>
  <c r="AF223" i="1" s="1"/>
  <c r="Y224" i="1"/>
  <c r="AF224" i="1" s="1"/>
  <c r="Y225" i="1"/>
  <c r="AF225" i="1" s="1"/>
  <c r="Y226" i="1"/>
  <c r="AF226" i="1" s="1"/>
  <c r="Y227" i="1"/>
  <c r="AF227" i="1" s="1"/>
  <c r="Y228" i="1"/>
  <c r="AF228" i="1" s="1"/>
  <c r="Y229" i="1"/>
  <c r="AF229" i="1" s="1"/>
  <c r="Y230" i="1"/>
  <c r="AF230" i="1" s="1"/>
  <c r="Y231" i="1"/>
  <c r="AF231" i="1" s="1"/>
  <c r="Y232" i="1"/>
  <c r="AF232" i="1" s="1"/>
  <c r="Y233" i="1"/>
  <c r="AF233" i="1" s="1"/>
  <c r="Y234" i="1"/>
  <c r="AF234" i="1" s="1"/>
  <c r="Y235" i="1"/>
  <c r="AF235" i="1" s="1"/>
  <c r="Y236" i="1"/>
  <c r="AF236" i="1" s="1"/>
  <c r="Y237" i="1"/>
  <c r="AF237" i="1" s="1"/>
  <c r="Y238" i="1"/>
  <c r="AF238" i="1" s="1"/>
  <c r="Y239" i="1"/>
  <c r="AF239" i="1" s="1"/>
  <c r="Y240" i="1"/>
  <c r="AF240" i="1" s="1"/>
  <c r="Y241" i="1"/>
  <c r="AF241" i="1" s="1"/>
  <c r="Y242" i="1"/>
  <c r="AF242" i="1" s="1"/>
  <c r="Y243" i="1"/>
  <c r="AF243" i="1" s="1"/>
  <c r="Y244" i="1"/>
  <c r="AF244" i="1" s="1"/>
  <c r="Y245" i="1"/>
  <c r="AF245" i="1" s="1"/>
  <c r="Y246" i="1"/>
  <c r="AF246" i="1" s="1"/>
  <c r="Y247" i="1"/>
  <c r="AF247" i="1" s="1"/>
  <c r="Y248" i="1"/>
  <c r="AF248" i="1" s="1"/>
  <c r="Y249" i="1"/>
  <c r="AF249" i="1" s="1"/>
  <c r="Y250" i="1"/>
  <c r="AF250" i="1" s="1"/>
  <c r="Y251" i="1"/>
  <c r="AF251" i="1" s="1"/>
  <c r="Y252" i="1"/>
  <c r="AF252" i="1" s="1"/>
  <c r="Y253" i="1"/>
  <c r="AF253" i="1" s="1"/>
  <c r="Y254" i="1"/>
  <c r="AF254" i="1" s="1"/>
  <c r="Y255" i="1"/>
  <c r="AF255" i="1" s="1"/>
  <c r="Y256" i="1"/>
  <c r="AF256" i="1" s="1"/>
  <c r="Y257" i="1"/>
  <c r="AF257" i="1" s="1"/>
  <c r="Y258" i="1"/>
  <c r="AF258" i="1" s="1"/>
  <c r="Y259" i="1"/>
  <c r="AF259" i="1" s="1"/>
  <c r="Y260" i="1"/>
  <c r="AF260" i="1" s="1"/>
  <c r="Y261" i="1"/>
  <c r="AF261" i="1" s="1"/>
  <c r="Y262" i="1"/>
  <c r="AF262" i="1" s="1"/>
  <c r="Y263" i="1"/>
  <c r="AF263" i="1" s="1"/>
  <c r="Y264" i="1"/>
  <c r="AF264" i="1" s="1"/>
  <c r="Y265" i="1"/>
  <c r="AF265" i="1" s="1"/>
  <c r="Y266" i="1"/>
  <c r="AF266" i="1" s="1"/>
  <c r="Y267" i="1"/>
  <c r="AF267" i="1" s="1"/>
  <c r="Y268" i="1"/>
  <c r="AF268" i="1" s="1"/>
  <c r="Y269" i="1"/>
  <c r="AF269" i="1" s="1"/>
  <c r="Y270" i="1"/>
  <c r="AF270" i="1" s="1"/>
  <c r="Y271" i="1"/>
  <c r="AF271" i="1" s="1"/>
  <c r="Y272" i="1"/>
  <c r="AF272" i="1" s="1"/>
  <c r="Y273" i="1"/>
  <c r="AF273" i="1" s="1"/>
  <c r="Y274" i="1"/>
  <c r="AF274" i="1" s="1"/>
  <c r="Y275" i="1"/>
  <c r="AF275" i="1" s="1"/>
  <c r="Y276" i="1"/>
  <c r="AF276" i="1" s="1"/>
  <c r="Y277" i="1"/>
  <c r="AF277" i="1" s="1"/>
  <c r="Y278" i="1"/>
  <c r="AF278" i="1" s="1"/>
  <c r="Y279" i="1"/>
  <c r="AF279" i="1" s="1"/>
  <c r="Y280" i="1"/>
  <c r="AF280" i="1" s="1"/>
  <c r="Y281" i="1"/>
  <c r="AF281" i="1" s="1"/>
  <c r="Y282" i="1"/>
  <c r="AF282" i="1" s="1"/>
  <c r="Y283" i="1"/>
  <c r="AF283" i="1" s="1"/>
  <c r="Y284" i="1"/>
  <c r="AF284" i="1" s="1"/>
  <c r="Y285" i="1"/>
  <c r="AF285" i="1" s="1"/>
  <c r="Y286" i="1"/>
  <c r="AF286" i="1" s="1"/>
  <c r="Y287" i="1"/>
  <c r="AF287" i="1" s="1"/>
  <c r="Y288" i="1"/>
  <c r="AF288" i="1" s="1"/>
  <c r="Y289" i="1"/>
  <c r="AF289" i="1" s="1"/>
  <c r="Y290" i="1"/>
  <c r="AF290" i="1" s="1"/>
  <c r="Y291" i="1"/>
  <c r="AF291" i="1" s="1"/>
  <c r="Y292" i="1"/>
  <c r="AF292" i="1" s="1"/>
  <c r="Y293" i="1"/>
  <c r="AF293" i="1" s="1"/>
  <c r="Y294" i="1"/>
  <c r="AF294" i="1" s="1"/>
  <c r="Y295" i="1"/>
  <c r="AF295" i="1" s="1"/>
  <c r="Y296" i="1"/>
  <c r="AF296" i="1" s="1"/>
  <c r="Y297" i="1"/>
  <c r="AF297" i="1" s="1"/>
  <c r="Y298" i="1"/>
  <c r="AF298" i="1" s="1"/>
  <c r="Y299" i="1"/>
  <c r="AF299" i="1" s="1"/>
  <c r="Y300" i="1"/>
  <c r="AF300" i="1" s="1"/>
  <c r="Y301" i="1"/>
  <c r="AF301" i="1" s="1"/>
  <c r="Y302" i="1"/>
  <c r="AF302" i="1" s="1"/>
  <c r="Y303" i="1"/>
  <c r="AF303" i="1" s="1"/>
  <c r="Y304" i="1"/>
  <c r="AF304" i="1" s="1"/>
  <c r="Y305" i="1"/>
  <c r="AF305" i="1" s="1"/>
  <c r="Y306" i="1"/>
  <c r="AF306" i="1" s="1"/>
  <c r="Y307" i="1"/>
  <c r="AF307" i="1" s="1"/>
  <c r="Y308" i="1"/>
  <c r="AF308" i="1" s="1"/>
  <c r="Y309" i="1"/>
  <c r="AF309" i="1" s="1"/>
  <c r="Y310" i="1"/>
  <c r="AF310" i="1" s="1"/>
  <c r="Y311" i="1"/>
  <c r="AF311" i="1" s="1"/>
  <c r="Y312" i="1"/>
  <c r="AF312" i="1" s="1"/>
  <c r="Y313" i="1"/>
  <c r="AF313" i="1" s="1"/>
  <c r="Y314" i="1"/>
  <c r="AF314" i="1" s="1"/>
  <c r="Y315" i="1"/>
  <c r="AF315" i="1" s="1"/>
  <c r="Y316" i="1"/>
  <c r="AF316" i="1" s="1"/>
  <c r="Y317" i="1"/>
  <c r="AF317" i="1" s="1"/>
  <c r="Y318" i="1"/>
  <c r="AF318" i="1" s="1"/>
  <c r="Y319" i="1"/>
  <c r="AF319" i="1" s="1"/>
  <c r="Y320" i="1"/>
  <c r="AF320" i="1" s="1"/>
  <c r="Y321" i="1"/>
  <c r="AF321" i="1" s="1"/>
  <c r="Y322" i="1"/>
  <c r="AF322" i="1" s="1"/>
  <c r="Y323" i="1"/>
  <c r="AF323" i="1" s="1"/>
  <c r="Y324" i="1"/>
  <c r="AF324" i="1" s="1"/>
  <c r="Y325" i="1"/>
  <c r="AF325" i="1" s="1"/>
  <c r="Y326" i="1"/>
  <c r="AF326" i="1" s="1"/>
  <c r="Y327" i="1"/>
  <c r="AF327" i="1" s="1"/>
  <c r="Y328" i="1"/>
  <c r="AF328" i="1" s="1"/>
  <c r="Y329" i="1"/>
  <c r="AF329" i="1" s="1"/>
  <c r="Y330" i="1"/>
  <c r="AF330" i="1" s="1"/>
  <c r="Y331" i="1"/>
  <c r="AF331" i="1" s="1"/>
  <c r="Y332" i="1"/>
  <c r="AF332" i="1" s="1"/>
  <c r="Y333" i="1"/>
  <c r="AF333" i="1" s="1"/>
  <c r="Y334" i="1"/>
  <c r="AF334" i="1" s="1"/>
  <c r="Y335" i="1"/>
  <c r="AF335" i="1" s="1"/>
  <c r="Y336" i="1"/>
  <c r="AF336" i="1" s="1"/>
  <c r="Y337" i="1"/>
  <c r="AF337" i="1" s="1"/>
  <c r="Y338" i="1"/>
  <c r="AF338" i="1" s="1"/>
  <c r="Y339" i="1"/>
  <c r="AF339" i="1" s="1"/>
  <c r="Y340" i="1"/>
  <c r="AF340" i="1" s="1"/>
  <c r="Y341" i="1"/>
  <c r="AF341" i="1" s="1"/>
  <c r="Y342" i="1"/>
  <c r="AF342" i="1" s="1"/>
  <c r="Y343" i="1"/>
  <c r="AF343" i="1" s="1"/>
  <c r="Y344" i="1"/>
  <c r="AF344" i="1" s="1"/>
  <c r="Y345" i="1"/>
  <c r="AF345" i="1" s="1"/>
  <c r="Y346" i="1"/>
  <c r="AF346" i="1" s="1"/>
  <c r="Y347" i="1"/>
  <c r="AF347" i="1" s="1"/>
  <c r="Y348" i="1"/>
  <c r="AF348" i="1" s="1"/>
  <c r="Y349" i="1"/>
  <c r="AF349" i="1" s="1"/>
  <c r="Y350" i="1"/>
  <c r="AF350" i="1" s="1"/>
  <c r="Y351" i="1"/>
  <c r="AF351" i="1" s="1"/>
  <c r="Y352" i="1"/>
  <c r="AF352" i="1" s="1"/>
  <c r="Y353" i="1"/>
  <c r="AF353" i="1" s="1"/>
  <c r="Y354" i="1"/>
  <c r="AF354" i="1" s="1"/>
  <c r="Y355" i="1"/>
  <c r="AF355" i="1" s="1"/>
  <c r="Y356" i="1"/>
  <c r="AF356" i="1" s="1"/>
  <c r="Y357" i="1"/>
  <c r="AF357" i="1" s="1"/>
  <c r="Y358" i="1"/>
  <c r="AF358" i="1" s="1"/>
  <c r="Y359" i="1"/>
  <c r="AF359" i="1" s="1"/>
  <c r="Y360" i="1"/>
  <c r="AF360" i="1" s="1"/>
  <c r="Y361" i="1"/>
  <c r="AF361" i="1" s="1"/>
  <c r="Y362" i="1"/>
  <c r="AF362" i="1" s="1"/>
  <c r="Y363" i="1"/>
  <c r="AF363" i="1" s="1"/>
  <c r="Y364" i="1"/>
  <c r="AF364" i="1" s="1"/>
  <c r="Y365" i="1"/>
  <c r="AF365" i="1" s="1"/>
  <c r="Y366" i="1"/>
  <c r="AF366" i="1" s="1"/>
  <c r="Y367" i="1"/>
  <c r="AF367" i="1" s="1"/>
  <c r="Y368" i="1"/>
  <c r="AF368" i="1" s="1"/>
  <c r="Y369" i="1"/>
  <c r="AF369" i="1" s="1"/>
  <c r="Y370" i="1"/>
  <c r="AF370" i="1" s="1"/>
  <c r="Y371" i="1"/>
  <c r="AF371" i="1" s="1"/>
  <c r="Y372" i="1"/>
  <c r="AF372" i="1" s="1"/>
  <c r="Y373" i="1"/>
  <c r="AF373" i="1" s="1"/>
  <c r="Y374" i="1"/>
  <c r="AF374" i="1" s="1"/>
  <c r="Y375" i="1"/>
  <c r="AF375" i="1" s="1"/>
  <c r="Y376" i="1"/>
  <c r="AF376" i="1" s="1"/>
  <c r="Y377" i="1"/>
  <c r="AF377" i="1" s="1"/>
  <c r="Y378" i="1"/>
  <c r="AF378" i="1" s="1"/>
  <c r="Y379" i="1"/>
  <c r="AF379" i="1" s="1"/>
  <c r="Y380" i="1"/>
  <c r="AF380" i="1" s="1"/>
  <c r="Y381" i="1"/>
  <c r="AF381" i="1" s="1"/>
  <c r="Y382" i="1"/>
  <c r="AF382" i="1" s="1"/>
  <c r="Y383" i="1"/>
  <c r="AF383" i="1" s="1"/>
  <c r="Y384" i="1"/>
  <c r="AF384" i="1" s="1"/>
  <c r="Y385" i="1"/>
  <c r="AF385" i="1" s="1"/>
  <c r="Y386" i="1"/>
  <c r="AF386" i="1" s="1"/>
  <c r="Y387" i="1"/>
  <c r="AF387" i="1" s="1"/>
  <c r="Y388" i="1"/>
  <c r="AF388" i="1" s="1"/>
  <c r="Y389" i="1"/>
  <c r="AF389" i="1" s="1"/>
  <c r="Y390" i="1"/>
  <c r="AF390" i="1" s="1"/>
  <c r="Y391" i="1"/>
  <c r="AF391" i="1" s="1"/>
  <c r="Y392" i="1"/>
  <c r="AF392" i="1" s="1"/>
  <c r="Y393" i="1"/>
  <c r="AF393" i="1" s="1"/>
  <c r="Y394" i="1"/>
  <c r="AF394" i="1" s="1"/>
  <c r="Y395" i="1"/>
  <c r="AF395" i="1" s="1"/>
  <c r="Y396" i="1"/>
  <c r="AF396" i="1" s="1"/>
  <c r="Y397" i="1"/>
  <c r="AF397" i="1" s="1"/>
  <c r="Y398" i="1"/>
  <c r="AF398" i="1" s="1"/>
  <c r="Y399" i="1"/>
  <c r="AF399" i="1" s="1"/>
  <c r="Y400" i="1"/>
  <c r="AF400" i="1" s="1"/>
  <c r="Y401" i="1"/>
  <c r="AF401" i="1" s="1"/>
  <c r="Y402" i="1"/>
  <c r="AF402" i="1" s="1"/>
  <c r="Y403" i="1"/>
  <c r="AF403" i="1" s="1"/>
  <c r="Y404" i="1"/>
  <c r="AF404" i="1" s="1"/>
  <c r="Y405" i="1"/>
  <c r="AF405" i="1" s="1"/>
  <c r="Y406" i="1"/>
  <c r="AF406" i="1" s="1"/>
  <c r="Y407" i="1"/>
  <c r="AF407" i="1" s="1"/>
  <c r="Y408" i="1"/>
  <c r="AF408" i="1" s="1"/>
  <c r="Y409" i="1"/>
  <c r="AF409" i="1" s="1"/>
  <c r="Y410" i="1"/>
  <c r="AF410" i="1" s="1"/>
  <c r="Y411" i="1"/>
  <c r="AF411" i="1" s="1"/>
  <c r="Y412" i="1"/>
  <c r="AF412" i="1" s="1"/>
  <c r="Y413" i="1"/>
  <c r="AF413" i="1" s="1"/>
  <c r="Y414" i="1"/>
  <c r="AF414" i="1" s="1"/>
  <c r="Y415" i="1"/>
  <c r="AF415" i="1" s="1"/>
  <c r="Y416" i="1"/>
  <c r="AF416" i="1" s="1"/>
  <c r="Y417" i="1"/>
  <c r="AF417" i="1" s="1"/>
  <c r="Y418" i="1"/>
  <c r="AF418" i="1" s="1"/>
  <c r="Y419" i="1"/>
  <c r="AF419" i="1" s="1"/>
  <c r="Y420" i="1"/>
  <c r="AF420" i="1" s="1"/>
  <c r="Y421" i="1"/>
  <c r="AF421" i="1" s="1"/>
  <c r="Y422" i="1"/>
  <c r="AF422" i="1" s="1"/>
  <c r="Y423" i="1"/>
  <c r="AF423" i="1" s="1"/>
  <c r="Y424" i="1"/>
  <c r="AF424" i="1" s="1"/>
  <c r="Y425" i="1"/>
  <c r="AF425" i="1" s="1"/>
  <c r="Y426" i="1"/>
  <c r="AF426" i="1" s="1"/>
  <c r="Y427" i="1"/>
  <c r="AF427" i="1" s="1"/>
  <c r="Y428" i="1"/>
  <c r="AF428" i="1" s="1"/>
  <c r="Y429" i="1"/>
  <c r="AF429" i="1" s="1"/>
  <c r="Y430" i="1"/>
  <c r="AF430" i="1" s="1"/>
  <c r="Y431" i="1"/>
  <c r="AF431" i="1" s="1"/>
  <c r="Y432" i="1"/>
  <c r="AF432" i="1" s="1"/>
  <c r="Y433" i="1"/>
  <c r="AF433" i="1" s="1"/>
  <c r="Y434" i="1"/>
  <c r="AF434" i="1" s="1"/>
  <c r="Y435" i="1"/>
  <c r="AF435" i="1" s="1"/>
  <c r="Y436" i="1"/>
  <c r="AF436" i="1" s="1"/>
  <c r="Y437" i="1"/>
  <c r="AF437" i="1" s="1"/>
  <c r="Y438" i="1"/>
  <c r="AF438" i="1" s="1"/>
  <c r="Y439" i="1"/>
  <c r="AF439" i="1" s="1"/>
  <c r="Y440" i="1"/>
  <c r="AF440" i="1" s="1"/>
  <c r="Y441" i="1"/>
  <c r="AF441" i="1" s="1"/>
  <c r="Y442" i="1"/>
  <c r="AF442" i="1" s="1"/>
  <c r="Y443" i="1"/>
  <c r="AF443" i="1" s="1"/>
  <c r="Y444" i="1"/>
  <c r="AF444" i="1" s="1"/>
  <c r="Y445" i="1"/>
  <c r="AF445" i="1" s="1"/>
  <c r="Y446" i="1"/>
  <c r="AF446" i="1" s="1"/>
  <c r="Y447" i="1"/>
  <c r="AF447" i="1" s="1"/>
  <c r="Y448" i="1"/>
  <c r="AF448" i="1" s="1"/>
  <c r="Y449" i="1"/>
  <c r="AF449" i="1" s="1"/>
  <c r="Y450" i="1"/>
  <c r="AF450" i="1" s="1"/>
  <c r="Y451" i="1"/>
  <c r="AF451" i="1" s="1"/>
  <c r="Y452" i="1"/>
  <c r="AF452" i="1" s="1"/>
  <c r="Y453" i="1"/>
  <c r="AF453" i="1" s="1"/>
  <c r="Y454" i="1"/>
  <c r="AF454" i="1" s="1"/>
  <c r="Y455" i="1"/>
  <c r="AF455" i="1" s="1"/>
  <c r="Y456" i="1"/>
  <c r="AF456" i="1" s="1"/>
  <c r="Y457" i="1"/>
  <c r="AF457" i="1" s="1"/>
  <c r="Y458" i="1"/>
  <c r="AF458" i="1" s="1"/>
  <c r="Y459" i="1"/>
  <c r="AF459" i="1" s="1"/>
  <c r="Y460" i="1"/>
  <c r="AF460" i="1" s="1"/>
  <c r="Y461" i="1"/>
  <c r="AF461" i="1" s="1"/>
  <c r="Y462" i="1"/>
  <c r="AF462" i="1" s="1"/>
  <c r="Y463" i="1"/>
  <c r="AF463" i="1" s="1"/>
  <c r="Y464" i="1"/>
  <c r="AF464" i="1" s="1"/>
  <c r="Y465" i="1"/>
  <c r="AF465" i="1" s="1"/>
  <c r="Y466" i="1"/>
  <c r="AF466" i="1" s="1"/>
  <c r="Y467" i="1"/>
  <c r="AF467" i="1" s="1"/>
  <c r="Y468" i="1"/>
  <c r="AF468" i="1" s="1"/>
  <c r="Y469" i="1"/>
  <c r="AF469" i="1" s="1"/>
  <c r="Y470" i="1"/>
  <c r="AF470" i="1" s="1"/>
  <c r="Y471" i="1"/>
  <c r="AF471" i="1" s="1"/>
  <c r="Y472" i="1"/>
  <c r="AF472" i="1" s="1"/>
  <c r="Y473" i="1"/>
  <c r="AF473" i="1" s="1"/>
  <c r="Y474" i="1"/>
  <c r="AF474" i="1" s="1"/>
  <c r="Y475" i="1"/>
  <c r="AF475" i="1" s="1"/>
  <c r="Y476" i="1"/>
  <c r="AF476" i="1" s="1"/>
  <c r="Y477" i="1"/>
  <c r="AF477" i="1" s="1"/>
  <c r="Y478" i="1"/>
  <c r="AF478" i="1" s="1"/>
  <c r="Y479" i="1"/>
  <c r="AF479" i="1" s="1"/>
  <c r="Y480" i="1"/>
  <c r="AF480" i="1" s="1"/>
  <c r="Y481" i="1"/>
  <c r="AF481" i="1" s="1"/>
  <c r="Y482" i="1"/>
  <c r="AF482" i="1" s="1"/>
  <c r="Y483" i="1"/>
  <c r="AF483" i="1" s="1"/>
  <c r="Y484" i="1"/>
  <c r="AF484" i="1" s="1"/>
  <c r="Y485" i="1"/>
  <c r="AF485" i="1" s="1"/>
  <c r="Y486" i="1"/>
  <c r="AF486" i="1" s="1"/>
  <c r="Y487" i="1"/>
  <c r="AF487" i="1" s="1"/>
  <c r="Y488" i="1"/>
  <c r="AF488" i="1" s="1"/>
  <c r="Y489" i="1"/>
  <c r="AF489" i="1" s="1"/>
  <c r="Y490" i="1"/>
  <c r="AF490" i="1" s="1"/>
  <c r="Y491" i="1"/>
  <c r="AF491" i="1" s="1"/>
  <c r="Y492" i="1"/>
  <c r="AF492" i="1" s="1"/>
  <c r="Y493" i="1"/>
  <c r="AF493" i="1" s="1"/>
  <c r="Y494" i="1"/>
  <c r="AF494" i="1" s="1"/>
  <c r="Y495" i="1"/>
  <c r="AF495" i="1" s="1"/>
  <c r="Y496" i="1"/>
  <c r="AF496" i="1" s="1"/>
  <c r="Y497" i="1"/>
  <c r="AF497" i="1" s="1"/>
  <c r="Y498" i="1"/>
  <c r="AF498" i="1" s="1"/>
  <c r="Y499" i="1"/>
  <c r="AF499" i="1" s="1"/>
  <c r="Y500" i="1"/>
  <c r="AF500" i="1" s="1"/>
  <c r="Y501" i="1"/>
  <c r="AF501" i="1" s="1"/>
  <c r="Y502" i="1"/>
  <c r="AF502" i="1" s="1"/>
  <c r="Y503" i="1"/>
  <c r="AF503" i="1" s="1"/>
  <c r="Y504" i="1"/>
  <c r="AF504" i="1" s="1"/>
  <c r="Y505" i="1"/>
  <c r="AF505" i="1" s="1"/>
  <c r="Y506" i="1"/>
  <c r="AF506" i="1" s="1"/>
  <c r="Y507" i="1"/>
  <c r="AF507" i="1" s="1"/>
  <c r="Y508" i="1"/>
  <c r="AF508" i="1" s="1"/>
  <c r="Y509" i="1"/>
  <c r="AF509" i="1" s="1"/>
  <c r="Y510" i="1"/>
  <c r="AF510" i="1" s="1"/>
  <c r="Y511" i="1"/>
  <c r="AF511" i="1" s="1"/>
  <c r="Y512" i="1"/>
  <c r="AF512" i="1" s="1"/>
  <c r="Y513" i="1"/>
  <c r="AF513" i="1" s="1"/>
  <c r="Y514" i="1"/>
  <c r="AF514" i="1" s="1"/>
  <c r="Y515" i="1"/>
  <c r="AF515" i="1" s="1"/>
  <c r="Y516" i="1"/>
  <c r="AF516" i="1" s="1"/>
  <c r="Y517" i="1"/>
  <c r="AF517" i="1" s="1"/>
  <c r="Y518" i="1"/>
  <c r="AF518" i="1" s="1"/>
  <c r="Y519" i="1"/>
  <c r="AF519" i="1" s="1"/>
  <c r="Y520" i="1"/>
  <c r="AF520" i="1" s="1"/>
  <c r="Y521" i="1"/>
  <c r="AF521" i="1" s="1"/>
  <c r="Y522" i="1"/>
  <c r="AF522" i="1" s="1"/>
  <c r="Y523" i="1"/>
  <c r="AF523" i="1" s="1"/>
  <c r="Y524" i="1"/>
  <c r="AF524" i="1" s="1"/>
  <c r="Y525" i="1"/>
  <c r="AF525" i="1" s="1"/>
  <c r="Y526" i="1"/>
  <c r="AF526" i="1" s="1"/>
  <c r="Y527" i="1"/>
  <c r="AF527" i="1" s="1"/>
  <c r="Y528" i="1"/>
  <c r="AF528" i="1" s="1"/>
  <c r="Y529" i="1"/>
  <c r="AF529" i="1" s="1"/>
  <c r="Y530" i="1"/>
  <c r="AF530" i="1" s="1"/>
  <c r="Y531" i="1"/>
  <c r="AF531" i="1" s="1"/>
  <c r="Y532" i="1"/>
  <c r="AF532" i="1" s="1"/>
  <c r="Y533" i="1"/>
  <c r="AF533" i="1" s="1"/>
  <c r="Y534" i="1"/>
  <c r="AF534" i="1" s="1"/>
  <c r="Y535" i="1"/>
  <c r="AF535" i="1" s="1"/>
  <c r="Y536" i="1"/>
  <c r="AF536" i="1" s="1"/>
  <c r="Y537" i="1"/>
  <c r="AF537" i="1" s="1"/>
  <c r="Y538" i="1"/>
  <c r="AF538" i="1" s="1"/>
  <c r="Y539" i="1"/>
  <c r="AF539" i="1" s="1"/>
  <c r="Y540" i="1"/>
  <c r="AF540" i="1" s="1"/>
  <c r="Y541" i="1"/>
  <c r="AF541" i="1" s="1"/>
  <c r="Y542" i="1"/>
  <c r="AF542" i="1" s="1"/>
  <c r="Y543" i="1"/>
  <c r="AF543" i="1" s="1"/>
  <c r="Y544" i="1"/>
  <c r="AF544" i="1" s="1"/>
  <c r="Y545" i="1"/>
  <c r="AF545" i="1" s="1"/>
  <c r="Y546" i="1"/>
  <c r="AF546" i="1" s="1"/>
  <c r="Y547" i="1"/>
  <c r="AF547" i="1" s="1"/>
  <c r="Y548" i="1"/>
  <c r="AF548" i="1" s="1"/>
  <c r="Y549" i="1"/>
  <c r="AF549" i="1" s="1"/>
  <c r="Y550" i="1"/>
  <c r="AF550" i="1" s="1"/>
  <c r="Y551" i="1"/>
  <c r="AF551" i="1" s="1"/>
  <c r="Y552" i="1"/>
  <c r="AF552" i="1" s="1"/>
  <c r="Y553" i="1"/>
  <c r="AF553" i="1" s="1"/>
  <c r="Y554" i="1"/>
  <c r="AF554" i="1" s="1"/>
  <c r="Y555" i="1"/>
  <c r="AF555" i="1" s="1"/>
  <c r="Y556" i="1"/>
  <c r="AF556" i="1" s="1"/>
  <c r="Y557" i="1"/>
  <c r="AF557" i="1" s="1"/>
  <c r="Y558" i="1"/>
  <c r="AF558" i="1" s="1"/>
  <c r="Y559" i="1"/>
  <c r="AF559" i="1" s="1"/>
  <c r="Y560" i="1"/>
  <c r="AF560" i="1" s="1"/>
  <c r="Y561" i="1"/>
  <c r="AF561" i="1" s="1"/>
  <c r="Y562" i="1"/>
  <c r="AF562" i="1" s="1"/>
  <c r="Y563" i="1"/>
  <c r="AF563" i="1" s="1"/>
  <c r="Y564" i="1"/>
  <c r="AF564" i="1" s="1"/>
  <c r="Y565" i="1"/>
  <c r="AF565" i="1" s="1"/>
  <c r="Y566" i="1"/>
  <c r="AF566" i="1" s="1"/>
  <c r="Y567" i="1"/>
  <c r="AF567" i="1" s="1"/>
  <c r="Y568" i="1"/>
  <c r="AF568" i="1" s="1"/>
  <c r="Y569" i="1"/>
  <c r="AF569" i="1" s="1"/>
  <c r="Y570" i="1"/>
  <c r="AF570" i="1" s="1"/>
  <c r="Y571" i="1"/>
  <c r="AF571" i="1" s="1"/>
  <c r="Y572" i="1"/>
  <c r="AF572" i="1" s="1"/>
  <c r="Y573" i="1"/>
  <c r="AF573" i="1" s="1"/>
  <c r="Y574" i="1"/>
  <c r="AF574" i="1" s="1"/>
  <c r="Y575" i="1"/>
  <c r="AF575" i="1" s="1"/>
  <c r="Y576" i="1"/>
  <c r="AF576" i="1" s="1"/>
  <c r="Y577" i="1"/>
  <c r="AF577" i="1" s="1"/>
  <c r="Y578" i="1"/>
  <c r="AF578" i="1" s="1"/>
  <c r="Y579" i="1"/>
  <c r="AF579" i="1" s="1"/>
  <c r="Y580" i="1"/>
  <c r="AF580" i="1" s="1"/>
  <c r="Y581" i="1"/>
  <c r="AF581" i="1" s="1"/>
  <c r="Y582" i="1"/>
  <c r="AF582" i="1" s="1"/>
  <c r="Y583" i="1"/>
  <c r="AF583" i="1" s="1"/>
  <c r="Y584" i="1"/>
  <c r="AF584" i="1" s="1"/>
  <c r="Y585" i="1"/>
  <c r="AF585" i="1" s="1"/>
  <c r="Y586" i="1"/>
  <c r="AF586" i="1" s="1"/>
  <c r="Y587" i="1"/>
  <c r="AF587" i="1" s="1"/>
  <c r="Y588" i="1"/>
  <c r="AF588" i="1" s="1"/>
  <c r="Y589" i="1"/>
  <c r="AF589" i="1" s="1"/>
  <c r="Y590" i="1"/>
  <c r="AF590" i="1" s="1"/>
  <c r="Y591" i="1"/>
  <c r="AF591" i="1" s="1"/>
  <c r="Y592" i="1"/>
  <c r="AF592" i="1" s="1"/>
  <c r="Y593" i="1"/>
  <c r="AF593" i="1" s="1"/>
  <c r="Y594" i="1"/>
  <c r="AF594" i="1" s="1"/>
  <c r="Y595" i="1"/>
  <c r="AF595" i="1" s="1"/>
  <c r="Y596" i="1"/>
  <c r="AF596" i="1" s="1"/>
  <c r="Y597" i="1"/>
  <c r="AF597" i="1" s="1"/>
  <c r="Y598" i="1"/>
  <c r="AF598" i="1" s="1"/>
  <c r="Y599" i="1"/>
  <c r="AF599" i="1" s="1"/>
  <c r="Y600" i="1"/>
  <c r="AF600" i="1" s="1"/>
  <c r="Y601" i="1"/>
  <c r="AF601" i="1" s="1"/>
  <c r="Y602" i="1"/>
  <c r="AF602" i="1" s="1"/>
  <c r="Y603" i="1"/>
  <c r="AF603" i="1" s="1"/>
  <c r="Y604" i="1"/>
  <c r="AF604" i="1" s="1"/>
  <c r="Y605" i="1"/>
  <c r="AF605" i="1" s="1"/>
  <c r="Y606" i="1"/>
  <c r="AF606" i="1" s="1"/>
  <c r="Y607" i="1"/>
  <c r="AF607" i="1" s="1"/>
  <c r="Y608" i="1"/>
  <c r="AF608" i="1" s="1"/>
  <c r="Y609" i="1"/>
  <c r="AF609" i="1" s="1"/>
  <c r="Y610" i="1"/>
  <c r="AF610" i="1" s="1"/>
  <c r="Y611" i="1"/>
  <c r="AF611" i="1" s="1"/>
  <c r="Y612" i="1"/>
  <c r="AF612" i="1" s="1"/>
  <c r="Y613" i="1"/>
  <c r="AF613" i="1" s="1"/>
  <c r="Y614" i="1"/>
  <c r="AF614" i="1" s="1"/>
  <c r="Y615" i="1"/>
  <c r="AF615" i="1" s="1"/>
  <c r="Y616" i="1"/>
  <c r="AF616" i="1" s="1"/>
  <c r="Y617" i="1"/>
  <c r="AF617" i="1" s="1"/>
  <c r="Y618" i="1"/>
  <c r="AF618" i="1" s="1"/>
  <c r="Y619" i="1"/>
  <c r="AF619" i="1" s="1"/>
  <c r="Y620" i="1"/>
  <c r="AF620" i="1" s="1"/>
  <c r="Y621" i="1"/>
  <c r="AF621" i="1" s="1"/>
  <c r="Y622" i="1"/>
  <c r="AF622" i="1" s="1"/>
  <c r="Y623" i="1"/>
  <c r="AF623" i="1" s="1"/>
  <c r="Y624" i="1"/>
  <c r="AF624" i="1" s="1"/>
  <c r="Y625" i="1"/>
  <c r="AF625" i="1" s="1"/>
  <c r="Y626" i="1"/>
  <c r="AF626" i="1" s="1"/>
  <c r="Y627" i="1"/>
  <c r="AF627" i="1" s="1"/>
  <c r="Y628" i="1"/>
  <c r="AF628" i="1" s="1"/>
  <c r="Y629" i="1"/>
  <c r="AF629" i="1" s="1"/>
  <c r="Y630" i="1"/>
  <c r="AF630" i="1" s="1"/>
  <c r="Y631" i="1"/>
  <c r="AF631" i="1" s="1"/>
  <c r="Y632" i="1"/>
  <c r="AF632" i="1" s="1"/>
  <c r="Y633" i="1"/>
  <c r="AF633" i="1" s="1"/>
  <c r="Y634" i="1"/>
  <c r="AF634" i="1" s="1"/>
  <c r="Y635" i="1"/>
  <c r="AF635" i="1" s="1"/>
  <c r="Y636" i="1"/>
  <c r="AF636" i="1" s="1"/>
  <c r="Y637" i="1"/>
  <c r="AF637" i="1" s="1"/>
  <c r="Y638" i="1"/>
  <c r="AF638" i="1" s="1"/>
  <c r="Y639" i="1"/>
  <c r="AF639" i="1" s="1"/>
  <c r="Y640" i="1"/>
  <c r="AF640" i="1" s="1"/>
  <c r="Y641" i="1"/>
  <c r="AF641" i="1" s="1"/>
  <c r="Y642" i="1"/>
  <c r="AF642" i="1" s="1"/>
  <c r="Y643" i="1"/>
  <c r="AF643" i="1" s="1"/>
  <c r="Y644" i="1"/>
  <c r="AF644" i="1" s="1"/>
  <c r="Y645" i="1"/>
  <c r="AF645" i="1" s="1"/>
  <c r="Y646" i="1"/>
  <c r="AF646" i="1" s="1"/>
  <c r="Y647" i="1"/>
  <c r="AF647" i="1" s="1"/>
  <c r="Y648" i="1"/>
  <c r="AF648" i="1" s="1"/>
  <c r="Y649" i="1"/>
  <c r="AF649" i="1" s="1"/>
  <c r="Y650" i="1"/>
  <c r="AF650" i="1" s="1"/>
  <c r="Y651" i="1"/>
  <c r="AF651" i="1" s="1"/>
  <c r="Y652" i="1"/>
  <c r="AF652" i="1" s="1"/>
  <c r="Y653" i="1"/>
  <c r="AF653" i="1" s="1"/>
  <c r="Y654" i="1"/>
  <c r="AF654" i="1" s="1"/>
  <c r="Y655" i="1"/>
  <c r="AF655" i="1" s="1"/>
  <c r="Y656" i="1"/>
  <c r="AF656" i="1" s="1"/>
  <c r="Y657" i="1"/>
  <c r="AF657" i="1" s="1"/>
  <c r="Y658" i="1"/>
  <c r="AF658" i="1" s="1"/>
  <c r="Y659" i="1"/>
  <c r="AF659" i="1" s="1"/>
  <c r="Y660" i="1"/>
  <c r="AF660" i="1" s="1"/>
  <c r="Y661" i="1"/>
  <c r="AF661" i="1" s="1"/>
  <c r="Y662" i="1"/>
  <c r="AF662" i="1" s="1"/>
  <c r="Y663" i="1"/>
  <c r="AF663" i="1" s="1"/>
  <c r="Y664" i="1"/>
  <c r="AF664" i="1" s="1"/>
  <c r="Y665" i="1"/>
  <c r="AF665" i="1" s="1"/>
  <c r="Y666" i="1"/>
  <c r="AF666" i="1" s="1"/>
  <c r="Y667" i="1"/>
  <c r="AF667" i="1" s="1"/>
  <c r="Y668" i="1"/>
  <c r="AF668" i="1" s="1"/>
  <c r="Y669" i="1"/>
  <c r="AF669" i="1" s="1"/>
  <c r="Y670" i="1"/>
  <c r="AF670" i="1" s="1"/>
  <c r="Y671" i="1"/>
  <c r="AF671" i="1" s="1"/>
  <c r="Y672" i="1"/>
  <c r="AF672" i="1" s="1"/>
  <c r="Y673" i="1"/>
  <c r="AF673" i="1" s="1"/>
  <c r="Y674" i="1"/>
  <c r="AF674" i="1" s="1"/>
  <c r="Y675" i="1"/>
  <c r="AF675" i="1" s="1"/>
  <c r="Y676" i="1"/>
  <c r="AF676" i="1" s="1"/>
  <c r="Y677" i="1"/>
  <c r="AF677" i="1" s="1"/>
  <c r="Y678" i="1"/>
  <c r="AF678" i="1" s="1"/>
  <c r="Y679" i="1"/>
  <c r="AF679" i="1" s="1"/>
  <c r="Y680" i="1"/>
  <c r="AF680" i="1" s="1"/>
  <c r="Y681" i="1"/>
  <c r="AF681" i="1" s="1"/>
  <c r="Y682" i="1"/>
  <c r="AF682" i="1" s="1"/>
  <c r="Y683" i="1"/>
  <c r="AF683" i="1" s="1"/>
  <c r="Y684" i="1"/>
  <c r="AF684" i="1" s="1"/>
  <c r="Y685" i="1"/>
  <c r="AF685" i="1" s="1"/>
  <c r="Y686" i="1"/>
  <c r="AF686" i="1" s="1"/>
  <c r="Y687" i="1"/>
  <c r="AF687" i="1" s="1"/>
  <c r="Y688" i="1"/>
  <c r="AF688" i="1" s="1"/>
  <c r="Y689" i="1"/>
  <c r="AF689" i="1" s="1"/>
  <c r="Y690" i="1"/>
  <c r="AF690" i="1" s="1"/>
  <c r="Y691" i="1"/>
  <c r="AF691" i="1" s="1"/>
  <c r="Y692" i="1"/>
  <c r="AF692" i="1" s="1"/>
  <c r="Y693" i="1"/>
  <c r="AF693" i="1" s="1"/>
  <c r="Y694" i="1"/>
  <c r="AF694" i="1" s="1"/>
  <c r="Y695" i="1"/>
  <c r="AF695" i="1" s="1"/>
  <c r="Y696" i="1"/>
  <c r="AF696" i="1" s="1"/>
  <c r="Y697" i="1"/>
  <c r="AF697" i="1" s="1"/>
  <c r="Y698" i="1"/>
  <c r="AF698" i="1" s="1"/>
  <c r="Y699" i="1"/>
  <c r="AF699" i="1" s="1"/>
  <c r="Y700" i="1"/>
  <c r="AF700" i="1" s="1"/>
  <c r="Y701" i="1"/>
  <c r="AF701" i="1" s="1"/>
  <c r="Y702" i="1"/>
  <c r="AF702" i="1" s="1"/>
  <c r="Y703" i="1"/>
  <c r="AF703" i="1" s="1"/>
  <c r="Y704" i="1"/>
  <c r="AF704" i="1" s="1"/>
  <c r="Y705" i="1"/>
  <c r="AF705" i="1" s="1"/>
  <c r="Y706" i="1"/>
  <c r="AF706" i="1" s="1"/>
  <c r="Y707" i="1"/>
  <c r="AF707" i="1" s="1"/>
  <c r="Y708" i="1"/>
  <c r="AF708" i="1" s="1"/>
  <c r="Y709" i="1"/>
  <c r="AF709" i="1" s="1"/>
  <c r="Y710" i="1"/>
  <c r="AF710" i="1" s="1"/>
  <c r="Y711" i="1"/>
  <c r="AF711" i="1" s="1"/>
  <c r="Y712" i="1"/>
  <c r="AF712" i="1" s="1"/>
  <c r="Y713" i="1"/>
  <c r="AF713" i="1" s="1"/>
  <c r="Y714" i="1"/>
  <c r="AF714" i="1" s="1"/>
  <c r="Y715" i="1"/>
  <c r="AF715" i="1" s="1"/>
  <c r="Y716" i="1"/>
  <c r="AF716" i="1" s="1"/>
  <c r="Y717" i="1"/>
  <c r="AF717" i="1" s="1"/>
  <c r="Y718" i="1"/>
  <c r="AF718" i="1" s="1"/>
  <c r="Y719" i="1"/>
  <c r="AF719" i="1" s="1"/>
  <c r="Y720" i="1"/>
  <c r="AF720" i="1" s="1"/>
  <c r="Y721" i="1"/>
  <c r="AF721" i="1" s="1"/>
  <c r="Y722" i="1"/>
  <c r="AF722" i="1" s="1"/>
  <c r="Y723" i="1"/>
  <c r="AF723" i="1" s="1"/>
  <c r="Y724" i="1"/>
  <c r="AF724" i="1" s="1"/>
  <c r="Y725" i="1"/>
  <c r="AF725" i="1" s="1"/>
  <c r="Y726" i="1"/>
  <c r="AF726" i="1" s="1"/>
  <c r="Y727" i="1"/>
  <c r="AF727" i="1" s="1"/>
  <c r="Y728" i="1"/>
  <c r="AF728" i="1" s="1"/>
  <c r="Y729" i="1"/>
  <c r="AF729" i="1" s="1"/>
  <c r="Y730" i="1"/>
  <c r="AF730" i="1" s="1"/>
  <c r="Y731" i="1"/>
  <c r="AF731" i="1" s="1"/>
  <c r="Y732" i="1"/>
  <c r="AF732" i="1" s="1"/>
  <c r="Y733" i="1"/>
  <c r="AF733" i="1" s="1"/>
  <c r="Y734" i="1"/>
  <c r="AF734" i="1" s="1"/>
  <c r="Y735" i="1"/>
  <c r="AF735" i="1" s="1"/>
  <c r="Y736" i="1"/>
  <c r="AF736" i="1" s="1"/>
  <c r="Y737" i="1"/>
  <c r="AF737" i="1" s="1"/>
  <c r="Y738" i="1"/>
  <c r="AF738" i="1" s="1"/>
  <c r="Y739" i="1"/>
  <c r="AF739" i="1" s="1"/>
  <c r="Y740" i="1"/>
  <c r="AF740" i="1" s="1"/>
  <c r="Y741" i="1"/>
  <c r="AF741" i="1" s="1"/>
  <c r="Y742" i="1"/>
  <c r="AF742" i="1" s="1"/>
  <c r="Y743" i="1"/>
  <c r="AF743" i="1" s="1"/>
  <c r="Y744" i="1"/>
  <c r="AF744" i="1" s="1"/>
  <c r="Y745" i="1"/>
  <c r="AF745" i="1" s="1"/>
  <c r="Y746" i="1"/>
  <c r="AF746" i="1" s="1"/>
  <c r="Y747" i="1"/>
  <c r="AF747" i="1" s="1"/>
  <c r="Y748" i="1"/>
  <c r="AF748" i="1" s="1"/>
  <c r="Y749" i="1"/>
  <c r="AF749" i="1" s="1"/>
  <c r="Y750" i="1"/>
  <c r="AF750" i="1" s="1"/>
  <c r="Y751" i="1"/>
  <c r="AF751" i="1" s="1"/>
  <c r="Y752" i="1"/>
  <c r="AF752" i="1" s="1"/>
  <c r="Y753" i="1"/>
  <c r="AF753" i="1" s="1"/>
  <c r="Y754" i="1"/>
  <c r="AF754" i="1" s="1"/>
  <c r="Y755" i="1"/>
  <c r="AF755" i="1" s="1"/>
  <c r="Y756" i="1"/>
  <c r="AF756" i="1" s="1"/>
  <c r="Y757" i="1"/>
  <c r="AF757" i="1" s="1"/>
  <c r="Y758" i="1"/>
  <c r="AF758" i="1" s="1"/>
  <c r="Y759" i="1"/>
  <c r="AF759" i="1" s="1"/>
  <c r="Y760" i="1"/>
  <c r="AF760" i="1" s="1"/>
  <c r="Y761" i="1"/>
  <c r="AF761" i="1" s="1"/>
  <c r="Y762" i="1"/>
  <c r="AF762" i="1" s="1"/>
  <c r="Y763" i="1"/>
  <c r="AF763" i="1" s="1"/>
  <c r="Y764" i="1"/>
  <c r="AF764" i="1" s="1"/>
  <c r="Y765" i="1"/>
  <c r="AF765" i="1" s="1"/>
  <c r="Y766" i="1"/>
  <c r="AF766" i="1" s="1"/>
  <c r="Y767" i="1"/>
  <c r="AF767" i="1" s="1"/>
  <c r="Y768" i="1"/>
  <c r="AF768" i="1" s="1"/>
  <c r="Y769" i="1"/>
  <c r="AF769" i="1" s="1"/>
  <c r="Y770" i="1"/>
  <c r="AF770" i="1" s="1"/>
  <c r="Y771" i="1"/>
  <c r="AF771" i="1" s="1"/>
  <c r="Y772" i="1"/>
  <c r="AF772" i="1" s="1"/>
  <c r="Y773" i="1"/>
  <c r="AF773" i="1" s="1"/>
  <c r="Y774" i="1"/>
  <c r="AF774" i="1" s="1"/>
  <c r="Y775" i="1"/>
  <c r="AF775" i="1" s="1"/>
  <c r="Y776" i="1"/>
  <c r="AF776" i="1" s="1"/>
  <c r="Y777" i="1"/>
  <c r="AF777" i="1" s="1"/>
  <c r="Y778" i="1"/>
  <c r="AF778" i="1" s="1"/>
  <c r="Y779" i="1"/>
  <c r="AF779" i="1" s="1"/>
  <c r="Y780" i="1"/>
  <c r="AF780" i="1" s="1"/>
  <c r="Y781" i="1"/>
  <c r="AF781" i="1" s="1"/>
  <c r="Y782" i="1"/>
  <c r="AF782" i="1" s="1"/>
  <c r="Y783" i="1"/>
  <c r="AF783" i="1" s="1"/>
  <c r="Y784" i="1"/>
  <c r="AF784" i="1" s="1"/>
  <c r="Y785" i="1"/>
  <c r="AF785" i="1" s="1"/>
  <c r="Y786" i="1"/>
  <c r="AF786" i="1" s="1"/>
  <c r="Y787" i="1"/>
  <c r="AF787" i="1" s="1"/>
  <c r="Y788" i="1"/>
  <c r="AF788" i="1" s="1"/>
  <c r="Y789" i="1"/>
  <c r="AF789" i="1" s="1"/>
  <c r="Y790" i="1"/>
  <c r="AF790" i="1" s="1"/>
  <c r="Y791" i="1"/>
  <c r="AF791" i="1" s="1"/>
  <c r="Y792" i="1"/>
  <c r="AF792" i="1" s="1"/>
  <c r="Y793" i="1"/>
  <c r="AF793" i="1" s="1"/>
  <c r="Y794" i="1"/>
  <c r="AF794" i="1" s="1"/>
  <c r="Y795" i="1"/>
  <c r="AF795" i="1" s="1"/>
  <c r="Y796" i="1"/>
  <c r="AF796" i="1" s="1"/>
  <c r="Y797" i="1"/>
  <c r="AF797" i="1" s="1"/>
  <c r="Y798" i="1"/>
  <c r="AF798" i="1" s="1"/>
  <c r="Y799" i="1"/>
  <c r="AF799" i="1" s="1"/>
  <c r="Y800" i="1"/>
  <c r="AF800" i="1" s="1"/>
  <c r="Y801" i="1"/>
  <c r="AF801" i="1" s="1"/>
  <c r="Y802" i="1"/>
  <c r="AF802" i="1" s="1"/>
  <c r="Y803" i="1"/>
  <c r="AF803" i="1" s="1"/>
  <c r="Y804" i="1"/>
  <c r="AF804" i="1" s="1"/>
  <c r="Y805" i="1"/>
  <c r="AF805" i="1" s="1"/>
  <c r="Y806" i="1"/>
  <c r="AF806" i="1" s="1"/>
  <c r="Y807" i="1"/>
  <c r="AF807" i="1" s="1"/>
  <c r="Y808" i="1"/>
  <c r="AF808" i="1" s="1"/>
  <c r="Y809" i="1"/>
  <c r="AF809" i="1" s="1"/>
  <c r="Y810" i="1"/>
  <c r="AF810" i="1" s="1"/>
  <c r="Y811" i="1"/>
  <c r="AF811" i="1" s="1"/>
  <c r="Y812" i="1"/>
  <c r="AF812" i="1" s="1"/>
  <c r="Y813" i="1"/>
  <c r="AF813" i="1" s="1"/>
  <c r="Y814" i="1"/>
  <c r="AF814" i="1" s="1"/>
  <c r="Y815" i="1"/>
  <c r="AF815" i="1" s="1"/>
  <c r="Y816" i="1"/>
  <c r="AF816" i="1" s="1"/>
  <c r="Y817" i="1"/>
  <c r="AF817" i="1" s="1"/>
  <c r="Y818" i="1"/>
  <c r="AF818" i="1" s="1"/>
  <c r="Y819" i="1"/>
  <c r="AF819" i="1" s="1"/>
  <c r="Y820" i="1"/>
  <c r="AF820" i="1" s="1"/>
  <c r="Y821" i="1"/>
  <c r="AF821" i="1" s="1"/>
  <c r="Y822" i="1"/>
  <c r="AF822" i="1" s="1"/>
  <c r="Y823" i="1"/>
  <c r="AF823" i="1" s="1"/>
  <c r="Y824" i="1"/>
  <c r="AF824" i="1" s="1"/>
  <c r="Y825" i="1"/>
  <c r="AF825" i="1" s="1"/>
  <c r="Y826" i="1"/>
  <c r="AF826" i="1" s="1"/>
  <c r="Y827" i="1"/>
  <c r="AF827" i="1" s="1"/>
  <c r="Y828" i="1"/>
  <c r="AF828" i="1" s="1"/>
  <c r="Y829" i="1"/>
  <c r="AF829" i="1" s="1"/>
  <c r="Y830" i="1"/>
  <c r="AF830" i="1" s="1"/>
  <c r="Y831" i="1"/>
  <c r="AF831" i="1" s="1"/>
  <c r="Y832" i="1"/>
  <c r="AF832" i="1" s="1"/>
  <c r="Y833" i="1"/>
  <c r="AF833" i="1" s="1"/>
  <c r="Y834" i="1"/>
  <c r="AF834" i="1" s="1"/>
  <c r="Y835" i="1"/>
  <c r="AF835" i="1" s="1"/>
  <c r="Y836" i="1"/>
  <c r="AF836" i="1" s="1"/>
  <c r="Y837" i="1"/>
  <c r="AF837" i="1" s="1"/>
  <c r="Y838" i="1"/>
  <c r="AF838" i="1" s="1"/>
  <c r="Y839" i="1"/>
  <c r="AF839" i="1" s="1"/>
  <c r="Y840" i="1"/>
  <c r="AF840" i="1" s="1"/>
  <c r="Y841" i="1"/>
  <c r="AF841" i="1" s="1"/>
  <c r="Y842" i="1"/>
  <c r="AF842" i="1" s="1"/>
  <c r="Y843" i="1"/>
  <c r="AF843" i="1" s="1"/>
  <c r="Y844" i="1"/>
  <c r="AF844" i="1" s="1"/>
  <c r="Y845" i="1"/>
  <c r="AF845" i="1" s="1"/>
  <c r="Y846" i="1"/>
  <c r="AF846" i="1" s="1"/>
  <c r="Y847" i="1"/>
  <c r="AF847" i="1" s="1"/>
  <c r="Y848" i="1"/>
  <c r="AF848" i="1" s="1"/>
  <c r="Y849" i="1"/>
  <c r="AF849" i="1" s="1"/>
  <c r="Y850" i="1"/>
  <c r="AF850" i="1" s="1"/>
  <c r="Y851" i="1"/>
  <c r="AF851" i="1" s="1"/>
  <c r="Y852" i="1"/>
  <c r="AF852" i="1" s="1"/>
  <c r="Y853" i="1"/>
  <c r="AF853" i="1" s="1"/>
  <c r="Y854" i="1"/>
  <c r="AF854" i="1" s="1"/>
  <c r="Y855" i="1"/>
  <c r="AF855" i="1" s="1"/>
  <c r="Y856" i="1"/>
  <c r="AF856" i="1" s="1"/>
  <c r="Y857" i="1"/>
  <c r="AF857" i="1" s="1"/>
  <c r="Y858" i="1"/>
  <c r="AF858" i="1" s="1"/>
  <c r="Y859" i="1"/>
  <c r="AF859" i="1" s="1"/>
  <c r="Y860" i="1"/>
  <c r="AF860" i="1" s="1"/>
  <c r="Y861" i="1"/>
  <c r="AF861" i="1" s="1"/>
  <c r="Y862" i="1"/>
  <c r="AF862" i="1" s="1"/>
  <c r="Y863" i="1"/>
  <c r="AF863" i="1" s="1"/>
  <c r="Y864" i="1"/>
  <c r="AF864" i="1" s="1"/>
  <c r="Y865" i="1"/>
  <c r="AF865" i="1" s="1"/>
  <c r="Y866" i="1"/>
  <c r="AF866" i="1" s="1"/>
  <c r="Y867" i="1"/>
  <c r="AF867" i="1" s="1"/>
  <c r="Y868" i="1"/>
  <c r="AF868" i="1" s="1"/>
  <c r="Y869" i="1"/>
  <c r="AF869" i="1" s="1"/>
  <c r="Y870" i="1"/>
  <c r="AF870" i="1" s="1"/>
  <c r="Y871" i="1"/>
  <c r="AF871" i="1" s="1"/>
  <c r="Y872" i="1"/>
  <c r="AF872" i="1" s="1"/>
  <c r="Y873" i="1"/>
  <c r="AF873" i="1" s="1"/>
  <c r="Y874" i="1"/>
  <c r="AF874" i="1" s="1"/>
  <c r="Y875" i="1"/>
  <c r="AF875" i="1" s="1"/>
  <c r="Y876" i="1"/>
  <c r="AF876" i="1" s="1"/>
  <c r="Y877" i="1"/>
  <c r="AF877" i="1" s="1"/>
  <c r="Y878" i="1"/>
  <c r="AF878" i="1" s="1"/>
  <c r="Y879" i="1"/>
  <c r="AF879" i="1" s="1"/>
  <c r="Y880" i="1"/>
  <c r="AF880" i="1" s="1"/>
  <c r="Y881" i="1"/>
  <c r="AF881" i="1" s="1"/>
  <c r="Y882" i="1"/>
  <c r="AF882" i="1" s="1"/>
  <c r="Y883" i="1"/>
  <c r="AF883" i="1" s="1"/>
  <c r="Y884" i="1"/>
  <c r="AF884" i="1" s="1"/>
  <c r="Y885" i="1"/>
  <c r="AF885" i="1" s="1"/>
  <c r="Y886" i="1"/>
  <c r="AF886" i="1" s="1"/>
  <c r="Y887" i="1"/>
  <c r="AF887" i="1" s="1"/>
  <c r="Y888" i="1"/>
  <c r="AF888" i="1" s="1"/>
  <c r="Y889" i="1"/>
  <c r="AF889" i="1" s="1"/>
  <c r="Y890" i="1"/>
  <c r="AF890" i="1" s="1"/>
  <c r="Y891" i="1"/>
  <c r="AF891" i="1" s="1"/>
  <c r="Y892" i="1"/>
  <c r="AF892" i="1" s="1"/>
  <c r="Y893" i="1"/>
  <c r="AF893" i="1" s="1"/>
  <c r="Y894" i="1"/>
  <c r="AF894" i="1" s="1"/>
  <c r="Y895" i="1"/>
  <c r="AF895" i="1" s="1"/>
  <c r="Y896" i="1"/>
  <c r="AF896" i="1" s="1"/>
  <c r="Y897" i="1"/>
  <c r="AF897" i="1" s="1"/>
  <c r="Y898" i="1"/>
  <c r="AF898" i="1" s="1"/>
  <c r="Y899" i="1"/>
  <c r="AF899" i="1" s="1"/>
  <c r="Y900" i="1"/>
  <c r="AF900" i="1" s="1"/>
  <c r="Y901" i="1"/>
  <c r="AF901" i="1" s="1"/>
  <c r="Y902" i="1"/>
  <c r="AF902" i="1" s="1"/>
  <c r="Y903" i="1"/>
  <c r="AF903" i="1" s="1"/>
  <c r="Y904" i="1"/>
  <c r="AF904" i="1" s="1"/>
  <c r="Y905" i="1"/>
  <c r="AF905" i="1" s="1"/>
  <c r="Y906" i="1"/>
  <c r="AF906" i="1" s="1"/>
  <c r="Y907" i="1"/>
  <c r="AF907" i="1" s="1"/>
  <c r="Y908" i="1"/>
  <c r="AF908" i="1" s="1"/>
  <c r="Y909" i="1"/>
  <c r="AF909" i="1" s="1"/>
  <c r="Y910" i="1"/>
  <c r="AF910" i="1" s="1"/>
  <c r="Y911" i="1"/>
  <c r="AF911" i="1" s="1"/>
  <c r="Y912" i="1"/>
  <c r="AF912" i="1" s="1"/>
  <c r="Y913" i="1"/>
  <c r="AF913" i="1" s="1"/>
  <c r="Y914" i="1"/>
  <c r="AF914" i="1" s="1"/>
  <c r="Y915" i="1"/>
  <c r="AF915" i="1" s="1"/>
  <c r="Y916" i="1"/>
  <c r="AF916" i="1" s="1"/>
  <c r="Y917" i="1"/>
  <c r="AF917" i="1" s="1"/>
  <c r="Y918" i="1"/>
  <c r="AF918" i="1" s="1"/>
  <c r="Y919" i="1"/>
  <c r="AF919" i="1" s="1"/>
  <c r="Y920" i="1"/>
  <c r="AF920" i="1" s="1"/>
  <c r="Y921" i="1"/>
  <c r="AF921" i="1" s="1"/>
  <c r="Y922" i="1"/>
  <c r="AF922" i="1" s="1"/>
  <c r="Y923" i="1"/>
  <c r="AF923" i="1" s="1"/>
  <c r="Y924" i="1"/>
  <c r="AF924" i="1" s="1"/>
  <c r="Y925" i="1"/>
  <c r="AF925" i="1" s="1"/>
  <c r="Y926" i="1"/>
  <c r="AF926" i="1" s="1"/>
  <c r="Y927" i="1"/>
  <c r="AF927" i="1" s="1"/>
  <c r="Y928" i="1"/>
  <c r="AF928" i="1" s="1"/>
  <c r="Y929" i="1"/>
  <c r="AF929" i="1" s="1"/>
  <c r="Y930" i="1"/>
  <c r="AF930" i="1" s="1"/>
  <c r="Y931" i="1"/>
  <c r="AF931" i="1" s="1"/>
  <c r="Y932" i="1"/>
  <c r="AF932" i="1" s="1"/>
  <c r="Y933" i="1"/>
  <c r="AF933" i="1" s="1"/>
  <c r="Y934" i="1"/>
  <c r="AF934" i="1" s="1"/>
  <c r="Y935" i="1"/>
  <c r="AF935" i="1" s="1"/>
  <c r="Y936" i="1"/>
  <c r="AF936" i="1" s="1"/>
  <c r="Y937" i="1"/>
  <c r="AF937" i="1" s="1"/>
  <c r="Y938" i="1"/>
  <c r="AF938" i="1" s="1"/>
  <c r="Y939" i="1"/>
  <c r="AF939" i="1" s="1"/>
  <c r="Y940" i="1"/>
  <c r="AF940" i="1" s="1"/>
  <c r="Y941" i="1"/>
  <c r="AF941" i="1" s="1"/>
  <c r="Y942" i="1"/>
  <c r="AF942" i="1" s="1"/>
  <c r="Y943" i="1"/>
  <c r="AF943" i="1" s="1"/>
  <c r="Y944" i="1"/>
  <c r="AF944" i="1" s="1"/>
  <c r="Y945" i="1"/>
  <c r="AF945" i="1" s="1"/>
  <c r="Y946" i="1"/>
  <c r="AF946" i="1" s="1"/>
  <c r="Y947" i="1"/>
  <c r="AF947" i="1" s="1"/>
  <c r="Y948" i="1"/>
  <c r="AF948" i="1" s="1"/>
  <c r="Y949" i="1"/>
  <c r="AF949" i="1" s="1"/>
  <c r="Y950" i="1"/>
  <c r="AF950" i="1" s="1"/>
  <c r="Y951" i="1"/>
  <c r="AF951" i="1" s="1"/>
  <c r="Y952" i="1"/>
  <c r="AF952" i="1" s="1"/>
  <c r="Y953" i="1"/>
  <c r="AF953" i="1" s="1"/>
  <c r="Y954" i="1"/>
  <c r="AF954" i="1" s="1"/>
  <c r="Y955" i="1"/>
  <c r="AF955" i="1" s="1"/>
  <c r="Y956" i="1"/>
  <c r="AF956" i="1" s="1"/>
  <c r="Y957" i="1"/>
  <c r="AF957" i="1" s="1"/>
  <c r="Y958" i="1"/>
  <c r="AF958" i="1" s="1"/>
  <c r="Y959" i="1"/>
  <c r="AF959" i="1" s="1"/>
  <c r="Y960" i="1"/>
  <c r="AF960" i="1" s="1"/>
  <c r="Y961" i="1"/>
  <c r="AF961" i="1" s="1"/>
  <c r="Y962" i="1"/>
  <c r="AF962" i="1" s="1"/>
  <c r="Y963" i="1"/>
  <c r="AF963" i="1" s="1"/>
  <c r="Y964" i="1"/>
  <c r="AF964" i="1" s="1"/>
  <c r="Y965" i="1"/>
  <c r="AF965" i="1" s="1"/>
  <c r="Y966" i="1"/>
  <c r="AF966" i="1" s="1"/>
  <c r="Y967" i="1"/>
  <c r="AF967" i="1" s="1"/>
  <c r="Y968" i="1"/>
  <c r="AF968" i="1" s="1"/>
  <c r="Y969" i="1"/>
  <c r="AF969" i="1" s="1"/>
  <c r="Y970" i="1"/>
  <c r="AF970" i="1" s="1"/>
  <c r="Y971" i="1"/>
  <c r="AF971" i="1" s="1"/>
  <c r="Y972" i="1"/>
  <c r="AF972" i="1" s="1"/>
  <c r="Y973" i="1"/>
  <c r="AF973" i="1" s="1"/>
  <c r="Y974" i="1"/>
  <c r="AF974" i="1" s="1"/>
  <c r="Y975" i="1"/>
  <c r="AF975" i="1" s="1"/>
  <c r="Y976" i="1"/>
  <c r="AF976" i="1" s="1"/>
  <c r="Y977" i="1"/>
  <c r="AF977" i="1" s="1"/>
  <c r="Y978" i="1"/>
  <c r="AF978" i="1" s="1"/>
  <c r="Y979" i="1"/>
  <c r="AF979" i="1" s="1"/>
  <c r="Y980" i="1"/>
  <c r="AF980" i="1" s="1"/>
  <c r="Y981" i="1"/>
  <c r="AF981" i="1" s="1"/>
  <c r="Y982" i="1"/>
  <c r="AF982" i="1" s="1"/>
  <c r="Y983" i="1"/>
  <c r="AF983" i="1" s="1"/>
  <c r="Y984" i="1"/>
  <c r="AF984" i="1" s="1"/>
  <c r="Y985" i="1"/>
  <c r="AF985" i="1" s="1"/>
  <c r="Y986" i="1"/>
  <c r="AF986" i="1" s="1"/>
  <c r="Y987" i="1"/>
  <c r="AF987" i="1" s="1"/>
  <c r="Y988" i="1"/>
  <c r="AF988" i="1" s="1"/>
  <c r="Y989" i="1"/>
  <c r="AF989" i="1" s="1"/>
  <c r="Y990" i="1"/>
  <c r="AF990" i="1" s="1"/>
  <c r="Y991" i="1"/>
  <c r="AF991" i="1" s="1"/>
  <c r="Y992" i="1"/>
  <c r="AF992" i="1" s="1"/>
  <c r="Y993" i="1"/>
  <c r="AF993" i="1" s="1"/>
  <c r="Y994" i="1"/>
  <c r="AF994" i="1" s="1"/>
  <c r="Y995" i="1"/>
  <c r="AF995" i="1" s="1"/>
  <c r="Y996" i="1"/>
  <c r="AF996" i="1" s="1"/>
  <c r="Y997" i="1"/>
  <c r="AF997" i="1" s="1"/>
  <c r="Y998" i="1"/>
  <c r="AF998" i="1" s="1"/>
  <c r="Y999" i="1"/>
  <c r="AF999" i="1" s="1"/>
  <c r="Y1000" i="1"/>
  <c r="AF1000" i="1" s="1"/>
  <c r="Y1001" i="1"/>
  <c r="AF1001" i="1" s="1"/>
  <c r="Y1002" i="1"/>
  <c r="AF1002" i="1" s="1"/>
  <c r="Y1003" i="1"/>
  <c r="AF1003" i="1" s="1"/>
  <c r="Y1004" i="1"/>
  <c r="AF1004" i="1" s="1"/>
  <c r="Y1005" i="1"/>
  <c r="AF1005" i="1" s="1"/>
  <c r="Y1006" i="1"/>
  <c r="AF1006" i="1" s="1"/>
  <c r="Y1007" i="1"/>
  <c r="AF1007" i="1" s="1"/>
  <c r="Y1008" i="1"/>
  <c r="AF1008" i="1" s="1"/>
  <c r="Y1009" i="1"/>
  <c r="AF1009" i="1" s="1"/>
  <c r="Y1010" i="1"/>
  <c r="AF1010" i="1" s="1"/>
  <c r="Y1011" i="1"/>
  <c r="AF1011" i="1" s="1"/>
  <c r="Y1012" i="1"/>
  <c r="AF1012" i="1" s="1"/>
  <c r="Y1013" i="1"/>
  <c r="AF1013" i="1" s="1"/>
  <c r="Y1014" i="1"/>
  <c r="AF1014" i="1" s="1"/>
  <c r="Y1015" i="1"/>
  <c r="AF1015" i="1" s="1"/>
  <c r="Y1016" i="1"/>
  <c r="AF1016" i="1" s="1"/>
  <c r="Y1017" i="1"/>
  <c r="AF1017" i="1" s="1"/>
  <c r="Y1018" i="1"/>
  <c r="AF1018" i="1" s="1"/>
  <c r="Y1019" i="1"/>
  <c r="AF1019" i="1" s="1"/>
  <c r="Y1020" i="1"/>
  <c r="AF1020" i="1" s="1"/>
  <c r="Y1021" i="1"/>
  <c r="AF1021" i="1" s="1"/>
  <c r="Y1022" i="1"/>
  <c r="AF1022" i="1" s="1"/>
  <c r="Y1023" i="1"/>
  <c r="AF1023" i="1" s="1"/>
  <c r="Y1024" i="1"/>
  <c r="AF1024" i="1" s="1"/>
  <c r="Y1025" i="1"/>
  <c r="AF1025" i="1" s="1"/>
  <c r="Y1026" i="1"/>
  <c r="AF1026" i="1" s="1"/>
  <c r="Y1027" i="1"/>
  <c r="AF1027" i="1" s="1"/>
  <c r="Y1028" i="1"/>
  <c r="AF1028" i="1" s="1"/>
  <c r="Y1029" i="1"/>
  <c r="AF1029" i="1" s="1"/>
  <c r="Y1030" i="1"/>
  <c r="AF1030" i="1" s="1"/>
  <c r="Y1031" i="1"/>
  <c r="AF1031" i="1" s="1"/>
  <c r="Y1032" i="1"/>
  <c r="AF1032" i="1" s="1"/>
  <c r="Y1033" i="1"/>
  <c r="AF1033" i="1" s="1"/>
  <c r="Y1034" i="1"/>
  <c r="AF1034" i="1" s="1"/>
  <c r="Y1035" i="1"/>
  <c r="AF1035" i="1" s="1"/>
  <c r="Y1036" i="1"/>
  <c r="AF1036" i="1" s="1"/>
  <c r="Y1037" i="1"/>
  <c r="AF1037" i="1" s="1"/>
  <c r="Y1038" i="1"/>
  <c r="AF1038" i="1" s="1"/>
  <c r="Y1039" i="1"/>
  <c r="AF1039" i="1" s="1"/>
  <c r="Y1040" i="1"/>
  <c r="AF1040" i="1" s="1"/>
  <c r="Y1041" i="1"/>
  <c r="AF1041" i="1" s="1"/>
  <c r="Y1042" i="1"/>
  <c r="AF1042" i="1" s="1"/>
  <c r="Y1043" i="1"/>
  <c r="AF1043" i="1" s="1"/>
  <c r="Y1044" i="1"/>
  <c r="AF1044" i="1" s="1"/>
  <c r="Y1045" i="1"/>
  <c r="AF1045" i="1" s="1"/>
  <c r="Y1046" i="1"/>
  <c r="AF1046" i="1" s="1"/>
  <c r="Y1047" i="1"/>
  <c r="AF1047" i="1" s="1"/>
  <c r="Y1048" i="1"/>
  <c r="AF1048" i="1" s="1"/>
  <c r="Y1049" i="1"/>
  <c r="AF1049" i="1" s="1"/>
  <c r="Y1050" i="1"/>
  <c r="AF1050" i="1" s="1"/>
  <c r="Y1051" i="1"/>
  <c r="AF1051" i="1" s="1"/>
  <c r="Y1052" i="1"/>
  <c r="AF1052" i="1" s="1"/>
  <c r="Y1053" i="1"/>
  <c r="AF1053" i="1" s="1"/>
  <c r="Y1054" i="1"/>
  <c r="AF1054" i="1" s="1"/>
  <c r="Y1055" i="1"/>
  <c r="AF1055" i="1" s="1"/>
  <c r="Y1056" i="1"/>
  <c r="AF1056" i="1" s="1"/>
  <c r="Y1057" i="1"/>
  <c r="AF1057" i="1" s="1"/>
  <c r="Y1058" i="1"/>
  <c r="AF1058" i="1" s="1"/>
  <c r="Y1059" i="1"/>
  <c r="AF1059" i="1" s="1"/>
  <c r="Y1060" i="1"/>
  <c r="AF1060" i="1" s="1"/>
  <c r="Y1061" i="1"/>
  <c r="AF1061" i="1" s="1"/>
  <c r="Y1062" i="1"/>
  <c r="AF1062" i="1" s="1"/>
  <c r="Y1063" i="1"/>
  <c r="AF1063" i="1" s="1"/>
  <c r="Y1064" i="1"/>
  <c r="AF1064" i="1" s="1"/>
  <c r="Y1065" i="1"/>
  <c r="AF1065" i="1" s="1"/>
  <c r="Y1066" i="1"/>
  <c r="AF1066" i="1" s="1"/>
  <c r="Y1067" i="1"/>
  <c r="AF1067" i="1" s="1"/>
  <c r="Y1068" i="1"/>
  <c r="AF1068" i="1" s="1"/>
  <c r="Y1069" i="1"/>
  <c r="AF1069" i="1" s="1"/>
  <c r="Y1070" i="1"/>
  <c r="AF1070" i="1" s="1"/>
  <c r="Y1071" i="1"/>
  <c r="AF1071" i="1" s="1"/>
  <c r="Y1072" i="1"/>
  <c r="AF1072" i="1" s="1"/>
  <c r="Y1073" i="1"/>
  <c r="AF1073" i="1" s="1"/>
  <c r="Y1074" i="1"/>
  <c r="AF1074" i="1" s="1"/>
  <c r="Y1075" i="1"/>
  <c r="AF1075" i="1" s="1"/>
  <c r="Y1076" i="1"/>
  <c r="AF1076" i="1" s="1"/>
  <c r="Y1077" i="1"/>
  <c r="AF1077" i="1" s="1"/>
  <c r="Y1078" i="1"/>
  <c r="AF1078" i="1" s="1"/>
  <c r="Y1079" i="1"/>
  <c r="AF1079" i="1" s="1"/>
  <c r="Y1080" i="1"/>
  <c r="AF1080" i="1" s="1"/>
  <c r="Y1081" i="1"/>
  <c r="AF1081" i="1" s="1"/>
  <c r="Y1082" i="1"/>
  <c r="AF1082" i="1" s="1"/>
  <c r="Y1083" i="1"/>
  <c r="AF1083" i="1" s="1"/>
  <c r="Y1084" i="1"/>
  <c r="AF1084" i="1" s="1"/>
  <c r="Y1085" i="1"/>
  <c r="AF1085" i="1" s="1"/>
  <c r="Y1086" i="1"/>
  <c r="AF1086" i="1" s="1"/>
  <c r="Y1087" i="1"/>
  <c r="AF1087" i="1" s="1"/>
  <c r="Y1088" i="1"/>
  <c r="AF1088" i="1" s="1"/>
  <c r="Y1089" i="1"/>
  <c r="AF1089" i="1" s="1"/>
  <c r="Y1090" i="1"/>
  <c r="AF1090" i="1" s="1"/>
  <c r="Y1091" i="1"/>
  <c r="AF1091" i="1" s="1"/>
  <c r="Y1092" i="1"/>
  <c r="AF1092" i="1" s="1"/>
  <c r="Y1093" i="1"/>
  <c r="AF1093" i="1" s="1"/>
  <c r="Y1094" i="1"/>
  <c r="AF1094" i="1" s="1"/>
  <c r="Y1095" i="1"/>
  <c r="AF1095" i="1" s="1"/>
  <c r="Y1096" i="1"/>
  <c r="AF1096" i="1" s="1"/>
  <c r="Y1097" i="1"/>
  <c r="AF1097" i="1" s="1"/>
  <c r="Y1098" i="1"/>
  <c r="AF1098" i="1" s="1"/>
  <c r="Y1099" i="1"/>
  <c r="AF1099" i="1" s="1"/>
  <c r="Y1100" i="1"/>
  <c r="AF1100" i="1" s="1"/>
  <c r="Y1101" i="1"/>
  <c r="AF1101" i="1" s="1"/>
  <c r="Y1102" i="1"/>
  <c r="AF1102" i="1" s="1"/>
  <c r="Y1103" i="1"/>
  <c r="AF1103" i="1" s="1"/>
  <c r="Y1104" i="1"/>
  <c r="AF1104" i="1" s="1"/>
  <c r="Y1105" i="1"/>
  <c r="AF1105" i="1" s="1"/>
  <c r="Y1106" i="1"/>
  <c r="AF1106" i="1" s="1"/>
  <c r="Y1107" i="1"/>
  <c r="AF1107" i="1" s="1"/>
  <c r="Y1108" i="1"/>
  <c r="AF1108" i="1" s="1"/>
  <c r="Y1109" i="1"/>
  <c r="AF1109" i="1" s="1"/>
  <c r="Y1110" i="1"/>
  <c r="AF1110" i="1" s="1"/>
  <c r="Y1111" i="1"/>
  <c r="AF1111" i="1" s="1"/>
  <c r="Y1112" i="1"/>
  <c r="AF1112" i="1" s="1"/>
  <c r="Y1113" i="1"/>
  <c r="AF1113" i="1" s="1"/>
  <c r="Y1114" i="1"/>
  <c r="AF1114" i="1" s="1"/>
  <c r="Y1115" i="1"/>
  <c r="AF1115" i="1" s="1"/>
  <c r="Y1116" i="1"/>
  <c r="AF1116" i="1" s="1"/>
  <c r="Y1117" i="1"/>
  <c r="AF1117" i="1" s="1"/>
  <c r="Y1118" i="1"/>
  <c r="AF1118" i="1" s="1"/>
  <c r="Y1119" i="1"/>
  <c r="AF1119" i="1" s="1"/>
  <c r="Y1120" i="1"/>
  <c r="AF1120" i="1" s="1"/>
  <c r="Y1121" i="1"/>
  <c r="AF1121" i="1" s="1"/>
  <c r="Y1122" i="1"/>
  <c r="AF1122" i="1" s="1"/>
  <c r="Y1123" i="1"/>
  <c r="AF1123" i="1" s="1"/>
  <c r="Y1124" i="1"/>
  <c r="AF1124" i="1" s="1"/>
  <c r="Y1125" i="1"/>
  <c r="AF1125" i="1" s="1"/>
  <c r="Y1126" i="1"/>
  <c r="AF1126" i="1" s="1"/>
  <c r="Y1127" i="1"/>
  <c r="AF1127" i="1" s="1"/>
  <c r="Y1128" i="1"/>
  <c r="AF1128" i="1" s="1"/>
  <c r="Y1129" i="1"/>
  <c r="AF1129" i="1" s="1"/>
  <c r="Y1130" i="1"/>
  <c r="AF1130" i="1" s="1"/>
  <c r="Y1131" i="1"/>
  <c r="AF1131" i="1" s="1"/>
  <c r="Y1132" i="1"/>
  <c r="AF1132" i="1" s="1"/>
  <c r="Y1133" i="1"/>
  <c r="AF1133" i="1" s="1"/>
  <c r="Y1134" i="1"/>
  <c r="AF1134" i="1" s="1"/>
  <c r="Y1135" i="1"/>
  <c r="AF1135" i="1" s="1"/>
  <c r="Y1136" i="1"/>
  <c r="AF1136" i="1" s="1"/>
  <c r="Y1137" i="1"/>
  <c r="AF1137" i="1" s="1"/>
  <c r="Y1138" i="1"/>
  <c r="AF1138" i="1" s="1"/>
  <c r="Y1139" i="1"/>
  <c r="AF1139" i="1" s="1"/>
  <c r="Y1140" i="1"/>
  <c r="AF1140" i="1" s="1"/>
  <c r="Y1141" i="1"/>
  <c r="AF1141" i="1" s="1"/>
  <c r="Y1142" i="1"/>
  <c r="AF1142" i="1" s="1"/>
  <c r="Y1143" i="1"/>
  <c r="AF1143" i="1" s="1"/>
  <c r="Y1144" i="1"/>
  <c r="AF1144" i="1" s="1"/>
  <c r="Y1145" i="1"/>
  <c r="AF1145" i="1" s="1"/>
  <c r="Y1146" i="1"/>
  <c r="AF1146" i="1" s="1"/>
  <c r="Y1147" i="1"/>
  <c r="AF1147" i="1" s="1"/>
  <c r="Y1148" i="1"/>
  <c r="AF1148" i="1" s="1"/>
  <c r="Y1149" i="1"/>
  <c r="AF1149" i="1" s="1"/>
  <c r="Y1150" i="1"/>
  <c r="AF1150" i="1" s="1"/>
  <c r="Y1151" i="1"/>
  <c r="AF1151" i="1" s="1"/>
  <c r="Y1152" i="1"/>
  <c r="AF1152" i="1" s="1"/>
  <c r="Y1153" i="1"/>
  <c r="AF1153" i="1" s="1"/>
  <c r="Y1154" i="1"/>
  <c r="AF1154" i="1" s="1"/>
  <c r="Y1155" i="1"/>
  <c r="AF1155" i="1" s="1"/>
  <c r="Y1156" i="1"/>
  <c r="AF1156" i="1" s="1"/>
  <c r="Y1157" i="1"/>
  <c r="AF1157" i="1" s="1"/>
  <c r="Y1158" i="1"/>
  <c r="AF1158" i="1" s="1"/>
  <c r="Y1159" i="1"/>
  <c r="AF1159" i="1" s="1"/>
  <c r="Y1160" i="1"/>
  <c r="AF1160" i="1" s="1"/>
  <c r="Y1161" i="1"/>
  <c r="AF1161" i="1" s="1"/>
  <c r="Y1162" i="1"/>
  <c r="AF1162" i="1" s="1"/>
  <c r="Y1163" i="1"/>
  <c r="AF1163" i="1" s="1"/>
  <c r="Y1164" i="1"/>
  <c r="AF1164" i="1" s="1"/>
  <c r="Y1165" i="1"/>
  <c r="AF1165" i="1" s="1"/>
  <c r="Y1166" i="1"/>
  <c r="AF1166" i="1" s="1"/>
  <c r="Y1167" i="1"/>
  <c r="AF1167" i="1" s="1"/>
  <c r="Y1168" i="1"/>
  <c r="AF1168" i="1" s="1"/>
  <c r="Y1169" i="1"/>
  <c r="AF1169" i="1" s="1"/>
  <c r="Y1170" i="1"/>
  <c r="AF1170" i="1" s="1"/>
  <c r="Y1171" i="1"/>
  <c r="AF1171" i="1" s="1"/>
  <c r="Y1172" i="1"/>
  <c r="AF1172" i="1" s="1"/>
  <c r="Y1173" i="1"/>
  <c r="AF1173" i="1" s="1"/>
  <c r="Y1174" i="1"/>
  <c r="AF1174" i="1" s="1"/>
  <c r="Y1175" i="1"/>
  <c r="AF1175" i="1" s="1"/>
  <c r="Y1176" i="1"/>
  <c r="AF1176" i="1" s="1"/>
  <c r="Y1177" i="1"/>
  <c r="AF1177" i="1" s="1"/>
  <c r="Y1178" i="1"/>
  <c r="AF1178" i="1" s="1"/>
  <c r="Y1179" i="1"/>
  <c r="AF1179" i="1" s="1"/>
  <c r="Y1180" i="1"/>
  <c r="AF1180" i="1" s="1"/>
  <c r="Y1181" i="1"/>
  <c r="AF1181" i="1" s="1"/>
  <c r="Y1182" i="1"/>
  <c r="AF1182" i="1" s="1"/>
  <c r="Y1183" i="1"/>
  <c r="AF1183" i="1" s="1"/>
  <c r="Y1184" i="1"/>
  <c r="AF1184" i="1" s="1"/>
  <c r="Y1185" i="1"/>
  <c r="AF1185" i="1" s="1"/>
  <c r="Y1186" i="1"/>
  <c r="AF1186" i="1" s="1"/>
  <c r="Y1187" i="1"/>
  <c r="AF1187" i="1" s="1"/>
  <c r="Y1188" i="1"/>
  <c r="AF1188" i="1" s="1"/>
  <c r="Y1189" i="1"/>
  <c r="AF1189" i="1" s="1"/>
  <c r="Y1190" i="1"/>
  <c r="AF1190" i="1" s="1"/>
  <c r="Y1191" i="1"/>
  <c r="AF1191" i="1" s="1"/>
  <c r="Y1192" i="1"/>
  <c r="AF1192" i="1" s="1"/>
  <c r="Y1193" i="1"/>
  <c r="AF1193" i="1" s="1"/>
  <c r="Y1194" i="1"/>
  <c r="AF1194" i="1" s="1"/>
  <c r="Y1195" i="1"/>
  <c r="AF1195" i="1" s="1"/>
  <c r="Y1196" i="1"/>
  <c r="AF1196" i="1" s="1"/>
  <c r="Y1197" i="1"/>
  <c r="AF1197" i="1" s="1"/>
  <c r="Y1198" i="1"/>
  <c r="AF1198" i="1" s="1"/>
  <c r="Y1199" i="1"/>
  <c r="AF1199" i="1" s="1"/>
  <c r="Y1200" i="1"/>
  <c r="AF1200" i="1" s="1"/>
  <c r="Y1201" i="1"/>
  <c r="AF1201" i="1" s="1"/>
  <c r="Y1202" i="1"/>
  <c r="AF1202" i="1" s="1"/>
  <c r="Y1203" i="1"/>
  <c r="AF1203" i="1" s="1"/>
  <c r="Y1204" i="1"/>
  <c r="AF1204" i="1" s="1"/>
  <c r="Y1205" i="1"/>
  <c r="AF1205" i="1" s="1"/>
  <c r="Y1206" i="1"/>
  <c r="AF1206" i="1" s="1"/>
  <c r="Y1207" i="1"/>
  <c r="AF1207" i="1" s="1"/>
  <c r="Y1208" i="1"/>
  <c r="AF1208" i="1" s="1"/>
  <c r="Y1209" i="1"/>
  <c r="AF1209" i="1" s="1"/>
  <c r="Y1210" i="1"/>
  <c r="AF1210" i="1" s="1"/>
  <c r="Y1211" i="1"/>
  <c r="AF1211" i="1" s="1"/>
  <c r="Y1212" i="1"/>
  <c r="AF1212" i="1" s="1"/>
  <c r="Y1213" i="1"/>
  <c r="AF1213" i="1" s="1"/>
  <c r="Y1214" i="1"/>
  <c r="AF1214" i="1" s="1"/>
  <c r="Y1215" i="1"/>
  <c r="AF1215" i="1" s="1"/>
  <c r="Y1216" i="1"/>
  <c r="AF1216" i="1" s="1"/>
  <c r="Y1217" i="1"/>
  <c r="AF1217" i="1" s="1"/>
  <c r="Y1218" i="1"/>
  <c r="AF1218" i="1" s="1"/>
  <c r="Y1219" i="1"/>
  <c r="AF1219" i="1" s="1"/>
  <c r="Y1220" i="1"/>
  <c r="AF1220" i="1" s="1"/>
  <c r="Y1221" i="1"/>
  <c r="AF1221" i="1" s="1"/>
  <c r="Y1222" i="1"/>
  <c r="AF1222" i="1" s="1"/>
  <c r="Y1223" i="1"/>
  <c r="AF1223" i="1" s="1"/>
  <c r="Y1224" i="1"/>
  <c r="AF1224" i="1" s="1"/>
  <c r="Y1225" i="1"/>
  <c r="AF1225" i="1" s="1"/>
  <c r="Y1226" i="1"/>
  <c r="AF1226" i="1" s="1"/>
  <c r="Y1227" i="1"/>
  <c r="AF1227" i="1" s="1"/>
  <c r="Y1228" i="1"/>
  <c r="AF1228" i="1" s="1"/>
  <c r="Y1229" i="1"/>
  <c r="AF1229" i="1" s="1"/>
  <c r="Y1230" i="1"/>
  <c r="AF1230" i="1" s="1"/>
  <c r="Y1231" i="1"/>
  <c r="AF1231" i="1" s="1"/>
  <c r="Y1232" i="1"/>
  <c r="AF1232" i="1" s="1"/>
  <c r="Y1233" i="1"/>
  <c r="AF1233" i="1" s="1"/>
  <c r="Y1234" i="1"/>
  <c r="AF1234" i="1" s="1"/>
  <c r="Y1235" i="1"/>
  <c r="AF1235" i="1" s="1"/>
  <c r="Y1236" i="1"/>
  <c r="AF1236" i="1" s="1"/>
  <c r="Y1237" i="1"/>
  <c r="AF1237" i="1" s="1"/>
  <c r="Y1238" i="1"/>
  <c r="AF1238" i="1" s="1"/>
  <c r="Y1239" i="1"/>
  <c r="AF1239" i="1" s="1"/>
  <c r="Y1240" i="1"/>
  <c r="AF1240" i="1" s="1"/>
  <c r="Y1241" i="1"/>
  <c r="AF1241" i="1" s="1"/>
  <c r="Y1242" i="1"/>
  <c r="AF1242" i="1" s="1"/>
  <c r="Y1243" i="1"/>
  <c r="AF1243" i="1" s="1"/>
  <c r="Y1244" i="1"/>
  <c r="AF1244" i="1" s="1"/>
  <c r="Y1245" i="1"/>
  <c r="AF1245" i="1" s="1"/>
  <c r="Y1246" i="1"/>
  <c r="AF1246" i="1" s="1"/>
  <c r="Y1247" i="1"/>
  <c r="AF1247" i="1" s="1"/>
  <c r="Y1248" i="1"/>
  <c r="AF1248" i="1" s="1"/>
  <c r="Y1249" i="1"/>
  <c r="AF1249" i="1" s="1"/>
  <c r="Y1250" i="1"/>
  <c r="AF1250" i="1" s="1"/>
  <c r="Y1251" i="1"/>
  <c r="AF1251" i="1" s="1"/>
  <c r="Y1252" i="1"/>
  <c r="AF1252" i="1" s="1"/>
  <c r="Y1253" i="1"/>
  <c r="AF1253" i="1" s="1"/>
  <c r="Y1254" i="1"/>
  <c r="AF1254" i="1" s="1"/>
  <c r="Y1255" i="1"/>
  <c r="AF1255" i="1" s="1"/>
  <c r="Y1256" i="1"/>
  <c r="AF1256" i="1" s="1"/>
  <c r="Y1257" i="1"/>
  <c r="AF1257" i="1" s="1"/>
  <c r="Y1258" i="1"/>
  <c r="AF1258" i="1" s="1"/>
  <c r="Y1259" i="1"/>
  <c r="AF1259" i="1" s="1"/>
  <c r="Y1260" i="1"/>
  <c r="AF1260" i="1" s="1"/>
  <c r="Y1261" i="1"/>
  <c r="AF1261" i="1" s="1"/>
  <c r="Y1262" i="1"/>
  <c r="AF1262" i="1" s="1"/>
  <c r="Y1263" i="1"/>
  <c r="AF1263" i="1" s="1"/>
  <c r="Y1264" i="1"/>
  <c r="AF1264" i="1" s="1"/>
  <c r="Y1265" i="1"/>
  <c r="AF1265" i="1" s="1"/>
  <c r="Y1266" i="1"/>
  <c r="AF1266" i="1" s="1"/>
  <c r="Y1267" i="1"/>
  <c r="AF1267" i="1" s="1"/>
  <c r="Y1268" i="1"/>
  <c r="AF1268" i="1" s="1"/>
  <c r="Y1269" i="1"/>
  <c r="AF1269" i="1" s="1"/>
  <c r="Y1270" i="1"/>
  <c r="AF1270" i="1" s="1"/>
  <c r="Y1271" i="1"/>
  <c r="AF1271" i="1" s="1"/>
  <c r="Y1272" i="1"/>
  <c r="AF1272" i="1" s="1"/>
  <c r="Y1273" i="1"/>
  <c r="AF1273" i="1" s="1"/>
  <c r="Y1274" i="1"/>
  <c r="AF1274" i="1" s="1"/>
  <c r="Y1275" i="1"/>
  <c r="AF1275" i="1" s="1"/>
  <c r="Y1276" i="1"/>
  <c r="AF1276" i="1" s="1"/>
  <c r="Y1277" i="1"/>
  <c r="AF1277" i="1" s="1"/>
  <c r="Y1278" i="1"/>
  <c r="AF1278" i="1" s="1"/>
  <c r="Y1279" i="1"/>
  <c r="AF1279" i="1" s="1"/>
  <c r="Y1280" i="1"/>
  <c r="AF1280" i="1" s="1"/>
  <c r="Y1281" i="1"/>
  <c r="AF1281" i="1" s="1"/>
  <c r="Y1282" i="1"/>
  <c r="AF1282" i="1" s="1"/>
  <c r="Y1283" i="1"/>
  <c r="AF1283" i="1" s="1"/>
  <c r="Y1284" i="1"/>
  <c r="AF1284" i="1" s="1"/>
  <c r="Y1285" i="1"/>
  <c r="AF1285" i="1" s="1"/>
  <c r="Y1286" i="1"/>
  <c r="AF1286" i="1" s="1"/>
  <c r="Y1287" i="1"/>
  <c r="AF1287" i="1" s="1"/>
  <c r="Y1288" i="1"/>
  <c r="AF1288" i="1" s="1"/>
  <c r="Y1289" i="1"/>
  <c r="AF1289" i="1" s="1"/>
  <c r="Y1290" i="1"/>
  <c r="AF1290" i="1" s="1"/>
  <c r="Y1291" i="1"/>
  <c r="AF1291" i="1" s="1"/>
  <c r="Y1292" i="1"/>
  <c r="AF1292" i="1" s="1"/>
  <c r="Y1293" i="1"/>
  <c r="AF1293" i="1" s="1"/>
  <c r="Y1294" i="1"/>
  <c r="AF1294" i="1" s="1"/>
  <c r="Y1295" i="1"/>
  <c r="AF1295" i="1" s="1"/>
  <c r="Y1296" i="1"/>
  <c r="AF1296" i="1" s="1"/>
  <c r="Y1297" i="1"/>
  <c r="AF1297" i="1" s="1"/>
  <c r="Y1298" i="1"/>
  <c r="AF1298" i="1" s="1"/>
  <c r="Y1299" i="1"/>
  <c r="AF1299" i="1" s="1"/>
  <c r="Y1300" i="1"/>
  <c r="AF1300" i="1" s="1"/>
  <c r="Y1301" i="1"/>
  <c r="AF1301" i="1" s="1"/>
  <c r="Y1302" i="1"/>
  <c r="AF1302" i="1" s="1"/>
  <c r="Y1303" i="1"/>
  <c r="AF1303" i="1" s="1"/>
  <c r="Y1304" i="1"/>
  <c r="AF1304" i="1" s="1"/>
  <c r="Y1305" i="1"/>
  <c r="AF1305" i="1" s="1"/>
  <c r="Y1306" i="1"/>
  <c r="AF1306" i="1" s="1"/>
  <c r="Y1307" i="1"/>
  <c r="AF1307" i="1" s="1"/>
  <c r="Y1308" i="1"/>
  <c r="AF1308" i="1" s="1"/>
  <c r="Y1309" i="1"/>
  <c r="AF1309" i="1" s="1"/>
  <c r="Y1310" i="1"/>
  <c r="AF1310" i="1" s="1"/>
  <c r="Y1311" i="1"/>
  <c r="AF1311" i="1" s="1"/>
  <c r="Y1312" i="1"/>
  <c r="AF1312" i="1" s="1"/>
  <c r="Y1313" i="1"/>
  <c r="AF1313" i="1" s="1"/>
  <c r="Y1314" i="1"/>
  <c r="AF1314" i="1" s="1"/>
  <c r="Y1315" i="1"/>
  <c r="AF1315" i="1" s="1"/>
  <c r="Y1316" i="1"/>
  <c r="AF1316" i="1" s="1"/>
  <c r="Y1317" i="1"/>
  <c r="AF1317" i="1" s="1"/>
  <c r="Y1318" i="1"/>
  <c r="AF1318" i="1" s="1"/>
  <c r="Y1319" i="1"/>
  <c r="AF1319" i="1" s="1"/>
  <c r="Y1320" i="1"/>
  <c r="AF1320" i="1" s="1"/>
  <c r="Y1321" i="1"/>
  <c r="AF1321" i="1" s="1"/>
  <c r="Y1322" i="1"/>
  <c r="AF1322" i="1" s="1"/>
  <c r="Y1323" i="1"/>
  <c r="AF1323" i="1" s="1"/>
  <c r="Y1324" i="1"/>
  <c r="AF1324" i="1" s="1"/>
  <c r="Y1325" i="1"/>
  <c r="AF1325" i="1" s="1"/>
  <c r="Y1326" i="1"/>
  <c r="AF1326" i="1" s="1"/>
  <c r="Y1327" i="1"/>
  <c r="AF1327" i="1" s="1"/>
  <c r="Y1328" i="1"/>
  <c r="AF1328" i="1" s="1"/>
  <c r="Y1329" i="1"/>
  <c r="AF1329" i="1" s="1"/>
  <c r="Y1330" i="1"/>
  <c r="AF1330" i="1" s="1"/>
  <c r="Y1331" i="1"/>
  <c r="AF1331" i="1" s="1"/>
  <c r="Y1332" i="1"/>
  <c r="AF1332" i="1" s="1"/>
  <c r="Y1333" i="1"/>
  <c r="AF1333" i="1" s="1"/>
  <c r="Y1334" i="1"/>
  <c r="AF1334" i="1" s="1"/>
  <c r="Y1335" i="1"/>
  <c r="AF1335" i="1" s="1"/>
  <c r="Y1336" i="1"/>
  <c r="AF1336" i="1" s="1"/>
  <c r="Y1337" i="1"/>
  <c r="AF1337" i="1" s="1"/>
  <c r="Y1338" i="1"/>
  <c r="AF1338" i="1" s="1"/>
  <c r="Y1339" i="1"/>
  <c r="AF1339" i="1" s="1"/>
  <c r="Y1340" i="1"/>
  <c r="AF1340" i="1" s="1"/>
  <c r="Y1341" i="1"/>
  <c r="AF1341" i="1" s="1"/>
  <c r="Y1342" i="1"/>
  <c r="AF1342" i="1" s="1"/>
  <c r="Y1343" i="1"/>
  <c r="AF1343" i="1" s="1"/>
  <c r="Y1344" i="1"/>
  <c r="AF1344" i="1" s="1"/>
  <c r="Y1345" i="1"/>
  <c r="AF1345" i="1" s="1"/>
  <c r="Y1346" i="1"/>
  <c r="AF1346" i="1" s="1"/>
  <c r="Y1347" i="1"/>
  <c r="AF1347" i="1" s="1"/>
  <c r="Y1348" i="1"/>
  <c r="AF1348" i="1" s="1"/>
  <c r="Y1349" i="1"/>
  <c r="AF1349" i="1" s="1"/>
  <c r="Y1350" i="1"/>
  <c r="AF1350" i="1" s="1"/>
  <c r="Y1351" i="1"/>
  <c r="AF1351" i="1" s="1"/>
  <c r="Y1352" i="1"/>
  <c r="AF1352" i="1" s="1"/>
  <c r="Y1353" i="1"/>
  <c r="AF1353" i="1" s="1"/>
  <c r="Y1354" i="1"/>
  <c r="AF1354" i="1" s="1"/>
  <c r="Y1355" i="1"/>
  <c r="AF1355" i="1" s="1"/>
  <c r="Y1356" i="1"/>
  <c r="AF1356" i="1" s="1"/>
  <c r="Y1357" i="1"/>
  <c r="AF1357" i="1" s="1"/>
  <c r="Y1358" i="1"/>
  <c r="AF1358" i="1" s="1"/>
  <c r="Y1359" i="1"/>
  <c r="AF1359" i="1" s="1"/>
  <c r="Y1360" i="1"/>
  <c r="AF1360" i="1" s="1"/>
  <c r="Y1361" i="1"/>
  <c r="AF1361" i="1" s="1"/>
  <c r="Y1362" i="1"/>
  <c r="AF1362" i="1" s="1"/>
  <c r="Y1363" i="1"/>
  <c r="AF1363" i="1" s="1"/>
  <c r="Y1364" i="1"/>
  <c r="AF1364" i="1" s="1"/>
  <c r="Y1365" i="1"/>
  <c r="AF1365" i="1" s="1"/>
  <c r="Y1366" i="1"/>
  <c r="AF1366" i="1" s="1"/>
  <c r="Y1367" i="1"/>
  <c r="AF1367" i="1" s="1"/>
  <c r="Y1368" i="1"/>
  <c r="AF1368" i="1" s="1"/>
  <c r="Y1369" i="1"/>
  <c r="AF1369" i="1" s="1"/>
  <c r="Y1370" i="1"/>
  <c r="AF1370" i="1" s="1"/>
  <c r="Y1371" i="1"/>
  <c r="AF1371" i="1" s="1"/>
  <c r="Y1372" i="1"/>
  <c r="AF1372" i="1" s="1"/>
  <c r="Y1373" i="1"/>
  <c r="AF1373" i="1" s="1"/>
  <c r="Y1374" i="1"/>
  <c r="AF1374" i="1" s="1"/>
  <c r="Y1375" i="1"/>
  <c r="AF1375" i="1" s="1"/>
  <c r="Y1376" i="1"/>
  <c r="AF1376" i="1" s="1"/>
  <c r="Y1377" i="1"/>
  <c r="AF1377" i="1" s="1"/>
  <c r="Y1378" i="1"/>
  <c r="AF1378" i="1" s="1"/>
  <c r="Y1379" i="1"/>
  <c r="AF1379" i="1" s="1"/>
  <c r="Y1380" i="1"/>
  <c r="AF1380" i="1" s="1"/>
  <c r="Y1381" i="1"/>
  <c r="AF1381" i="1" s="1"/>
  <c r="Y1382" i="1"/>
  <c r="AF1382" i="1" s="1"/>
  <c r="Y1383" i="1"/>
  <c r="AF1383" i="1" s="1"/>
  <c r="Y1384" i="1"/>
  <c r="AF1384" i="1" s="1"/>
  <c r="Y1385" i="1"/>
  <c r="AF1385" i="1" s="1"/>
  <c r="Y1386" i="1"/>
  <c r="AF1386" i="1" s="1"/>
  <c r="Y1387" i="1"/>
  <c r="AF1387" i="1" s="1"/>
  <c r="Y1388" i="1"/>
  <c r="AF1388" i="1" s="1"/>
  <c r="Y1389" i="1"/>
  <c r="AF1389" i="1" s="1"/>
  <c r="Y1390" i="1"/>
  <c r="AF1390" i="1" s="1"/>
  <c r="Y1391" i="1"/>
  <c r="AF1391" i="1" s="1"/>
  <c r="Y1392" i="1"/>
  <c r="AF1392" i="1" s="1"/>
  <c r="Y1393" i="1"/>
  <c r="AF1393" i="1" s="1"/>
  <c r="Y1394" i="1"/>
  <c r="AF1394" i="1" s="1"/>
  <c r="Y1395" i="1"/>
  <c r="AF1395" i="1" s="1"/>
  <c r="Y1396" i="1"/>
  <c r="AF1396" i="1" s="1"/>
  <c r="Y1397" i="1"/>
  <c r="AF1397" i="1" s="1"/>
  <c r="Y1398" i="1"/>
  <c r="AF1398" i="1" s="1"/>
  <c r="Y1399" i="1"/>
  <c r="AF1399" i="1" s="1"/>
  <c r="Y1400" i="1"/>
  <c r="AF1400" i="1" s="1"/>
  <c r="Y1401" i="1"/>
  <c r="AF1401" i="1" s="1"/>
  <c r="Y1402" i="1"/>
  <c r="AF1402" i="1" s="1"/>
  <c r="Y1403" i="1"/>
  <c r="AF1403" i="1" s="1"/>
  <c r="Y1404" i="1"/>
  <c r="AF1404" i="1" s="1"/>
  <c r="Y1405" i="1"/>
  <c r="AF1405" i="1" s="1"/>
  <c r="Y1406" i="1"/>
  <c r="AF1406" i="1" s="1"/>
  <c r="Y1407" i="1"/>
  <c r="AF1407" i="1" s="1"/>
  <c r="Y1408" i="1"/>
  <c r="AF1408" i="1" s="1"/>
  <c r="Y1409" i="1"/>
  <c r="AF1409" i="1" s="1"/>
  <c r="Y1410" i="1"/>
  <c r="AF1410" i="1" s="1"/>
  <c r="Y1411" i="1"/>
  <c r="AF1411" i="1" s="1"/>
  <c r="Y1412" i="1"/>
  <c r="AF1412" i="1" s="1"/>
  <c r="Y1413" i="1"/>
  <c r="AF1413" i="1" s="1"/>
  <c r="Y1414" i="1"/>
  <c r="AF1414" i="1" s="1"/>
  <c r="Y1415" i="1"/>
  <c r="AF1415" i="1" s="1"/>
  <c r="Y1416" i="1"/>
  <c r="AF1416" i="1" s="1"/>
  <c r="Y1417" i="1"/>
  <c r="AF1417" i="1" s="1"/>
  <c r="Y1418" i="1"/>
  <c r="AF1418" i="1" s="1"/>
  <c r="Y1419" i="1"/>
  <c r="AF1419" i="1" s="1"/>
  <c r="Y1420" i="1"/>
  <c r="AF1420" i="1" s="1"/>
  <c r="Y1421" i="1"/>
  <c r="AF1421" i="1" s="1"/>
  <c r="Y1422" i="1"/>
  <c r="AF1422" i="1" s="1"/>
  <c r="Y1423" i="1"/>
  <c r="AF1423" i="1" s="1"/>
  <c r="Y1424" i="1"/>
  <c r="AF1424" i="1" s="1"/>
  <c r="Y1425" i="1"/>
  <c r="AF1425" i="1" s="1"/>
  <c r="Y1426" i="1"/>
  <c r="AF1426" i="1" s="1"/>
  <c r="Y1427" i="1"/>
  <c r="AF1427" i="1" s="1"/>
  <c r="Y1428" i="1"/>
  <c r="AF1428" i="1" s="1"/>
  <c r="Y1429" i="1"/>
  <c r="AF1429" i="1" s="1"/>
  <c r="Y1430" i="1"/>
  <c r="AF1430" i="1" s="1"/>
  <c r="Y1431" i="1"/>
  <c r="AF1431" i="1" s="1"/>
  <c r="Y1432" i="1"/>
  <c r="AF1432" i="1" s="1"/>
  <c r="Y1433" i="1"/>
  <c r="AF1433" i="1" s="1"/>
  <c r="Y1434" i="1"/>
  <c r="AF1434" i="1" s="1"/>
  <c r="Y1435" i="1"/>
  <c r="AF1435" i="1" s="1"/>
  <c r="Y1436" i="1"/>
  <c r="AF1436" i="1" s="1"/>
  <c r="Y1437" i="1"/>
  <c r="AF1437" i="1" s="1"/>
  <c r="Y1438" i="1"/>
  <c r="AF1438" i="1" s="1"/>
  <c r="Y1439" i="1"/>
  <c r="AF1439" i="1" s="1"/>
  <c r="Y1440" i="1"/>
  <c r="AF1440" i="1" s="1"/>
  <c r="Y1441" i="1"/>
  <c r="AF1441" i="1" s="1"/>
  <c r="Y1442" i="1"/>
  <c r="AF1442" i="1" s="1"/>
  <c r="Y1443" i="1"/>
  <c r="AF1443" i="1" s="1"/>
  <c r="Y1444" i="1"/>
  <c r="AF1444" i="1" s="1"/>
  <c r="Y1445" i="1"/>
  <c r="AF1445" i="1" s="1"/>
  <c r="Y1446" i="1"/>
  <c r="AF1446" i="1" s="1"/>
  <c r="Y1447" i="1"/>
  <c r="AF1447" i="1" s="1"/>
  <c r="Y1448" i="1"/>
  <c r="AF1448" i="1" s="1"/>
  <c r="Y1449" i="1"/>
  <c r="AF1449" i="1" s="1"/>
  <c r="Y1450" i="1"/>
  <c r="AF1450" i="1" s="1"/>
  <c r="Y1451" i="1"/>
  <c r="AF1451" i="1" s="1"/>
  <c r="Y1452" i="1"/>
  <c r="AF1452" i="1" s="1"/>
  <c r="Y1453" i="1"/>
  <c r="AF1453" i="1" s="1"/>
  <c r="Y1454" i="1"/>
  <c r="AF1454" i="1" s="1"/>
  <c r="Y1455" i="1"/>
  <c r="AF1455" i="1" s="1"/>
  <c r="Y1456" i="1"/>
  <c r="AF1456" i="1" s="1"/>
  <c r="Y1457" i="1"/>
  <c r="AF1457" i="1" s="1"/>
  <c r="Y1458" i="1"/>
  <c r="AF1458" i="1" s="1"/>
  <c r="Y1459" i="1"/>
  <c r="AF1459" i="1" s="1"/>
  <c r="Y1460" i="1"/>
  <c r="AF1460" i="1" s="1"/>
  <c r="Y1461" i="1"/>
  <c r="AF1461" i="1" s="1"/>
  <c r="Y1462" i="1"/>
  <c r="AF1462" i="1" s="1"/>
  <c r="Y1463" i="1"/>
  <c r="AF1463" i="1" s="1"/>
  <c r="Y1464" i="1"/>
  <c r="AF1464" i="1" s="1"/>
  <c r="Y1465" i="1"/>
  <c r="AF1465" i="1" s="1"/>
  <c r="Y1466" i="1"/>
  <c r="AF1466" i="1" s="1"/>
  <c r="Y1467" i="1"/>
  <c r="AF1467" i="1" s="1"/>
  <c r="Y1468" i="1"/>
  <c r="AF1468" i="1" s="1"/>
  <c r="Y1469" i="1"/>
  <c r="AF1469" i="1" s="1"/>
  <c r="Y1470" i="1"/>
  <c r="AF1470" i="1" s="1"/>
  <c r="Y1471" i="1"/>
  <c r="AF1471" i="1" s="1"/>
  <c r="Y1472" i="1"/>
  <c r="AF1472" i="1" s="1"/>
  <c r="Y1473" i="1"/>
  <c r="AF1473" i="1" s="1"/>
  <c r="Y1474" i="1"/>
  <c r="AF1474" i="1" s="1"/>
  <c r="Y1475" i="1"/>
  <c r="AF1475" i="1" s="1"/>
  <c r="Y1476" i="1"/>
  <c r="AF1476" i="1" s="1"/>
  <c r="Y1477" i="1"/>
  <c r="AF1477" i="1" s="1"/>
  <c r="Y1478" i="1"/>
  <c r="AF1478" i="1" s="1"/>
  <c r="Y1479" i="1"/>
  <c r="AF1479" i="1" s="1"/>
  <c r="Y1480" i="1"/>
  <c r="AF1480" i="1" s="1"/>
  <c r="Y1481" i="1"/>
  <c r="AF1481" i="1" s="1"/>
  <c r="Y1482" i="1"/>
  <c r="AF1482" i="1" s="1"/>
  <c r="Y1483" i="1"/>
  <c r="AF1483" i="1" s="1"/>
  <c r="Y1484" i="1"/>
  <c r="AF1484" i="1" s="1"/>
  <c r="Y1485" i="1"/>
  <c r="AF1485" i="1" s="1"/>
  <c r="Y1486" i="1"/>
  <c r="AF1486" i="1" s="1"/>
  <c r="Y1487" i="1"/>
  <c r="AF1487" i="1" s="1"/>
  <c r="Y1488" i="1"/>
  <c r="AF1488" i="1" s="1"/>
  <c r="Y1489" i="1"/>
  <c r="AF1489" i="1" s="1"/>
  <c r="Y1490" i="1"/>
  <c r="AF1490" i="1" s="1"/>
  <c r="Y1491" i="1"/>
  <c r="AF1491" i="1" s="1"/>
  <c r="Y1492" i="1"/>
  <c r="AF1492" i="1" s="1"/>
  <c r="Y1493" i="1"/>
  <c r="AF1493" i="1" s="1"/>
  <c r="Y1494" i="1"/>
  <c r="AF1494" i="1" s="1"/>
  <c r="Y1495" i="1"/>
  <c r="AF1495" i="1" s="1"/>
  <c r="Y1496" i="1"/>
  <c r="AF1496" i="1" s="1"/>
  <c r="Y1497" i="1"/>
  <c r="AF1497" i="1" s="1"/>
  <c r="Y1498" i="1"/>
  <c r="AF1498" i="1" s="1"/>
  <c r="Y1499" i="1"/>
  <c r="AF1499" i="1" s="1"/>
  <c r="Y1500" i="1"/>
  <c r="AF1500" i="1" s="1"/>
  <c r="Y1501" i="1"/>
  <c r="AF1501" i="1" s="1"/>
  <c r="Y1502" i="1"/>
  <c r="AF1502" i="1" s="1"/>
  <c r="Y1503" i="1"/>
  <c r="AF1503" i="1" s="1"/>
  <c r="Y1504" i="1"/>
  <c r="AF1504" i="1" s="1"/>
  <c r="Y1505" i="1"/>
  <c r="AF1505" i="1" s="1"/>
  <c r="Y1506" i="1"/>
  <c r="AF1506" i="1" s="1"/>
  <c r="Y1507" i="1"/>
  <c r="AF1507" i="1" s="1"/>
  <c r="Y1508" i="1"/>
  <c r="AF1508" i="1" s="1"/>
  <c r="Y1509" i="1"/>
  <c r="AF1509" i="1" s="1"/>
  <c r="Y1510" i="1"/>
  <c r="AF1510" i="1" s="1"/>
  <c r="Y1511" i="1"/>
  <c r="AF1511" i="1" s="1"/>
  <c r="Y1512" i="1"/>
  <c r="AF1512" i="1" s="1"/>
  <c r="Y1513" i="1"/>
  <c r="AF1513" i="1" s="1"/>
  <c r="Y1514" i="1"/>
  <c r="AF1514" i="1" s="1"/>
  <c r="Y1515" i="1"/>
  <c r="AF1515" i="1" s="1"/>
  <c r="Y1516" i="1"/>
  <c r="AF1516" i="1" s="1"/>
  <c r="Y1517" i="1"/>
  <c r="AF1517" i="1" s="1"/>
  <c r="Y1518" i="1"/>
  <c r="AF1518" i="1" s="1"/>
  <c r="Y1519" i="1"/>
  <c r="AF1519" i="1" s="1"/>
  <c r="Y1520" i="1"/>
  <c r="AF1520" i="1" s="1"/>
  <c r="Y1521" i="1"/>
  <c r="AF1521" i="1" s="1"/>
  <c r="Y1522" i="1"/>
  <c r="AF1522" i="1" s="1"/>
  <c r="Y1523" i="1"/>
  <c r="AF1523" i="1" s="1"/>
  <c r="Y1524" i="1"/>
  <c r="AF1524" i="1" s="1"/>
  <c r="Y1525" i="1"/>
  <c r="AF1525" i="1" s="1"/>
  <c r="Y1526" i="1"/>
  <c r="AF1526" i="1" s="1"/>
  <c r="Y1527" i="1"/>
  <c r="AF1527" i="1" s="1"/>
  <c r="Y1528" i="1"/>
  <c r="AF1528" i="1" s="1"/>
  <c r="Y1529" i="1"/>
  <c r="AF1529" i="1" s="1"/>
  <c r="Y1530" i="1"/>
  <c r="AF1530" i="1" s="1"/>
  <c r="Y1531" i="1"/>
  <c r="AF1531" i="1" s="1"/>
  <c r="Y1532" i="1"/>
  <c r="AF1532" i="1" s="1"/>
  <c r="Y1533" i="1"/>
  <c r="AF1533" i="1" s="1"/>
  <c r="Y1534" i="1"/>
  <c r="AF1534" i="1" s="1"/>
  <c r="Y1535" i="1"/>
  <c r="AF1535" i="1" s="1"/>
  <c r="Y1536" i="1"/>
  <c r="AF1536" i="1" s="1"/>
  <c r="Y1537" i="1"/>
  <c r="AF1537" i="1" s="1"/>
  <c r="Y1538" i="1"/>
  <c r="AF1538" i="1" s="1"/>
  <c r="Y1539" i="1"/>
  <c r="AF1539" i="1" s="1"/>
  <c r="Y1540" i="1"/>
  <c r="AF1540" i="1" s="1"/>
  <c r="Y1541" i="1"/>
  <c r="AF1541" i="1" s="1"/>
  <c r="Y1542" i="1"/>
  <c r="AF1542" i="1" s="1"/>
  <c r="Y1543" i="1"/>
  <c r="AF1543" i="1" s="1"/>
  <c r="Y1544" i="1"/>
  <c r="AF1544" i="1" s="1"/>
  <c r="Y1545" i="1"/>
  <c r="AF1545" i="1" s="1"/>
  <c r="Y1546" i="1"/>
  <c r="AF1546" i="1" s="1"/>
  <c r="Y1547" i="1"/>
  <c r="AF1547" i="1" s="1"/>
  <c r="Y1548" i="1"/>
  <c r="AF1548" i="1" s="1"/>
  <c r="Y1549" i="1"/>
  <c r="AF1549" i="1" s="1"/>
  <c r="Y1550" i="1"/>
  <c r="AF1550" i="1" s="1"/>
  <c r="Y1551" i="1"/>
  <c r="AF1551" i="1" s="1"/>
  <c r="Y1552" i="1"/>
  <c r="AF1552" i="1" s="1"/>
  <c r="Y1553" i="1"/>
  <c r="AF1553" i="1" s="1"/>
  <c r="Y1554" i="1"/>
  <c r="AF1554" i="1" s="1"/>
  <c r="Y1555" i="1"/>
  <c r="AF1555" i="1" s="1"/>
  <c r="Y1556" i="1"/>
  <c r="AF1556" i="1" s="1"/>
  <c r="Y1557" i="1"/>
  <c r="AF1557" i="1" s="1"/>
  <c r="Y1558" i="1"/>
  <c r="AF1558" i="1" s="1"/>
  <c r="Y1559" i="1"/>
  <c r="AF1559" i="1" s="1"/>
  <c r="Y1560" i="1"/>
  <c r="AF1560" i="1" s="1"/>
  <c r="Y1561" i="1"/>
  <c r="AF1561" i="1" s="1"/>
  <c r="Y1562" i="1"/>
  <c r="AF1562" i="1" s="1"/>
  <c r="Y1563" i="1"/>
  <c r="AF1563" i="1" s="1"/>
  <c r="Y1564" i="1"/>
  <c r="AF1564" i="1" s="1"/>
  <c r="Y1565" i="1"/>
  <c r="AF1565" i="1" s="1"/>
  <c r="Y1566" i="1"/>
  <c r="AF1566" i="1" s="1"/>
  <c r="Y1567" i="1"/>
  <c r="AF1567" i="1" s="1"/>
  <c r="Y1568" i="1"/>
  <c r="AF1568" i="1" s="1"/>
  <c r="Y1569" i="1"/>
  <c r="AF1569" i="1" s="1"/>
  <c r="Y1570" i="1"/>
  <c r="AF1570" i="1" s="1"/>
  <c r="Y1571" i="1"/>
  <c r="AF1571" i="1" s="1"/>
  <c r="Y1572" i="1"/>
  <c r="AF1572" i="1" s="1"/>
  <c r="Y1573" i="1"/>
  <c r="AF1573" i="1" s="1"/>
  <c r="Y1574" i="1"/>
  <c r="AF1574" i="1" s="1"/>
  <c r="Y1575" i="1"/>
  <c r="AF1575" i="1" s="1"/>
  <c r="Y1576" i="1"/>
  <c r="AF1576" i="1" s="1"/>
  <c r="Y1577" i="1"/>
  <c r="AF1577" i="1" s="1"/>
  <c r="Y1578" i="1"/>
  <c r="AF1578" i="1" s="1"/>
  <c r="Y1579" i="1"/>
  <c r="AF1579" i="1" s="1"/>
  <c r="Y1580" i="1"/>
  <c r="AF1580" i="1" s="1"/>
  <c r="Y1581" i="1"/>
  <c r="AF1581" i="1" s="1"/>
  <c r="Y1582" i="1"/>
  <c r="AF1582" i="1" s="1"/>
  <c r="Y1583" i="1"/>
  <c r="AF1583" i="1" s="1"/>
  <c r="Y1584" i="1"/>
  <c r="AF1584" i="1" s="1"/>
  <c r="Y1585" i="1"/>
  <c r="AF1585" i="1" s="1"/>
  <c r="Y1586" i="1"/>
  <c r="AF1586" i="1" s="1"/>
  <c r="Y1587" i="1"/>
  <c r="AF1587" i="1" s="1"/>
  <c r="Y1588" i="1"/>
  <c r="AF1588" i="1" s="1"/>
  <c r="Y1589" i="1"/>
  <c r="AF1589" i="1" s="1"/>
  <c r="Y1590" i="1"/>
  <c r="AF1590" i="1" s="1"/>
  <c r="Y1591" i="1"/>
  <c r="AF1591" i="1" s="1"/>
  <c r="Y1592" i="1"/>
  <c r="AF1592" i="1" s="1"/>
  <c r="Y1593" i="1"/>
  <c r="AF1593" i="1" s="1"/>
  <c r="Y1594" i="1"/>
  <c r="AF1594" i="1" s="1"/>
  <c r="Y1595" i="1"/>
  <c r="AF1595" i="1" s="1"/>
  <c r="Y1596" i="1"/>
  <c r="AF1596" i="1" s="1"/>
  <c r="Y1597" i="1"/>
  <c r="AF1597" i="1" s="1"/>
  <c r="Y1598" i="1"/>
  <c r="AF1598" i="1" s="1"/>
  <c r="Y1599" i="1"/>
  <c r="AF1599" i="1" s="1"/>
  <c r="Y1600" i="1"/>
  <c r="AF1600" i="1" s="1"/>
  <c r="Y1601" i="1"/>
  <c r="AF1601" i="1" s="1"/>
  <c r="Y1602" i="1"/>
  <c r="AF1602" i="1" s="1"/>
  <c r="Y1603" i="1"/>
  <c r="AF1603" i="1" s="1"/>
  <c r="Y1604" i="1"/>
  <c r="AF1604" i="1" s="1"/>
  <c r="Y1605" i="1"/>
  <c r="AF1605" i="1" s="1"/>
  <c r="Y1606" i="1"/>
  <c r="AF1606" i="1" s="1"/>
  <c r="Y1607" i="1"/>
  <c r="AF1607" i="1" s="1"/>
  <c r="Y1608" i="1"/>
  <c r="AF1608" i="1" s="1"/>
  <c r="Y1609" i="1"/>
  <c r="AF1609" i="1" s="1"/>
  <c r="Y1610" i="1"/>
  <c r="AF1610" i="1" s="1"/>
  <c r="Y1611" i="1"/>
  <c r="AF1611" i="1" s="1"/>
  <c r="Y1612" i="1"/>
  <c r="AF1612" i="1" s="1"/>
  <c r="Y1613" i="1"/>
  <c r="AF1613" i="1" s="1"/>
  <c r="Y1614" i="1"/>
  <c r="AF1614" i="1" s="1"/>
  <c r="Y1615" i="1"/>
  <c r="AF1615" i="1" s="1"/>
  <c r="Y1616" i="1"/>
  <c r="AF1616" i="1" s="1"/>
  <c r="Y1617" i="1"/>
  <c r="AF1617" i="1" s="1"/>
  <c r="Y1618" i="1"/>
  <c r="AF1618" i="1" s="1"/>
  <c r="Y1619" i="1"/>
  <c r="AF1619" i="1" s="1"/>
  <c r="Y1620" i="1"/>
  <c r="AF1620" i="1" s="1"/>
  <c r="Y1621" i="1"/>
  <c r="AF1621" i="1" s="1"/>
  <c r="Y1622" i="1"/>
  <c r="AF1622" i="1" s="1"/>
  <c r="Y1623" i="1"/>
  <c r="AF1623" i="1" s="1"/>
  <c r="Y1624" i="1"/>
  <c r="AF1624" i="1" s="1"/>
  <c r="Y1625" i="1"/>
  <c r="AF1625" i="1" s="1"/>
  <c r="Y1626" i="1"/>
  <c r="AF1626" i="1" s="1"/>
  <c r="Y1627" i="1"/>
  <c r="AF1627" i="1" s="1"/>
  <c r="Y1628" i="1"/>
  <c r="AF1628" i="1" s="1"/>
  <c r="Y1629" i="1"/>
  <c r="AF1629" i="1" s="1"/>
  <c r="Y1630" i="1"/>
  <c r="AF1630" i="1" s="1"/>
  <c r="Y1631" i="1"/>
  <c r="AF1631" i="1" s="1"/>
  <c r="Y1632" i="1"/>
  <c r="AF1632" i="1" s="1"/>
  <c r="Y1633" i="1"/>
  <c r="AF1633" i="1" s="1"/>
  <c r="Y1634" i="1"/>
  <c r="AF1634" i="1" s="1"/>
  <c r="Y1635" i="1"/>
  <c r="AF1635" i="1" s="1"/>
  <c r="Y1636" i="1"/>
  <c r="AF1636" i="1" s="1"/>
  <c r="Y1637" i="1"/>
  <c r="AF1637" i="1" s="1"/>
  <c r="Y1638" i="1"/>
  <c r="AF1638" i="1" s="1"/>
  <c r="Y1639" i="1"/>
  <c r="AF1639" i="1" s="1"/>
  <c r="Y1640" i="1"/>
  <c r="AF1640" i="1" s="1"/>
  <c r="Y1641" i="1"/>
  <c r="AF1641" i="1" s="1"/>
  <c r="Y1642" i="1"/>
  <c r="AF1642" i="1" s="1"/>
  <c r="Y1643" i="1"/>
  <c r="AF1643" i="1" s="1"/>
  <c r="Y1644" i="1"/>
  <c r="AF1644" i="1" s="1"/>
  <c r="Y1645" i="1"/>
  <c r="AF1645" i="1" s="1"/>
  <c r="Y1646" i="1"/>
  <c r="AF1646" i="1" s="1"/>
  <c r="Y1647" i="1"/>
  <c r="AF1647" i="1" s="1"/>
  <c r="Y1648" i="1"/>
  <c r="AF1648" i="1" s="1"/>
  <c r="Y1649" i="1"/>
  <c r="AF1649" i="1" s="1"/>
  <c r="Y1650" i="1"/>
  <c r="AF1650" i="1" s="1"/>
  <c r="Y1651" i="1"/>
  <c r="AF1651" i="1" s="1"/>
  <c r="Y1652" i="1"/>
  <c r="AF1652" i="1" s="1"/>
  <c r="Y1653" i="1"/>
  <c r="AF1653" i="1" s="1"/>
  <c r="Y1654" i="1"/>
  <c r="AF1654" i="1" s="1"/>
  <c r="Y1655" i="1"/>
  <c r="AF1655" i="1" s="1"/>
  <c r="Y1656" i="1"/>
  <c r="AF1656" i="1" s="1"/>
  <c r="Y1657" i="1"/>
  <c r="AF1657" i="1" s="1"/>
  <c r="Y1658" i="1"/>
  <c r="AF1658" i="1" s="1"/>
  <c r="Y1659" i="1"/>
  <c r="AF1659" i="1" s="1"/>
  <c r="Y1660" i="1"/>
  <c r="AF1660" i="1" s="1"/>
  <c r="Y1661" i="1"/>
  <c r="AF1661" i="1" s="1"/>
  <c r="Y1662" i="1"/>
  <c r="AF1662" i="1" s="1"/>
  <c r="Y1663" i="1"/>
  <c r="AF1663" i="1" s="1"/>
  <c r="Y1664" i="1"/>
  <c r="AF1664" i="1" s="1"/>
  <c r="Y1665" i="1"/>
  <c r="AF1665" i="1" s="1"/>
  <c r="Y1666" i="1"/>
  <c r="AF1666" i="1" s="1"/>
  <c r="Y1667" i="1"/>
  <c r="AF1667" i="1" s="1"/>
  <c r="Y1668" i="1"/>
  <c r="AF1668" i="1" s="1"/>
  <c r="Y1669" i="1"/>
  <c r="AF1669" i="1" s="1"/>
  <c r="Y1670" i="1"/>
  <c r="AF1670" i="1" s="1"/>
  <c r="Y1671" i="1"/>
  <c r="AF1671" i="1" s="1"/>
  <c r="Y1672" i="1"/>
  <c r="AF1672" i="1" s="1"/>
  <c r="Y1673" i="1"/>
  <c r="AF1673" i="1" s="1"/>
  <c r="Y1674" i="1"/>
  <c r="AF1674" i="1" s="1"/>
  <c r="Y1675" i="1"/>
  <c r="AF1675" i="1" s="1"/>
  <c r="Y1676" i="1"/>
  <c r="AF1676" i="1" s="1"/>
  <c r="Y1677" i="1"/>
  <c r="AF1677" i="1" s="1"/>
  <c r="Y1678" i="1"/>
  <c r="AF1678" i="1" s="1"/>
  <c r="Y1679" i="1"/>
  <c r="AF1679" i="1" s="1"/>
  <c r="Y1680" i="1"/>
  <c r="AF1680" i="1" s="1"/>
  <c r="Y1681" i="1"/>
  <c r="AF1681" i="1" s="1"/>
  <c r="Y1682" i="1"/>
  <c r="AF1682" i="1" s="1"/>
  <c r="Y1683" i="1"/>
  <c r="AF1683" i="1" s="1"/>
  <c r="Y1684" i="1"/>
  <c r="AF1684" i="1" s="1"/>
  <c r="Y1685" i="1"/>
  <c r="AF1685" i="1" s="1"/>
  <c r="Y1686" i="1"/>
  <c r="AF1686" i="1" s="1"/>
  <c r="Y1687" i="1"/>
  <c r="AF1687" i="1" s="1"/>
  <c r="Y1688" i="1"/>
  <c r="AF1688" i="1" s="1"/>
  <c r="Y1689" i="1"/>
  <c r="AF1689" i="1" s="1"/>
  <c r="Y1690" i="1"/>
  <c r="AF1690" i="1" s="1"/>
  <c r="Y1691" i="1"/>
  <c r="AF1691" i="1" s="1"/>
  <c r="Y1692" i="1"/>
  <c r="AF1692" i="1" s="1"/>
  <c r="Y1693" i="1"/>
  <c r="AF1693" i="1" s="1"/>
  <c r="Y1694" i="1"/>
  <c r="AF1694" i="1" s="1"/>
  <c r="Y1695" i="1"/>
  <c r="AF1695" i="1" s="1"/>
  <c r="Y1696" i="1"/>
  <c r="AF1696" i="1" s="1"/>
  <c r="Y1697" i="1"/>
  <c r="AF1697" i="1" s="1"/>
  <c r="Y1698" i="1"/>
  <c r="AF1698" i="1" s="1"/>
  <c r="Y1699" i="1"/>
  <c r="AF1699" i="1" s="1"/>
  <c r="Y1700" i="1"/>
  <c r="AF1700" i="1" s="1"/>
  <c r="Y1701" i="1"/>
  <c r="AF1701" i="1" s="1"/>
  <c r="Y1702" i="1"/>
  <c r="AF1702" i="1" s="1"/>
  <c r="Y1703" i="1"/>
  <c r="AF1703" i="1" s="1"/>
  <c r="Y1704" i="1"/>
  <c r="AF1704" i="1" s="1"/>
  <c r="Y1705" i="1"/>
  <c r="AF1705" i="1" s="1"/>
  <c r="Y1706" i="1"/>
  <c r="AF1706" i="1" s="1"/>
  <c r="Y1707" i="1"/>
  <c r="AF1707" i="1" s="1"/>
  <c r="Y1708" i="1"/>
  <c r="AF1708" i="1" s="1"/>
  <c r="Y1709" i="1"/>
  <c r="AF1709" i="1" s="1"/>
  <c r="Y1710" i="1"/>
  <c r="AF1710" i="1" s="1"/>
  <c r="Y1711" i="1"/>
  <c r="AF1711" i="1" s="1"/>
  <c r="Y1712" i="1"/>
  <c r="AF1712" i="1" s="1"/>
  <c r="Y1713" i="1"/>
  <c r="AF1713" i="1" s="1"/>
  <c r="Y1714" i="1"/>
  <c r="AF1714" i="1" s="1"/>
  <c r="Y1715" i="1"/>
  <c r="AF1715" i="1" s="1"/>
  <c r="Y1716" i="1"/>
  <c r="AF1716" i="1" s="1"/>
  <c r="Y1717" i="1"/>
  <c r="AF1717" i="1" s="1"/>
  <c r="Y1718" i="1"/>
  <c r="AF1718" i="1" s="1"/>
  <c r="Y1719" i="1"/>
  <c r="AF1719" i="1" s="1"/>
  <c r="Y1720" i="1"/>
  <c r="AF1720" i="1" s="1"/>
  <c r="Y1721" i="1"/>
  <c r="AF1721" i="1" s="1"/>
  <c r="Y1722" i="1"/>
  <c r="AF1722" i="1" s="1"/>
  <c r="Y1723" i="1"/>
  <c r="AF1723" i="1" s="1"/>
  <c r="Y1724" i="1"/>
  <c r="AF1724" i="1" s="1"/>
  <c r="Y1725" i="1"/>
  <c r="AF1725" i="1" s="1"/>
  <c r="Y1726" i="1"/>
  <c r="AF1726" i="1" s="1"/>
  <c r="Y1727" i="1"/>
  <c r="AF1727" i="1" s="1"/>
  <c r="Y1728" i="1"/>
  <c r="AF1728" i="1" s="1"/>
  <c r="Y1729" i="1"/>
  <c r="AF1729" i="1" s="1"/>
  <c r="Y1730" i="1"/>
  <c r="AF1730" i="1" s="1"/>
  <c r="Y1731" i="1"/>
  <c r="AF1731" i="1" s="1"/>
  <c r="Y1732" i="1"/>
  <c r="AF1732" i="1" s="1"/>
  <c r="Y1733" i="1"/>
  <c r="AF1733" i="1" s="1"/>
  <c r="Y1734" i="1"/>
  <c r="AF1734" i="1" s="1"/>
  <c r="Y1735" i="1"/>
  <c r="AF1735" i="1" s="1"/>
  <c r="Y1736" i="1"/>
  <c r="AF1736" i="1" s="1"/>
  <c r="Y1737" i="1"/>
  <c r="AF1737" i="1" s="1"/>
  <c r="Y1738" i="1"/>
  <c r="AF1738" i="1" s="1"/>
  <c r="Y1739" i="1"/>
  <c r="AF1739" i="1" s="1"/>
  <c r="Y1740" i="1"/>
  <c r="AF1740" i="1" s="1"/>
  <c r="Y1741" i="1"/>
  <c r="AF1741" i="1" s="1"/>
  <c r="Y1742" i="1"/>
  <c r="AF1742" i="1" s="1"/>
  <c r="Y1743" i="1"/>
  <c r="AF1743" i="1" s="1"/>
  <c r="Y1744" i="1"/>
  <c r="AF1744" i="1" s="1"/>
  <c r="Y1745" i="1"/>
  <c r="AF1745" i="1" s="1"/>
  <c r="Y1746" i="1"/>
  <c r="AF1746" i="1" s="1"/>
  <c r="Y1747" i="1"/>
  <c r="AF1747" i="1" s="1"/>
  <c r="Y1748" i="1"/>
  <c r="AF1748" i="1" s="1"/>
  <c r="Y1749" i="1"/>
  <c r="AF1749" i="1" s="1"/>
  <c r="Y1750" i="1"/>
  <c r="AF1750" i="1" s="1"/>
  <c r="Y1751" i="1"/>
  <c r="AF1751" i="1" s="1"/>
  <c r="Y1752" i="1"/>
  <c r="AF1752" i="1" s="1"/>
  <c r="Y1753" i="1"/>
  <c r="AF1753" i="1" s="1"/>
  <c r="Y1754" i="1"/>
  <c r="AF1754" i="1" s="1"/>
  <c r="Y1755" i="1"/>
  <c r="AF1755" i="1" s="1"/>
  <c r="Y1756" i="1"/>
  <c r="AF1756" i="1" s="1"/>
  <c r="Y1757" i="1"/>
  <c r="AF1757" i="1" s="1"/>
  <c r="Y1758" i="1"/>
  <c r="AF1758" i="1" s="1"/>
  <c r="Y1759" i="1"/>
  <c r="AF1759" i="1" s="1"/>
  <c r="Y1760" i="1"/>
  <c r="AF1760" i="1" s="1"/>
  <c r="Y1761" i="1"/>
  <c r="AF1761" i="1" s="1"/>
  <c r="Y1762" i="1"/>
  <c r="AF1762" i="1" s="1"/>
  <c r="Y1763" i="1"/>
  <c r="AF1763" i="1" s="1"/>
  <c r="Y1764" i="1"/>
  <c r="AF1764" i="1" s="1"/>
  <c r="Y1765" i="1"/>
  <c r="AF1765" i="1" s="1"/>
  <c r="Y1766" i="1"/>
  <c r="AF1766" i="1" s="1"/>
  <c r="Y1767" i="1"/>
  <c r="AF1767" i="1" s="1"/>
  <c r="Y1768" i="1"/>
  <c r="AF1768" i="1" s="1"/>
  <c r="Y1769" i="1"/>
  <c r="AF1769" i="1" s="1"/>
  <c r="Y1770" i="1"/>
  <c r="AF1770" i="1" s="1"/>
  <c r="Y1771" i="1"/>
  <c r="AF1771" i="1" s="1"/>
  <c r="Y1772" i="1"/>
  <c r="AF1772" i="1" s="1"/>
  <c r="Y1773" i="1"/>
  <c r="AF1773" i="1" s="1"/>
  <c r="Y1774" i="1"/>
  <c r="AF1774" i="1" s="1"/>
  <c r="Y1775" i="1"/>
  <c r="AF1775" i="1" s="1"/>
  <c r="Y1776" i="1"/>
  <c r="AF1776" i="1" s="1"/>
  <c r="Y1777" i="1"/>
  <c r="AF1777" i="1" s="1"/>
  <c r="Y1778" i="1"/>
  <c r="AF1778" i="1" s="1"/>
  <c r="Y1779" i="1"/>
  <c r="AF1779" i="1" s="1"/>
  <c r="Y1780" i="1"/>
  <c r="AF1780" i="1" s="1"/>
  <c r="Y1781" i="1"/>
  <c r="AF1781" i="1" s="1"/>
  <c r="Y1782" i="1"/>
  <c r="AF1782" i="1" s="1"/>
  <c r="Y1783" i="1"/>
  <c r="AF1783" i="1" s="1"/>
  <c r="Y1784" i="1"/>
  <c r="AF1784" i="1" s="1"/>
  <c r="Y1785" i="1"/>
  <c r="AF1785" i="1" s="1"/>
  <c r="Y1786" i="1"/>
  <c r="AF1786" i="1" s="1"/>
  <c r="Y1787" i="1"/>
  <c r="AF1787" i="1" s="1"/>
  <c r="Y1788" i="1"/>
  <c r="AF1788" i="1" s="1"/>
  <c r="Y1789" i="1"/>
  <c r="AF1789" i="1" s="1"/>
  <c r="Y1790" i="1"/>
  <c r="AF1790" i="1" s="1"/>
  <c r="Y1791" i="1"/>
  <c r="AF1791" i="1" s="1"/>
  <c r="Y1792" i="1"/>
  <c r="AF1792" i="1" s="1"/>
  <c r="Y1793" i="1"/>
  <c r="AF1793" i="1" s="1"/>
  <c r="Y1794" i="1"/>
  <c r="AF1794" i="1" s="1"/>
  <c r="Y1795" i="1"/>
  <c r="AF1795" i="1" s="1"/>
  <c r="Y1796" i="1"/>
  <c r="AF1796" i="1" s="1"/>
  <c r="Y1797" i="1"/>
  <c r="AF1797" i="1" s="1"/>
  <c r="Y1798" i="1"/>
  <c r="AF1798" i="1" s="1"/>
  <c r="Y1799" i="1"/>
  <c r="AF1799" i="1" s="1"/>
  <c r="Y1800" i="1"/>
  <c r="AF1800" i="1" s="1"/>
  <c r="Y1801" i="1"/>
  <c r="AF1801" i="1" s="1"/>
  <c r="Y1802" i="1"/>
  <c r="AF1802" i="1" s="1"/>
  <c r="Y1803" i="1"/>
  <c r="AF1803" i="1" s="1"/>
  <c r="Y1804" i="1"/>
  <c r="AF1804" i="1" s="1"/>
  <c r="Y1805" i="1"/>
  <c r="AF1805" i="1" s="1"/>
  <c r="Y1806" i="1"/>
  <c r="AF1806" i="1" s="1"/>
  <c r="Y1807" i="1"/>
  <c r="AF1807" i="1" s="1"/>
  <c r="Y1808" i="1"/>
  <c r="AF1808" i="1" s="1"/>
  <c r="Y1809" i="1"/>
  <c r="AF1809" i="1" s="1"/>
  <c r="Y1810" i="1"/>
  <c r="AF1810" i="1" s="1"/>
  <c r="Y1811" i="1"/>
  <c r="AF1811" i="1" s="1"/>
  <c r="Y1812" i="1"/>
  <c r="AF1812" i="1" s="1"/>
  <c r="Y1813" i="1"/>
  <c r="AF1813" i="1" s="1"/>
  <c r="Y1814" i="1"/>
  <c r="AF1814" i="1" s="1"/>
  <c r="Y1815" i="1"/>
  <c r="AF1815" i="1" s="1"/>
  <c r="Y1816" i="1"/>
  <c r="AF1816" i="1" s="1"/>
  <c r="Y1817" i="1"/>
  <c r="AF1817" i="1" s="1"/>
  <c r="Y1818" i="1"/>
  <c r="AF1818" i="1" s="1"/>
  <c r="Y1819" i="1"/>
  <c r="AF1819" i="1" s="1"/>
  <c r="Y1820" i="1"/>
  <c r="AF1820" i="1" s="1"/>
  <c r="Y1821" i="1"/>
  <c r="AF1821" i="1" s="1"/>
  <c r="Y1822" i="1"/>
  <c r="AF1822" i="1" s="1"/>
  <c r="Y1823" i="1"/>
  <c r="AF1823" i="1" s="1"/>
  <c r="Y1824" i="1"/>
  <c r="AF1824" i="1" s="1"/>
  <c r="Y1825" i="1"/>
  <c r="AF1825" i="1" s="1"/>
  <c r="Y1826" i="1"/>
  <c r="AF1826" i="1" s="1"/>
  <c r="Y1827" i="1"/>
  <c r="AF1827" i="1" s="1"/>
  <c r="Y1828" i="1"/>
  <c r="AF1828" i="1" s="1"/>
  <c r="Y1829" i="1"/>
  <c r="AF1829" i="1" s="1"/>
  <c r="Y1830" i="1"/>
  <c r="AF1830" i="1" s="1"/>
  <c r="Y1831" i="1"/>
  <c r="AF1831" i="1" s="1"/>
  <c r="Y1832" i="1"/>
  <c r="AF1832" i="1" s="1"/>
  <c r="Y1833" i="1"/>
  <c r="AF1833" i="1" s="1"/>
  <c r="Y1834" i="1"/>
  <c r="AF1834" i="1" s="1"/>
  <c r="Y1835" i="1"/>
  <c r="AF1835" i="1" s="1"/>
  <c r="Y1836" i="1"/>
  <c r="AF1836" i="1" s="1"/>
  <c r="Y1837" i="1"/>
  <c r="AF1837" i="1" s="1"/>
  <c r="Y1838" i="1"/>
  <c r="AF1838" i="1" s="1"/>
  <c r="Y1839" i="1"/>
  <c r="AF1839" i="1" s="1"/>
  <c r="Y1840" i="1"/>
  <c r="AF1840" i="1" s="1"/>
  <c r="Y1841" i="1"/>
  <c r="AF1841" i="1" s="1"/>
  <c r="Y1842" i="1"/>
  <c r="AF1842" i="1" s="1"/>
  <c r="Y1843" i="1"/>
  <c r="AF1843" i="1" s="1"/>
  <c r="Y1844" i="1"/>
  <c r="AF1844" i="1" s="1"/>
  <c r="Y1845" i="1"/>
  <c r="AF1845" i="1" s="1"/>
  <c r="Y1846" i="1"/>
  <c r="AF1846" i="1" s="1"/>
  <c r="Y1847" i="1"/>
  <c r="AF1847" i="1" s="1"/>
  <c r="Y1848" i="1"/>
  <c r="AF1848" i="1" s="1"/>
  <c r="Y1849" i="1"/>
  <c r="AF1849" i="1" s="1"/>
  <c r="Y1850" i="1"/>
  <c r="AF1850" i="1" s="1"/>
  <c r="Y1851" i="1"/>
  <c r="AF1851" i="1" s="1"/>
  <c r="Y1852" i="1"/>
  <c r="AF1852" i="1" s="1"/>
  <c r="Y1853" i="1"/>
  <c r="AF1853" i="1" s="1"/>
  <c r="Y1854" i="1"/>
  <c r="AF1854" i="1" s="1"/>
  <c r="Y1855" i="1"/>
  <c r="AF1855" i="1" s="1"/>
  <c r="Y1856" i="1"/>
  <c r="AF1856" i="1" s="1"/>
  <c r="Y1857" i="1"/>
  <c r="AF1857" i="1" s="1"/>
  <c r="Y1858" i="1"/>
  <c r="AF1858" i="1" s="1"/>
  <c r="Y1859" i="1"/>
  <c r="AF1859" i="1" s="1"/>
  <c r="Y1860" i="1"/>
  <c r="AF1860" i="1" s="1"/>
  <c r="Y1861" i="1"/>
  <c r="AF1861" i="1" s="1"/>
  <c r="Y1862" i="1"/>
  <c r="AF1862" i="1" s="1"/>
  <c r="Y1863" i="1"/>
  <c r="AF1863" i="1" s="1"/>
  <c r="Y1864" i="1"/>
  <c r="AF1864" i="1" s="1"/>
  <c r="Y1865" i="1"/>
  <c r="AF1865" i="1" s="1"/>
  <c r="Y1866" i="1"/>
  <c r="AF1866" i="1" s="1"/>
  <c r="Y1867" i="1"/>
  <c r="AF1867" i="1" s="1"/>
  <c r="Y1868" i="1"/>
  <c r="AF1868" i="1" s="1"/>
  <c r="Y1869" i="1"/>
  <c r="AF1869" i="1" s="1"/>
  <c r="Y1870" i="1"/>
  <c r="AF1870" i="1" s="1"/>
  <c r="Y1871" i="1"/>
  <c r="AF1871" i="1" s="1"/>
  <c r="Y1872" i="1"/>
  <c r="AF1872" i="1" s="1"/>
  <c r="Y1873" i="1"/>
  <c r="AF1873" i="1" s="1"/>
  <c r="Y1874" i="1"/>
  <c r="AF1874" i="1" s="1"/>
  <c r="Y1875" i="1"/>
  <c r="AF1875" i="1" s="1"/>
  <c r="Y1876" i="1"/>
  <c r="AF1876" i="1" s="1"/>
  <c r="Y1877" i="1"/>
  <c r="AF1877" i="1" s="1"/>
  <c r="Y1878" i="1"/>
  <c r="AF1878" i="1" s="1"/>
  <c r="Y1879" i="1"/>
  <c r="AF1879" i="1" s="1"/>
  <c r="Y1880" i="1"/>
  <c r="AF1880" i="1" s="1"/>
  <c r="Y1881" i="1"/>
  <c r="AF1881" i="1" s="1"/>
  <c r="Y1882" i="1"/>
  <c r="AF1882" i="1" s="1"/>
  <c r="Y1883" i="1"/>
  <c r="AF1883" i="1" s="1"/>
  <c r="Y1884" i="1"/>
  <c r="AF1884" i="1" s="1"/>
  <c r="Y1885" i="1"/>
  <c r="AF1885" i="1" s="1"/>
  <c r="Y1886" i="1"/>
  <c r="AF1886" i="1" s="1"/>
  <c r="Y1887" i="1"/>
  <c r="AF1887" i="1" s="1"/>
  <c r="Y1888" i="1"/>
  <c r="AF1888" i="1" s="1"/>
  <c r="Y1889" i="1"/>
  <c r="AF1889" i="1" s="1"/>
  <c r="Y1890" i="1"/>
  <c r="AF1890" i="1" s="1"/>
  <c r="Y1891" i="1"/>
  <c r="AF1891" i="1" s="1"/>
  <c r="Y1892" i="1"/>
  <c r="AF1892" i="1" s="1"/>
  <c r="Y1893" i="1"/>
  <c r="AF1893" i="1" s="1"/>
  <c r="Y1894" i="1"/>
  <c r="AF1894" i="1" s="1"/>
  <c r="Y1895" i="1"/>
  <c r="AF1895" i="1" s="1"/>
  <c r="Y1896" i="1"/>
  <c r="AF1896" i="1" s="1"/>
  <c r="Y1897" i="1"/>
  <c r="AF1897" i="1" s="1"/>
  <c r="Y1898" i="1"/>
  <c r="AF1898" i="1" s="1"/>
  <c r="Y1899" i="1"/>
  <c r="AF1899" i="1" s="1"/>
  <c r="Y1900" i="1"/>
  <c r="AF1900" i="1" s="1"/>
  <c r="Y1901" i="1"/>
  <c r="AF1901" i="1" s="1"/>
  <c r="Y1902" i="1"/>
  <c r="AF1902" i="1" s="1"/>
  <c r="Y1903" i="1"/>
  <c r="AF1903" i="1" s="1"/>
  <c r="Y1904" i="1"/>
  <c r="AF1904" i="1" s="1"/>
  <c r="Y1905" i="1"/>
  <c r="AF1905" i="1" s="1"/>
  <c r="Y1906" i="1"/>
  <c r="AF1906" i="1" s="1"/>
  <c r="Y1907" i="1"/>
  <c r="AF1907" i="1" s="1"/>
  <c r="Y1908" i="1"/>
  <c r="AF1908" i="1" s="1"/>
  <c r="Y1909" i="1"/>
  <c r="AF1909" i="1" s="1"/>
  <c r="Y1910" i="1"/>
  <c r="AF1910" i="1" s="1"/>
  <c r="Y1911" i="1"/>
  <c r="AF1911" i="1" s="1"/>
  <c r="Y1912" i="1"/>
  <c r="AF1912" i="1" s="1"/>
  <c r="Y1913" i="1"/>
  <c r="AF1913" i="1" s="1"/>
  <c r="Y1914" i="1"/>
  <c r="AF1914" i="1" s="1"/>
  <c r="Y1915" i="1"/>
  <c r="AF1915" i="1" s="1"/>
  <c r="Y1916" i="1"/>
  <c r="AF1916" i="1" s="1"/>
  <c r="Y1917" i="1"/>
  <c r="AF1917" i="1" s="1"/>
  <c r="Y1918" i="1"/>
  <c r="AF1918" i="1" s="1"/>
  <c r="Y1919" i="1"/>
  <c r="AF1919" i="1" s="1"/>
  <c r="Y1920" i="1"/>
  <c r="AF1920" i="1" s="1"/>
  <c r="Y1921" i="1"/>
  <c r="AF1921" i="1" s="1"/>
  <c r="Y1922" i="1"/>
  <c r="AF1922" i="1" s="1"/>
  <c r="Y1923" i="1"/>
  <c r="AF1923" i="1" s="1"/>
  <c r="Y1924" i="1"/>
  <c r="AF1924" i="1" s="1"/>
  <c r="Y1925" i="1"/>
  <c r="AF1925" i="1" s="1"/>
  <c r="Y1926" i="1"/>
  <c r="AF1926" i="1" s="1"/>
  <c r="Y1927" i="1"/>
  <c r="AF1927" i="1" s="1"/>
  <c r="Y1928" i="1"/>
  <c r="AF1928" i="1" s="1"/>
  <c r="Y1929" i="1"/>
  <c r="AF1929" i="1" s="1"/>
  <c r="Y1930" i="1"/>
  <c r="AF1930" i="1" s="1"/>
  <c r="Y1931" i="1"/>
  <c r="AF1931" i="1" s="1"/>
  <c r="Y1932" i="1"/>
  <c r="AF1932" i="1" s="1"/>
  <c r="Y1933" i="1"/>
  <c r="AF1933" i="1" s="1"/>
  <c r="Y1934" i="1"/>
  <c r="AF1934" i="1" s="1"/>
  <c r="Y1935" i="1"/>
  <c r="AF1935" i="1" s="1"/>
  <c r="Y1936" i="1"/>
  <c r="AF1936" i="1" s="1"/>
  <c r="Y1937" i="1"/>
  <c r="AF1937" i="1" s="1"/>
  <c r="Y1938" i="1"/>
  <c r="AF1938" i="1" s="1"/>
  <c r="Y1939" i="1"/>
  <c r="AF1939" i="1" s="1"/>
  <c r="Y1940" i="1"/>
  <c r="AF1940" i="1" s="1"/>
  <c r="Y1941" i="1"/>
  <c r="AF1941" i="1" s="1"/>
  <c r="Y1942" i="1"/>
  <c r="AF1942" i="1" s="1"/>
  <c r="Y1943" i="1"/>
  <c r="AF1943" i="1" s="1"/>
  <c r="Y1944" i="1"/>
  <c r="AF1944" i="1" s="1"/>
  <c r="Y1945" i="1"/>
  <c r="AF1945" i="1" s="1"/>
  <c r="Y1946" i="1"/>
  <c r="AF1946" i="1" s="1"/>
  <c r="Y1947" i="1"/>
  <c r="AF1947" i="1" s="1"/>
  <c r="Y1948" i="1"/>
  <c r="AF1948" i="1" s="1"/>
  <c r="Y1949" i="1"/>
  <c r="AF1949" i="1" s="1"/>
  <c r="Y1950" i="1"/>
  <c r="AF1950" i="1" s="1"/>
  <c r="Y1951" i="1"/>
  <c r="AF1951" i="1" s="1"/>
  <c r="Y1952" i="1"/>
  <c r="AF1952" i="1" s="1"/>
  <c r="Y1953" i="1"/>
  <c r="AF1953" i="1" s="1"/>
  <c r="Y1954" i="1"/>
  <c r="AF1954" i="1" s="1"/>
  <c r="Y1955" i="1"/>
  <c r="AF1955" i="1" s="1"/>
  <c r="Y1956" i="1"/>
  <c r="AF1956" i="1" s="1"/>
  <c r="Y1957" i="1"/>
  <c r="AF1957" i="1" s="1"/>
  <c r="Y1958" i="1"/>
  <c r="AF1958" i="1" s="1"/>
  <c r="Y1959" i="1"/>
  <c r="AF1959" i="1" s="1"/>
  <c r="Y1960" i="1"/>
  <c r="AF1960" i="1" s="1"/>
  <c r="Y1961" i="1"/>
  <c r="AF1961" i="1" s="1"/>
  <c r="Y1962" i="1"/>
  <c r="AF1962" i="1" s="1"/>
  <c r="Y1963" i="1"/>
  <c r="AF1963" i="1" s="1"/>
  <c r="Y1964" i="1"/>
  <c r="AF1964" i="1" s="1"/>
  <c r="Y1965" i="1"/>
  <c r="AF1965" i="1" s="1"/>
  <c r="Y1966" i="1"/>
  <c r="AF1966" i="1" s="1"/>
  <c r="Y1967" i="1"/>
  <c r="AF1967" i="1" s="1"/>
  <c r="Y1968" i="1"/>
  <c r="AF1968" i="1" s="1"/>
  <c r="Y1969" i="1"/>
  <c r="AF1969" i="1" s="1"/>
  <c r="Y1970" i="1"/>
  <c r="AF1970" i="1" s="1"/>
  <c r="Y1971" i="1"/>
  <c r="AF1971" i="1" s="1"/>
  <c r="Y1972" i="1"/>
  <c r="AF1972" i="1" s="1"/>
  <c r="Y1973" i="1"/>
  <c r="AF1973" i="1" s="1"/>
  <c r="Y1974" i="1"/>
  <c r="AF1974" i="1" s="1"/>
  <c r="Y1975" i="1"/>
  <c r="AF1975" i="1" s="1"/>
  <c r="Y1976" i="1"/>
  <c r="AF1976" i="1" s="1"/>
  <c r="Y1977" i="1"/>
  <c r="AF1977" i="1" s="1"/>
  <c r="Y1978" i="1"/>
  <c r="AF1978" i="1" s="1"/>
  <c r="Y1979" i="1"/>
  <c r="AF1979" i="1" s="1"/>
  <c r="Y1980" i="1"/>
  <c r="AF1980" i="1" s="1"/>
  <c r="Y1981" i="1"/>
  <c r="AF1981" i="1" s="1"/>
  <c r="Y1982" i="1"/>
  <c r="AF1982" i="1" s="1"/>
  <c r="Y1983" i="1"/>
  <c r="AF1983" i="1" s="1"/>
  <c r="Y1984" i="1"/>
  <c r="AF1984" i="1" s="1"/>
  <c r="Y1985" i="1"/>
  <c r="AF1985" i="1" s="1"/>
  <c r="Y1986" i="1"/>
  <c r="AF1986" i="1" s="1"/>
  <c r="Y1987" i="1"/>
  <c r="AF1987" i="1" s="1"/>
  <c r="Y1988" i="1"/>
  <c r="AF1988" i="1" s="1"/>
  <c r="Y1989" i="1"/>
  <c r="AF1989" i="1" s="1"/>
  <c r="Y1990" i="1"/>
  <c r="AF1990" i="1" s="1"/>
  <c r="Y1991" i="1"/>
  <c r="AF1991" i="1" s="1"/>
  <c r="Y1992" i="1"/>
  <c r="AF1992" i="1" s="1"/>
  <c r="Y1993" i="1"/>
  <c r="AF1993" i="1" s="1"/>
  <c r="Y1994" i="1"/>
  <c r="AF1994" i="1" s="1"/>
  <c r="Y1995" i="1"/>
  <c r="AF1995" i="1" s="1"/>
  <c r="Y1996" i="1"/>
  <c r="AF1996" i="1" s="1"/>
  <c r="Y1997" i="1"/>
  <c r="AF1997" i="1" s="1"/>
  <c r="Y1998" i="1"/>
  <c r="AF1998" i="1" s="1"/>
  <c r="Y1999" i="1"/>
  <c r="AF1999" i="1" s="1"/>
  <c r="Y2000" i="1"/>
  <c r="AF2000" i="1" s="1"/>
  <c r="Y2001" i="1"/>
  <c r="AF2001" i="1" s="1"/>
  <c r="Y2002" i="1"/>
  <c r="AF2002" i="1" s="1"/>
  <c r="Y2003" i="1"/>
  <c r="AF2003" i="1" s="1"/>
  <c r="Y2004" i="1"/>
  <c r="AF2004" i="1" s="1"/>
  <c r="Y2005" i="1"/>
  <c r="AF2005" i="1" s="1"/>
  <c r="Y2006" i="1"/>
  <c r="AF2006" i="1" s="1"/>
  <c r="Y2007" i="1"/>
  <c r="AF2007" i="1" s="1"/>
  <c r="Y2008" i="1"/>
  <c r="AF2008" i="1" s="1"/>
  <c r="Y2009" i="1"/>
  <c r="AF2009" i="1" s="1"/>
  <c r="Y2010" i="1"/>
  <c r="AF2010" i="1" s="1"/>
  <c r="Y2011" i="1"/>
  <c r="AF2011" i="1" s="1"/>
  <c r="Y2012" i="1"/>
  <c r="AF2012" i="1" s="1"/>
  <c r="Y2013" i="1"/>
  <c r="AF2013" i="1" s="1"/>
  <c r="Y2014" i="1"/>
  <c r="AF2014" i="1" s="1"/>
  <c r="Y2015" i="1"/>
  <c r="AF2015" i="1" s="1"/>
  <c r="Y2016" i="1"/>
  <c r="AF2016" i="1" s="1"/>
  <c r="Y2017" i="1"/>
  <c r="AF2017" i="1" s="1"/>
  <c r="Y2018" i="1"/>
  <c r="AF2018" i="1" s="1"/>
  <c r="Y2019" i="1"/>
  <c r="AF2019" i="1" s="1"/>
  <c r="Y2020" i="1"/>
  <c r="AF2020" i="1" s="1"/>
  <c r="Y2021" i="1"/>
  <c r="AF2021" i="1" s="1"/>
  <c r="Y2022" i="1"/>
  <c r="AF2022" i="1" s="1"/>
  <c r="Y2023" i="1"/>
  <c r="AF2023" i="1" s="1"/>
  <c r="Y2024" i="1"/>
  <c r="AF2024" i="1" s="1"/>
  <c r="Y2025" i="1"/>
  <c r="AF2025" i="1" s="1"/>
  <c r="Y2026" i="1"/>
  <c r="AF2026" i="1" s="1"/>
  <c r="Y2027" i="1"/>
  <c r="AF2027" i="1" s="1"/>
  <c r="Y2028" i="1"/>
  <c r="AF2028" i="1" s="1"/>
  <c r="Y2029" i="1"/>
  <c r="AF2029" i="1" s="1"/>
  <c r="Y2030" i="1"/>
  <c r="AF2030" i="1" s="1"/>
  <c r="Y2031" i="1"/>
  <c r="AF2031" i="1" s="1"/>
  <c r="Y2032" i="1"/>
  <c r="AF2032" i="1" s="1"/>
  <c r="Y2033" i="1"/>
  <c r="AF2033" i="1" s="1"/>
  <c r="Y2034" i="1"/>
  <c r="AF2034" i="1" s="1"/>
  <c r="Y2035" i="1"/>
  <c r="AF2035" i="1" s="1"/>
  <c r="Y2036" i="1"/>
  <c r="AF2036" i="1" s="1"/>
  <c r="Y2037" i="1"/>
  <c r="AF2037" i="1" s="1"/>
  <c r="Y2038" i="1"/>
  <c r="AF2038" i="1" s="1"/>
  <c r="Y2039" i="1"/>
  <c r="AF2039" i="1" s="1"/>
  <c r="Y2040" i="1"/>
  <c r="AF2040" i="1" s="1"/>
  <c r="Y2041" i="1"/>
  <c r="AF2041" i="1" s="1"/>
  <c r="Y2042" i="1"/>
  <c r="AF2042" i="1" s="1"/>
  <c r="Y2043" i="1"/>
  <c r="AF2043" i="1" s="1"/>
  <c r="Y2044" i="1"/>
  <c r="AF2044" i="1" s="1"/>
  <c r="Y2045" i="1"/>
  <c r="AF2045" i="1" s="1"/>
  <c r="Y2046" i="1"/>
  <c r="AF2046" i="1" s="1"/>
  <c r="Y2047" i="1"/>
  <c r="AF2047" i="1" s="1"/>
  <c r="Y2048" i="1"/>
  <c r="AF2048" i="1" s="1"/>
  <c r="Y2049" i="1"/>
  <c r="AF2049" i="1" s="1"/>
  <c r="Y2050" i="1"/>
  <c r="AF2050" i="1" s="1"/>
  <c r="Y2051" i="1"/>
  <c r="AF2051" i="1" s="1"/>
  <c r="Y2052" i="1"/>
  <c r="AF2052" i="1" s="1"/>
  <c r="Y2053" i="1"/>
  <c r="AF2053" i="1" s="1"/>
  <c r="Y2054" i="1"/>
  <c r="AF2054" i="1" s="1"/>
  <c r="Y2055" i="1"/>
  <c r="AF2055" i="1" s="1"/>
  <c r="Y2056" i="1"/>
  <c r="AF2056" i="1" s="1"/>
  <c r="Y2057" i="1"/>
  <c r="AF2057" i="1" s="1"/>
  <c r="Y2058" i="1"/>
  <c r="AF2058" i="1" s="1"/>
  <c r="Y2059" i="1"/>
  <c r="AF2059" i="1" s="1"/>
  <c r="Y2060" i="1"/>
  <c r="AF2060" i="1" s="1"/>
  <c r="Y2061" i="1"/>
  <c r="AF2061" i="1" s="1"/>
  <c r="Y2062" i="1"/>
  <c r="AF2062" i="1" s="1"/>
  <c r="Y2063" i="1"/>
  <c r="AF2063" i="1" s="1"/>
  <c r="Y2064" i="1"/>
  <c r="AF2064" i="1" s="1"/>
  <c r="Y2065" i="1"/>
  <c r="AF2065" i="1" s="1"/>
  <c r="Y2066" i="1"/>
  <c r="AF2066" i="1" s="1"/>
  <c r="Y2067" i="1"/>
  <c r="AF2067" i="1" s="1"/>
  <c r="Y2068" i="1"/>
  <c r="AF2068" i="1" s="1"/>
  <c r="Y2069" i="1"/>
  <c r="AF2069" i="1" s="1"/>
  <c r="Y2070" i="1"/>
  <c r="AF2070" i="1" s="1"/>
  <c r="Y2071" i="1"/>
  <c r="AF2071" i="1" s="1"/>
  <c r="Y2072" i="1"/>
  <c r="AF2072" i="1" s="1"/>
  <c r="Y2073" i="1"/>
  <c r="AF2073" i="1" s="1"/>
  <c r="Y2074" i="1"/>
  <c r="AF2074" i="1" s="1"/>
  <c r="Y2075" i="1"/>
  <c r="AF2075" i="1" s="1"/>
  <c r="Y2076" i="1"/>
  <c r="AF2076" i="1" s="1"/>
  <c r="Y2077" i="1"/>
  <c r="AF2077" i="1" s="1"/>
  <c r="Y2078" i="1"/>
  <c r="AF2078" i="1" s="1"/>
  <c r="Y2079" i="1"/>
  <c r="AF2079" i="1" s="1"/>
  <c r="Y2080" i="1"/>
  <c r="AF2080" i="1" s="1"/>
  <c r="Y2081" i="1"/>
  <c r="AF2081" i="1" s="1"/>
  <c r="Y2082" i="1"/>
  <c r="AF2082" i="1" s="1"/>
  <c r="Y2083" i="1"/>
  <c r="AF2083" i="1" s="1"/>
  <c r="Y2084" i="1"/>
  <c r="AF2084" i="1" s="1"/>
  <c r="Y2085" i="1"/>
  <c r="AF2085" i="1" s="1"/>
  <c r="Y2086" i="1"/>
  <c r="AF2086" i="1" s="1"/>
  <c r="Y2087" i="1"/>
  <c r="AF2087" i="1" s="1"/>
  <c r="Y2088" i="1"/>
  <c r="AF2088" i="1" s="1"/>
  <c r="Y2089" i="1"/>
  <c r="AF2089" i="1" s="1"/>
  <c r="Y2090" i="1"/>
  <c r="AF2090" i="1" s="1"/>
  <c r="Y2091" i="1"/>
  <c r="AF2091" i="1" s="1"/>
  <c r="Y2092" i="1"/>
  <c r="AF2092" i="1" s="1"/>
  <c r="Y2093" i="1"/>
  <c r="AF2093" i="1" s="1"/>
  <c r="Y2094" i="1"/>
  <c r="AF2094" i="1" s="1"/>
  <c r="Y2095" i="1"/>
  <c r="AF2095" i="1" s="1"/>
  <c r="Y2096" i="1"/>
  <c r="AF2096" i="1" s="1"/>
  <c r="Y2097" i="1"/>
  <c r="AF2097" i="1" s="1"/>
  <c r="Y2098" i="1"/>
  <c r="AF2098" i="1" s="1"/>
  <c r="Y2099" i="1"/>
  <c r="AF2099" i="1" s="1"/>
  <c r="Y2100" i="1"/>
  <c r="AF2100" i="1" s="1"/>
  <c r="Y2101" i="1"/>
  <c r="AF2101" i="1" s="1"/>
  <c r="Y2102" i="1"/>
  <c r="AF2102" i="1" s="1"/>
  <c r="Y2103" i="1"/>
  <c r="AF2103" i="1" s="1"/>
  <c r="Y2104" i="1"/>
  <c r="AF2104" i="1" s="1"/>
  <c r="Y2105" i="1"/>
  <c r="AF2105" i="1" s="1"/>
  <c r="Y2106" i="1"/>
  <c r="AF2106" i="1" s="1"/>
  <c r="Y2107" i="1"/>
  <c r="AF2107" i="1" s="1"/>
  <c r="Y2108" i="1"/>
  <c r="AF2108" i="1" s="1"/>
  <c r="Y2109" i="1"/>
  <c r="AF2109" i="1" s="1"/>
  <c r="Y2110" i="1"/>
  <c r="AF2110" i="1" s="1"/>
  <c r="Y2111" i="1"/>
  <c r="AF2111" i="1" s="1"/>
  <c r="Y2112" i="1"/>
  <c r="AF2112" i="1" s="1"/>
  <c r="Y2113" i="1"/>
  <c r="AF2113" i="1" s="1"/>
  <c r="Y2114" i="1"/>
  <c r="AF2114" i="1" s="1"/>
  <c r="Y2115" i="1"/>
  <c r="AF2115" i="1" s="1"/>
  <c r="Y2116" i="1"/>
  <c r="AF2116" i="1" s="1"/>
  <c r="Y2117" i="1"/>
  <c r="AF2117" i="1" s="1"/>
  <c r="Y2118" i="1"/>
  <c r="AF2118" i="1" s="1"/>
  <c r="Y2119" i="1"/>
  <c r="AF2119" i="1" s="1"/>
  <c r="Y2120" i="1"/>
  <c r="AF2120" i="1" s="1"/>
  <c r="Y2121" i="1"/>
  <c r="AF2121" i="1" s="1"/>
  <c r="Y2122" i="1"/>
  <c r="AF2122" i="1" s="1"/>
  <c r="Y2123" i="1"/>
  <c r="AF2123" i="1" s="1"/>
  <c r="Y2124" i="1"/>
  <c r="AF2124" i="1" s="1"/>
  <c r="Y2125" i="1"/>
  <c r="AF2125" i="1" s="1"/>
  <c r="Y2126" i="1"/>
  <c r="AF2126" i="1" s="1"/>
  <c r="Y2127" i="1"/>
  <c r="AF2127" i="1" s="1"/>
  <c r="Y2128" i="1"/>
  <c r="AF2128" i="1" s="1"/>
  <c r="Y2129" i="1"/>
  <c r="AF2129" i="1" s="1"/>
  <c r="Y2130" i="1"/>
  <c r="AF2130" i="1" s="1"/>
  <c r="Y2131" i="1"/>
  <c r="AF2131" i="1" s="1"/>
  <c r="Y2132" i="1"/>
  <c r="AF2132" i="1" s="1"/>
  <c r="Y2133" i="1"/>
  <c r="AF2133" i="1" s="1"/>
  <c r="Y2134" i="1"/>
  <c r="AF2134" i="1" s="1"/>
  <c r="Y2135" i="1"/>
  <c r="AF2135" i="1" s="1"/>
  <c r="Y2136" i="1"/>
  <c r="AF2136" i="1" s="1"/>
  <c r="Y2137" i="1"/>
  <c r="AF2137" i="1" s="1"/>
  <c r="Y2138" i="1"/>
  <c r="AF2138" i="1" s="1"/>
  <c r="Y2139" i="1"/>
  <c r="AF2139" i="1" s="1"/>
  <c r="Y2140" i="1"/>
  <c r="AF2140" i="1" s="1"/>
  <c r="Y2141" i="1"/>
  <c r="AF2141" i="1" s="1"/>
  <c r="Y2142" i="1"/>
  <c r="AF2142" i="1" s="1"/>
  <c r="Y2143" i="1"/>
  <c r="AF2143" i="1" s="1"/>
  <c r="Y2144" i="1"/>
  <c r="AF2144" i="1" s="1"/>
  <c r="Y2145" i="1"/>
  <c r="AF2145" i="1" s="1"/>
  <c r="Y2146" i="1"/>
  <c r="AF2146" i="1" s="1"/>
  <c r="Y2147" i="1"/>
  <c r="AF2147" i="1" s="1"/>
  <c r="Y2148" i="1"/>
  <c r="AF2148" i="1" s="1"/>
  <c r="Y2149" i="1"/>
  <c r="AF2149" i="1" s="1"/>
  <c r="Y2150" i="1"/>
  <c r="AF2150" i="1" s="1"/>
  <c r="Y2151" i="1"/>
  <c r="AF2151" i="1" s="1"/>
  <c r="Y2152" i="1"/>
  <c r="AF2152" i="1" s="1"/>
  <c r="Y2153" i="1"/>
  <c r="AF2153" i="1" s="1"/>
  <c r="Y2154" i="1"/>
  <c r="AF2154" i="1" s="1"/>
  <c r="Y2155" i="1"/>
  <c r="AF2155" i="1" s="1"/>
  <c r="Y2156" i="1"/>
  <c r="AF2156" i="1" s="1"/>
  <c r="Y2157" i="1"/>
  <c r="AF2157" i="1" s="1"/>
  <c r="Y2158" i="1"/>
  <c r="AF2158" i="1" s="1"/>
  <c r="Y2159" i="1"/>
  <c r="AF2159" i="1" s="1"/>
  <c r="Y2160" i="1"/>
  <c r="AF2160" i="1" s="1"/>
  <c r="Y2161" i="1"/>
  <c r="AF2161" i="1" s="1"/>
  <c r="Y2162" i="1"/>
  <c r="AF2162" i="1" s="1"/>
  <c r="Y2163" i="1"/>
  <c r="AF2163" i="1" s="1"/>
  <c r="Y2164" i="1"/>
  <c r="AF2164" i="1" s="1"/>
  <c r="Y2165" i="1"/>
  <c r="AF2165" i="1" s="1"/>
  <c r="Y2166" i="1"/>
  <c r="AF2166" i="1" s="1"/>
  <c r="Y2167" i="1"/>
  <c r="AF2167" i="1" s="1"/>
  <c r="Y2168" i="1"/>
  <c r="AF2168" i="1" s="1"/>
  <c r="Y2169" i="1"/>
  <c r="AF2169" i="1" s="1"/>
  <c r="Y2170" i="1"/>
  <c r="AF2170" i="1" s="1"/>
  <c r="Y2171" i="1"/>
  <c r="AF2171" i="1" s="1"/>
  <c r="Y2172" i="1"/>
  <c r="AF2172" i="1" s="1"/>
  <c r="Y2173" i="1"/>
  <c r="AF2173" i="1" s="1"/>
  <c r="Y2174" i="1"/>
  <c r="AF2174" i="1" s="1"/>
  <c r="Y2175" i="1"/>
  <c r="AF2175" i="1" s="1"/>
  <c r="Y2176" i="1"/>
  <c r="AF2176" i="1" s="1"/>
  <c r="Y2177" i="1"/>
  <c r="AF2177" i="1" s="1"/>
  <c r="Y2178" i="1"/>
  <c r="AF2178" i="1" s="1"/>
  <c r="Y2179" i="1"/>
  <c r="AF2179" i="1" s="1"/>
  <c r="Y2180" i="1"/>
  <c r="AF2180" i="1" s="1"/>
  <c r="Y2181" i="1"/>
  <c r="AF2181" i="1" s="1"/>
  <c r="Y2182" i="1"/>
  <c r="AF2182" i="1" s="1"/>
  <c r="Y2183" i="1"/>
  <c r="AF2183" i="1" s="1"/>
  <c r="Y2184" i="1"/>
  <c r="AF2184" i="1" s="1"/>
  <c r="Y2185" i="1"/>
  <c r="AF2185" i="1" s="1"/>
  <c r="Y2186" i="1"/>
  <c r="AF2186" i="1" s="1"/>
  <c r="Y2187" i="1"/>
  <c r="AF2187" i="1" s="1"/>
  <c r="Y2188" i="1"/>
  <c r="AF2188" i="1" s="1"/>
  <c r="Y2189" i="1"/>
  <c r="AF2189" i="1" s="1"/>
  <c r="Y2190" i="1"/>
  <c r="AF2190" i="1" s="1"/>
  <c r="Y2191" i="1"/>
  <c r="AF2191" i="1" s="1"/>
  <c r="Y2192" i="1"/>
  <c r="AF2192" i="1" s="1"/>
  <c r="Y2193" i="1"/>
  <c r="AF2193" i="1" s="1"/>
  <c r="Y2194" i="1"/>
  <c r="AF2194" i="1" s="1"/>
  <c r="Y2195" i="1"/>
  <c r="AF2195" i="1" s="1"/>
  <c r="Y2196" i="1"/>
  <c r="AF2196" i="1" s="1"/>
  <c r="Y2197" i="1"/>
  <c r="AF2197" i="1" s="1"/>
  <c r="Y2198" i="1"/>
  <c r="AF2198" i="1" s="1"/>
  <c r="Y2199" i="1"/>
  <c r="AF2199" i="1" s="1"/>
  <c r="Y2200" i="1"/>
  <c r="AF2200" i="1" s="1"/>
  <c r="Y2201" i="1"/>
  <c r="AF2201" i="1" s="1"/>
  <c r="Y2202" i="1"/>
  <c r="AF2202" i="1" s="1"/>
  <c r="Y2203" i="1"/>
  <c r="AF2203" i="1" s="1"/>
  <c r="Y2204" i="1"/>
  <c r="AF2204" i="1" s="1"/>
  <c r="Y2205" i="1"/>
  <c r="AF2205" i="1" s="1"/>
  <c r="Y2206" i="1"/>
  <c r="AF2206" i="1" s="1"/>
  <c r="Y2207" i="1"/>
  <c r="AF2207" i="1" s="1"/>
  <c r="Y2208" i="1"/>
  <c r="AF2208" i="1" s="1"/>
  <c r="Y2209" i="1"/>
  <c r="AF2209" i="1" s="1"/>
  <c r="Y2210" i="1"/>
  <c r="AF2210" i="1" s="1"/>
  <c r="Y2211" i="1"/>
  <c r="AF2211" i="1" s="1"/>
  <c r="Y2212" i="1"/>
  <c r="AF2212" i="1" s="1"/>
  <c r="Y2213" i="1"/>
  <c r="AF2213" i="1" s="1"/>
  <c r="Y2214" i="1"/>
  <c r="AF2214" i="1" s="1"/>
  <c r="Y2215" i="1"/>
  <c r="AF2215" i="1" s="1"/>
  <c r="Y2216" i="1"/>
  <c r="AF2216" i="1" s="1"/>
  <c r="Y2217" i="1"/>
  <c r="AF2217" i="1" s="1"/>
  <c r="Y2218" i="1"/>
  <c r="AF2218" i="1" s="1"/>
  <c r="Y2219" i="1"/>
  <c r="AF2219" i="1" s="1"/>
  <c r="Y2220" i="1"/>
  <c r="AF2220" i="1" s="1"/>
  <c r="Y2221" i="1"/>
  <c r="AF2221" i="1" s="1"/>
  <c r="Y2222" i="1"/>
  <c r="AF2222" i="1" s="1"/>
  <c r="Y2223" i="1"/>
  <c r="AF2223" i="1" s="1"/>
  <c r="Y2224" i="1"/>
  <c r="AF2224" i="1" s="1"/>
  <c r="Y2225" i="1"/>
  <c r="AF2225" i="1" s="1"/>
  <c r="Y2226" i="1"/>
  <c r="AF2226" i="1" s="1"/>
  <c r="Y2227" i="1"/>
  <c r="AF2227" i="1" s="1"/>
  <c r="Y2228" i="1"/>
  <c r="AF2228" i="1" s="1"/>
  <c r="Y2229" i="1"/>
  <c r="AF2229" i="1" s="1"/>
  <c r="Y2230" i="1"/>
  <c r="AF2230" i="1" s="1"/>
  <c r="Y2231" i="1"/>
  <c r="AF2231" i="1" s="1"/>
  <c r="Y2232" i="1"/>
  <c r="AF2232" i="1" s="1"/>
  <c r="Y2233" i="1"/>
  <c r="AF2233" i="1" s="1"/>
  <c r="Y2234" i="1"/>
  <c r="AF2234" i="1" s="1"/>
  <c r="Y2235" i="1"/>
  <c r="AF2235" i="1" s="1"/>
  <c r="Y2236" i="1"/>
  <c r="AF2236" i="1" s="1"/>
  <c r="Y2237" i="1"/>
  <c r="AF2237" i="1" s="1"/>
  <c r="Y2238" i="1"/>
  <c r="AF2238" i="1" s="1"/>
  <c r="Y2239" i="1"/>
  <c r="AF2239" i="1" s="1"/>
  <c r="Y2240" i="1"/>
  <c r="AF2240" i="1" s="1"/>
  <c r="Y2241" i="1"/>
  <c r="AF2241" i="1" s="1"/>
  <c r="Y2242" i="1"/>
  <c r="AF2242" i="1" s="1"/>
  <c r="Y2243" i="1"/>
  <c r="AF2243" i="1" s="1"/>
  <c r="Y2244" i="1"/>
  <c r="AF2244" i="1" s="1"/>
  <c r="Y2245" i="1"/>
  <c r="AF2245" i="1" s="1"/>
  <c r="Y2246" i="1"/>
  <c r="AF2246" i="1" s="1"/>
  <c r="Y2247" i="1"/>
  <c r="AF2247" i="1" s="1"/>
  <c r="Y2248" i="1"/>
  <c r="AF2248" i="1" s="1"/>
  <c r="Y2249" i="1"/>
  <c r="AF2249" i="1" s="1"/>
  <c r="Y2250" i="1"/>
  <c r="AF2250" i="1" s="1"/>
  <c r="Y2251" i="1"/>
  <c r="AF2251" i="1" s="1"/>
  <c r="Y2252" i="1"/>
  <c r="AF2252" i="1" s="1"/>
  <c r="Y2253" i="1"/>
  <c r="AF2253" i="1" s="1"/>
  <c r="Y2254" i="1"/>
  <c r="AF2254" i="1" s="1"/>
  <c r="Y2255" i="1"/>
  <c r="AF2255" i="1" s="1"/>
  <c r="Y2256" i="1"/>
  <c r="AF2256" i="1" s="1"/>
  <c r="Y2257" i="1"/>
  <c r="AF2257" i="1" s="1"/>
  <c r="Y2258" i="1"/>
  <c r="AF2258" i="1" s="1"/>
  <c r="Y2259" i="1"/>
  <c r="AF2259" i="1" s="1"/>
  <c r="Y2260" i="1"/>
  <c r="AF2260" i="1" s="1"/>
  <c r="Y2261" i="1"/>
  <c r="AF2261" i="1" s="1"/>
  <c r="Y2262" i="1"/>
  <c r="AF2262" i="1" s="1"/>
  <c r="Y2263" i="1"/>
  <c r="AF2263" i="1" s="1"/>
  <c r="Y2264" i="1"/>
  <c r="AF2264" i="1" s="1"/>
  <c r="Y2265" i="1"/>
  <c r="AF2265" i="1" s="1"/>
  <c r="Y2266" i="1"/>
  <c r="AF2266" i="1" s="1"/>
  <c r="Y2267" i="1"/>
  <c r="AF2267" i="1" s="1"/>
  <c r="Y2268" i="1"/>
  <c r="AF2268" i="1" s="1"/>
  <c r="Y2269" i="1"/>
  <c r="AF2269" i="1" s="1"/>
  <c r="Y2270" i="1"/>
  <c r="AF2270" i="1" s="1"/>
  <c r="Y2271" i="1"/>
  <c r="AF2271" i="1" s="1"/>
  <c r="Y2272" i="1"/>
  <c r="AF2272" i="1" s="1"/>
  <c r="Y2273" i="1"/>
  <c r="AF2273" i="1" s="1"/>
  <c r="Y2274" i="1"/>
  <c r="AF2274" i="1" s="1"/>
  <c r="Y2275" i="1"/>
  <c r="AF2275" i="1" s="1"/>
  <c r="Y2276" i="1"/>
  <c r="AF2276" i="1" s="1"/>
  <c r="Y2277" i="1"/>
  <c r="AF2277" i="1" s="1"/>
  <c r="Y2278" i="1"/>
  <c r="AF2278" i="1" s="1"/>
  <c r="Y2279" i="1"/>
  <c r="AF2279" i="1" s="1"/>
  <c r="Y2280" i="1"/>
  <c r="AF2280" i="1" s="1"/>
  <c r="Y2281" i="1"/>
  <c r="AF2281" i="1" s="1"/>
  <c r="Y2282" i="1"/>
  <c r="AF2282" i="1" s="1"/>
  <c r="Y2283" i="1"/>
  <c r="AF2283" i="1" s="1"/>
  <c r="Y2284" i="1"/>
  <c r="AF2284" i="1" s="1"/>
  <c r="Y2285" i="1"/>
  <c r="AF2285" i="1" s="1"/>
  <c r="Y2286" i="1"/>
  <c r="AF2286" i="1" s="1"/>
  <c r="Y2287" i="1"/>
  <c r="AF2287" i="1" s="1"/>
  <c r="Y2288" i="1"/>
  <c r="AF2288" i="1" s="1"/>
  <c r="Y2289" i="1"/>
  <c r="AF2289" i="1" s="1"/>
  <c r="Y2290" i="1"/>
  <c r="AF2290" i="1" s="1"/>
  <c r="Y2291" i="1"/>
  <c r="AF2291" i="1" s="1"/>
  <c r="Y2292" i="1"/>
  <c r="AF2292" i="1" s="1"/>
  <c r="Y2293" i="1"/>
  <c r="AF2293" i="1" s="1"/>
  <c r="Y2294" i="1"/>
  <c r="AF2294" i="1" s="1"/>
  <c r="Y2295" i="1"/>
  <c r="AF2295" i="1" s="1"/>
  <c r="Y2296" i="1"/>
  <c r="AF2296" i="1" s="1"/>
  <c r="Y2297" i="1"/>
  <c r="AF2297" i="1" s="1"/>
  <c r="Y2298" i="1"/>
  <c r="AF2298" i="1" s="1"/>
  <c r="Y2299" i="1"/>
  <c r="AF2299" i="1" s="1"/>
  <c r="Y2300" i="1"/>
  <c r="AF2300" i="1" s="1"/>
  <c r="Y2301" i="1"/>
  <c r="AF2301" i="1" s="1"/>
  <c r="Y2302" i="1"/>
  <c r="AF2302" i="1" s="1"/>
  <c r="Y2303" i="1"/>
  <c r="AF2303" i="1" s="1"/>
  <c r="Y2304" i="1"/>
  <c r="AF2304" i="1" s="1"/>
  <c r="Y2305" i="1"/>
  <c r="AF2305" i="1" s="1"/>
  <c r="Y2306" i="1"/>
  <c r="AF2306" i="1" s="1"/>
  <c r="Y2307" i="1"/>
  <c r="AF2307" i="1" s="1"/>
  <c r="Y2308" i="1"/>
  <c r="AF2308" i="1" s="1"/>
  <c r="Y2309" i="1"/>
  <c r="AF2309" i="1" s="1"/>
  <c r="Y2310" i="1"/>
  <c r="AF2310" i="1" s="1"/>
  <c r="Y2311" i="1"/>
  <c r="AF2311" i="1" s="1"/>
  <c r="Y2312" i="1"/>
  <c r="AF2312" i="1" s="1"/>
  <c r="Y2313" i="1"/>
  <c r="AF2313" i="1" s="1"/>
  <c r="Y2314" i="1"/>
  <c r="AF2314" i="1" s="1"/>
  <c r="Y2315" i="1"/>
  <c r="AF2315" i="1" s="1"/>
  <c r="Y2316" i="1"/>
  <c r="AF2316" i="1" s="1"/>
  <c r="Y2317" i="1"/>
  <c r="AF2317" i="1" s="1"/>
  <c r="Y2318" i="1"/>
  <c r="AF2318" i="1" s="1"/>
  <c r="Y2319" i="1"/>
  <c r="AF2319" i="1" s="1"/>
  <c r="Y2320" i="1"/>
  <c r="AF2320" i="1" s="1"/>
  <c r="Y2321" i="1"/>
  <c r="AF2321" i="1" s="1"/>
  <c r="Y2322" i="1"/>
  <c r="AF2322" i="1" s="1"/>
  <c r="Y2323" i="1"/>
  <c r="AF2323" i="1" s="1"/>
  <c r="Y2324" i="1"/>
  <c r="AF2324" i="1" s="1"/>
  <c r="Y2325" i="1"/>
  <c r="AF2325" i="1" s="1"/>
  <c r="Y2326" i="1"/>
  <c r="AF2326" i="1" s="1"/>
  <c r="Y2327" i="1"/>
  <c r="AF2327" i="1" s="1"/>
  <c r="Y2328" i="1"/>
  <c r="AF2328" i="1" s="1"/>
  <c r="Y2329" i="1"/>
  <c r="AF2329" i="1" s="1"/>
  <c r="Y2330" i="1"/>
  <c r="AF2330" i="1" s="1"/>
  <c r="Y2331" i="1"/>
  <c r="AF2331" i="1" s="1"/>
  <c r="Y2332" i="1"/>
  <c r="AF2332" i="1" s="1"/>
  <c r="Y2333" i="1"/>
  <c r="AF2333" i="1" s="1"/>
  <c r="Y2334" i="1"/>
  <c r="AF2334" i="1" s="1"/>
  <c r="Y2335" i="1"/>
  <c r="AF2335" i="1" s="1"/>
  <c r="Y2336" i="1"/>
  <c r="AF2336" i="1" s="1"/>
  <c r="Y2337" i="1"/>
  <c r="AF2337" i="1" s="1"/>
  <c r="Y2338" i="1"/>
  <c r="AF2338" i="1" s="1"/>
  <c r="Y2339" i="1"/>
  <c r="AF2339" i="1" s="1"/>
  <c r="Y2340" i="1"/>
  <c r="AF2340" i="1" s="1"/>
  <c r="Y2341" i="1"/>
  <c r="AF2341" i="1" s="1"/>
  <c r="Y2342" i="1"/>
  <c r="AF2342" i="1" s="1"/>
  <c r="Y2343" i="1"/>
  <c r="AF2343" i="1" s="1"/>
  <c r="Y2344" i="1"/>
  <c r="AF2344" i="1" s="1"/>
  <c r="Y2345" i="1"/>
  <c r="AF2345" i="1" s="1"/>
  <c r="Y2346" i="1"/>
  <c r="AF2346" i="1" s="1"/>
  <c r="Y2347" i="1"/>
  <c r="AF2347" i="1" s="1"/>
  <c r="Y2348" i="1"/>
  <c r="AF2348" i="1" s="1"/>
  <c r="Y2349" i="1"/>
  <c r="AF2349" i="1" s="1"/>
  <c r="Y2350" i="1"/>
  <c r="AF2350" i="1" s="1"/>
  <c r="Y2351" i="1"/>
  <c r="AF2351" i="1" s="1"/>
  <c r="Y2352" i="1"/>
  <c r="AF2352" i="1" s="1"/>
  <c r="Y2353" i="1"/>
  <c r="AF2353" i="1" s="1"/>
  <c r="Y2354" i="1"/>
  <c r="AF2354" i="1" s="1"/>
  <c r="Y2355" i="1"/>
  <c r="AF2355" i="1" s="1"/>
  <c r="Y2356" i="1"/>
  <c r="AF2356" i="1" s="1"/>
  <c r="Y2357" i="1"/>
  <c r="AF2357" i="1" s="1"/>
  <c r="Y2358" i="1"/>
  <c r="AF2358" i="1" s="1"/>
  <c r="Y2359" i="1"/>
  <c r="AF2359" i="1" s="1"/>
  <c r="Y2360" i="1"/>
  <c r="AF2360" i="1" s="1"/>
  <c r="Y2361" i="1"/>
  <c r="AF2361" i="1" s="1"/>
  <c r="Y2362" i="1"/>
  <c r="AF2362" i="1" s="1"/>
  <c r="Y2363" i="1"/>
  <c r="AF2363" i="1" s="1"/>
  <c r="Y2364" i="1"/>
  <c r="AF2364" i="1" s="1"/>
  <c r="Y2365" i="1"/>
  <c r="AF2365" i="1" s="1"/>
  <c r="Y2366" i="1"/>
  <c r="AF2366" i="1" s="1"/>
  <c r="Y2367" i="1"/>
  <c r="AF2367" i="1" s="1"/>
  <c r="Y2368" i="1"/>
  <c r="AF2368" i="1" s="1"/>
  <c r="Y2369" i="1"/>
  <c r="AF2369" i="1" s="1"/>
  <c r="Y2370" i="1"/>
  <c r="AF2370" i="1" s="1"/>
  <c r="Y2371" i="1"/>
  <c r="AF2371" i="1" s="1"/>
  <c r="Y2372" i="1"/>
  <c r="AF2372" i="1" s="1"/>
  <c r="Y2373" i="1"/>
  <c r="AF2373" i="1" s="1"/>
  <c r="Y2374" i="1"/>
  <c r="AF2374" i="1" s="1"/>
  <c r="Y2375" i="1"/>
  <c r="AF2375" i="1" s="1"/>
  <c r="Y2376" i="1"/>
  <c r="AF2376" i="1" s="1"/>
  <c r="Y2377" i="1"/>
  <c r="AF2377" i="1" s="1"/>
  <c r="Y2378" i="1"/>
  <c r="AF2378" i="1" s="1"/>
  <c r="Y2379" i="1"/>
  <c r="AF2379" i="1" s="1"/>
  <c r="Y2380" i="1"/>
  <c r="AF2380" i="1" s="1"/>
  <c r="Y2381" i="1"/>
  <c r="AF2381" i="1" s="1"/>
  <c r="Y2382" i="1"/>
  <c r="AF2382" i="1" s="1"/>
  <c r="Y2383" i="1"/>
  <c r="AF2383" i="1" s="1"/>
  <c r="Y2384" i="1"/>
  <c r="AF2384" i="1" s="1"/>
  <c r="Y2385" i="1"/>
  <c r="AF2385" i="1" s="1"/>
  <c r="Y2386" i="1"/>
  <c r="AF2386" i="1" s="1"/>
  <c r="Y2387" i="1"/>
  <c r="AF2387" i="1" s="1"/>
  <c r="Y2388" i="1"/>
  <c r="AF2388" i="1" s="1"/>
  <c r="Y2389" i="1"/>
  <c r="AF2389" i="1" s="1"/>
  <c r="Y2390" i="1"/>
  <c r="AF2390" i="1" s="1"/>
  <c r="Y2391" i="1"/>
  <c r="AF2391" i="1" s="1"/>
  <c r="Y2392" i="1"/>
  <c r="AF2392" i="1" s="1"/>
  <c r="Y2393" i="1"/>
  <c r="AF2393" i="1" s="1"/>
  <c r="Y2394" i="1"/>
  <c r="AF2394" i="1" s="1"/>
  <c r="Y2395" i="1"/>
  <c r="AF2395" i="1" s="1"/>
  <c r="Y2396" i="1"/>
  <c r="AF2396" i="1" s="1"/>
  <c r="Y2397" i="1"/>
  <c r="AF2397" i="1" s="1"/>
  <c r="Y2398" i="1"/>
  <c r="AF2398" i="1" s="1"/>
  <c r="Y2399" i="1"/>
  <c r="AF2399" i="1" s="1"/>
  <c r="Y2400" i="1"/>
  <c r="AF2400" i="1" s="1"/>
  <c r="Y2401" i="1"/>
  <c r="AF2401" i="1" s="1"/>
  <c r="Y2402" i="1"/>
  <c r="AF2402" i="1" s="1"/>
  <c r="Y2403" i="1"/>
  <c r="AF2403" i="1" s="1"/>
  <c r="Y2404" i="1"/>
  <c r="AF2404" i="1" s="1"/>
  <c r="Y2405" i="1"/>
  <c r="AF2405" i="1" s="1"/>
  <c r="Y2406" i="1"/>
  <c r="AF2406" i="1" s="1"/>
  <c r="Y2407" i="1"/>
  <c r="AF2407" i="1" s="1"/>
  <c r="Y2408" i="1"/>
  <c r="AF2408" i="1" s="1"/>
  <c r="Y2409" i="1"/>
  <c r="AF2409" i="1" s="1"/>
  <c r="Y2410" i="1"/>
  <c r="AF2410" i="1" s="1"/>
  <c r="Y2411" i="1"/>
  <c r="AF2411" i="1" s="1"/>
  <c r="Y2412" i="1"/>
  <c r="AF2412" i="1" s="1"/>
  <c r="Y2413" i="1"/>
  <c r="AF2413" i="1" s="1"/>
  <c r="Y2414" i="1"/>
  <c r="AF2414" i="1" s="1"/>
  <c r="Y2415" i="1"/>
  <c r="AF2415" i="1" s="1"/>
  <c r="Y2416" i="1"/>
  <c r="AF2416" i="1" s="1"/>
  <c r="Y2417" i="1"/>
  <c r="AF2417" i="1" s="1"/>
  <c r="Y2418" i="1"/>
  <c r="AF2418" i="1" s="1"/>
  <c r="Y2419" i="1"/>
  <c r="AF2419" i="1" s="1"/>
  <c r="Y2420" i="1"/>
  <c r="AF2420" i="1" s="1"/>
  <c r="Y2421" i="1"/>
  <c r="AF2421" i="1" s="1"/>
  <c r="Y2422" i="1"/>
  <c r="AF2422" i="1" s="1"/>
  <c r="Y2423" i="1"/>
  <c r="AF2423" i="1" s="1"/>
  <c r="Y2424" i="1"/>
  <c r="AF2424" i="1" s="1"/>
  <c r="Y2425" i="1"/>
  <c r="AF2425" i="1" s="1"/>
  <c r="Y2426" i="1"/>
  <c r="AF2426" i="1" s="1"/>
  <c r="Y2427" i="1"/>
  <c r="AF2427" i="1" s="1"/>
  <c r="Y2428" i="1"/>
  <c r="AF2428" i="1" s="1"/>
  <c r="Y2429" i="1"/>
  <c r="AF2429" i="1" s="1"/>
  <c r="Y2430" i="1"/>
  <c r="AF2430" i="1" s="1"/>
  <c r="Y2431" i="1"/>
  <c r="AF2431" i="1" s="1"/>
  <c r="Y2432" i="1"/>
  <c r="AF2432" i="1" s="1"/>
  <c r="Y2433" i="1"/>
  <c r="AF2433" i="1" s="1"/>
  <c r="Y2434" i="1"/>
  <c r="AF2434" i="1" s="1"/>
  <c r="Y2435" i="1"/>
  <c r="AF2435" i="1" s="1"/>
  <c r="Y2436" i="1"/>
  <c r="AF2436" i="1" s="1"/>
  <c r="Y2437" i="1"/>
  <c r="AF2437" i="1" s="1"/>
  <c r="Y2438" i="1"/>
  <c r="AF2438" i="1" s="1"/>
  <c r="Y2439" i="1"/>
  <c r="AF2439" i="1" s="1"/>
  <c r="Y2440" i="1"/>
  <c r="AF2440" i="1" s="1"/>
  <c r="Y2441" i="1"/>
  <c r="AF2441" i="1" s="1"/>
  <c r="Y2442" i="1"/>
  <c r="AF2442" i="1" s="1"/>
  <c r="Y2443" i="1"/>
  <c r="AF2443" i="1" s="1"/>
  <c r="Y2444" i="1"/>
  <c r="AF2444" i="1" s="1"/>
  <c r="Y2445" i="1"/>
  <c r="AF2445" i="1" s="1"/>
  <c r="Y2446" i="1"/>
  <c r="AF2446" i="1" s="1"/>
  <c r="Y2447" i="1"/>
  <c r="AF2447" i="1" s="1"/>
  <c r="Y2448" i="1"/>
  <c r="AF2448" i="1" s="1"/>
  <c r="Y2449" i="1"/>
  <c r="AF2449" i="1" s="1"/>
  <c r="Y2450" i="1"/>
  <c r="AF2450" i="1" s="1"/>
  <c r="Y2451" i="1"/>
  <c r="AF2451" i="1" s="1"/>
  <c r="Y2452" i="1"/>
  <c r="AF2452" i="1" s="1"/>
  <c r="Y2453" i="1"/>
  <c r="AF2453" i="1" s="1"/>
  <c r="Y2454" i="1"/>
  <c r="AF2454" i="1" s="1"/>
  <c r="Y2455" i="1"/>
  <c r="AF2455" i="1" s="1"/>
  <c r="Y2456" i="1"/>
  <c r="AF2456" i="1" s="1"/>
  <c r="Y2457" i="1"/>
  <c r="AF2457" i="1" s="1"/>
  <c r="Y2458" i="1"/>
  <c r="AF2458" i="1" s="1"/>
  <c r="Y2459" i="1"/>
  <c r="AF2459" i="1" s="1"/>
  <c r="Y2460" i="1"/>
  <c r="AF2460" i="1" s="1"/>
  <c r="Y2461" i="1"/>
  <c r="AF2461" i="1" s="1"/>
  <c r="Y2462" i="1"/>
  <c r="AF2462" i="1" s="1"/>
  <c r="Y2463" i="1"/>
  <c r="AF2463" i="1" s="1"/>
  <c r="Y2464" i="1"/>
  <c r="AF2464" i="1" s="1"/>
  <c r="Y2465" i="1"/>
  <c r="AF2465" i="1" s="1"/>
  <c r="Y2466" i="1"/>
  <c r="AF2466" i="1" s="1"/>
  <c r="Y2467" i="1"/>
  <c r="AF2467" i="1" s="1"/>
  <c r="Y2468" i="1"/>
  <c r="AF2468" i="1" s="1"/>
  <c r="Y2469" i="1"/>
  <c r="AF2469" i="1" s="1"/>
  <c r="Y2470" i="1"/>
  <c r="AF2470" i="1" s="1"/>
  <c r="Y2471" i="1"/>
  <c r="AF2471" i="1" s="1"/>
  <c r="Y2472" i="1"/>
  <c r="AF2472" i="1" s="1"/>
  <c r="Y2473" i="1"/>
  <c r="AF2473" i="1" s="1"/>
  <c r="Y2474" i="1"/>
  <c r="AF2474" i="1" s="1"/>
  <c r="Y2475" i="1"/>
  <c r="AF2475" i="1" s="1"/>
  <c r="Y2476" i="1"/>
  <c r="AF2476" i="1" s="1"/>
  <c r="Y2477" i="1"/>
  <c r="AF2477" i="1" s="1"/>
  <c r="Y2478" i="1"/>
  <c r="AF2478" i="1" s="1"/>
  <c r="Y2479" i="1"/>
  <c r="AF2479" i="1" s="1"/>
  <c r="Y2480" i="1"/>
  <c r="AF2480" i="1" s="1"/>
  <c r="Y2481" i="1"/>
  <c r="AF2481" i="1" s="1"/>
  <c r="Y2482" i="1"/>
  <c r="AF2482" i="1" s="1"/>
  <c r="Y2483" i="1"/>
  <c r="AF2483" i="1" s="1"/>
  <c r="Y2484" i="1"/>
  <c r="AF2484" i="1" s="1"/>
  <c r="Y2485" i="1"/>
  <c r="AF2485" i="1" s="1"/>
  <c r="Y2486" i="1"/>
  <c r="AF2486" i="1" s="1"/>
  <c r="Y2487" i="1"/>
  <c r="AF2487" i="1" s="1"/>
  <c r="Y2488" i="1"/>
  <c r="AF2488" i="1" s="1"/>
  <c r="Y2489" i="1"/>
  <c r="AF2489" i="1" s="1"/>
  <c r="Y2490" i="1"/>
  <c r="AF2490" i="1" s="1"/>
  <c r="Y2491" i="1"/>
  <c r="AF2491" i="1" s="1"/>
  <c r="Y2492" i="1"/>
  <c r="AF2492" i="1" s="1"/>
  <c r="Y2493" i="1"/>
  <c r="AF2493" i="1" s="1"/>
  <c r="Y2494" i="1"/>
  <c r="AF2494" i="1" s="1"/>
  <c r="Y2495" i="1"/>
  <c r="AF2495" i="1" s="1"/>
  <c r="Y2496" i="1"/>
  <c r="AF2496" i="1" s="1"/>
  <c r="Y2497" i="1"/>
  <c r="AF2497" i="1" s="1"/>
  <c r="Y2498" i="1"/>
  <c r="AF2498" i="1" s="1"/>
  <c r="Y2499" i="1"/>
  <c r="AF2499" i="1" s="1"/>
  <c r="Y2500" i="1"/>
  <c r="AF2500" i="1" s="1"/>
  <c r="Y2501" i="1"/>
  <c r="AF2501" i="1" s="1"/>
  <c r="Y2502" i="1"/>
  <c r="AF2502" i="1" s="1"/>
  <c r="Y2503" i="1"/>
  <c r="AF2503" i="1" s="1"/>
  <c r="Y2504" i="1"/>
  <c r="AF2504" i="1" s="1"/>
  <c r="Y2505" i="1"/>
  <c r="AF2505" i="1" s="1"/>
  <c r="Y2506" i="1"/>
  <c r="AF2506" i="1" s="1"/>
  <c r="Y2507" i="1"/>
  <c r="AF2507" i="1" s="1"/>
  <c r="Y2508" i="1"/>
  <c r="AF2508" i="1" s="1"/>
  <c r="Y2509" i="1"/>
  <c r="AF2509" i="1" s="1"/>
  <c r="Y2510" i="1"/>
  <c r="AF2510" i="1" s="1"/>
  <c r="Y2511" i="1"/>
  <c r="AF2511" i="1" s="1"/>
  <c r="Y2512" i="1"/>
  <c r="AF2512" i="1" s="1"/>
  <c r="Y2513" i="1"/>
  <c r="AF2513" i="1" s="1"/>
  <c r="Y2514" i="1"/>
  <c r="AF2514" i="1" s="1"/>
  <c r="Y2515" i="1"/>
  <c r="AF2515" i="1" s="1"/>
  <c r="Y2516" i="1"/>
  <c r="AF2516" i="1" s="1"/>
  <c r="Y2517" i="1"/>
  <c r="AF2517" i="1" s="1"/>
  <c r="Y2518" i="1"/>
  <c r="AF2518" i="1" s="1"/>
  <c r="Y2519" i="1"/>
  <c r="AF2519" i="1" s="1"/>
  <c r="Y2520" i="1"/>
  <c r="AF2520" i="1" s="1"/>
  <c r="Y2521" i="1"/>
  <c r="AF2521" i="1" s="1"/>
  <c r="Y2522" i="1"/>
  <c r="AF2522" i="1" s="1"/>
  <c r="Y2523" i="1"/>
  <c r="AF2523" i="1" s="1"/>
  <c r="Y2524" i="1"/>
  <c r="AF2524" i="1" s="1"/>
  <c r="Y2525" i="1"/>
  <c r="AF2525" i="1" s="1"/>
  <c r="Y2526" i="1"/>
  <c r="AF2526" i="1" s="1"/>
  <c r="Y2527" i="1"/>
  <c r="AF2527" i="1" s="1"/>
  <c r="Y2528" i="1"/>
  <c r="AF2528" i="1" s="1"/>
  <c r="Y2529" i="1"/>
  <c r="AF2529" i="1" s="1"/>
  <c r="Y2530" i="1"/>
  <c r="AF2530" i="1" s="1"/>
  <c r="Y2531" i="1"/>
  <c r="AF2531" i="1" s="1"/>
  <c r="Y2532" i="1"/>
  <c r="AF2532" i="1" s="1"/>
  <c r="Y2533" i="1"/>
  <c r="AF2533" i="1" s="1"/>
  <c r="Y2534" i="1"/>
  <c r="AF2534" i="1" s="1"/>
  <c r="Y2535" i="1"/>
  <c r="AF2535" i="1" s="1"/>
  <c r="Y2536" i="1"/>
  <c r="AF2536" i="1" s="1"/>
  <c r="Y2537" i="1"/>
  <c r="AF2537" i="1" s="1"/>
  <c r="Y2538" i="1"/>
  <c r="AF2538" i="1" s="1"/>
  <c r="Y2539" i="1"/>
  <c r="AF2539" i="1" s="1"/>
  <c r="Y2540" i="1"/>
  <c r="AF2540" i="1" s="1"/>
  <c r="Y2541" i="1"/>
  <c r="AF2541" i="1" s="1"/>
  <c r="Y2542" i="1"/>
  <c r="AF2542" i="1" s="1"/>
  <c r="Y2543" i="1"/>
  <c r="AF2543" i="1" s="1"/>
  <c r="Y2544" i="1"/>
  <c r="AF2544" i="1" s="1"/>
  <c r="Y2545" i="1"/>
  <c r="AF2545" i="1" s="1"/>
  <c r="Y2546" i="1"/>
  <c r="AF2546" i="1" s="1"/>
  <c r="Y2547" i="1"/>
  <c r="AF2547" i="1" s="1"/>
  <c r="Y2548" i="1"/>
  <c r="AF2548" i="1" s="1"/>
  <c r="Y2549" i="1"/>
  <c r="AF2549" i="1" s="1"/>
  <c r="Y2550" i="1"/>
  <c r="AF2550" i="1" s="1"/>
  <c r="Y2551" i="1"/>
  <c r="AF2551" i="1" s="1"/>
  <c r="Y2552" i="1"/>
  <c r="AF2552" i="1" s="1"/>
  <c r="Y2553" i="1"/>
  <c r="AF2553" i="1" s="1"/>
  <c r="Y2554" i="1"/>
  <c r="AF2554" i="1" s="1"/>
  <c r="Y2555" i="1"/>
  <c r="AF2555" i="1" s="1"/>
  <c r="Y2556" i="1"/>
  <c r="AF2556" i="1" s="1"/>
  <c r="Y2557" i="1"/>
  <c r="AF2557" i="1" s="1"/>
  <c r="Y2558" i="1"/>
  <c r="AF2558" i="1" s="1"/>
  <c r="Y2559" i="1"/>
  <c r="AF2559" i="1" s="1"/>
  <c r="Y2560" i="1"/>
  <c r="AF2560" i="1" s="1"/>
  <c r="Y2561" i="1"/>
  <c r="AF2561" i="1" s="1"/>
  <c r="Y2562" i="1"/>
  <c r="AF2562" i="1" s="1"/>
  <c r="Y2563" i="1"/>
  <c r="AF2563" i="1" s="1"/>
  <c r="Y2564" i="1"/>
  <c r="AF2564" i="1" s="1"/>
  <c r="Y2565" i="1"/>
  <c r="AF2565" i="1" s="1"/>
  <c r="Y2566" i="1"/>
  <c r="AF2566" i="1" s="1"/>
  <c r="Y2567" i="1"/>
  <c r="AF2567" i="1" s="1"/>
  <c r="Y2568" i="1"/>
  <c r="AF2568" i="1" s="1"/>
  <c r="Y2569" i="1"/>
  <c r="AF2569" i="1" s="1"/>
  <c r="Y2570" i="1"/>
  <c r="AF2570" i="1" s="1"/>
  <c r="Y2571" i="1"/>
  <c r="AF2571" i="1" s="1"/>
  <c r="Y2572" i="1"/>
  <c r="AF2572" i="1" s="1"/>
  <c r="Y2573" i="1"/>
  <c r="AF2573" i="1" s="1"/>
  <c r="Y2574" i="1"/>
  <c r="AF2574" i="1" s="1"/>
  <c r="Y2575" i="1"/>
  <c r="AF2575" i="1" s="1"/>
  <c r="Y2576" i="1"/>
  <c r="AF2576" i="1" s="1"/>
  <c r="Y2577" i="1"/>
  <c r="AF2577" i="1" s="1"/>
  <c r="Y2578" i="1"/>
  <c r="AF2578" i="1" s="1"/>
  <c r="Y2579" i="1"/>
  <c r="AF2579" i="1" s="1"/>
  <c r="Y2580" i="1"/>
  <c r="AF2580" i="1" s="1"/>
  <c r="Y2581" i="1"/>
  <c r="AF2581" i="1" s="1"/>
  <c r="Y2582" i="1"/>
  <c r="AF2582" i="1" s="1"/>
  <c r="Y2583" i="1"/>
  <c r="AF2583" i="1" s="1"/>
  <c r="Y2584" i="1"/>
  <c r="AF2584" i="1" s="1"/>
  <c r="Y2585" i="1"/>
  <c r="AF2585" i="1" s="1"/>
  <c r="Y2586" i="1"/>
  <c r="AF2586" i="1" s="1"/>
  <c r="Y2587" i="1"/>
  <c r="AF2587" i="1" s="1"/>
  <c r="Y2588" i="1"/>
  <c r="AF2588" i="1" s="1"/>
  <c r="Y2589" i="1"/>
  <c r="AF2589" i="1" s="1"/>
  <c r="Y2590" i="1"/>
  <c r="AF2590" i="1" s="1"/>
  <c r="Y2591" i="1"/>
  <c r="AF2591" i="1" s="1"/>
  <c r="Y2592" i="1"/>
  <c r="AF2592" i="1" s="1"/>
  <c r="Y2593" i="1"/>
  <c r="AF2593" i="1" s="1"/>
  <c r="Y2594" i="1"/>
  <c r="AF2594" i="1" s="1"/>
  <c r="Y2595" i="1"/>
  <c r="AF2595" i="1" s="1"/>
  <c r="Y2596" i="1"/>
  <c r="AF2596" i="1" s="1"/>
  <c r="Y2597" i="1"/>
  <c r="AF2597" i="1" s="1"/>
  <c r="Y2598" i="1"/>
  <c r="AF2598" i="1" s="1"/>
  <c r="Y2599" i="1"/>
  <c r="AF2599" i="1" s="1"/>
  <c r="Y2600" i="1"/>
  <c r="AF2600" i="1" s="1"/>
  <c r="Y2601" i="1"/>
  <c r="AF2601" i="1" s="1"/>
  <c r="Y2602" i="1"/>
  <c r="AF2602" i="1" s="1"/>
  <c r="Y2603" i="1"/>
  <c r="AF2603" i="1" s="1"/>
  <c r="Y2604" i="1"/>
  <c r="AF2604" i="1" s="1"/>
  <c r="Y2605" i="1"/>
  <c r="AF2605" i="1" s="1"/>
  <c r="Y2606" i="1"/>
  <c r="AF2606" i="1" s="1"/>
  <c r="Y2607" i="1"/>
  <c r="AF2607" i="1" s="1"/>
  <c r="Y2608" i="1"/>
  <c r="AF2608" i="1" s="1"/>
  <c r="Y2609" i="1"/>
  <c r="AF2609" i="1" s="1"/>
  <c r="Y2610" i="1"/>
  <c r="AF2610" i="1" s="1"/>
  <c r="Y2611" i="1"/>
  <c r="AF2611" i="1" s="1"/>
  <c r="Y2612" i="1"/>
  <c r="AF2612" i="1" s="1"/>
  <c r="Y2613" i="1"/>
  <c r="AF2613" i="1" s="1"/>
  <c r="Y2614" i="1"/>
  <c r="AF2614" i="1" s="1"/>
  <c r="Y2615" i="1"/>
  <c r="AF2615" i="1" s="1"/>
  <c r="Y2616" i="1"/>
  <c r="AF2616" i="1" s="1"/>
  <c r="Y2617" i="1"/>
  <c r="AF2617" i="1" s="1"/>
  <c r="Y2618" i="1"/>
  <c r="AF2618" i="1" s="1"/>
  <c r="Y2619" i="1"/>
  <c r="AF2619" i="1" s="1"/>
  <c r="Y2620" i="1"/>
  <c r="AF2620" i="1" s="1"/>
  <c r="Y2621" i="1"/>
  <c r="AF2621" i="1" s="1"/>
  <c r="Y2622" i="1"/>
  <c r="AF2622" i="1" s="1"/>
  <c r="Y2623" i="1"/>
  <c r="AF2623" i="1" s="1"/>
  <c r="Y2624" i="1"/>
  <c r="AF2624" i="1" s="1"/>
  <c r="Y2625" i="1"/>
  <c r="AF2625" i="1" s="1"/>
  <c r="Y2626" i="1"/>
  <c r="AF2626" i="1" s="1"/>
  <c r="Y2627" i="1"/>
  <c r="AF2627" i="1" s="1"/>
  <c r="Y2628" i="1"/>
  <c r="AF2628" i="1" s="1"/>
  <c r="Y2629" i="1"/>
  <c r="AF2629" i="1" s="1"/>
  <c r="Y2630" i="1"/>
  <c r="AF2630" i="1" s="1"/>
  <c r="Y2631" i="1"/>
  <c r="AF2631" i="1" s="1"/>
  <c r="Y2632" i="1"/>
  <c r="AF2632" i="1" s="1"/>
  <c r="Y2633" i="1"/>
  <c r="AF2633" i="1" s="1"/>
  <c r="Y2634" i="1"/>
  <c r="AF2634" i="1" s="1"/>
  <c r="Y2635" i="1"/>
  <c r="AF2635" i="1" s="1"/>
  <c r="Y2636" i="1"/>
  <c r="AF2636" i="1" s="1"/>
  <c r="Y2637" i="1"/>
  <c r="AF2637" i="1" s="1"/>
  <c r="Y2638" i="1"/>
  <c r="AF2638" i="1" s="1"/>
  <c r="Y2639" i="1"/>
  <c r="AF2639" i="1" s="1"/>
  <c r="Y2640" i="1"/>
  <c r="AF2640" i="1" s="1"/>
  <c r="Y2641" i="1"/>
  <c r="AF2641" i="1" s="1"/>
  <c r="Y2642" i="1"/>
  <c r="AF2642" i="1" s="1"/>
  <c r="Y2643" i="1"/>
  <c r="AF2643" i="1" s="1"/>
  <c r="Y2644" i="1"/>
  <c r="AF2644" i="1" s="1"/>
  <c r="Y2645" i="1"/>
  <c r="AF2645" i="1" s="1"/>
  <c r="Y2646" i="1"/>
  <c r="AF2646" i="1" s="1"/>
  <c r="Y2647" i="1"/>
  <c r="AF2647" i="1" s="1"/>
  <c r="Y2648" i="1"/>
  <c r="AF2648" i="1" s="1"/>
  <c r="Y2649" i="1"/>
  <c r="AF2649" i="1" s="1"/>
  <c r="Y2650" i="1"/>
  <c r="AF2650" i="1" s="1"/>
  <c r="Y2651" i="1"/>
  <c r="AF2651" i="1" s="1"/>
  <c r="Y2652" i="1"/>
  <c r="AF2652" i="1" s="1"/>
  <c r="Y2653" i="1"/>
  <c r="AF2653" i="1" s="1"/>
  <c r="Y2654" i="1"/>
  <c r="AF2654" i="1" s="1"/>
  <c r="Y2655" i="1"/>
  <c r="AF2655" i="1" s="1"/>
  <c r="Y2656" i="1"/>
  <c r="AF2656" i="1" s="1"/>
  <c r="Y2657" i="1"/>
  <c r="AF2657" i="1" s="1"/>
  <c r="Y2658" i="1"/>
  <c r="AF2658" i="1" s="1"/>
  <c r="Y2659" i="1"/>
  <c r="AF2659" i="1" s="1"/>
  <c r="Y2660" i="1"/>
  <c r="AF2660" i="1" s="1"/>
  <c r="Y2661" i="1"/>
  <c r="AF2661" i="1" s="1"/>
  <c r="Y2662" i="1"/>
  <c r="AF2662" i="1" s="1"/>
  <c r="Y2663" i="1"/>
  <c r="AF2663" i="1" s="1"/>
  <c r="Y2664" i="1"/>
  <c r="AF2664" i="1" s="1"/>
  <c r="Y2665" i="1"/>
  <c r="AF2665" i="1" s="1"/>
  <c r="Y2666" i="1"/>
  <c r="AF2666" i="1" s="1"/>
  <c r="Y2667" i="1"/>
  <c r="AF2667" i="1" s="1"/>
  <c r="Y2668" i="1"/>
  <c r="AF2668" i="1" s="1"/>
  <c r="Y2669" i="1"/>
  <c r="AF2669" i="1" s="1"/>
  <c r="Y2670" i="1"/>
  <c r="AF2670" i="1" s="1"/>
  <c r="Y2671" i="1"/>
  <c r="AF2671" i="1" s="1"/>
  <c r="Y2672" i="1"/>
  <c r="AF2672" i="1" s="1"/>
  <c r="Y2673" i="1"/>
  <c r="AF2673" i="1" s="1"/>
  <c r="Y2674" i="1"/>
  <c r="AF2674" i="1" s="1"/>
  <c r="Y2675" i="1"/>
  <c r="AF2675" i="1" s="1"/>
  <c r="Y2676" i="1"/>
  <c r="AF2676" i="1" s="1"/>
  <c r="Y2677" i="1"/>
  <c r="AF2677" i="1" s="1"/>
  <c r="Y2678" i="1"/>
  <c r="AF2678" i="1" s="1"/>
  <c r="Y2679" i="1"/>
  <c r="AF2679" i="1" s="1"/>
  <c r="Y2680" i="1"/>
  <c r="AF2680" i="1" s="1"/>
  <c r="Y2681" i="1"/>
  <c r="AF2681" i="1" s="1"/>
  <c r="Y2682" i="1"/>
  <c r="AF2682" i="1" s="1"/>
  <c r="Y2683" i="1"/>
  <c r="AF2683" i="1" s="1"/>
  <c r="Y2684" i="1"/>
  <c r="AF2684" i="1" s="1"/>
  <c r="Y2685" i="1"/>
  <c r="AF2685" i="1" s="1"/>
  <c r="Y2686" i="1"/>
  <c r="AF2686" i="1" s="1"/>
  <c r="Y2687" i="1"/>
  <c r="AF2687" i="1" s="1"/>
  <c r="Y2688" i="1"/>
  <c r="AF2688" i="1" s="1"/>
  <c r="Y2689" i="1"/>
  <c r="AF2689" i="1" s="1"/>
  <c r="Y2690" i="1"/>
  <c r="AF2690" i="1" s="1"/>
  <c r="Y2691" i="1"/>
  <c r="AF2691" i="1" s="1"/>
  <c r="Y2692" i="1"/>
  <c r="AF2692" i="1" s="1"/>
  <c r="Y2693" i="1"/>
  <c r="AF2693" i="1" s="1"/>
  <c r="Y2694" i="1"/>
  <c r="AF2694" i="1" s="1"/>
  <c r="Y2695" i="1"/>
  <c r="AF2695" i="1" s="1"/>
  <c r="Y2696" i="1"/>
  <c r="AF2696" i="1" s="1"/>
  <c r="Y2697" i="1"/>
  <c r="AF2697" i="1" s="1"/>
  <c r="Y2698" i="1"/>
  <c r="AF2698" i="1" s="1"/>
  <c r="Y2699" i="1"/>
  <c r="AF2699" i="1" s="1"/>
  <c r="Y2700" i="1"/>
  <c r="AF2700" i="1" s="1"/>
  <c r="Y2701" i="1"/>
  <c r="AF2701" i="1" s="1"/>
  <c r="Y2702" i="1"/>
  <c r="AF2702" i="1" s="1"/>
  <c r="Y2703" i="1"/>
  <c r="AF2703" i="1" s="1"/>
  <c r="Y2704" i="1"/>
  <c r="AF2704" i="1" s="1"/>
  <c r="Y2705" i="1"/>
  <c r="AF2705" i="1" s="1"/>
  <c r="Y2706" i="1"/>
  <c r="AF2706" i="1" s="1"/>
  <c r="Y2707" i="1"/>
  <c r="AF2707" i="1" s="1"/>
  <c r="Y2708" i="1"/>
  <c r="AF2708" i="1" s="1"/>
  <c r="Y2709" i="1"/>
  <c r="AF2709" i="1" s="1"/>
  <c r="Y2710" i="1"/>
  <c r="AF2710" i="1" s="1"/>
  <c r="Y2711" i="1"/>
  <c r="AF2711" i="1" s="1"/>
  <c r="Y2712" i="1"/>
  <c r="AF2712" i="1" s="1"/>
  <c r="Y2713" i="1"/>
  <c r="AF2713" i="1" s="1"/>
  <c r="Y2714" i="1"/>
  <c r="AF2714" i="1" s="1"/>
  <c r="Y2715" i="1"/>
  <c r="AF2715" i="1" s="1"/>
  <c r="Y2716" i="1"/>
  <c r="AF2716" i="1" s="1"/>
  <c r="Y2717" i="1"/>
  <c r="AF2717" i="1" s="1"/>
  <c r="Y2718" i="1"/>
  <c r="AF2718" i="1" s="1"/>
  <c r="Y2719" i="1"/>
  <c r="AF2719" i="1" s="1"/>
  <c r="Y2720" i="1"/>
  <c r="AF2720" i="1" s="1"/>
  <c r="Y2721" i="1"/>
  <c r="AF2721" i="1" s="1"/>
  <c r="Y2722" i="1"/>
  <c r="AF2722" i="1" s="1"/>
  <c r="Y2723" i="1"/>
  <c r="AF2723" i="1" s="1"/>
  <c r="Y2724" i="1"/>
  <c r="AF2724" i="1" s="1"/>
  <c r="Y2725" i="1"/>
  <c r="AF2725" i="1" s="1"/>
  <c r="Y2726" i="1"/>
  <c r="AF2726" i="1" s="1"/>
  <c r="Y2727" i="1"/>
  <c r="AF2727" i="1" s="1"/>
  <c r="Y2728" i="1"/>
  <c r="AF2728" i="1" s="1"/>
  <c r="Y2729" i="1"/>
  <c r="AF2729" i="1" s="1"/>
  <c r="Y2730" i="1"/>
  <c r="AF2730" i="1" s="1"/>
  <c r="Y2731" i="1"/>
  <c r="AF2731" i="1" s="1"/>
  <c r="Y2732" i="1"/>
  <c r="AF2732" i="1" s="1"/>
  <c r="Y2733" i="1"/>
  <c r="AF2733" i="1" s="1"/>
  <c r="Y2734" i="1"/>
  <c r="AF2734" i="1" s="1"/>
  <c r="Y2735" i="1"/>
  <c r="AF2735" i="1" s="1"/>
  <c r="Y2736" i="1"/>
  <c r="AF2736" i="1" s="1"/>
  <c r="Y2737" i="1"/>
  <c r="AF2737" i="1" s="1"/>
  <c r="Y2738" i="1"/>
  <c r="AF2738" i="1" s="1"/>
  <c r="Y2739" i="1"/>
  <c r="AF2739" i="1" s="1"/>
  <c r="Y2740" i="1"/>
  <c r="AF2740" i="1" s="1"/>
  <c r="Y2741" i="1"/>
  <c r="AF2741" i="1" s="1"/>
  <c r="Y2742" i="1"/>
  <c r="AF2742" i="1" s="1"/>
  <c r="Y2743" i="1"/>
  <c r="AF2743" i="1" s="1"/>
  <c r="Y2744" i="1"/>
  <c r="AF2744" i="1" s="1"/>
  <c r="Y2745" i="1"/>
  <c r="AF2745" i="1" s="1"/>
  <c r="Y2746" i="1"/>
  <c r="AF2746" i="1" s="1"/>
  <c r="Y2747" i="1"/>
  <c r="AF2747" i="1" s="1"/>
  <c r="Y2748" i="1"/>
  <c r="AF2748" i="1" s="1"/>
  <c r="Y2749" i="1"/>
  <c r="AF2749" i="1" s="1"/>
  <c r="Y2750" i="1"/>
  <c r="AF2750" i="1" s="1"/>
  <c r="Y2751" i="1"/>
  <c r="AF2751" i="1" s="1"/>
  <c r="Y2752" i="1"/>
  <c r="AF2752" i="1" s="1"/>
  <c r="Y2753" i="1"/>
  <c r="AF2753" i="1" s="1"/>
  <c r="Y2754" i="1"/>
  <c r="AF2754" i="1" s="1"/>
  <c r="Y2755" i="1"/>
  <c r="AF2755" i="1" s="1"/>
  <c r="Y2756" i="1"/>
  <c r="AF2756" i="1" s="1"/>
  <c r="Y2757" i="1"/>
  <c r="AF2757" i="1" s="1"/>
  <c r="Y2758" i="1"/>
  <c r="AF2758" i="1" s="1"/>
  <c r="Y2759" i="1"/>
  <c r="AF2759" i="1" s="1"/>
  <c r="Y2760" i="1"/>
  <c r="AF2760" i="1" s="1"/>
  <c r="Y2761" i="1"/>
  <c r="AF2761" i="1" s="1"/>
  <c r="Y2762" i="1"/>
  <c r="AF2762" i="1" s="1"/>
  <c r="Y2763" i="1"/>
  <c r="AF2763" i="1" s="1"/>
  <c r="Y2764" i="1"/>
  <c r="AF2764" i="1" s="1"/>
  <c r="Y2765" i="1"/>
  <c r="AF2765" i="1" s="1"/>
  <c r="Y2766" i="1"/>
  <c r="AF2766" i="1" s="1"/>
  <c r="Y2767" i="1"/>
  <c r="AF2767" i="1" s="1"/>
  <c r="Y2768" i="1"/>
  <c r="AF2768" i="1" s="1"/>
  <c r="Y2769" i="1"/>
  <c r="AF2769" i="1" s="1"/>
  <c r="Y2770" i="1"/>
  <c r="AF2770" i="1" s="1"/>
  <c r="Y2771" i="1"/>
  <c r="AF2771" i="1" s="1"/>
  <c r="Y2772" i="1"/>
  <c r="AF2772" i="1" s="1"/>
  <c r="Y2773" i="1"/>
  <c r="AF2773" i="1" s="1"/>
  <c r="Y2774" i="1"/>
  <c r="AF2774" i="1" s="1"/>
  <c r="Y2775" i="1"/>
  <c r="AF2775" i="1" s="1"/>
  <c r="Y2776" i="1"/>
  <c r="AF2776" i="1" s="1"/>
  <c r="Y2777" i="1"/>
  <c r="AF2777" i="1" s="1"/>
  <c r="Y2778" i="1"/>
  <c r="AF2778" i="1" s="1"/>
  <c r="Y2779" i="1"/>
  <c r="AF2779" i="1" s="1"/>
  <c r="Y2780" i="1"/>
  <c r="AF2780" i="1" s="1"/>
  <c r="Y2781" i="1"/>
  <c r="AF2781" i="1" s="1"/>
  <c r="Y2782" i="1"/>
  <c r="AF2782" i="1" s="1"/>
  <c r="Y2783" i="1"/>
  <c r="AF2783" i="1" s="1"/>
  <c r="Y2784" i="1"/>
  <c r="AF2784" i="1" s="1"/>
  <c r="Y2785" i="1"/>
  <c r="AF2785" i="1" s="1"/>
  <c r="Y2786" i="1"/>
  <c r="AF2786" i="1" s="1"/>
  <c r="Y2787" i="1"/>
  <c r="AF2787" i="1" s="1"/>
  <c r="Y2788" i="1"/>
  <c r="AF2788" i="1" s="1"/>
  <c r="Y2789" i="1"/>
  <c r="AF2789" i="1" s="1"/>
  <c r="Y2790" i="1"/>
  <c r="AF2790" i="1" s="1"/>
  <c r="Y2791" i="1"/>
  <c r="AF2791" i="1" s="1"/>
  <c r="Y2792" i="1"/>
  <c r="AF2792" i="1" s="1"/>
  <c r="Y2793" i="1"/>
  <c r="AF2793" i="1" s="1"/>
  <c r="Y2794" i="1"/>
  <c r="AF2794" i="1" s="1"/>
  <c r="Y2795" i="1"/>
  <c r="AF2795" i="1" s="1"/>
  <c r="Y2796" i="1"/>
  <c r="AF2796" i="1" s="1"/>
  <c r="Y2797" i="1"/>
  <c r="AF2797" i="1" s="1"/>
  <c r="Y2798" i="1"/>
  <c r="AF2798" i="1" s="1"/>
  <c r="Y2799" i="1"/>
  <c r="AF2799" i="1" s="1"/>
  <c r="Y2800" i="1"/>
  <c r="AF2800" i="1" s="1"/>
  <c r="Y2801" i="1"/>
  <c r="AF2801" i="1" s="1"/>
  <c r="Y2802" i="1"/>
  <c r="AF2802" i="1" s="1"/>
  <c r="Y2803" i="1"/>
  <c r="AF2803" i="1" s="1"/>
  <c r="Y2804" i="1"/>
  <c r="AF2804" i="1" s="1"/>
  <c r="Y2805" i="1"/>
  <c r="AF2805" i="1" s="1"/>
  <c r="Y2806" i="1"/>
  <c r="AF2806" i="1" s="1"/>
  <c r="Y2807" i="1"/>
  <c r="AF2807" i="1" s="1"/>
  <c r="Y2808" i="1"/>
  <c r="AF2808" i="1" s="1"/>
  <c r="Y2809" i="1"/>
  <c r="AF2809" i="1" s="1"/>
  <c r="Y2810" i="1"/>
  <c r="AF2810" i="1" s="1"/>
  <c r="Y2811" i="1"/>
  <c r="AF2811" i="1" s="1"/>
  <c r="Y2812" i="1"/>
  <c r="AF2812" i="1" s="1"/>
  <c r="Y2813" i="1"/>
  <c r="AF2813" i="1" s="1"/>
  <c r="Y2814" i="1"/>
  <c r="AF2814" i="1" s="1"/>
  <c r="Y2815" i="1"/>
  <c r="AF2815" i="1" s="1"/>
  <c r="Y2816" i="1"/>
  <c r="AF2816" i="1" s="1"/>
  <c r="Y2817" i="1"/>
  <c r="AF2817" i="1" s="1"/>
  <c r="Y2818" i="1"/>
  <c r="AF2818" i="1" s="1"/>
  <c r="Y2819" i="1"/>
  <c r="AF2819" i="1" s="1"/>
  <c r="Y2820" i="1"/>
  <c r="AF2820" i="1" s="1"/>
  <c r="Y2821" i="1"/>
  <c r="AF2821" i="1" s="1"/>
  <c r="Y2822" i="1"/>
  <c r="AF2822" i="1" s="1"/>
  <c r="Y2823" i="1"/>
  <c r="AF2823" i="1" s="1"/>
  <c r="Y2824" i="1"/>
  <c r="AF2824" i="1" s="1"/>
  <c r="Y2825" i="1"/>
  <c r="AF2825" i="1" s="1"/>
  <c r="Y2826" i="1"/>
  <c r="AF2826" i="1" s="1"/>
  <c r="Y2827" i="1"/>
  <c r="AF2827" i="1" s="1"/>
  <c r="Y2828" i="1"/>
  <c r="AF2828" i="1" s="1"/>
  <c r="Y2829" i="1"/>
  <c r="AF2829" i="1" s="1"/>
  <c r="Y2830" i="1"/>
  <c r="AF2830" i="1" s="1"/>
  <c r="Y2831" i="1"/>
  <c r="AF2831" i="1" s="1"/>
  <c r="Y2832" i="1"/>
  <c r="AF2832" i="1" s="1"/>
  <c r="Y2833" i="1"/>
  <c r="AF2833" i="1" s="1"/>
  <c r="Y2834" i="1"/>
  <c r="AF2834" i="1" s="1"/>
  <c r="Y2835" i="1"/>
  <c r="AF2835" i="1" s="1"/>
  <c r="Y2836" i="1"/>
  <c r="AF2836" i="1" s="1"/>
  <c r="Y2837" i="1"/>
  <c r="AF2837" i="1" s="1"/>
  <c r="Y2838" i="1"/>
  <c r="AF2838" i="1" s="1"/>
  <c r="Y2839" i="1"/>
  <c r="AF2839" i="1" s="1"/>
  <c r="Y2840" i="1"/>
  <c r="AF2840" i="1" s="1"/>
  <c r="Y2841" i="1"/>
  <c r="AF2841" i="1" s="1"/>
  <c r="Y2842" i="1"/>
  <c r="AF2842" i="1" s="1"/>
  <c r="Y2843" i="1"/>
  <c r="AF2843" i="1" s="1"/>
  <c r="Y2844" i="1"/>
  <c r="AF2844" i="1" s="1"/>
  <c r="Y2845" i="1"/>
  <c r="AF2845" i="1" s="1"/>
  <c r="Y2846" i="1"/>
  <c r="AF2846" i="1" s="1"/>
  <c r="Y2847" i="1"/>
  <c r="AF2847" i="1" s="1"/>
  <c r="Y2848" i="1"/>
  <c r="AF2848" i="1" s="1"/>
  <c r="Y2849" i="1"/>
  <c r="AF2849" i="1" s="1"/>
  <c r="Y2850" i="1"/>
  <c r="AF2850" i="1" s="1"/>
  <c r="Y2851" i="1"/>
  <c r="AF2851" i="1" s="1"/>
  <c r="Y2852" i="1"/>
  <c r="AF2852" i="1" s="1"/>
  <c r="Y2853" i="1"/>
  <c r="AF2853" i="1" s="1"/>
  <c r="Y2854" i="1"/>
  <c r="AF2854" i="1" s="1"/>
  <c r="Y2855" i="1"/>
  <c r="AF2855" i="1" s="1"/>
  <c r="Y2856" i="1"/>
  <c r="AF2856" i="1" s="1"/>
  <c r="Y2857" i="1"/>
  <c r="AF2857" i="1" s="1"/>
  <c r="Y2858" i="1"/>
  <c r="AF2858" i="1" s="1"/>
  <c r="Y2859" i="1"/>
  <c r="AF2859" i="1" s="1"/>
  <c r="Y2860" i="1"/>
  <c r="AF2860" i="1" s="1"/>
  <c r="Y2861" i="1"/>
  <c r="AF2861" i="1" s="1"/>
  <c r="Y2862" i="1"/>
  <c r="AF2862" i="1" s="1"/>
  <c r="Y2863" i="1"/>
  <c r="AF2863" i="1" s="1"/>
  <c r="Y2864" i="1"/>
  <c r="AF2864" i="1" s="1"/>
  <c r="Y2865" i="1"/>
  <c r="AF2865" i="1" s="1"/>
  <c r="Y2866" i="1"/>
  <c r="AF2866" i="1" s="1"/>
  <c r="Y2867" i="1"/>
  <c r="AF2867" i="1" s="1"/>
  <c r="Y2868" i="1"/>
  <c r="AF2868" i="1" s="1"/>
  <c r="Y2869" i="1"/>
  <c r="AF2869" i="1" s="1"/>
  <c r="Y2870" i="1"/>
  <c r="AF2870" i="1" s="1"/>
  <c r="Y2871" i="1"/>
  <c r="AF2871" i="1" s="1"/>
  <c r="Y2872" i="1"/>
  <c r="AF2872" i="1" s="1"/>
  <c r="Y2873" i="1"/>
  <c r="AF2873" i="1" s="1"/>
  <c r="Y2874" i="1"/>
  <c r="AF2874" i="1" s="1"/>
  <c r="Y2875" i="1"/>
  <c r="AF2875" i="1" s="1"/>
  <c r="Y2876" i="1"/>
  <c r="AF2876" i="1" s="1"/>
  <c r="Y2877" i="1"/>
  <c r="AF2877" i="1" s="1"/>
  <c r="Y2878" i="1"/>
  <c r="AF2878" i="1" s="1"/>
  <c r="Y2879" i="1"/>
  <c r="AF2879" i="1" s="1"/>
  <c r="Y2880" i="1"/>
  <c r="AF2880" i="1" s="1"/>
  <c r="Y2881" i="1"/>
  <c r="AF2881" i="1" s="1"/>
  <c r="Y2882" i="1"/>
  <c r="AF2882" i="1" s="1"/>
  <c r="Y2883" i="1"/>
  <c r="AF2883" i="1" s="1"/>
  <c r="Y2884" i="1"/>
  <c r="AF2884" i="1" s="1"/>
  <c r="Y2885" i="1"/>
  <c r="AF2885" i="1" s="1"/>
  <c r="Y2886" i="1"/>
  <c r="AF2886" i="1" s="1"/>
  <c r="Y2887" i="1"/>
  <c r="AF2887" i="1" s="1"/>
  <c r="Y2888" i="1"/>
  <c r="AF2888" i="1" s="1"/>
  <c r="Y2889" i="1"/>
  <c r="AF2889" i="1" s="1"/>
  <c r="Y2890" i="1"/>
  <c r="AF2890" i="1" s="1"/>
  <c r="Y2891" i="1"/>
  <c r="AF2891" i="1" s="1"/>
  <c r="Y2892" i="1"/>
  <c r="AF2892" i="1" s="1"/>
  <c r="Y2893" i="1"/>
  <c r="AF2893" i="1" s="1"/>
  <c r="Y2894" i="1"/>
  <c r="AF2894" i="1" s="1"/>
  <c r="Y2895" i="1"/>
  <c r="AF2895" i="1" s="1"/>
  <c r="Y2896" i="1"/>
  <c r="AF2896" i="1" s="1"/>
  <c r="Y2897" i="1"/>
  <c r="AF2897" i="1" s="1"/>
  <c r="Y2898" i="1"/>
  <c r="AF2898" i="1" s="1"/>
  <c r="Y2899" i="1"/>
  <c r="AF2899" i="1" s="1"/>
  <c r="Y2900" i="1"/>
  <c r="AF2900" i="1" s="1"/>
  <c r="Y2901" i="1"/>
  <c r="AF2901" i="1" s="1"/>
  <c r="Y2902" i="1"/>
  <c r="AF2902" i="1" s="1"/>
  <c r="Y2903" i="1"/>
  <c r="AF2903" i="1" s="1"/>
  <c r="Y2904" i="1"/>
  <c r="AF2904" i="1" s="1"/>
  <c r="Y2905" i="1"/>
  <c r="AF2905" i="1" s="1"/>
  <c r="Y2906" i="1"/>
  <c r="AF2906" i="1" s="1"/>
  <c r="Y2907" i="1"/>
  <c r="AF2907" i="1" s="1"/>
  <c r="Y2908" i="1"/>
  <c r="AF2908" i="1" s="1"/>
  <c r="Y2909" i="1"/>
  <c r="AF2909" i="1" s="1"/>
  <c r="Y2910" i="1"/>
  <c r="AF2910" i="1" s="1"/>
  <c r="Y2911" i="1"/>
  <c r="AF2911" i="1" s="1"/>
  <c r="Y2912" i="1"/>
  <c r="AF2912" i="1" s="1"/>
  <c r="Y2913" i="1"/>
  <c r="AF2913" i="1" s="1"/>
  <c r="Y2914" i="1"/>
  <c r="AF2914" i="1" s="1"/>
  <c r="Y2915" i="1"/>
  <c r="AF2915" i="1" s="1"/>
  <c r="Y2916" i="1"/>
  <c r="AF2916" i="1" s="1"/>
  <c r="Y2917" i="1"/>
  <c r="AF2917" i="1" s="1"/>
  <c r="Y2918" i="1"/>
  <c r="AF2918" i="1" s="1"/>
  <c r="Y2919" i="1"/>
  <c r="AF2919" i="1" s="1"/>
  <c r="Y2920" i="1"/>
  <c r="AF2920" i="1" s="1"/>
  <c r="Y2921" i="1"/>
  <c r="AF2921" i="1" s="1"/>
  <c r="Y2922" i="1"/>
  <c r="AF2922" i="1" s="1"/>
  <c r="Y2923" i="1"/>
  <c r="AF2923" i="1" s="1"/>
  <c r="Y2924" i="1"/>
  <c r="AF2924" i="1" s="1"/>
  <c r="Y2925" i="1"/>
  <c r="AF2925" i="1" s="1"/>
  <c r="Y2926" i="1"/>
  <c r="AF2926" i="1" s="1"/>
  <c r="Y2927" i="1"/>
  <c r="AF2927" i="1" s="1"/>
  <c r="Y2928" i="1"/>
  <c r="AF2928" i="1" s="1"/>
  <c r="Y2929" i="1"/>
  <c r="AF2929" i="1" s="1"/>
  <c r="Y2930" i="1"/>
  <c r="AF2930" i="1" s="1"/>
  <c r="Y2931" i="1"/>
  <c r="AF2931" i="1" s="1"/>
  <c r="Y2932" i="1"/>
  <c r="AF2932" i="1" s="1"/>
  <c r="Y2933" i="1"/>
  <c r="AF2933" i="1" s="1"/>
  <c r="Y2934" i="1"/>
  <c r="AF2934" i="1" s="1"/>
  <c r="Y2935" i="1"/>
  <c r="AF2935" i="1" s="1"/>
  <c r="Y2936" i="1"/>
  <c r="AF2936" i="1" s="1"/>
  <c r="Y2937" i="1"/>
  <c r="AF2937" i="1" s="1"/>
  <c r="Y2938" i="1"/>
  <c r="AF2938" i="1" s="1"/>
  <c r="Y2939" i="1"/>
  <c r="AF2939" i="1" s="1"/>
  <c r="Y2940" i="1"/>
  <c r="AF2940" i="1" s="1"/>
  <c r="Y2941" i="1"/>
  <c r="AF2941" i="1" s="1"/>
  <c r="Y2942" i="1"/>
  <c r="AF2942" i="1" s="1"/>
  <c r="Y2943" i="1"/>
  <c r="AF2943" i="1" s="1"/>
  <c r="Y2944" i="1"/>
  <c r="AF2944" i="1" s="1"/>
  <c r="Y2945" i="1"/>
  <c r="AF2945" i="1" s="1"/>
  <c r="Y2946" i="1"/>
  <c r="AF2946" i="1" s="1"/>
  <c r="Y2947" i="1"/>
  <c r="AF2947" i="1" s="1"/>
  <c r="Y2948" i="1"/>
  <c r="AF2948" i="1" s="1"/>
  <c r="Y2949" i="1"/>
  <c r="AF2949" i="1" s="1"/>
  <c r="Y2950" i="1"/>
  <c r="AF2950" i="1" s="1"/>
  <c r="Y2951" i="1"/>
  <c r="AF2951" i="1" s="1"/>
  <c r="Y2952" i="1"/>
  <c r="AF2952" i="1" s="1"/>
  <c r="Y2953" i="1"/>
  <c r="AF2953" i="1" s="1"/>
  <c r="Y2954" i="1"/>
  <c r="AF2954" i="1" s="1"/>
  <c r="Y2955" i="1"/>
  <c r="AF2955" i="1" s="1"/>
  <c r="Y2956" i="1"/>
  <c r="AF2956" i="1" s="1"/>
  <c r="Y2957" i="1"/>
  <c r="AF2957" i="1" s="1"/>
  <c r="Y2958" i="1"/>
  <c r="AF2958" i="1" s="1"/>
  <c r="Y2959" i="1"/>
  <c r="AF2959" i="1" s="1"/>
  <c r="Y2960" i="1"/>
  <c r="AF2960" i="1" s="1"/>
  <c r="Y2961" i="1"/>
  <c r="AF2961" i="1" s="1"/>
  <c r="Y2962" i="1"/>
  <c r="AF2962" i="1" s="1"/>
  <c r="Y2963" i="1"/>
  <c r="AF2963" i="1" s="1"/>
  <c r="Y2964" i="1"/>
  <c r="AF2964" i="1" s="1"/>
  <c r="Y2965" i="1"/>
  <c r="AF2965" i="1" s="1"/>
  <c r="Y2966" i="1"/>
  <c r="AF2966" i="1" s="1"/>
  <c r="Y2967" i="1"/>
  <c r="AF2967" i="1" s="1"/>
  <c r="Y2968" i="1"/>
  <c r="AF2968" i="1" s="1"/>
  <c r="Y2969" i="1"/>
  <c r="AF2969" i="1" s="1"/>
  <c r="Y2970" i="1"/>
  <c r="AF2970" i="1" s="1"/>
  <c r="Y2971" i="1"/>
  <c r="AF2971" i="1" s="1"/>
  <c r="Y2972" i="1"/>
  <c r="AF2972" i="1" s="1"/>
  <c r="Y2973" i="1"/>
  <c r="AF2973" i="1" s="1"/>
  <c r="Y2974" i="1"/>
  <c r="AF2974" i="1" s="1"/>
  <c r="Y2975" i="1"/>
  <c r="AF2975" i="1" s="1"/>
  <c r="Y2976" i="1"/>
  <c r="AF2976" i="1" s="1"/>
  <c r="Y2977" i="1"/>
  <c r="AF2977" i="1" s="1"/>
  <c r="Y2978" i="1"/>
  <c r="AF2978" i="1" s="1"/>
  <c r="Y2979" i="1"/>
  <c r="AF2979" i="1" s="1"/>
  <c r="Y2980" i="1"/>
  <c r="AF2980" i="1" s="1"/>
  <c r="Y2981" i="1"/>
  <c r="AF2981" i="1" s="1"/>
  <c r="Y2982" i="1"/>
  <c r="AF2982" i="1" s="1"/>
  <c r="Y2983" i="1"/>
  <c r="AF2983" i="1" s="1"/>
  <c r="Y2984" i="1"/>
  <c r="AF2984" i="1" s="1"/>
  <c r="Y2985" i="1"/>
  <c r="AF2985" i="1" s="1"/>
  <c r="Y2986" i="1"/>
  <c r="AF2986" i="1" s="1"/>
  <c r="Y2987" i="1"/>
  <c r="AF2987" i="1" s="1"/>
  <c r="Y2988" i="1"/>
  <c r="AF2988" i="1" s="1"/>
  <c r="Y2989" i="1"/>
  <c r="AF2989" i="1" s="1"/>
  <c r="Y2990" i="1"/>
  <c r="AF2990" i="1" s="1"/>
  <c r="Y2991" i="1"/>
  <c r="AF2991" i="1" s="1"/>
  <c r="Y2992" i="1"/>
  <c r="AF2992" i="1" s="1"/>
  <c r="Y2993" i="1"/>
  <c r="AF2993" i="1" s="1"/>
  <c r="Y2994" i="1"/>
  <c r="AF2994" i="1" s="1"/>
  <c r="Y2995" i="1"/>
  <c r="AF2995" i="1" s="1"/>
  <c r="Y2996" i="1"/>
  <c r="AF2996" i="1" s="1"/>
  <c r="Y2997" i="1"/>
  <c r="AF2997" i="1" s="1"/>
  <c r="Y2998" i="1"/>
  <c r="AF2998" i="1" s="1"/>
  <c r="Y2999" i="1"/>
  <c r="AF2999" i="1" s="1"/>
  <c r="Y3000" i="1"/>
  <c r="AF3000" i="1" s="1"/>
  <c r="Y3001" i="1"/>
  <c r="AF3001" i="1" s="1"/>
  <c r="Y3002" i="1"/>
  <c r="AF3002" i="1" s="1"/>
  <c r="Y3003" i="1"/>
  <c r="AF3003" i="1" s="1"/>
  <c r="Y3004" i="1"/>
  <c r="AF3004" i="1" s="1"/>
  <c r="Y3005" i="1"/>
  <c r="AF3005" i="1" s="1"/>
  <c r="Y3006" i="1"/>
  <c r="AF3006" i="1" s="1"/>
  <c r="Y3007" i="1"/>
  <c r="AF3007" i="1" s="1"/>
  <c r="Y3008" i="1"/>
  <c r="AF3008" i="1" s="1"/>
  <c r="Y3009" i="1"/>
  <c r="AF3009" i="1" s="1"/>
  <c r="Y3010" i="1"/>
  <c r="AF3010" i="1" s="1"/>
  <c r="Y3011" i="1"/>
  <c r="AF3011" i="1" s="1"/>
  <c r="Y3012" i="1"/>
  <c r="AF3012" i="1" s="1"/>
  <c r="Y3013" i="1"/>
  <c r="AF3013" i="1" s="1"/>
  <c r="Y3014" i="1"/>
  <c r="AF3014" i="1" s="1"/>
  <c r="Y3015" i="1"/>
  <c r="AF3015" i="1" s="1"/>
  <c r="Y3016" i="1"/>
  <c r="AF3016" i="1" s="1"/>
  <c r="Y3017" i="1"/>
  <c r="AF3017" i="1" s="1"/>
  <c r="Y3018" i="1"/>
  <c r="AF3018" i="1" s="1"/>
  <c r="Y3019" i="1"/>
  <c r="AF3019" i="1" s="1"/>
  <c r="Y3020" i="1"/>
  <c r="AF3020" i="1" s="1"/>
  <c r="Y3021" i="1"/>
  <c r="AF3021" i="1" s="1"/>
  <c r="Y3022" i="1"/>
  <c r="AF3022" i="1" s="1"/>
  <c r="Y3023" i="1"/>
  <c r="AF3023" i="1" s="1"/>
  <c r="Y3024" i="1"/>
  <c r="AF3024" i="1" s="1"/>
  <c r="Y3025" i="1"/>
  <c r="AF3025" i="1" s="1"/>
  <c r="Y3026" i="1"/>
  <c r="AF3026" i="1" s="1"/>
  <c r="Y3027" i="1"/>
  <c r="AF3027" i="1" s="1"/>
  <c r="Y3028" i="1"/>
  <c r="AF3028" i="1" s="1"/>
  <c r="Y3029" i="1"/>
  <c r="AF3029" i="1" s="1"/>
  <c r="Y3030" i="1"/>
  <c r="AF3030" i="1" s="1"/>
  <c r="Y3031" i="1"/>
  <c r="AF3031" i="1" s="1"/>
  <c r="Y3032" i="1"/>
  <c r="AF3032" i="1" s="1"/>
  <c r="Y3033" i="1"/>
  <c r="AF3033" i="1" s="1"/>
  <c r="Y3034" i="1"/>
  <c r="AF3034" i="1" s="1"/>
  <c r="Y3035" i="1"/>
  <c r="AF3035" i="1" s="1"/>
  <c r="Y3036" i="1"/>
  <c r="AF3036" i="1" s="1"/>
  <c r="Y3037" i="1"/>
  <c r="AF3037" i="1" s="1"/>
  <c r="Y3038" i="1"/>
  <c r="AF3038" i="1" s="1"/>
  <c r="Y3039" i="1"/>
  <c r="AF3039" i="1" s="1"/>
  <c r="Y3040" i="1"/>
  <c r="AF3040" i="1" s="1"/>
  <c r="Y3041" i="1"/>
  <c r="AF3041" i="1" s="1"/>
  <c r="Y3042" i="1"/>
  <c r="AF3042" i="1" s="1"/>
  <c r="Y3043" i="1"/>
  <c r="AF3043" i="1" s="1"/>
  <c r="Y3044" i="1"/>
  <c r="AF3044" i="1" s="1"/>
  <c r="Y3045" i="1"/>
  <c r="AF3045" i="1" s="1"/>
  <c r="Y3046" i="1"/>
  <c r="AF3046" i="1" s="1"/>
  <c r="Y3047" i="1"/>
  <c r="AF3047" i="1" s="1"/>
  <c r="Y3048" i="1"/>
  <c r="AF3048" i="1" s="1"/>
  <c r="Y3049" i="1"/>
  <c r="AF3049" i="1" s="1"/>
  <c r="Y3050" i="1"/>
  <c r="AF3050" i="1" s="1"/>
  <c r="Y3051" i="1"/>
  <c r="AF3051" i="1" s="1"/>
  <c r="Y3052" i="1"/>
  <c r="AF3052" i="1" s="1"/>
  <c r="Y3053" i="1"/>
  <c r="AF3053" i="1" s="1"/>
  <c r="Y3054" i="1"/>
  <c r="AF3054" i="1" s="1"/>
  <c r="Y3055" i="1"/>
  <c r="AF3055" i="1" s="1"/>
  <c r="Y3056" i="1"/>
  <c r="AF3056" i="1" s="1"/>
  <c r="Y3057" i="1"/>
  <c r="AF3057" i="1" s="1"/>
  <c r="Y3058" i="1"/>
  <c r="AF3058" i="1" s="1"/>
  <c r="Y3059" i="1"/>
  <c r="AF3059" i="1" s="1"/>
  <c r="Y3060" i="1"/>
  <c r="AF3060" i="1" s="1"/>
  <c r="Y3061" i="1"/>
  <c r="AF3061" i="1" s="1"/>
  <c r="Y3062" i="1"/>
  <c r="AF3062" i="1" s="1"/>
  <c r="Y3063" i="1"/>
  <c r="AF3063" i="1" s="1"/>
  <c r="Y3064" i="1"/>
  <c r="AF3064" i="1" s="1"/>
  <c r="Y3065" i="1"/>
  <c r="AF3065" i="1" s="1"/>
  <c r="Y3066" i="1"/>
  <c r="AF3066" i="1" s="1"/>
  <c r="Y3067" i="1"/>
  <c r="AF3067" i="1" s="1"/>
  <c r="Y3068" i="1"/>
  <c r="AF3068" i="1" s="1"/>
  <c r="Y3069" i="1"/>
  <c r="AF3069" i="1" s="1"/>
  <c r="Y3070" i="1"/>
  <c r="AF3070" i="1" s="1"/>
  <c r="Y3071" i="1"/>
  <c r="AF3071" i="1" s="1"/>
  <c r="Y3072" i="1"/>
  <c r="AF3072" i="1" s="1"/>
  <c r="Y3073" i="1"/>
  <c r="AF3073" i="1" s="1"/>
  <c r="Y3074" i="1"/>
  <c r="AF3074" i="1" s="1"/>
  <c r="Y3075" i="1"/>
  <c r="AF3075" i="1" s="1"/>
  <c r="Y3076" i="1"/>
  <c r="AF3076" i="1" s="1"/>
  <c r="Y3077" i="1"/>
  <c r="AF3077" i="1" s="1"/>
  <c r="Y3078" i="1"/>
  <c r="AF3078" i="1" s="1"/>
  <c r="Y3079" i="1"/>
  <c r="AF3079" i="1" s="1"/>
  <c r="Y3080" i="1"/>
  <c r="AF3080" i="1" s="1"/>
  <c r="Y3081" i="1"/>
  <c r="AF3081" i="1" s="1"/>
  <c r="Y3082" i="1"/>
  <c r="AF3082" i="1" s="1"/>
  <c r="Y3083" i="1"/>
  <c r="AF3083" i="1" s="1"/>
  <c r="Y3084" i="1"/>
  <c r="AF3084" i="1" s="1"/>
  <c r="Y3085" i="1"/>
  <c r="AF3085" i="1" s="1"/>
  <c r="Y3086" i="1"/>
  <c r="AF3086" i="1" s="1"/>
  <c r="Y3087" i="1"/>
  <c r="AF3087" i="1" s="1"/>
  <c r="Y3088" i="1"/>
  <c r="AF3088" i="1" s="1"/>
  <c r="Y3089" i="1"/>
  <c r="AF3089" i="1" s="1"/>
  <c r="Y3090" i="1"/>
  <c r="AF3090" i="1" s="1"/>
  <c r="Y3091" i="1"/>
  <c r="AF3091" i="1" s="1"/>
  <c r="Y3092" i="1"/>
  <c r="AF3092" i="1" s="1"/>
  <c r="Y3093" i="1"/>
  <c r="AF3093" i="1" s="1"/>
  <c r="Y3094" i="1"/>
  <c r="AF3094" i="1" s="1"/>
  <c r="Y3095" i="1"/>
  <c r="AF3095" i="1" s="1"/>
  <c r="Y3096" i="1"/>
  <c r="AF3096" i="1" s="1"/>
  <c r="Y3097" i="1"/>
  <c r="AF3097" i="1" s="1"/>
  <c r="Y3098" i="1"/>
  <c r="AF3098" i="1" s="1"/>
  <c r="Y3099" i="1"/>
  <c r="AF3099" i="1" s="1"/>
  <c r="Y3100" i="1"/>
  <c r="AF3100" i="1" s="1"/>
  <c r="Y3101" i="1"/>
  <c r="AF3101" i="1" s="1"/>
  <c r="Y3102" i="1"/>
  <c r="AF3102" i="1" s="1"/>
  <c r="Y3103" i="1"/>
  <c r="AF3103" i="1" s="1"/>
  <c r="Y3104" i="1"/>
  <c r="AF3104" i="1" s="1"/>
  <c r="Y3105" i="1"/>
  <c r="AF3105" i="1" s="1"/>
  <c r="Y3106" i="1"/>
  <c r="AF3106" i="1" s="1"/>
  <c r="Y3107" i="1"/>
  <c r="AF3107" i="1" s="1"/>
  <c r="Y3108" i="1"/>
  <c r="AF3108" i="1" s="1"/>
  <c r="Y3109" i="1"/>
  <c r="AF3109" i="1" s="1"/>
  <c r="Y3110" i="1"/>
  <c r="AF3110" i="1" s="1"/>
  <c r="Y3111" i="1"/>
  <c r="AF3111" i="1" s="1"/>
  <c r="Y3112" i="1"/>
  <c r="AF3112" i="1" s="1"/>
  <c r="Y3113" i="1"/>
  <c r="AF3113" i="1" s="1"/>
  <c r="Y3114" i="1"/>
  <c r="AF3114" i="1" s="1"/>
  <c r="Y3115" i="1"/>
  <c r="AF3115" i="1" s="1"/>
  <c r="Y3116" i="1"/>
  <c r="AF3116" i="1" s="1"/>
  <c r="Y3117" i="1"/>
  <c r="AF3117" i="1" s="1"/>
  <c r="Y3118" i="1"/>
  <c r="AF3118" i="1" s="1"/>
  <c r="Y3119" i="1"/>
  <c r="AF3119" i="1" s="1"/>
  <c r="Y3120" i="1"/>
  <c r="AF3120" i="1" s="1"/>
  <c r="Y3121" i="1"/>
  <c r="AF3121" i="1" s="1"/>
  <c r="Y3122" i="1"/>
  <c r="AF3122" i="1" s="1"/>
  <c r="Y3123" i="1"/>
  <c r="AF3123" i="1" s="1"/>
  <c r="Y3124" i="1"/>
  <c r="AF3124" i="1" s="1"/>
  <c r="Y3125" i="1"/>
  <c r="AF3125" i="1" s="1"/>
  <c r="Y3126" i="1"/>
  <c r="AF3126" i="1" s="1"/>
  <c r="Y3127" i="1"/>
  <c r="AF3127" i="1" s="1"/>
  <c r="Y3128" i="1"/>
  <c r="AF3128" i="1" s="1"/>
  <c r="Y3129" i="1"/>
  <c r="AF3129" i="1" s="1"/>
  <c r="Y3130" i="1"/>
  <c r="AF3130" i="1" s="1"/>
  <c r="Y3131" i="1"/>
  <c r="AF3131" i="1" s="1"/>
  <c r="Y3132" i="1"/>
  <c r="AF3132" i="1" s="1"/>
  <c r="Y3133" i="1"/>
  <c r="AF3133" i="1" s="1"/>
  <c r="Y3134" i="1"/>
  <c r="AF3134" i="1" s="1"/>
  <c r="Y3135" i="1"/>
  <c r="AF3135" i="1" s="1"/>
  <c r="Y3136" i="1"/>
  <c r="AF3136" i="1" s="1"/>
  <c r="Y3137" i="1"/>
  <c r="AF3137" i="1" s="1"/>
  <c r="Y3138" i="1"/>
  <c r="AF3138" i="1" s="1"/>
  <c r="Y3139" i="1"/>
  <c r="AF3139" i="1" s="1"/>
  <c r="Y3140" i="1"/>
  <c r="AF3140" i="1" s="1"/>
  <c r="Y3141" i="1"/>
  <c r="AF3141" i="1" s="1"/>
  <c r="Y3142" i="1"/>
  <c r="AF3142" i="1" s="1"/>
  <c r="Y3143" i="1"/>
  <c r="AF3143" i="1" s="1"/>
  <c r="Y3144" i="1"/>
  <c r="AF3144" i="1" s="1"/>
  <c r="Y3145" i="1"/>
  <c r="AF3145" i="1" s="1"/>
  <c r="Y3146" i="1"/>
  <c r="AF3146" i="1" s="1"/>
  <c r="Y3147" i="1"/>
  <c r="AF3147" i="1" s="1"/>
  <c r="Y3148" i="1"/>
  <c r="AF3148" i="1" s="1"/>
  <c r="Y3149" i="1"/>
  <c r="AF3149" i="1" s="1"/>
  <c r="Y3150" i="1"/>
  <c r="AF3150" i="1" s="1"/>
  <c r="Y3151" i="1"/>
  <c r="AF3151" i="1" s="1"/>
  <c r="Y3152" i="1"/>
  <c r="AF3152" i="1" s="1"/>
  <c r="Y3153" i="1"/>
  <c r="AF3153" i="1" s="1"/>
  <c r="Y3154" i="1"/>
  <c r="AF3154" i="1" s="1"/>
  <c r="Y3155" i="1"/>
  <c r="AF3155" i="1" s="1"/>
  <c r="Y3156" i="1"/>
  <c r="AF3156" i="1" s="1"/>
  <c r="Y3157" i="1"/>
  <c r="AF3157" i="1" s="1"/>
  <c r="Y3158" i="1"/>
  <c r="AF3158" i="1" s="1"/>
  <c r="Y3159" i="1"/>
  <c r="AF3159" i="1" s="1"/>
  <c r="Y3160" i="1"/>
  <c r="AF3160" i="1" s="1"/>
  <c r="Y3161" i="1"/>
  <c r="AF3161" i="1" s="1"/>
  <c r="Y3162" i="1"/>
  <c r="AF3162" i="1" s="1"/>
  <c r="Y3163" i="1"/>
  <c r="AF3163" i="1" s="1"/>
  <c r="Y3164" i="1"/>
  <c r="AF3164" i="1" s="1"/>
  <c r="Y3165" i="1"/>
  <c r="AF3165" i="1" s="1"/>
  <c r="Y3166" i="1"/>
  <c r="AF3166" i="1" s="1"/>
  <c r="Y3167" i="1"/>
  <c r="AF3167" i="1" s="1"/>
  <c r="Y3168" i="1"/>
  <c r="AF3168" i="1" s="1"/>
  <c r="Y3169" i="1"/>
  <c r="AF3169" i="1" s="1"/>
  <c r="Y3170" i="1"/>
  <c r="AF3170" i="1" s="1"/>
  <c r="Y3171" i="1"/>
  <c r="AF3171" i="1" s="1"/>
  <c r="Y3172" i="1"/>
  <c r="AF3172" i="1" s="1"/>
  <c r="Y3173" i="1"/>
  <c r="AF3173" i="1" s="1"/>
  <c r="Y3174" i="1"/>
  <c r="AF3174" i="1" s="1"/>
  <c r="Y3175" i="1"/>
  <c r="AF3175" i="1" s="1"/>
  <c r="Y3176" i="1"/>
  <c r="AF3176" i="1" s="1"/>
  <c r="Y3177" i="1"/>
  <c r="AF3177" i="1" s="1"/>
  <c r="Y3178" i="1"/>
  <c r="AF3178" i="1" s="1"/>
  <c r="Y3179" i="1"/>
  <c r="AF3179" i="1" s="1"/>
  <c r="Y3180" i="1"/>
  <c r="AF3180" i="1" s="1"/>
  <c r="Y3181" i="1"/>
  <c r="AF3181" i="1" s="1"/>
  <c r="Y3182" i="1"/>
  <c r="AF3182" i="1" s="1"/>
  <c r="Y3183" i="1"/>
  <c r="AF3183" i="1" s="1"/>
  <c r="Y3184" i="1"/>
  <c r="AF3184" i="1" s="1"/>
  <c r="Y3185" i="1"/>
  <c r="AF3185" i="1" s="1"/>
  <c r="Y3186" i="1"/>
  <c r="AF3186" i="1" s="1"/>
  <c r="Y3187" i="1"/>
  <c r="AF3187" i="1" s="1"/>
  <c r="Y3188" i="1"/>
  <c r="AF3188" i="1" s="1"/>
  <c r="Y3189" i="1"/>
  <c r="AF3189" i="1" s="1"/>
  <c r="Y3190" i="1"/>
  <c r="AF3190" i="1" s="1"/>
  <c r="Y3191" i="1"/>
  <c r="AF3191" i="1" s="1"/>
  <c r="Y3192" i="1"/>
  <c r="AF3192" i="1" s="1"/>
  <c r="Y3193" i="1"/>
  <c r="AF3193" i="1" s="1"/>
  <c r="Y3194" i="1"/>
  <c r="AF3194" i="1" s="1"/>
  <c r="Y3195" i="1"/>
  <c r="AF3195" i="1" s="1"/>
  <c r="Y3196" i="1"/>
  <c r="AF3196" i="1" s="1"/>
  <c r="Y3197" i="1"/>
  <c r="AF3197" i="1" s="1"/>
  <c r="Y3198" i="1"/>
  <c r="AF3198" i="1" s="1"/>
  <c r="Y3199" i="1"/>
  <c r="AF3199" i="1" s="1"/>
  <c r="Y3200" i="1"/>
  <c r="AF3200" i="1" s="1"/>
  <c r="Y3201" i="1"/>
  <c r="AF3201" i="1" s="1"/>
  <c r="Y3202" i="1"/>
  <c r="AF3202" i="1" s="1"/>
  <c r="Y3203" i="1"/>
  <c r="AF3203" i="1" s="1"/>
  <c r="Y3204" i="1"/>
  <c r="AF3204" i="1" s="1"/>
  <c r="Y3205" i="1"/>
  <c r="AF3205" i="1" s="1"/>
  <c r="Y3206" i="1"/>
  <c r="AF3206" i="1" s="1"/>
  <c r="Y3207" i="1"/>
  <c r="AF3207" i="1" s="1"/>
  <c r="Y3208" i="1"/>
  <c r="AF3208" i="1" s="1"/>
  <c r="Y3209" i="1"/>
  <c r="AF3209" i="1" s="1"/>
  <c r="Y3210" i="1"/>
  <c r="AF3210" i="1" s="1"/>
  <c r="Y3211" i="1"/>
  <c r="AF3211" i="1" s="1"/>
  <c r="Y3212" i="1"/>
  <c r="AF3212" i="1" s="1"/>
  <c r="Y3213" i="1"/>
  <c r="AF3213" i="1" s="1"/>
  <c r="Y3214" i="1"/>
  <c r="AF3214" i="1" s="1"/>
  <c r="Y3215" i="1"/>
  <c r="AF3215" i="1" s="1"/>
  <c r="Y3216" i="1"/>
  <c r="AF3216" i="1" s="1"/>
  <c r="Y3217" i="1"/>
  <c r="AF3217" i="1" s="1"/>
  <c r="Y3218" i="1"/>
  <c r="AF3218" i="1" s="1"/>
  <c r="Y3219" i="1"/>
  <c r="AF3219" i="1" s="1"/>
  <c r="Y3220" i="1"/>
  <c r="AF3220" i="1" s="1"/>
  <c r="Y3221" i="1"/>
  <c r="AF3221" i="1" s="1"/>
  <c r="Y3222" i="1"/>
  <c r="AF3222" i="1" s="1"/>
  <c r="Y3223" i="1"/>
  <c r="AF3223" i="1" s="1"/>
  <c r="Y3224" i="1"/>
  <c r="AF3224" i="1" s="1"/>
  <c r="Y3225" i="1"/>
  <c r="AF3225" i="1" s="1"/>
  <c r="Y3226" i="1"/>
  <c r="AF3226" i="1" s="1"/>
  <c r="Y3227" i="1"/>
  <c r="AF3227" i="1" s="1"/>
  <c r="Y3228" i="1"/>
  <c r="AF3228" i="1" s="1"/>
  <c r="Y3229" i="1"/>
  <c r="AF3229" i="1" s="1"/>
  <c r="Y3230" i="1"/>
  <c r="AF3230" i="1" s="1"/>
  <c r="Y3231" i="1"/>
  <c r="AF3231" i="1" s="1"/>
  <c r="Y3232" i="1"/>
  <c r="AF3232" i="1" s="1"/>
  <c r="Y3233" i="1"/>
  <c r="AF3233" i="1" s="1"/>
  <c r="Y3234" i="1"/>
  <c r="AF3234" i="1" s="1"/>
  <c r="Y3235" i="1"/>
  <c r="AF3235" i="1" s="1"/>
  <c r="Y3236" i="1"/>
  <c r="AF3236" i="1" s="1"/>
  <c r="Y3237" i="1"/>
  <c r="AF3237" i="1" s="1"/>
  <c r="Y3238" i="1"/>
  <c r="AF3238" i="1" s="1"/>
  <c r="Y3239" i="1"/>
  <c r="AF3239" i="1" s="1"/>
  <c r="Y3240" i="1"/>
  <c r="AF3240" i="1" s="1"/>
  <c r="Y3241" i="1"/>
  <c r="AF3241" i="1" s="1"/>
  <c r="Y3242" i="1"/>
  <c r="AF3242" i="1" s="1"/>
  <c r="Y3243" i="1"/>
  <c r="AF3243" i="1" s="1"/>
  <c r="Y3244" i="1"/>
  <c r="AF3244" i="1" s="1"/>
  <c r="Y3245" i="1"/>
  <c r="AF3245" i="1" s="1"/>
  <c r="Y3246" i="1"/>
  <c r="AF3246" i="1" s="1"/>
  <c r="Y3247" i="1"/>
  <c r="AF3247" i="1" s="1"/>
  <c r="Y3248" i="1"/>
  <c r="AF3248" i="1" s="1"/>
  <c r="Y3249" i="1"/>
  <c r="AF3249" i="1" s="1"/>
  <c r="Y3250" i="1"/>
  <c r="AF3250" i="1" s="1"/>
  <c r="Y3251" i="1"/>
  <c r="AF3251" i="1" s="1"/>
  <c r="Y3252" i="1"/>
  <c r="AF3252" i="1" s="1"/>
  <c r="Y3253" i="1"/>
  <c r="AF3253" i="1" s="1"/>
  <c r="Y3254" i="1"/>
  <c r="AF3254" i="1" s="1"/>
  <c r="Y3255" i="1"/>
  <c r="AF3255" i="1" s="1"/>
  <c r="Y3256" i="1"/>
  <c r="AF3256" i="1" s="1"/>
  <c r="Y3257" i="1"/>
  <c r="AF3257" i="1" s="1"/>
  <c r="Y3258" i="1"/>
  <c r="AF3258" i="1" s="1"/>
  <c r="Y3259" i="1"/>
  <c r="AF3259" i="1" s="1"/>
  <c r="Y3260" i="1"/>
  <c r="AF3260" i="1" s="1"/>
  <c r="Y3261" i="1"/>
  <c r="AF3261" i="1" s="1"/>
  <c r="Y3262" i="1"/>
  <c r="AF3262" i="1" s="1"/>
  <c r="Y3263" i="1"/>
  <c r="AF3263" i="1" s="1"/>
  <c r="Y3264" i="1"/>
  <c r="AF3264" i="1" s="1"/>
  <c r="Y3265" i="1"/>
  <c r="AF3265" i="1" s="1"/>
  <c r="Y3266" i="1"/>
  <c r="AF3266" i="1" s="1"/>
  <c r="Y3267" i="1"/>
  <c r="AF3267" i="1" s="1"/>
  <c r="Y3268" i="1"/>
  <c r="AF3268" i="1" s="1"/>
  <c r="Y3269" i="1"/>
  <c r="AF3269" i="1" s="1"/>
  <c r="Y3270" i="1"/>
  <c r="AF3270" i="1" s="1"/>
  <c r="Y3271" i="1"/>
  <c r="AF3271" i="1" s="1"/>
  <c r="Y3272" i="1"/>
  <c r="AF3272" i="1" s="1"/>
  <c r="Y3273" i="1"/>
  <c r="AF3273" i="1" s="1"/>
  <c r="Y3274" i="1"/>
  <c r="AF3274" i="1" s="1"/>
  <c r="Y3275" i="1"/>
  <c r="AF3275" i="1" s="1"/>
  <c r="Y3276" i="1"/>
  <c r="AF3276" i="1" s="1"/>
  <c r="Y3277" i="1"/>
  <c r="AF3277" i="1" s="1"/>
  <c r="Y3278" i="1"/>
  <c r="AF3278" i="1" s="1"/>
  <c r="Y3279" i="1"/>
  <c r="AF3279" i="1" s="1"/>
  <c r="Y3280" i="1"/>
  <c r="AF3280" i="1" s="1"/>
  <c r="Y3281" i="1"/>
  <c r="AF3281" i="1" s="1"/>
  <c r="Y3282" i="1"/>
  <c r="AF3282" i="1" s="1"/>
  <c r="Y3283" i="1"/>
  <c r="AF3283" i="1" s="1"/>
  <c r="Y3284" i="1"/>
  <c r="AF3284" i="1" s="1"/>
  <c r="Y3285" i="1"/>
  <c r="AF3285" i="1" s="1"/>
  <c r="Y3286" i="1"/>
  <c r="AF3286" i="1" s="1"/>
  <c r="Y3287" i="1"/>
  <c r="AF3287" i="1" s="1"/>
  <c r="Y3288" i="1"/>
  <c r="AF3288" i="1" s="1"/>
  <c r="Y3289" i="1"/>
  <c r="AF3289" i="1" s="1"/>
  <c r="Y3290" i="1"/>
  <c r="AF3290" i="1" s="1"/>
  <c r="Y3291" i="1"/>
  <c r="AF3291" i="1" s="1"/>
  <c r="Y3292" i="1"/>
  <c r="AF3292" i="1" s="1"/>
  <c r="Y3293" i="1"/>
  <c r="AF3293" i="1" s="1"/>
  <c r="Y3294" i="1"/>
  <c r="AF3294" i="1" s="1"/>
  <c r="Y3295" i="1"/>
  <c r="AF3295" i="1" s="1"/>
  <c r="Y3296" i="1"/>
  <c r="AF3296" i="1" s="1"/>
  <c r="Y3297" i="1"/>
  <c r="AF3297" i="1" s="1"/>
  <c r="Y3298" i="1"/>
  <c r="AF3298" i="1" s="1"/>
  <c r="Y3299" i="1"/>
  <c r="AF3299" i="1" s="1"/>
  <c r="Y3300" i="1"/>
  <c r="AF3300" i="1" s="1"/>
  <c r="Y3301" i="1"/>
  <c r="AF3301" i="1" s="1"/>
  <c r="Y3302" i="1"/>
  <c r="AF3302" i="1" s="1"/>
  <c r="Y3303" i="1"/>
  <c r="AF3303" i="1" s="1"/>
  <c r="Y3304" i="1"/>
  <c r="AF3304" i="1" s="1"/>
  <c r="Y3305" i="1"/>
  <c r="AF3305" i="1" s="1"/>
  <c r="Y3306" i="1"/>
  <c r="AF3306" i="1" s="1"/>
  <c r="Y3307" i="1"/>
  <c r="AF3307" i="1" s="1"/>
  <c r="Y3308" i="1"/>
  <c r="AF3308" i="1" s="1"/>
  <c r="Y3309" i="1"/>
  <c r="AF3309" i="1" s="1"/>
  <c r="Y3310" i="1"/>
  <c r="AF3310" i="1" s="1"/>
  <c r="Y3311" i="1"/>
  <c r="AF3311" i="1" s="1"/>
  <c r="Y3312" i="1"/>
  <c r="AF3312" i="1" s="1"/>
  <c r="Y3313" i="1"/>
  <c r="AF3313" i="1" s="1"/>
  <c r="Y3314" i="1"/>
  <c r="AF3314" i="1" s="1"/>
  <c r="Y3315" i="1"/>
  <c r="AF3315" i="1" s="1"/>
  <c r="Y3316" i="1"/>
  <c r="AF3316" i="1" s="1"/>
  <c r="Y3317" i="1"/>
  <c r="AF3317" i="1" s="1"/>
  <c r="Y3318" i="1"/>
  <c r="AF3318" i="1" s="1"/>
  <c r="Y3319" i="1"/>
  <c r="AF3319" i="1" s="1"/>
  <c r="Y3320" i="1"/>
  <c r="AF3320" i="1" s="1"/>
  <c r="Y3321" i="1"/>
  <c r="AF3321" i="1" s="1"/>
  <c r="Y3322" i="1"/>
  <c r="AF3322" i="1" s="1"/>
  <c r="Y3323" i="1"/>
  <c r="AF3323" i="1" s="1"/>
  <c r="Y3324" i="1"/>
  <c r="AF3324" i="1" s="1"/>
  <c r="Y3325" i="1"/>
  <c r="AF3325" i="1" s="1"/>
  <c r="Y3326" i="1"/>
  <c r="AF3326" i="1" s="1"/>
  <c r="Y3327" i="1"/>
  <c r="AF3327" i="1" s="1"/>
  <c r="Y3328" i="1"/>
  <c r="AF3328" i="1" s="1"/>
  <c r="Y3329" i="1"/>
  <c r="AF3329" i="1" s="1"/>
  <c r="Y3330" i="1"/>
  <c r="AF3330" i="1" s="1"/>
  <c r="Y3331" i="1"/>
  <c r="AF3331" i="1" s="1"/>
  <c r="Y3332" i="1"/>
  <c r="AF3332" i="1" s="1"/>
  <c r="Y3333" i="1"/>
  <c r="AF3333" i="1" s="1"/>
  <c r="Y3334" i="1"/>
  <c r="AF3334" i="1" s="1"/>
  <c r="Y3335" i="1"/>
  <c r="AF3335" i="1" s="1"/>
  <c r="Y3336" i="1"/>
  <c r="AF3336" i="1" s="1"/>
  <c r="Y3337" i="1"/>
  <c r="AF3337" i="1" s="1"/>
  <c r="Y3338" i="1"/>
  <c r="AF3338" i="1" s="1"/>
  <c r="Y3339" i="1"/>
  <c r="AF3339" i="1" s="1"/>
  <c r="Y3340" i="1"/>
  <c r="AF3340" i="1" s="1"/>
  <c r="Y3341" i="1"/>
  <c r="AF3341" i="1" s="1"/>
  <c r="Y3342" i="1"/>
  <c r="AF3342" i="1" s="1"/>
  <c r="Y3343" i="1"/>
  <c r="AF3343" i="1" s="1"/>
  <c r="Y3344" i="1"/>
  <c r="AF3344" i="1" s="1"/>
  <c r="Y3345" i="1"/>
  <c r="AF3345" i="1" s="1"/>
  <c r="Y3346" i="1"/>
  <c r="AF3346" i="1" s="1"/>
  <c r="Y3347" i="1"/>
  <c r="AF3347" i="1" s="1"/>
  <c r="Y3348" i="1"/>
  <c r="AF3348" i="1" s="1"/>
  <c r="Y3349" i="1"/>
  <c r="AF3349" i="1" s="1"/>
  <c r="Y3350" i="1"/>
  <c r="AF3350" i="1" s="1"/>
  <c r="Y3351" i="1"/>
  <c r="AF3351" i="1" s="1"/>
  <c r="Y3352" i="1"/>
  <c r="AF3352" i="1" s="1"/>
  <c r="Y3353" i="1"/>
  <c r="AF3353" i="1" s="1"/>
  <c r="Y3354" i="1"/>
  <c r="AF3354" i="1" s="1"/>
  <c r="Y3355" i="1"/>
  <c r="AF3355" i="1" s="1"/>
  <c r="Y3356" i="1"/>
  <c r="AF3356" i="1" s="1"/>
  <c r="Y3357" i="1"/>
  <c r="AF3357" i="1" s="1"/>
  <c r="Y3358" i="1"/>
  <c r="AF3358" i="1" s="1"/>
  <c r="Y3359" i="1"/>
  <c r="AF3359" i="1" s="1"/>
  <c r="Y3360" i="1"/>
  <c r="AF3360" i="1" s="1"/>
  <c r="Y3361" i="1"/>
  <c r="AF3361" i="1" s="1"/>
  <c r="Y3362" i="1"/>
  <c r="AF3362" i="1" s="1"/>
  <c r="Y3363" i="1"/>
  <c r="AF3363" i="1" s="1"/>
  <c r="Y3364" i="1"/>
  <c r="AF3364" i="1" s="1"/>
  <c r="Y3365" i="1"/>
  <c r="AF3365" i="1" s="1"/>
  <c r="Y3366" i="1"/>
  <c r="AF3366" i="1" s="1"/>
  <c r="Y3367" i="1"/>
  <c r="AF3367" i="1" s="1"/>
  <c r="Y3368" i="1"/>
  <c r="AF3368" i="1" s="1"/>
  <c r="Y3369" i="1"/>
  <c r="AF3369" i="1" s="1"/>
  <c r="Y3370" i="1"/>
  <c r="AF3370" i="1" s="1"/>
  <c r="Y3371" i="1"/>
  <c r="AF3371" i="1" s="1"/>
  <c r="Y3372" i="1"/>
  <c r="AF3372" i="1" s="1"/>
  <c r="Y3373" i="1"/>
  <c r="AF3373" i="1" s="1"/>
  <c r="Y3374" i="1"/>
  <c r="AF3374" i="1" s="1"/>
  <c r="Y3375" i="1"/>
  <c r="AF3375" i="1" s="1"/>
  <c r="Y3376" i="1"/>
  <c r="AF3376" i="1" s="1"/>
  <c r="Y3377" i="1"/>
  <c r="AF3377" i="1" s="1"/>
  <c r="Y3378" i="1"/>
  <c r="AF3378" i="1" s="1"/>
  <c r="Y3379" i="1"/>
  <c r="AF3379" i="1" s="1"/>
  <c r="Y3380" i="1"/>
  <c r="AF3380" i="1" s="1"/>
  <c r="Y3381" i="1"/>
  <c r="AF3381" i="1" s="1"/>
  <c r="Y3382" i="1"/>
  <c r="AF3382" i="1" s="1"/>
  <c r="Y3383" i="1"/>
  <c r="AF3383" i="1" s="1"/>
  <c r="Y3384" i="1"/>
  <c r="AF3384" i="1" s="1"/>
  <c r="Y3385" i="1"/>
  <c r="AF3385" i="1" s="1"/>
  <c r="Y3386" i="1"/>
  <c r="AF3386" i="1" s="1"/>
  <c r="Y3387" i="1"/>
  <c r="AF3387" i="1" s="1"/>
  <c r="Y3388" i="1"/>
  <c r="AF3388" i="1" s="1"/>
  <c r="Y3389" i="1"/>
  <c r="AF3389" i="1" s="1"/>
  <c r="Y3390" i="1"/>
  <c r="AF3390" i="1" s="1"/>
  <c r="Y3391" i="1"/>
  <c r="AF3391" i="1" s="1"/>
  <c r="Y3392" i="1"/>
  <c r="AF3392" i="1" s="1"/>
  <c r="Y3393" i="1"/>
  <c r="AF3393" i="1" s="1"/>
  <c r="Y3394" i="1"/>
  <c r="AF3394" i="1" s="1"/>
  <c r="Y3395" i="1"/>
  <c r="AF3395" i="1" s="1"/>
  <c r="Y3396" i="1"/>
  <c r="AF3396" i="1" s="1"/>
  <c r="Y3397" i="1"/>
  <c r="AF3397" i="1" s="1"/>
  <c r="Y3398" i="1"/>
  <c r="AF3398" i="1" s="1"/>
  <c r="Y3399" i="1"/>
  <c r="AF3399" i="1" s="1"/>
  <c r="Y3400" i="1"/>
  <c r="AF3400" i="1" s="1"/>
  <c r="Y3401" i="1"/>
  <c r="AF3401" i="1" s="1"/>
  <c r="Y3402" i="1"/>
  <c r="AF3402" i="1" s="1"/>
  <c r="Y3403" i="1"/>
  <c r="AF3403" i="1" s="1"/>
  <c r="Y3404" i="1"/>
  <c r="AF3404" i="1" s="1"/>
  <c r="Y3405" i="1"/>
  <c r="AF3405" i="1" s="1"/>
  <c r="Y3406" i="1"/>
  <c r="AF3406" i="1" s="1"/>
  <c r="Y3407" i="1"/>
  <c r="AF3407" i="1" s="1"/>
  <c r="Y3408" i="1"/>
  <c r="AF3408" i="1" s="1"/>
  <c r="Y3409" i="1"/>
  <c r="AF3409" i="1" s="1"/>
  <c r="Y3410" i="1"/>
  <c r="AF3410" i="1" s="1"/>
  <c r="Y3411" i="1"/>
  <c r="AF3411" i="1" s="1"/>
  <c r="Y3412" i="1"/>
  <c r="AF3412" i="1" s="1"/>
  <c r="Y3413" i="1"/>
  <c r="AF3413" i="1" s="1"/>
  <c r="Y3414" i="1"/>
  <c r="AF3414" i="1" s="1"/>
  <c r="Y3415" i="1"/>
  <c r="AF3415" i="1" s="1"/>
  <c r="Y3416" i="1"/>
  <c r="AF3416" i="1" s="1"/>
  <c r="Y3417" i="1"/>
  <c r="AF3417" i="1" s="1"/>
  <c r="Y3418" i="1"/>
  <c r="AF3418" i="1" s="1"/>
  <c r="Y3419" i="1"/>
  <c r="AF3419" i="1" s="1"/>
  <c r="Y3420" i="1"/>
  <c r="AF3420" i="1" s="1"/>
  <c r="Y3421" i="1"/>
  <c r="AF3421" i="1" s="1"/>
  <c r="Y3422" i="1"/>
  <c r="AF3422" i="1" s="1"/>
  <c r="Y3423" i="1"/>
  <c r="AF3423" i="1" s="1"/>
  <c r="Y3424" i="1"/>
  <c r="AF3424" i="1" s="1"/>
  <c r="Y3425" i="1"/>
  <c r="AF3425" i="1" s="1"/>
  <c r="Y3426" i="1"/>
  <c r="AF3426" i="1" s="1"/>
  <c r="Y3427" i="1"/>
  <c r="AF3427" i="1" s="1"/>
  <c r="Y3428" i="1"/>
  <c r="AF3428" i="1" s="1"/>
  <c r="Y3429" i="1"/>
  <c r="AF3429" i="1" s="1"/>
  <c r="Y3430" i="1"/>
  <c r="AF3430" i="1" s="1"/>
  <c r="Y3431" i="1"/>
  <c r="AF3431" i="1" s="1"/>
  <c r="Y3432" i="1"/>
  <c r="AF3432" i="1" s="1"/>
  <c r="Y3433" i="1"/>
  <c r="AF3433" i="1" s="1"/>
  <c r="Y3434" i="1"/>
  <c r="AF3434" i="1" s="1"/>
  <c r="Y3435" i="1"/>
  <c r="AF3435" i="1" s="1"/>
  <c r="Y3436" i="1"/>
  <c r="AF3436" i="1" s="1"/>
  <c r="Y3437" i="1"/>
  <c r="AF3437" i="1" s="1"/>
  <c r="Y3438" i="1"/>
  <c r="AF3438" i="1" s="1"/>
  <c r="Y3439" i="1"/>
  <c r="AF3439" i="1" s="1"/>
  <c r="Y3440" i="1"/>
  <c r="AF3440" i="1" s="1"/>
  <c r="Y3441" i="1"/>
  <c r="AF3441" i="1" s="1"/>
  <c r="Y3442" i="1"/>
  <c r="AF3442" i="1" s="1"/>
  <c r="Y3443" i="1"/>
  <c r="AF3443" i="1" s="1"/>
  <c r="Y3444" i="1"/>
  <c r="AF3444" i="1" s="1"/>
  <c r="Y3445" i="1"/>
  <c r="AF3445" i="1" s="1"/>
  <c r="Y3446" i="1"/>
  <c r="AF3446" i="1" s="1"/>
  <c r="Y3447" i="1"/>
  <c r="AF3447" i="1" s="1"/>
  <c r="Y3448" i="1"/>
  <c r="AF3448" i="1" s="1"/>
  <c r="Y3449" i="1"/>
  <c r="AF3449" i="1" s="1"/>
  <c r="Y3450" i="1"/>
  <c r="AF3450" i="1" s="1"/>
  <c r="Y3451" i="1"/>
  <c r="AF3451" i="1" s="1"/>
  <c r="Y3452" i="1"/>
  <c r="AF3452" i="1" s="1"/>
  <c r="Y3453" i="1"/>
  <c r="AF3453" i="1" s="1"/>
  <c r="Y3454" i="1"/>
  <c r="AF3454" i="1" s="1"/>
  <c r="Y3455" i="1"/>
  <c r="AF3455" i="1" s="1"/>
  <c r="Y3456" i="1"/>
  <c r="AF3456" i="1" s="1"/>
  <c r="Y3457" i="1"/>
  <c r="AF3457" i="1" s="1"/>
  <c r="Y3458" i="1"/>
  <c r="AF3458" i="1" s="1"/>
  <c r="Y3459" i="1"/>
  <c r="AF3459" i="1" s="1"/>
  <c r="Y3460" i="1"/>
  <c r="AF3460" i="1" s="1"/>
  <c r="Y3461" i="1"/>
  <c r="AF3461" i="1" s="1"/>
  <c r="Y3462" i="1"/>
  <c r="AF3462" i="1" s="1"/>
  <c r="Y3463" i="1"/>
  <c r="AF3463" i="1" s="1"/>
  <c r="Y3464" i="1"/>
  <c r="AF3464" i="1" s="1"/>
  <c r="Y3465" i="1"/>
  <c r="AF3465" i="1" s="1"/>
  <c r="Y3466" i="1"/>
  <c r="AF3466" i="1" s="1"/>
  <c r="Y3467" i="1"/>
  <c r="AF3467" i="1" s="1"/>
  <c r="Y3468" i="1"/>
  <c r="AF3468" i="1" s="1"/>
  <c r="Y3469" i="1"/>
  <c r="AF3469" i="1" s="1"/>
  <c r="Y3470" i="1"/>
  <c r="AF3470" i="1" s="1"/>
  <c r="Y3471" i="1"/>
  <c r="AF3471" i="1" s="1"/>
  <c r="Y3472" i="1"/>
  <c r="AF3472" i="1" s="1"/>
  <c r="Y3473" i="1"/>
  <c r="AF3473" i="1" s="1"/>
  <c r="Y3474" i="1"/>
  <c r="AF3474" i="1" s="1"/>
  <c r="Y3475" i="1"/>
  <c r="AF3475" i="1" s="1"/>
  <c r="Y3476" i="1"/>
  <c r="AF3476" i="1" s="1"/>
  <c r="Y3477" i="1"/>
  <c r="AF3477" i="1" s="1"/>
  <c r="Y3478" i="1"/>
  <c r="AF3478" i="1" s="1"/>
  <c r="Y3479" i="1"/>
  <c r="AF3479" i="1" s="1"/>
  <c r="Y3480" i="1"/>
  <c r="AF3480" i="1" s="1"/>
  <c r="Y3481" i="1"/>
  <c r="AF3481" i="1" s="1"/>
  <c r="Y3482" i="1"/>
  <c r="AF3482" i="1" s="1"/>
  <c r="Y3483" i="1"/>
  <c r="AF3483" i="1" s="1"/>
  <c r="Y3484" i="1"/>
  <c r="AF3484" i="1" s="1"/>
  <c r="Y3485" i="1"/>
  <c r="AF3485" i="1" s="1"/>
  <c r="Y3486" i="1"/>
  <c r="AF3486" i="1" s="1"/>
  <c r="Y3487" i="1"/>
  <c r="AF3487" i="1" s="1"/>
  <c r="Y3488" i="1"/>
  <c r="AF3488" i="1" s="1"/>
  <c r="Y3489" i="1"/>
  <c r="AF3489" i="1" s="1"/>
  <c r="Y3490" i="1"/>
  <c r="AF3490" i="1" s="1"/>
  <c r="Y3491" i="1"/>
  <c r="AF3491" i="1" s="1"/>
  <c r="Y3492" i="1"/>
  <c r="AF3492" i="1" s="1"/>
  <c r="Y3493" i="1"/>
  <c r="AF3493" i="1" s="1"/>
  <c r="Y3494" i="1"/>
  <c r="AF3494" i="1" s="1"/>
  <c r="Y3495" i="1"/>
  <c r="AF3495" i="1" s="1"/>
  <c r="Y3496" i="1"/>
  <c r="AF3496" i="1" s="1"/>
  <c r="Y3497" i="1"/>
  <c r="AF3497" i="1" s="1"/>
  <c r="Y3498" i="1"/>
  <c r="AF3498" i="1" s="1"/>
  <c r="Y3499" i="1"/>
  <c r="AF3499" i="1" s="1"/>
  <c r="Y3500" i="1"/>
  <c r="AF3500" i="1" s="1"/>
  <c r="Y3501" i="1"/>
  <c r="AF3501" i="1" s="1"/>
  <c r="Y3502" i="1"/>
  <c r="AF3502" i="1" s="1"/>
  <c r="Y3503" i="1"/>
  <c r="AF3503" i="1" s="1"/>
  <c r="Y3504" i="1"/>
  <c r="AF3504" i="1" s="1"/>
  <c r="Y3505" i="1"/>
  <c r="AF3505" i="1" s="1"/>
  <c r="Y3506" i="1"/>
  <c r="AF3506" i="1" s="1"/>
  <c r="Y3507" i="1"/>
  <c r="AF3507" i="1" s="1"/>
  <c r="Y3508" i="1"/>
  <c r="AF3508" i="1" s="1"/>
  <c r="Y3509" i="1"/>
  <c r="AF3509" i="1" s="1"/>
  <c r="Y3510" i="1"/>
  <c r="AF3510" i="1" s="1"/>
  <c r="Y3511" i="1"/>
  <c r="AF3511" i="1" s="1"/>
  <c r="Y3512" i="1"/>
  <c r="AF3512" i="1" s="1"/>
  <c r="Y3513" i="1"/>
  <c r="AF3513" i="1" s="1"/>
  <c r="Y3514" i="1"/>
  <c r="AF3514" i="1" s="1"/>
  <c r="Y3515" i="1"/>
  <c r="AF3515" i="1" s="1"/>
  <c r="Y3516" i="1"/>
  <c r="AF3516" i="1" s="1"/>
  <c r="Y3517" i="1"/>
  <c r="AF3517" i="1" s="1"/>
  <c r="Y3518" i="1"/>
  <c r="AF3518" i="1" s="1"/>
  <c r="Y3519" i="1"/>
  <c r="AF3519" i="1" s="1"/>
  <c r="Y3520" i="1"/>
  <c r="AF3520" i="1" s="1"/>
  <c r="Y3521" i="1"/>
  <c r="AF3521" i="1" s="1"/>
  <c r="Y3522" i="1"/>
  <c r="AF3522" i="1" s="1"/>
  <c r="Y3523" i="1"/>
  <c r="AF3523" i="1" s="1"/>
  <c r="Y3524" i="1"/>
  <c r="AF3524" i="1" s="1"/>
  <c r="Y3525" i="1"/>
  <c r="AF3525" i="1" s="1"/>
  <c r="Y3526" i="1"/>
  <c r="AF3526" i="1" s="1"/>
  <c r="Y3527" i="1"/>
  <c r="AF3527" i="1" s="1"/>
  <c r="Y3528" i="1"/>
  <c r="AF3528" i="1" s="1"/>
  <c r="Y3529" i="1"/>
  <c r="AF3529" i="1" s="1"/>
  <c r="Y3530" i="1"/>
  <c r="AF3530" i="1" s="1"/>
  <c r="Y3531" i="1"/>
  <c r="AF3531" i="1" s="1"/>
  <c r="Y3532" i="1"/>
  <c r="AF3532" i="1" s="1"/>
  <c r="Y3533" i="1"/>
  <c r="AF3533" i="1" s="1"/>
  <c r="Y3534" i="1"/>
  <c r="AF3534" i="1" s="1"/>
  <c r="Y3535" i="1"/>
  <c r="AF3535" i="1" s="1"/>
  <c r="Y3536" i="1"/>
  <c r="AF3536" i="1" s="1"/>
  <c r="Y3537" i="1"/>
  <c r="AF3537" i="1" s="1"/>
  <c r="Y3538" i="1"/>
  <c r="AF3538" i="1" s="1"/>
  <c r="Y3539" i="1"/>
  <c r="AF3539" i="1" s="1"/>
  <c r="Y3540" i="1"/>
  <c r="AF3540" i="1" s="1"/>
  <c r="Y3541" i="1"/>
  <c r="AF3541" i="1" s="1"/>
  <c r="Y3542" i="1"/>
  <c r="AF3542" i="1" s="1"/>
  <c r="Y3543" i="1"/>
  <c r="AF3543" i="1" s="1"/>
  <c r="Y3544" i="1"/>
  <c r="AF3544" i="1" s="1"/>
  <c r="Y3545" i="1"/>
  <c r="AF3545" i="1" s="1"/>
  <c r="Y3546" i="1"/>
  <c r="AF3546" i="1" s="1"/>
  <c r="Y3547" i="1"/>
  <c r="AF3547" i="1" s="1"/>
  <c r="Y3548" i="1"/>
  <c r="AF3548" i="1" s="1"/>
  <c r="Y3549" i="1"/>
  <c r="AF3549" i="1" s="1"/>
  <c r="Y3550" i="1"/>
  <c r="AF3550" i="1" s="1"/>
  <c r="Y3551" i="1"/>
  <c r="AF3551" i="1" s="1"/>
  <c r="Y3552" i="1"/>
  <c r="AF3552" i="1" s="1"/>
  <c r="Y3553" i="1"/>
  <c r="AF3553" i="1" s="1"/>
  <c r="Y3554" i="1"/>
  <c r="AF3554" i="1" s="1"/>
  <c r="Y3555" i="1"/>
  <c r="AF3555" i="1" s="1"/>
  <c r="Y3556" i="1"/>
  <c r="AF3556" i="1" s="1"/>
  <c r="Y3557" i="1"/>
  <c r="AF3557" i="1" s="1"/>
  <c r="Y3558" i="1"/>
  <c r="AF3558" i="1" s="1"/>
  <c r="Y3559" i="1"/>
  <c r="AF3559" i="1" s="1"/>
  <c r="Y3560" i="1"/>
  <c r="AF3560" i="1" s="1"/>
  <c r="Y3561" i="1"/>
  <c r="AF3561" i="1" s="1"/>
  <c r="Y3562" i="1"/>
  <c r="AF3562" i="1" s="1"/>
  <c r="Y3563" i="1"/>
  <c r="AF3563" i="1" s="1"/>
  <c r="Y3564" i="1"/>
  <c r="AF3564" i="1" s="1"/>
  <c r="Y3565" i="1"/>
  <c r="AF3565" i="1" s="1"/>
  <c r="Y3566" i="1"/>
  <c r="AF3566" i="1" s="1"/>
  <c r="Y3567" i="1"/>
  <c r="AF3567" i="1" s="1"/>
  <c r="Y3568" i="1"/>
  <c r="AF3568" i="1" s="1"/>
  <c r="Y3569" i="1"/>
  <c r="AF3569" i="1" s="1"/>
  <c r="Y3570" i="1"/>
  <c r="AF3570" i="1" s="1"/>
  <c r="Y3571" i="1"/>
  <c r="AF3571" i="1" s="1"/>
  <c r="Y3572" i="1"/>
  <c r="AF3572" i="1" s="1"/>
  <c r="Y3573" i="1"/>
  <c r="AF3573" i="1" s="1"/>
  <c r="Y3574" i="1"/>
  <c r="AF3574" i="1" s="1"/>
  <c r="Y3575" i="1"/>
  <c r="AF3575" i="1" s="1"/>
  <c r="Y3576" i="1"/>
  <c r="AF3576" i="1" s="1"/>
  <c r="Y3577" i="1"/>
  <c r="AF3577" i="1" s="1"/>
  <c r="Y3578" i="1"/>
  <c r="AF3578" i="1" s="1"/>
  <c r="Y3579" i="1"/>
  <c r="AF3579" i="1" s="1"/>
  <c r="Y3580" i="1"/>
  <c r="AF3580" i="1" s="1"/>
  <c r="Y3581" i="1"/>
  <c r="AF3581" i="1" s="1"/>
  <c r="Y3582" i="1"/>
  <c r="AF3582" i="1" s="1"/>
  <c r="Y3583" i="1"/>
  <c r="AF3583" i="1" s="1"/>
  <c r="Y3584" i="1"/>
  <c r="AF3584" i="1" s="1"/>
  <c r="Y3585" i="1"/>
  <c r="AF3585" i="1" s="1"/>
  <c r="Y3586" i="1"/>
  <c r="AF3586" i="1" s="1"/>
  <c r="Y3587" i="1"/>
  <c r="AF3587" i="1" s="1"/>
  <c r="Y3588" i="1"/>
  <c r="AF3588" i="1" s="1"/>
  <c r="Y3589" i="1"/>
  <c r="AF3589" i="1" s="1"/>
  <c r="Y3590" i="1"/>
  <c r="AF3590" i="1" s="1"/>
  <c r="Y3591" i="1"/>
  <c r="AF3591" i="1" s="1"/>
  <c r="Y3592" i="1"/>
  <c r="AF3592" i="1" s="1"/>
  <c r="Y3593" i="1"/>
  <c r="AF3593" i="1" s="1"/>
  <c r="Y3594" i="1"/>
  <c r="AF3594" i="1" s="1"/>
  <c r="Y3595" i="1"/>
  <c r="AF3595" i="1" s="1"/>
  <c r="Y3596" i="1"/>
  <c r="AF3596" i="1" s="1"/>
  <c r="Y3597" i="1"/>
  <c r="AF3597" i="1" s="1"/>
  <c r="Y3598" i="1"/>
  <c r="AF3598" i="1" s="1"/>
  <c r="Y3599" i="1"/>
  <c r="AF3599" i="1" s="1"/>
  <c r="Y3600" i="1"/>
  <c r="AF3600" i="1" s="1"/>
  <c r="Y3601" i="1"/>
  <c r="AF3601" i="1" s="1"/>
  <c r="Y3602" i="1"/>
  <c r="AF3602" i="1" s="1"/>
  <c r="Y3603" i="1"/>
  <c r="AF3603" i="1" s="1"/>
  <c r="Y3604" i="1"/>
  <c r="AF3604" i="1" s="1"/>
  <c r="Y3605" i="1"/>
  <c r="AF3605" i="1" s="1"/>
  <c r="Y3606" i="1"/>
  <c r="AF3606" i="1" s="1"/>
  <c r="Y3607" i="1"/>
  <c r="AF3607" i="1" s="1"/>
  <c r="Y3608" i="1"/>
  <c r="AF3608" i="1" s="1"/>
  <c r="Y3609" i="1"/>
  <c r="AF3609" i="1" s="1"/>
  <c r="Y3610" i="1"/>
  <c r="AF3610" i="1" s="1"/>
  <c r="Y3611" i="1"/>
  <c r="AF3611" i="1" s="1"/>
  <c r="Y3612" i="1"/>
  <c r="AF3612" i="1" s="1"/>
  <c r="Y3613" i="1"/>
  <c r="AF3613" i="1" s="1"/>
  <c r="Y3614" i="1"/>
  <c r="AF3614" i="1" s="1"/>
  <c r="Y3615" i="1"/>
  <c r="AF3615" i="1" s="1"/>
  <c r="Y3616" i="1"/>
  <c r="AF3616" i="1" s="1"/>
  <c r="Y3617" i="1"/>
  <c r="AF3617" i="1" s="1"/>
  <c r="Y3618" i="1"/>
  <c r="AF3618" i="1" s="1"/>
  <c r="Y3619" i="1"/>
  <c r="AF3619" i="1" s="1"/>
  <c r="Y3620" i="1"/>
  <c r="AF3620" i="1" s="1"/>
  <c r="Y3621" i="1"/>
  <c r="AF3621" i="1" s="1"/>
  <c r="Y3622" i="1"/>
  <c r="AF3622" i="1" s="1"/>
  <c r="Y3623" i="1"/>
  <c r="AF3623" i="1" s="1"/>
  <c r="Y3624" i="1"/>
  <c r="AF3624" i="1" s="1"/>
  <c r="Y3625" i="1"/>
  <c r="AF3625" i="1" s="1"/>
  <c r="Y3626" i="1"/>
  <c r="AF3626" i="1" s="1"/>
  <c r="Y3627" i="1"/>
  <c r="AF3627" i="1" s="1"/>
  <c r="Y3628" i="1"/>
  <c r="AF3628" i="1" s="1"/>
  <c r="Y3629" i="1"/>
  <c r="AF3629" i="1" s="1"/>
  <c r="Y3630" i="1"/>
  <c r="AF3630" i="1" s="1"/>
  <c r="Y3631" i="1"/>
  <c r="AF3631" i="1" s="1"/>
  <c r="Y3632" i="1"/>
  <c r="AF3632" i="1" s="1"/>
  <c r="Y3633" i="1"/>
  <c r="AF3633" i="1" s="1"/>
  <c r="Y3634" i="1"/>
  <c r="AF3634" i="1" s="1"/>
  <c r="Y3635" i="1"/>
  <c r="AF3635" i="1" s="1"/>
  <c r="Y3636" i="1"/>
  <c r="AF3636" i="1" s="1"/>
  <c r="Y3637" i="1"/>
  <c r="AF3637" i="1" s="1"/>
  <c r="Y3638" i="1"/>
  <c r="AF3638" i="1" s="1"/>
  <c r="Y3639" i="1"/>
  <c r="AF3639" i="1" s="1"/>
  <c r="Y3640" i="1"/>
  <c r="AF3640" i="1" s="1"/>
  <c r="Y3641" i="1"/>
  <c r="AF3641" i="1" s="1"/>
  <c r="Y3642" i="1"/>
  <c r="AF3642" i="1" s="1"/>
  <c r="Y3643" i="1"/>
  <c r="AF3643" i="1" s="1"/>
  <c r="Y3644" i="1"/>
  <c r="AF3644" i="1" s="1"/>
  <c r="Y3645" i="1"/>
  <c r="AF3645" i="1" s="1"/>
  <c r="Y3646" i="1"/>
  <c r="AF3646" i="1" s="1"/>
  <c r="Y3647" i="1"/>
  <c r="AF3647" i="1" s="1"/>
  <c r="Y3648" i="1"/>
  <c r="AF3648" i="1" s="1"/>
  <c r="Y3649" i="1"/>
  <c r="AF3649" i="1" s="1"/>
  <c r="Y3650" i="1"/>
  <c r="AF3650" i="1" s="1"/>
  <c r="Y3651" i="1"/>
  <c r="AF3651" i="1" s="1"/>
  <c r="Y3652" i="1"/>
  <c r="AF3652" i="1" s="1"/>
  <c r="Y3653" i="1"/>
  <c r="AF3653" i="1" s="1"/>
  <c r="Y3654" i="1"/>
  <c r="AF3654" i="1" s="1"/>
  <c r="Y3655" i="1"/>
  <c r="AF3655" i="1" s="1"/>
  <c r="Y3656" i="1"/>
  <c r="AF3656" i="1" s="1"/>
  <c r="Y3657" i="1"/>
  <c r="AF3657" i="1" s="1"/>
  <c r="Y3658" i="1"/>
  <c r="AF3658" i="1" s="1"/>
  <c r="Y3659" i="1"/>
  <c r="AF3659" i="1" s="1"/>
  <c r="Y3660" i="1"/>
  <c r="AF3660" i="1" s="1"/>
  <c r="Y3661" i="1"/>
  <c r="AF3661" i="1" s="1"/>
  <c r="Y3662" i="1"/>
  <c r="AF3662" i="1" s="1"/>
  <c r="Y3663" i="1"/>
  <c r="AF3663" i="1" s="1"/>
  <c r="Y3664" i="1"/>
  <c r="AF3664" i="1" s="1"/>
  <c r="Y3665" i="1"/>
  <c r="AF3665" i="1" s="1"/>
  <c r="Y3666" i="1"/>
  <c r="AF3666" i="1" s="1"/>
  <c r="Y3667" i="1"/>
  <c r="AF3667" i="1" s="1"/>
  <c r="Y3668" i="1"/>
  <c r="AF3668" i="1" s="1"/>
  <c r="Y3669" i="1"/>
  <c r="AF3669" i="1" s="1"/>
  <c r="Y3670" i="1"/>
  <c r="AF3670" i="1" s="1"/>
  <c r="Y3671" i="1"/>
  <c r="AF3671" i="1" s="1"/>
  <c r="Y3672" i="1"/>
  <c r="AF3672" i="1" s="1"/>
  <c r="Y3673" i="1"/>
  <c r="AF3673" i="1" s="1"/>
  <c r="Y3674" i="1"/>
  <c r="AF3674" i="1" s="1"/>
  <c r="Y3675" i="1"/>
  <c r="AF3675" i="1" s="1"/>
  <c r="Y3676" i="1"/>
  <c r="AF3676" i="1" s="1"/>
  <c r="Y3677" i="1"/>
  <c r="AF3677" i="1" s="1"/>
  <c r="Y3678" i="1"/>
  <c r="AF3678" i="1" s="1"/>
  <c r="Y3679" i="1"/>
  <c r="AF3679" i="1" s="1"/>
  <c r="Y3680" i="1"/>
  <c r="AF3680" i="1" s="1"/>
  <c r="Y3681" i="1"/>
  <c r="AF3681" i="1" s="1"/>
  <c r="Y3682" i="1"/>
  <c r="AF3682" i="1" s="1"/>
  <c r="Y3683" i="1"/>
  <c r="AF3683" i="1" s="1"/>
  <c r="Y3684" i="1"/>
  <c r="AF3684" i="1" s="1"/>
  <c r="Y3685" i="1"/>
  <c r="AF3685" i="1" s="1"/>
  <c r="Y3686" i="1"/>
  <c r="AF3686" i="1" s="1"/>
  <c r="Y3687" i="1"/>
  <c r="AF3687" i="1" s="1"/>
  <c r="Y3688" i="1"/>
  <c r="AF3688" i="1" s="1"/>
  <c r="Y3689" i="1"/>
  <c r="AF3689" i="1" s="1"/>
  <c r="Y3690" i="1"/>
  <c r="AF3690" i="1" s="1"/>
  <c r="Y3691" i="1"/>
  <c r="AF3691" i="1" s="1"/>
  <c r="Y3692" i="1"/>
  <c r="AF3692" i="1" s="1"/>
  <c r="Y3693" i="1"/>
  <c r="AF3693" i="1" s="1"/>
  <c r="Y3694" i="1"/>
  <c r="AF3694" i="1" s="1"/>
  <c r="Y3695" i="1"/>
  <c r="AF3695" i="1" s="1"/>
  <c r="Y3696" i="1"/>
  <c r="AF3696" i="1" s="1"/>
  <c r="Y3697" i="1"/>
  <c r="AF3697" i="1" s="1"/>
  <c r="Y3698" i="1"/>
  <c r="AF3698" i="1" s="1"/>
  <c r="Y3699" i="1"/>
  <c r="AF3699" i="1" s="1"/>
  <c r="Y3700" i="1"/>
  <c r="AF3700" i="1" s="1"/>
  <c r="Y3701" i="1"/>
  <c r="AF3701" i="1" s="1"/>
  <c r="Y3702" i="1"/>
  <c r="AF3702" i="1" s="1"/>
  <c r="Y3703" i="1"/>
  <c r="AF3703" i="1" s="1"/>
  <c r="Y3704" i="1"/>
  <c r="AF3704" i="1" s="1"/>
  <c r="Y3705" i="1"/>
  <c r="AF3705" i="1" s="1"/>
  <c r="Y3706" i="1"/>
  <c r="AF3706" i="1" s="1"/>
  <c r="Y3707" i="1"/>
  <c r="AF3707" i="1" s="1"/>
  <c r="Y3708" i="1"/>
  <c r="AF3708" i="1" s="1"/>
  <c r="Y3709" i="1"/>
  <c r="AF3709" i="1" s="1"/>
  <c r="Y3710" i="1"/>
  <c r="AF3710" i="1" s="1"/>
  <c r="Y3711" i="1"/>
  <c r="AF3711" i="1" s="1"/>
  <c r="Y3712" i="1"/>
  <c r="AF3712" i="1" s="1"/>
  <c r="Y3713" i="1"/>
  <c r="AF3713" i="1" s="1"/>
  <c r="Y3714" i="1"/>
  <c r="AF3714" i="1" s="1"/>
  <c r="Y3715" i="1"/>
  <c r="AF3715" i="1" s="1"/>
  <c r="Y3716" i="1"/>
  <c r="AF3716" i="1" s="1"/>
  <c r="Y3717" i="1"/>
  <c r="AF3717" i="1" s="1"/>
  <c r="Y3718" i="1"/>
  <c r="AF3718" i="1" s="1"/>
  <c r="Y3719" i="1"/>
  <c r="AF3719" i="1" s="1"/>
  <c r="Y3720" i="1"/>
  <c r="AF3720" i="1" s="1"/>
  <c r="Y3721" i="1"/>
  <c r="AF3721" i="1" s="1"/>
  <c r="Y3722" i="1"/>
  <c r="AF3722" i="1" s="1"/>
  <c r="Y3723" i="1"/>
  <c r="AF3723" i="1" s="1"/>
  <c r="Y3724" i="1"/>
  <c r="AF3724" i="1" s="1"/>
  <c r="Y3725" i="1"/>
  <c r="AF3725" i="1" s="1"/>
  <c r="Y3726" i="1"/>
  <c r="AF3726" i="1" s="1"/>
  <c r="Y3727" i="1"/>
  <c r="AF3727" i="1" s="1"/>
  <c r="Y3728" i="1"/>
  <c r="AF3728" i="1" s="1"/>
  <c r="Y3729" i="1"/>
  <c r="AF3729" i="1" s="1"/>
  <c r="Y3730" i="1"/>
  <c r="AF3730" i="1" s="1"/>
  <c r="Y3731" i="1"/>
  <c r="AF3731" i="1" s="1"/>
  <c r="Y3732" i="1"/>
  <c r="AF3732" i="1" s="1"/>
  <c r="Y3733" i="1"/>
  <c r="AF3733" i="1" s="1"/>
  <c r="Y3734" i="1"/>
  <c r="AF3734" i="1" s="1"/>
  <c r="Y3735" i="1"/>
  <c r="AF3735" i="1" s="1"/>
  <c r="Y3736" i="1"/>
  <c r="AF3736" i="1" s="1"/>
  <c r="Y3737" i="1"/>
  <c r="AF3737" i="1" s="1"/>
  <c r="Y3738" i="1"/>
  <c r="AF3738" i="1" s="1"/>
  <c r="Y3739" i="1"/>
  <c r="AF3739" i="1" s="1"/>
  <c r="Y3740" i="1"/>
  <c r="AF3740" i="1" s="1"/>
  <c r="Y3741" i="1"/>
  <c r="AF3741" i="1" s="1"/>
  <c r="Y3742" i="1"/>
  <c r="AF3742" i="1" s="1"/>
  <c r="Y3743" i="1"/>
  <c r="AF3743" i="1" s="1"/>
  <c r="Y3744" i="1"/>
  <c r="AF3744" i="1" s="1"/>
  <c r="Y3745" i="1"/>
  <c r="AF3745" i="1" s="1"/>
  <c r="Y3746" i="1"/>
  <c r="AF3746" i="1" s="1"/>
  <c r="Y3747" i="1"/>
  <c r="AF3747" i="1" s="1"/>
  <c r="Y3748" i="1"/>
  <c r="AF3748" i="1" s="1"/>
  <c r="Y3749" i="1"/>
  <c r="AF3749" i="1" s="1"/>
  <c r="Y3750" i="1"/>
  <c r="AF3750" i="1" s="1"/>
  <c r="Y3751" i="1"/>
  <c r="AF3751" i="1" s="1"/>
  <c r="Y3752" i="1"/>
  <c r="AF3752" i="1" s="1"/>
  <c r="Y3753" i="1"/>
  <c r="AF3753" i="1" s="1"/>
  <c r="Y3754" i="1"/>
  <c r="AF3754" i="1" s="1"/>
  <c r="Y3755" i="1"/>
  <c r="AF3755" i="1" s="1"/>
  <c r="Y3756" i="1"/>
  <c r="AF3756" i="1" s="1"/>
  <c r="Y3757" i="1"/>
  <c r="AF3757" i="1" s="1"/>
  <c r="Y3758" i="1"/>
  <c r="AF3758" i="1" s="1"/>
  <c r="Y3759" i="1"/>
  <c r="AF3759" i="1" s="1"/>
  <c r="Y3760" i="1"/>
  <c r="AF3760" i="1" s="1"/>
  <c r="Y3761" i="1"/>
  <c r="AF3761" i="1" s="1"/>
  <c r="Y3762" i="1"/>
  <c r="AF3762" i="1" s="1"/>
  <c r="Y3763" i="1"/>
  <c r="AF3763" i="1" s="1"/>
  <c r="Y3764" i="1"/>
  <c r="AF3764" i="1" s="1"/>
  <c r="Y3765" i="1"/>
  <c r="AF3765" i="1" s="1"/>
  <c r="Y3766" i="1"/>
  <c r="AF3766" i="1" s="1"/>
  <c r="Y3767" i="1"/>
  <c r="AF3767" i="1" s="1"/>
  <c r="Y3768" i="1"/>
  <c r="AF3768" i="1" s="1"/>
  <c r="Y3769" i="1"/>
  <c r="AF3769" i="1" s="1"/>
  <c r="Y3770" i="1"/>
  <c r="AF3770" i="1" s="1"/>
  <c r="Y3771" i="1"/>
  <c r="AF3771" i="1" s="1"/>
  <c r="Y3772" i="1"/>
  <c r="AF3772" i="1" s="1"/>
  <c r="Y3773" i="1"/>
  <c r="AF3773" i="1" s="1"/>
  <c r="Y3774" i="1"/>
  <c r="AF3774" i="1" s="1"/>
  <c r="Y3775" i="1"/>
  <c r="AF3775" i="1" s="1"/>
  <c r="Y3776" i="1"/>
  <c r="AF3776" i="1" s="1"/>
  <c r="Y3777" i="1"/>
  <c r="AF3777" i="1" s="1"/>
  <c r="Y3778" i="1"/>
  <c r="AF3778" i="1" s="1"/>
  <c r="Y3779" i="1"/>
  <c r="AF3779" i="1" s="1"/>
  <c r="Y3780" i="1"/>
  <c r="AF3780" i="1" s="1"/>
  <c r="Y3781" i="1"/>
  <c r="AF3781" i="1" s="1"/>
  <c r="Y3782" i="1"/>
  <c r="AF3782" i="1" s="1"/>
  <c r="Y3783" i="1"/>
  <c r="AF3783" i="1" s="1"/>
  <c r="Y3784" i="1"/>
  <c r="AF3784" i="1" s="1"/>
  <c r="Y3785" i="1"/>
  <c r="AF3785" i="1" s="1"/>
  <c r="Y3786" i="1"/>
  <c r="AF3786" i="1" s="1"/>
  <c r="Y3787" i="1"/>
  <c r="AF3787" i="1" s="1"/>
  <c r="Y3788" i="1"/>
  <c r="AF3788" i="1" s="1"/>
  <c r="Y3789" i="1"/>
  <c r="AF3789" i="1" s="1"/>
  <c r="Y3790" i="1"/>
  <c r="AF3790" i="1" s="1"/>
  <c r="Y3791" i="1"/>
  <c r="AF3791" i="1" s="1"/>
  <c r="Y3792" i="1"/>
  <c r="AF3792" i="1" s="1"/>
  <c r="Y3793" i="1"/>
  <c r="AF3793" i="1" s="1"/>
  <c r="Y3794" i="1"/>
  <c r="AF3794" i="1" s="1"/>
  <c r="Y3795" i="1"/>
  <c r="AF3795" i="1" s="1"/>
  <c r="Y3796" i="1"/>
  <c r="AF3796" i="1" s="1"/>
  <c r="Y3797" i="1"/>
  <c r="AF3797" i="1" s="1"/>
  <c r="Y3798" i="1"/>
  <c r="AF3798" i="1" s="1"/>
  <c r="Y3799" i="1"/>
  <c r="AF3799" i="1" s="1"/>
  <c r="Y3800" i="1"/>
  <c r="AF3800" i="1" s="1"/>
  <c r="Y3801" i="1"/>
  <c r="AF3801" i="1" s="1"/>
  <c r="Y3802" i="1"/>
  <c r="AF3802" i="1" s="1"/>
  <c r="Y3803" i="1"/>
  <c r="AF3803" i="1" s="1"/>
  <c r="Y3804" i="1"/>
  <c r="AF3804" i="1" s="1"/>
  <c r="Y3805" i="1"/>
  <c r="AF3805" i="1" s="1"/>
  <c r="Y3806" i="1"/>
  <c r="AF3806" i="1" s="1"/>
  <c r="Y3807" i="1"/>
  <c r="AF3807" i="1" s="1"/>
  <c r="Y3808" i="1"/>
  <c r="AF3808" i="1" s="1"/>
  <c r="Y3809" i="1"/>
  <c r="AF3809" i="1" s="1"/>
  <c r="Y3810" i="1"/>
  <c r="AF3810" i="1" s="1"/>
  <c r="Y3811" i="1"/>
  <c r="AF3811" i="1" s="1"/>
  <c r="Y3812" i="1"/>
  <c r="AF3812" i="1" s="1"/>
  <c r="Y3813" i="1"/>
  <c r="AF3813" i="1" s="1"/>
  <c r="Y3814" i="1"/>
  <c r="AF3814" i="1" s="1"/>
  <c r="Y3815" i="1"/>
  <c r="AF3815" i="1" s="1"/>
  <c r="Y3816" i="1"/>
  <c r="AF3816" i="1" s="1"/>
  <c r="Y3817" i="1"/>
  <c r="AF3817" i="1" s="1"/>
  <c r="Y3818" i="1"/>
  <c r="AF3818" i="1" s="1"/>
  <c r="Y3819" i="1"/>
  <c r="AF3819" i="1" s="1"/>
  <c r="Y3820" i="1"/>
  <c r="AF3820" i="1" s="1"/>
  <c r="Y3821" i="1"/>
  <c r="AF3821" i="1" s="1"/>
  <c r="Y3822" i="1"/>
  <c r="AF3822" i="1" s="1"/>
  <c r="Y3823" i="1"/>
  <c r="AF3823" i="1" s="1"/>
  <c r="Y3824" i="1"/>
  <c r="AF3824" i="1" s="1"/>
  <c r="Y3825" i="1"/>
  <c r="AF3825" i="1" s="1"/>
  <c r="Y3826" i="1"/>
  <c r="AF3826" i="1" s="1"/>
  <c r="Y3827" i="1"/>
  <c r="AF3827" i="1" s="1"/>
  <c r="Y3828" i="1"/>
  <c r="AF3828" i="1" s="1"/>
  <c r="Y3829" i="1"/>
  <c r="AF3829" i="1" s="1"/>
  <c r="Y3830" i="1"/>
  <c r="AF3830" i="1" s="1"/>
  <c r="Y3831" i="1"/>
  <c r="AF3831" i="1" s="1"/>
  <c r="Y3832" i="1"/>
  <c r="AF3832" i="1" s="1"/>
  <c r="Y3833" i="1"/>
  <c r="AF3833" i="1" s="1"/>
  <c r="Y3834" i="1"/>
  <c r="AF3834" i="1" s="1"/>
  <c r="Y3835" i="1"/>
  <c r="AF3835" i="1" s="1"/>
  <c r="Y3836" i="1"/>
  <c r="AF3836" i="1" s="1"/>
  <c r="Y3837" i="1"/>
  <c r="AF3837" i="1" s="1"/>
  <c r="Y3838" i="1"/>
  <c r="AF3838" i="1" s="1"/>
  <c r="Y3839" i="1"/>
  <c r="AF3839" i="1" s="1"/>
  <c r="Y3840" i="1"/>
  <c r="AF3840" i="1" s="1"/>
  <c r="Y3841" i="1"/>
  <c r="AF3841" i="1" s="1"/>
  <c r="Y3842" i="1"/>
  <c r="AF3842" i="1" s="1"/>
  <c r="Y3843" i="1"/>
  <c r="AF3843" i="1" s="1"/>
  <c r="Y3844" i="1"/>
  <c r="AF3844" i="1" s="1"/>
  <c r="Y3845" i="1"/>
  <c r="AF3845" i="1" s="1"/>
  <c r="Y3846" i="1"/>
  <c r="AF3846" i="1" s="1"/>
  <c r="Y3847" i="1"/>
  <c r="AF3847" i="1" s="1"/>
  <c r="Y3848" i="1"/>
  <c r="AF3848" i="1" s="1"/>
  <c r="Y3849" i="1"/>
  <c r="AF3849" i="1" s="1"/>
  <c r="Y3850" i="1"/>
  <c r="AF3850" i="1" s="1"/>
  <c r="Y3851" i="1"/>
  <c r="AF3851" i="1" s="1"/>
  <c r="Y3852" i="1"/>
  <c r="AF3852" i="1" s="1"/>
  <c r="Y3853" i="1"/>
  <c r="AF3853" i="1" s="1"/>
  <c r="Y3854" i="1"/>
  <c r="AF3854" i="1" s="1"/>
  <c r="Y3855" i="1"/>
  <c r="AF3855" i="1" s="1"/>
  <c r="Y3856" i="1"/>
  <c r="AF3856" i="1" s="1"/>
  <c r="Y3857" i="1"/>
  <c r="AF3857" i="1" s="1"/>
  <c r="Y3858" i="1"/>
  <c r="AF3858" i="1" s="1"/>
  <c r="Y3859" i="1"/>
  <c r="AF3859" i="1" s="1"/>
  <c r="Y3860" i="1"/>
  <c r="AF3860" i="1" s="1"/>
  <c r="Y3861" i="1"/>
  <c r="AF3861" i="1" s="1"/>
  <c r="Y3862" i="1"/>
  <c r="AF3862" i="1" s="1"/>
  <c r="Y3863" i="1"/>
  <c r="AF3863" i="1" s="1"/>
  <c r="Y3864" i="1"/>
  <c r="AF3864" i="1" s="1"/>
  <c r="Y3865" i="1"/>
  <c r="AF3865" i="1" s="1"/>
  <c r="Y3866" i="1"/>
  <c r="AF3866" i="1" s="1"/>
  <c r="Y3867" i="1"/>
  <c r="AF3867" i="1" s="1"/>
  <c r="Y3868" i="1"/>
  <c r="AF3868" i="1" s="1"/>
  <c r="Y3869" i="1"/>
  <c r="AF3869" i="1" s="1"/>
  <c r="Y3870" i="1"/>
  <c r="AF3870" i="1" s="1"/>
  <c r="Y3871" i="1"/>
  <c r="AF3871" i="1" s="1"/>
  <c r="Y3872" i="1"/>
  <c r="AF3872" i="1" s="1"/>
  <c r="Y3873" i="1"/>
  <c r="AF3873" i="1" s="1"/>
  <c r="Y3874" i="1"/>
  <c r="AF3874" i="1" s="1"/>
  <c r="Y3875" i="1"/>
  <c r="AF3875" i="1" s="1"/>
  <c r="Y3876" i="1"/>
  <c r="AF3876" i="1" s="1"/>
  <c r="Y3877" i="1"/>
  <c r="AF3877" i="1" s="1"/>
  <c r="Y3878" i="1"/>
  <c r="AF3878" i="1" s="1"/>
  <c r="Y3879" i="1"/>
  <c r="AF3879" i="1" s="1"/>
  <c r="Y3880" i="1"/>
  <c r="AF3880" i="1" s="1"/>
  <c r="Y3881" i="1"/>
  <c r="AF3881" i="1" s="1"/>
  <c r="Y3882" i="1"/>
  <c r="AF3882" i="1" s="1"/>
  <c r="Y3883" i="1"/>
  <c r="AF3883" i="1" s="1"/>
  <c r="Y3884" i="1"/>
  <c r="AF3884" i="1" s="1"/>
  <c r="Y3885" i="1"/>
  <c r="AF3885" i="1" s="1"/>
  <c r="Y3886" i="1"/>
  <c r="AF3886" i="1" s="1"/>
  <c r="Y3887" i="1"/>
  <c r="AF3887" i="1" s="1"/>
  <c r="Y3888" i="1"/>
  <c r="AF3888" i="1" s="1"/>
  <c r="Y3889" i="1"/>
  <c r="AF3889" i="1" s="1"/>
  <c r="Y3890" i="1"/>
  <c r="AF3890" i="1" s="1"/>
  <c r="Y3891" i="1"/>
  <c r="AF3891" i="1" s="1"/>
  <c r="Y3892" i="1"/>
  <c r="AF3892" i="1" s="1"/>
  <c r="Y3893" i="1"/>
  <c r="AF3893" i="1" s="1"/>
  <c r="Y3894" i="1"/>
  <c r="AF3894" i="1" s="1"/>
  <c r="Y3895" i="1"/>
  <c r="AF3895" i="1" s="1"/>
  <c r="Y3896" i="1"/>
  <c r="AF3896" i="1" s="1"/>
  <c r="Y3897" i="1"/>
  <c r="AF3897" i="1" s="1"/>
  <c r="Y3898" i="1"/>
  <c r="AF3898" i="1" s="1"/>
  <c r="Y3899" i="1"/>
  <c r="AF3899" i="1" s="1"/>
  <c r="Y3900" i="1"/>
  <c r="AF3900" i="1" s="1"/>
  <c r="Y3901" i="1"/>
  <c r="AF3901" i="1" s="1"/>
  <c r="Y3902" i="1"/>
  <c r="AF3902" i="1" s="1"/>
  <c r="Y3903" i="1"/>
  <c r="AF3903" i="1" s="1"/>
  <c r="Y3904" i="1"/>
  <c r="AF3904" i="1" s="1"/>
  <c r="Y3905" i="1"/>
  <c r="AF3905" i="1" s="1"/>
  <c r="Y3906" i="1"/>
  <c r="AF3906" i="1" s="1"/>
  <c r="Y3907" i="1"/>
  <c r="AF3907" i="1" s="1"/>
  <c r="Y3908" i="1"/>
  <c r="AF3908" i="1" s="1"/>
  <c r="Y3909" i="1"/>
  <c r="AF3909" i="1" s="1"/>
  <c r="Y3910" i="1"/>
  <c r="AF3910" i="1" s="1"/>
  <c r="Y3911" i="1"/>
  <c r="AF3911" i="1" s="1"/>
  <c r="Y3912" i="1"/>
  <c r="AF3912" i="1" s="1"/>
  <c r="Y3913" i="1"/>
  <c r="AF3913" i="1" s="1"/>
  <c r="Y3914" i="1"/>
  <c r="AF3914" i="1" s="1"/>
  <c r="Y3915" i="1"/>
  <c r="AF3915" i="1" s="1"/>
  <c r="Y3916" i="1"/>
  <c r="AF3916" i="1" s="1"/>
  <c r="Y3917" i="1"/>
  <c r="AF3917" i="1" s="1"/>
  <c r="Y3918" i="1"/>
  <c r="AF3918" i="1" s="1"/>
  <c r="Y3919" i="1"/>
  <c r="AF3919" i="1" s="1"/>
  <c r="Y3920" i="1"/>
  <c r="AF3920" i="1" s="1"/>
  <c r="Y3921" i="1"/>
  <c r="AF3921" i="1" s="1"/>
  <c r="Y3922" i="1"/>
  <c r="AF3922" i="1" s="1"/>
  <c r="Y3923" i="1"/>
  <c r="AF3923" i="1" s="1"/>
  <c r="Y3924" i="1"/>
  <c r="AF3924" i="1" s="1"/>
  <c r="Y3925" i="1"/>
  <c r="AF3925" i="1" s="1"/>
  <c r="Y3926" i="1"/>
  <c r="AF3926" i="1" s="1"/>
  <c r="Y3927" i="1"/>
  <c r="AF3927" i="1" s="1"/>
  <c r="Y3928" i="1"/>
  <c r="AF3928" i="1" s="1"/>
  <c r="Y3929" i="1"/>
  <c r="AF3929" i="1" s="1"/>
  <c r="Y3930" i="1"/>
  <c r="AF3930" i="1" s="1"/>
  <c r="Y3931" i="1"/>
  <c r="AF3931" i="1" s="1"/>
  <c r="Y3932" i="1"/>
  <c r="AF3932" i="1" s="1"/>
  <c r="Y3933" i="1"/>
  <c r="AF3933" i="1" s="1"/>
  <c r="Y3934" i="1"/>
  <c r="AF3934" i="1" s="1"/>
  <c r="Y3935" i="1"/>
  <c r="AF3935" i="1" s="1"/>
  <c r="Y3936" i="1"/>
  <c r="AF3936" i="1" s="1"/>
  <c r="Y3937" i="1"/>
  <c r="AF3937" i="1" s="1"/>
  <c r="Y3938" i="1"/>
  <c r="AF3938" i="1" s="1"/>
  <c r="Y3939" i="1"/>
  <c r="AF3939" i="1" s="1"/>
  <c r="Y3940" i="1"/>
  <c r="AF3940" i="1" s="1"/>
  <c r="Y3941" i="1"/>
  <c r="AF3941" i="1" s="1"/>
  <c r="Y3942" i="1"/>
  <c r="AF3942" i="1" s="1"/>
  <c r="Y3943" i="1"/>
  <c r="AF3943" i="1" s="1"/>
  <c r="Y3944" i="1"/>
  <c r="AF3944" i="1" s="1"/>
  <c r="Y3945" i="1"/>
  <c r="AF3945" i="1" s="1"/>
  <c r="Y3946" i="1"/>
  <c r="AF3946" i="1" s="1"/>
  <c r="Y3947" i="1"/>
  <c r="AF3947" i="1" s="1"/>
  <c r="Y3948" i="1"/>
  <c r="AF3948" i="1" s="1"/>
  <c r="Y3949" i="1"/>
  <c r="AF3949" i="1" s="1"/>
  <c r="Y3950" i="1"/>
  <c r="AF3950" i="1" s="1"/>
  <c r="Y3951" i="1"/>
  <c r="AF3951" i="1" s="1"/>
  <c r="Y3952" i="1"/>
  <c r="AF3952" i="1" s="1"/>
  <c r="Y3953" i="1"/>
  <c r="AF3953" i="1" s="1"/>
  <c r="Y3954" i="1"/>
  <c r="AF3954" i="1" s="1"/>
  <c r="Y3955" i="1"/>
  <c r="AF3955" i="1" s="1"/>
  <c r="Y3956" i="1"/>
  <c r="AF3956" i="1" s="1"/>
  <c r="Y3957" i="1"/>
  <c r="AF3957" i="1" s="1"/>
  <c r="Y3958" i="1"/>
  <c r="AF3958" i="1" s="1"/>
  <c r="Y3959" i="1"/>
  <c r="AF3959" i="1" s="1"/>
  <c r="Y3960" i="1"/>
  <c r="AF3960" i="1" s="1"/>
  <c r="Y3961" i="1"/>
  <c r="AF3961" i="1" s="1"/>
  <c r="Y3962" i="1"/>
  <c r="AF3962" i="1" s="1"/>
  <c r="Y3963" i="1"/>
  <c r="AF3963" i="1" s="1"/>
  <c r="Y3964" i="1"/>
  <c r="AF3964" i="1" s="1"/>
  <c r="Y3965" i="1"/>
  <c r="AF3965" i="1" s="1"/>
  <c r="Y3966" i="1"/>
  <c r="AF3966" i="1" s="1"/>
  <c r="Y3967" i="1"/>
  <c r="AF3967" i="1" s="1"/>
  <c r="Y3968" i="1"/>
  <c r="AF3968" i="1" s="1"/>
  <c r="Y3969" i="1"/>
  <c r="AF3969" i="1" s="1"/>
  <c r="Y3970" i="1"/>
  <c r="AF3970" i="1" s="1"/>
  <c r="Y3971" i="1"/>
  <c r="AF3971" i="1" s="1"/>
  <c r="Y3972" i="1"/>
  <c r="AF3972" i="1" s="1"/>
  <c r="Y3973" i="1"/>
  <c r="AF3973" i="1" s="1"/>
  <c r="Y3974" i="1"/>
  <c r="AF3974" i="1" s="1"/>
  <c r="Y3975" i="1"/>
  <c r="AF3975" i="1" s="1"/>
  <c r="Y3976" i="1"/>
  <c r="AF3976" i="1" s="1"/>
  <c r="Y3977" i="1"/>
  <c r="AF3977" i="1" s="1"/>
  <c r="Y3978" i="1"/>
  <c r="AF3978" i="1" s="1"/>
  <c r="Y3979" i="1"/>
  <c r="AF3979" i="1" s="1"/>
  <c r="Y3980" i="1"/>
  <c r="AF3980" i="1" s="1"/>
  <c r="Y3981" i="1"/>
  <c r="AF3981" i="1" s="1"/>
  <c r="Y3982" i="1"/>
  <c r="AF3982" i="1" s="1"/>
  <c r="Y3983" i="1"/>
  <c r="AF3983" i="1" s="1"/>
  <c r="Y3984" i="1"/>
  <c r="AF3984" i="1" s="1"/>
  <c r="Y3985" i="1"/>
  <c r="AF3985" i="1" s="1"/>
  <c r="Y3986" i="1"/>
  <c r="AF3986" i="1" s="1"/>
  <c r="Y3987" i="1"/>
  <c r="AF3987" i="1" s="1"/>
  <c r="Y3988" i="1"/>
  <c r="AF3988" i="1" s="1"/>
  <c r="Y3989" i="1"/>
  <c r="AF3989" i="1" s="1"/>
  <c r="Y3990" i="1"/>
  <c r="AF3990" i="1" s="1"/>
  <c r="Y3991" i="1"/>
  <c r="AF3991" i="1" s="1"/>
  <c r="Y3992" i="1"/>
  <c r="AF3992" i="1" s="1"/>
  <c r="Y3993" i="1"/>
  <c r="AF3993" i="1" s="1"/>
  <c r="Y3994" i="1"/>
  <c r="AF3994" i="1" s="1"/>
  <c r="Y3995" i="1"/>
  <c r="AF3995" i="1" s="1"/>
  <c r="Y3996" i="1"/>
  <c r="AF3996" i="1" s="1"/>
  <c r="Y3997" i="1"/>
  <c r="AF3997" i="1" s="1"/>
  <c r="Y3998" i="1"/>
  <c r="AF3998" i="1" s="1"/>
  <c r="Y3999" i="1"/>
  <c r="AF3999" i="1" s="1"/>
  <c r="Y4000" i="1"/>
  <c r="AF4000" i="1" s="1"/>
  <c r="Y4001" i="1"/>
  <c r="AF4001" i="1" s="1"/>
  <c r="Y4002" i="1"/>
  <c r="AF4002" i="1" s="1"/>
  <c r="Y4003" i="1"/>
  <c r="AF4003" i="1" s="1"/>
  <c r="Y4004" i="1"/>
  <c r="AF4004" i="1" s="1"/>
  <c r="Y4005" i="1"/>
  <c r="AF4005" i="1" s="1"/>
  <c r="Y4006" i="1"/>
  <c r="AF4006" i="1" s="1"/>
  <c r="Y4007" i="1"/>
  <c r="AF4007" i="1" s="1"/>
  <c r="Y4008" i="1"/>
  <c r="AF4008" i="1" s="1"/>
  <c r="Y4009" i="1"/>
  <c r="AF4009" i="1" s="1"/>
  <c r="Y4010" i="1"/>
  <c r="AF4010" i="1" s="1"/>
  <c r="Y4011" i="1"/>
  <c r="AF4011" i="1" s="1"/>
  <c r="Y4012" i="1"/>
  <c r="AF4012" i="1" s="1"/>
  <c r="Y4013" i="1"/>
  <c r="AF4013" i="1" s="1"/>
  <c r="Y4014" i="1"/>
  <c r="AF4014" i="1" s="1"/>
  <c r="Y4015" i="1"/>
  <c r="AF4015" i="1" s="1"/>
  <c r="Y4016" i="1"/>
  <c r="AF4016" i="1" s="1"/>
  <c r="Y4017" i="1"/>
  <c r="AF4017" i="1" s="1"/>
  <c r="Y4018" i="1"/>
  <c r="AF4018" i="1" s="1"/>
  <c r="Y4019" i="1"/>
  <c r="AF4019" i="1" s="1"/>
  <c r="Y4020" i="1"/>
  <c r="AF4020" i="1" s="1"/>
  <c r="Y4021" i="1"/>
  <c r="AF4021" i="1" s="1"/>
  <c r="Y4022" i="1"/>
  <c r="AF4022" i="1" s="1"/>
  <c r="Y4023" i="1"/>
  <c r="AF4023" i="1" s="1"/>
  <c r="Y4024" i="1"/>
  <c r="AF4024" i="1" s="1"/>
  <c r="Y4025" i="1"/>
  <c r="AF4025" i="1" s="1"/>
  <c r="Y4026" i="1"/>
  <c r="AF4026" i="1" s="1"/>
  <c r="Y4027" i="1"/>
  <c r="AF4027" i="1" s="1"/>
  <c r="Y4028" i="1"/>
  <c r="AF4028" i="1" s="1"/>
  <c r="Y4029" i="1"/>
  <c r="AF4029" i="1" s="1"/>
  <c r="Y4030" i="1"/>
  <c r="AF4030" i="1" s="1"/>
  <c r="Y4031" i="1"/>
  <c r="AF4031" i="1" s="1"/>
  <c r="Y4032" i="1"/>
  <c r="AF4032" i="1" s="1"/>
  <c r="Y4033" i="1"/>
  <c r="AF4033" i="1" s="1"/>
  <c r="Y4034" i="1"/>
  <c r="AF4034" i="1" s="1"/>
  <c r="Y4035" i="1"/>
  <c r="AF4035" i="1" s="1"/>
  <c r="Y4036" i="1"/>
  <c r="AF4036" i="1" s="1"/>
  <c r="Y4037" i="1"/>
  <c r="AF4037" i="1" s="1"/>
  <c r="Y4038" i="1"/>
  <c r="AF4038" i="1" s="1"/>
  <c r="Y4039" i="1"/>
  <c r="AF4039" i="1" s="1"/>
  <c r="Y4040" i="1"/>
  <c r="AF4040" i="1" s="1"/>
  <c r="Y4041" i="1"/>
  <c r="AF4041" i="1" s="1"/>
  <c r="Y4042" i="1"/>
  <c r="AF4042" i="1" s="1"/>
  <c r="Y4043" i="1"/>
  <c r="AF4043" i="1" s="1"/>
  <c r="Y4044" i="1"/>
  <c r="AF4044" i="1" s="1"/>
  <c r="Y4045" i="1"/>
  <c r="AF4045" i="1" s="1"/>
  <c r="Y4046" i="1"/>
  <c r="AF4046" i="1" s="1"/>
  <c r="Y4047" i="1"/>
  <c r="AF4047" i="1" s="1"/>
  <c r="Y4048" i="1"/>
  <c r="AF4048" i="1" s="1"/>
  <c r="Y4049" i="1"/>
  <c r="AF4049" i="1" s="1"/>
  <c r="Y4050" i="1"/>
  <c r="AF4050" i="1" s="1"/>
  <c r="Y4051" i="1"/>
  <c r="AF4051" i="1" s="1"/>
  <c r="Y4052" i="1"/>
  <c r="AF4052" i="1" s="1"/>
  <c r="Y4053" i="1"/>
  <c r="AF4053" i="1" s="1"/>
  <c r="Y4054" i="1"/>
  <c r="AF4054" i="1" s="1"/>
  <c r="Y4055" i="1"/>
  <c r="AF4055" i="1" s="1"/>
  <c r="Y4056" i="1"/>
  <c r="AF4056" i="1" s="1"/>
  <c r="Y4057" i="1"/>
  <c r="AF4057" i="1" s="1"/>
  <c r="Y4058" i="1"/>
  <c r="AF4058" i="1" s="1"/>
  <c r="Y4059" i="1"/>
  <c r="AF4059" i="1" s="1"/>
  <c r="Y4060" i="1"/>
  <c r="AF4060" i="1" s="1"/>
  <c r="Y4061" i="1"/>
  <c r="AF4061" i="1" s="1"/>
  <c r="Y4062" i="1"/>
  <c r="AF4062" i="1" s="1"/>
  <c r="Y4063" i="1"/>
  <c r="AF4063" i="1" s="1"/>
  <c r="Y4064" i="1"/>
  <c r="AF4064" i="1" s="1"/>
  <c r="Y4065" i="1"/>
  <c r="AF4065" i="1" s="1"/>
  <c r="Y4066" i="1"/>
  <c r="AF4066" i="1" s="1"/>
  <c r="Y4067" i="1"/>
  <c r="AF4067" i="1" s="1"/>
  <c r="Y4068" i="1"/>
  <c r="AF4068" i="1" s="1"/>
  <c r="Y4069" i="1"/>
  <c r="AF4069" i="1" s="1"/>
  <c r="Y4070" i="1"/>
  <c r="AF4070" i="1" s="1"/>
  <c r="Y4071" i="1"/>
  <c r="AF4071" i="1" s="1"/>
  <c r="Y4072" i="1"/>
  <c r="AF4072" i="1" s="1"/>
  <c r="Y4073" i="1"/>
  <c r="AF4073" i="1" s="1"/>
  <c r="Y4074" i="1"/>
  <c r="AF4074" i="1" s="1"/>
  <c r="Y4075" i="1"/>
  <c r="AF4075" i="1" s="1"/>
  <c r="Y4076" i="1"/>
  <c r="AF4076" i="1" s="1"/>
  <c r="Y4077" i="1"/>
  <c r="AF4077" i="1" s="1"/>
  <c r="Y4078" i="1"/>
  <c r="AF4078" i="1" s="1"/>
  <c r="Y4079" i="1"/>
  <c r="AF4079" i="1" s="1"/>
  <c r="Y4080" i="1"/>
  <c r="AF4080" i="1" s="1"/>
  <c r="Y4081" i="1"/>
  <c r="AF4081" i="1" s="1"/>
  <c r="Y4082" i="1"/>
  <c r="AF4082" i="1" s="1"/>
  <c r="Y4083" i="1"/>
  <c r="AF4083" i="1" s="1"/>
  <c r="Y4084" i="1"/>
  <c r="AF4084" i="1" s="1"/>
  <c r="Y4085" i="1"/>
  <c r="AF4085" i="1" s="1"/>
  <c r="Y4086" i="1"/>
  <c r="AF4086" i="1" s="1"/>
  <c r="Y4087" i="1"/>
  <c r="AF4087" i="1" s="1"/>
  <c r="Y4088" i="1"/>
  <c r="AF4088" i="1" s="1"/>
  <c r="Y4089" i="1"/>
  <c r="AF4089" i="1" s="1"/>
  <c r="Y4090" i="1"/>
  <c r="AF4090" i="1" s="1"/>
  <c r="Y4091" i="1"/>
  <c r="AF4091" i="1" s="1"/>
  <c r="Y4092" i="1"/>
  <c r="AF4092" i="1" s="1"/>
  <c r="Y4093" i="1"/>
  <c r="AF4093" i="1" s="1"/>
  <c r="Y4094" i="1"/>
  <c r="AF4094" i="1" s="1"/>
  <c r="Y4095" i="1"/>
  <c r="AF4095" i="1" s="1"/>
  <c r="Y4096" i="1"/>
  <c r="AF4096" i="1" s="1"/>
  <c r="Y4097" i="1"/>
  <c r="AF4097" i="1" s="1"/>
  <c r="Y4098" i="1"/>
  <c r="AF4098" i="1" s="1"/>
  <c r="Y4099" i="1"/>
  <c r="AF4099" i="1" s="1"/>
  <c r="Y4100" i="1"/>
  <c r="AF4100" i="1" s="1"/>
  <c r="Y4101" i="1"/>
  <c r="AF4101" i="1" s="1"/>
  <c r="Y4102" i="1"/>
  <c r="AF4102" i="1" s="1"/>
  <c r="Y4103" i="1"/>
  <c r="AF4103" i="1" s="1"/>
  <c r="Y4104" i="1"/>
  <c r="AF4104" i="1" s="1"/>
  <c r="Y4105" i="1"/>
  <c r="AF4105" i="1" s="1"/>
  <c r="Y4106" i="1"/>
  <c r="AF4106" i="1" s="1"/>
  <c r="Y4107" i="1"/>
  <c r="AF4107" i="1" s="1"/>
  <c r="Y4108" i="1"/>
  <c r="AF4108" i="1" s="1"/>
  <c r="Y4109" i="1"/>
  <c r="AF4109" i="1" s="1"/>
  <c r="Y4110" i="1"/>
  <c r="AF4110" i="1" s="1"/>
  <c r="Y4111" i="1"/>
  <c r="AF4111" i="1" s="1"/>
  <c r="Y4112" i="1"/>
  <c r="AF4112" i="1" s="1"/>
  <c r="Y4113" i="1"/>
  <c r="AF4113" i="1" s="1"/>
  <c r="Y4114" i="1"/>
  <c r="AF4114" i="1" s="1"/>
  <c r="Y4115" i="1"/>
  <c r="AF4115" i="1" s="1"/>
  <c r="Y4116" i="1"/>
  <c r="AF4116" i="1" s="1"/>
  <c r="Y4117" i="1"/>
  <c r="AF4117" i="1" s="1"/>
  <c r="Y4118" i="1"/>
  <c r="AF4118" i="1" s="1"/>
  <c r="Y4119" i="1"/>
  <c r="AF4119" i="1" s="1"/>
  <c r="Y4120" i="1"/>
  <c r="AF4120" i="1" s="1"/>
  <c r="Y4121" i="1"/>
  <c r="AF4121" i="1" s="1"/>
  <c r="Y4122" i="1"/>
  <c r="AF4122" i="1" s="1"/>
  <c r="Y4123" i="1"/>
  <c r="AF4123" i="1" s="1"/>
  <c r="Y4124" i="1"/>
  <c r="AF4124" i="1" s="1"/>
  <c r="Y4125" i="1"/>
  <c r="AF4125" i="1" s="1"/>
  <c r="Y4126" i="1"/>
  <c r="AF4126" i="1" s="1"/>
  <c r="Y4127" i="1"/>
  <c r="AF4127" i="1" s="1"/>
  <c r="Y4128" i="1"/>
  <c r="AF4128" i="1" s="1"/>
  <c r="Y4129" i="1"/>
  <c r="AF4129" i="1" s="1"/>
  <c r="Y4130" i="1"/>
  <c r="AF4130" i="1" s="1"/>
  <c r="Y4131" i="1"/>
  <c r="AF4131" i="1" s="1"/>
  <c r="Y4132" i="1"/>
  <c r="AF4132" i="1" s="1"/>
  <c r="Y4133" i="1"/>
  <c r="AF4133" i="1" s="1"/>
  <c r="Y4134" i="1"/>
  <c r="AF4134" i="1" s="1"/>
  <c r="Y4135" i="1"/>
  <c r="AF4135" i="1" s="1"/>
  <c r="Y4136" i="1"/>
  <c r="AF4136" i="1" s="1"/>
  <c r="Y4137" i="1"/>
  <c r="AF4137" i="1" s="1"/>
  <c r="Y4138" i="1"/>
  <c r="AF4138" i="1" s="1"/>
  <c r="Y4139" i="1"/>
  <c r="AF4139" i="1" s="1"/>
  <c r="Y4140" i="1"/>
  <c r="AF4140" i="1" s="1"/>
  <c r="Y4141" i="1"/>
  <c r="AF4141" i="1" s="1"/>
  <c r="Y4142" i="1"/>
  <c r="AF4142" i="1" s="1"/>
  <c r="Y4143" i="1"/>
  <c r="AF4143" i="1" s="1"/>
  <c r="Y4144" i="1"/>
  <c r="AF4144" i="1" s="1"/>
  <c r="Y4145" i="1"/>
  <c r="AF4145" i="1" s="1"/>
  <c r="Y4146" i="1"/>
  <c r="AF4146" i="1" s="1"/>
  <c r="Y4147" i="1"/>
  <c r="AF4147" i="1" s="1"/>
  <c r="Y4148" i="1"/>
  <c r="AF4148" i="1" s="1"/>
  <c r="Y4149" i="1"/>
  <c r="AF4149" i="1" s="1"/>
  <c r="Y4150" i="1"/>
  <c r="AF4150" i="1" s="1"/>
  <c r="Y4151" i="1"/>
  <c r="AF4151" i="1" s="1"/>
  <c r="Y4152" i="1"/>
  <c r="AF4152" i="1" s="1"/>
  <c r="Y4153" i="1"/>
  <c r="AF4153" i="1" s="1"/>
  <c r="Y4154" i="1"/>
  <c r="AF4154" i="1" s="1"/>
  <c r="Y4155" i="1"/>
  <c r="AF4155" i="1" s="1"/>
  <c r="Y4156" i="1"/>
  <c r="AF4156" i="1" s="1"/>
  <c r="Y4157" i="1"/>
  <c r="AF4157" i="1" s="1"/>
  <c r="Y4158" i="1"/>
  <c r="AF4158" i="1" s="1"/>
  <c r="Y4159" i="1"/>
  <c r="AF4159" i="1" s="1"/>
  <c r="Y4160" i="1"/>
  <c r="AF4160" i="1" s="1"/>
  <c r="Y4161" i="1"/>
  <c r="AF4161" i="1" s="1"/>
  <c r="Y4162" i="1"/>
  <c r="AF4162" i="1" s="1"/>
  <c r="Y4163" i="1"/>
  <c r="AF4163" i="1" s="1"/>
  <c r="Y4164" i="1"/>
  <c r="AF4164" i="1" s="1"/>
  <c r="Y4165" i="1"/>
  <c r="AF4165" i="1" s="1"/>
  <c r="Y4166" i="1"/>
  <c r="AF4166" i="1" s="1"/>
  <c r="Y4167" i="1"/>
  <c r="AF4167" i="1" s="1"/>
  <c r="Y4168" i="1"/>
  <c r="AF4168" i="1" s="1"/>
  <c r="Y4169" i="1"/>
  <c r="AF4169" i="1" s="1"/>
  <c r="Y4170" i="1"/>
  <c r="AF4170" i="1" s="1"/>
  <c r="Y4171" i="1"/>
  <c r="AF4171" i="1" s="1"/>
  <c r="Y4172" i="1"/>
  <c r="AF4172" i="1" s="1"/>
  <c r="Y4173" i="1"/>
  <c r="AF4173" i="1" s="1"/>
  <c r="Y4174" i="1"/>
  <c r="AF4174" i="1" s="1"/>
  <c r="Y4175" i="1"/>
  <c r="AF4175" i="1" s="1"/>
  <c r="Y4176" i="1"/>
  <c r="AF4176" i="1" s="1"/>
  <c r="Y4177" i="1"/>
  <c r="AF4177" i="1" s="1"/>
  <c r="Y4178" i="1"/>
  <c r="AF4178" i="1" s="1"/>
  <c r="Y4179" i="1"/>
  <c r="AF4179" i="1" s="1"/>
  <c r="Y4180" i="1"/>
  <c r="AF4180" i="1" s="1"/>
  <c r="Y4181" i="1"/>
  <c r="AF4181" i="1" s="1"/>
  <c r="Y4182" i="1"/>
  <c r="AF4182" i="1" s="1"/>
  <c r="Y4183" i="1"/>
  <c r="AF4183" i="1" s="1"/>
  <c r="Y4184" i="1"/>
  <c r="AF4184" i="1" s="1"/>
  <c r="Y4185" i="1"/>
  <c r="AF4185" i="1" s="1"/>
  <c r="Y4186" i="1"/>
  <c r="AF4186" i="1" s="1"/>
  <c r="Y4187" i="1"/>
  <c r="AF4187" i="1" s="1"/>
  <c r="Y4188" i="1"/>
  <c r="AF4188" i="1" s="1"/>
  <c r="Y4189" i="1"/>
  <c r="AF4189" i="1" s="1"/>
  <c r="Y4190" i="1"/>
  <c r="AF4190" i="1" s="1"/>
  <c r="Y4191" i="1"/>
  <c r="AF4191" i="1" s="1"/>
  <c r="Y4192" i="1"/>
  <c r="AF4192" i="1" s="1"/>
  <c r="Y4193" i="1"/>
  <c r="AF4193" i="1" s="1"/>
  <c r="Y4194" i="1"/>
  <c r="AF4194" i="1" s="1"/>
  <c r="Y4195" i="1"/>
  <c r="AF4195" i="1" s="1"/>
  <c r="Y4196" i="1"/>
  <c r="AF4196" i="1" s="1"/>
  <c r="Y4197" i="1"/>
  <c r="AF4197" i="1" s="1"/>
  <c r="Y4198" i="1"/>
  <c r="AF4198" i="1" s="1"/>
  <c r="Y4199" i="1"/>
  <c r="AF4199" i="1" s="1"/>
  <c r="Y4200" i="1"/>
  <c r="AF4200" i="1" s="1"/>
  <c r="Y4201" i="1"/>
  <c r="AF4201" i="1" s="1"/>
  <c r="Y4202" i="1"/>
  <c r="AF4202" i="1" s="1"/>
  <c r="Y4203" i="1"/>
  <c r="AF4203" i="1" s="1"/>
  <c r="Y4204" i="1"/>
  <c r="AF4204" i="1" s="1"/>
  <c r="Y4205" i="1"/>
  <c r="AF4205" i="1" s="1"/>
  <c r="Y4206" i="1"/>
  <c r="AF4206" i="1" s="1"/>
  <c r="Y4207" i="1"/>
  <c r="AF4207" i="1" s="1"/>
  <c r="Y4208" i="1"/>
  <c r="AF4208" i="1" s="1"/>
  <c r="Y4209" i="1"/>
  <c r="AF4209" i="1" s="1"/>
  <c r="Y4210" i="1"/>
  <c r="AF4210" i="1" s="1"/>
  <c r="Y4211" i="1"/>
  <c r="AF4211" i="1" s="1"/>
  <c r="Y4212" i="1"/>
  <c r="AF4212" i="1" s="1"/>
  <c r="Y4213" i="1"/>
  <c r="AF4213" i="1" s="1"/>
  <c r="Y4214" i="1"/>
  <c r="AF4214" i="1" s="1"/>
  <c r="Y4215" i="1"/>
  <c r="AF4215" i="1" s="1"/>
  <c r="Y4216" i="1"/>
  <c r="AF4216" i="1" s="1"/>
  <c r="Y4217" i="1"/>
  <c r="AF4217" i="1" s="1"/>
  <c r="Y4218" i="1"/>
  <c r="AF4218" i="1" s="1"/>
  <c r="Y4219" i="1"/>
  <c r="AF4219" i="1" s="1"/>
  <c r="Y4220" i="1"/>
  <c r="AF4220" i="1" s="1"/>
  <c r="Y4221" i="1"/>
  <c r="AF4221" i="1" s="1"/>
  <c r="Y4222" i="1"/>
  <c r="AF4222" i="1" s="1"/>
  <c r="Y4223" i="1"/>
  <c r="AF4223" i="1" s="1"/>
  <c r="Y4224" i="1"/>
  <c r="AF4224" i="1" s="1"/>
  <c r="Y4225" i="1"/>
  <c r="AF4225" i="1" s="1"/>
  <c r="Y4226" i="1"/>
  <c r="AF4226" i="1" s="1"/>
  <c r="Y4227" i="1"/>
  <c r="AF4227" i="1" s="1"/>
  <c r="Y4228" i="1"/>
  <c r="AF4228" i="1" s="1"/>
  <c r="Y4229" i="1"/>
  <c r="AF4229" i="1" s="1"/>
  <c r="Y4230" i="1"/>
  <c r="AF4230" i="1" s="1"/>
  <c r="Y4231" i="1"/>
  <c r="AF4231" i="1" s="1"/>
  <c r="Y4232" i="1"/>
  <c r="AF4232" i="1" s="1"/>
  <c r="Y4233" i="1"/>
  <c r="AF4233" i="1" s="1"/>
  <c r="Y4234" i="1"/>
  <c r="AF4234" i="1" s="1"/>
  <c r="Y4235" i="1"/>
  <c r="AF4235" i="1" s="1"/>
  <c r="Y4236" i="1"/>
  <c r="AF4236" i="1" s="1"/>
  <c r="Y4237" i="1"/>
  <c r="AF4237" i="1" s="1"/>
  <c r="Y4238" i="1"/>
  <c r="AF4238" i="1" s="1"/>
  <c r="Y4239" i="1"/>
  <c r="AF4239" i="1" s="1"/>
  <c r="Y4240" i="1"/>
  <c r="AF4240" i="1" s="1"/>
  <c r="Y4241" i="1"/>
  <c r="AF4241" i="1" s="1"/>
  <c r="Y4242" i="1"/>
  <c r="AF4242" i="1" s="1"/>
  <c r="Y4243" i="1"/>
  <c r="AF4243" i="1" s="1"/>
  <c r="Y4244" i="1"/>
  <c r="AF4244" i="1" s="1"/>
  <c r="Y4245" i="1"/>
  <c r="AF4245" i="1" s="1"/>
  <c r="Y4246" i="1"/>
  <c r="AF4246" i="1" s="1"/>
  <c r="Y4247" i="1"/>
  <c r="AF4247" i="1" s="1"/>
  <c r="Y4248" i="1"/>
  <c r="AF4248" i="1" s="1"/>
  <c r="Y4249" i="1"/>
  <c r="AF4249" i="1" s="1"/>
  <c r="Y4250" i="1"/>
  <c r="AF4250" i="1" s="1"/>
  <c r="Y4251" i="1"/>
  <c r="AF4251" i="1" s="1"/>
  <c r="X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B21" i="2"/>
  <c r="B20" i="2"/>
  <c r="B19" i="2"/>
  <c r="B18" i="2"/>
  <c r="B17" i="2"/>
  <c r="B16" i="2"/>
  <c r="B15" i="2"/>
  <c r="B14" i="2"/>
  <c r="B13" i="2"/>
  <c r="B12" i="2"/>
  <c r="B11" i="2"/>
  <c r="B10" i="2"/>
  <c r="B9" i="2"/>
  <c r="B8" i="2"/>
  <c r="B7" i="2"/>
  <c r="B6" i="2"/>
  <c r="B5" i="2"/>
  <c r="B4" i="2"/>
  <c r="B3" i="2"/>
  <c r="B2" i="2"/>
  <c r="A2" i="2" a="1"/>
  <c r="A3" i="2" s="1"/>
  <c r="G69" i="4"/>
  <c r="C3" i="4"/>
  <c r="G3" i="4"/>
  <c r="E97" i="4"/>
  <c r="G5" i="4"/>
  <c r="D3" i="4"/>
  <c r="G4" i="4"/>
  <c r="E98" i="4"/>
  <c r="G68" i="4"/>
  <c r="H139" i="4" l="1"/>
  <c r="B110" i="4"/>
  <c r="G6" i="4"/>
  <c r="G7" i="4"/>
  <c r="A18" i="2"/>
  <c r="A10" i="2"/>
  <c r="A2" i="2"/>
  <c r="A17" i="2"/>
  <c r="A9" i="2"/>
  <c r="A16" i="2"/>
  <c r="A8" i="2"/>
  <c r="A15" i="2"/>
  <c r="A7" i="2"/>
  <c r="A14" i="2"/>
  <c r="A6" i="2"/>
  <c r="A21" i="2"/>
  <c r="A13" i="2"/>
  <c r="A5" i="2"/>
  <c r="A20" i="2"/>
  <c r="A12" i="2"/>
  <c r="A4" i="2"/>
  <c r="A19" i="2"/>
  <c r="A1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C3BFF0-938B-4EF4-ADFC-C0EAB2F8EB1A}" keepAlive="1" name="Query - train (2)" description="Connection to the 'train (2)' query in the workbook." type="5" refreshedVersion="0" background="1">
    <dbPr connection="Provider=Microsoft.Mashup.OleDb.1;Data Source=$Workbook$;Location=&quot;train (2)&quot;;Extended Properties=&quot;&quot;" command="SELECT * FROM [train (2)]"/>
  </connection>
  <connection id="2" xr16:uid="{6FA19BF5-CEF2-49A8-8A0D-DB610763D4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D2AA970C-9B1B-41DD-B799-047CAE8443EE}" name="WorksheetConnection_Telecom_Churn_Analysis.xlsx!tbl_Customers" type="102" refreshedVersion="8" minRefreshableVersion="5">
    <extLst>
      <ext xmlns:x15="http://schemas.microsoft.com/office/spreadsheetml/2010/11/main" uri="{DE250136-89BD-433C-8126-D09CA5730AF9}">
        <x15:connection id="tbl_Customers" autoDelete="1">
          <x15:rangePr sourceName="_xlcn.WorksheetConnection_Telecom_Churn_Analysis.xlsxtbl_Customers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4">
    <s v="ThisWorkbookDataModel"/>
    <s v="{[tbl_Customers].[international_plan].&amp;[yes]}"/>
    <s v="{[tbl_Customers].[voice_mail_plan].&amp;[yes]}"/>
    <s v="{[tbl_Customers].[international_plan].&amp;[no]}"/>
  </metadataStrings>
  <mdxMetadata count="3">
    <mdx n="0" f="s">
      <ms ns="1" c="0"/>
    </mdx>
    <mdx n="0" f="s">
      <ms ns="2" c="0"/>
    </mdx>
    <mdx n="0" f="s">
      <ms ns="3" c="0"/>
    </mdx>
  </mdxMetadata>
  <valueMetadata count="3">
    <bk>
      <rc t="1" v="0"/>
    </bk>
    <bk>
      <rc t="1" v="1"/>
    </bk>
    <bk>
      <rc t="1" v="2"/>
    </bk>
  </valueMetadata>
</metadata>
</file>

<file path=xl/sharedStrings.xml><?xml version="1.0" encoding="utf-8"?>
<sst xmlns="http://schemas.openxmlformats.org/spreadsheetml/2006/main" count="21725" uniqueCount="232">
  <si>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</si>
  <si>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</si>
  <si>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</si>
  <si>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</si>
  <si>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</si>
  <si>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</si>
  <si>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</si>
  <si>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</si>
  <si>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</si>
  <si>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</si>
  <si>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</si>
  <si>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</si>
  <si>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</si>
  <si>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</si>
  <si>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</si>
  <si>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</si>
  <si>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</si>
  <si>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</si>
  <si>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</si>
  <si>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</si>
  <si>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</si>
  <si>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</si>
  <si>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</si>
  <si>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</si>
  <si>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</si>
  <si>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</si>
  <si>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</si>
  <si>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</si>
  <si>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</si>
  <si>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</si>
  <si>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</si>
  <si>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</si>
  <si>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</si>
  <si>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</si>
  <si>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</si>
  <si>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</si>
  <si>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</si>
  <si>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</si>
  <si>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</si>
  <si>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</si>
  <si>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</si>
  <si>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</si>
  <si>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</si>
  <si>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</si>
  <si>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</si>
  <si>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</si>
  <si>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</si>
  <si>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</si>
  <si>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</si>
  <si>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</si>
  <si>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</si>
  <si>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</si>
  <si>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</si>
  <si>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</si>
  <si>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</si>
  <si>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</si>
  <si>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</si>
  <si>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</si>
  <si>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</si>
  <si>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</si>
  <si>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</si>
  <si>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</si>
  <si>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</si>
  <si>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</si>
  <si>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</si>
  <si>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</si>
  <si>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</si>
  <si>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</si>
  <si>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</si>
  <si>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</si>
  <si>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</si>
  <si>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</si>
  <si>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</si>
  <si>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</si>
  <si>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</si>
  <si>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</si>
  <si>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Column Name</t>
  </si>
  <si>
    <t>Missing Values</t>
  </si>
  <si>
    <t>Check</t>
  </si>
  <si>
    <t>Result</t>
  </si>
  <si>
    <t>No</t>
  </si>
  <si>
    <t>Duplicate Rows</t>
  </si>
  <si>
    <t>Column</t>
  </si>
  <si>
    <t>Data Type</t>
  </si>
  <si>
    <t>Category</t>
  </si>
  <si>
    <t>Description</t>
  </si>
  <si>
    <t>Text</t>
  </si>
  <si>
    <t>Categorical</t>
  </si>
  <si>
    <t>Customer's state</t>
  </si>
  <si>
    <t>Number</t>
  </si>
  <si>
    <t>Numerical</t>
  </si>
  <si>
    <t>Months with company</t>
  </si>
  <si>
    <t>Area code</t>
  </si>
  <si>
    <t>Binary</t>
  </si>
  <si>
    <t>Yes/No</t>
  </si>
  <si>
    <t>Voice mail messages</t>
  </si>
  <si>
    <t>Day usage (minutes)</t>
  </si>
  <si>
    <t>Day calls</t>
  </si>
  <si>
    <t>Day charges</t>
  </si>
  <si>
    <t>Evening usage</t>
  </si>
  <si>
    <t>Evening calls</t>
  </si>
  <si>
    <t>Evening charges</t>
  </si>
  <si>
    <t>Night usage</t>
  </si>
  <si>
    <t>Night calls</t>
  </si>
  <si>
    <t>Night charges</t>
  </si>
  <si>
    <t>International minutes</t>
  </si>
  <si>
    <t>International calls</t>
  </si>
  <si>
    <t>International charges</t>
  </si>
  <si>
    <t>Customer service calls</t>
  </si>
  <si>
    <t>Target Variable</t>
  </si>
  <si>
    <t>Customer left or stayed</t>
  </si>
  <si>
    <t>Grand Total</t>
  </si>
  <si>
    <t>Count of churn</t>
  </si>
  <si>
    <t>Total Customers</t>
  </si>
  <si>
    <t>Churn</t>
  </si>
  <si>
    <t>Retention Rate</t>
  </si>
  <si>
    <t>Churn Rate</t>
  </si>
  <si>
    <t>Churned Customers</t>
  </si>
  <si>
    <t>Active Customers</t>
  </si>
  <si>
    <t>KPIs</t>
  </si>
  <si>
    <t>Values</t>
  </si>
  <si>
    <t>Column Labels</t>
  </si>
  <si>
    <t>State</t>
  </si>
  <si>
    <t>Metric</t>
  </si>
  <si>
    <t>Highest Churn State</t>
  </si>
  <si>
    <t>Highest Churn Rate</t>
  </si>
  <si>
    <t>Lowest Churn State</t>
  </si>
  <si>
    <t>Lowest Churn Rate</t>
  </si>
  <si>
    <t>churn rate</t>
  </si>
  <si>
    <t>International Plan</t>
  </si>
  <si>
    <t>Yes</t>
  </si>
  <si>
    <t>Average_customer_service_calls</t>
  </si>
  <si>
    <t>Customer Type</t>
  </si>
  <si>
    <t>Average of account_length</t>
  </si>
  <si>
    <t>Average of total_eve_charge</t>
  </si>
  <si>
    <t>Avg Evening Charge</t>
  </si>
  <si>
    <t>Avd Day Charge</t>
  </si>
  <si>
    <t>Avg Night Charge</t>
  </si>
  <si>
    <t>Average of total_day_minutes</t>
  </si>
  <si>
    <t>Voice Mail Plan</t>
  </si>
  <si>
    <t>Churn rate</t>
  </si>
  <si>
    <t>Avg International_Charges</t>
  </si>
  <si>
    <t>Avg_Internationall_Minutes</t>
  </si>
  <si>
    <t>Churn_Flag</t>
  </si>
  <si>
    <t>correlation between the number of total day calls and churn</t>
  </si>
  <si>
    <t>Area Code</t>
  </si>
  <si>
    <t>Service_Call_Group</t>
  </si>
  <si>
    <t>0-1 Calls</t>
  </si>
  <si>
    <t>2-3 Calls</t>
  </si>
  <si>
    <t>4-5 Calls</t>
  </si>
  <si>
    <t>6+ Calls</t>
  </si>
  <si>
    <t>Service Call Group</t>
  </si>
  <si>
    <t>Account_Tenure_Group</t>
  </si>
  <si>
    <t>correlation between account length and churn.</t>
  </si>
  <si>
    <t>0-50</t>
  </si>
  <si>
    <t>101-150</t>
  </si>
  <si>
    <t>151+</t>
  </si>
  <si>
    <t>51-100</t>
  </si>
  <si>
    <t>Acc Tennure Group</t>
  </si>
  <si>
    <t>Intl_Charge_Group</t>
  </si>
  <si>
    <t>High Charges</t>
  </si>
  <si>
    <t>Low Charges</t>
  </si>
  <si>
    <t>Int Charge Group</t>
  </si>
  <si>
    <r>
      <t xml:space="preserve">International Charge Group </t>
    </r>
    <r>
      <rPr>
        <b/>
        <i/>
        <sz val="11"/>
        <color theme="1"/>
        <rFont val="Calibri"/>
        <family val="2"/>
        <scheme val="minor"/>
      </rPr>
      <t>(among International Plan customers only)</t>
    </r>
  </si>
  <si>
    <t>Evening_Call_Group</t>
  </si>
  <si>
    <t>Evening_Charge_Group</t>
  </si>
  <si>
    <t>High Calls</t>
  </si>
  <si>
    <t>Low Calls</t>
  </si>
  <si>
    <t>Medium Calls</t>
  </si>
  <si>
    <t>Eve Call group</t>
  </si>
  <si>
    <t>Medium Charges</t>
  </si>
  <si>
    <t>Eve Call Charges</t>
  </si>
  <si>
    <t>Customer_Segment</t>
  </si>
  <si>
    <t>Balanced User</t>
  </si>
  <si>
    <t>Heavy Doemstic User</t>
  </si>
  <si>
    <t>Interntional User</t>
  </si>
  <si>
    <t>Light User</t>
  </si>
  <si>
    <t>Customer Segment</t>
  </si>
  <si>
    <t>VM_Message_Group</t>
  </si>
  <si>
    <t>High Usage</t>
  </si>
  <si>
    <t>Low Usage</t>
  </si>
  <si>
    <t>Medium Usgae</t>
  </si>
  <si>
    <t>No Usage</t>
  </si>
  <si>
    <t>Day_Usage_Group</t>
  </si>
  <si>
    <t>Medium Usage</t>
  </si>
  <si>
    <t>Very High Usage</t>
  </si>
  <si>
    <t>Day Usage Group</t>
  </si>
  <si>
    <t>Avg Day Minutes</t>
  </si>
  <si>
    <t>Intl_Call_Group</t>
  </si>
  <si>
    <t>Int Call Group</t>
  </si>
  <si>
    <t>Ques 10. The dataset does not contain detailed customer service call reason information, therefore a reason-level churn analysis cannot be performed.</t>
  </si>
  <si>
    <t>Variable</t>
  </si>
  <si>
    <t>Impact</t>
  </si>
  <si>
    <t>Customer Service Calls &gt;3</t>
  </si>
  <si>
    <t>Very High</t>
  </si>
  <si>
    <t>International Plan = Yes</t>
  </si>
  <si>
    <t>International Charges High</t>
  </si>
  <si>
    <t>Day Minutes &gt;250</t>
  </si>
  <si>
    <t>Voice Mail Plan = No</t>
  </si>
  <si>
    <t>Moderate</t>
  </si>
  <si>
    <t>Heavy Domestic User</t>
  </si>
  <si>
    <t>Condition</t>
  </si>
  <si>
    <t>Points</t>
  </si>
  <si>
    <t>Customer Service Calls ≥4</t>
  </si>
  <si>
    <t>International Charges = High</t>
  </si>
  <si>
    <t>Assign Risk Points:-</t>
  </si>
  <si>
    <t>Churn_Risk_Score</t>
  </si>
  <si>
    <t>Risk_Category</t>
  </si>
  <si>
    <t>High Risk</t>
  </si>
  <si>
    <t>Low Risk</t>
  </si>
  <si>
    <t>Medium Risk</t>
  </si>
  <si>
    <t>Risk Categry</t>
  </si>
  <si>
    <t>ADV QUES.2: Due to the absence of temporal variables, time series decomposition and seasonality analysis could not be performed.</t>
  </si>
  <si>
    <t>Segment</t>
  </si>
  <si>
    <t>Characteristics</t>
  </si>
  <si>
    <t>Balanced Users</t>
  </si>
  <si>
    <t>Moderate usage across all services</t>
  </si>
  <si>
    <t>International Users</t>
  </si>
  <si>
    <t>High international service usage</t>
  </si>
  <si>
    <t>Light Users</t>
  </si>
  <si>
    <t>Low usage across services</t>
  </si>
  <si>
    <t>Heavy Domestic Users</t>
  </si>
  <si>
    <t>High day and evening usage</t>
  </si>
  <si>
    <t>Customer Segmentation Analysis</t>
  </si>
  <si>
    <t>Customers were segmented into four groups based on their service usage patterns:</t>
  </si>
  <si>
    <t>Strategy</t>
  </si>
  <si>
    <t>Premium plans and discounts</t>
  </si>
  <si>
    <t>Improve international plan value</t>
  </si>
  <si>
    <t>Engagement campaigns</t>
  </si>
  <si>
    <t>Loyalty programs</t>
  </si>
  <si>
    <t>Business Recommendation</t>
  </si>
  <si>
    <t>The company should adopt different retention strategies for each segment: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</si>
</sst>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alibri"/>
      <family val="2"/>
      <scheme val="minor"/>
    </font>
    <font>
      <b/>
      <sz val="11"/>
      <color rgb="FF000000"/>
      <name val="Arial"/>
      <family val="2"/>
    </font>
    <font>
      <b/>
      <i/>
      <sz val="11"/>
      <color theme="1"/>
      <name val="Calibri"/>
      <family val="2"/>
      <scheme val="minor"/>
    </font>
    <font>
      <b/>
      <sz val="14"/>
      <color theme="1"/>
      <name val="Calibri"/>
      <family val="2"/>
      <scheme val="minor"/>
    </font>
    <font>
      <b/>
      <sz val="12"/>
      <color theme="1"/>
      <name val="Calibri"/>
      <family val="2"/>
      <scheme val="minor"/>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2">
    <xf numFmtId="0" fontId="0" fillId="0" borderId="0"/>
    <xf numFmtId="9" fontId="3" fillId="0" borderId="0" applyFont="0" applyFill="0" applyBorder="0" applyAlignment="0" applyProtection="0"/>
  </cellStyleXfs>
  <cellXfs count="42">
    <xf numFmtId="0" fontId="0" fillId="0" borderId="0" xfId="0"/>
    <xf numFmtId="0" fontId="2" fillId="0" borderId="0" xfId="0" applyFont="1"/>
    <xf numFmtId="0" fontId="1" fillId="2" borderId="2" xfId="0" applyFont="1" applyFill="1" applyBorder="1"/>
    <xf numFmtId="0" fontId="1" fillId="2" borderId="3" xfId="0" applyFont="1" applyFill="1" applyBorder="1"/>
    <xf numFmtId="0" fontId="1" fillId="2" borderId="1" xfId="0" applyFont="1" applyFill="1" applyBorder="1"/>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2" fillId="0" borderId="4" xfId="0" applyFont="1" applyBorder="1" applyAlignment="1">
      <alignment horizontal="center" vertical="center" wrapText="1"/>
    </xf>
    <xf numFmtId="0" fontId="0" fillId="0" borderId="4" xfId="0" applyBorder="1" applyAlignment="1">
      <alignment vertical="center" wrapText="1"/>
    </xf>
    <xf numFmtId="0" fontId="2" fillId="0" borderId="4" xfId="0" applyFont="1" applyBorder="1" applyAlignment="1">
      <alignment vertical="center" wrapText="1"/>
    </xf>
    <xf numFmtId="0" fontId="2" fillId="0" borderId="4" xfId="0" applyFont="1" applyBorder="1"/>
    <xf numFmtId="0" fontId="0" fillId="0" borderId="4" xfId="0" applyBorder="1"/>
    <xf numFmtId="0" fontId="0" fillId="0" borderId="4" xfId="0" applyBorder="1" applyAlignment="1">
      <alignment horizontal="center" vertical="center" wrapText="1"/>
    </xf>
    <xf numFmtId="0" fontId="0" fillId="0" borderId="0" xfId="0" pivotButton="1"/>
    <xf numFmtId="0" fontId="0" fillId="0" borderId="0" xfId="0" applyAlignment="1">
      <alignment horizontal="left"/>
    </xf>
    <xf numFmtId="0" fontId="2" fillId="3" borderId="5" xfId="0" applyFont="1" applyFill="1" applyBorder="1"/>
    <xf numFmtId="164" fontId="0" fillId="0" borderId="0" xfId="1" applyNumberFormat="1" applyFont="1"/>
    <xf numFmtId="0" fontId="2" fillId="0" borderId="0" xfId="0" applyFont="1" applyAlignment="1">
      <alignment horizontal="right" vertical="center" wrapText="1"/>
    </xf>
    <xf numFmtId="0" fontId="2" fillId="0" borderId="4" xfId="0" applyFont="1" applyBorder="1" applyAlignment="1">
      <alignment horizontal="right" vertical="center" wrapText="1"/>
    </xf>
    <xf numFmtId="0" fontId="0" fillId="0" borderId="4" xfId="0" applyBorder="1" applyAlignment="1">
      <alignment horizontal="right" vertical="center" wrapText="1"/>
    </xf>
    <xf numFmtId="164" fontId="0" fillId="0" borderId="4" xfId="0" applyNumberFormat="1" applyBorder="1" applyAlignment="1">
      <alignment horizontal="right" vertical="center" wrapText="1"/>
    </xf>
    <xf numFmtId="0" fontId="0" fillId="4" borderId="0" xfId="0" applyFill="1"/>
    <xf numFmtId="10" fontId="0" fillId="0" borderId="0" xfId="0" applyNumberFormat="1"/>
    <xf numFmtId="10" fontId="2" fillId="0" borderId="0" xfId="0" applyNumberFormat="1" applyFont="1" applyAlignment="1">
      <alignment horizontal="center" vertical="center" wrapText="1"/>
    </xf>
    <xf numFmtId="10" fontId="0" fillId="0" borderId="4" xfId="1" applyNumberFormat="1" applyFont="1" applyBorder="1" applyAlignment="1">
      <alignment horizontal="right" vertical="center" wrapText="1"/>
    </xf>
    <xf numFmtId="2" fontId="0" fillId="0" borderId="0" xfId="0" applyNumberFormat="1"/>
    <xf numFmtId="2" fontId="0" fillId="0" borderId="0" xfId="0" applyNumberFormat="1" applyAlignment="1">
      <alignment horizontal="right" vertical="center" wrapText="1"/>
    </xf>
    <xf numFmtId="10" fontId="0" fillId="0" borderId="0" xfId="1" applyNumberFormat="1" applyFont="1"/>
    <xf numFmtId="0" fontId="4" fillId="0" borderId="0" xfId="0" applyFont="1"/>
    <xf numFmtId="10" fontId="0" fillId="0" borderId="0" xfId="0" applyNumberFormat="1" applyAlignment="1">
      <alignment horizontal="right" vertical="center" wrapText="1"/>
    </xf>
    <xf numFmtId="10" fontId="2" fillId="0" borderId="0" xfId="0" applyNumberFormat="1" applyFont="1" applyAlignment="1">
      <alignment horizontal="right" vertical="center" wrapText="1"/>
    </xf>
    <xf numFmtId="10" fontId="2" fillId="0" borderId="4" xfId="0" applyNumberFormat="1" applyFont="1" applyBorder="1" applyAlignment="1">
      <alignment horizontal="right" vertical="center" wrapText="1"/>
    </xf>
    <xf numFmtId="0" fontId="6" fillId="0" borderId="0" xfId="0" applyFont="1"/>
    <xf numFmtId="0" fontId="0" fillId="0" borderId="0" xfId="0" applyAlignment="1">
      <alignment horizontal="center"/>
    </xf>
    <xf numFmtId="0" fontId="2" fillId="0" borderId="0" xfId="0" applyFont="1" applyFill="1" applyBorder="1" applyAlignment="1">
      <alignment vertical="center" wrapText="1"/>
    </xf>
    <xf numFmtId="0" fontId="0" fillId="0" borderId="0" xfId="0" applyNumberFormat="1"/>
    <xf numFmtId="0" fontId="6" fillId="0" borderId="0" xfId="0" applyFont="1" applyAlignment="1"/>
    <xf numFmtId="10" fontId="0" fillId="0" borderId="4" xfId="0" applyNumberFormat="1" applyBorder="1" applyAlignment="1">
      <alignment horizontal="right" vertical="center" wrapText="1"/>
    </xf>
    <xf numFmtId="0" fontId="7" fillId="0" borderId="0" xfId="0" applyFont="1" applyAlignment="1">
      <alignment horizontal="center"/>
    </xf>
    <xf numFmtId="0" fontId="0" fillId="0" borderId="4" xfId="0" applyBorder="1" applyAlignment="1">
      <alignment horizontal="left"/>
    </xf>
    <xf numFmtId="0" fontId="7" fillId="0" borderId="4" xfId="0" applyFont="1" applyBorder="1" applyAlignment="1">
      <alignment horizontal="center"/>
    </xf>
  </cellXfs>
  <cellStyles count="2">
    <cellStyle name="Normal" xfId="0" builtinId="0"/>
    <cellStyle name="Percent" xfId="1" builtinId="5"/>
  </cellStyles>
  <dxfs count="83">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0" formatCode="General"/>
    </dxf>
    <dxf>
      <numFmt numFmtId="0" formatCode="General"/>
    </dxf>
    <dxf>
      <numFmt numFmtId="14"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14"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2" formatCode="0.00"/>
    </dxf>
    <dxf>
      <numFmt numFmtId="14"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pivotCacheDefinition" Target="pivotCache/pivotCacheDefinition21.xml"/><Relationship Id="rId3" Type="http://schemas.openxmlformats.org/officeDocument/2006/relationships/worksheet" Target="worksheets/sheet3.xml"/><Relationship Id="rId21" Type="http://schemas.openxmlformats.org/officeDocument/2006/relationships/pivotCacheDefinition" Target="pivotCache/pivotCacheDefinition16.xml"/><Relationship Id="rId34" Type="http://schemas.openxmlformats.org/officeDocument/2006/relationships/customXml" Target="../customXml/item1.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ivotCacheDefinition" Target="pivotCache/pivotCacheDefinition20.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openxmlformats.org/officeDocument/2006/relationships/pivotCacheDefinition" Target="pivotCache/pivotCacheDefinition15.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pivotCacheDefinition" Target="pivotCache/pivotCacheDefinition19.xml"/><Relationship Id="rId32"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pivotCacheDefinition" Target="pivotCache/pivotCacheDefinition18.xml"/><Relationship Id="rId28" Type="http://schemas.openxmlformats.org/officeDocument/2006/relationships/connections" Target="connections.xml"/><Relationship Id="rId10" Type="http://schemas.openxmlformats.org/officeDocument/2006/relationships/pivotCacheDefinition" Target="pivotCache/pivotCacheDefinition5.xml"/><Relationship Id="rId19" Type="http://schemas.openxmlformats.org/officeDocument/2006/relationships/pivotCacheDefinition" Target="pivotCache/pivotCacheDefinition14.xml"/><Relationship Id="rId31"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pivotCacheDefinition" Target="pivotCache/pivotCacheDefinition17.xml"/><Relationship Id="rId27" Type="http://schemas.openxmlformats.org/officeDocument/2006/relationships/theme" Target="theme/theme1.xml"/><Relationship Id="rId30" Type="http://schemas.openxmlformats.org/officeDocument/2006/relationships/sharedStrings" Target="sharedStrings.xml"/><Relationship Id="rId8" Type="http://schemas.openxmlformats.org/officeDocument/2006/relationships/pivotCacheDefinition" Target="pivotCache/pivotCacheDefinition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Pivot_Table!$B$203</c:f>
              <c:strCache>
                <c:ptCount val="1"/>
                <c:pt idx="0">
                  <c:v>Churn Rate</c:v>
                </c:pt>
              </c:strCache>
            </c:strRef>
          </c:tx>
          <c:spPr>
            <a:ln w="25400" cap="rnd">
              <a:noFill/>
              <a:round/>
            </a:ln>
            <a:effectLst/>
          </c:spPr>
          <c:marker>
            <c:symbol val="circle"/>
            <c:size val="5"/>
            <c:spPr>
              <a:solidFill>
                <a:schemeClr val="accent1"/>
              </a:solidFill>
              <a:ln w="9525">
                <a:solidFill>
                  <a:schemeClr val="accent1"/>
                </a:solidFill>
              </a:ln>
              <a:effectLst/>
            </c:spPr>
          </c:marker>
          <c:xVal>
            <c:numRef>
              <c:f>Pivot_Table!$A$204:$A$207</c:f>
              <c:numCache>
                <c:formatCode>General</c:formatCode>
                <c:ptCount val="4"/>
                <c:pt idx="0">
                  <c:v>125</c:v>
                </c:pt>
                <c:pt idx="1">
                  <c:v>175</c:v>
                </c:pt>
                <c:pt idx="2">
                  <c:v>225</c:v>
                </c:pt>
                <c:pt idx="3">
                  <c:v>275</c:v>
                </c:pt>
              </c:numCache>
            </c:numRef>
          </c:xVal>
          <c:yVal>
            <c:numRef>
              <c:f>Pivot_Table!$B$204:$B$207</c:f>
              <c:numCache>
                <c:formatCode>0.00%</c:formatCode>
                <c:ptCount val="4"/>
                <c:pt idx="0">
                  <c:v>0.1191</c:v>
                </c:pt>
                <c:pt idx="1">
                  <c:v>8.0399999999999999E-2</c:v>
                </c:pt>
                <c:pt idx="2">
                  <c:v>0.11269999999999999</c:v>
                </c:pt>
                <c:pt idx="3">
                  <c:v>0.4894</c:v>
                </c:pt>
              </c:numCache>
            </c:numRef>
          </c:yVal>
          <c:smooth val="0"/>
          <c:extLst>
            <c:ext xmlns:c16="http://schemas.microsoft.com/office/drawing/2014/chart" uri="{C3380CC4-5D6E-409C-BE32-E72D297353CC}">
              <c16:uniqueId val="{00000000-11B9-4EF2-A1C8-280A36FA651D}"/>
            </c:ext>
          </c:extLst>
        </c:ser>
        <c:dLbls>
          <c:showLegendKey val="0"/>
          <c:showVal val="0"/>
          <c:showCatName val="0"/>
          <c:showSerName val="0"/>
          <c:showPercent val="0"/>
          <c:showBubbleSize val="0"/>
        </c:dLbls>
        <c:axId val="1469396000"/>
        <c:axId val="1469388320"/>
      </c:scatterChart>
      <c:valAx>
        <c:axId val="14693960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9388320"/>
        <c:crosses val="autoZero"/>
        <c:crossBetween val="midCat"/>
      </c:valAx>
      <c:valAx>
        <c:axId val="146938832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939600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31750</xdr:rowOff>
    </xdr:from>
    <xdr:to>
      <xdr:col>17</xdr:col>
      <xdr:colOff>584200</xdr:colOff>
      <xdr:row>80</xdr:row>
      <xdr:rowOff>0</xdr:rowOff>
    </xdr:to>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150114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Aptos" panose="020B0004020202020204" pitchFamily="34" charset="0"/>
                </a:rPr>
                <a:t>Insights:</a:t>
              </a:r>
            </a:p>
            <a:p>
              <a:r>
                <a:rPr lang="en-IN" sz="14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28</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num>
                    <m:den>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58</m:t>
                  </m:r>
                  <m:r>
                    <a:rPr lang="ar-AE" sz="1200" i="0">
                      <a:solidFill>
                        <a:schemeClr val="dk1"/>
                      </a:solidFill>
                      <a:latin typeface="Cambria Math" panose="02040503050406030204" pitchFamily="18" charset="0"/>
                      <a:ea typeface="+mn-ea"/>
                      <a:cs typeface="+mn-cs"/>
                    </a:rPr>
                    <m:t>%</m:t>
                  </m:r>
                </m:oMath>
              </a14:m>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208</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99</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num>
                    <m:den>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19</m:t>
                  </m:r>
                  <m:r>
                    <a:rPr lang="ar-AE" sz="1200" i="0">
                      <a:solidFill>
                        <a:schemeClr val="dk1"/>
                      </a:solidFill>
                      <a:latin typeface="Cambria Math" panose="02040503050406030204" pitchFamily="18" charset="0"/>
                      <a:ea typeface="+mn-ea"/>
                      <a:cs typeface="+mn-cs"/>
                    </a:rPr>
                    <m:t>%</m:t>
                  </m:r>
                </m:oMath>
              </a14:m>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400" b="1"/>
                <a:t>Medium</a:t>
              </a:r>
              <a:r>
                <a:rPr lang="en-IN" sz="14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4. </a:t>
              </a:r>
              <a:r>
                <a:rPr lang="en-IN" sz="1200"/>
                <a:t>Among customers subscribed to the International Plan, those with higher international call charges exhibit a churn rate of 55.92%, compared to 33.61% for customers with lower charges. This indicates that higher international costs are strongly associated with customer churn and suggests that pricing concerns may be a significant driver of dissatisfaction among international service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5. </a:t>
              </a:r>
              <a:r>
                <a:rPr lang="en-IN" sz="1200"/>
                <a:t>Evening call frequency does not show a meaningful relationship with customer churn, with churn rates remaining close to the overall average across all call volume groups. However, evening charges exhibit a clearer trend, increasing from 11.59% among low-charge customers to 18.20% among high-charge customers. This suggests that pricing and billing concerns may influence churn more than call frequency itself.</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a:t>
              </a:r>
              <a:r>
                <a:rPr lang="en-IN" sz="1200"/>
                <a:t>Customer segmentation based on usage patterns reveals significant differences in churn behavior. Heavy Domestic Users exhibit the highest churn rate at 23.61%, suggesting that customers with high daytime and evening usage may experience pricing dissatisfaction or insufficient plan value. In contrast, Balanced Users have the lowest churn rate at 8.90%, indicating that moderate and diversified usage patterns are associated with stronger customer retention.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a:t>
              </a:r>
              <a:r>
                <a:rPr lang="en-IN" sz="1200"/>
                <a:t>Customers with a Voice Mail Plan exhibit significantly lower churn rates overall compared to customers without the plan. However, among Voice Mail subscribers, churn increases as voice mail message usage rises, increasing from 4.86% among low-usage customers to 13.95% among high-usage customers. This suggests that the retention benefit comes primarily from plan ownership rather than heavy feature usage, while high voice mail usage may indicate broader high-usage customer behavior associated with increased churn risk.</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8. </a:t>
              </a:r>
              <a:r>
                <a:rPr lang="en-IN" sz="1200"/>
                <a:t>Customer churn remains relatively stable for customers with up to 250 daytime minutes of usage, with churn rates ranging between 8% and 12%. However, customers exceeding 250 daytime minutes exhibit a churn rate of 48.94%, indicating a clear usage threshold beyond which churn risk increases dramatically. This suggests that pricing structures or plan limitations may not adequately support heavy daytime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9. </a:t>
              </a:r>
              <a:r>
                <a:rPr lang="en-IN" sz="1200"/>
                <a:t>Customers with an International Plan exhibit high churn rates regardless of the number of international calls they make, with churn rates ranging from 35.11% to 45.45%. Customers without an International Plan maintain relatively low churn rates across all calling volumes. This indicates that dissatisfaction is more closely related to the plan structure and pricing rather than international call frequency itself.</a:t>
              </a:r>
            </a:p>
            <a:p>
              <a:r>
                <a:rPr lang="en-IN" sz="1200" b="0">
                  <a:latin typeface="Aptos" panose="020B0004020202020204" pitchFamily="34" charset="0"/>
                </a:rPr>
                <a:t>10. </a:t>
              </a:r>
              <a:r>
                <a:rPr lang="en-IN" sz="1200" b="1"/>
                <a:t>Limitation:</a:t>
              </a:r>
              <a:r>
                <a:rPr lang="en-IN" sz="1200" b="1" baseline="0"/>
                <a:t> </a:t>
              </a:r>
              <a:r>
                <a:rPr lang="en-IN" sz="1200"/>
                <a:t>The dataset contains the number of customer service calls made by each customer but does not include the underlying reasons for those calls. As a result, it is not possible to determine whether billing issues, network problems, technical support requests, or other service issues are the primary drivers of churn.</a:t>
              </a:r>
            </a:p>
            <a:p>
              <a:r>
                <a:rPr lang="en-IN" sz="1200" b="1"/>
                <a:t>Recommendation</a:t>
              </a:r>
              <a:r>
                <a:rPr lang="en-IN" sz="1200"/>
                <a:t>Future data collection efforts should include customer service call categories or complaint types to enable more granular churn analysis and targeted service improvements.</a:t>
              </a:r>
            </a:p>
            <a:p>
              <a:r>
                <a:rPr lang="en-IN" sz="1400" b="1"/>
                <a:t>Advance Level Analysis:</a:t>
              </a:r>
            </a:p>
            <a:p>
              <a:r>
                <a:rPr lang="en-IN" sz="1200" b="0">
                  <a:latin typeface="Aptos" panose="020B0004020202020204" pitchFamily="34" charset="0"/>
                </a:rPr>
                <a:t>1. </a:t>
              </a:r>
              <a:r>
                <a:rPr lang="en-IN" sz="1200"/>
                <a:t>A rule-based churn prediction model was developed using the strongest churn indicators identified during exploratory analysis. The model successfully separated customers into distinct risk categories, with Low Risk customers exhibiting a churn rate of 5.37%, compared to more than 53% among Medium and High Risk customers. This demonstrates the potential value of proactive customer retention programs focused on high-risk segments.</a:t>
              </a:r>
            </a:p>
            <a:p>
              <a:r>
                <a:rPr lang="en-IN" sz="1200" b="0">
                  <a:latin typeface="Aptos" panose="020B0004020202020204" pitchFamily="34" charset="0"/>
                </a:rPr>
                <a:t>2. </a:t>
              </a:r>
              <a:r>
                <a:rPr lang="en-IN" sz="1200" b="1"/>
                <a:t>Objective:</a:t>
              </a:r>
              <a:r>
                <a:rPr lang="en-IN" sz="1200" b="1" baseline="0"/>
                <a:t> </a:t>
              </a:r>
              <a:r>
                <a:rPr lang="en-IN" sz="1200"/>
                <a:t>The objective was to identify:</a:t>
              </a:r>
            </a:p>
            <a:p>
              <a:r>
                <a:rPr lang="en-IN" sz="1200">
                  <a:latin typeface="Aptos" panose="020B0004020202020204" pitchFamily="34" charset="0"/>
                </a:rPr>
                <a:t>- Trends in churn over time </a:t>
              </a:r>
            </a:p>
            <a:p>
              <a:r>
                <a:rPr lang="en-IN" sz="1200">
                  <a:latin typeface="Aptos" panose="020B0004020202020204" pitchFamily="34" charset="0"/>
                </a:rPr>
                <a:t>- Seasonal patterns in churn </a:t>
              </a:r>
            </a:p>
            <a:p>
              <a:r>
                <a:rPr lang="en-IN" sz="1200">
                  <a:latin typeface="Aptos" panose="020B0004020202020204" pitchFamily="34" charset="0"/>
                </a:rPr>
                <a:t>- Periods of unusually high or low churn </a:t>
              </a:r>
            </a:p>
            <a:p>
              <a:r>
                <a:rPr lang="en-IN" sz="1200" b="1"/>
                <a:t>Limitation:</a:t>
              </a:r>
              <a:r>
                <a:rPr lang="en-IN" sz="1200" b="1" baseline="0"/>
                <a:t> </a:t>
              </a:r>
              <a:r>
                <a:rPr lang="en-IN" sz="1200"/>
                <a:t>The dataset does not contain any time-based variables such as customer join dates, churn dates, billing months, or transaction timestamps. Since the data represents a single snapshot of customer information, time series analysis and seasonality detection cannot be performed.</a:t>
              </a:r>
            </a:p>
            <a:p>
              <a:pPr marL="0" marR="0" lvl="0" indent="0" defTabSz="914400" eaLnBrk="1" fontAlgn="auto" latinLnBrk="0" hangingPunct="1">
                <a:lnSpc>
                  <a:spcPct val="100000"/>
                </a:lnSpc>
                <a:spcBef>
                  <a:spcPts val="0"/>
                </a:spcBef>
                <a:spcAft>
                  <a:spcPts val="0"/>
                </a:spcAft>
                <a:buClrTx/>
                <a:buSzTx/>
                <a:buFontTx/>
                <a:buNone/>
                <a:tabLst/>
                <a:defRPr/>
              </a:pPr>
              <a:r>
                <a:rPr lang="en-IN" sz="1200"/>
                <a:t>3. A rule-based customer segmentation approach was used to approximate clustering in Excel. The analysis identified Heavy Domestic Users as the segment most prone to churn, with a churn rate of 23.61%, while Balanced Users demonstrated the strongest retention behavior with a churn rate of 8.90%.</a:t>
              </a:r>
            </a:p>
            <a:p>
              <a:endParaRPr lang="en-IN" sz="1200"/>
            </a:p>
            <a:p>
              <a:endParaRPr lang="en-IN" sz="1200" b="0">
                <a:latin typeface="Aptos" panose="020B0004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Choice>
      <mc:Fallback>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150114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Aptos" panose="020B0004020202020204" pitchFamily="34" charset="0"/>
                </a:rPr>
                <a:t>Insights:</a:t>
              </a:r>
            </a:p>
            <a:p>
              <a:r>
                <a:rPr lang="en-IN" sz="14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(2.28−1.44)/1.44×100≈58%</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(208.99−175.56)/175.56×100≈19%</a:t>
              </a:r>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400" b="1"/>
                <a:t>Medium</a:t>
              </a:r>
              <a:r>
                <a:rPr lang="en-IN" sz="14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4. </a:t>
              </a:r>
              <a:r>
                <a:rPr lang="en-IN" sz="1200"/>
                <a:t>Among customers subscribed to the International Plan, those with higher international call charges exhibit a churn rate of 55.92%, compared to 33.61% for customers with lower charges. This indicates that higher international costs are strongly associated with customer churn and suggests that pricing concerns may be a significant driver of dissatisfaction among international service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5. </a:t>
              </a:r>
              <a:r>
                <a:rPr lang="en-IN" sz="1200"/>
                <a:t>Evening call frequency does not show a meaningful relationship with customer churn, with churn rates remaining close to the overall average across all call volume groups. However, evening charges exhibit a clearer trend, increasing from 11.59% among low-charge customers to 18.20% among high-charge customers. This suggests that pricing and billing concerns may influence churn more than call frequency itself.</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a:t>
              </a:r>
              <a:r>
                <a:rPr lang="en-IN" sz="1200"/>
                <a:t>Customer segmentation based on usage patterns reveals significant differences in churn behavior. Heavy Domestic Users exhibit the highest churn rate at 23.61%, suggesting that customers with high daytime and evening usage may experience pricing dissatisfaction or insufficient plan value. In contrast, Balanced Users have the lowest churn rate at 8.90%, indicating that moderate and diversified usage patterns are associated with stronger customer retention.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a:t>
              </a:r>
              <a:r>
                <a:rPr lang="en-IN" sz="1200"/>
                <a:t>Customers with a Voice Mail Plan exhibit significantly lower churn rates overall compared to customers without the plan. However, among Voice Mail subscribers, churn increases as voice mail message usage rises, increasing from 4.86% among low-usage customers to 13.95% among high-usage customers. This suggests that the retention benefit comes primarily from plan ownership rather than heavy feature usage, while high voice mail usage may indicate broader high-usage customer behavior associated with increased churn risk.</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8. </a:t>
              </a:r>
              <a:r>
                <a:rPr lang="en-IN" sz="1200"/>
                <a:t>Customer churn remains relatively stable for customers with up to 250 daytime minutes of usage, with churn rates ranging between 8% and 12%. However, customers exceeding 250 daytime minutes exhibit a churn rate of 48.94%, indicating a clear usage threshold beyond which churn risk increases dramatically. This suggests that pricing structures or plan limitations may not adequately support heavy daytime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9. </a:t>
              </a:r>
              <a:r>
                <a:rPr lang="en-IN" sz="1200"/>
                <a:t>Customers with an International Plan exhibit high churn rates regardless of the number of international calls they make, with churn rates ranging from 35.11% to 45.45%. Customers without an International Plan maintain relatively low churn rates across all calling volumes. This indicates that dissatisfaction is more closely related to the plan structure and pricing rather than international call frequency itself.</a:t>
              </a:r>
            </a:p>
            <a:p>
              <a:r>
                <a:rPr lang="en-IN" sz="1200" b="0">
                  <a:latin typeface="Aptos" panose="020B0004020202020204" pitchFamily="34" charset="0"/>
                </a:rPr>
                <a:t>10. </a:t>
              </a:r>
              <a:r>
                <a:rPr lang="en-IN" sz="1200" b="1"/>
                <a:t>Limitation:</a:t>
              </a:r>
              <a:r>
                <a:rPr lang="en-IN" sz="1200" b="1" baseline="0"/>
                <a:t> </a:t>
              </a:r>
              <a:r>
                <a:rPr lang="en-IN" sz="1200"/>
                <a:t>The dataset contains the number of customer service calls made by each customer but does not include the underlying reasons for those calls. As a result, it is not possible to determine whether billing issues, network problems, technical support requests, or other service issues are the primary drivers of churn.</a:t>
              </a:r>
            </a:p>
            <a:p>
              <a:r>
                <a:rPr lang="en-IN" sz="1200" b="1"/>
                <a:t>Recommendation</a:t>
              </a:r>
              <a:r>
                <a:rPr lang="en-IN" sz="1200"/>
                <a:t>Future data collection efforts should include customer service call categories or complaint types to enable more granular churn analysis and targeted service improvements.</a:t>
              </a:r>
            </a:p>
            <a:p>
              <a:r>
                <a:rPr lang="en-IN" sz="1400" b="1"/>
                <a:t>Advance Level Analysis:</a:t>
              </a:r>
            </a:p>
            <a:p>
              <a:r>
                <a:rPr lang="en-IN" sz="1200" b="0">
                  <a:latin typeface="Aptos" panose="020B0004020202020204" pitchFamily="34" charset="0"/>
                </a:rPr>
                <a:t>1. </a:t>
              </a:r>
              <a:r>
                <a:rPr lang="en-IN" sz="1200"/>
                <a:t>A rule-based churn prediction model was developed using the strongest churn indicators identified during exploratory analysis. The model successfully separated customers into distinct risk categories, with Low Risk customers exhibiting a churn rate of 5.37%, compared to more than 53% among Medium and High Risk customers. This demonstrates the potential value of proactive customer retention programs focused on high-risk segments.</a:t>
              </a:r>
            </a:p>
            <a:p>
              <a:r>
                <a:rPr lang="en-IN" sz="1200" b="0">
                  <a:latin typeface="Aptos" panose="020B0004020202020204" pitchFamily="34" charset="0"/>
                </a:rPr>
                <a:t>2. </a:t>
              </a:r>
              <a:r>
                <a:rPr lang="en-IN" sz="1200" b="1"/>
                <a:t>Objective:</a:t>
              </a:r>
              <a:r>
                <a:rPr lang="en-IN" sz="1200" b="1" baseline="0"/>
                <a:t> </a:t>
              </a:r>
              <a:r>
                <a:rPr lang="en-IN" sz="1200"/>
                <a:t>The objective was to identify:</a:t>
              </a:r>
            </a:p>
            <a:p>
              <a:r>
                <a:rPr lang="en-IN" sz="1200">
                  <a:latin typeface="Aptos" panose="020B0004020202020204" pitchFamily="34" charset="0"/>
                </a:rPr>
                <a:t>- Trends in churn over time </a:t>
              </a:r>
            </a:p>
            <a:p>
              <a:r>
                <a:rPr lang="en-IN" sz="1200">
                  <a:latin typeface="Aptos" panose="020B0004020202020204" pitchFamily="34" charset="0"/>
                </a:rPr>
                <a:t>- Seasonal patterns in churn </a:t>
              </a:r>
            </a:p>
            <a:p>
              <a:r>
                <a:rPr lang="en-IN" sz="1200">
                  <a:latin typeface="Aptos" panose="020B0004020202020204" pitchFamily="34" charset="0"/>
                </a:rPr>
                <a:t>- Periods of unusually high or low churn </a:t>
              </a:r>
            </a:p>
            <a:p>
              <a:r>
                <a:rPr lang="en-IN" sz="1200" b="1"/>
                <a:t>Limitation:</a:t>
              </a:r>
              <a:r>
                <a:rPr lang="en-IN" sz="1200" b="1" baseline="0"/>
                <a:t> </a:t>
              </a:r>
              <a:r>
                <a:rPr lang="en-IN" sz="1200"/>
                <a:t>The dataset does not contain any time-based variables such as customer join dates, churn dates, billing months, or transaction timestamps. Since the data represents a single snapshot of customer information, time series analysis and seasonality detection cannot be performed.</a:t>
              </a:r>
            </a:p>
            <a:p>
              <a:pPr marL="0" marR="0" lvl="0" indent="0" defTabSz="914400" eaLnBrk="1" fontAlgn="auto" latinLnBrk="0" hangingPunct="1">
                <a:lnSpc>
                  <a:spcPct val="100000"/>
                </a:lnSpc>
                <a:spcBef>
                  <a:spcPts val="0"/>
                </a:spcBef>
                <a:spcAft>
                  <a:spcPts val="0"/>
                </a:spcAft>
                <a:buClrTx/>
                <a:buSzTx/>
                <a:buFontTx/>
                <a:buNone/>
                <a:tabLst/>
                <a:defRPr/>
              </a:pPr>
              <a:r>
                <a:rPr lang="en-IN" sz="1200"/>
                <a:t>3. A rule-based customer segmentation approach was used to approximate clustering in Excel. The analysis identified Heavy Domestic Users as the segment most prone to churn, with a churn rate of 23.61%, while Balanced Users demonstrated the strongest retention behavior with a churn rate of 8.90%.</a:t>
              </a:r>
            </a:p>
            <a:p>
              <a:endParaRPr lang="en-IN" sz="1200"/>
            </a:p>
            <a:p>
              <a:endParaRPr lang="en-IN" sz="1200" b="0">
                <a:latin typeface="Aptos" panose="020B0004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Fallback>
    </mc:AlternateContent>
    <xdr:clientData/>
  </xdr:twoCellAnchor>
  <xdr:twoCellAnchor>
    <xdr:from>
      <xdr:col>19</xdr:col>
      <xdr:colOff>6350</xdr:colOff>
      <xdr:row>11</xdr:row>
      <xdr:rowOff>0</xdr:rowOff>
    </xdr:from>
    <xdr:to>
      <xdr:col>22</xdr:col>
      <xdr:colOff>603250</xdr:colOff>
      <xdr:row>24</xdr:row>
      <xdr:rowOff>31750</xdr:rowOff>
    </xdr:to>
    <xdr:sp macro="" textlink="">
      <xdr:nvSpPr>
        <xdr:cNvPr id="3" name="TextBox 2">
          <a:extLst>
            <a:ext uri="{FF2B5EF4-FFF2-40B4-BE49-F238E27FC236}">
              <a16:creationId xmlns:a16="http://schemas.microsoft.com/office/drawing/2014/main" id="{19F2A9A9-6E9D-0292-E500-E3F8A6D1D449}"/>
            </a:ext>
          </a:extLst>
        </xdr:cNvPr>
        <xdr:cNvSpPr txBox="1"/>
      </xdr:nvSpPr>
      <xdr:spPr>
        <a:xfrm>
          <a:off x="12115800" y="2470150"/>
          <a:ext cx="4940300" cy="2425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t>Key Findings:</a:t>
          </a:r>
        </a:p>
        <a:p>
          <a:r>
            <a:rPr lang="en-IN" b="1"/>
            <a:t>Heavy Domestic Users</a:t>
          </a:r>
        </a:p>
        <a:p>
          <a:r>
            <a:rPr lang="en-IN"/>
            <a:t>- Highest churn rate (</a:t>
          </a:r>
          <a:r>
            <a:rPr lang="en-IN" b="1"/>
            <a:t>23.61%</a:t>
          </a:r>
          <a:r>
            <a:rPr lang="en-IN"/>
            <a:t>) </a:t>
          </a:r>
        </a:p>
        <a:p>
          <a:r>
            <a:rPr lang="en-IN"/>
            <a:t>- Likely affected by pricing or plan limitations. </a:t>
          </a:r>
        </a:p>
        <a:p>
          <a:r>
            <a:rPr lang="en-IN" b="1"/>
            <a:t>Balanced Users:</a:t>
          </a:r>
        </a:p>
        <a:p>
          <a:r>
            <a:rPr lang="en-IN"/>
            <a:t>- Lowest churn rate (</a:t>
          </a:r>
          <a:r>
            <a:rPr lang="en-IN" b="1"/>
            <a:t>8.90%</a:t>
          </a:r>
          <a:r>
            <a:rPr lang="en-IN"/>
            <a:t>) </a:t>
          </a:r>
        </a:p>
        <a:p>
          <a:r>
            <a:rPr lang="en-IN"/>
            <a:t>- Most stable and loyal customer group. </a:t>
          </a:r>
        </a:p>
        <a:p>
          <a:r>
            <a:rPr lang="en-IN" b="1"/>
            <a:t>International Users:</a:t>
          </a:r>
        </a:p>
        <a:p>
          <a:r>
            <a:rPr lang="en-IN"/>
            <a:t>- Moderate churn (</a:t>
          </a:r>
          <a:r>
            <a:rPr lang="en-IN" b="1"/>
            <a:t>11.81%</a:t>
          </a:r>
          <a:r>
            <a:rPr lang="en-IN"/>
            <a:t>) </a:t>
          </a:r>
        </a:p>
        <a:p>
          <a:r>
            <a:rPr lang="en-IN"/>
            <a:t>- International plan pricing appears more important than usage volume. </a:t>
          </a:r>
        </a:p>
        <a:p>
          <a:r>
            <a:rPr lang="en-IN" b="1"/>
            <a:t>Light Users:</a:t>
          </a:r>
        </a:p>
        <a:p>
          <a:r>
            <a:rPr lang="en-IN"/>
            <a:t>- Slightly above average churn (</a:t>
          </a:r>
          <a:r>
            <a:rPr lang="en-IN" b="1"/>
            <a:t>14.53%</a:t>
          </a:r>
          <a:r>
            <a:rPr lang="en-IN"/>
            <a:t>) </a:t>
          </a:r>
        </a:p>
        <a:p>
          <a:r>
            <a:rPr lang="en-IN"/>
            <a:t>- May represent low-engagement customers.</a:t>
          </a:r>
        </a:p>
        <a:p>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60325</xdr:colOff>
      <xdr:row>200</xdr:row>
      <xdr:rowOff>63500</xdr:rowOff>
    </xdr:from>
    <xdr:to>
      <xdr:col>6</xdr:col>
      <xdr:colOff>396875</xdr:colOff>
      <xdr:row>214</xdr:row>
      <xdr:rowOff>69850</xdr:rowOff>
    </xdr:to>
    <xdr:graphicFrame macro="">
      <xdr:nvGraphicFramePr>
        <xdr:cNvPr id="4" name="Chart 3">
          <a:extLst>
            <a:ext uri="{FF2B5EF4-FFF2-40B4-BE49-F238E27FC236}">
              <a16:creationId xmlns:a16="http://schemas.microsoft.com/office/drawing/2014/main" id="{20D65507-0FA3-E528-D39D-2176508288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65046295" backgroundQuery="1" createdVersion="8" refreshedVersion="8" minRefreshableVersion="3" recordCount="0" supportSubquery="1" supportAdvancedDrill="1" xr:uid="{46375841-B93E-4EB3-8D36-19014CBB7141}">
  <cacheSource type="external" connectionId="2"/>
  <cacheFields count="4">
    <cacheField name="[tbl_Customers].[Intl_Call_Group].[Intl_Call_Group]" caption="Intl_Call_Group" numFmtId="0" hierarchy="30" level="1">
      <sharedItems count="3">
        <s v="High Calls"/>
        <s v="Low Calls"/>
        <s v="Medium Calls"/>
      </sharedItems>
    </cacheField>
    <cacheField name="[tbl_Customers].[churn].[churn]" caption="churn" numFmtId="0" hierarchy="20" level="1">
      <sharedItems count="2">
        <s v="no"/>
        <s v="yes"/>
      </sharedItems>
    </cacheField>
    <cacheField name="[Measures].[Count of churn]" caption="Count of churn" numFmtId="0" hierarchy="37" level="32767"/>
    <cacheField name="[tbl_Customers].[international_plan].[international_plan]" caption="international_plan" numFmtId="0" hierarchy="4" level="1">
      <sharedItems containsSemiMixedTypes="0" containsNonDate="0" containsString="0"/>
    </cacheField>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3"/>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2" memberValueDatatype="130" unbalanced="0">
      <fieldsUsage count="2">
        <fieldUsage x="-1"/>
        <fieldUsage x="0"/>
      </fieldsUsage>
    </cacheHierarchy>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66435188" backgroundQuery="1" createdVersion="8" refreshedVersion="8" minRefreshableVersion="3" recordCount="0" supportSubquery="1" supportAdvancedDrill="1" xr:uid="{0720A7DB-FBE9-4C0D-93F1-D69F64CF5DA4}">
  <cacheSource type="external" connectionId="2"/>
  <cacheFields count="5">
    <cacheField name="[tbl_Customers].[VM_Message_Group].[VM_Message_Group]" caption="VM_Message_Group" numFmtId="0" hierarchy="28" level="1">
      <sharedItems count="4">
        <s v="High Usage"/>
        <s v="Low Usage"/>
        <s v="Medium Usgae"/>
        <s v="No Usage"/>
      </sharedItems>
    </cacheField>
    <cacheField name="[tbl_Customers].[churn].[churn]" caption="churn" numFmtId="0" hierarchy="20" level="1">
      <sharedItems count="2">
        <s v="no"/>
        <s v="yes"/>
      </sharedItems>
    </cacheField>
    <cacheField name="[Measures].[Count of churn]" caption="Count of churn" numFmtId="0" hierarchy="37" level="32767"/>
    <cacheField name="[tbl_Customers].[voice_mail_plan].[voice_mail_plan]" caption="voice_mail_plan" numFmtId="0" hierarchy="5" level="1">
      <sharedItems containsSemiMixedTypes="0" containsNonDate="0" containsString="0"/>
    </cacheField>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3"/>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2" memberValueDatatype="130" unbalanced="0">
      <fieldsUsage count="2">
        <fieldUsage x="-1"/>
        <fieldUsage x="0"/>
      </fieldsUsage>
    </cacheHierarchy>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67708335" backgroundQuery="1" createdVersion="8" refreshedVersion="8" minRefreshableVersion="3" recordCount="0" supportSubquery="1" supportAdvancedDrill="1" xr:uid="{8EE4D6B9-F8C1-4F91-B864-8138CEA52D27}">
  <cacheSource type="external" connectionId="2"/>
  <cacheFields count="4">
    <cacheField name="[tbl_Customers].[churn].[churn]" caption="churn" numFmtId="0" hierarchy="20" level="1">
      <sharedItems count="2">
        <s v="no"/>
        <s v="yes"/>
      </sharedItems>
    </cacheField>
    <cacheField name="[Measures].[Count of churn]" caption="Count of churn" numFmtId="0" hierarchy="37" level="32767"/>
    <cacheField name="[tbl_Customers].[Evening_Charge_Group].[Evening_Charge_Group]" caption="Evening_Charge_Group" numFmtId="0" hierarchy="26" level="1">
      <sharedItems count="3">
        <s v="High Charges"/>
        <s v="Low Charges"/>
        <s v="Medium Charges"/>
      </sharedItems>
    </cacheField>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2" memberValueDatatype="130" unbalanced="0">
      <fieldsUsage count="2">
        <fieldUsage x="-1"/>
        <fieldUsage x="2"/>
      </fieldsUsage>
    </cacheHierarchy>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68981482" backgroundQuery="1" createdVersion="8" refreshedVersion="8" minRefreshableVersion="3" recordCount="0" supportSubquery="1" supportAdvancedDrill="1" xr:uid="{24B93DBE-F229-4749-970C-9B5452FB55E2}">
  <cacheSource type="external" connectionId="2"/>
  <cacheFields count="4">
    <cacheField name="[tbl_Customers].[Evening_Call_Group].[Evening_Call_Group]" caption="Evening_Call_Group" numFmtId="0" hierarchy="25" level="1">
      <sharedItems count="3">
        <s v="High Calls"/>
        <s v="Low Calls"/>
        <s v="Medium Calls"/>
      </sharedItems>
    </cacheField>
    <cacheField name="[tbl_Customers].[churn].[churn]" caption="churn" numFmtId="0" hierarchy="20" level="1">
      <sharedItems count="2">
        <s v="no"/>
        <s v="yes"/>
      </sharedItems>
    </cacheField>
    <cacheField name="[Measures].[Count of churn]" caption="Count of churn" numFmtId="0" hierarchy="37" level="32767"/>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2" memberValueDatatype="130" unbalanced="0">
      <fieldsUsage count="2">
        <fieldUsage x="-1"/>
        <fieldUsage x="0"/>
      </fieldsUsage>
    </cacheHierarchy>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70254629" backgroundQuery="1" createdVersion="8" refreshedVersion="8" minRefreshableVersion="3" recordCount="0" supportSubquery="1" supportAdvancedDrill="1" xr:uid="{54ABBFED-1DFC-4700-A45E-5C8492A67E44}">
  <cacheSource type="external" connectionId="2"/>
  <cacheFields count="4">
    <cacheField name="[tbl_Customers].[Account_Tenure_Group].[Account_Tenure_Group]" caption="Account_Tenure_Group" numFmtId="0" hierarchy="23" level="1">
      <sharedItems count="4">
        <s v="0-50"/>
        <s v="101-150"/>
        <s v="151+"/>
        <s v="51-100"/>
      </sharedItems>
    </cacheField>
    <cacheField name="[tbl_Customers].[churn].[churn]" caption="churn" numFmtId="0" hierarchy="20" level="1">
      <sharedItems count="2">
        <s v="no"/>
        <s v="yes"/>
      </sharedItems>
    </cacheField>
    <cacheField name="[Measures].[Count of churn]" caption="Count of churn" numFmtId="0" hierarchy="37" level="32767"/>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2" memberValueDatatype="130" unbalanced="0">
      <fieldsUsage count="2">
        <fieldUsage x="-1"/>
        <fieldUsage x="0"/>
      </fieldsUsage>
    </cacheHierarchy>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71412037" backgroundQuery="1" createdVersion="8" refreshedVersion="8" minRefreshableVersion="3" recordCount="0" supportSubquery="1" supportAdvancedDrill="1" xr:uid="{B644DEA3-9466-48ED-B490-5733C1CD595E}">
  <cacheSource type="external" connectionId="2"/>
  <cacheFields count="4">
    <cacheField name="[tbl_Customers].[area_code].[area_code]" caption="area_code" numFmtId="0" hierarchy="3" level="1">
      <sharedItems count="3">
        <s v="area_code_408"/>
        <s v="area_code_415"/>
        <s v="area_code_510"/>
      </sharedItems>
    </cacheField>
    <cacheField name="[tbl_Customers].[churn].[churn]" caption="churn" numFmtId="0" hierarchy="20" level="1">
      <sharedItems count="2">
        <s v="no"/>
        <s v="yes"/>
      </sharedItems>
    </cacheField>
    <cacheField name="[Measures].[Count of churn]" caption="Count of churn" numFmtId="0" hierarchy="37" level="32767"/>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fieldsUsage count="2">
        <fieldUsage x="-1"/>
        <fieldUsage x="0"/>
      </fieldsUsage>
    </cacheHierarchy>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72685184" backgroundQuery="1" createdVersion="8" refreshedVersion="8" minRefreshableVersion="3" recordCount="0" supportSubquery="1" supportAdvancedDrill="1" xr:uid="{74FB11F8-1217-4F48-A935-AEE7109BB0DE}">
  <cacheSource type="external" connectionId="2"/>
  <cacheFields count="2">
    <cacheField name="[tbl_Customers].[churn].[churn]" caption="churn" numFmtId="0" hierarchy="20" level="1">
      <sharedItems count="2">
        <s v="no"/>
        <s v="yes"/>
      </sharedItems>
    </cacheField>
    <cacheField name="[Measures].[Average of total_eve_charge]" caption="Average of total_eve_charge" numFmtId="0" hierarchy="46" level="32767"/>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1"/>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73958331" backgroundQuery="1" createdVersion="8" refreshedVersion="8" minRefreshableVersion="3" recordCount="0" supportSubquery="1" supportAdvancedDrill="1" xr:uid="{7E5FD707-1463-4F76-91B6-8278D606D125}">
  <cacheSource type="external" connectionId="2"/>
  <cacheFields count="2">
    <cacheField name="[Measures].[Count of ID]" caption="Count of ID" numFmtId="0" hierarchy="36" level="32767"/>
    <cacheField name="[tbl_Customers].[churn].[churn]" caption="churn" numFmtId="0" hierarchy="20" level="1">
      <sharedItems count="2">
        <s v="no"/>
        <s v="yes"/>
      </sharedItems>
    </cacheField>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75347224" backgroundQuery="1" createdVersion="8" refreshedVersion="8" minRefreshableVersion="3" recordCount="0" supportSubquery="1" supportAdvancedDrill="1" xr:uid="{D45579D4-7A3D-4F26-BF4F-F26AFE6C3811}">
  <cacheSource type="external" connectionId="2"/>
  <cacheFields count="3">
    <cacheField name="[tbl_Customers].[state].[state]" caption="state" numFmtId="0" hierarchy="1" level="1">
      <sharedItems count="51">
        <s v="AK"/>
        <s v="AL"/>
        <s v="AR"/>
        <s v="AZ"/>
        <s v="CA"/>
        <s v="CO"/>
        <s v="CT"/>
        <s v="DC"/>
        <s v="DE"/>
        <s v="FL"/>
        <s v="GA"/>
        <s v="HI"/>
        <s v="IA"/>
        <s v="ID"/>
        <s v="IL"/>
        <s v="IN"/>
        <s v="KS"/>
        <s v="KY"/>
        <s v="LA"/>
        <s v="MA"/>
        <s v="MD"/>
        <s v="ME"/>
        <s v="MI"/>
        <s v="MN"/>
        <s v="MO"/>
        <s v="MS"/>
        <s v="MT"/>
        <s v="NC"/>
        <s v="ND"/>
        <s v="NE"/>
        <s v="NH"/>
        <s v="NJ"/>
        <s v="NM"/>
        <s v="NV"/>
        <s v="NY"/>
        <s v="OH"/>
        <s v="OK"/>
        <s v="OR"/>
        <s v="PA"/>
        <s v="RI"/>
        <s v="SC"/>
        <s v="SD"/>
        <s v="TN"/>
        <s v="TX"/>
        <s v="UT"/>
        <s v="VA"/>
        <s v="VT"/>
        <s v="WA"/>
        <s v="WI"/>
        <s v="WV"/>
        <s v="WY"/>
      </sharedItems>
    </cacheField>
    <cacheField name="[tbl_Customers].[churn].[churn]" caption="churn" numFmtId="0" hierarchy="20" level="1">
      <sharedItems count="2">
        <s v="no"/>
        <s v="yes"/>
      </sharedItems>
    </cacheField>
    <cacheField name="[Measures].[Count of churn]" caption="Count of churn" numFmtId="0" hierarchy="37" level="32767"/>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2" memberValueDatatype="130" unbalanced="0">
      <fieldsUsage count="2">
        <fieldUsage x="-1"/>
        <fieldUsage x="0"/>
      </fieldsUsage>
    </cacheHierarchy>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76504633" backgroundQuery="1" createdVersion="8" refreshedVersion="8" minRefreshableVersion="3" recordCount="0" supportSubquery="1" supportAdvancedDrill="1" xr:uid="{4690DA60-425C-404A-A237-D982A6256104}">
  <cacheSource type="external" connectionId="2"/>
  <cacheFields count="4">
    <cacheField name="[tbl_Customers].[international_plan].[international_plan]" caption="international_plan" numFmtId="0" hierarchy="4" level="1">
      <sharedItems count="2">
        <s v="no"/>
        <s v="yes"/>
      </sharedItems>
    </cacheField>
    <cacheField name="[tbl_Customers].[churn].[churn]" caption="churn" numFmtId="0" hierarchy="20" level="1">
      <sharedItems count="2">
        <s v="no"/>
        <s v="yes"/>
      </sharedItems>
    </cacheField>
    <cacheField name="[Measures].[Count of churn]" caption="Count of churn" numFmtId="0" hierarchy="37" level="32767"/>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0"/>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7777778" backgroundQuery="1" createdVersion="8" refreshedVersion="8" minRefreshableVersion="3" recordCount="0" supportSubquery="1" supportAdvancedDrill="1" xr:uid="{BD89DBAF-A068-476A-A674-30D7EDC9B24F}">
  <cacheSource type="external" connectionId="2"/>
  <cacheFields count="2">
    <cacheField name="[tbl_Customers].[churn].[churn]" caption="churn" numFmtId="0" hierarchy="20" level="1">
      <sharedItems count="2">
        <s v="no"/>
        <s v="yes"/>
      </sharedItems>
    </cacheField>
    <cacheField name="[Measures].[Average of number_customer_service_calls]" caption="Average of number_customer_service_calls" numFmtId="0" hierarchy="39" level="32767"/>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79050927" backgroundQuery="1" createdVersion="8" refreshedVersion="8" minRefreshableVersion="3" recordCount="0" supportSubquery="1" supportAdvancedDrill="1" xr:uid="{5A7E2DD6-0ACA-4847-823D-B9AD21A81681}">
  <cacheSource type="external" connectionId="2"/>
  <cacheFields count="2">
    <cacheField name="[Measures].[Average of account_length]" caption="Average of account_length" numFmtId="0" hierarchy="41" level="32767"/>
    <cacheField name="[tbl_Customers].[churn].[churn]" caption="churn" numFmtId="0" hierarchy="20" level="1">
      <sharedItems count="2">
        <s v="no"/>
        <s v="yes"/>
      </sharedItems>
    </cacheField>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80324074" backgroundQuery="1" createdVersion="8" refreshedVersion="8" minRefreshableVersion="3" recordCount="0" supportSubquery="1" supportAdvancedDrill="1" xr:uid="{C49E5434-3693-49E6-9225-42CB3C0CA6FE}">
  <cacheSource type="external" connectionId="2"/>
  <cacheFields count="4">
    <cacheField name="[tbl_Customers].[churn].[churn]" caption="churn" numFmtId="0" hierarchy="20" level="1">
      <sharedItems count="2">
        <s v="no"/>
        <s v="yes"/>
      </sharedItems>
    </cacheField>
    <cacheField name="[Measures].[Average of total_day_charge]" caption="Average of total_day_charge" numFmtId="0" hierarchy="47" level="32767"/>
    <cacheField name="[Measures].[Average of total_eve_charge]" caption="Average of total_eve_charge" numFmtId="0" hierarchy="46" level="32767"/>
    <cacheField name="[Measures].[Average of total_night_charge]" caption="Average of total_night_charge" numFmtId="0" hierarchy="45" level="32767"/>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oneField="1" hidden="1">
      <fieldsUsage count="1">
        <fieldUsage x="3"/>
      </fieldsUsage>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2"/>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81597221" backgroundQuery="1" createdVersion="8" refreshedVersion="8" minRefreshableVersion="3" recordCount="0" supportSubquery="1" supportAdvancedDrill="1" xr:uid="{09F5ABB7-20FC-4C9A-B0FE-EB73FEEDFB7A}">
  <cacheSource type="external" connectionId="2"/>
  <cacheFields count="2">
    <cacheField name="[tbl_Customers].[churn].[churn]" caption="churn" numFmtId="0" hierarchy="20" level="1">
      <sharedItems count="2">
        <s v="no"/>
        <s v="yes"/>
      </sharedItems>
    </cacheField>
    <cacheField name="[Measures].[Average of total_day_minutes]" caption="Average of total_day_minutes" numFmtId="0" hierarchy="49" level="32767"/>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82870368" backgroundQuery="1" createdVersion="8" refreshedVersion="8" minRefreshableVersion="3" recordCount="0" supportSubquery="1" supportAdvancedDrill="1" xr:uid="{B7AAC931-4C80-4335-85BE-45991889C23B}">
  <cacheSource type="external" connectionId="2"/>
  <cacheFields count="3">
    <cacheField name="[tbl_Customers].[voice_mail_plan].[voice_mail_plan]" caption="voice_mail_plan" numFmtId="0" hierarchy="5" level="1">
      <sharedItems count="2">
        <s v="no"/>
        <s v="yes"/>
      </sharedItems>
    </cacheField>
    <cacheField name="[tbl_Customers].[churn].[churn]" caption="churn" numFmtId="0" hierarchy="20" level="1">
      <sharedItems count="2">
        <s v="no"/>
        <s v="yes"/>
      </sharedItems>
    </cacheField>
    <cacheField name="[Measures].[Count of churn]" caption="Count of churn" numFmtId="0" hierarchy="37" level="32767"/>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0"/>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84143515" backgroundQuery="1" createdVersion="8" refreshedVersion="8" minRefreshableVersion="3" recordCount="0" supportSubquery="1" supportAdvancedDrill="1" xr:uid="{C61FE86A-316A-4C34-828C-056598281561}">
  <cacheSource type="external" connectionId="2"/>
  <cacheFields count="3">
    <cacheField name="[tbl_Customers].[churn].[churn]" caption="churn" numFmtId="0" hierarchy="20" level="1">
      <sharedItems count="2">
        <s v="no"/>
        <s v="yes"/>
      </sharedItems>
    </cacheField>
    <cacheField name="[Measures].[Average of total_intl_charge]" caption="Average of total_intl_charge" numFmtId="0" hierarchy="54" level="32767"/>
    <cacheField name="[Measures].[Average of total_intl_minutes]" caption="Average of total_intl_minutes" numFmtId="0" hierarchy="55" level="32767"/>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oneField="1" hidden="1">
      <fieldsUsage count="1">
        <fieldUsage x="1"/>
      </fieldsUsage>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oneField="1" hidden="1">
      <fieldsUsage count="1">
        <fieldUsage x="2"/>
      </fieldsUsage>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85300924" backgroundQuery="1" createdVersion="8" refreshedVersion="8" minRefreshableVersion="3" recordCount="0" supportSubquery="1" supportAdvancedDrill="1" xr:uid="{C3943EEC-4A64-4060-A6EF-1886BF2F2EEA}">
  <cacheSource type="external" connectionId="2"/>
  <cacheFields count="4">
    <cacheField name="[tbl_Customers].[Service_Call_Group].[Service_Call_Group]" caption="Service_Call_Group" numFmtId="0" hierarchy="22" level="1">
      <sharedItems count="4">
        <s v="0-1 Calls"/>
        <s v="2-3 Calls"/>
        <s v="4-5 Calls"/>
        <s v="6+ Calls"/>
      </sharedItems>
    </cacheField>
    <cacheField name="[tbl_Customers].[churn].[churn]" caption="churn" numFmtId="0" hierarchy="20" level="1">
      <sharedItems count="2">
        <s v="no"/>
        <s v="yes"/>
      </sharedItems>
    </cacheField>
    <cacheField name="[Measures].[Count of churn]" caption="Count of churn" numFmtId="0" hierarchy="37" level="32767"/>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2" memberValueDatatype="130" unbalanced="0">
      <fieldsUsage count="2">
        <fieldUsage x="-1"/>
        <fieldUsage x="0"/>
      </fieldsUsage>
    </cacheHierarchy>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86574071" backgroundQuery="1" createdVersion="8" refreshedVersion="8" minRefreshableVersion="3" recordCount="0" supportSubquery="1" supportAdvancedDrill="1" xr:uid="{F8D8948A-26DD-451F-8717-4FE6CD2C87A0}">
  <cacheSource type="external" connectionId="2"/>
  <cacheFields count="5">
    <cacheField name="[tbl_Customers].[Intl_Charge_Group].[Intl_Charge_Group]" caption="Intl_Charge_Group" numFmtId="0" hierarchy="24" level="1">
      <sharedItems count="2">
        <s v="High Charges"/>
        <s v="Low Charges"/>
      </sharedItems>
    </cacheField>
    <cacheField name="[tbl_Customers].[churn].[churn]" caption="churn" numFmtId="0" hierarchy="20" level="1">
      <sharedItems count="2">
        <s v="no"/>
        <s v="yes"/>
      </sharedItems>
    </cacheField>
    <cacheField name="[Measures].[Count of churn]" caption="Count of churn" numFmtId="0" hierarchy="37" level="32767"/>
    <cacheField name="[tbl_Customers].[international_plan].[international_plan]" caption="international_plan" numFmtId="0" hierarchy="4" level="1">
      <sharedItems containsSemiMixedTypes="0" containsNonDate="0" containsString="0"/>
    </cacheField>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3"/>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2" memberValueDatatype="130" unbalanced="0">
      <fieldsUsage count="2">
        <fieldUsage x="-1"/>
        <fieldUsage x="0"/>
      </fieldsUsage>
    </cacheHierarchy>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87962964" backgroundQuery="1" createdVersion="8" refreshedVersion="8" minRefreshableVersion="3" recordCount="0" supportSubquery="1" supportAdvancedDrill="1" xr:uid="{FDE94B68-4378-4772-B5BE-7E05429C780B}">
  <cacheSource type="external" connectionId="2"/>
  <cacheFields count="4">
    <cacheField name="[tbl_Customers].[Customer_Segment].[Customer_Segment]" caption="Customer_Segment" numFmtId="0" hierarchy="27" level="1">
      <sharedItems count="4">
        <s v="Balanced User"/>
        <s v="Heavy Doemstic User"/>
        <s v="Interntional User"/>
        <s v="Light User"/>
      </sharedItems>
    </cacheField>
    <cacheField name="[tbl_Customers].[churn].[churn]" caption="churn" numFmtId="0" hierarchy="20" level="1">
      <sharedItems count="2">
        <s v="no"/>
        <s v="yes"/>
      </sharedItems>
    </cacheField>
    <cacheField name="[Measures].[Count of churn]" caption="Count of churn" numFmtId="0" hierarchy="37" level="32767"/>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2" memberValueDatatype="130" unbalanced="0">
      <fieldsUsage count="2">
        <fieldUsage x="-1"/>
        <fieldUsage x="0"/>
      </fieldsUsage>
    </cacheHierarchy>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89120372" backgroundQuery="1" createdVersion="8" refreshedVersion="8" minRefreshableVersion="3" recordCount="0" supportSubquery="1" supportAdvancedDrill="1" xr:uid="{333733DB-AAB4-4034-9B8A-CA0F7BB19754}">
  <cacheSource type="external" connectionId="2"/>
  <cacheFields count="4">
    <cacheField name="[tbl_Customers].[Day_Usage_Group].[Day_Usage_Group]" caption="Day_Usage_Group" numFmtId="0" hierarchy="29" level="1">
      <sharedItems count="4">
        <s v="High Usage"/>
        <s v="Low Usage"/>
        <s v="Medium Usage"/>
        <s v="Very High Usage"/>
      </sharedItems>
    </cacheField>
    <cacheField name="[tbl_Customers].[churn].[churn]" caption="churn" numFmtId="0" hierarchy="20" level="1">
      <sharedItems count="2">
        <s v="no"/>
        <s v="yes"/>
      </sharedItems>
    </cacheField>
    <cacheField name="[Measures].[Count of churn]" caption="Count of churn" numFmtId="0" hierarchy="37" level="32767"/>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2" memberValueDatatype="130" unbalanced="0">
      <fieldsUsage count="2">
        <fieldUsage x="-1"/>
        <fieldUsage x="0"/>
      </fieldsUsage>
    </cacheHierarchy>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2157754633" backgroundQuery="1" createdVersion="8" refreshedVersion="8" minRefreshableVersion="3" recordCount="0" supportSubquery="1" supportAdvancedDrill="1" xr:uid="{13C489C7-4EEA-43AE-8B4D-57ADAFBEC3E5}">
  <cacheSource type="external" connectionId="2"/>
  <cacheFields count="4">
    <cacheField name="[tbl_Customers].[Risk_Category].[Risk_Category]" caption="Risk_Category" numFmtId="0" hierarchy="32" level="1">
      <sharedItems count="3">
        <s v="High Risk"/>
        <s v="Low Risk"/>
        <s v="Medium Risk"/>
      </sharedItems>
    </cacheField>
    <cacheField name="[tbl_Customers].[churn].[churn]" caption="churn" numFmtId="0" hierarchy="20" level="1">
      <sharedItems count="2">
        <s v="no"/>
        <s v="yes"/>
      </sharedItems>
    </cacheField>
    <cacheField name="[Measures].[Count of churn]" caption="Count of churn" numFmtId="0" hierarchy="37" level="32767"/>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A370D69-6098-41C4-984A-34FAE08128E9}" name="Adv-1" cacheId="10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Risk Categry">
  <location ref="A229:E234" firstHeaderRow="1" firstDataRow="3"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x v="2"/>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42">
      <pivotArea outline="0" collapsedLevelsAreSubtotals="1" fieldPosition="0"/>
    </format>
    <format dxfId="6">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32"/>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F619A97-4B2E-43FC-B64A-1DA9E63A38AA}" name="Med-7" cacheId="3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VM_Message_Group">
  <location ref="A184:E190" firstHeaderRow="1" firstDataRow="3" firstDataCol="1" rowPageCount="1" colPageCount="1"/>
  <pivotFields count="5">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pageFields count="1">
    <pageField fld="3" hier="5" name="[tbl_Customers].[voice_mail_plan].&amp;[yes]" cap="yes"/>
  </pageFields>
  <dataFields count="2">
    <dataField name="Count of churn" fld="2" subtotal="count" baseField="0" baseItem="0"/>
    <dataField name="Churn Rate" fld="4"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46">
      <pivotArea outline="0" collapsedLevelsAreSubtotals="1" fieldPosition="0"/>
    </format>
    <format dxfId="45">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8"/>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52BB38A-BA22-4E0E-9A16-3C5A05A4F835}" name="Ques_8" cacheId="7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02:C105"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Avg International_Charges" fld="1" subtotal="average" baseField="0" baseItem="0"/>
    <dataField name="Avg_Internationall_Minutes" fld="2" subtotal="average" baseField="0" baseItem="0"/>
  </dataFields>
  <formats count="1">
    <format dxfId="47">
      <pivotArea outline="0" collapsedLevelsAreSubtotals="1" fieldPosition="0"/>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FDAC911-5419-4996-8349-8AEE918A92E0}" name="Ques_6" cacheId="6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8:B91"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day_minutes" fld="1" subtotal="average" baseField="0" baseItem="0"/>
  </dataFields>
  <formats count="1">
    <format dxfId="48">
      <pivotArea outline="0" collapsedLevelsAreSubtotals="1" fieldPosition="0"/>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5323ED0-5B0F-42B5-9A7E-93BC1DC77B14}" name="Med-3" cacheId="4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cc Tennure Group">
  <location ref="A139:E14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50">
      <pivotArea outline="0" collapsedLevelsAreSubtotals="1" fieldPosition="0"/>
    </format>
    <format dxfId="49">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42D33D2-54FD-42D0-9B40-DBD81106B910}" name="Ques_1" cacheId="5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2:B5" firstHeaderRow="1" firstDataRow="1" firstDataCol="1"/>
  <pivotFields count="2">
    <pivotField dataField="1" showAll="0" defaultSubtotal="0"/>
    <pivotField axis="axisRow" allDrilled="1" showAll="0" dataSourceSort="1" defaultSubtotal="0" defaultAttributeDrillState="1">
      <items count="2">
        <item x="0"/>
        <item x="1"/>
      </items>
    </pivotField>
  </pivotFields>
  <rowFields count="1">
    <field x="1"/>
  </rowFields>
  <rowItems count="3">
    <i>
      <x/>
    </i>
    <i>
      <x v="1"/>
    </i>
    <i t="grand">
      <x/>
    </i>
  </rowItems>
  <colItems count="1">
    <i/>
  </colItems>
  <dataFields count="1">
    <dataField name="Total Customers" fld="0" subtotal="count" baseField="0" baseItem="0"/>
  </dataField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5EA3F00-7472-4889-B187-6418F0656A68}" name="Med-2" cacheId="7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ervice Call Group">
  <location ref="A129:E13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52">
      <pivotArea outline="0" collapsedLevelsAreSubtotals="1" fieldPosition="0"/>
    </format>
    <format dxfId="51">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2"/>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D0BD92A-716F-4C7C-874F-6F3402996C58}" name="Med-6" cacheId="8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Customer Segment">
  <location ref="A174:E180"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54">
      <pivotArea outline="0" collapsedLevelsAreSubtotals="1" fieldPosition="0"/>
    </format>
    <format dxfId="53">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7"/>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84A0FE7-A1FB-4213-B0F2-CE4122C70EB4}" name="Ques_4" cacheId="6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74:B7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_customer_service_calls" fld="1" subtotal="average" baseField="0" baseItem="0" numFmtId="2"/>
  </dataFields>
  <formats count="1">
    <format dxfId="55">
      <pivotArea outline="0" collapsedLevelsAreSubtotals="1" fieldPosition="0"/>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5E65DD1-C30E-4779-880A-2D026B734FE6}" name="Med_1" cacheId="4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rea Code">
  <location ref="A121:E126" firstHeaderRow="1" firstDataRow="3" firstDataCol="1"/>
  <pivotFields count="4">
    <pivotField axis="axisRow" allDrilled="1" subtotalTop="0" showAll="0" sortType="descending" defaultSubtotal="0" defaultAttributeDrillState="1">
      <items count="3">
        <item x="0"/>
        <item x="1"/>
        <item x="2"/>
      </items>
      <autoSortScope>
        <pivotArea dataOnly="0" outline="0" fieldPosition="0">
          <references count="2">
            <reference field="4294967294" count="1" selected="0">
              <x v="1"/>
            </reference>
            <reference field="1" count="1" selected="0">
              <x v="1"/>
            </reference>
          </references>
        </pivotArea>
      </autoSortScope>
    </pivotField>
    <pivotField axis="axisCol" allDrilled="1" subtotalTop="0" showAll="0" sortType="descending" defaultSubtotal="0" defaultAttributeDrillState="1">
      <items count="2">
        <item x="0"/>
        <item x="1"/>
      </items>
      <autoSortScope>
        <pivotArea dataOnly="0" outline="0" fieldPosition="0">
          <references count="1">
            <reference field="4294967294" count="1" selected="0">
              <x v="1"/>
            </reference>
          </references>
        </pivotArea>
      </autoSortScope>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v="1"/>
    </i>
    <i>
      <x v="2"/>
    </i>
    <i>
      <x/>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57">
      <pivotArea outline="0" collapsedLevelsAreSubtotals="1" fieldPosition="0"/>
    </format>
    <format dxfId="56">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5C98FD-5E1C-4CF5-84C0-0EEA6BF0BC4C}" name="Ques_5" cacheId="6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1:D84"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s>
  <rowFields count="1">
    <field x="0"/>
  </rowFields>
  <rowItems count="3">
    <i>
      <x/>
    </i>
    <i>
      <x v="1"/>
    </i>
    <i t="grand">
      <x/>
    </i>
  </rowItems>
  <colFields count="1">
    <field x="-2"/>
  </colFields>
  <colItems count="3">
    <i>
      <x/>
    </i>
    <i i="1">
      <x v="1"/>
    </i>
    <i i="2">
      <x v="2"/>
    </i>
  </colItems>
  <dataFields count="3">
    <dataField name="Avd Day Charge" fld="1" subtotal="average" baseField="0" baseItem="0"/>
    <dataField name="Avg Evening Charge" fld="2" subtotal="average" baseField="0" baseItem="0"/>
    <dataField name="Avg Night Charge" fld="3" subtotal="average" baseField="0" baseItem="0"/>
  </dataFields>
  <formats count="1">
    <format dxfId="58">
      <pivotArea outline="0" collapsedLevelsAreSubtotals="1" fieldPosition="0"/>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caption="Avg Night Charge"/>
    <pivotHierarchy dragToData="1" caption="Avg Evening Charge"/>
    <pivotHierarchy dragToData="1" caption="Avd Day Charg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9AD3DC9-2BBB-411D-9083-E189400E1BE0}" name="PivotTable7" cacheId="3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Eve Call Charges">
  <location ref="A166:E171" firstHeaderRow="1" firstDataRow="3" firstDataCol="1"/>
  <pivotFields count="4">
    <pivotField axis="axisCol" allDrilled="1" subtotalTop="0" showAll="0" dataSourceSort="1" defaultSubtotal="0" defaultAttributeDrillState="1">
      <items count="2">
        <item x="0"/>
        <item x="1"/>
      </items>
    </pivotField>
    <pivotField dataField="1" subtotalTop="0" showAll="0" defaultSubtotal="0"/>
    <pivotField axis="axisRow" allDrilled="1" subtotalTop="0" showAll="0" dataSourceSort="1" defaultSubtotal="0" defaultAttributeDrillState="1">
      <items count="3">
        <item x="0"/>
        <item x="1"/>
        <item x="2"/>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x v="2"/>
    </i>
  </rowItems>
  <colFields count="2">
    <field x="0"/>
    <field x="-2"/>
  </colFields>
  <colItems count="4">
    <i>
      <x/>
      <x/>
    </i>
    <i r="1" i="1">
      <x v="1"/>
    </i>
    <i>
      <x v="1"/>
      <x/>
    </i>
    <i r="1" i="1">
      <x v="1"/>
    </i>
  </colItems>
  <dataFields count="2">
    <dataField name="Count of churn" fld="1" subtotal="count" baseField="0" baseItem="0"/>
    <dataField name="Churn Rate" fld="3" subtotal="count" showDataAs="percentOfRow" baseField="0" baseItem="0" numFmtId="10">
      <extLst>
        <ext xmlns:x14="http://schemas.microsoft.com/office/spreadsheetml/2009/9/main" uri="{E15A36E0-9728-4e99-A89B-3F7291B0FE68}">
          <x14:dataField sourceField="1" uniqueName="[__Xl2].[Measures].[Count of churn]"/>
        </ext>
      </extLst>
    </dataField>
  </dataFields>
  <formats count="2">
    <format dxfId="60">
      <pivotArea outline="0" collapsedLevelsAreSubtotals="1" fieldPosition="0"/>
    </format>
    <format dxfId="59">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6"/>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720E70-3A14-47DC-9984-954B50049769}" name="Ques_3" cacheId="5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rowHeaderCaption="Churn">
  <location ref="A67:E71" firstHeaderRow="1" firstDataRow="3" firstDataCol="1"/>
  <pivotFields count="4">
    <pivotField axis="axisRow"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axis="axisCol"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3C3E765-0883-4DA0-A58D-32B3B844F631}" name="Med-5" cacheId="3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Eve Call group">
  <location ref="A158:E163" firstHeaderRow="1" firstDataRow="3"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x v="2"/>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62">
      <pivotArea outline="0" collapsedLevelsAreSubtotals="1" fieldPosition="0"/>
    </format>
    <format dxfId="61">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5"/>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B6E5E4C-CBE1-4F09-8902-C0539A6835EC}" name="Mid-9" cacheId="3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Churn" colHeaderCaption="Int Call Group">
  <location ref="A218:D221" firstHeaderRow="1" firstDataRow="2" firstDataCol="1" rowPageCount="1" colPageCount="1"/>
  <pivotFields count="4">
    <pivotField axis="axisCol" allDrilled="1" subtotalTop="0" showAll="0" dataSourceSort="1" defaultSubtotal="0" defaultAttributeDrillState="1">
      <items count="3">
        <item x="0"/>
        <item x="1"/>
        <item x="2"/>
      </items>
    </pivotField>
    <pivotField axis="axisRow"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s>
  <rowFields count="1">
    <field x="1"/>
  </rowFields>
  <rowItems count="2">
    <i>
      <x/>
    </i>
    <i>
      <x v="1"/>
    </i>
  </rowItems>
  <colFields count="1">
    <field x="0"/>
  </colFields>
  <colItems count="3">
    <i>
      <x/>
    </i>
    <i>
      <x v="1"/>
    </i>
    <i>
      <x v="2"/>
    </i>
  </colItems>
  <pageFields count="1">
    <pageField fld="3" hier="4" name="[tbl_Customers].[international_plan].&amp;[no]" cap="no"/>
  </pageFields>
  <dataFields count="1">
    <dataField name="Count of churn" fld="2" subtotal="count" showDataAs="percentOfCol" baseField="1" baseItem="0" numFmtId="10"/>
  </dataFields>
  <formats count="2">
    <format dxfId="64">
      <pivotArea outline="0" collapsedLevelsAreSubtotals="1" fieldPosition="0"/>
    </format>
    <format dxfId="63">
      <pivotArea outline="0" fieldPosition="0">
        <references count="1">
          <reference field="4294967294" count="1">
            <x v="0"/>
          </reference>
        </references>
      </pivotArea>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3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302C916-EC24-49CD-BE90-58227BBDE1D1}" name="Ques_7" cacheId="7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Voice Mail Plan">
  <location ref="A95:D99" firstHeaderRow="1" firstDataRow="2" firstDataCol="1"/>
  <pivotFields count="3">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Fields count="1">
    <field x="1"/>
  </colFields>
  <colItems count="3">
    <i>
      <x/>
    </i>
    <i>
      <x v="1"/>
    </i>
    <i t="grand">
      <x/>
    </i>
  </colItems>
  <dataFields count="1">
    <dataField name="Count of churn" fld="2" subtotal="count" baseField="0" baseItem="0"/>
  </dataFields>
  <formats count="1">
    <format dxfId="65">
      <pivotArea outline="0" collapsedLevelsAreSubtotals="1" fieldPosition="0"/>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3EEF428-0482-47CD-A7E8-6F36AA39D13D}" name="Ques_2" cacheId="6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ustomer Type">
  <location ref="E19:F22"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Average of account_length" fld="0" subtotal="average" baseField="0" baseItem="0" numFmtId="2"/>
  </dataFields>
  <formats count="1">
    <format dxfId="66">
      <pivotArea outline="0" collapsedLevelsAreSubtotals="1" fieldPosition="0"/>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caption="Average of account_length"/>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29653B8-426C-412D-8A94-5D2FF7BD0F18}" name="Med-8" cacheId="8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Day Usage Group">
  <location ref="A194:E200"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68">
      <pivotArea outline="0" collapsedLevelsAreSubtotals="1" fieldPosition="0"/>
    </format>
    <format dxfId="67">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9"/>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B20FFEA-6EA8-427C-842C-FFFA02F17D50}" name="Ques_10" cacheId="4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14:B11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eve_charge" fld="1" subtotal="average" baseField="0" baseItem="0"/>
  </dataFields>
  <formats count="1">
    <format dxfId="69">
      <pivotArea outline="0" collapsedLevelsAreSubtotals="1" fieldPosition="0"/>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B4022FE-01DA-4009-9388-E151F2BF3BB7}" name="PivotTable5" cacheId="5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tate">
  <location ref="A12:C64" firstHeaderRow="1" firstDataRow="2" firstDataCol="1"/>
  <pivotFields count="3">
    <pivotField axis="axisRow" allDrilled="1" subtotalTop="0" showAll="0" sortType="descending"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autoSortScope>
        <pivotArea dataOnly="0" outline="0" fieldPosition="0">
          <references count="2">
            <reference field="4294967294" count="1" selected="0">
              <x v="0"/>
            </reference>
            <reference field="1" count="1" selected="0">
              <x v="0"/>
            </reference>
          </references>
        </pivotArea>
      </autoSortScope>
    </pivotField>
    <pivotField axis="axisCol" allDrilled="1" subtotalTop="0" showAll="0" sortType="descending" defaultSubtotal="0" defaultAttributeDrillState="1">
      <items count="2">
        <item x="1"/>
        <item x="0"/>
      </items>
    </pivotField>
    <pivotField dataField="1" subtotalTop="0" showAll="0" defaultSubtotal="0"/>
  </pivotFields>
  <rowFields count="1">
    <field x="0"/>
  </rowFields>
  <rowItems count="51">
    <i>
      <x v="31"/>
    </i>
    <i>
      <x v="23"/>
    </i>
    <i>
      <x v="43"/>
    </i>
    <i>
      <x v="20"/>
    </i>
    <i>
      <x v="49"/>
    </i>
    <i>
      <x v="47"/>
    </i>
    <i>
      <x v="33"/>
    </i>
    <i>
      <x v="26"/>
    </i>
    <i>
      <x v="34"/>
    </i>
    <i>
      <x v="21"/>
    </i>
    <i>
      <x v="36"/>
    </i>
    <i>
      <x v="6"/>
    </i>
    <i>
      <x v="16"/>
    </i>
    <i>
      <x v="22"/>
    </i>
    <i>
      <x v="37"/>
    </i>
    <i>
      <x v="25"/>
    </i>
    <i>
      <x v="40"/>
    </i>
    <i>
      <x v="19"/>
    </i>
    <i>
      <x v="15"/>
    </i>
    <i>
      <x v="1"/>
    </i>
    <i>
      <x v="8"/>
    </i>
    <i>
      <x v="13"/>
    </i>
    <i>
      <x v="42"/>
    </i>
    <i>
      <x v="44"/>
    </i>
    <i>
      <x v="17"/>
    </i>
    <i>
      <x v="35"/>
    </i>
    <i>
      <x v="2"/>
    </i>
    <i>
      <x v="41"/>
    </i>
    <i>
      <x v="30"/>
    </i>
    <i>
      <x v="4"/>
    </i>
    <i>
      <x v="24"/>
    </i>
    <i>
      <x v="46"/>
    </i>
    <i>
      <x v="50"/>
    </i>
    <i>
      <x v="32"/>
    </i>
    <i>
      <x v="5"/>
    </i>
    <i>
      <x v="9"/>
    </i>
    <i>
      <x v="7"/>
    </i>
    <i>
      <x v="38"/>
    </i>
    <i>
      <x v="48"/>
    </i>
    <i>
      <x v="12"/>
    </i>
    <i>
      <x v="10"/>
    </i>
    <i>
      <x v="27"/>
    </i>
    <i>
      <x v="18"/>
    </i>
    <i>
      <x v="3"/>
    </i>
    <i>
      <x v="28"/>
    </i>
    <i>
      <x v="39"/>
    </i>
    <i>
      <x v="14"/>
    </i>
    <i>
      <x v="45"/>
    </i>
    <i>
      <x v="29"/>
    </i>
    <i>
      <x v="11"/>
    </i>
    <i>
      <x/>
    </i>
  </rowItems>
  <colFields count="1">
    <field x="1"/>
  </colFields>
  <colItems count="2">
    <i>
      <x/>
    </i>
    <i>
      <x v="1"/>
    </i>
  </colItems>
  <dataFields count="1">
    <dataField name="Churn Rate" fld="2" subtotal="count" showDataAs="percentOfRow" baseField="0" baseItem="0" numFmtId="10"/>
  </dataField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ED0A99-9AFD-4C2F-A4A9-84F8DCE46385}" name="Med-4" cacheId="8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Int Charge Group">
  <location ref="A148:E152" firstHeaderRow="1" firstDataRow="3" firstDataCol="1" rowPageCount="1" colPageCount="1"/>
  <pivotFields count="5">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pageFields count="1">
    <pageField fld="3" hier="4" name="[tbl_Customers].[international_plan].&amp;[yes]" cap="yes"/>
  </pageFields>
  <dataFields count="2">
    <dataField name="Count of churn" fld="2" subtotal="count" baseField="0" baseItem="0"/>
    <dataField name="Churn rate" fld="4"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71">
      <pivotArea outline="0" collapsedLevelsAreSubtotals="1" fieldPosition="0"/>
    </format>
    <format dxfId="70">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57C6D5-8237-495D-81A0-CF2CFF815AEF}" name="tbl_Customers" displayName="tbl_Customers" ref="A1:AG4251" totalsRowShown="0" headerRowDxfId="82">
  <autoFilter ref="A1:AG4251" xr:uid="{F457C6D5-8237-495D-81A0-CF2CFF815AEF}"/>
  <tableColumns count="33">
    <tableColumn id="21" xr3:uid="{124463D1-3E06-4DE8-8984-8747D09DF591}" name="ID"/>
    <tableColumn id="1" xr3:uid="{4524D24E-9683-49E9-8BD1-231558E3303B}" name="state"/>
    <tableColumn id="2" xr3:uid="{1D9EC86A-063E-4CC9-B839-B0CF205689FB}" name="account_length"/>
    <tableColumn id="3" xr3:uid="{CE96D6F6-04F7-4326-A414-7FD5AB75BD40}" name="area_code"/>
    <tableColumn id="4" xr3:uid="{71565F20-72D9-49F5-98AB-9783C078AADA}" name="international_plan"/>
    <tableColumn id="5" xr3:uid="{57F55E27-10E4-4557-B817-8CB708A8F692}" name="voice_mail_plan"/>
    <tableColumn id="6" xr3:uid="{3839AB94-244C-434E-A34C-3EF1A521617E}" name="number_vmail_messages"/>
    <tableColumn id="7" xr3:uid="{E9176D0B-6F02-4535-AD89-8A4D985DE6C8}" name="total_day_minutes"/>
    <tableColumn id="8" xr3:uid="{9EED9BCB-DD27-44BF-A8DF-80680E1DFEFF}" name="total_day_calls"/>
    <tableColumn id="9" xr3:uid="{A2100FBB-B439-4D3C-A4A7-360A79001871}" name="total_day_charge"/>
    <tableColumn id="10" xr3:uid="{BF395FE6-BB26-49B9-83C3-8F453F73ECC8}" name="total_eve_minutes"/>
    <tableColumn id="11" xr3:uid="{1550D04F-C55B-4443-AAE6-AEBC286D76F3}" name="total_eve_calls"/>
    <tableColumn id="12" xr3:uid="{D1CB4702-ECC7-4FA6-894A-67A0A938CD67}" name="total_eve_charge"/>
    <tableColumn id="13" xr3:uid="{07DDA763-CE77-4D96-9D29-F3D65E8A9713}" name="total_night_minutes"/>
    <tableColumn id="14" xr3:uid="{A3EFC81F-6368-42B2-AF7C-5D8052FA082B}" name="total_night_calls"/>
    <tableColumn id="15" xr3:uid="{FA0D65E5-9BCC-4D7E-8529-3133A8CB0C52}" name="total_night_charge"/>
    <tableColumn id="16" xr3:uid="{968EF033-B991-4411-B4C3-CF461978ABF6}" name="total_intl_minutes"/>
    <tableColumn id="17" xr3:uid="{97C27787-4A6B-4C9B-A0A3-FC1F627327CC}" name="total_intl_calls"/>
    <tableColumn id="18" xr3:uid="{3C48E639-3021-4A0B-B655-88E38D0F6898}" name="total_intl_charge"/>
    <tableColumn id="19" xr3:uid="{B7B458A9-5F86-4AD1-B6D9-DEEC02ADFC08}" name="number_customer_service_calls"/>
    <tableColumn id="20" xr3:uid="{E9BF9A6A-C753-445A-968B-BF86BE6473AC}" name="churn"/>
    <tableColumn id="22" xr3:uid="{10D06CA4-79B3-4318-B5F5-CA66A78A8C50}" name="Churn_Flag" dataDxfId="81">
      <calculatedColumnFormula>IF(tbl_Customers[[#This Row],[churn]] = "yes", 1, 0)</calculatedColumnFormula>
    </tableColumn>
    <tableColumn id="23" xr3:uid="{7B9F454D-9F83-4DCA-8D91-CA2CF9464270}" name="Service_Call_Group" dataDxfId="80">
      <calculatedColumnFormula>IF(tbl_Customers[[#This Row],[number_customer_service_calls]] &lt;= 1, "0-1 Calls", IF(tbl_Customers[[#This Row],[number_customer_service_calls]] &lt;= 3, "2-3 Calls", IF(tbl_Customers[[#This Row],[number_customer_service_calls]] &lt;=5, "4-5 Calls", "6+ Calls")))</calculatedColumnFormula>
    </tableColumn>
    <tableColumn id="24" xr3:uid="{34A5E724-5A94-433F-B456-27D7AB41068E}" name="Account_Tenure_Group" dataDxfId="79">
      <calculatedColumnFormula>IF(tbl_Customers[[#This Row],[account_length]] &lt;= 50, "0-50", IF(tbl_Customers[[#This Row],[account_length]] &lt;=100, "51-100", IF(tbl_Customers[[#This Row],[account_length]] &lt;= 150, "101-150", "151+")))</calculatedColumnFormula>
    </tableColumn>
    <tableColumn id="25" xr3:uid="{A581368D-0D71-4C03-A8EA-D1DE31CBD24E}" name="Intl_Charge_Group" dataDxfId="78">
      <calculatedColumnFormula>IF(tbl_Customers[[#This Row],[total_intl_charge]] &lt;= 3, "Low Charges", "High Charges")</calculatedColumnFormula>
    </tableColumn>
    <tableColumn id="26" xr3:uid="{E23C61CE-F041-4E44-8270-51F127992682}" name="Evening_Call_Group" dataDxfId="77">
      <calculatedColumnFormula>IF(tbl_Customers[[#This Row],[total_eve_calls]]&lt;=80,"Low Calls",
IF(tbl_Customers[[#This Row],[total_eve_calls]]&lt;=120,"Medium Calls","High Calls"))</calculatedColumnFormula>
    </tableColumn>
    <tableColumn id="27" xr3:uid="{4C78E025-D80B-4269-8064-E0E14FFFEBBC}" name="Evening_Charge_Group" dataDxfId="76">
      <calculatedColumnFormula>IF(tbl_Customers[[#This Row],[total_eve_charge]]&lt;=15,"Low Charges",
IF(tbl_Customers[[#This Row],[total_eve_charge]]&lt;=20,"Medium Charges","High Charges"))</calculatedColumnFormula>
    </tableColumn>
    <tableColumn id="28" xr3:uid="{2A6A8824-DDD9-4614-96A9-08A59B5F8DB5}" name="Customer_Segment" dataDxfId="75">
      <calculatedColumnFormula>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calculatedColumnFormula>
    </tableColumn>
    <tableColumn id="29" xr3:uid="{394F1ACD-CB3A-4CC3-A649-651FDBF276F7}" name="VM_Message_Group" dataDxfId="74">
      <calculatedColumnFormula>IF(tbl_Customers[[#This Row],[number_vmail_messages]] = 0, "No Usage", IF(tbl_Customers[[#This Row],[number_vmail_messages]] &lt;= 20, "Low Usage", IF(tbl_Customers[[#This Row],[number_vmail_messages]] &lt;= 40, "Medium Usgae", "High Usage")))</calculatedColumnFormula>
    </tableColumn>
    <tableColumn id="30" xr3:uid="{E1586439-B137-48ED-9B20-612E9461EEC3}" name="Day_Usage_Group" dataDxfId="73">
      <calculatedColumnFormula>IF(tbl_Customers[[#This Row],[total_day_minutes]]&lt;=150,"Low Usage", IF(tbl_Customers[[#This Row],[total_day_minutes]]&lt;=200,"Medium Usage", IF(tbl_Customers[[#This Row],[total_day_minutes]]&lt;=250,"High Usage","Very High Usage")))</calculatedColumnFormula>
    </tableColumn>
    <tableColumn id="31" xr3:uid="{8506E8A0-4E55-4A29-A000-6D662FAD2530}" name="Intl_Call_Group" dataDxfId="72">
      <calculatedColumnFormula>IF(tbl_Customers[[#This Row],[total_intl_calls]]&lt;=5,"Low Calls", IF(tbl_Customers[[#This Row],[total_intl_calls]]&lt;=10, "Medium Calls", "High Calls"))</calculatedColumnFormula>
    </tableColumn>
    <tableColumn id="32" xr3:uid="{2EBE8AC5-6A34-42F8-8EF6-0B25B5D8744C}" name="Churn_Risk_Score" dataDxfId="44">
      <calculatedColumnFormula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calculatedColumnFormula>
    </tableColumn>
    <tableColumn id="33" xr3:uid="{801BAF23-B751-442F-9B5C-81EE44F36BB2}" name="Risk_Category" dataDxfId="43">
      <calculatedColumnFormula>IF(tbl_Customers[[#This Row],[Churn_Risk_Score]]&gt;=10,"High Risk", IF(tbl_Customers[[#This Row],[Churn_Risk_Score]]&gt;=5,"Medium Risk","Low Risk"))</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pivotTable" Target="../pivotTables/pivotTable2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7EE4B-AA26-42C7-A847-4EBF99766784}">
  <dimension ref="A1:AG4251"/>
  <sheetViews>
    <sheetView topLeftCell="O5" workbookViewId="0">
      <selection activeCell="W1" sqref="W1"/>
    </sheetView>
  </sheetViews>
  <sheetFormatPr defaultRowHeight="14.5" x14ac:dyDescent="0.35"/>
  <cols>
    <col min="1" max="1" width="7.08984375" customWidth="1"/>
    <col min="2" max="2" width="15.7265625" customWidth="1"/>
    <col min="3" max="3" width="13.6328125" bestFit="1" customWidth="1"/>
    <col min="4" max="4" width="18.36328125" customWidth="1"/>
    <col min="5" max="5" width="16.26953125" customWidth="1"/>
    <col min="6" max="6" width="23.90625" customWidth="1"/>
    <col min="7" max="7" width="18.6328125" customWidth="1"/>
    <col min="8" max="8" width="15.36328125" customWidth="1"/>
    <col min="9" max="9" width="17.36328125" customWidth="1"/>
    <col min="10" max="10" width="18.54296875" customWidth="1"/>
    <col min="11" max="11" width="15.26953125" customWidth="1"/>
    <col min="12" max="12" width="17.26953125" customWidth="1"/>
    <col min="13" max="13" width="19.90625" customWidth="1"/>
    <col min="14" max="14" width="16.6328125" customWidth="1"/>
    <col min="15" max="15" width="18.6328125" customWidth="1"/>
    <col min="16" max="16" width="18.36328125" customWidth="1"/>
    <col min="17" max="17" width="15.08984375" customWidth="1"/>
    <col min="18" max="18" width="17.08984375" customWidth="1"/>
    <col min="19" max="19" width="29.6328125" customWidth="1"/>
    <col min="20" max="20" width="7.6328125" customWidth="1"/>
    <col min="22" max="22" width="12.453125" bestFit="1" customWidth="1"/>
    <col min="25" max="25" width="19.08984375" bestFit="1" customWidth="1"/>
    <col min="26" max="26" width="20" bestFit="1" customWidth="1"/>
    <col min="27" max="27" width="22.81640625" bestFit="1" customWidth="1"/>
    <col min="28" max="28" width="19.7265625" bestFit="1" customWidth="1"/>
    <col min="29" max="29" width="20.7265625" bestFit="1" customWidth="1"/>
    <col min="30" max="30" width="18.6328125" bestFit="1" customWidth="1"/>
    <col min="31" max="31" width="16.26953125" bestFit="1" customWidth="1"/>
    <col min="32" max="32" width="18.1796875" bestFit="1" customWidth="1"/>
    <col min="33" max="33" width="14.90625" bestFit="1" customWidth="1"/>
  </cols>
  <sheetData>
    <row r="1" spans="1:33" x14ac:dyDescent="0.35">
      <c r="A1" s="1" t="s">
        <v>37</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143</v>
      </c>
      <c r="W1" s="1" t="s">
        <v>146</v>
      </c>
      <c r="X1" s="1" t="s">
        <v>152</v>
      </c>
      <c r="Y1" s="1" t="s">
        <v>159</v>
      </c>
      <c r="Z1" s="1" t="s">
        <v>164</v>
      </c>
      <c r="AA1" s="1" t="s">
        <v>165</v>
      </c>
      <c r="AB1" s="1" t="s">
        <v>172</v>
      </c>
      <c r="AC1" s="1" t="s">
        <v>178</v>
      </c>
      <c r="AD1" s="1" t="s">
        <v>183</v>
      </c>
      <c r="AE1" s="1" t="s">
        <v>188</v>
      </c>
      <c r="AF1" s="1" t="s">
        <v>206</v>
      </c>
      <c r="AG1" s="1" t="s">
        <v>207</v>
      </c>
    </row>
    <row r="2" spans="1:33" x14ac:dyDescent="0.35">
      <c r="A2">
        <v>1</v>
      </c>
      <c r="B2" t="s">
        <v>20</v>
      </c>
      <c r="C2">
        <v>107</v>
      </c>
      <c r="D2" t="s">
        <v>21</v>
      </c>
      <c r="E2" t="s">
        <v>22</v>
      </c>
      <c r="F2" t="s">
        <v>23</v>
      </c>
      <c r="G2">
        <v>26</v>
      </c>
      <c r="H2">
        <v>161.6</v>
      </c>
      <c r="I2">
        <v>123</v>
      </c>
      <c r="J2">
        <v>27.47</v>
      </c>
      <c r="K2">
        <v>195.5</v>
      </c>
      <c r="L2">
        <v>103</v>
      </c>
      <c r="M2">
        <v>16.62</v>
      </c>
      <c r="N2">
        <v>254.4</v>
      </c>
      <c r="O2">
        <v>103</v>
      </c>
      <c r="P2">
        <v>11.45</v>
      </c>
      <c r="Q2">
        <v>13.7</v>
      </c>
      <c r="R2">
        <v>3</v>
      </c>
      <c r="S2">
        <v>3.7</v>
      </c>
      <c r="T2">
        <v>1</v>
      </c>
      <c r="U2" t="s">
        <v>22</v>
      </c>
      <c r="V2">
        <f>IF(tbl_Customers[[#This Row],[churn]] = "yes", 1, 0)</f>
        <v>0</v>
      </c>
      <c r="W2" t="str">
        <f>IF(tbl_Customers[[#This Row],[number_customer_service_calls]] &lt;= 1, "0-1 Calls", IF(tbl_Customers[[#This Row],[number_customer_service_calls]] &lt;= 3, "2-3 Calls", IF(tbl_Customers[[#This Row],[number_customer_service_calls]] &lt;=5, "4-5 Calls", "6+ Calls")))</f>
        <v>0-1 Calls</v>
      </c>
      <c r="X2" t="str">
        <f>IF(tbl_Customers[[#This Row],[account_length]] &lt;= 50, "0-50", IF(tbl_Customers[[#This Row],[account_length]] &lt;=100, "51-100", IF(tbl_Customers[[#This Row],[account_length]] &lt;= 150, "101-150", "151+")))</f>
        <v>101-150</v>
      </c>
      <c r="Y2" t="str">
        <f>IF(tbl_Customers[[#This Row],[total_intl_charge]] &lt;= 3, "Low Charges", "High Charges")</f>
        <v>High Charges</v>
      </c>
      <c r="Z2" t="str">
        <f>IF(tbl_Customers[[#This Row],[total_eve_calls]]&lt;=80,"Low Calls",
IF(tbl_Customers[[#This Row],[total_eve_calls]]&lt;=120,"Medium Calls","High Calls"))</f>
        <v>Medium Calls</v>
      </c>
      <c r="AA2" t="str">
        <f>IF(tbl_Customers[[#This Row],[total_eve_charge]]&lt;=15,"Low Charges",
IF(tbl_Customers[[#This Row],[total_eve_charge]]&lt;=20,"Medium Charges","High Charges"))</f>
        <v>Medium Charges</v>
      </c>
      <c r="AB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 t="str">
        <f>IF(tbl_Customers[[#This Row],[number_vmail_messages]] = 0, "No Usage", IF(tbl_Customers[[#This Row],[number_vmail_messages]] &lt;= 20, "Low Usage", IF(tbl_Customers[[#This Row],[number_vmail_messages]] &lt;= 40, "Medium Usgae", "High Usage")))</f>
        <v>Medium Usgae</v>
      </c>
      <c r="AD2" t="str">
        <f>IF(tbl_Customers[[#This Row],[total_day_minutes]]&lt;=150,"Low Usage", IF(tbl_Customers[[#This Row],[total_day_minutes]]&lt;=200,"Medium Usage", IF(tbl_Customers[[#This Row],[total_day_minutes]]&lt;=250,"High Usage","Very High Usage")))</f>
        <v>Medium Usage</v>
      </c>
      <c r="AE2" t="str">
        <f>IF(tbl_Customers[[#This Row],[total_intl_calls]]&lt;=5,"Low Calls", IF(tbl_Customers[[#This Row],[total_intl_calls]]&lt;=10, "Medium Calls", "High Calls"))</f>
        <v>Low Calls</v>
      </c>
      <c r="AF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 s="36" t="str">
        <f>IF(tbl_Customers[[#This Row],[Churn_Risk_Score]]&gt;=10,"High Risk", IF(tbl_Customers[[#This Row],[Churn_Risk_Score]]&gt;=5,"Medium Risk","Low Risk"))</f>
        <v>Low Risk</v>
      </c>
    </row>
    <row r="3" spans="1:33" x14ac:dyDescent="0.35">
      <c r="A3">
        <v>2</v>
      </c>
      <c r="B3" t="s">
        <v>24</v>
      </c>
      <c r="C3">
        <v>137</v>
      </c>
      <c r="D3" t="s">
        <v>21</v>
      </c>
      <c r="E3" t="s">
        <v>22</v>
      </c>
      <c r="F3" t="s">
        <v>22</v>
      </c>
      <c r="G3">
        <v>0</v>
      </c>
      <c r="H3">
        <v>243.4</v>
      </c>
      <c r="I3">
        <v>114</v>
      </c>
      <c r="J3">
        <v>41.38</v>
      </c>
      <c r="K3">
        <v>121.2</v>
      </c>
      <c r="L3">
        <v>110</v>
      </c>
      <c r="M3">
        <v>10.3</v>
      </c>
      <c r="N3">
        <v>162.6</v>
      </c>
      <c r="O3">
        <v>104</v>
      </c>
      <c r="P3">
        <v>7.32</v>
      </c>
      <c r="Q3">
        <v>12.2</v>
      </c>
      <c r="R3">
        <v>5</v>
      </c>
      <c r="S3">
        <v>3.29</v>
      </c>
      <c r="T3">
        <v>0</v>
      </c>
      <c r="U3" t="s">
        <v>22</v>
      </c>
      <c r="V3">
        <f>IF(tbl_Customers[[#This Row],[churn]] = "yes", 1, 0)</f>
        <v>0</v>
      </c>
      <c r="W3" t="str">
        <f>IF(tbl_Customers[[#This Row],[number_customer_service_calls]] &lt;= 1, "0-1 Calls", IF(tbl_Customers[[#This Row],[number_customer_service_calls]] &lt;= 3, "2-3 Calls", IF(tbl_Customers[[#This Row],[number_customer_service_calls]] &lt;=5, "4-5 Calls", "6+ Calls")))</f>
        <v>0-1 Calls</v>
      </c>
      <c r="X3" t="str">
        <f>IF(tbl_Customers[[#This Row],[account_length]] &lt;= 50, "0-50", IF(tbl_Customers[[#This Row],[account_length]] &lt;=100, "51-100", IF(tbl_Customers[[#This Row],[account_length]] &lt;= 150, "101-150", "151+")))</f>
        <v>101-150</v>
      </c>
      <c r="Y3" t="str">
        <f>IF(tbl_Customers[[#This Row],[total_intl_charge]] &lt;= 3, "Low Charges", "High Charges")</f>
        <v>High Charges</v>
      </c>
      <c r="Z3" t="str">
        <f>IF(tbl_Customers[[#This Row],[total_eve_calls]]&lt;=80,"Low Calls",
IF(tbl_Customers[[#This Row],[total_eve_calls]]&lt;=120,"Medium Calls","High Calls"))</f>
        <v>Medium Calls</v>
      </c>
      <c r="AA3" t="str">
        <f>IF(tbl_Customers[[#This Row],[total_eve_charge]]&lt;=15,"Low Charges",
IF(tbl_Customers[[#This Row],[total_eve_charge]]&lt;=20,"Medium Charges","High Charges"))</f>
        <v>Low Charges</v>
      </c>
      <c r="AB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 t="str">
        <f>IF(tbl_Customers[[#This Row],[number_vmail_messages]] = 0, "No Usage", IF(tbl_Customers[[#This Row],[number_vmail_messages]] &lt;= 20, "Low Usage", IF(tbl_Customers[[#This Row],[number_vmail_messages]] &lt;= 40, "Medium Usgae", "High Usage")))</f>
        <v>No Usage</v>
      </c>
      <c r="AD3" t="str">
        <f>IF(tbl_Customers[[#This Row],[total_day_minutes]]&lt;=150,"Low Usage", IF(tbl_Customers[[#This Row],[total_day_minutes]]&lt;=200,"Medium Usage", IF(tbl_Customers[[#This Row],[total_day_minutes]]&lt;=250,"High Usage","Very High Usage")))</f>
        <v>High Usage</v>
      </c>
      <c r="AE3" t="str">
        <f>IF(tbl_Customers[[#This Row],[total_intl_calls]]&lt;=5,"Low Calls", IF(tbl_Customers[[#This Row],[total_intl_calls]]&lt;=10, "Medium Calls", "High Calls"))</f>
        <v>Low Calls</v>
      </c>
      <c r="AF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 s="36" t="str">
        <f>IF(tbl_Customers[[#This Row],[Churn_Risk_Score]]&gt;=10,"High Risk", IF(tbl_Customers[[#This Row],[Churn_Risk_Score]]&gt;=5,"Medium Risk","Low Risk"))</f>
        <v>Low Risk</v>
      </c>
    </row>
    <row r="4" spans="1:33" x14ac:dyDescent="0.35">
      <c r="A4">
        <v>3</v>
      </c>
      <c r="B4" t="s">
        <v>20</v>
      </c>
      <c r="C4">
        <v>84</v>
      </c>
      <c r="D4" t="s">
        <v>25</v>
      </c>
      <c r="E4" t="s">
        <v>23</v>
      </c>
      <c r="F4" t="s">
        <v>22</v>
      </c>
      <c r="G4">
        <v>0</v>
      </c>
      <c r="H4">
        <v>299.39999999999998</v>
      </c>
      <c r="I4">
        <v>71</v>
      </c>
      <c r="J4">
        <v>50.9</v>
      </c>
      <c r="K4">
        <v>61.9</v>
      </c>
      <c r="L4">
        <v>88</v>
      </c>
      <c r="M4">
        <v>5.26</v>
      </c>
      <c r="N4">
        <v>196.9</v>
      </c>
      <c r="O4">
        <v>89</v>
      </c>
      <c r="P4">
        <v>8.86</v>
      </c>
      <c r="Q4">
        <v>6.6</v>
      </c>
      <c r="R4">
        <v>7</v>
      </c>
      <c r="S4">
        <v>1.78</v>
      </c>
      <c r="T4">
        <v>2</v>
      </c>
      <c r="U4" t="s">
        <v>22</v>
      </c>
      <c r="V4">
        <f>IF(tbl_Customers[[#This Row],[churn]] = "yes", 1, 0)</f>
        <v>0</v>
      </c>
      <c r="W4" t="str">
        <f>IF(tbl_Customers[[#This Row],[number_customer_service_calls]] &lt;= 1, "0-1 Calls", IF(tbl_Customers[[#This Row],[number_customer_service_calls]] &lt;= 3, "2-3 Calls", IF(tbl_Customers[[#This Row],[number_customer_service_calls]] &lt;=5, "4-5 Calls", "6+ Calls")))</f>
        <v>2-3 Calls</v>
      </c>
      <c r="X4" t="str">
        <f>IF(tbl_Customers[[#This Row],[account_length]] &lt;= 50, "0-50", IF(tbl_Customers[[#This Row],[account_length]] &lt;=100, "51-100", IF(tbl_Customers[[#This Row],[account_length]] &lt;= 150, "101-150", "151+")))</f>
        <v>51-100</v>
      </c>
      <c r="Y4" t="str">
        <f>IF(tbl_Customers[[#This Row],[total_intl_charge]] &lt;= 3, "Low Charges", "High Charges")</f>
        <v>Low Charges</v>
      </c>
      <c r="Z4" t="str">
        <f>IF(tbl_Customers[[#This Row],[total_eve_calls]]&lt;=80,"Low Calls",
IF(tbl_Customers[[#This Row],[total_eve_calls]]&lt;=120,"Medium Calls","High Calls"))</f>
        <v>Medium Calls</v>
      </c>
      <c r="AA4" t="str">
        <f>IF(tbl_Customers[[#This Row],[total_eve_charge]]&lt;=15,"Low Charges",
IF(tbl_Customers[[#This Row],[total_eve_charge]]&lt;=20,"Medium Charges","High Charges"))</f>
        <v>Low Charges</v>
      </c>
      <c r="AB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 t="str">
        <f>IF(tbl_Customers[[#This Row],[number_vmail_messages]] = 0, "No Usage", IF(tbl_Customers[[#This Row],[number_vmail_messages]] &lt;= 20, "Low Usage", IF(tbl_Customers[[#This Row],[number_vmail_messages]] &lt;= 40, "Medium Usgae", "High Usage")))</f>
        <v>No Usage</v>
      </c>
      <c r="AD4" t="str">
        <f>IF(tbl_Customers[[#This Row],[total_day_minutes]]&lt;=150,"Low Usage", IF(tbl_Customers[[#This Row],[total_day_minutes]]&lt;=200,"Medium Usage", IF(tbl_Customers[[#This Row],[total_day_minutes]]&lt;=250,"High Usage","Very High Usage")))</f>
        <v>Very High Usage</v>
      </c>
      <c r="AE4" t="str">
        <f>IF(tbl_Customers[[#This Row],[total_intl_calls]]&lt;=5,"Low Calls", IF(tbl_Customers[[#This Row],[total_intl_calls]]&lt;=10, "Medium Calls", "High Calls"))</f>
        <v>Medium Calls</v>
      </c>
      <c r="AF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 s="36" t="str">
        <f>IF(tbl_Customers[[#This Row],[Churn_Risk_Score]]&gt;=10,"High Risk", IF(tbl_Customers[[#This Row],[Churn_Risk_Score]]&gt;=5,"Medium Risk","Low Risk"))</f>
        <v>Medium Risk</v>
      </c>
    </row>
    <row r="5" spans="1:33" x14ac:dyDescent="0.35">
      <c r="A5">
        <v>4</v>
      </c>
      <c r="B5" t="s">
        <v>26</v>
      </c>
      <c r="C5">
        <v>75</v>
      </c>
      <c r="D5" t="s">
        <v>21</v>
      </c>
      <c r="E5" t="s">
        <v>23</v>
      </c>
      <c r="F5" t="s">
        <v>22</v>
      </c>
      <c r="G5">
        <v>0</v>
      </c>
      <c r="H5">
        <v>166.7</v>
      </c>
      <c r="I5">
        <v>113</v>
      </c>
      <c r="J5">
        <v>28.34</v>
      </c>
      <c r="K5">
        <v>148.30000000000001</v>
      </c>
      <c r="L5">
        <v>122</v>
      </c>
      <c r="M5">
        <v>12.61</v>
      </c>
      <c r="N5">
        <v>186.9</v>
      </c>
      <c r="O5">
        <v>121</v>
      </c>
      <c r="P5">
        <v>8.41</v>
      </c>
      <c r="Q5">
        <v>10.1</v>
      </c>
      <c r="R5">
        <v>3</v>
      </c>
      <c r="S5">
        <v>2.73</v>
      </c>
      <c r="T5">
        <v>3</v>
      </c>
      <c r="U5" t="s">
        <v>22</v>
      </c>
      <c r="V5">
        <f>IF(tbl_Customers[[#This Row],[churn]] = "yes", 1, 0)</f>
        <v>0</v>
      </c>
      <c r="W5" t="str">
        <f>IF(tbl_Customers[[#This Row],[number_customer_service_calls]] &lt;= 1, "0-1 Calls", IF(tbl_Customers[[#This Row],[number_customer_service_calls]] &lt;= 3, "2-3 Calls", IF(tbl_Customers[[#This Row],[number_customer_service_calls]] &lt;=5, "4-5 Calls", "6+ Calls")))</f>
        <v>2-3 Calls</v>
      </c>
      <c r="X5" t="str">
        <f>IF(tbl_Customers[[#This Row],[account_length]] &lt;= 50, "0-50", IF(tbl_Customers[[#This Row],[account_length]] &lt;=100, "51-100", IF(tbl_Customers[[#This Row],[account_length]] &lt;= 150, "101-150", "151+")))</f>
        <v>51-100</v>
      </c>
      <c r="Y5" t="str">
        <f>IF(tbl_Customers[[#This Row],[total_intl_charge]] &lt;= 3, "Low Charges", "High Charges")</f>
        <v>Low Charges</v>
      </c>
      <c r="Z5" t="str">
        <f>IF(tbl_Customers[[#This Row],[total_eve_calls]]&lt;=80,"Low Calls",
IF(tbl_Customers[[#This Row],[total_eve_calls]]&lt;=120,"Medium Calls","High Calls"))</f>
        <v>High Calls</v>
      </c>
      <c r="AA5" t="str">
        <f>IF(tbl_Customers[[#This Row],[total_eve_charge]]&lt;=15,"Low Charges",
IF(tbl_Customers[[#This Row],[total_eve_charge]]&lt;=20,"Medium Charges","High Charges"))</f>
        <v>Low Charges</v>
      </c>
      <c r="AB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 t="str">
        <f>IF(tbl_Customers[[#This Row],[number_vmail_messages]] = 0, "No Usage", IF(tbl_Customers[[#This Row],[number_vmail_messages]] &lt;= 20, "Low Usage", IF(tbl_Customers[[#This Row],[number_vmail_messages]] &lt;= 40, "Medium Usgae", "High Usage")))</f>
        <v>No Usage</v>
      </c>
      <c r="AD5" t="str">
        <f>IF(tbl_Customers[[#This Row],[total_day_minutes]]&lt;=150,"Low Usage", IF(tbl_Customers[[#This Row],[total_day_minutes]]&lt;=200,"Medium Usage", IF(tbl_Customers[[#This Row],[total_day_minutes]]&lt;=250,"High Usage","Very High Usage")))</f>
        <v>Medium Usage</v>
      </c>
      <c r="AE5" t="str">
        <f>IF(tbl_Customers[[#This Row],[total_intl_calls]]&lt;=5,"Low Calls", IF(tbl_Customers[[#This Row],[total_intl_calls]]&lt;=10, "Medium Calls", "High Calls"))</f>
        <v>Low Calls</v>
      </c>
      <c r="AF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 s="36" t="str">
        <f>IF(tbl_Customers[[#This Row],[Churn_Risk_Score]]&gt;=10,"High Risk", IF(tbl_Customers[[#This Row],[Churn_Risk_Score]]&gt;=5,"Medium Risk","Low Risk"))</f>
        <v>Low Risk</v>
      </c>
    </row>
    <row r="6" spans="1:33" x14ac:dyDescent="0.35">
      <c r="A6">
        <v>5</v>
      </c>
      <c r="B6" t="s">
        <v>27</v>
      </c>
      <c r="C6">
        <v>121</v>
      </c>
      <c r="D6" t="s">
        <v>28</v>
      </c>
      <c r="E6" t="s">
        <v>22</v>
      </c>
      <c r="F6" t="s">
        <v>23</v>
      </c>
      <c r="G6">
        <v>24</v>
      </c>
      <c r="H6">
        <v>218.2</v>
      </c>
      <c r="I6">
        <v>88</v>
      </c>
      <c r="J6">
        <v>37.090000000000003</v>
      </c>
      <c r="K6">
        <v>348.5</v>
      </c>
      <c r="L6">
        <v>108</v>
      </c>
      <c r="M6">
        <v>29.62</v>
      </c>
      <c r="N6">
        <v>212.6</v>
      </c>
      <c r="O6">
        <v>118</v>
      </c>
      <c r="P6">
        <v>9.57</v>
      </c>
      <c r="Q6">
        <v>7.5</v>
      </c>
      <c r="R6">
        <v>7</v>
      </c>
      <c r="S6">
        <v>2.0299999999999998</v>
      </c>
      <c r="T6">
        <v>3</v>
      </c>
      <c r="U6" t="s">
        <v>22</v>
      </c>
      <c r="V6">
        <f>IF(tbl_Customers[[#This Row],[churn]] = "yes", 1, 0)</f>
        <v>0</v>
      </c>
      <c r="W6" t="str">
        <f>IF(tbl_Customers[[#This Row],[number_customer_service_calls]] &lt;= 1, "0-1 Calls", IF(tbl_Customers[[#This Row],[number_customer_service_calls]] &lt;= 3, "2-3 Calls", IF(tbl_Customers[[#This Row],[number_customer_service_calls]] &lt;=5, "4-5 Calls", "6+ Calls")))</f>
        <v>2-3 Calls</v>
      </c>
      <c r="X6" t="str">
        <f>IF(tbl_Customers[[#This Row],[account_length]] &lt;= 50, "0-50", IF(tbl_Customers[[#This Row],[account_length]] &lt;=100, "51-100", IF(tbl_Customers[[#This Row],[account_length]] &lt;= 150, "101-150", "151+")))</f>
        <v>101-150</v>
      </c>
      <c r="Y6" t="str">
        <f>IF(tbl_Customers[[#This Row],[total_intl_charge]] &lt;= 3, "Low Charges", "High Charges")</f>
        <v>Low Charges</v>
      </c>
      <c r="Z6" t="str">
        <f>IF(tbl_Customers[[#This Row],[total_eve_calls]]&lt;=80,"Low Calls",
IF(tbl_Customers[[#This Row],[total_eve_calls]]&lt;=120,"Medium Calls","High Calls"))</f>
        <v>Medium Calls</v>
      </c>
      <c r="AA6" t="str">
        <f>IF(tbl_Customers[[#This Row],[total_eve_charge]]&lt;=15,"Low Charges",
IF(tbl_Customers[[#This Row],[total_eve_charge]]&lt;=20,"Medium Charges","High Charges"))</f>
        <v>High Charges</v>
      </c>
      <c r="AB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 t="str">
        <f>IF(tbl_Customers[[#This Row],[number_vmail_messages]] = 0, "No Usage", IF(tbl_Customers[[#This Row],[number_vmail_messages]] &lt;= 20, "Low Usage", IF(tbl_Customers[[#This Row],[number_vmail_messages]] &lt;= 40, "Medium Usgae", "High Usage")))</f>
        <v>Medium Usgae</v>
      </c>
      <c r="AD6" t="str">
        <f>IF(tbl_Customers[[#This Row],[total_day_minutes]]&lt;=150,"Low Usage", IF(tbl_Customers[[#This Row],[total_day_minutes]]&lt;=200,"Medium Usage", IF(tbl_Customers[[#This Row],[total_day_minutes]]&lt;=250,"High Usage","Very High Usage")))</f>
        <v>High Usage</v>
      </c>
      <c r="AE6" t="str">
        <f>IF(tbl_Customers[[#This Row],[total_intl_calls]]&lt;=5,"Low Calls", IF(tbl_Customers[[#This Row],[total_intl_calls]]&lt;=10, "Medium Calls", "High Calls"))</f>
        <v>Medium Calls</v>
      </c>
      <c r="AF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 s="36" t="str">
        <f>IF(tbl_Customers[[#This Row],[Churn_Risk_Score]]&gt;=10,"High Risk", IF(tbl_Customers[[#This Row],[Churn_Risk_Score]]&gt;=5,"Medium Risk","Low Risk"))</f>
        <v>Low Risk</v>
      </c>
    </row>
    <row r="7" spans="1:33" x14ac:dyDescent="0.35">
      <c r="A7">
        <v>6</v>
      </c>
      <c r="B7" t="s">
        <v>29</v>
      </c>
      <c r="C7">
        <v>147</v>
      </c>
      <c r="D7" t="s">
        <v>21</v>
      </c>
      <c r="E7" t="s">
        <v>23</v>
      </c>
      <c r="F7" t="s">
        <v>22</v>
      </c>
      <c r="G7">
        <v>0</v>
      </c>
      <c r="H7">
        <v>157</v>
      </c>
      <c r="I7">
        <v>79</v>
      </c>
      <c r="J7">
        <v>26.69</v>
      </c>
      <c r="K7">
        <v>103.1</v>
      </c>
      <c r="L7">
        <v>94</v>
      </c>
      <c r="M7">
        <v>8.76</v>
      </c>
      <c r="N7">
        <v>211.8</v>
      </c>
      <c r="O7">
        <v>96</v>
      </c>
      <c r="P7">
        <v>9.5299999999999994</v>
      </c>
      <c r="Q7">
        <v>7.1</v>
      </c>
      <c r="R7">
        <v>6</v>
      </c>
      <c r="S7">
        <v>1.92</v>
      </c>
      <c r="T7">
        <v>0</v>
      </c>
      <c r="U7" t="s">
        <v>22</v>
      </c>
      <c r="V7">
        <f>IF(tbl_Customers[[#This Row],[churn]] = "yes", 1, 0)</f>
        <v>0</v>
      </c>
      <c r="W7" t="str">
        <f>IF(tbl_Customers[[#This Row],[number_customer_service_calls]] &lt;= 1, "0-1 Calls", IF(tbl_Customers[[#This Row],[number_customer_service_calls]] &lt;= 3, "2-3 Calls", IF(tbl_Customers[[#This Row],[number_customer_service_calls]] &lt;=5, "4-5 Calls", "6+ Calls")))</f>
        <v>0-1 Calls</v>
      </c>
      <c r="X7" t="str">
        <f>IF(tbl_Customers[[#This Row],[account_length]] &lt;= 50, "0-50", IF(tbl_Customers[[#This Row],[account_length]] &lt;=100, "51-100", IF(tbl_Customers[[#This Row],[account_length]] &lt;= 150, "101-150", "151+")))</f>
        <v>101-150</v>
      </c>
      <c r="Y7" t="str">
        <f>IF(tbl_Customers[[#This Row],[total_intl_charge]] &lt;= 3, "Low Charges", "High Charges")</f>
        <v>Low Charges</v>
      </c>
      <c r="Z7" t="str">
        <f>IF(tbl_Customers[[#This Row],[total_eve_calls]]&lt;=80,"Low Calls",
IF(tbl_Customers[[#This Row],[total_eve_calls]]&lt;=120,"Medium Calls","High Calls"))</f>
        <v>Medium Calls</v>
      </c>
      <c r="AA7" t="str">
        <f>IF(tbl_Customers[[#This Row],[total_eve_charge]]&lt;=15,"Low Charges",
IF(tbl_Customers[[#This Row],[total_eve_charge]]&lt;=20,"Medium Charges","High Charges"))</f>
        <v>Low Charges</v>
      </c>
      <c r="AB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 t="str">
        <f>IF(tbl_Customers[[#This Row],[number_vmail_messages]] = 0, "No Usage", IF(tbl_Customers[[#This Row],[number_vmail_messages]] &lt;= 20, "Low Usage", IF(tbl_Customers[[#This Row],[number_vmail_messages]] &lt;= 40, "Medium Usgae", "High Usage")))</f>
        <v>No Usage</v>
      </c>
      <c r="AD7" t="str">
        <f>IF(tbl_Customers[[#This Row],[total_day_minutes]]&lt;=150,"Low Usage", IF(tbl_Customers[[#This Row],[total_day_minutes]]&lt;=200,"Medium Usage", IF(tbl_Customers[[#This Row],[total_day_minutes]]&lt;=250,"High Usage","Very High Usage")))</f>
        <v>Medium Usage</v>
      </c>
      <c r="AE7" t="str">
        <f>IF(tbl_Customers[[#This Row],[total_intl_calls]]&lt;=5,"Low Calls", IF(tbl_Customers[[#This Row],[total_intl_calls]]&lt;=10, "Medium Calls", "High Calls"))</f>
        <v>Medium Calls</v>
      </c>
      <c r="AF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 s="36" t="str">
        <f>IF(tbl_Customers[[#This Row],[Churn_Risk_Score]]&gt;=10,"High Risk", IF(tbl_Customers[[#This Row],[Churn_Risk_Score]]&gt;=5,"Medium Risk","Low Risk"))</f>
        <v>Low Risk</v>
      </c>
    </row>
    <row r="8" spans="1:33" x14ac:dyDescent="0.35">
      <c r="A8">
        <v>7</v>
      </c>
      <c r="B8" t="s">
        <v>30</v>
      </c>
      <c r="C8">
        <v>117</v>
      </c>
      <c r="D8" t="s">
        <v>25</v>
      </c>
      <c r="E8" t="s">
        <v>22</v>
      </c>
      <c r="F8" t="s">
        <v>22</v>
      </c>
      <c r="G8">
        <v>0</v>
      </c>
      <c r="H8">
        <v>184.5</v>
      </c>
      <c r="I8">
        <v>97</v>
      </c>
      <c r="J8">
        <v>31.37</v>
      </c>
      <c r="K8">
        <v>351.6</v>
      </c>
      <c r="L8">
        <v>80</v>
      </c>
      <c r="M8">
        <v>29.89</v>
      </c>
      <c r="N8">
        <v>215.8</v>
      </c>
      <c r="O8">
        <v>90</v>
      </c>
      <c r="P8">
        <v>9.7100000000000009</v>
      </c>
      <c r="Q8">
        <v>8.6999999999999993</v>
      </c>
      <c r="R8">
        <v>4</v>
      </c>
      <c r="S8">
        <v>2.35</v>
      </c>
      <c r="T8">
        <v>1</v>
      </c>
      <c r="U8" t="s">
        <v>22</v>
      </c>
      <c r="V8">
        <f>IF(tbl_Customers[[#This Row],[churn]] = "yes", 1, 0)</f>
        <v>0</v>
      </c>
      <c r="W8" t="str">
        <f>IF(tbl_Customers[[#This Row],[number_customer_service_calls]] &lt;= 1, "0-1 Calls", IF(tbl_Customers[[#This Row],[number_customer_service_calls]] &lt;= 3, "2-3 Calls", IF(tbl_Customers[[#This Row],[number_customer_service_calls]] &lt;=5, "4-5 Calls", "6+ Calls")))</f>
        <v>0-1 Calls</v>
      </c>
      <c r="X8" t="str">
        <f>IF(tbl_Customers[[#This Row],[account_length]] &lt;= 50, "0-50", IF(tbl_Customers[[#This Row],[account_length]] &lt;=100, "51-100", IF(tbl_Customers[[#This Row],[account_length]] &lt;= 150, "101-150", "151+")))</f>
        <v>101-150</v>
      </c>
      <c r="Y8" t="str">
        <f>IF(tbl_Customers[[#This Row],[total_intl_charge]] &lt;= 3, "Low Charges", "High Charges")</f>
        <v>Low Charges</v>
      </c>
      <c r="Z8" t="str">
        <f>IF(tbl_Customers[[#This Row],[total_eve_calls]]&lt;=80,"Low Calls",
IF(tbl_Customers[[#This Row],[total_eve_calls]]&lt;=120,"Medium Calls","High Calls"))</f>
        <v>Low Calls</v>
      </c>
      <c r="AA8" t="str">
        <f>IF(tbl_Customers[[#This Row],[total_eve_charge]]&lt;=15,"Low Charges",
IF(tbl_Customers[[#This Row],[total_eve_charge]]&lt;=20,"Medium Charges","High Charges"))</f>
        <v>High Charges</v>
      </c>
      <c r="AB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 t="str">
        <f>IF(tbl_Customers[[#This Row],[number_vmail_messages]] = 0, "No Usage", IF(tbl_Customers[[#This Row],[number_vmail_messages]] &lt;= 20, "Low Usage", IF(tbl_Customers[[#This Row],[number_vmail_messages]] &lt;= 40, "Medium Usgae", "High Usage")))</f>
        <v>No Usage</v>
      </c>
      <c r="AD8" t="str">
        <f>IF(tbl_Customers[[#This Row],[total_day_minutes]]&lt;=150,"Low Usage", IF(tbl_Customers[[#This Row],[total_day_minutes]]&lt;=200,"Medium Usage", IF(tbl_Customers[[#This Row],[total_day_minutes]]&lt;=250,"High Usage","Very High Usage")))</f>
        <v>Medium Usage</v>
      </c>
      <c r="AE8" t="str">
        <f>IF(tbl_Customers[[#This Row],[total_intl_calls]]&lt;=5,"Low Calls", IF(tbl_Customers[[#This Row],[total_intl_calls]]&lt;=10, "Medium Calls", "High Calls"))</f>
        <v>Low Calls</v>
      </c>
      <c r="AF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 s="36" t="str">
        <f>IF(tbl_Customers[[#This Row],[Churn_Risk_Score]]&gt;=10,"High Risk", IF(tbl_Customers[[#This Row],[Churn_Risk_Score]]&gt;=5,"Medium Risk","Low Risk"))</f>
        <v>Low Risk</v>
      </c>
    </row>
    <row r="9" spans="1:33" x14ac:dyDescent="0.35">
      <c r="A9">
        <v>8</v>
      </c>
      <c r="B9" t="s">
        <v>31</v>
      </c>
      <c r="C9">
        <v>141</v>
      </c>
      <c r="D9" t="s">
        <v>21</v>
      </c>
      <c r="E9" t="s">
        <v>23</v>
      </c>
      <c r="F9" t="s">
        <v>23</v>
      </c>
      <c r="G9">
        <v>37</v>
      </c>
      <c r="H9">
        <v>258.60000000000002</v>
      </c>
      <c r="I9">
        <v>84</v>
      </c>
      <c r="J9">
        <v>43.96</v>
      </c>
      <c r="K9">
        <v>222</v>
      </c>
      <c r="L9">
        <v>111</v>
      </c>
      <c r="M9">
        <v>18.87</v>
      </c>
      <c r="N9">
        <v>326.39999999999998</v>
      </c>
      <c r="O9">
        <v>97</v>
      </c>
      <c r="P9">
        <v>14.69</v>
      </c>
      <c r="Q9">
        <v>11.2</v>
      </c>
      <c r="R9">
        <v>5</v>
      </c>
      <c r="S9">
        <v>3.02</v>
      </c>
      <c r="T9">
        <v>0</v>
      </c>
      <c r="U9" t="s">
        <v>22</v>
      </c>
      <c r="V9">
        <f>IF(tbl_Customers[[#This Row],[churn]] = "yes", 1, 0)</f>
        <v>0</v>
      </c>
      <c r="W9" t="str">
        <f>IF(tbl_Customers[[#This Row],[number_customer_service_calls]] &lt;= 1, "0-1 Calls", IF(tbl_Customers[[#This Row],[number_customer_service_calls]] &lt;= 3, "2-3 Calls", IF(tbl_Customers[[#This Row],[number_customer_service_calls]] &lt;=5, "4-5 Calls", "6+ Calls")))</f>
        <v>0-1 Calls</v>
      </c>
      <c r="X9" t="str">
        <f>IF(tbl_Customers[[#This Row],[account_length]] &lt;= 50, "0-50", IF(tbl_Customers[[#This Row],[account_length]] &lt;=100, "51-100", IF(tbl_Customers[[#This Row],[account_length]] &lt;= 150, "101-150", "151+")))</f>
        <v>101-150</v>
      </c>
      <c r="Y9" t="str">
        <f>IF(tbl_Customers[[#This Row],[total_intl_charge]] &lt;= 3, "Low Charges", "High Charges")</f>
        <v>High Charges</v>
      </c>
      <c r="Z9" t="str">
        <f>IF(tbl_Customers[[#This Row],[total_eve_calls]]&lt;=80,"Low Calls",
IF(tbl_Customers[[#This Row],[total_eve_calls]]&lt;=120,"Medium Calls","High Calls"))</f>
        <v>Medium Calls</v>
      </c>
      <c r="AA9" t="str">
        <f>IF(tbl_Customers[[#This Row],[total_eve_charge]]&lt;=15,"Low Charges",
IF(tbl_Customers[[#This Row],[total_eve_charge]]&lt;=20,"Medium Charges","High Charges"))</f>
        <v>Medium Charges</v>
      </c>
      <c r="AB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 t="str">
        <f>IF(tbl_Customers[[#This Row],[number_vmail_messages]] = 0, "No Usage", IF(tbl_Customers[[#This Row],[number_vmail_messages]] &lt;= 20, "Low Usage", IF(tbl_Customers[[#This Row],[number_vmail_messages]] &lt;= 40, "Medium Usgae", "High Usage")))</f>
        <v>Medium Usgae</v>
      </c>
      <c r="AD9" t="str">
        <f>IF(tbl_Customers[[#This Row],[total_day_minutes]]&lt;=150,"Low Usage", IF(tbl_Customers[[#This Row],[total_day_minutes]]&lt;=200,"Medium Usage", IF(tbl_Customers[[#This Row],[total_day_minutes]]&lt;=250,"High Usage","Very High Usage")))</f>
        <v>Very High Usage</v>
      </c>
      <c r="AE9" t="str">
        <f>IF(tbl_Customers[[#This Row],[total_intl_calls]]&lt;=5,"Low Calls", IF(tbl_Customers[[#This Row],[total_intl_calls]]&lt;=10, "Medium Calls", "High Calls"))</f>
        <v>Low Calls</v>
      </c>
      <c r="AF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9" s="36" t="str">
        <f>IF(tbl_Customers[[#This Row],[Churn_Risk_Score]]&gt;=10,"High Risk", IF(tbl_Customers[[#This Row],[Churn_Risk_Score]]&gt;=5,"Medium Risk","Low Risk"))</f>
        <v>High Risk</v>
      </c>
    </row>
    <row r="10" spans="1:33" x14ac:dyDescent="0.35">
      <c r="A10">
        <v>9</v>
      </c>
      <c r="B10" t="s">
        <v>32</v>
      </c>
      <c r="C10">
        <v>65</v>
      </c>
      <c r="D10" t="s">
        <v>21</v>
      </c>
      <c r="E10" t="s">
        <v>22</v>
      </c>
      <c r="F10" t="s">
        <v>22</v>
      </c>
      <c r="G10">
        <v>0</v>
      </c>
      <c r="H10">
        <v>129.1</v>
      </c>
      <c r="I10">
        <v>137</v>
      </c>
      <c r="J10">
        <v>21.95</v>
      </c>
      <c r="K10">
        <v>228.5</v>
      </c>
      <c r="L10">
        <v>83</v>
      </c>
      <c r="M10">
        <v>19.420000000000002</v>
      </c>
      <c r="N10">
        <v>208.8</v>
      </c>
      <c r="O10">
        <v>111</v>
      </c>
      <c r="P10">
        <v>9.4</v>
      </c>
      <c r="Q10">
        <v>12.7</v>
      </c>
      <c r="R10">
        <v>6</v>
      </c>
      <c r="S10">
        <v>3.43</v>
      </c>
      <c r="T10">
        <v>4</v>
      </c>
      <c r="U10" t="s">
        <v>23</v>
      </c>
      <c r="V10">
        <f>IF(tbl_Customers[[#This Row],[churn]] = "yes", 1, 0)</f>
        <v>1</v>
      </c>
      <c r="W10" t="str">
        <f>IF(tbl_Customers[[#This Row],[number_customer_service_calls]] &lt;= 1, "0-1 Calls", IF(tbl_Customers[[#This Row],[number_customer_service_calls]] &lt;= 3, "2-3 Calls", IF(tbl_Customers[[#This Row],[number_customer_service_calls]] &lt;=5, "4-5 Calls", "6+ Calls")))</f>
        <v>4-5 Calls</v>
      </c>
      <c r="X10" t="str">
        <f>IF(tbl_Customers[[#This Row],[account_length]] &lt;= 50, "0-50", IF(tbl_Customers[[#This Row],[account_length]] &lt;=100, "51-100", IF(tbl_Customers[[#This Row],[account_length]] &lt;= 150, "101-150", "151+")))</f>
        <v>51-100</v>
      </c>
      <c r="Y10" t="str">
        <f>IF(tbl_Customers[[#This Row],[total_intl_charge]] &lt;= 3, "Low Charges", "High Charges")</f>
        <v>High Charges</v>
      </c>
      <c r="Z10" t="str">
        <f>IF(tbl_Customers[[#This Row],[total_eve_calls]]&lt;=80,"Low Calls",
IF(tbl_Customers[[#This Row],[total_eve_calls]]&lt;=120,"Medium Calls","High Calls"))</f>
        <v>Medium Calls</v>
      </c>
      <c r="AA10" t="str">
        <f>IF(tbl_Customers[[#This Row],[total_eve_charge]]&lt;=15,"Low Charges",
IF(tbl_Customers[[#This Row],[total_eve_charge]]&lt;=20,"Medium Charges","High Charges"))</f>
        <v>Medium Charges</v>
      </c>
      <c r="AB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 t="str">
        <f>IF(tbl_Customers[[#This Row],[number_vmail_messages]] = 0, "No Usage", IF(tbl_Customers[[#This Row],[number_vmail_messages]] &lt;= 20, "Low Usage", IF(tbl_Customers[[#This Row],[number_vmail_messages]] &lt;= 40, "Medium Usgae", "High Usage")))</f>
        <v>No Usage</v>
      </c>
      <c r="AD10" t="str">
        <f>IF(tbl_Customers[[#This Row],[total_day_minutes]]&lt;=150,"Low Usage", IF(tbl_Customers[[#This Row],[total_day_minutes]]&lt;=200,"Medium Usage", IF(tbl_Customers[[#This Row],[total_day_minutes]]&lt;=250,"High Usage","Very High Usage")))</f>
        <v>Low Usage</v>
      </c>
      <c r="AE10" t="str">
        <f>IF(tbl_Customers[[#This Row],[total_intl_calls]]&lt;=5,"Low Calls", IF(tbl_Customers[[#This Row],[total_intl_calls]]&lt;=10, "Medium Calls", "High Calls"))</f>
        <v>Medium Calls</v>
      </c>
      <c r="AF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 s="36" t="str">
        <f>IF(tbl_Customers[[#This Row],[Churn_Risk_Score]]&gt;=10,"High Risk", IF(tbl_Customers[[#This Row],[Churn_Risk_Score]]&gt;=5,"Medium Risk","Low Risk"))</f>
        <v>Medium Risk</v>
      </c>
    </row>
    <row r="11" spans="1:33" x14ac:dyDescent="0.35">
      <c r="A11">
        <v>10</v>
      </c>
      <c r="B11" t="s">
        <v>33</v>
      </c>
      <c r="C11">
        <v>74</v>
      </c>
      <c r="D11" t="s">
        <v>21</v>
      </c>
      <c r="E11" t="s">
        <v>22</v>
      </c>
      <c r="F11" t="s">
        <v>22</v>
      </c>
      <c r="G11">
        <v>0</v>
      </c>
      <c r="H11">
        <v>187.7</v>
      </c>
      <c r="I11">
        <v>127</v>
      </c>
      <c r="J11">
        <v>31.91</v>
      </c>
      <c r="K11">
        <v>163.4</v>
      </c>
      <c r="L11">
        <v>148</v>
      </c>
      <c r="M11">
        <v>13.89</v>
      </c>
      <c r="N11">
        <v>196</v>
      </c>
      <c r="O11">
        <v>94</v>
      </c>
      <c r="P11">
        <v>8.82</v>
      </c>
      <c r="Q11">
        <v>9.1</v>
      </c>
      <c r="R11">
        <v>5</v>
      </c>
      <c r="S11">
        <v>2.46</v>
      </c>
      <c r="T11">
        <v>0</v>
      </c>
      <c r="U11" t="s">
        <v>22</v>
      </c>
      <c r="V11">
        <f>IF(tbl_Customers[[#This Row],[churn]] = "yes", 1, 0)</f>
        <v>0</v>
      </c>
      <c r="W11" t="str">
        <f>IF(tbl_Customers[[#This Row],[number_customer_service_calls]] &lt;= 1, "0-1 Calls", IF(tbl_Customers[[#This Row],[number_customer_service_calls]] &lt;= 3, "2-3 Calls", IF(tbl_Customers[[#This Row],[number_customer_service_calls]] &lt;=5, "4-5 Calls", "6+ Calls")))</f>
        <v>0-1 Calls</v>
      </c>
      <c r="X11" t="str">
        <f>IF(tbl_Customers[[#This Row],[account_length]] &lt;= 50, "0-50", IF(tbl_Customers[[#This Row],[account_length]] &lt;=100, "51-100", IF(tbl_Customers[[#This Row],[account_length]] &lt;= 150, "101-150", "151+")))</f>
        <v>51-100</v>
      </c>
      <c r="Y11" t="str">
        <f>IF(tbl_Customers[[#This Row],[total_intl_charge]] &lt;= 3, "Low Charges", "High Charges")</f>
        <v>Low Charges</v>
      </c>
      <c r="Z11" t="str">
        <f>IF(tbl_Customers[[#This Row],[total_eve_calls]]&lt;=80,"Low Calls",
IF(tbl_Customers[[#This Row],[total_eve_calls]]&lt;=120,"Medium Calls","High Calls"))</f>
        <v>High Calls</v>
      </c>
      <c r="AA11" t="str">
        <f>IF(tbl_Customers[[#This Row],[total_eve_charge]]&lt;=15,"Low Charges",
IF(tbl_Customers[[#This Row],[total_eve_charge]]&lt;=20,"Medium Charges","High Charges"))</f>
        <v>Low Charges</v>
      </c>
      <c r="AB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 t="str">
        <f>IF(tbl_Customers[[#This Row],[number_vmail_messages]] = 0, "No Usage", IF(tbl_Customers[[#This Row],[number_vmail_messages]] &lt;= 20, "Low Usage", IF(tbl_Customers[[#This Row],[number_vmail_messages]] &lt;= 40, "Medium Usgae", "High Usage")))</f>
        <v>No Usage</v>
      </c>
      <c r="AD11" t="str">
        <f>IF(tbl_Customers[[#This Row],[total_day_minutes]]&lt;=150,"Low Usage", IF(tbl_Customers[[#This Row],[total_day_minutes]]&lt;=200,"Medium Usage", IF(tbl_Customers[[#This Row],[total_day_minutes]]&lt;=250,"High Usage","Very High Usage")))</f>
        <v>Medium Usage</v>
      </c>
      <c r="AE11" t="str">
        <f>IF(tbl_Customers[[#This Row],[total_intl_calls]]&lt;=5,"Low Calls", IF(tbl_Customers[[#This Row],[total_intl_calls]]&lt;=10, "Medium Calls", "High Calls"))</f>
        <v>Low Calls</v>
      </c>
      <c r="AF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 s="36" t="str">
        <f>IF(tbl_Customers[[#This Row],[Churn_Risk_Score]]&gt;=10,"High Risk", IF(tbl_Customers[[#This Row],[Churn_Risk_Score]]&gt;=5,"Medium Risk","Low Risk"))</f>
        <v>Low Risk</v>
      </c>
    </row>
    <row r="12" spans="1:33" x14ac:dyDescent="0.35">
      <c r="A12">
        <v>11</v>
      </c>
      <c r="B12" t="s">
        <v>34</v>
      </c>
      <c r="C12">
        <v>168</v>
      </c>
      <c r="D12" t="s">
        <v>25</v>
      </c>
      <c r="E12" t="s">
        <v>22</v>
      </c>
      <c r="F12" t="s">
        <v>22</v>
      </c>
      <c r="G12">
        <v>0</v>
      </c>
      <c r="H12">
        <v>128.80000000000001</v>
      </c>
      <c r="I12">
        <v>96</v>
      </c>
      <c r="J12">
        <v>21.9</v>
      </c>
      <c r="K12">
        <v>104.9</v>
      </c>
      <c r="L12">
        <v>71</v>
      </c>
      <c r="M12">
        <v>8.92</v>
      </c>
      <c r="N12">
        <v>141.1</v>
      </c>
      <c r="O12">
        <v>128</v>
      </c>
      <c r="P12">
        <v>6.35</v>
      </c>
      <c r="Q12">
        <v>11.2</v>
      </c>
      <c r="R12">
        <v>2</v>
      </c>
      <c r="S12">
        <v>3.02</v>
      </c>
      <c r="T12">
        <v>1</v>
      </c>
      <c r="U12" t="s">
        <v>22</v>
      </c>
      <c r="V12">
        <f>IF(tbl_Customers[[#This Row],[churn]] = "yes", 1, 0)</f>
        <v>0</v>
      </c>
      <c r="W12" t="str">
        <f>IF(tbl_Customers[[#This Row],[number_customer_service_calls]] &lt;= 1, "0-1 Calls", IF(tbl_Customers[[#This Row],[number_customer_service_calls]] &lt;= 3, "2-3 Calls", IF(tbl_Customers[[#This Row],[number_customer_service_calls]] &lt;=5, "4-5 Calls", "6+ Calls")))</f>
        <v>0-1 Calls</v>
      </c>
      <c r="X12" t="str">
        <f>IF(tbl_Customers[[#This Row],[account_length]] &lt;= 50, "0-50", IF(tbl_Customers[[#This Row],[account_length]] &lt;=100, "51-100", IF(tbl_Customers[[#This Row],[account_length]] &lt;= 150, "101-150", "151+")))</f>
        <v>151+</v>
      </c>
      <c r="Y12" t="str">
        <f>IF(tbl_Customers[[#This Row],[total_intl_charge]] &lt;= 3, "Low Charges", "High Charges")</f>
        <v>High Charges</v>
      </c>
      <c r="Z12" t="str">
        <f>IF(tbl_Customers[[#This Row],[total_eve_calls]]&lt;=80,"Low Calls",
IF(tbl_Customers[[#This Row],[total_eve_calls]]&lt;=120,"Medium Calls","High Calls"))</f>
        <v>Low Calls</v>
      </c>
      <c r="AA12" t="str">
        <f>IF(tbl_Customers[[#This Row],[total_eve_charge]]&lt;=15,"Low Charges",
IF(tbl_Customers[[#This Row],[total_eve_charge]]&lt;=20,"Medium Charges","High Charges"))</f>
        <v>Low Charges</v>
      </c>
      <c r="AB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 t="str">
        <f>IF(tbl_Customers[[#This Row],[number_vmail_messages]] = 0, "No Usage", IF(tbl_Customers[[#This Row],[number_vmail_messages]] &lt;= 20, "Low Usage", IF(tbl_Customers[[#This Row],[number_vmail_messages]] &lt;= 40, "Medium Usgae", "High Usage")))</f>
        <v>No Usage</v>
      </c>
      <c r="AD12" t="str">
        <f>IF(tbl_Customers[[#This Row],[total_day_minutes]]&lt;=150,"Low Usage", IF(tbl_Customers[[#This Row],[total_day_minutes]]&lt;=200,"Medium Usage", IF(tbl_Customers[[#This Row],[total_day_minutes]]&lt;=250,"High Usage","Very High Usage")))</f>
        <v>Low Usage</v>
      </c>
      <c r="AE12" t="str">
        <f>IF(tbl_Customers[[#This Row],[total_intl_calls]]&lt;=5,"Low Calls", IF(tbl_Customers[[#This Row],[total_intl_calls]]&lt;=10, "Medium Calls", "High Calls"))</f>
        <v>Low Calls</v>
      </c>
      <c r="AF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 s="36" t="str">
        <f>IF(tbl_Customers[[#This Row],[Churn_Risk_Score]]&gt;=10,"High Risk", IF(tbl_Customers[[#This Row],[Churn_Risk_Score]]&gt;=5,"Medium Risk","Low Risk"))</f>
        <v>Low Risk</v>
      </c>
    </row>
    <row r="13" spans="1:33" x14ac:dyDescent="0.35">
      <c r="A13">
        <v>12</v>
      </c>
      <c r="B13" t="s">
        <v>35</v>
      </c>
      <c r="C13">
        <v>95</v>
      </c>
      <c r="D13" t="s">
        <v>28</v>
      </c>
      <c r="E13" t="s">
        <v>22</v>
      </c>
      <c r="F13" t="s">
        <v>22</v>
      </c>
      <c r="G13">
        <v>0</v>
      </c>
      <c r="H13">
        <v>156.6</v>
      </c>
      <c r="I13">
        <v>88</v>
      </c>
      <c r="J13">
        <v>26.62</v>
      </c>
      <c r="K13">
        <v>247.6</v>
      </c>
      <c r="L13">
        <v>75</v>
      </c>
      <c r="M13">
        <v>21.05</v>
      </c>
      <c r="N13">
        <v>192.3</v>
      </c>
      <c r="O13">
        <v>115</v>
      </c>
      <c r="P13">
        <v>8.65</v>
      </c>
      <c r="Q13">
        <v>12.3</v>
      </c>
      <c r="R13">
        <v>5</v>
      </c>
      <c r="S13">
        <v>3.32</v>
      </c>
      <c r="T13">
        <v>3</v>
      </c>
      <c r="U13" t="s">
        <v>22</v>
      </c>
      <c r="V13">
        <f>IF(tbl_Customers[[#This Row],[churn]] = "yes", 1, 0)</f>
        <v>0</v>
      </c>
      <c r="W13" t="str">
        <f>IF(tbl_Customers[[#This Row],[number_customer_service_calls]] &lt;= 1, "0-1 Calls", IF(tbl_Customers[[#This Row],[number_customer_service_calls]] &lt;= 3, "2-3 Calls", IF(tbl_Customers[[#This Row],[number_customer_service_calls]] &lt;=5, "4-5 Calls", "6+ Calls")))</f>
        <v>2-3 Calls</v>
      </c>
      <c r="X13" t="str">
        <f>IF(tbl_Customers[[#This Row],[account_length]] &lt;= 50, "0-50", IF(tbl_Customers[[#This Row],[account_length]] &lt;=100, "51-100", IF(tbl_Customers[[#This Row],[account_length]] &lt;= 150, "101-150", "151+")))</f>
        <v>51-100</v>
      </c>
      <c r="Y13" t="str">
        <f>IF(tbl_Customers[[#This Row],[total_intl_charge]] &lt;= 3, "Low Charges", "High Charges")</f>
        <v>High Charges</v>
      </c>
      <c r="Z13" t="str">
        <f>IF(tbl_Customers[[#This Row],[total_eve_calls]]&lt;=80,"Low Calls",
IF(tbl_Customers[[#This Row],[total_eve_calls]]&lt;=120,"Medium Calls","High Calls"))</f>
        <v>Low Calls</v>
      </c>
      <c r="AA13" t="str">
        <f>IF(tbl_Customers[[#This Row],[total_eve_charge]]&lt;=15,"Low Charges",
IF(tbl_Customers[[#This Row],[total_eve_charge]]&lt;=20,"Medium Charges","High Charges"))</f>
        <v>High Charges</v>
      </c>
      <c r="AB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 t="str">
        <f>IF(tbl_Customers[[#This Row],[number_vmail_messages]] = 0, "No Usage", IF(tbl_Customers[[#This Row],[number_vmail_messages]] &lt;= 20, "Low Usage", IF(tbl_Customers[[#This Row],[number_vmail_messages]] &lt;= 40, "Medium Usgae", "High Usage")))</f>
        <v>No Usage</v>
      </c>
      <c r="AD13" t="str">
        <f>IF(tbl_Customers[[#This Row],[total_day_minutes]]&lt;=150,"Low Usage", IF(tbl_Customers[[#This Row],[total_day_minutes]]&lt;=200,"Medium Usage", IF(tbl_Customers[[#This Row],[total_day_minutes]]&lt;=250,"High Usage","Very High Usage")))</f>
        <v>Medium Usage</v>
      </c>
      <c r="AE13" t="str">
        <f>IF(tbl_Customers[[#This Row],[total_intl_calls]]&lt;=5,"Low Calls", IF(tbl_Customers[[#This Row],[total_intl_calls]]&lt;=10, "Medium Calls", "High Calls"))</f>
        <v>Low Calls</v>
      </c>
      <c r="AF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 s="36" t="str">
        <f>IF(tbl_Customers[[#This Row],[Churn_Risk_Score]]&gt;=10,"High Risk", IF(tbl_Customers[[#This Row],[Churn_Risk_Score]]&gt;=5,"Medium Risk","Low Risk"))</f>
        <v>Low Risk</v>
      </c>
    </row>
    <row r="14" spans="1:33" x14ac:dyDescent="0.35">
      <c r="A14">
        <v>13</v>
      </c>
      <c r="B14" t="s">
        <v>36</v>
      </c>
      <c r="C14">
        <v>161</v>
      </c>
      <c r="D14" t="s">
        <v>21</v>
      </c>
      <c r="E14" t="s">
        <v>22</v>
      </c>
      <c r="F14" t="s">
        <v>22</v>
      </c>
      <c r="G14">
        <v>0</v>
      </c>
      <c r="H14">
        <v>332.9</v>
      </c>
      <c r="I14">
        <v>67</v>
      </c>
      <c r="J14">
        <v>56.59</v>
      </c>
      <c r="K14">
        <v>317.8</v>
      </c>
      <c r="L14">
        <v>97</v>
      </c>
      <c r="M14">
        <v>27.01</v>
      </c>
      <c r="N14">
        <v>160.6</v>
      </c>
      <c r="O14">
        <v>128</v>
      </c>
      <c r="P14">
        <v>7.23</v>
      </c>
      <c r="Q14">
        <v>5.4</v>
      </c>
      <c r="R14">
        <v>9</v>
      </c>
      <c r="S14">
        <v>1.46</v>
      </c>
      <c r="T14">
        <v>4</v>
      </c>
      <c r="U14" t="s">
        <v>23</v>
      </c>
      <c r="V14">
        <f>IF(tbl_Customers[[#This Row],[churn]] = "yes", 1, 0)</f>
        <v>1</v>
      </c>
      <c r="W14" t="str">
        <f>IF(tbl_Customers[[#This Row],[number_customer_service_calls]] &lt;= 1, "0-1 Calls", IF(tbl_Customers[[#This Row],[number_customer_service_calls]] &lt;= 3, "2-3 Calls", IF(tbl_Customers[[#This Row],[number_customer_service_calls]] &lt;=5, "4-5 Calls", "6+ Calls")))</f>
        <v>4-5 Calls</v>
      </c>
      <c r="X14" t="str">
        <f>IF(tbl_Customers[[#This Row],[account_length]] &lt;= 50, "0-50", IF(tbl_Customers[[#This Row],[account_length]] &lt;=100, "51-100", IF(tbl_Customers[[#This Row],[account_length]] &lt;= 150, "101-150", "151+")))</f>
        <v>151+</v>
      </c>
      <c r="Y14" t="str">
        <f>IF(tbl_Customers[[#This Row],[total_intl_charge]] &lt;= 3, "Low Charges", "High Charges")</f>
        <v>Low Charges</v>
      </c>
      <c r="Z14" t="str">
        <f>IF(tbl_Customers[[#This Row],[total_eve_calls]]&lt;=80,"Low Calls",
IF(tbl_Customers[[#This Row],[total_eve_calls]]&lt;=120,"Medium Calls","High Calls"))</f>
        <v>Medium Calls</v>
      </c>
      <c r="AA14" t="str">
        <f>IF(tbl_Customers[[#This Row],[total_eve_charge]]&lt;=15,"Low Charges",
IF(tbl_Customers[[#This Row],[total_eve_charge]]&lt;=20,"Medium Charges","High Charges"))</f>
        <v>High Charges</v>
      </c>
      <c r="AB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 t="str">
        <f>IF(tbl_Customers[[#This Row],[number_vmail_messages]] = 0, "No Usage", IF(tbl_Customers[[#This Row],[number_vmail_messages]] &lt;= 20, "Low Usage", IF(tbl_Customers[[#This Row],[number_vmail_messages]] &lt;= 40, "Medium Usgae", "High Usage")))</f>
        <v>No Usage</v>
      </c>
      <c r="AD14" t="str">
        <f>IF(tbl_Customers[[#This Row],[total_day_minutes]]&lt;=150,"Low Usage", IF(tbl_Customers[[#This Row],[total_day_minutes]]&lt;=200,"Medium Usage", IF(tbl_Customers[[#This Row],[total_day_minutes]]&lt;=250,"High Usage","Very High Usage")))</f>
        <v>Very High Usage</v>
      </c>
      <c r="AE14" t="str">
        <f>IF(tbl_Customers[[#This Row],[total_intl_calls]]&lt;=5,"Low Calls", IF(tbl_Customers[[#This Row],[total_intl_calls]]&lt;=10, "Medium Calls", "High Calls"))</f>
        <v>Medium Calls</v>
      </c>
      <c r="AF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14" s="36" t="str">
        <f>IF(tbl_Customers[[#This Row],[Churn_Risk_Score]]&gt;=10,"High Risk", IF(tbl_Customers[[#This Row],[Churn_Risk_Score]]&gt;=5,"Medium Risk","Low Risk"))</f>
        <v>Medium Risk</v>
      </c>
    </row>
    <row r="15" spans="1:33" x14ac:dyDescent="0.35">
      <c r="A15">
        <v>14</v>
      </c>
      <c r="B15" t="s">
        <v>37</v>
      </c>
      <c r="C15">
        <v>85</v>
      </c>
      <c r="D15" t="s">
        <v>25</v>
      </c>
      <c r="E15" t="s">
        <v>22</v>
      </c>
      <c r="F15" t="s">
        <v>23</v>
      </c>
      <c r="G15">
        <v>27</v>
      </c>
      <c r="H15">
        <v>196.4</v>
      </c>
      <c r="I15">
        <v>139</v>
      </c>
      <c r="J15">
        <v>33.39</v>
      </c>
      <c r="K15">
        <v>280.89999999999998</v>
      </c>
      <c r="L15">
        <v>90</v>
      </c>
      <c r="M15">
        <v>23.88</v>
      </c>
      <c r="N15">
        <v>89.3</v>
      </c>
      <c r="O15">
        <v>75</v>
      </c>
      <c r="P15">
        <v>4.0199999999999996</v>
      </c>
      <c r="Q15">
        <v>13.8</v>
      </c>
      <c r="R15">
        <v>4</v>
      </c>
      <c r="S15">
        <v>3.73</v>
      </c>
      <c r="T15">
        <v>1</v>
      </c>
      <c r="U15" t="s">
        <v>22</v>
      </c>
      <c r="V15">
        <f>IF(tbl_Customers[[#This Row],[churn]] = "yes", 1, 0)</f>
        <v>0</v>
      </c>
      <c r="W15" t="str">
        <f>IF(tbl_Customers[[#This Row],[number_customer_service_calls]] &lt;= 1, "0-1 Calls", IF(tbl_Customers[[#This Row],[number_customer_service_calls]] &lt;= 3, "2-3 Calls", IF(tbl_Customers[[#This Row],[number_customer_service_calls]] &lt;=5, "4-5 Calls", "6+ Calls")))</f>
        <v>0-1 Calls</v>
      </c>
      <c r="X15" t="str">
        <f>IF(tbl_Customers[[#This Row],[account_length]] &lt;= 50, "0-50", IF(tbl_Customers[[#This Row],[account_length]] &lt;=100, "51-100", IF(tbl_Customers[[#This Row],[account_length]] &lt;= 150, "101-150", "151+")))</f>
        <v>51-100</v>
      </c>
      <c r="Y15" t="str">
        <f>IF(tbl_Customers[[#This Row],[total_intl_charge]] &lt;= 3, "Low Charges", "High Charges")</f>
        <v>High Charges</v>
      </c>
      <c r="Z15" t="str">
        <f>IF(tbl_Customers[[#This Row],[total_eve_calls]]&lt;=80,"Low Calls",
IF(tbl_Customers[[#This Row],[total_eve_calls]]&lt;=120,"Medium Calls","High Calls"))</f>
        <v>Medium Calls</v>
      </c>
      <c r="AA15" t="str">
        <f>IF(tbl_Customers[[#This Row],[total_eve_charge]]&lt;=15,"Low Charges",
IF(tbl_Customers[[#This Row],[total_eve_charge]]&lt;=20,"Medium Charges","High Charges"))</f>
        <v>High Charges</v>
      </c>
      <c r="AB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 t="str">
        <f>IF(tbl_Customers[[#This Row],[number_vmail_messages]] = 0, "No Usage", IF(tbl_Customers[[#This Row],[number_vmail_messages]] &lt;= 20, "Low Usage", IF(tbl_Customers[[#This Row],[number_vmail_messages]] &lt;= 40, "Medium Usgae", "High Usage")))</f>
        <v>Medium Usgae</v>
      </c>
      <c r="AD15" t="str">
        <f>IF(tbl_Customers[[#This Row],[total_day_minutes]]&lt;=150,"Low Usage", IF(tbl_Customers[[#This Row],[total_day_minutes]]&lt;=200,"Medium Usage", IF(tbl_Customers[[#This Row],[total_day_minutes]]&lt;=250,"High Usage","Very High Usage")))</f>
        <v>Medium Usage</v>
      </c>
      <c r="AE15" t="str">
        <f>IF(tbl_Customers[[#This Row],[total_intl_calls]]&lt;=5,"Low Calls", IF(tbl_Customers[[#This Row],[total_intl_calls]]&lt;=10, "Medium Calls", "High Calls"))</f>
        <v>Low Calls</v>
      </c>
      <c r="AF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 s="36" t="str">
        <f>IF(tbl_Customers[[#This Row],[Churn_Risk_Score]]&gt;=10,"High Risk", IF(tbl_Customers[[#This Row],[Churn_Risk_Score]]&gt;=5,"Medium Risk","Low Risk"))</f>
        <v>Low Risk</v>
      </c>
    </row>
    <row r="16" spans="1:33" x14ac:dyDescent="0.35">
      <c r="A16">
        <v>15</v>
      </c>
      <c r="B16" t="s">
        <v>38</v>
      </c>
      <c r="C16">
        <v>76</v>
      </c>
      <c r="D16" t="s">
        <v>28</v>
      </c>
      <c r="E16" t="s">
        <v>22</v>
      </c>
      <c r="F16" t="s">
        <v>23</v>
      </c>
      <c r="G16">
        <v>33</v>
      </c>
      <c r="H16">
        <v>189.7</v>
      </c>
      <c r="I16">
        <v>66</v>
      </c>
      <c r="J16">
        <v>32.25</v>
      </c>
      <c r="K16">
        <v>212.8</v>
      </c>
      <c r="L16">
        <v>65</v>
      </c>
      <c r="M16">
        <v>18.09</v>
      </c>
      <c r="N16">
        <v>165.7</v>
      </c>
      <c r="O16">
        <v>108</v>
      </c>
      <c r="P16">
        <v>7.46</v>
      </c>
      <c r="Q16">
        <v>10</v>
      </c>
      <c r="R16">
        <v>5</v>
      </c>
      <c r="S16">
        <v>2.7</v>
      </c>
      <c r="T16">
        <v>1</v>
      </c>
      <c r="U16" t="s">
        <v>22</v>
      </c>
      <c r="V16">
        <f>IF(tbl_Customers[[#This Row],[churn]] = "yes", 1, 0)</f>
        <v>0</v>
      </c>
      <c r="W16" t="str">
        <f>IF(tbl_Customers[[#This Row],[number_customer_service_calls]] &lt;= 1, "0-1 Calls", IF(tbl_Customers[[#This Row],[number_customer_service_calls]] &lt;= 3, "2-3 Calls", IF(tbl_Customers[[#This Row],[number_customer_service_calls]] &lt;=5, "4-5 Calls", "6+ Calls")))</f>
        <v>0-1 Calls</v>
      </c>
      <c r="X16" t="str">
        <f>IF(tbl_Customers[[#This Row],[account_length]] &lt;= 50, "0-50", IF(tbl_Customers[[#This Row],[account_length]] &lt;=100, "51-100", IF(tbl_Customers[[#This Row],[account_length]] &lt;= 150, "101-150", "151+")))</f>
        <v>51-100</v>
      </c>
      <c r="Y16" t="str">
        <f>IF(tbl_Customers[[#This Row],[total_intl_charge]] &lt;= 3, "Low Charges", "High Charges")</f>
        <v>Low Charges</v>
      </c>
      <c r="Z16" t="str">
        <f>IF(tbl_Customers[[#This Row],[total_eve_calls]]&lt;=80,"Low Calls",
IF(tbl_Customers[[#This Row],[total_eve_calls]]&lt;=120,"Medium Calls","High Calls"))</f>
        <v>Low Calls</v>
      </c>
      <c r="AA16" t="str">
        <f>IF(tbl_Customers[[#This Row],[total_eve_charge]]&lt;=15,"Low Charges",
IF(tbl_Customers[[#This Row],[total_eve_charge]]&lt;=20,"Medium Charges","High Charges"))</f>
        <v>Medium Charges</v>
      </c>
      <c r="AB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 t="str">
        <f>IF(tbl_Customers[[#This Row],[number_vmail_messages]] = 0, "No Usage", IF(tbl_Customers[[#This Row],[number_vmail_messages]] &lt;= 20, "Low Usage", IF(tbl_Customers[[#This Row],[number_vmail_messages]] &lt;= 40, "Medium Usgae", "High Usage")))</f>
        <v>Medium Usgae</v>
      </c>
      <c r="AD16" t="str">
        <f>IF(tbl_Customers[[#This Row],[total_day_minutes]]&lt;=150,"Low Usage", IF(tbl_Customers[[#This Row],[total_day_minutes]]&lt;=200,"Medium Usage", IF(tbl_Customers[[#This Row],[total_day_minutes]]&lt;=250,"High Usage","Very High Usage")))</f>
        <v>Medium Usage</v>
      </c>
      <c r="AE16" t="str">
        <f>IF(tbl_Customers[[#This Row],[total_intl_calls]]&lt;=5,"Low Calls", IF(tbl_Customers[[#This Row],[total_intl_calls]]&lt;=10, "Medium Calls", "High Calls"))</f>
        <v>Low Calls</v>
      </c>
      <c r="AF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 s="36" t="str">
        <f>IF(tbl_Customers[[#This Row],[Churn_Risk_Score]]&gt;=10,"High Risk", IF(tbl_Customers[[#This Row],[Churn_Risk_Score]]&gt;=5,"Medium Risk","Low Risk"))</f>
        <v>Low Risk</v>
      </c>
    </row>
    <row r="17" spans="1:33" x14ac:dyDescent="0.35">
      <c r="A17">
        <v>16</v>
      </c>
      <c r="B17" t="s">
        <v>39</v>
      </c>
      <c r="C17">
        <v>73</v>
      </c>
      <c r="D17" t="s">
        <v>21</v>
      </c>
      <c r="E17" t="s">
        <v>22</v>
      </c>
      <c r="F17" t="s">
        <v>22</v>
      </c>
      <c r="G17">
        <v>0</v>
      </c>
      <c r="H17">
        <v>224.4</v>
      </c>
      <c r="I17">
        <v>90</v>
      </c>
      <c r="J17">
        <v>38.15</v>
      </c>
      <c r="K17">
        <v>159.5</v>
      </c>
      <c r="L17">
        <v>88</v>
      </c>
      <c r="M17">
        <v>13.56</v>
      </c>
      <c r="N17">
        <v>192.8</v>
      </c>
      <c r="O17">
        <v>74</v>
      </c>
      <c r="P17">
        <v>8.68</v>
      </c>
      <c r="Q17">
        <v>13</v>
      </c>
      <c r="R17">
        <v>2</v>
      </c>
      <c r="S17">
        <v>3.51</v>
      </c>
      <c r="T17">
        <v>1</v>
      </c>
      <c r="U17" t="s">
        <v>22</v>
      </c>
      <c r="V17">
        <f>IF(tbl_Customers[[#This Row],[churn]] = "yes", 1, 0)</f>
        <v>0</v>
      </c>
      <c r="W17" t="str">
        <f>IF(tbl_Customers[[#This Row],[number_customer_service_calls]] &lt;= 1, "0-1 Calls", IF(tbl_Customers[[#This Row],[number_customer_service_calls]] &lt;= 3, "2-3 Calls", IF(tbl_Customers[[#This Row],[number_customer_service_calls]] &lt;=5, "4-5 Calls", "6+ Calls")))</f>
        <v>0-1 Calls</v>
      </c>
      <c r="X17" t="str">
        <f>IF(tbl_Customers[[#This Row],[account_length]] &lt;= 50, "0-50", IF(tbl_Customers[[#This Row],[account_length]] &lt;=100, "51-100", IF(tbl_Customers[[#This Row],[account_length]] &lt;= 150, "101-150", "151+")))</f>
        <v>51-100</v>
      </c>
      <c r="Y17" t="str">
        <f>IF(tbl_Customers[[#This Row],[total_intl_charge]] &lt;= 3, "Low Charges", "High Charges")</f>
        <v>High Charges</v>
      </c>
      <c r="Z17" t="str">
        <f>IF(tbl_Customers[[#This Row],[total_eve_calls]]&lt;=80,"Low Calls",
IF(tbl_Customers[[#This Row],[total_eve_calls]]&lt;=120,"Medium Calls","High Calls"))</f>
        <v>Medium Calls</v>
      </c>
      <c r="AA17" t="str">
        <f>IF(tbl_Customers[[#This Row],[total_eve_charge]]&lt;=15,"Low Charges",
IF(tbl_Customers[[#This Row],[total_eve_charge]]&lt;=20,"Medium Charges","High Charges"))</f>
        <v>Low Charges</v>
      </c>
      <c r="AB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 t="str">
        <f>IF(tbl_Customers[[#This Row],[number_vmail_messages]] = 0, "No Usage", IF(tbl_Customers[[#This Row],[number_vmail_messages]] &lt;= 20, "Low Usage", IF(tbl_Customers[[#This Row],[number_vmail_messages]] &lt;= 40, "Medium Usgae", "High Usage")))</f>
        <v>No Usage</v>
      </c>
      <c r="AD17" t="str">
        <f>IF(tbl_Customers[[#This Row],[total_day_minutes]]&lt;=150,"Low Usage", IF(tbl_Customers[[#This Row],[total_day_minutes]]&lt;=200,"Medium Usage", IF(tbl_Customers[[#This Row],[total_day_minutes]]&lt;=250,"High Usage","Very High Usage")))</f>
        <v>High Usage</v>
      </c>
      <c r="AE17" t="str">
        <f>IF(tbl_Customers[[#This Row],[total_intl_calls]]&lt;=5,"Low Calls", IF(tbl_Customers[[#This Row],[total_intl_calls]]&lt;=10, "Medium Calls", "High Calls"))</f>
        <v>Low Calls</v>
      </c>
      <c r="AF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 s="36" t="str">
        <f>IF(tbl_Customers[[#This Row],[Churn_Risk_Score]]&gt;=10,"High Risk", IF(tbl_Customers[[#This Row],[Churn_Risk_Score]]&gt;=5,"Medium Risk","Low Risk"))</f>
        <v>Low Risk</v>
      </c>
    </row>
    <row r="18" spans="1:33" x14ac:dyDescent="0.35">
      <c r="A18">
        <v>17</v>
      </c>
      <c r="B18" t="s">
        <v>40</v>
      </c>
      <c r="C18">
        <v>147</v>
      </c>
      <c r="D18" t="s">
        <v>21</v>
      </c>
      <c r="E18" t="s">
        <v>22</v>
      </c>
      <c r="F18" t="s">
        <v>22</v>
      </c>
      <c r="G18">
        <v>0</v>
      </c>
      <c r="H18">
        <v>155.1</v>
      </c>
      <c r="I18">
        <v>117</v>
      </c>
      <c r="J18">
        <v>26.37</v>
      </c>
      <c r="K18">
        <v>239.7</v>
      </c>
      <c r="L18">
        <v>93</v>
      </c>
      <c r="M18">
        <v>20.37</v>
      </c>
      <c r="N18">
        <v>208.8</v>
      </c>
      <c r="O18">
        <v>133</v>
      </c>
      <c r="P18">
        <v>9.4</v>
      </c>
      <c r="Q18">
        <v>10.6</v>
      </c>
      <c r="R18">
        <v>4</v>
      </c>
      <c r="S18">
        <v>2.86</v>
      </c>
      <c r="T18">
        <v>0</v>
      </c>
      <c r="U18" t="s">
        <v>22</v>
      </c>
      <c r="V18">
        <f>IF(tbl_Customers[[#This Row],[churn]] = "yes", 1, 0)</f>
        <v>0</v>
      </c>
      <c r="W18" t="str">
        <f>IF(tbl_Customers[[#This Row],[number_customer_service_calls]] &lt;= 1, "0-1 Calls", IF(tbl_Customers[[#This Row],[number_customer_service_calls]] &lt;= 3, "2-3 Calls", IF(tbl_Customers[[#This Row],[number_customer_service_calls]] &lt;=5, "4-5 Calls", "6+ Calls")))</f>
        <v>0-1 Calls</v>
      </c>
      <c r="X18" t="str">
        <f>IF(tbl_Customers[[#This Row],[account_length]] &lt;= 50, "0-50", IF(tbl_Customers[[#This Row],[account_length]] &lt;=100, "51-100", IF(tbl_Customers[[#This Row],[account_length]] &lt;= 150, "101-150", "151+")))</f>
        <v>101-150</v>
      </c>
      <c r="Y18" t="str">
        <f>IF(tbl_Customers[[#This Row],[total_intl_charge]] &lt;= 3, "Low Charges", "High Charges")</f>
        <v>Low Charges</v>
      </c>
      <c r="Z18" t="str">
        <f>IF(tbl_Customers[[#This Row],[total_eve_calls]]&lt;=80,"Low Calls",
IF(tbl_Customers[[#This Row],[total_eve_calls]]&lt;=120,"Medium Calls","High Calls"))</f>
        <v>Medium Calls</v>
      </c>
      <c r="AA18" t="str">
        <f>IF(tbl_Customers[[#This Row],[total_eve_charge]]&lt;=15,"Low Charges",
IF(tbl_Customers[[#This Row],[total_eve_charge]]&lt;=20,"Medium Charges","High Charges"))</f>
        <v>High Charges</v>
      </c>
      <c r="AB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 t="str">
        <f>IF(tbl_Customers[[#This Row],[number_vmail_messages]] = 0, "No Usage", IF(tbl_Customers[[#This Row],[number_vmail_messages]] &lt;= 20, "Low Usage", IF(tbl_Customers[[#This Row],[number_vmail_messages]] &lt;= 40, "Medium Usgae", "High Usage")))</f>
        <v>No Usage</v>
      </c>
      <c r="AD18" t="str">
        <f>IF(tbl_Customers[[#This Row],[total_day_minutes]]&lt;=150,"Low Usage", IF(tbl_Customers[[#This Row],[total_day_minutes]]&lt;=200,"Medium Usage", IF(tbl_Customers[[#This Row],[total_day_minutes]]&lt;=250,"High Usage","Very High Usage")))</f>
        <v>Medium Usage</v>
      </c>
      <c r="AE18" t="str">
        <f>IF(tbl_Customers[[#This Row],[total_intl_calls]]&lt;=5,"Low Calls", IF(tbl_Customers[[#This Row],[total_intl_calls]]&lt;=10, "Medium Calls", "High Calls"))</f>
        <v>Low Calls</v>
      </c>
      <c r="AF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 s="36" t="str">
        <f>IF(tbl_Customers[[#This Row],[Churn_Risk_Score]]&gt;=10,"High Risk", IF(tbl_Customers[[#This Row],[Churn_Risk_Score]]&gt;=5,"Medium Risk","Low Risk"))</f>
        <v>Low Risk</v>
      </c>
    </row>
    <row r="19" spans="1:33" x14ac:dyDescent="0.35">
      <c r="A19">
        <v>18</v>
      </c>
      <c r="B19" t="s">
        <v>41</v>
      </c>
      <c r="C19">
        <v>77</v>
      </c>
      <c r="D19" t="s">
        <v>25</v>
      </c>
      <c r="E19" t="s">
        <v>22</v>
      </c>
      <c r="F19" t="s">
        <v>22</v>
      </c>
      <c r="G19">
        <v>0</v>
      </c>
      <c r="H19">
        <v>62.4</v>
      </c>
      <c r="I19">
        <v>89</v>
      </c>
      <c r="J19">
        <v>10.61</v>
      </c>
      <c r="K19">
        <v>169.9</v>
      </c>
      <c r="L19">
        <v>121</v>
      </c>
      <c r="M19">
        <v>14.44</v>
      </c>
      <c r="N19">
        <v>209.6</v>
      </c>
      <c r="O19">
        <v>64</v>
      </c>
      <c r="P19">
        <v>9.43</v>
      </c>
      <c r="Q19">
        <v>5.7</v>
      </c>
      <c r="R19">
        <v>6</v>
      </c>
      <c r="S19">
        <v>1.54</v>
      </c>
      <c r="T19">
        <v>5</v>
      </c>
      <c r="U19" t="s">
        <v>23</v>
      </c>
      <c r="V19">
        <f>IF(tbl_Customers[[#This Row],[churn]] = "yes", 1, 0)</f>
        <v>1</v>
      </c>
      <c r="W19" t="str">
        <f>IF(tbl_Customers[[#This Row],[number_customer_service_calls]] &lt;= 1, "0-1 Calls", IF(tbl_Customers[[#This Row],[number_customer_service_calls]] &lt;= 3, "2-3 Calls", IF(tbl_Customers[[#This Row],[number_customer_service_calls]] &lt;=5, "4-5 Calls", "6+ Calls")))</f>
        <v>4-5 Calls</v>
      </c>
      <c r="X19" t="str">
        <f>IF(tbl_Customers[[#This Row],[account_length]] &lt;= 50, "0-50", IF(tbl_Customers[[#This Row],[account_length]] &lt;=100, "51-100", IF(tbl_Customers[[#This Row],[account_length]] &lt;= 150, "101-150", "151+")))</f>
        <v>51-100</v>
      </c>
      <c r="Y19" t="str">
        <f>IF(tbl_Customers[[#This Row],[total_intl_charge]] &lt;= 3, "Low Charges", "High Charges")</f>
        <v>Low Charges</v>
      </c>
      <c r="Z19" t="str">
        <f>IF(tbl_Customers[[#This Row],[total_eve_calls]]&lt;=80,"Low Calls",
IF(tbl_Customers[[#This Row],[total_eve_calls]]&lt;=120,"Medium Calls","High Calls"))</f>
        <v>High Calls</v>
      </c>
      <c r="AA19" t="str">
        <f>IF(tbl_Customers[[#This Row],[total_eve_charge]]&lt;=15,"Low Charges",
IF(tbl_Customers[[#This Row],[total_eve_charge]]&lt;=20,"Medium Charges","High Charges"))</f>
        <v>Low Charges</v>
      </c>
      <c r="AB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 t="str">
        <f>IF(tbl_Customers[[#This Row],[number_vmail_messages]] = 0, "No Usage", IF(tbl_Customers[[#This Row],[number_vmail_messages]] &lt;= 20, "Low Usage", IF(tbl_Customers[[#This Row],[number_vmail_messages]] &lt;= 40, "Medium Usgae", "High Usage")))</f>
        <v>No Usage</v>
      </c>
      <c r="AD19" t="str">
        <f>IF(tbl_Customers[[#This Row],[total_day_minutes]]&lt;=150,"Low Usage", IF(tbl_Customers[[#This Row],[total_day_minutes]]&lt;=200,"Medium Usage", IF(tbl_Customers[[#This Row],[total_day_minutes]]&lt;=250,"High Usage","Very High Usage")))</f>
        <v>Low Usage</v>
      </c>
      <c r="AE19" t="str">
        <f>IF(tbl_Customers[[#This Row],[total_intl_calls]]&lt;=5,"Low Calls", IF(tbl_Customers[[#This Row],[total_intl_calls]]&lt;=10, "Medium Calls", "High Calls"))</f>
        <v>Medium Calls</v>
      </c>
      <c r="AF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 s="36" t="str">
        <f>IF(tbl_Customers[[#This Row],[Churn_Risk_Score]]&gt;=10,"High Risk", IF(tbl_Customers[[#This Row],[Churn_Risk_Score]]&gt;=5,"Medium Risk","Low Risk"))</f>
        <v>Medium Risk</v>
      </c>
    </row>
    <row r="20" spans="1:33" x14ac:dyDescent="0.35">
      <c r="A20">
        <v>19</v>
      </c>
      <c r="B20" t="s">
        <v>42</v>
      </c>
      <c r="C20">
        <v>130</v>
      </c>
      <c r="D20" t="s">
        <v>21</v>
      </c>
      <c r="E20" t="s">
        <v>22</v>
      </c>
      <c r="F20" t="s">
        <v>22</v>
      </c>
      <c r="G20">
        <v>0</v>
      </c>
      <c r="H20">
        <v>183</v>
      </c>
      <c r="I20">
        <v>112</v>
      </c>
      <c r="J20">
        <v>31.11</v>
      </c>
      <c r="K20">
        <v>72.900000000000006</v>
      </c>
      <c r="L20">
        <v>99</v>
      </c>
      <c r="M20">
        <v>6.2</v>
      </c>
      <c r="N20">
        <v>181.8</v>
      </c>
      <c r="O20">
        <v>78</v>
      </c>
      <c r="P20">
        <v>8.18</v>
      </c>
      <c r="Q20">
        <v>9.5</v>
      </c>
      <c r="R20">
        <v>19</v>
      </c>
      <c r="S20">
        <v>2.57</v>
      </c>
      <c r="T20">
        <v>0</v>
      </c>
      <c r="U20" t="s">
        <v>22</v>
      </c>
      <c r="V20">
        <f>IF(tbl_Customers[[#This Row],[churn]] = "yes", 1, 0)</f>
        <v>0</v>
      </c>
      <c r="W20" t="str">
        <f>IF(tbl_Customers[[#This Row],[number_customer_service_calls]] &lt;= 1, "0-1 Calls", IF(tbl_Customers[[#This Row],[number_customer_service_calls]] &lt;= 3, "2-3 Calls", IF(tbl_Customers[[#This Row],[number_customer_service_calls]] &lt;=5, "4-5 Calls", "6+ Calls")))</f>
        <v>0-1 Calls</v>
      </c>
      <c r="X20" t="str">
        <f>IF(tbl_Customers[[#This Row],[account_length]] &lt;= 50, "0-50", IF(tbl_Customers[[#This Row],[account_length]] &lt;=100, "51-100", IF(tbl_Customers[[#This Row],[account_length]] &lt;= 150, "101-150", "151+")))</f>
        <v>101-150</v>
      </c>
      <c r="Y20" t="str">
        <f>IF(tbl_Customers[[#This Row],[total_intl_charge]] &lt;= 3, "Low Charges", "High Charges")</f>
        <v>Low Charges</v>
      </c>
      <c r="Z20" t="str">
        <f>IF(tbl_Customers[[#This Row],[total_eve_calls]]&lt;=80,"Low Calls",
IF(tbl_Customers[[#This Row],[total_eve_calls]]&lt;=120,"Medium Calls","High Calls"))</f>
        <v>Medium Calls</v>
      </c>
      <c r="AA20" t="str">
        <f>IF(tbl_Customers[[#This Row],[total_eve_charge]]&lt;=15,"Low Charges",
IF(tbl_Customers[[#This Row],[total_eve_charge]]&lt;=20,"Medium Charges","High Charges"))</f>
        <v>Low Charges</v>
      </c>
      <c r="AB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 t="str">
        <f>IF(tbl_Customers[[#This Row],[number_vmail_messages]] = 0, "No Usage", IF(tbl_Customers[[#This Row],[number_vmail_messages]] &lt;= 20, "Low Usage", IF(tbl_Customers[[#This Row],[number_vmail_messages]] &lt;= 40, "Medium Usgae", "High Usage")))</f>
        <v>No Usage</v>
      </c>
      <c r="AD20" t="str">
        <f>IF(tbl_Customers[[#This Row],[total_day_minutes]]&lt;=150,"Low Usage", IF(tbl_Customers[[#This Row],[total_day_minutes]]&lt;=200,"Medium Usage", IF(tbl_Customers[[#This Row],[total_day_minutes]]&lt;=250,"High Usage","Very High Usage")))</f>
        <v>Medium Usage</v>
      </c>
      <c r="AE20" t="str">
        <f>IF(tbl_Customers[[#This Row],[total_intl_calls]]&lt;=5,"Low Calls", IF(tbl_Customers[[#This Row],[total_intl_calls]]&lt;=10, "Medium Calls", "High Calls"))</f>
        <v>High Calls</v>
      </c>
      <c r="AF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 s="36" t="str">
        <f>IF(tbl_Customers[[#This Row],[Churn_Risk_Score]]&gt;=10,"High Risk", IF(tbl_Customers[[#This Row],[Churn_Risk_Score]]&gt;=5,"Medium Risk","Low Risk"))</f>
        <v>Low Risk</v>
      </c>
    </row>
    <row r="21" spans="1:33" x14ac:dyDescent="0.35">
      <c r="A21">
        <v>20</v>
      </c>
      <c r="B21" t="s">
        <v>43</v>
      </c>
      <c r="C21">
        <v>111</v>
      </c>
      <c r="D21" t="s">
        <v>21</v>
      </c>
      <c r="E21" t="s">
        <v>22</v>
      </c>
      <c r="F21" t="s">
        <v>22</v>
      </c>
      <c r="G21">
        <v>0</v>
      </c>
      <c r="H21">
        <v>110.4</v>
      </c>
      <c r="I21">
        <v>103</v>
      </c>
      <c r="J21">
        <v>18.77</v>
      </c>
      <c r="K21">
        <v>137.30000000000001</v>
      </c>
      <c r="L21">
        <v>102</v>
      </c>
      <c r="M21">
        <v>11.67</v>
      </c>
      <c r="N21">
        <v>189.6</v>
      </c>
      <c r="O21">
        <v>105</v>
      </c>
      <c r="P21">
        <v>8.5299999999999994</v>
      </c>
      <c r="Q21">
        <v>7.7</v>
      </c>
      <c r="R21">
        <v>6</v>
      </c>
      <c r="S21">
        <v>2.08</v>
      </c>
      <c r="T21">
        <v>2</v>
      </c>
      <c r="U21" t="s">
        <v>22</v>
      </c>
      <c r="V21">
        <f>IF(tbl_Customers[[#This Row],[churn]] = "yes", 1, 0)</f>
        <v>0</v>
      </c>
      <c r="W21" t="str">
        <f>IF(tbl_Customers[[#This Row],[number_customer_service_calls]] &lt;= 1, "0-1 Calls", IF(tbl_Customers[[#This Row],[number_customer_service_calls]] &lt;= 3, "2-3 Calls", IF(tbl_Customers[[#This Row],[number_customer_service_calls]] &lt;=5, "4-5 Calls", "6+ Calls")))</f>
        <v>2-3 Calls</v>
      </c>
      <c r="X21" t="str">
        <f>IF(tbl_Customers[[#This Row],[account_length]] &lt;= 50, "0-50", IF(tbl_Customers[[#This Row],[account_length]] &lt;=100, "51-100", IF(tbl_Customers[[#This Row],[account_length]] &lt;= 150, "101-150", "151+")))</f>
        <v>101-150</v>
      </c>
      <c r="Y21" t="str">
        <f>IF(tbl_Customers[[#This Row],[total_intl_charge]] &lt;= 3, "Low Charges", "High Charges")</f>
        <v>Low Charges</v>
      </c>
      <c r="Z21" t="str">
        <f>IF(tbl_Customers[[#This Row],[total_eve_calls]]&lt;=80,"Low Calls",
IF(tbl_Customers[[#This Row],[total_eve_calls]]&lt;=120,"Medium Calls","High Calls"))</f>
        <v>Medium Calls</v>
      </c>
      <c r="AA21" t="str">
        <f>IF(tbl_Customers[[#This Row],[total_eve_charge]]&lt;=15,"Low Charges",
IF(tbl_Customers[[#This Row],[total_eve_charge]]&lt;=20,"Medium Charges","High Charges"))</f>
        <v>Low Charges</v>
      </c>
      <c r="AB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 t="str">
        <f>IF(tbl_Customers[[#This Row],[number_vmail_messages]] = 0, "No Usage", IF(tbl_Customers[[#This Row],[number_vmail_messages]] &lt;= 20, "Low Usage", IF(tbl_Customers[[#This Row],[number_vmail_messages]] &lt;= 40, "Medium Usgae", "High Usage")))</f>
        <v>No Usage</v>
      </c>
      <c r="AD21" t="str">
        <f>IF(tbl_Customers[[#This Row],[total_day_minutes]]&lt;=150,"Low Usage", IF(tbl_Customers[[#This Row],[total_day_minutes]]&lt;=200,"Medium Usage", IF(tbl_Customers[[#This Row],[total_day_minutes]]&lt;=250,"High Usage","Very High Usage")))</f>
        <v>Low Usage</v>
      </c>
      <c r="AE21" t="str">
        <f>IF(tbl_Customers[[#This Row],[total_intl_calls]]&lt;=5,"Low Calls", IF(tbl_Customers[[#This Row],[total_intl_calls]]&lt;=10, "Medium Calls", "High Calls"))</f>
        <v>Medium Calls</v>
      </c>
      <c r="AF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 s="36" t="str">
        <f>IF(tbl_Customers[[#This Row],[Churn_Risk_Score]]&gt;=10,"High Risk", IF(tbl_Customers[[#This Row],[Churn_Risk_Score]]&gt;=5,"Medium Risk","Low Risk"))</f>
        <v>Low Risk</v>
      </c>
    </row>
    <row r="22" spans="1:33" x14ac:dyDescent="0.35">
      <c r="A22">
        <v>21</v>
      </c>
      <c r="B22" t="s">
        <v>38</v>
      </c>
      <c r="C22">
        <v>132</v>
      </c>
      <c r="D22" t="s">
        <v>28</v>
      </c>
      <c r="E22" t="s">
        <v>22</v>
      </c>
      <c r="F22" t="s">
        <v>22</v>
      </c>
      <c r="G22">
        <v>0</v>
      </c>
      <c r="H22">
        <v>81.099999999999994</v>
      </c>
      <c r="I22">
        <v>86</v>
      </c>
      <c r="J22">
        <v>13.79</v>
      </c>
      <c r="K22">
        <v>245.2</v>
      </c>
      <c r="L22">
        <v>72</v>
      </c>
      <c r="M22">
        <v>20.84</v>
      </c>
      <c r="N22">
        <v>237</v>
      </c>
      <c r="O22">
        <v>115</v>
      </c>
      <c r="P22">
        <v>10.67</v>
      </c>
      <c r="Q22">
        <v>10.3</v>
      </c>
      <c r="R22">
        <v>2</v>
      </c>
      <c r="S22">
        <v>2.78</v>
      </c>
      <c r="T22">
        <v>0</v>
      </c>
      <c r="U22" t="s">
        <v>22</v>
      </c>
      <c r="V22">
        <f>IF(tbl_Customers[[#This Row],[churn]] = "yes", 1, 0)</f>
        <v>0</v>
      </c>
      <c r="W22" t="str">
        <f>IF(tbl_Customers[[#This Row],[number_customer_service_calls]] &lt;= 1, "0-1 Calls", IF(tbl_Customers[[#This Row],[number_customer_service_calls]] &lt;= 3, "2-3 Calls", IF(tbl_Customers[[#This Row],[number_customer_service_calls]] &lt;=5, "4-5 Calls", "6+ Calls")))</f>
        <v>0-1 Calls</v>
      </c>
      <c r="X22" t="str">
        <f>IF(tbl_Customers[[#This Row],[account_length]] &lt;= 50, "0-50", IF(tbl_Customers[[#This Row],[account_length]] &lt;=100, "51-100", IF(tbl_Customers[[#This Row],[account_length]] &lt;= 150, "101-150", "151+")))</f>
        <v>101-150</v>
      </c>
      <c r="Y22" t="str">
        <f>IF(tbl_Customers[[#This Row],[total_intl_charge]] &lt;= 3, "Low Charges", "High Charges")</f>
        <v>Low Charges</v>
      </c>
      <c r="Z22" t="str">
        <f>IF(tbl_Customers[[#This Row],[total_eve_calls]]&lt;=80,"Low Calls",
IF(tbl_Customers[[#This Row],[total_eve_calls]]&lt;=120,"Medium Calls","High Calls"))</f>
        <v>Low Calls</v>
      </c>
      <c r="AA22" t="str">
        <f>IF(tbl_Customers[[#This Row],[total_eve_charge]]&lt;=15,"Low Charges",
IF(tbl_Customers[[#This Row],[total_eve_charge]]&lt;=20,"Medium Charges","High Charges"))</f>
        <v>High Charges</v>
      </c>
      <c r="AB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 t="str">
        <f>IF(tbl_Customers[[#This Row],[number_vmail_messages]] = 0, "No Usage", IF(tbl_Customers[[#This Row],[number_vmail_messages]] &lt;= 20, "Low Usage", IF(tbl_Customers[[#This Row],[number_vmail_messages]] &lt;= 40, "Medium Usgae", "High Usage")))</f>
        <v>No Usage</v>
      </c>
      <c r="AD22" t="str">
        <f>IF(tbl_Customers[[#This Row],[total_day_minutes]]&lt;=150,"Low Usage", IF(tbl_Customers[[#This Row],[total_day_minutes]]&lt;=200,"Medium Usage", IF(tbl_Customers[[#This Row],[total_day_minutes]]&lt;=250,"High Usage","Very High Usage")))</f>
        <v>Low Usage</v>
      </c>
      <c r="AE22" t="str">
        <f>IF(tbl_Customers[[#This Row],[total_intl_calls]]&lt;=5,"Low Calls", IF(tbl_Customers[[#This Row],[total_intl_calls]]&lt;=10, "Medium Calls", "High Calls"))</f>
        <v>Low Calls</v>
      </c>
      <c r="AF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 s="36" t="str">
        <f>IF(tbl_Customers[[#This Row],[Churn_Risk_Score]]&gt;=10,"High Risk", IF(tbl_Customers[[#This Row],[Churn_Risk_Score]]&gt;=5,"Medium Risk","Low Risk"))</f>
        <v>Low Risk</v>
      </c>
    </row>
    <row r="23" spans="1:33" x14ac:dyDescent="0.35">
      <c r="A23">
        <v>22</v>
      </c>
      <c r="B23" t="s">
        <v>44</v>
      </c>
      <c r="C23">
        <v>57</v>
      </c>
      <c r="D23" t="s">
        <v>25</v>
      </c>
      <c r="E23" t="s">
        <v>22</v>
      </c>
      <c r="F23" t="s">
        <v>23</v>
      </c>
      <c r="G23">
        <v>39</v>
      </c>
      <c r="H23">
        <v>213</v>
      </c>
      <c r="I23">
        <v>115</v>
      </c>
      <c r="J23">
        <v>36.21</v>
      </c>
      <c r="K23">
        <v>191.1</v>
      </c>
      <c r="L23">
        <v>112</v>
      </c>
      <c r="M23">
        <v>16.239999999999998</v>
      </c>
      <c r="N23">
        <v>182.7</v>
      </c>
      <c r="O23">
        <v>115</v>
      </c>
      <c r="P23">
        <v>8.2200000000000006</v>
      </c>
      <c r="Q23">
        <v>9.5</v>
      </c>
      <c r="R23">
        <v>3</v>
      </c>
      <c r="S23">
        <v>2.57</v>
      </c>
      <c r="T23">
        <v>0</v>
      </c>
      <c r="U23" t="s">
        <v>22</v>
      </c>
      <c r="V23">
        <f>IF(tbl_Customers[[#This Row],[churn]] = "yes", 1, 0)</f>
        <v>0</v>
      </c>
      <c r="W23" t="str">
        <f>IF(tbl_Customers[[#This Row],[number_customer_service_calls]] &lt;= 1, "0-1 Calls", IF(tbl_Customers[[#This Row],[number_customer_service_calls]] &lt;= 3, "2-3 Calls", IF(tbl_Customers[[#This Row],[number_customer_service_calls]] &lt;=5, "4-5 Calls", "6+ Calls")))</f>
        <v>0-1 Calls</v>
      </c>
      <c r="X23" t="str">
        <f>IF(tbl_Customers[[#This Row],[account_length]] &lt;= 50, "0-50", IF(tbl_Customers[[#This Row],[account_length]] &lt;=100, "51-100", IF(tbl_Customers[[#This Row],[account_length]] &lt;= 150, "101-150", "151+")))</f>
        <v>51-100</v>
      </c>
      <c r="Y23" t="str">
        <f>IF(tbl_Customers[[#This Row],[total_intl_charge]] &lt;= 3, "Low Charges", "High Charges")</f>
        <v>Low Charges</v>
      </c>
      <c r="Z23" t="str">
        <f>IF(tbl_Customers[[#This Row],[total_eve_calls]]&lt;=80,"Low Calls",
IF(tbl_Customers[[#This Row],[total_eve_calls]]&lt;=120,"Medium Calls","High Calls"))</f>
        <v>Medium Calls</v>
      </c>
      <c r="AA23" t="str">
        <f>IF(tbl_Customers[[#This Row],[total_eve_charge]]&lt;=15,"Low Charges",
IF(tbl_Customers[[#This Row],[total_eve_charge]]&lt;=20,"Medium Charges","High Charges"))</f>
        <v>Medium Charges</v>
      </c>
      <c r="AB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 t="str">
        <f>IF(tbl_Customers[[#This Row],[number_vmail_messages]] = 0, "No Usage", IF(tbl_Customers[[#This Row],[number_vmail_messages]] &lt;= 20, "Low Usage", IF(tbl_Customers[[#This Row],[number_vmail_messages]] &lt;= 40, "Medium Usgae", "High Usage")))</f>
        <v>Medium Usgae</v>
      </c>
      <c r="AD23" t="str">
        <f>IF(tbl_Customers[[#This Row],[total_day_minutes]]&lt;=150,"Low Usage", IF(tbl_Customers[[#This Row],[total_day_minutes]]&lt;=200,"Medium Usage", IF(tbl_Customers[[#This Row],[total_day_minutes]]&lt;=250,"High Usage","Very High Usage")))</f>
        <v>High Usage</v>
      </c>
      <c r="AE23" t="str">
        <f>IF(tbl_Customers[[#This Row],[total_intl_calls]]&lt;=5,"Low Calls", IF(tbl_Customers[[#This Row],[total_intl_calls]]&lt;=10, "Medium Calls", "High Calls"))</f>
        <v>Low Calls</v>
      </c>
      <c r="AF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 s="36" t="str">
        <f>IF(tbl_Customers[[#This Row],[Churn_Risk_Score]]&gt;=10,"High Risk", IF(tbl_Customers[[#This Row],[Churn_Risk_Score]]&gt;=5,"Medium Risk","Low Risk"))</f>
        <v>Low Risk</v>
      </c>
    </row>
    <row r="24" spans="1:33" x14ac:dyDescent="0.35">
      <c r="A24">
        <v>23</v>
      </c>
      <c r="B24" t="s">
        <v>35</v>
      </c>
      <c r="C24">
        <v>54</v>
      </c>
      <c r="D24" t="s">
        <v>25</v>
      </c>
      <c r="E24" t="s">
        <v>22</v>
      </c>
      <c r="F24" t="s">
        <v>22</v>
      </c>
      <c r="G24">
        <v>0</v>
      </c>
      <c r="H24">
        <v>134.30000000000001</v>
      </c>
      <c r="I24">
        <v>73</v>
      </c>
      <c r="J24">
        <v>22.83</v>
      </c>
      <c r="K24">
        <v>155.5</v>
      </c>
      <c r="L24">
        <v>100</v>
      </c>
      <c r="M24">
        <v>13.22</v>
      </c>
      <c r="N24">
        <v>102.1</v>
      </c>
      <c r="O24">
        <v>68</v>
      </c>
      <c r="P24">
        <v>4.59</v>
      </c>
      <c r="Q24">
        <v>14.7</v>
      </c>
      <c r="R24">
        <v>4</v>
      </c>
      <c r="S24">
        <v>3.97</v>
      </c>
      <c r="T24">
        <v>3</v>
      </c>
      <c r="U24" t="s">
        <v>22</v>
      </c>
      <c r="V24">
        <f>IF(tbl_Customers[[#This Row],[churn]] = "yes", 1, 0)</f>
        <v>0</v>
      </c>
      <c r="W24" t="str">
        <f>IF(tbl_Customers[[#This Row],[number_customer_service_calls]] &lt;= 1, "0-1 Calls", IF(tbl_Customers[[#This Row],[number_customer_service_calls]] &lt;= 3, "2-3 Calls", IF(tbl_Customers[[#This Row],[number_customer_service_calls]] &lt;=5, "4-5 Calls", "6+ Calls")))</f>
        <v>2-3 Calls</v>
      </c>
      <c r="X24" t="str">
        <f>IF(tbl_Customers[[#This Row],[account_length]] &lt;= 50, "0-50", IF(tbl_Customers[[#This Row],[account_length]] &lt;=100, "51-100", IF(tbl_Customers[[#This Row],[account_length]] &lt;= 150, "101-150", "151+")))</f>
        <v>51-100</v>
      </c>
      <c r="Y24" t="str">
        <f>IF(tbl_Customers[[#This Row],[total_intl_charge]] &lt;= 3, "Low Charges", "High Charges")</f>
        <v>High Charges</v>
      </c>
      <c r="Z24" t="str">
        <f>IF(tbl_Customers[[#This Row],[total_eve_calls]]&lt;=80,"Low Calls",
IF(tbl_Customers[[#This Row],[total_eve_calls]]&lt;=120,"Medium Calls","High Calls"))</f>
        <v>Medium Calls</v>
      </c>
      <c r="AA24" t="str">
        <f>IF(tbl_Customers[[#This Row],[total_eve_charge]]&lt;=15,"Low Charges",
IF(tbl_Customers[[#This Row],[total_eve_charge]]&lt;=20,"Medium Charges","High Charges"))</f>
        <v>Low Charges</v>
      </c>
      <c r="AB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 t="str">
        <f>IF(tbl_Customers[[#This Row],[number_vmail_messages]] = 0, "No Usage", IF(tbl_Customers[[#This Row],[number_vmail_messages]] &lt;= 20, "Low Usage", IF(tbl_Customers[[#This Row],[number_vmail_messages]] &lt;= 40, "Medium Usgae", "High Usage")))</f>
        <v>No Usage</v>
      </c>
      <c r="AD24" t="str">
        <f>IF(tbl_Customers[[#This Row],[total_day_minutes]]&lt;=150,"Low Usage", IF(tbl_Customers[[#This Row],[total_day_minutes]]&lt;=200,"Medium Usage", IF(tbl_Customers[[#This Row],[total_day_minutes]]&lt;=250,"High Usage","Very High Usage")))</f>
        <v>Low Usage</v>
      </c>
      <c r="AE24" t="str">
        <f>IF(tbl_Customers[[#This Row],[total_intl_calls]]&lt;=5,"Low Calls", IF(tbl_Customers[[#This Row],[total_intl_calls]]&lt;=10, "Medium Calls", "High Calls"))</f>
        <v>Low Calls</v>
      </c>
      <c r="AF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 s="36" t="str">
        <f>IF(tbl_Customers[[#This Row],[Churn_Risk_Score]]&gt;=10,"High Risk", IF(tbl_Customers[[#This Row],[Churn_Risk_Score]]&gt;=5,"Medium Risk","Low Risk"))</f>
        <v>Low Risk</v>
      </c>
    </row>
    <row r="25" spans="1:33" x14ac:dyDescent="0.35">
      <c r="A25">
        <v>24</v>
      </c>
      <c r="B25" t="s">
        <v>29</v>
      </c>
      <c r="C25">
        <v>20</v>
      </c>
      <c r="D25" t="s">
        <v>21</v>
      </c>
      <c r="E25" t="s">
        <v>22</v>
      </c>
      <c r="F25" t="s">
        <v>22</v>
      </c>
      <c r="G25">
        <v>0</v>
      </c>
      <c r="H25">
        <v>190</v>
      </c>
      <c r="I25">
        <v>109</v>
      </c>
      <c r="J25">
        <v>32.299999999999997</v>
      </c>
      <c r="K25">
        <v>258.2</v>
      </c>
      <c r="L25">
        <v>84</v>
      </c>
      <c r="M25">
        <v>21.95</v>
      </c>
      <c r="N25">
        <v>181.5</v>
      </c>
      <c r="O25">
        <v>102</v>
      </c>
      <c r="P25">
        <v>8.17</v>
      </c>
      <c r="Q25">
        <v>6.3</v>
      </c>
      <c r="R25">
        <v>6</v>
      </c>
      <c r="S25">
        <v>1.7</v>
      </c>
      <c r="T25">
        <v>0</v>
      </c>
      <c r="U25" t="s">
        <v>22</v>
      </c>
      <c r="V25">
        <f>IF(tbl_Customers[[#This Row],[churn]] = "yes", 1, 0)</f>
        <v>0</v>
      </c>
      <c r="W25" t="str">
        <f>IF(tbl_Customers[[#This Row],[number_customer_service_calls]] &lt;= 1, "0-1 Calls", IF(tbl_Customers[[#This Row],[number_customer_service_calls]] &lt;= 3, "2-3 Calls", IF(tbl_Customers[[#This Row],[number_customer_service_calls]] &lt;=5, "4-5 Calls", "6+ Calls")))</f>
        <v>0-1 Calls</v>
      </c>
      <c r="X25" t="str">
        <f>IF(tbl_Customers[[#This Row],[account_length]] &lt;= 50, "0-50", IF(tbl_Customers[[#This Row],[account_length]] &lt;=100, "51-100", IF(tbl_Customers[[#This Row],[account_length]] &lt;= 150, "101-150", "151+")))</f>
        <v>0-50</v>
      </c>
      <c r="Y25" t="str">
        <f>IF(tbl_Customers[[#This Row],[total_intl_charge]] &lt;= 3, "Low Charges", "High Charges")</f>
        <v>Low Charges</v>
      </c>
      <c r="Z25" t="str">
        <f>IF(tbl_Customers[[#This Row],[total_eve_calls]]&lt;=80,"Low Calls",
IF(tbl_Customers[[#This Row],[total_eve_calls]]&lt;=120,"Medium Calls","High Calls"))</f>
        <v>Medium Calls</v>
      </c>
      <c r="AA25" t="str">
        <f>IF(tbl_Customers[[#This Row],[total_eve_charge]]&lt;=15,"Low Charges",
IF(tbl_Customers[[#This Row],[total_eve_charge]]&lt;=20,"Medium Charges","High Charges"))</f>
        <v>High Charges</v>
      </c>
      <c r="AB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 t="str">
        <f>IF(tbl_Customers[[#This Row],[number_vmail_messages]] = 0, "No Usage", IF(tbl_Customers[[#This Row],[number_vmail_messages]] &lt;= 20, "Low Usage", IF(tbl_Customers[[#This Row],[number_vmail_messages]] &lt;= 40, "Medium Usgae", "High Usage")))</f>
        <v>No Usage</v>
      </c>
      <c r="AD25" t="str">
        <f>IF(tbl_Customers[[#This Row],[total_day_minutes]]&lt;=150,"Low Usage", IF(tbl_Customers[[#This Row],[total_day_minutes]]&lt;=200,"Medium Usage", IF(tbl_Customers[[#This Row],[total_day_minutes]]&lt;=250,"High Usage","Very High Usage")))</f>
        <v>Medium Usage</v>
      </c>
      <c r="AE25" t="str">
        <f>IF(tbl_Customers[[#This Row],[total_intl_calls]]&lt;=5,"Low Calls", IF(tbl_Customers[[#This Row],[total_intl_calls]]&lt;=10, "Medium Calls", "High Calls"))</f>
        <v>Medium Calls</v>
      </c>
      <c r="AF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 s="36" t="str">
        <f>IF(tbl_Customers[[#This Row],[Churn_Risk_Score]]&gt;=10,"High Risk", IF(tbl_Customers[[#This Row],[Churn_Risk_Score]]&gt;=5,"Medium Risk","Low Risk"))</f>
        <v>Low Risk</v>
      </c>
    </row>
    <row r="26" spans="1:33" x14ac:dyDescent="0.35">
      <c r="A26">
        <v>25</v>
      </c>
      <c r="B26" t="s">
        <v>45</v>
      </c>
      <c r="C26">
        <v>49</v>
      </c>
      <c r="D26" t="s">
        <v>28</v>
      </c>
      <c r="E26" t="s">
        <v>22</v>
      </c>
      <c r="F26" t="s">
        <v>22</v>
      </c>
      <c r="G26">
        <v>0</v>
      </c>
      <c r="H26">
        <v>119.3</v>
      </c>
      <c r="I26">
        <v>117</v>
      </c>
      <c r="J26">
        <v>20.28</v>
      </c>
      <c r="K26">
        <v>215.1</v>
      </c>
      <c r="L26">
        <v>109</v>
      </c>
      <c r="M26">
        <v>18.28</v>
      </c>
      <c r="N26">
        <v>178.7</v>
      </c>
      <c r="O26">
        <v>90</v>
      </c>
      <c r="P26">
        <v>8.0399999999999991</v>
      </c>
      <c r="Q26">
        <v>11.1</v>
      </c>
      <c r="R26">
        <v>1</v>
      </c>
      <c r="S26">
        <v>3</v>
      </c>
      <c r="T26">
        <v>1</v>
      </c>
      <c r="U26" t="s">
        <v>22</v>
      </c>
      <c r="V26">
        <f>IF(tbl_Customers[[#This Row],[churn]] = "yes", 1, 0)</f>
        <v>0</v>
      </c>
      <c r="W26" t="str">
        <f>IF(tbl_Customers[[#This Row],[number_customer_service_calls]] &lt;= 1, "0-1 Calls", IF(tbl_Customers[[#This Row],[number_customer_service_calls]] &lt;= 3, "2-3 Calls", IF(tbl_Customers[[#This Row],[number_customer_service_calls]] &lt;=5, "4-5 Calls", "6+ Calls")))</f>
        <v>0-1 Calls</v>
      </c>
      <c r="X26" t="str">
        <f>IF(tbl_Customers[[#This Row],[account_length]] &lt;= 50, "0-50", IF(tbl_Customers[[#This Row],[account_length]] &lt;=100, "51-100", IF(tbl_Customers[[#This Row],[account_length]] &lt;= 150, "101-150", "151+")))</f>
        <v>0-50</v>
      </c>
      <c r="Y26" t="str">
        <f>IF(tbl_Customers[[#This Row],[total_intl_charge]] &lt;= 3, "Low Charges", "High Charges")</f>
        <v>Low Charges</v>
      </c>
      <c r="Z26" t="str">
        <f>IF(tbl_Customers[[#This Row],[total_eve_calls]]&lt;=80,"Low Calls",
IF(tbl_Customers[[#This Row],[total_eve_calls]]&lt;=120,"Medium Calls","High Calls"))</f>
        <v>Medium Calls</v>
      </c>
      <c r="AA26" t="str">
        <f>IF(tbl_Customers[[#This Row],[total_eve_charge]]&lt;=15,"Low Charges",
IF(tbl_Customers[[#This Row],[total_eve_charge]]&lt;=20,"Medium Charges","High Charges"))</f>
        <v>Medium Charges</v>
      </c>
      <c r="AB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 t="str">
        <f>IF(tbl_Customers[[#This Row],[number_vmail_messages]] = 0, "No Usage", IF(tbl_Customers[[#This Row],[number_vmail_messages]] &lt;= 20, "Low Usage", IF(tbl_Customers[[#This Row],[number_vmail_messages]] &lt;= 40, "Medium Usgae", "High Usage")))</f>
        <v>No Usage</v>
      </c>
      <c r="AD26" t="str">
        <f>IF(tbl_Customers[[#This Row],[total_day_minutes]]&lt;=150,"Low Usage", IF(tbl_Customers[[#This Row],[total_day_minutes]]&lt;=200,"Medium Usage", IF(tbl_Customers[[#This Row],[total_day_minutes]]&lt;=250,"High Usage","Very High Usage")))</f>
        <v>Low Usage</v>
      </c>
      <c r="AE26" t="str">
        <f>IF(tbl_Customers[[#This Row],[total_intl_calls]]&lt;=5,"Low Calls", IF(tbl_Customers[[#This Row],[total_intl_calls]]&lt;=10, "Medium Calls", "High Calls"))</f>
        <v>Low Calls</v>
      </c>
      <c r="AF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 s="36" t="str">
        <f>IF(tbl_Customers[[#This Row],[Churn_Risk_Score]]&gt;=10,"High Risk", IF(tbl_Customers[[#This Row],[Churn_Risk_Score]]&gt;=5,"Medium Risk","Low Risk"))</f>
        <v>Low Risk</v>
      </c>
    </row>
    <row r="27" spans="1:33" x14ac:dyDescent="0.35">
      <c r="A27">
        <v>26</v>
      </c>
      <c r="B27" t="s">
        <v>46</v>
      </c>
      <c r="C27">
        <v>75</v>
      </c>
      <c r="D27" t="s">
        <v>28</v>
      </c>
      <c r="E27" t="s">
        <v>22</v>
      </c>
      <c r="F27" t="s">
        <v>22</v>
      </c>
      <c r="G27">
        <v>0</v>
      </c>
      <c r="H27">
        <v>226.1</v>
      </c>
      <c r="I27">
        <v>105</v>
      </c>
      <c r="J27">
        <v>38.44</v>
      </c>
      <c r="K27">
        <v>201.5</v>
      </c>
      <c r="L27">
        <v>107</v>
      </c>
      <c r="M27">
        <v>17.13</v>
      </c>
      <c r="N27">
        <v>246.2</v>
      </c>
      <c r="O27">
        <v>98</v>
      </c>
      <c r="P27">
        <v>11.08</v>
      </c>
      <c r="Q27">
        <v>10.3</v>
      </c>
      <c r="R27">
        <v>5</v>
      </c>
      <c r="S27">
        <v>2.78</v>
      </c>
      <c r="T27">
        <v>1</v>
      </c>
      <c r="U27" t="s">
        <v>22</v>
      </c>
      <c r="V27">
        <f>IF(tbl_Customers[[#This Row],[churn]] = "yes", 1, 0)</f>
        <v>0</v>
      </c>
      <c r="W27" t="str">
        <f>IF(tbl_Customers[[#This Row],[number_customer_service_calls]] &lt;= 1, "0-1 Calls", IF(tbl_Customers[[#This Row],[number_customer_service_calls]] &lt;= 3, "2-3 Calls", IF(tbl_Customers[[#This Row],[number_customer_service_calls]] &lt;=5, "4-5 Calls", "6+ Calls")))</f>
        <v>0-1 Calls</v>
      </c>
      <c r="X27" t="str">
        <f>IF(tbl_Customers[[#This Row],[account_length]] &lt;= 50, "0-50", IF(tbl_Customers[[#This Row],[account_length]] &lt;=100, "51-100", IF(tbl_Customers[[#This Row],[account_length]] &lt;= 150, "101-150", "151+")))</f>
        <v>51-100</v>
      </c>
      <c r="Y27" t="str">
        <f>IF(tbl_Customers[[#This Row],[total_intl_charge]] &lt;= 3, "Low Charges", "High Charges")</f>
        <v>Low Charges</v>
      </c>
      <c r="Z27" t="str">
        <f>IF(tbl_Customers[[#This Row],[total_eve_calls]]&lt;=80,"Low Calls",
IF(tbl_Customers[[#This Row],[total_eve_calls]]&lt;=120,"Medium Calls","High Calls"))</f>
        <v>Medium Calls</v>
      </c>
      <c r="AA27" t="str">
        <f>IF(tbl_Customers[[#This Row],[total_eve_charge]]&lt;=15,"Low Charges",
IF(tbl_Customers[[#This Row],[total_eve_charge]]&lt;=20,"Medium Charges","High Charges"))</f>
        <v>Medium Charges</v>
      </c>
      <c r="AB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 t="str">
        <f>IF(tbl_Customers[[#This Row],[number_vmail_messages]] = 0, "No Usage", IF(tbl_Customers[[#This Row],[number_vmail_messages]] &lt;= 20, "Low Usage", IF(tbl_Customers[[#This Row],[number_vmail_messages]] &lt;= 40, "Medium Usgae", "High Usage")))</f>
        <v>No Usage</v>
      </c>
      <c r="AD27" t="str">
        <f>IF(tbl_Customers[[#This Row],[total_day_minutes]]&lt;=150,"Low Usage", IF(tbl_Customers[[#This Row],[total_day_minutes]]&lt;=200,"Medium Usage", IF(tbl_Customers[[#This Row],[total_day_minutes]]&lt;=250,"High Usage","Very High Usage")))</f>
        <v>High Usage</v>
      </c>
      <c r="AE27" t="str">
        <f>IF(tbl_Customers[[#This Row],[total_intl_calls]]&lt;=5,"Low Calls", IF(tbl_Customers[[#This Row],[total_intl_calls]]&lt;=10, "Medium Calls", "High Calls"))</f>
        <v>Low Calls</v>
      </c>
      <c r="AF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 s="36" t="str">
        <f>IF(tbl_Customers[[#This Row],[Churn_Risk_Score]]&gt;=10,"High Risk", IF(tbl_Customers[[#This Row],[Churn_Risk_Score]]&gt;=5,"Medium Risk","Low Risk"))</f>
        <v>Low Risk</v>
      </c>
    </row>
    <row r="28" spans="1:33" x14ac:dyDescent="0.35">
      <c r="A28">
        <v>27</v>
      </c>
      <c r="B28" t="s">
        <v>42</v>
      </c>
      <c r="C28">
        <v>12</v>
      </c>
      <c r="D28" t="s">
        <v>25</v>
      </c>
      <c r="E28" t="s">
        <v>22</v>
      </c>
      <c r="F28" t="s">
        <v>22</v>
      </c>
      <c r="G28">
        <v>0</v>
      </c>
      <c r="H28">
        <v>249.6</v>
      </c>
      <c r="I28">
        <v>118</v>
      </c>
      <c r="J28">
        <v>42.43</v>
      </c>
      <c r="K28">
        <v>252.4</v>
      </c>
      <c r="L28">
        <v>119</v>
      </c>
      <c r="M28">
        <v>21.45</v>
      </c>
      <c r="N28">
        <v>280.2</v>
      </c>
      <c r="O28">
        <v>90</v>
      </c>
      <c r="P28">
        <v>12.61</v>
      </c>
      <c r="Q28">
        <v>11.8</v>
      </c>
      <c r="R28">
        <v>3</v>
      </c>
      <c r="S28">
        <v>3.19</v>
      </c>
      <c r="T28">
        <v>1</v>
      </c>
      <c r="U28" t="s">
        <v>23</v>
      </c>
      <c r="V28">
        <f>IF(tbl_Customers[[#This Row],[churn]] = "yes", 1, 0)</f>
        <v>1</v>
      </c>
      <c r="W28" t="str">
        <f>IF(tbl_Customers[[#This Row],[number_customer_service_calls]] &lt;= 1, "0-1 Calls", IF(tbl_Customers[[#This Row],[number_customer_service_calls]] &lt;= 3, "2-3 Calls", IF(tbl_Customers[[#This Row],[number_customer_service_calls]] &lt;=5, "4-5 Calls", "6+ Calls")))</f>
        <v>0-1 Calls</v>
      </c>
      <c r="X28" t="str">
        <f>IF(tbl_Customers[[#This Row],[account_length]] &lt;= 50, "0-50", IF(tbl_Customers[[#This Row],[account_length]] &lt;=100, "51-100", IF(tbl_Customers[[#This Row],[account_length]] &lt;= 150, "101-150", "151+")))</f>
        <v>0-50</v>
      </c>
      <c r="Y28" t="str">
        <f>IF(tbl_Customers[[#This Row],[total_intl_charge]] &lt;= 3, "Low Charges", "High Charges")</f>
        <v>High Charges</v>
      </c>
      <c r="Z28" t="str">
        <f>IF(tbl_Customers[[#This Row],[total_eve_calls]]&lt;=80,"Low Calls",
IF(tbl_Customers[[#This Row],[total_eve_calls]]&lt;=120,"Medium Calls","High Calls"))</f>
        <v>Medium Calls</v>
      </c>
      <c r="AA28" t="str">
        <f>IF(tbl_Customers[[#This Row],[total_eve_charge]]&lt;=15,"Low Charges",
IF(tbl_Customers[[#This Row],[total_eve_charge]]&lt;=20,"Medium Charges","High Charges"))</f>
        <v>High Charges</v>
      </c>
      <c r="AB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 t="str">
        <f>IF(tbl_Customers[[#This Row],[number_vmail_messages]] = 0, "No Usage", IF(tbl_Customers[[#This Row],[number_vmail_messages]] &lt;= 20, "Low Usage", IF(tbl_Customers[[#This Row],[number_vmail_messages]] &lt;= 40, "Medium Usgae", "High Usage")))</f>
        <v>No Usage</v>
      </c>
      <c r="AD28" t="str">
        <f>IF(tbl_Customers[[#This Row],[total_day_minutes]]&lt;=150,"Low Usage", IF(tbl_Customers[[#This Row],[total_day_minutes]]&lt;=200,"Medium Usage", IF(tbl_Customers[[#This Row],[total_day_minutes]]&lt;=250,"High Usage","Very High Usage")))</f>
        <v>High Usage</v>
      </c>
      <c r="AE28" t="str">
        <f>IF(tbl_Customers[[#This Row],[total_intl_calls]]&lt;=5,"Low Calls", IF(tbl_Customers[[#This Row],[total_intl_calls]]&lt;=10, "Medium Calls", "High Calls"))</f>
        <v>Low Calls</v>
      </c>
      <c r="AF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 s="36" t="str">
        <f>IF(tbl_Customers[[#This Row],[Churn_Risk_Score]]&gt;=10,"High Risk", IF(tbl_Customers[[#This Row],[Churn_Risk_Score]]&gt;=5,"Medium Risk","Low Risk"))</f>
        <v>Low Risk</v>
      </c>
    </row>
    <row r="29" spans="1:33" x14ac:dyDescent="0.35">
      <c r="A29">
        <v>28</v>
      </c>
      <c r="B29" t="s">
        <v>26</v>
      </c>
      <c r="C29">
        <v>57</v>
      </c>
      <c r="D29" t="s">
        <v>25</v>
      </c>
      <c r="E29" t="s">
        <v>22</v>
      </c>
      <c r="F29" t="s">
        <v>23</v>
      </c>
      <c r="G29">
        <v>25</v>
      </c>
      <c r="H29">
        <v>176.8</v>
      </c>
      <c r="I29">
        <v>94</v>
      </c>
      <c r="J29">
        <v>30.06</v>
      </c>
      <c r="K29">
        <v>195</v>
      </c>
      <c r="L29">
        <v>75</v>
      </c>
      <c r="M29">
        <v>16.579999999999998</v>
      </c>
      <c r="N29">
        <v>213.5</v>
      </c>
      <c r="O29">
        <v>116</v>
      </c>
      <c r="P29">
        <v>9.61</v>
      </c>
      <c r="Q29">
        <v>8.3000000000000007</v>
      </c>
      <c r="R29">
        <v>4</v>
      </c>
      <c r="S29">
        <v>2.2400000000000002</v>
      </c>
      <c r="T29">
        <v>0</v>
      </c>
      <c r="U29" t="s">
        <v>22</v>
      </c>
      <c r="V29">
        <f>IF(tbl_Customers[[#This Row],[churn]] = "yes", 1, 0)</f>
        <v>0</v>
      </c>
      <c r="W29" t="str">
        <f>IF(tbl_Customers[[#This Row],[number_customer_service_calls]] &lt;= 1, "0-1 Calls", IF(tbl_Customers[[#This Row],[number_customer_service_calls]] &lt;= 3, "2-3 Calls", IF(tbl_Customers[[#This Row],[number_customer_service_calls]] &lt;=5, "4-5 Calls", "6+ Calls")))</f>
        <v>0-1 Calls</v>
      </c>
      <c r="X29" t="str">
        <f>IF(tbl_Customers[[#This Row],[account_length]] &lt;= 50, "0-50", IF(tbl_Customers[[#This Row],[account_length]] &lt;=100, "51-100", IF(tbl_Customers[[#This Row],[account_length]] &lt;= 150, "101-150", "151+")))</f>
        <v>51-100</v>
      </c>
      <c r="Y29" t="str">
        <f>IF(tbl_Customers[[#This Row],[total_intl_charge]] &lt;= 3, "Low Charges", "High Charges")</f>
        <v>Low Charges</v>
      </c>
      <c r="Z29" t="str">
        <f>IF(tbl_Customers[[#This Row],[total_eve_calls]]&lt;=80,"Low Calls",
IF(tbl_Customers[[#This Row],[total_eve_calls]]&lt;=120,"Medium Calls","High Calls"))</f>
        <v>Low Calls</v>
      </c>
      <c r="AA29" t="str">
        <f>IF(tbl_Customers[[#This Row],[total_eve_charge]]&lt;=15,"Low Charges",
IF(tbl_Customers[[#This Row],[total_eve_charge]]&lt;=20,"Medium Charges","High Charges"))</f>
        <v>Medium Charges</v>
      </c>
      <c r="AB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 t="str">
        <f>IF(tbl_Customers[[#This Row],[number_vmail_messages]] = 0, "No Usage", IF(tbl_Customers[[#This Row],[number_vmail_messages]] &lt;= 20, "Low Usage", IF(tbl_Customers[[#This Row],[number_vmail_messages]] &lt;= 40, "Medium Usgae", "High Usage")))</f>
        <v>Medium Usgae</v>
      </c>
      <c r="AD29" t="str">
        <f>IF(tbl_Customers[[#This Row],[total_day_minutes]]&lt;=150,"Low Usage", IF(tbl_Customers[[#This Row],[total_day_minutes]]&lt;=200,"Medium Usage", IF(tbl_Customers[[#This Row],[total_day_minutes]]&lt;=250,"High Usage","Very High Usage")))</f>
        <v>Medium Usage</v>
      </c>
      <c r="AE29" t="str">
        <f>IF(tbl_Customers[[#This Row],[total_intl_calls]]&lt;=5,"Low Calls", IF(tbl_Customers[[#This Row],[total_intl_calls]]&lt;=10, "Medium Calls", "High Calls"))</f>
        <v>Low Calls</v>
      </c>
      <c r="AF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 s="36" t="str">
        <f>IF(tbl_Customers[[#This Row],[Churn_Risk_Score]]&gt;=10,"High Risk", IF(tbl_Customers[[#This Row],[Churn_Risk_Score]]&gt;=5,"Medium Risk","Low Risk"))</f>
        <v>Low Risk</v>
      </c>
    </row>
    <row r="30" spans="1:33" x14ac:dyDescent="0.35">
      <c r="A30">
        <v>29</v>
      </c>
      <c r="B30" t="s">
        <v>47</v>
      </c>
      <c r="C30">
        <v>36</v>
      </c>
      <c r="D30" t="s">
        <v>25</v>
      </c>
      <c r="E30" t="s">
        <v>22</v>
      </c>
      <c r="F30" t="s">
        <v>23</v>
      </c>
      <c r="G30">
        <v>30</v>
      </c>
      <c r="H30">
        <v>146.30000000000001</v>
      </c>
      <c r="I30">
        <v>128</v>
      </c>
      <c r="J30">
        <v>24.87</v>
      </c>
      <c r="K30">
        <v>162.5</v>
      </c>
      <c r="L30">
        <v>80</v>
      </c>
      <c r="M30">
        <v>13.81</v>
      </c>
      <c r="N30">
        <v>129.30000000000001</v>
      </c>
      <c r="O30">
        <v>109</v>
      </c>
      <c r="P30">
        <v>5.82</v>
      </c>
      <c r="Q30">
        <v>14.5</v>
      </c>
      <c r="R30">
        <v>6</v>
      </c>
      <c r="S30">
        <v>3.92</v>
      </c>
      <c r="T30">
        <v>0</v>
      </c>
      <c r="U30" t="s">
        <v>22</v>
      </c>
      <c r="V30">
        <f>IF(tbl_Customers[[#This Row],[churn]] = "yes", 1, 0)</f>
        <v>0</v>
      </c>
      <c r="W30" t="str">
        <f>IF(tbl_Customers[[#This Row],[number_customer_service_calls]] &lt;= 1, "0-1 Calls", IF(tbl_Customers[[#This Row],[number_customer_service_calls]] &lt;= 3, "2-3 Calls", IF(tbl_Customers[[#This Row],[number_customer_service_calls]] &lt;=5, "4-5 Calls", "6+ Calls")))</f>
        <v>0-1 Calls</v>
      </c>
      <c r="X30" t="str">
        <f>IF(tbl_Customers[[#This Row],[account_length]] &lt;= 50, "0-50", IF(tbl_Customers[[#This Row],[account_length]] &lt;=100, "51-100", IF(tbl_Customers[[#This Row],[account_length]] &lt;= 150, "101-150", "151+")))</f>
        <v>0-50</v>
      </c>
      <c r="Y30" t="str">
        <f>IF(tbl_Customers[[#This Row],[total_intl_charge]] &lt;= 3, "Low Charges", "High Charges")</f>
        <v>High Charges</v>
      </c>
      <c r="Z30" t="str">
        <f>IF(tbl_Customers[[#This Row],[total_eve_calls]]&lt;=80,"Low Calls",
IF(tbl_Customers[[#This Row],[total_eve_calls]]&lt;=120,"Medium Calls","High Calls"))</f>
        <v>Low Calls</v>
      </c>
      <c r="AA30" t="str">
        <f>IF(tbl_Customers[[#This Row],[total_eve_charge]]&lt;=15,"Low Charges",
IF(tbl_Customers[[#This Row],[total_eve_charge]]&lt;=20,"Medium Charges","High Charges"))</f>
        <v>Low Charges</v>
      </c>
      <c r="AB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 t="str">
        <f>IF(tbl_Customers[[#This Row],[number_vmail_messages]] = 0, "No Usage", IF(tbl_Customers[[#This Row],[number_vmail_messages]] &lt;= 20, "Low Usage", IF(tbl_Customers[[#This Row],[number_vmail_messages]] &lt;= 40, "Medium Usgae", "High Usage")))</f>
        <v>Medium Usgae</v>
      </c>
      <c r="AD30" t="str">
        <f>IF(tbl_Customers[[#This Row],[total_day_minutes]]&lt;=150,"Low Usage", IF(tbl_Customers[[#This Row],[total_day_minutes]]&lt;=200,"Medium Usage", IF(tbl_Customers[[#This Row],[total_day_minutes]]&lt;=250,"High Usage","Very High Usage")))</f>
        <v>Low Usage</v>
      </c>
      <c r="AE30" t="str">
        <f>IF(tbl_Customers[[#This Row],[total_intl_calls]]&lt;=5,"Low Calls", IF(tbl_Customers[[#This Row],[total_intl_calls]]&lt;=10, "Medium Calls", "High Calls"))</f>
        <v>Medium Calls</v>
      </c>
      <c r="AF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 s="36" t="str">
        <f>IF(tbl_Customers[[#This Row],[Churn_Risk_Score]]&gt;=10,"High Risk", IF(tbl_Customers[[#This Row],[Churn_Risk_Score]]&gt;=5,"Medium Risk","Low Risk"))</f>
        <v>Low Risk</v>
      </c>
    </row>
    <row r="31" spans="1:33" x14ac:dyDescent="0.35">
      <c r="A31">
        <v>30</v>
      </c>
      <c r="B31" t="s">
        <v>27</v>
      </c>
      <c r="C31">
        <v>78</v>
      </c>
      <c r="D31" t="s">
        <v>21</v>
      </c>
      <c r="E31" t="s">
        <v>22</v>
      </c>
      <c r="F31" t="s">
        <v>22</v>
      </c>
      <c r="G31">
        <v>0</v>
      </c>
      <c r="H31">
        <v>130.80000000000001</v>
      </c>
      <c r="I31">
        <v>64</v>
      </c>
      <c r="J31">
        <v>22.24</v>
      </c>
      <c r="K31">
        <v>223.7</v>
      </c>
      <c r="L31">
        <v>116</v>
      </c>
      <c r="M31">
        <v>19.010000000000002</v>
      </c>
      <c r="N31">
        <v>227.8</v>
      </c>
      <c r="O31">
        <v>108</v>
      </c>
      <c r="P31">
        <v>10.25</v>
      </c>
      <c r="Q31">
        <v>10</v>
      </c>
      <c r="R31">
        <v>5</v>
      </c>
      <c r="S31">
        <v>2.7</v>
      </c>
      <c r="T31">
        <v>1</v>
      </c>
      <c r="U31" t="s">
        <v>22</v>
      </c>
      <c r="V31">
        <f>IF(tbl_Customers[[#This Row],[churn]] = "yes", 1, 0)</f>
        <v>0</v>
      </c>
      <c r="W31" t="str">
        <f>IF(tbl_Customers[[#This Row],[number_customer_service_calls]] &lt;= 1, "0-1 Calls", IF(tbl_Customers[[#This Row],[number_customer_service_calls]] &lt;= 3, "2-3 Calls", IF(tbl_Customers[[#This Row],[number_customer_service_calls]] &lt;=5, "4-5 Calls", "6+ Calls")))</f>
        <v>0-1 Calls</v>
      </c>
      <c r="X31" t="str">
        <f>IF(tbl_Customers[[#This Row],[account_length]] &lt;= 50, "0-50", IF(tbl_Customers[[#This Row],[account_length]] &lt;=100, "51-100", IF(tbl_Customers[[#This Row],[account_length]] &lt;= 150, "101-150", "151+")))</f>
        <v>51-100</v>
      </c>
      <c r="Y31" t="str">
        <f>IF(tbl_Customers[[#This Row],[total_intl_charge]] &lt;= 3, "Low Charges", "High Charges")</f>
        <v>Low Charges</v>
      </c>
      <c r="Z31" t="str">
        <f>IF(tbl_Customers[[#This Row],[total_eve_calls]]&lt;=80,"Low Calls",
IF(tbl_Customers[[#This Row],[total_eve_calls]]&lt;=120,"Medium Calls","High Calls"))</f>
        <v>Medium Calls</v>
      </c>
      <c r="AA31" t="str">
        <f>IF(tbl_Customers[[#This Row],[total_eve_charge]]&lt;=15,"Low Charges",
IF(tbl_Customers[[#This Row],[total_eve_charge]]&lt;=20,"Medium Charges","High Charges"))</f>
        <v>Medium Charges</v>
      </c>
      <c r="AB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 t="str">
        <f>IF(tbl_Customers[[#This Row],[number_vmail_messages]] = 0, "No Usage", IF(tbl_Customers[[#This Row],[number_vmail_messages]] &lt;= 20, "Low Usage", IF(tbl_Customers[[#This Row],[number_vmail_messages]] &lt;= 40, "Medium Usgae", "High Usage")))</f>
        <v>No Usage</v>
      </c>
      <c r="AD31" t="str">
        <f>IF(tbl_Customers[[#This Row],[total_day_minutes]]&lt;=150,"Low Usage", IF(tbl_Customers[[#This Row],[total_day_minutes]]&lt;=200,"Medium Usage", IF(tbl_Customers[[#This Row],[total_day_minutes]]&lt;=250,"High Usage","Very High Usage")))</f>
        <v>Low Usage</v>
      </c>
      <c r="AE31" t="str">
        <f>IF(tbl_Customers[[#This Row],[total_intl_calls]]&lt;=5,"Low Calls", IF(tbl_Customers[[#This Row],[total_intl_calls]]&lt;=10, "Medium Calls", "High Calls"))</f>
        <v>Low Calls</v>
      </c>
      <c r="AF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 s="36" t="str">
        <f>IF(tbl_Customers[[#This Row],[Churn_Risk_Score]]&gt;=10,"High Risk", IF(tbl_Customers[[#This Row],[Churn_Risk_Score]]&gt;=5,"Medium Risk","Low Risk"))</f>
        <v>Low Risk</v>
      </c>
    </row>
    <row r="32" spans="1:33" x14ac:dyDescent="0.35">
      <c r="A32">
        <v>31</v>
      </c>
      <c r="B32" t="s">
        <v>47</v>
      </c>
      <c r="C32">
        <v>136</v>
      </c>
      <c r="D32" t="s">
        <v>21</v>
      </c>
      <c r="E32" t="s">
        <v>23</v>
      </c>
      <c r="F32" t="s">
        <v>23</v>
      </c>
      <c r="G32">
        <v>33</v>
      </c>
      <c r="H32">
        <v>203.9</v>
      </c>
      <c r="I32">
        <v>106</v>
      </c>
      <c r="J32">
        <v>34.659999999999997</v>
      </c>
      <c r="K32">
        <v>187.6</v>
      </c>
      <c r="L32">
        <v>99</v>
      </c>
      <c r="M32">
        <v>15.95</v>
      </c>
      <c r="N32">
        <v>101.7</v>
      </c>
      <c r="O32">
        <v>107</v>
      </c>
      <c r="P32">
        <v>4.58</v>
      </c>
      <c r="Q32">
        <v>10.5</v>
      </c>
      <c r="R32">
        <v>6</v>
      </c>
      <c r="S32">
        <v>2.84</v>
      </c>
      <c r="T32">
        <v>3</v>
      </c>
      <c r="U32" t="s">
        <v>22</v>
      </c>
      <c r="V32">
        <f>IF(tbl_Customers[[#This Row],[churn]] = "yes", 1, 0)</f>
        <v>0</v>
      </c>
      <c r="W32" t="str">
        <f>IF(tbl_Customers[[#This Row],[number_customer_service_calls]] &lt;= 1, "0-1 Calls", IF(tbl_Customers[[#This Row],[number_customer_service_calls]] &lt;= 3, "2-3 Calls", IF(tbl_Customers[[#This Row],[number_customer_service_calls]] &lt;=5, "4-5 Calls", "6+ Calls")))</f>
        <v>2-3 Calls</v>
      </c>
      <c r="X32" t="str">
        <f>IF(tbl_Customers[[#This Row],[account_length]] &lt;= 50, "0-50", IF(tbl_Customers[[#This Row],[account_length]] &lt;=100, "51-100", IF(tbl_Customers[[#This Row],[account_length]] &lt;= 150, "101-150", "151+")))</f>
        <v>101-150</v>
      </c>
      <c r="Y32" t="str">
        <f>IF(tbl_Customers[[#This Row],[total_intl_charge]] &lt;= 3, "Low Charges", "High Charges")</f>
        <v>Low Charges</v>
      </c>
      <c r="Z32" t="str">
        <f>IF(tbl_Customers[[#This Row],[total_eve_calls]]&lt;=80,"Low Calls",
IF(tbl_Customers[[#This Row],[total_eve_calls]]&lt;=120,"Medium Calls","High Calls"))</f>
        <v>Medium Calls</v>
      </c>
      <c r="AA32" t="str">
        <f>IF(tbl_Customers[[#This Row],[total_eve_charge]]&lt;=15,"Low Charges",
IF(tbl_Customers[[#This Row],[total_eve_charge]]&lt;=20,"Medium Charges","High Charges"))</f>
        <v>Medium Charges</v>
      </c>
      <c r="AB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 t="str">
        <f>IF(tbl_Customers[[#This Row],[number_vmail_messages]] = 0, "No Usage", IF(tbl_Customers[[#This Row],[number_vmail_messages]] &lt;= 20, "Low Usage", IF(tbl_Customers[[#This Row],[number_vmail_messages]] &lt;= 40, "Medium Usgae", "High Usage")))</f>
        <v>Medium Usgae</v>
      </c>
      <c r="AD32" t="str">
        <f>IF(tbl_Customers[[#This Row],[total_day_minutes]]&lt;=150,"Low Usage", IF(tbl_Customers[[#This Row],[total_day_minutes]]&lt;=200,"Medium Usage", IF(tbl_Customers[[#This Row],[total_day_minutes]]&lt;=250,"High Usage","Very High Usage")))</f>
        <v>High Usage</v>
      </c>
      <c r="AE32" t="str">
        <f>IF(tbl_Customers[[#This Row],[total_intl_calls]]&lt;=5,"Low Calls", IF(tbl_Customers[[#This Row],[total_intl_calls]]&lt;=10, "Medium Calls", "High Calls"))</f>
        <v>Medium Calls</v>
      </c>
      <c r="AF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 s="36" t="str">
        <f>IF(tbl_Customers[[#This Row],[Churn_Risk_Score]]&gt;=10,"High Risk", IF(tbl_Customers[[#This Row],[Churn_Risk_Score]]&gt;=5,"Medium Risk","Low Risk"))</f>
        <v>Low Risk</v>
      </c>
    </row>
    <row r="33" spans="1:33" x14ac:dyDescent="0.35">
      <c r="A33">
        <v>32</v>
      </c>
      <c r="B33" t="s">
        <v>48</v>
      </c>
      <c r="C33">
        <v>98</v>
      </c>
      <c r="D33" t="s">
        <v>25</v>
      </c>
      <c r="E33" t="s">
        <v>22</v>
      </c>
      <c r="F33" t="s">
        <v>22</v>
      </c>
      <c r="G33">
        <v>0</v>
      </c>
      <c r="H33">
        <v>126.3</v>
      </c>
      <c r="I33">
        <v>102</v>
      </c>
      <c r="J33">
        <v>21.47</v>
      </c>
      <c r="K33">
        <v>166.8</v>
      </c>
      <c r="L33">
        <v>85</v>
      </c>
      <c r="M33">
        <v>14.18</v>
      </c>
      <c r="N33">
        <v>187.8</v>
      </c>
      <c r="O33">
        <v>135</v>
      </c>
      <c r="P33">
        <v>8.4499999999999993</v>
      </c>
      <c r="Q33">
        <v>9.4</v>
      </c>
      <c r="R33">
        <v>2</v>
      </c>
      <c r="S33">
        <v>2.54</v>
      </c>
      <c r="T33">
        <v>3</v>
      </c>
      <c r="U33" t="s">
        <v>22</v>
      </c>
      <c r="V33">
        <f>IF(tbl_Customers[[#This Row],[churn]] = "yes", 1, 0)</f>
        <v>0</v>
      </c>
      <c r="W33" t="str">
        <f>IF(tbl_Customers[[#This Row],[number_customer_service_calls]] &lt;= 1, "0-1 Calls", IF(tbl_Customers[[#This Row],[number_customer_service_calls]] &lt;= 3, "2-3 Calls", IF(tbl_Customers[[#This Row],[number_customer_service_calls]] &lt;=5, "4-5 Calls", "6+ Calls")))</f>
        <v>2-3 Calls</v>
      </c>
      <c r="X33" t="str">
        <f>IF(tbl_Customers[[#This Row],[account_length]] &lt;= 50, "0-50", IF(tbl_Customers[[#This Row],[account_length]] &lt;=100, "51-100", IF(tbl_Customers[[#This Row],[account_length]] &lt;= 150, "101-150", "151+")))</f>
        <v>51-100</v>
      </c>
      <c r="Y33" t="str">
        <f>IF(tbl_Customers[[#This Row],[total_intl_charge]] &lt;= 3, "Low Charges", "High Charges")</f>
        <v>Low Charges</v>
      </c>
      <c r="Z33" t="str">
        <f>IF(tbl_Customers[[#This Row],[total_eve_calls]]&lt;=80,"Low Calls",
IF(tbl_Customers[[#This Row],[total_eve_calls]]&lt;=120,"Medium Calls","High Calls"))</f>
        <v>Medium Calls</v>
      </c>
      <c r="AA33" t="str">
        <f>IF(tbl_Customers[[#This Row],[total_eve_charge]]&lt;=15,"Low Charges",
IF(tbl_Customers[[#This Row],[total_eve_charge]]&lt;=20,"Medium Charges","High Charges"))</f>
        <v>Low Charges</v>
      </c>
      <c r="AB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 t="str">
        <f>IF(tbl_Customers[[#This Row],[number_vmail_messages]] = 0, "No Usage", IF(tbl_Customers[[#This Row],[number_vmail_messages]] &lt;= 20, "Low Usage", IF(tbl_Customers[[#This Row],[number_vmail_messages]] &lt;= 40, "Medium Usgae", "High Usage")))</f>
        <v>No Usage</v>
      </c>
      <c r="AD33" t="str">
        <f>IF(tbl_Customers[[#This Row],[total_day_minutes]]&lt;=150,"Low Usage", IF(tbl_Customers[[#This Row],[total_day_minutes]]&lt;=200,"Medium Usage", IF(tbl_Customers[[#This Row],[total_day_minutes]]&lt;=250,"High Usage","Very High Usage")))</f>
        <v>Low Usage</v>
      </c>
      <c r="AE33" t="str">
        <f>IF(tbl_Customers[[#This Row],[total_intl_calls]]&lt;=5,"Low Calls", IF(tbl_Customers[[#This Row],[total_intl_calls]]&lt;=10, "Medium Calls", "High Calls"))</f>
        <v>Low Calls</v>
      </c>
      <c r="AF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 s="36" t="str">
        <f>IF(tbl_Customers[[#This Row],[Churn_Risk_Score]]&gt;=10,"High Risk", IF(tbl_Customers[[#This Row],[Churn_Risk_Score]]&gt;=5,"Medium Risk","Low Risk"))</f>
        <v>Low Risk</v>
      </c>
    </row>
    <row r="34" spans="1:33" x14ac:dyDescent="0.35">
      <c r="A34">
        <v>33</v>
      </c>
      <c r="B34" t="s">
        <v>49</v>
      </c>
      <c r="C34">
        <v>135</v>
      </c>
      <c r="D34" t="s">
        <v>25</v>
      </c>
      <c r="E34" t="s">
        <v>23</v>
      </c>
      <c r="F34" t="s">
        <v>23</v>
      </c>
      <c r="G34">
        <v>41</v>
      </c>
      <c r="H34">
        <v>173.1</v>
      </c>
      <c r="I34">
        <v>85</v>
      </c>
      <c r="J34">
        <v>29.43</v>
      </c>
      <c r="K34">
        <v>203.9</v>
      </c>
      <c r="L34">
        <v>107</v>
      </c>
      <c r="M34">
        <v>17.329999999999998</v>
      </c>
      <c r="N34">
        <v>122.2</v>
      </c>
      <c r="O34">
        <v>78</v>
      </c>
      <c r="P34">
        <v>5.5</v>
      </c>
      <c r="Q34">
        <v>14.6</v>
      </c>
      <c r="R34">
        <v>15</v>
      </c>
      <c r="S34">
        <v>3.94</v>
      </c>
      <c r="T34">
        <v>0</v>
      </c>
      <c r="U34" t="s">
        <v>23</v>
      </c>
      <c r="V34">
        <f>IF(tbl_Customers[[#This Row],[churn]] = "yes", 1, 0)</f>
        <v>1</v>
      </c>
      <c r="W34" t="str">
        <f>IF(tbl_Customers[[#This Row],[number_customer_service_calls]] &lt;= 1, "0-1 Calls", IF(tbl_Customers[[#This Row],[number_customer_service_calls]] &lt;= 3, "2-3 Calls", IF(tbl_Customers[[#This Row],[number_customer_service_calls]] &lt;=5, "4-5 Calls", "6+ Calls")))</f>
        <v>0-1 Calls</v>
      </c>
      <c r="X34" t="str">
        <f>IF(tbl_Customers[[#This Row],[account_length]] &lt;= 50, "0-50", IF(tbl_Customers[[#This Row],[account_length]] &lt;=100, "51-100", IF(tbl_Customers[[#This Row],[account_length]] &lt;= 150, "101-150", "151+")))</f>
        <v>101-150</v>
      </c>
      <c r="Y34" t="str">
        <f>IF(tbl_Customers[[#This Row],[total_intl_charge]] &lt;= 3, "Low Charges", "High Charges")</f>
        <v>High Charges</v>
      </c>
      <c r="Z34" t="str">
        <f>IF(tbl_Customers[[#This Row],[total_eve_calls]]&lt;=80,"Low Calls",
IF(tbl_Customers[[#This Row],[total_eve_calls]]&lt;=120,"Medium Calls","High Calls"))</f>
        <v>Medium Calls</v>
      </c>
      <c r="AA34" t="str">
        <f>IF(tbl_Customers[[#This Row],[total_eve_charge]]&lt;=15,"Low Charges",
IF(tbl_Customers[[#This Row],[total_eve_charge]]&lt;=20,"Medium Charges","High Charges"))</f>
        <v>Medium Charges</v>
      </c>
      <c r="AB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 t="str">
        <f>IF(tbl_Customers[[#This Row],[number_vmail_messages]] = 0, "No Usage", IF(tbl_Customers[[#This Row],[number_vmail_messages]] &lt;= 20, "Low Usage", IF(tbl_Customers[[#This Row],[number_vmail_messages]] &lt;= 40, "Medium Usgae", "High Usage")))</f>
        <v>High Usage</v>
      </c>
      <c r="AD34" t="str">
        <f>IF(tbl_Customers[[#This Row],[total_day_minutes]]&lt;=150,"Low Usage", IF(tbl_Customers[[#This Row],[total_day_minutes]]&lt;=200,"Medium Usage", IF(tbl_Customers[[#This Row],[total_day_minutes]]&lt;=250,"High Usage","Very High Usage")))</f>
        <v>Medium Usage</v>
      </c>
      <c r="AE34" t="str">
        <f>IF(tbl_Customers[[#This Row],[total_intl_calls]]&lt;=5,"Low Calls", IF(tbl_Customers[[#This Row],[total_intl_calls]]&lt;=10, "Medium Calls", "High Calls"))</f>
        <v>High Calls</v>
      </c>
      <c r="AF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4" s="36" t="str">
        <f>IF(tbl_Customers[[#This Row],[Churn_Risk_Score]]&gt;=10,"High Risk", IF(tbl_Customers[[#This Row],[Churn_Risk_Score]]&gt;=5,"Medium Risk","Low Risk"))</f>
        <v>Medium Risk</v>
      </c>
    </row>
    <row r="35" spans="1:33" x14ac:dyDescent="0.35">
      <c r="A35">
        <v>34</v>
      </c>
      <c r="B35" t="s">
        <v>50</v>
      </c>
      <c r="C35">
        <v>34</v>
      </c>
      <c r="D35" t="s">
        <v>28</v>
      </c>
      <c r="E35" t="s">
        <v>22</v>
      </c>
      <c r="F35" t="s">
        <v>22</v>
      </c>
      <c r="G35">
        <v>0</v>
      </c>
      <c r="H35">
        <v>124.8</v>
      </c>
      <c r="I35">
        <v>82</v>
      </c>
      <c r="J35">
        <v>21.22</v>
      </c>
      <c r="K35">
        <v>282.2</v>
      </c>
      <c r="L35">
        <v>98</v>
      </c>
      <c r="M35">
        <v>23.99</v>
      </c>
      <c r="N35">
        <v>311.5</v>
      </c>
      <c r="O35">
        <v>78</v>
      </c>
      <c r="P35">
        <v>14.02</v>
      </c>
      <c r="Q35">
        <v>10</v>
      </c>
      <c r="R35">
        <v>4</v>
      </c>
      <c r="S35">
        <v>2.7</v>
      </c>
      <c r="T35">
        <v>2</v>
      </c>
      <c r="U35" t="s">
        <v>22</v>
      </c>
      <c r="V35">
        <f>IF(tbl_Customers[[#This Row],[churn]] = "yes", 1, 0)</f>
        <v>0</v>
      </c>
      <c r="W35" t="str">
        <f>IF(tbl_Customers[[#This Row],[number_customer_service_calls]] &lt;= 1, "0-1 Calls", IF(tbl_Customers[[#This Row],[number_customer_service_calls]] &lt;= 3, "2-3 Calls", IF(tbl_Customers[[#This Row],[number_customer_service_calls]] &lt;=5, "4-5 Calls", "6+ Calls")))</f>
        <v>2-3 Calls</v>
      </c>
      <c r="X35" t="str">
        <f>IF(tbl_Customers[[#This Row],[account_length]] &lt;= 50, "0-50", IF(tbl_Customers[[#This Row],[account_length]] &lt;=100, "51-100", IF(tbl_Customers[[#This Row],[account_length]] &lt;= 150, "101-150", "151+")))</f>
        <v>0-50</v>
      </c>
      <c r="Y35" t="str">
        <f>IF(tbl_Customers[[#This Row],[total_intl_charge]] &lt;= 3, "Low Charges", "High Charges")</f>
        <v>Low Charges</v>
      </c>
      <c r="Z35" t="str">
        <f>IF(tbl_Customers[[#This Row],[total_eve_calls]]&lt;=80,"Low Calls",
IF(tbl_Customers[[#This Row],[total_eve_calls]]&lt;=120,"Medium Calls","High Calls"))</f>
        <v>Medium Calls</v>
      </c>
      <c r="AA35" t="str">
        <f>IF(tbl_Customers[[#This Row],[total_eve_charge]]&lt;=15,"Low Charges",
IF(tbl_Customers[[#This Row],[total_eve_charge]]&lt;=20,"Medium Charges","High Charges"))</f>
        <v>High Charges</v>
      </c>
      <c r="AB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 t="str">
        <f>IF(tbl_Customers[[#This Row],[number_vmail_messages]] = 0, "No Usage", IF(tbl_Customers[[#This Row],[number_vmail_messages]] &lt;= 20, "Low Usage", IF(tbl_Customers[[#This Row],[number_vmail_messages]] &lt;= 40, "Medium Usgae", "High Usage")))</f>
        <v>No Usage</v>
      </c>
      <c r="AD35" t="str">
        <f>IF(tbl_Customers[[#This Row],[total_day_minutes]]&lt;=150,"Low Usage", IF(tbl_Customers[[#This Row],[total_day_minutes]]&lt;=200,"Medium Usage", IF(tbl_Customers[[#This Row],[total_day_minutes]]&lt;=250,"High Usage","Very High Usage")))</f>
        <v>Low Usage</v>
      </c>
      <c r="AE35" t="str">
        <f>IF(tbl_Customers[[#This Row],[total_intl_calls]]&lt;=5,"Low Calls", IF(tbl_Customers[[#This Row],[total_intl_calls]]&lt;=10, "Medium Calls", "High Calls"))</f>
        <v>Low Calls</v>
      </c>
      <c r="AF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 s="36" t="str">
        <f>IF(tbl_Customers[[#This Row],[Churn_Risk_Score]]&gt;=10,"High Risk", IF(tbl_Customers[[#This Row],[Churn_Risk_Score]]&gt;=5,"Medium Risk","Low Risk"))</f>
        <v>Low Risk</v>
      </c>
    </row>
    <row r="36" spans="1:33" x14ac:dyDescent="0.35">
      <c r="A36">
        <v>35</v>
      </c>
      <c r="B36" t="s">
        <v>37</v>
      </c>
      <c r="C36">
        <v>160</v>
      </c>
      <c r="D36" t="s">
        <v>21</v>
      </c>
      <c r="E36" t="s">
        <v>22</v>
      </c>
      <c r="F36" t="s">
        <v>22</v>
      </c>
      <c r="G36">
        <v>0</v>
      </c>
      <c r="H36">
        <v>85.8</v>
      </c>
      <c r="I36">
        <v>77</v>
      </c>
      <c r="J36">
        <v>14.59</v>
      </c>
      <c r="K36">
        <v>165.3</v>
      </c>
      <c r="L36">
        <v>110</v>
      </c>
      <c r="M36">
        <v>14.05</v>
      </c>
      <c r="N36">
        <v>178.5</v>
      </c>
      <c r="O36">
        <v>92</v>
      </c>
      <c r="P36">
        <v>8.0299999999999994</v>
      </c>
      <c r="Q36">
        <v>9.1999999999999993</v>
      </c>
      <c r="R36">
        <v>4</v>
      </c>
      <c r="S36">
        <v>2.48</v>
      </c>
      <c r="T36">
        <v>3</v>
      </c>
      <c r="U36" t="s">
        <v>22</v>
      </c>
      <c r="V36">
        <f>IF(tbl_Customers[[#This Row],[churn]] = "yes", 1, 0)</f>
        <v>0</v>
      </c>
      <c r="W36" t="str">
        <f>IF(tbl_Customers[[#This Row],[number_customer_service_calls]] &lt;= 1, "0-1 Calls", IF(tbl_Customers[[#This Row],[number_customer_service_calls]] &lt;= 3, "2-3 Calls", IF(tbl_Customers[[#This Row],[number_customer_service_calls]] &lt;=5, "4-5 Calls", "6+ Calls")))</f>
        <v>2-3 Calls</v>
      </c>
      <c r="X36" t="str">
        <f>IF(tbl_Customers[[#This Row],[account_length]] &lt;= 50, "0-50", IF(tbl_Customers[[#This Row],[account_length]] &lt;=100, "51-100", IF(tbl_Customers[[#This Row],[account_length]] &lt;= 150, "101-150", "151+")))</f>
        <v>151+</v>
      </c>
      <c r="Y36" t="str">
        <f>IF(tbl_Customers[[#This Row],[total_intl_charge]] &lt;= 3, "Low Charges", "High Charges")</f>
        <v>Low Charges</v>
      </c>
      <c r="Z36" t="str">
        <f>IF(tbl_Customers[[#This Row],[total_eve_calls]]&lt;=80,"Low Calls",
IF(tbl_Customers[[#This Row],[total_eve_calls]]&lt;=120,"Medium Calls","High Calls"))</f>
        <v>Medium Calls</v>
      </c>
      <c r="AA36" t="str">
        <f>IF(tbl_Customers[[#This Row],[total_eve_charge]]&lt;=15,"Low Charges",
IF(tbl_Customers[[#This Row],[total_eve_charge]]&lt;=20,"Medium Charges","High Charges"))</f>
        <v>Low Charges</v>
      </c>
      <c r="AB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 t="str">
        <f>IF(tbl_Customers[[#This Row],[number_vmail_messages]] = 0, "No Usage", IF(tbl_Customers[[#This Row],[number_vmail_messages]] &lt;= 20, "Low Usage", IF(tbl_Customers[[#This Row],[number_vmail_messages]] &lt;= 40, "Medium Usgae", "High Usage")))</f>
        <v>No Usage</v>
      </c>
      <c r="AD36" t="str">
        <f>IF(tbl_Customers[[#This Row],[total_day_minutes]]&lt;=150,"Low Usage", IF(tbl_Customers[[#This Row],[total_day_minutes]]&lt;=200,"Medium Usage", IF(tbl_Customers[[#This Row],[total_day_minutes]]&lt;=250,"High Usage","Very High Usage")))</f>
        <v>Low Usage</v>
      </c>
      <c r="AE36" t="str">
        <f>IF(tbl_Customers[[#This Row],[total_intl_calls]]&lt;=5,"Low Calls", IF(tbl_Customers[[#This Row],[total_intl_calls]]&lt;=10, "Medium Calls", "High Calls"))</f>
        <v>Low Calls</v>
      </c>
      <c r="AF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 s="36" t="str">
        <f>IF(tbl_Customers[[#This Row],[Churn_Risk_Score]]&gt;=10,"High Risk", IF(tbl_Customers[[#This Row],[Churn_Risk_Score]]&gt;=5,"Medium Risk","Low Risk"))</f>
        <v>Low Risk</v>
      </c>
    </row>
    <row r="37" spans="1:33" x14ac:dyDescent="0.35">
      <c r="A37">
        <v>36</v>
      </c>
      <c r="B37" t="s">
        <v>51</v>
      </c>
      <c r="C37">
        <v>64</v>
      </c>
      <c r="D37" t="s">
        <v>28</v>
      </c>
      <c r="E37" t="s">
        <v>22</v>
      </c>
      <c r="F37" t="s">
        <v>22</v>
      </c>
      <c r="G37">
        <v>0</v>
      </c>
      <c r="H37">
        <v>154</v>
      </c>
      <c r="I37">
        <v>67</v>
      </c>
      <c r="J37">
        <v>26.18</v>
      </c>
      <c r="K37">
        <v>225.8</v>
      </c>
      <c r="L37">
        <v>118</v>
      </c>
      <c r="M37">
        <v>19.190000000000001</v>
      </c>
      <c r="N37">
        <v>265.3</v>
      </c>
      <c r="O37">
        <v>86</v>
      </c>
      <c r="P37">
        <v>11.94</v>
      </c>
      <c r="Q37">
        <v>3.5</v>
      </c>
      <c r="R37">
        <v>3</v>
      </c>
      <c r="S37">
        <v>0.95</v>
      </c>
      <c r="T37">
        <v>1</v>
      </c>
      <c r="U37" t="s">
        <v>22</v>
      </c>
      <c r="V37">
        <f>IF(tbl_Customers[[#This Row],[churn]] = "yes", 1, 0)</f>
        <v>0</v>
      </c>
      <c r="W37" t="str">
        <f>IF(tbl_Customers[[#This Row],[number_customer_service_calls]] &lt;= 1, "0-1 Calls", IF(tbl_Customers[[#This Row],[number_customer_service_calls]] &lt;= 3, "2-3 Calls", IF(tbl_Customers[[#This Row],[number_customer_service_calls]] &lt;=5, "4-5 Calls", "6+ Calls")))</f>
        <v>0-1 Calls</v>
      </c>
      <c r="X37" t="str">
        <f>IF(tbl_Customers[[#This Row],[account_length]] &lt;= 50, "0-50", IF(tbl_Customers[[#This Row],[account_length]] &lt;=100, "51-100", IF(tbl_Customers[[#This Row],[account_length]] &lt;= 150, "101-150", "151+")))</f>
        <v>51-100</v>
      </c>
      <c r="Y37" t="str">
        <f>IF(tbl_Customers[[#This Row],[total_intl_charge]] &lt;= 3, "Low Charges", "High Charges")</f>
        <v>Low Charges</v>
      </c>
      <c r="Z37" t="str">
        <f>IF(tbl_Customers[[#This Row],[total_eve_calls]]&lt;=80,"Low Calls",
IF(tbl_Customers[[#This Row],[total_eve_calls]]&lt;=120,"Medium Calls","High Calls"))</f>
        <v>Medium Calls</v>
      </c>
      <c r="AA37" t="str">
        <f>IF(tbl_Customers[[#This Row],[total_eve_charge]]&lt;=15,"Low Charges",
IF(tbl_Customers[[#This Row],[total_eve_charge]]&lt;=20,"Medium Charges","High Charges"))</f>
        <v>Medium Charges</v>
      </c>
      <c r="AB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 t="str">
        <f>IF(tbl_Customers[[#This Row],[number_vmail_messages]] = 0, "No Usage", IF(tbl_Customers[[#This Row],[number_vmail_messages]] &lt;= 20, "Low Usage", IF(tbl_Customers[[#This Row],[number_vmail_messages]] &lt;= 40, "Medium Usgae", "High Usage")))</f>
        <v>No Usage</v>
      </c>
      <c r="AD37" t="str">
        <f>IF(tbl_Customers[[#This Row],[total_day_minutes]]&lt;=150,"Low Usage", IF(tbl_Customers[[#This Row],[total_day_minutes]]&lt;=200,"Medium Usage", IF(tbl_Customers[[#This Row],[total_day_minutes]]&lt;=250,"High Usage","Very High Usage")))</f>
        <v>Medium Usage</v>
      </c>
      <c r="AE37" t="str">
        <f>IF(tbl_Customers[[#This Row],[total_intl_calls]]&lt;=5,"Low Calls", IF(tbl_Customers[[#This Row],[total_intl_calls]]&lt;=10, "Medium Calls", "High Calls"))</f>
        <v>Low Calls</v>
      </c>
      <c r="AF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 s="36" t="str">
        <f>IF(tbl_Customers[[#This Row],[Churn_Risk_Score]]&gt;=10,"High Risk", IF(tbl_Customers[[#This Row],[Churn_Risk_Score]]&gt;=5,"Medium Risk","Low Risk"))</f>
        <v>Low Risk</v>
      </c>
    </row>
    <row r="38" spans="1:33" x14ac:dyDescent="0.35">
      <c r="A38">
        <v>37</v>
      </c>
      <c r="B38" t="s">
        <v>52</v>
      </c>
      <c r="C38">
        <v>59</v>
      </c>
      <c r="D38" t="s">
        <v>25</v>
      </c>
      <c r="E38" t="s">
        <v>22</v>
      </c>
      <c r="F38" t="s">
        <v>23</v>
      </c>
      <c r="G38">
        <v>28</v>
      </c>
      <c r="H38">
        <v>120.9</v>
      </c>
      <c r="I38">
        <v>97</v>
      </c>
      <c r="J38">
        <v>20.55</v>
      </c>
      <c r="K38">
        <v>213</v>
      </c>
      <c r="L38">
        <v>92</v>
      </c>
      <c r="M38">
        <v>18.11</v>
      </c>
      <c r="N38">
        <v>163.1</v>
      </c>
      <c r="O38">
        <v>116</v>
      </c>
      <c r="P38">
        <v>7.34</v>
      </c>
      <c r="Q38">
        <v>8.5</v>
      </c>
      <c r="R38">
        <v>5</v>
      </c>
      <c r="S38">
        <v>2.2999999999999998</v>
      </c>
      <c r="T38">
        <v>2</v>
      </c>
      <c r="U38" t="s">
        <v>22</v>
      </c>
      <c r="V38">
        <f>IF(tbl_Customers[[#This Row],[churn]] = "yes", 1, 0)</f>
        <v>0</v>
      </c>
      <c r="W38" t="str">
        <f>IF(tbl_Customers[[#This Row],[number_customer_service_calls]] &lt;= 1, "0-1 Calls", IF(tbl_Customers[[#This Row],[number_customer_service_calls]] &lt;= 3, "2-3 Calls", IF(tbl_Customers[[#This Row],[number_customer_service_calls]] &lt;=5, "4-5 Calls", "6+ Calls")))</f>
        <v>2-3 Calls</v>
      </c>
      <c r="X38" t="str">
        <f>IF(tbl_Customers[[#This Row],[account_length]] &lt;= 50, "0-50", IF(tbl_Customers[[#This Row],[account_length]] &lt;=100, "51-100", IF(tbl_Customers[[#This Row],[account_length]] &lt;= 150, "101-150", "151+")))</f>
        <v>51-100</v>
      </c>
      <c r="Y38" t="str">
        <f>IF(tbl_Customers[[#This Row],[total_intl_charge]] &lt;= 3, "Low Charges", "High Charges")</f>
        <v>Low Charges</v>
      </c>
      <c r="Z38" t="str">
        <f>IF(tbl_Customers[[#This Row],[total_eve_calls]]&lt;=80,"Low Calls",
IF(tbl_Customers[[#This Row],[total_eve_calls]]&lt;=120,"Medium Calls","High Calls"))</f>
        <v>Medium Calls</v>
      </c>
      <c r="AA38" t="str">
        <f>IF(tbl_Customers[[#This Row],[total_eve_charge]]&lt;=15,"Low Charges",
IF(tbl_Customers[[#This Row],[total_eve_charge]]&lt;=20,"Medium Charges","High Charges"))</f>
        <v>Medium Charges</v>
      </c>
      <c r="AB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 t="str">
        <f>IF(tbl_Customers[[#This Row],[number_vmail_messages]] = 0, "No Usage", IF(tbl_Customers[[#This Row],[number_vmail_messages]] &lt;= 20, "Low Usage", IF(tbl_Customers[[#This Row],[number_vmail_messages]] &lt;= 40, "Medium Usgae", "High Usage")))</f>
        <v>Medium Usgae</v>
      </c>
      <c r="AD38" t="str">
        <f>IF(tbl_Customers[[#This Row],[total_day_minutes]]&lt;=150,"Low Usage", IF(tbl_Customers[[#This Row],[total_day_minutes]]&lt;=200,"Medium Usage", IF(tbl_Customers[[#This Row],[total_day_minutes]]&lt;=250,"High Usage","Very High Usage")))</f>
        <v>Low Usage</v>
      </c>
      <c r="AE38" t="str">
        <f>IF(tbl_Customers[[#This Row],[total_intl_calls]]&lt;=5,"Low Calls", IF(tbl_Customers[[#This Row],[total_intl_calls]]&lt;=10, "Medium Calls", "High Calls"))</f>
        <v>Low Calls</v>
      </c>
      <c r="AF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 s="36" t="str">
        <f>IF(tbl_Customers[[#This Row],[Churn_Risk_Score]]&gt;=10,"High Risk", IF(tbl_Customers[[#This Row],[Churn_Risk_Score]]&gt;=5,"Medium Risk","Low Risk"))</f>
        <v>Low Risk</v>
      </c>
    </row>
    <row r="39" spans="1:33" x14ac:dyDescent="0.35">
      <c r="A39">
        <v>38</v>
      </c>
      <c r="B39" t="s">
        <v>53</v>
      </c>
      <c r="C39">
        <v>65</v>
      </c>
      <c r="D39" t="s">
        <v>21</v>
      </c>
      <c r="E39" t="s">
        <v>22</v>
      </c>
      <c r="F39" t="s">
        <v>22</v>
      </c>
      <c r="G39">
        <v>0</v>
      </c>
      <c r="H39">
        <v>211.3</v>
      </c>
      <c r="I39">
        <v>120</v>
      </c>
      <c r="J39">
        <v>35.92</v>
      </c>
      <c r="K39">
        <v>162.6</v>
      </c>
      <c r="L39">
        <v>122</v>
      </c>
      <c r="M39">
        <v>13.82</v>
      </c>
      <c r="N39">
        <v>134.69999999999999</v>
      </c>
      <c r="O39">
        <v>118</v>
      </c>
      <c r="P39">
        <v>6.06</v>
      </c>
      <c r="Q39">
        <v>13.2</v>
      </c>
      <c r="R39">
        <v>5</v>
      </c>
      <c r="S39">
        <v>3.56</v>
      </c>
      <c r="T39">
        <v>3</v>
      </c>
      <c r="U39" t="s">
        <v>22</v>
      </c>
      <c r="V39">
        <f>IF(tbl_Customers[[#This Row],[churn]] = "yes", 1, 0)</f>
        <v>0</v>
      </c>
      <c r="W39" t="str">
        <f>IF(tbl_Customers[[#This Row],[number_customer_service_calls]] &lt;= 1, "0-1 Calls", IF(tbl_Customers[[#This Row],[number_customer_service_calls]] &lt;= 3, "2-3 Calls", IF(tbl_Customers[[#This Row],[number_customer_service_calls]] &lt;=5, "4-5 Calls", "6+ Calls")))</f>
        <v>2-3 Calls</v>
      </c>
      <c r="X39" t="str">
        <f>IF(tbl_Customers[[#This Row],[account_length]] &lt;= 50, "0-50", IF(tbl_Customers[[#This Row],[account_length]] &lt;=100, "51-100", IF(tbl_Customers[[#This Row],[account_length]] &lt;= 150, "101-150", "151+")))</f>
        <v>51-100</v>
      </c>
      <c r="Y39" t="str">
        <f>IF(tbl_Customers[[#This Row],[total_intl_charge]] &lt;= 3, "Low Charges", "High Charges")</f>
        <v>High Charges</v>
      </c>
      <c r="Z39" t="str">
        <f>IF(tbl_Customers[[#This Row],[total_eve_calls]]&lt;=80,"Low Calls",
IF(tbl_Customers[[#This Row],[total_eve_calls]]&lt;=120,"Medium Calls","High Calls"))</f>
        <v>High Calls</v>
      </c>
      <c r="AA39" t="str">
        <f>IF(tbl_Customers[[#This Row],[total_eve_charge]]&lt;=15,"Low Charges",
IF(tbl_Customers[[#This Row],[total_eve_charge]]&lt;=20,"Medium Charges","High Charges"))</f>
        <v>Low Charges</v>
      </c>
      <c r="AB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 t="str">
        <f>IF(tbl_Customers[[#This Row],[number_vmail_messages]] = 0, "No Usage", IF(tbl_Customers[[#This Row],[number_vmail_messages]] &lt;= 20, "Low Usage", IF(tbl_Customers[[#This Row],[number_vmail_messages]] &lt;= 40, "Medium Usgae", "High Usage")))</f>
        <v>No Usage</v>
      </c>
      <c r="AD39" t="str">
        <f>IF(tbl_Customers[[#This Row],[total_day_minutes]]&lt;=150,"Low Usage", IF(tbl_Customers[[#This Row],[total_day_minutes]]&lt;=200,"Medium Usage", IF(tbl_Customers[[#This Row],[total_day_minutes]]&lt;=250,"High Usage","Very High Usage")))</f>
        <v>High Usage</v>
      </c>
      <c r="AE39" t="str">
        <f>IF(tbl_Customers[[#This Row],[total_intl_calls]]&lt;=5,"Low Calls", IF(tbl_Customers[[#This Row],[total_intl_calls]]&lt;=10, "Medium Calls", "High Calls"))</f>
        <v>Low Calls</v>
      </c>
      <c r="AF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 s="36" t="str">
        <f>IF(tbl_Customers[[#This Row],[Churn_Risk_Score]]&gt;=10,"High Risk", IF(tbl_Customers[[#This Row],[Churn_Risk_Score]]&gt;=5,"Medium Risk","Low Risk"))</f>
        <v>Low Risk</v>
      </c>
    </row>
    <row r="40" spans="1:33" x14ac:dyDescent="0.35">
      <c r="A40">
        <v>39</v>
      </c>
      <c r="B40" t="s">
        <v>54</v>
      </c>
      <c r="C40">
        <v>142</v>
      </c>
      <c r="D40" t="s">
        <v>25</v>
      </c>
      <c r="E40" t="s">
        <v>22</v>
      </c>
      <c r="F40" t="s">
        <v>22</v>
      </c>
      <c r="G40">
        <v>0</v>
      </c>
      <c r="H40">
        <v>187</v>
      </c>
      <c r="I40">
        <v>133</v>
      </c>
      <c r="J40">
        <v>31.79</v>
      </c>
      <c r="K40">
        <v>134.6</v>
      </c>
      <c r="L40">
        <v>74</v>
      </c>
      <c r="M40">
        <v>11.44</v>
      </c>
      <c r="N40">
        <v>242.2</v>
      </c>
      <c r="O40">
        <v>127</v>
      </c>
      <c r="P40">
        <v>10.9</v>
      </c>
      <c r="Q40">
        <v>7.4</v>
      </c>
      <c r="R40">
        <v>5</v>
      </c>
      <c r="S40">
        <v>2</v>
      </c>
      <c r="T40">
        <v>2</v>
      </c>
      <c r="U40" t="s">
        <v>22</v>
      </c>
      <c r="V40">
        <f>IF(tbl_Customers[[#This Row],[churn]] = "yes", 1, 0)</f>
        <v>0</v>
      </c>
      <c r="W40" t="str">
        <f>IF(tbl_Customers[[#This Row],[number_customer_service_calls]] &lt;= 1, "0-1 Calls", IF(tbl_Customers[[#This Row],[number_customer_service_calls]] &lt;= 3, "2-3 Calls", IF(tbl_Customers[[#This Row],[number_customer_service_calls]] &lt;=5, "4-5 Calls", "6+ Calls")))</f>
        <v>2-3 Calls</v>
      </c>
      <c r="X40" t="str">
        <f>IF(tbl_Customers[[#This Row],[account_length]] &lt;= 50, "0-50", IF(tbl_Customers[[#This Row],[account_length]] &lt;=100, "51-100", IF(tbl_Customers[[#This Row],[account_length]] &lt;= 150, "101-150", "151+")))</f>
        <v>101-150</v>
      </c>
      <c r="Y40" t="str">
        <f>IF(tbl_Customers[[#This Row],[total_intl_charge]] &lt;= 3, "Low Charges", "High Charges")</f>
        <v>Low Charges</v>
      </c>
      <c r="Z40" t="str">
        <f>IF(tbl_Customers[[#This Row],[total_eve_calls]]&lt;=80,"Low Calls",
IF(tbl_Customers[[#This Row],[total_eve_calls]]&lt;=120,"Medium Calls","High Calls"))</f>
        <v>Low Calls</v>
      </c>
      <c r="AA40" t="str">
        <f>IF(tbl_Customers[[#This Row],[total_eve_charge]]&lt;=15,"Low Charges",
IF(tbl_Customers[[#This Row],[total_eve_charge]]&lt;=20,"Medium Charges","High Charges"))</f>
        <v>Low Charges</v>
      </c>
      <c r="AB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 t="str">
        <f>IF(tbl_Customers[[#This Row],[number_vmail_messages]] = 0, "No Usage", IF(tbl_Customers[[#This Row],[number_vmail_messages]] &lt;= 20, "Low Usage", IF(tbl_Customers[[#This Row],[number_vmail_messages]] &lt;= 40, "Medium Usgae", "High Usage")))</f>
        <v>No Usage</v>
      </c>
      <c r="AD40" t="str">
        <f>IF(tbl_Customers[[#This Row],[total_day_minutes]]&lt;=150,"Low Usage", IF(tbl_Customers[[#This Row],[total_day_minutes]]&lt;=200,"Medium Usage", IF(tbl_Customers[[#This Row],[total_day_minutes]]&lt;=250,"High Usage","Very High Usage")))</f>
        <v>Medium Usage</v>
      </c>
      <c r="AE40" t="str">
        <f>IF(tbl_Customers[[#This Row],[total_intl_calls]]&lt;=5,"Low Calls", IF(tbl_Customers[[#This Row],[total_intl_calls]]&lt;=10, "Medium Calls", "High Calls"))</f>
        <v>Low Calls</v>
      </c>
      <c r="AF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 s="36" t="str">
        <f>IF(tbl_Customers[[#This Row],[Churn_Risk_Score]]&gt;=10,"High Risk", IF(tbl_Customers[[#This Row],[Churn_Risk_Score]]&gt;=5,"Medium Risk","Low Risk"))</f>
        <v>Low Risk</v>
      </c>
    </row>
    <row r="41" spans="1:33" x14ac:dyDescent="0.35">
      <c r="A41">
        <v>40</v>
      </c>
      <c r="B41" t="s">
        <v>44</v>
      </c>
      <c r="C41">
        <v>97</v>
      </c>
      <c r="D41" t="s">
        <v>21</v>
      </c>
      <c r="E41" t="s">
        <v>22</v>
      </c>
      <c r="F41" t="s">
        <v>23</v>
      </c>
      <c r="G41">
        <v>24</v>
      </c>
      <c r="H41">
        <v>133.19999999999999</v>
      </c>
      <c r="I41">
        <v>135</v>
      </c>
      <c r="J41">
        <v>22.64</v>
      </c>
      <c r="K41">
        <v>217.2</v>
      </c>
      <c r="L41">
        <v>58</v>
      </c>
      <c r="M41">
        <v>18.46</v>
      </c>
      <c r="N41">
        <v>70.599999999999994</v>
      </c>
      <c r="O41">
        <v>79</v>
      </c>
      <c r="P41">
        <v>3.18</v>
      </c>
      <c r="Q41">
        <v>11</v>
      </c>
      <c r="R41">
        <v>3</v>
      </c>
      <c r="S41">
        <v>2.97</v>
      </c>
      <c r="T41">
        <v>1</v>
      </c>
      <c r="U41" t="s">
        <v>22</v>
      </c>
      <c r="V41">
        <f>IF(tbl_Customers[[#This Row],[churn]] = "yes", 1, 0)</f>
        <v>0</v>
      </c>
      <c r="W41" t="str">
        <f>IF(tbl_Customers[[#This Row],[number_customer_service_calls]] &lt;= 1, "0-1 Calls", IF(tbl_Customers[[#This Row],[number_customer_service_calls]] &lt;= 3, "2-3 Calls", IF(tbl_Customers[[#This Row],[number_customer_service_calls]] &lt;=5, "4-5 Calls", "6+ Calls")))</f>
        <v>0-1 Calls</v>
      </c>
      <c r="X41" t="str">
        <f>IF(tbl_Customers[[#This Row],[account_length]] &lt;= 50, "0-50", IF(tbl_Customers[[#This Row],[account_length]] &lt;=100, "51-100", IF(tbl_Customers[[#This Row],[account_length]] &lt;= 150, "101-150", "151+")))</f>
        <v>51-100</v>
      </c>
      <c r="Y41" t="str">
        <f>IF(tbl_Customers[[#This Row],[total_intl_charge]] &lt;= 3, "Low Charges", "High Charges")</f>
        <v>Low Charges</v>
      </c>
      <c r="Z41" t="str">
        <f>IF(tbl_Customers[[#This Row],[total_eve_calls]]&lt;=80,"Low Calls",
IF(tbl_Customers[[#This Row],[total_eve_calls]]&lt;=120,"Medium Calls","High Calls"))</f>
        <v>Low Calls</v>
      </c>
      <c r="AA41" t="str">
        <f>IF(tbl_Customers[[#This Row],[total_eve_charge]]&lt;=15,"Low Charges",
IF(tbl_Customers[[#This Row],[total_eve_charge]]&lt;=20,"Medium Charges","High Charges"))</f>
        <v>Medium Charges</v>
      </c>
      <c r="AB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 t="str">
        <f>IF(tbl_Customers[[#This Row],[number_vmail_messages]] = 0, "No Usage", IF(tbl_Customers[[#This Row],[number_vmail_messages]] &lt;= 20, "Low Usage", IF(tbl_Customers[[#This Row],[number_vmail_messages]] &lt;= 40, "Medium Usgae", "High Usage")))</f>
        <v>Medium Usgae</v>
      </c>
      <c r="AD41" t="str">
        <f>IF(tbl_Customers[[#This Row],[total_day_minutes]]&lt;=150,"Low Usage", IF(tbl_Customers[[#This Row],[total_day_minutes]]&lt;=200,"Medium Usage", IF(tbl_Customers[[#This Row],[total_day_minutes]]&lt;=250,"High Usage","Very High Usage")))</f>
        <v>Low Usage</v>
      </c>
      <c r="AE41" t="str">
        <f>IF(tbl_Customers[[#This Row],[total_intl_calls]]&lt;=5,"Low Calls", IF(tbl_Customers[[#This Row],[total_intl_calls]]&lt;=10, "Medium Calls", "High Calls"))</f>
        <v>Low Calls</v>
      </c>
      <c r="AF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 s="36" t="str">
        <f>IF(tbl_Customers[[#This Row],[Churn_Risk_Score]]&gt;=10,"High Risk", IF(tbl_Customers[[#This Row],[Churn_Risk_Score]]&gt;=5,"Medium Risk","Low Risk"))</f>
        <v>Low Risk</v>
      </c>
    </row>
    <row r="42" spans="1:33" x14ac:dyDescent="0.35">
      <c r="A42">
        <v>41</v>
      </c>
      <c r="B42" t="s">
        <v>34</v>
      </c>
      <c r="C42">
        <v>52</v>
      </c>
      <c r="D42" t="s">
        <v>25</v>
      </c>
      <c r="E42" t="s">
        <v>22</v>
      </c>
      <c r="F42" t="s">
        <v>22</v>
      </c>
      <c r="G42">
        <v>0</v>
      </c>
      <c r="H42">
        <v>191.9</v>
      </c>
      <c r="I42">
        <v>108</v>
      </c>
      <c r="J42">
        <v>32.619999999999997</v>
      </c>
      <c r="K42">
        <v>269.8</v>
      </c>
      <c r="L42">
        <v>96</v>
      </c>
      <c r="M42">
        <v>22.93</v>
      </c>
      <c r="N42">
        <v>236.8</v>
      </c>
      <c r="O42">
        <v>87</v>
      </c>
      <c r="P42">
        <v>10.66</v>
      </c>
      <c r="Q42">
        <v>7.8</v>
      </c>
      <c r="R42">
        <v>5</v>
      </c>
      <c r="S42">
        <v>2.11</v>
      </c>
      <c r="T42">
        <v>3</v>
      </c>
      <c r="U42" t="s">
        <v>22</v>
      </c>
      <c r="V42">
        <f>IF(tbl_Customers[[#This Row],[churn]] = "yes", 1, 0)</f>
        <v>0</v>
      </c>
      <c r="W42" t="str">
        <f>IF(tbl_Customers[[#This Row],[number_customer_service_calls]] &lt;= 1, "0-1 Calls", IF(tbl_Customers[[#This Row],[number_customer_service_calls]] &lt;= 3, "2-3 Calls", IF(tbl_Customers[[#This Row],[number_customer_service_calls]] &lt;=5, "4-5 Calls", "6+ Calls")))</f>
        <v>2-3 Calls</v>
      </c>
      <c r="X42" t="str">
        <f>IF(tbl_Customers[[#This Row],[account_length]] &lt;= 50, "0-50", IF(tbl_Customers[[#This Row],[account_length]] &lt;=100, "51-100", IF(tbl_Customers[[#This Row],[account_length]] &lt;= 150, "101-150", "151+")))</f>
        <v>51-100</v>
      </c>
      <c r="Y42" t="str">
        <f>IF(tbl_Customers[[#This Row],[total_intl_charge]] &lt;= 3, "Low Charges", "High Charges")</f>
        <v>Low Charges</v>
      </c>
      <c r="Z42" t="str">
        <f>IF(tbl_Customers[[#This Row],[total_eve_calls]]&lt;=80,"Low Calls",
IF(tbl_Customers[[#This Row],[total_eve_calls]]&lt;=120,"Medium Calls","High Calls"))</f>
        <v>Medium Calls</v>
      </c>
      <c r="AA42" t="str">
        <f>IF(tbl_Customers[[#This Row],[total_eve_charge]]&lt;=15,"Low Charges",
IF(tbl_Customers[[#This Row],[total_eve_charge]]&lt;=20,"Medium Charges","High Charges"))</f>
        <v>High Charges</v>
      </c>
      <c r="AB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 t="str">
        <f>IF(tbl_Customers[[#This Row],[number_vmail_messages]] = 0, "No Usage", IF(tbl_Customers[[#This Row],[number_vmail_messages]] &lt;= 20, "Low Usage", IF(tbl_Customers[[#This Row],[number_vmail_messages]] &lt;= 40, "Medium Usgae", "High Usage")))</f>
        <v>No Usage</v>
      </c>
      <c r="AD42" t="str">
        <f>IF(tbl_Customers[[#This Row],[total_day_minutes]]&lt;=150,"Low Usage", IF(tbl_Customers[[#This Row],[total_day_minutes]]&lt;=200,"Medium Usage", IF(tbl_Customers[[#This Row],[total_day_minutes]]&lt;=250,"High Usage","Very High Usage")))</f>
        <v>Medium Usage</v>
      </c>
      <c r="AE42" t="str">
        <f>IF(tbl_Customers[[#This Row],[total_intl_calls]]&lt;=5,"Low Calls", IF(tbl_Customers[[#This Row],[total_intl_calls]]&lt;=10, "Medium Calls", "High Calls"))</f>
        <v>Low Calls</v>
      </c>
      <c r="AF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 s="36" t="str">
        <f>IF(tbl_Customers[[#This Row],[Churn_Risk_Score]]&gt;=10,"High Risk", IF(tbl_Customers[[#This Row],[Churn_Risk_Score]]&gt;=5,"Medium Risk","Low Risk"))</f>
        <v>Low Risk</v>
      </c>
    </row>
    <row r="43" spans="1:33" x14ac:dyDescent="0.35">
      <c r="A43">
        <v>42</v>
      </c>
      <c r="B43" t="s">
        <v>32</v>
      </c>
      <c r="C43">
        <v>60</v>
      </c>
      <c r="D43" t="s">
        <v>25</v>
      </c>
      <c r="E43" t="s">
        <v>22</v>
      </c>
      <c r="F43" t="s">
        <v>22</v>
      </c>
      <c r="G43">
        <v>0</v>
      </c>
      <c r="H43">
        <v>220.6</v>
      </c>
      <c r="I43">
        <v>57</v>
      </c>
      <c r="J43">
        <v>37.5</v>
      </c>
      <c r="K43">
        <v>211.1</v>
      </c>
      <c r="L43">
        <v>115</v>
      </c>
      <c r="M43">
        <v>17.940000000000001</v>
      </c>
      <c r="N43">
        <v>249</v>
      </c>
      <c r="O43">
        <v>129</v>
      </c>
      <c r="P43">
        <v>11.21</v>
      </c>
      <c r="Q43">
        <v>6.8</v>
      </c>
      <c r="R43">
        <v>3</v>
      </c>
      <c r="S43">
        <v>1.84</v>
      </c>
      <c r="T43">
        <v>1</v>
      </c>
      <c r="U43" t="s">
        <v>22</v>
      </c>
      <c r="V43">
        <f>IF(tbl_Customers[[#This Row],[churn]] = "yes", 1, 0)</f>
        <v>0</v>
      </c>
      <c r="W43" t="str">
        <f>IF(tbl_Customers[[#This Row],[number_customer_service_calls]] &lt;= 1, "0-1 Calls", IF(tbl_Customers[[#This Row],[number_customer_service_calls]] &lt;= 3, "2-3 Calls", IF(tbl_Customers[[#This Row],[number_customer_service_calls]] &lt;=5, "4-5 Calls", "6+ Calls")))</f>
        <v>0-1 Calls</v>
      </c>
      <c r="X43" t="str">
        <f>IF(tbl_Customers[[#This Row],[account_length]] &lt;= 50, "0-50", IF(tbl_Customers[[#This Row],[account_length]] &lt;=100, "51-100", IF(tbl_Customers[[#This Row],[account_length]] &lt;= 150, "101-150", "151+")))</f>
        <v>51-100</v>
      </c>
      <c r="Y43" t="str">
        <f>IF(tbl_Customers[[#This Row],[total_intl_charge]] &lt;= 3, "Low Charges", "High Charges")</f>
        <v>Low Charges</v>
      </c>
      <c r="Z43" t="str">
        <f>IF(tbl_Customers[[#This Row],[total_eve_calls]]&lt;=80,"Low Calls",
IF(tbl_Customers[[#This Row],[total_eve_calls]]&lt;=120,"Medium Calls","High Calls"))</f>
        <v>Medium Calls</v>
      </c>
      <c r="AA43" t="str">
        <f>IF(tbl_Customers[[#This Row],[total_eve_charge]]&lt;=15,"Low Charges",
IF(tbl_Customers[[#This Row],[total_eve_charge]]&lt;=20,"Medium Charges","High Charges"))</f>
        <v>Medium Charges</v>
      </c>
      <c r="AB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3" t="str">
        <f>IF(tbl_Customers[[#This Row],[number_vmail_messages]] = 0, "No Usage", IF(tbl_Customers[[#This Row],[number_vmail_messages]] &lt;= 20, "Low Usage", IF(tbl_Customers[[#This Row],[number_vmail_messages]] &lt;= 40, "Medium Usgae", "High Usage")))</f>
        <v>No Usage</v>
      </c>
      <c r="AD43" t="str">
        <f>IF(tbl_Customers[[#This Row],[total_day_minutes]]&lt;=150,"Low Usage", IF(tbl_Customers[[#This Row],[total_day_minutes]]&lt;=200,"Medium Usage", IF(tbl_Customers[[#This Row],[total_day_minutes]]&lt;=250,"High Usage","Very High Usage")))</f>
        <v>High Usage</v>
      </c>
      <c r="AE43" t="str">
        <f>IF(tbl_Customers[[#This Row],[total_intl_calls]]&lt;=5,"Low Calls", IF(tbl_Customers[[#This Row],[total_intl_calls]]&lt;=10, "Medium Calls", "High Calls"))</f>
        <v>Low Calls</v>
      </c>
      <c r="AF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3" s="36" t="str">
        <f>IF(tbl_Customers[[#This Row],[Churn_Risk_Score]]&gt;=10,"High Risk", IF(tbl_Customers[[#This Row],[Churn_Risk_Score]]&gt;=5,"Medium Risk","Low Risk"))</f>
        <v>Low Risk</v>
      </c>
    </row>
    <row r="44" spans="1:33" x14ac:dyDescent="0.35">
      <c r="A44">
        <v>43</v>
      </c>
      <c r="B44" t="s">
        <v>38</v>
      </c>
      <c r="C44">
        <v>10</v>
      </c>
      <c r="D44" t="s">
        <v>25</v>
      </c>
      <c r="E44" t="s">
        <v>22</v>
      </c>
      <c r="F44" t="s">
        <v>22</v>
      </c>
      <c r="G44">
        <v>0</v>
      </c>
      <c r="H44">
        <v>186.1</v>
      </c>
      <c r="I44">
        <v>112</v>
      </c>
      <c r="J44">
        <v>31.64</v>
      </c>
      <c r="K44">
        <v>190.2</v>
      </c>
      <c r="L44">
        <v>66</v>
      </c>
      <c r="M44">
        <v>16.170000000000002</v>
      </c>
      <c r="N44">
        <v>282.8</v>
      </c>
      <c r="O44">
        <v>57</v>
      </c>
      <c r="P44">
        <v>12.73</v>
      </c>
      <c r="Q44">
        <v>11.4</v>
      </c>
      <c r="R44">
        <v>6</v>
      </c>
      <c r="S44">
        <v>3.08</v>
      </c>
      <c r="T44">
        <v>2</v>
      </c>
      <c r="U44" t="s">
        <v>22</v>
      </c>
      <c r="V44">
        <f>IF(tbl_Customers[[#This Row],[churn]] = "yes", 1, 0)</f>
        <v>0</v>
      </c>
      <c r="W44" t="str">
        <f>IF(tbl_Customers[[#This Row],[number_customer_service_calls]] &lt;= 1, "0-1 Calls", IF(tbl_Customers[[#This Row],[number_customer_service_calls]] &lt;= 3, "2-3 Calls", IF(tbl_Customers[[#This Row],[number_customer_service_calls]] &lt;=5, "4-5 Calls", "6+ Calls")))</f>
        <v>2-3 Calls</v>
      </c>
      <c r="X44" t="str">
        <f>IF(tbl_Customers[[#This Row],[account_length]] &lt;= 50, "0-50", IF(tbl_Customers[[#This Row],[account_length]] &lt;=100, "51-100", IF(tbl_Customers[[#This Row],[account_length]] &lt;= 150, "101-150", "151+")))</f>
        <v>0-50</v>
      </c>
      <c r="Y44" t="str">
        <f>IF(tbl_Customers[[#This Row],[total_intl_charge]] &lt;= 3, "Low Charges", "High Charges")</f>
        <v>High Charges</v>
      </c>
      <c r="Z44" t="str">
        <f>IF(tbl_Customers[[#This Row],[total_eve_calls]]&lt;=80,"Low Calls",
IF(tbl_Customers[[#This Row],[total_eve_calls]]&lt;=120,"Medium Calls","High Calls"))</f>
        <v>Low Calls</v>
      </c>
      <c r="AA44" t="str">
        <f>IF(tbl_Customers[[#This Row],[total_eve_charge]]&lt;=15,"Low Charges",
IF(tbl_Customers[[#This Row],[total_eve_charge]]&lt;=20,"Medium Charges","High Charges"))</f>
        <v>Medium Charges</v>
      </c>
      <c r="AB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 t="str">
        <f>IF(tbl_Customers[[#This Row],[number_vmail_messages]] = 0, "No Usage", IF(tbl_Customers[[#This Row],[number_vmail_messages]] &lt;= 20, "Low Usage", IF(tbl_Customers[[#This Row],[number_vmail_messages]] &lt;= 40, "Medium Usgae", "High Usage")))</f>
        <v>No Usage</v>
      </c>
      <c r="AD44" t="str">
        <f>IF(tbl_Customers[[#This Row],[total_day_minutes]]&lt;=150,"Low Usage", IF(tbl_Customers[[#This Row],[total_day_minutes]]&lt;=200,"Medium Usage", IF(tbl_Customers[[#This Row],[total_day_minutes]]&lt;=250,"High Usage","Very High Usage")))</f>
        <v>Medium Usage</v>
      </c>
      <c r="AE44" t="str">
        <f>IF(tbl_Customers[[#This Row],[total_intl_calls]]&lt;=5,"Low Calls", IF(tbl_Customers[[#This Row],[total_intl_calls]]&lt;=10, "Medium Calls", "High Calls"))</f>
        <v>Medium Calls</v>
      </c>
      <c r="AF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4" s="36" t="str">
        <f>IF(tbl_Customers[[#This Row],[Churn_Risk_Score]]&gt;=10,"High Risk", IF(tbl_Customers[[#This Row],[Churn_Risk_Score]]&gt;=5,"Medium Risk","Low Risk"))</f>
        <v>Low Risk</v>
      </c>
    </row>
    <row r="45" spans="1:33" x14ac:dyDescent="0.35">
      <c r="A45">
        <v>44</v>
      </c>
      <c r="B45" t="s">
        <v>55</v>
      </c>
      <c r="C45">
        <v>96</v>
      </c>
      <c r="D45" t="s">
        <v>21</v>
      </c>
      <c r="E45" t="s">
        <v>22</v>
      </c>
      <c r="F45" t="s">
        <v>22</v>
      </c>
      <c r="G45">
        <v>0</v>
      </c>
      <c r="H45">
        <v>160.19999999999999</v>
      </c>
      <c r="I45">
        <v>117</v>
      </c>
      <c r="J45">
        <v>27.23</v>
      </c>
      <c r="K45">
        <v>267.5</v>
      </c>
      <c r="L45">
        <v>67</v>
      </c>
      <c r="M45">
        <v>22.74</v>
      </c>
      <c r="N45">
        <v>228.5</v>
      </c>
      <c r="O45">
        <v>68</v>
      </c>
      <c r="P45">
        <v>10.28</v>
      </c>
      <c r="Q45">
        <v>9.3000000000000007</v>
      </c>
      <c r="R45">
        <v>5</v>
      </c>
      <c r="S45">
        <v>2.5099999999999998</v>
      </c>
      <c r="T45">
        <v>2</v>
      </c>
      <c r="U45" t="s">
        <v>22</v>
      </c>
      <c r="V45">
        <f>IF(tbl_Customers[[#This Row],[churn]] = "yes", 1, 0)</f>
        <v>0</v>
      </c>
      <c r="W45" t="str">
        <f>IF(tbl_Customers[[#This Row],[number_customer_service_calls]] &lt;= 1, "0-1 Calls", IF(tbl_Customers[[#This Row],[number_customer_service_calls]] &lt;= 3, "2-3 Calls", IF(tbl_Customers[[#This Row],[number_customer_service_calls]] &lt;=5, "4-5 Calls", "6+ Calls")))</f>
        <v>2-3 Calls</v>
      </c>
      <c r="X45" t="str">
        <f>IF(tbl_Customers[[#This Row],[account_length]] &lt;= 50, "0-50", IF(tbl_Customers[[#This Row],[account_length]] &lt;=100, "51-100", IF(tbl_Customers[[#This Row],[account_length]] &lt;= 150, "101-150", "151+")))</f>
        <v>51-100</v>
      </c>
      <c r="Y45" t="str">
        <f>IF(tbl_Customers[[#This Row],[total_intl_charge]] &lt;= 3, "Low Charges", "High Charges")</f>
        <v>Low Charges</v>
      </c>
      <c r="Z45" t="str">
        <f>IF(tbl_Customers[[#This Row],[total_eve_calls]]&lt;=80,"Low Calls",
IF(tbl_Customers[[#This Row],[total_eve_calls]]&lt;=120,"Medium Calls","High Calls"))</f>
        <v>Low Calls</v>
      </c>
      <c r="AA45" t="str">
        <f>IF(tbl_Customers[[#This Row],[total_eve_charge]]&lt;=15,"Low Charges",
IF(tbl_Customers[[#This Row],[total_eve_charge]]&lt;=20,"Medium Charges","High Charges"))</f>
        <v>High Charges</v>
      </c>
      <c r="AB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 t="str">
        <f>IF(tbl_Customers[[#This Row],[number_vmail_messages]] = 0, "No Usage", IF(tbl_Customers[[#This Row],[number_vmail_messages]] &lt;= 20, "Low Usage", IF(tbl_Customers[[#This Row],[number_vmail_messages]] &lt;= 40, "Medium Usgae", "High Usage")))</f>
        <v>No Usage</v>
      </c>
      <c r="AD45" t="str">
        <f>IF(tbl_Customers[[#This Row],[total_day_minutes]]&lt;=150,"Low Usage", IF(tbl_Customers[[#This Row],[total_day_minutes]]&lt;=200,"Medium Usage", IF(tbl_Customers[[#This Row],[total_day_minutes]]&lt;=250,"High Usage","Very High Usage")))</f>
        <v>Medium Usage</v>
      </c>
      <c r="AE45" t="str">
        <f>IF(tbl_Customers[[#This Row],[total_intl_calls]]&lt;=5,"Low Calls", IF(tbl_Customers[[#This Row],[total_intl_calls]]&lt;=10, "Medium Calls", "High Calls"))</f>
        <v>Low Calls</v>
      </c>
      <c r="AF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5" s="36" t="str">
        <f>IF(tbl_Customers[[#This Row],[Churn_Risk_Score]]&gt;=10,"High Risk", IF(tbl_Customers[[#This Row],[Churn_Risk_Score]]&gt;=5,"Medium Risk","Low Risk"))</f>
        <v>Low Risk</v>
      </c>
    </row>
    <row r="46" spans="1:33" x14ac:dyDescent="0.35">
      <c r="A46">
        <v>45</v>
      </c>
      <c r="B46" t="s">
        <v>32</v>
      </c>
      <c r="C46">
        <v>81</v>
      </c>
      <c r="D46" t="s">
        <v>25</v>
      </c>
      <c r="E46" t="s">
        <v>22</v>
      </c>
      <c r="F46" t="s">
        <v>22</v>
      </c>
      <c r="G46">
        <v>0</v>
      </c>
      <c r="H46">
        <v>175.5</v>
      </c>
      <c r="I46">
        <v>67</v>
      </c>
      <c r="J46">
        <v>29.84</v>
      </c>
      <c r="K46">
        <v>249.3</v>
      </c>
      <c r="L46">
        <v>85</v>
      </c>
      <c r="M46">
        <v>21.19</v>
      </c>
      <c r="N46">
        <v>270.2</v>
      </c>
      <c r="O46">
        <v>98</v>
      </c>
      <c r="P46">
        <v>12.16</v>
      </c>
      <c r="Q46">
        <v>10.199999999999999</v>
      </c>
      <c r="R46">
        <v>3</v>
      </c>
      <c r="S46">
        <v>2.75</v>
      </c>
      <c r="T46">
        <v>1</v>
      </c>
      <c r="U46" t="s">
        <v>22</v>
      </c>
      <c r="V46">
        <f>IF(tbl_Customers[[#This Row],[churn]] = "yes", 1, 0)</f>
        <v>0</v>
      </c>
      <c r="W46" t="str">
        <f>IF(tbl_Customers[[#This Row],[number_customer_service_calls]] &lt;= 1, "0-1 Calls", IF(tbl_Customers[[#This Row],[number_customer_service_calls]] &lt;= 3, "2-3 Calls", IF(tbl_Customers[[#This Row],[number_customer_service_calls]] &lt;=5, "4-5 Calls", "6+ Calls")))</f>
        <v>0-1 Calls</v>
      </c>
      <c r="X46" t="str">
        <f>IF(tbl_Customers[[#This Row],[account_length]] &lt;= 50, "0-50", IF(tbl_Customers[[#This Row],[account_length]] &lt;=100, "51-100", IF(tbl_Customers[[#This Row],[account_length]] &lt;= 150, "101-150", "151+")))</f>
        <v>51-100</v>
      </c>
      <c r="Y46" t="str">
        <f>IF(tbl_Customers[[#This Row],[total_intl_charge]] &lt;= 3, "Low Charges", "High Charges")</f>
        <v>Low Charges</v>
      </c>
      <c r="Z46" t="str">
        <f>IF(tbl_Customers[[#This Row],[total_eve_calls]]&lt;=80,"Low Calls",
IF(tbl_Customers[[#This Row],[total_eve_calls]]&lt;=120,"Medium Calls","High Calls"))</f>
        <v>Medium Calls</v>
      </c>
      <c r="AA46" t="str">
        <f>IF(tbl_Customers[[#This Row],[total_eve_charge]]&lt;=15,"Low Charges",
IF(tbl_Customers[[#This Row],[total_eve_charge]]&lt;=20,"Medium Charges","High Charges"))</f>
        <v>High Charges</v>
      </c>
      <c r="AB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 t="str">
        <f>IF(tbl_Customers[[#This Row],[number_vmail_messages]] = 0, "No Usage", IF(tbl_Customers[[#This Row],[number_vmail_messages]] &lt;= 20, "Low Usage", IF(tbl_Customers[[#This Row],[number_vmail_messages]] &lt;= 40, "Medium Usgae", "High Usage")))</f>
        <v>No Usage</v>
      </c>
      <c r="AD46" t="str">
        <f>IF(tbl_Customers[[#This Row],[total_day_minutes]]&lt;=150,"Low Usage", IF(tbl_Customers[[#This Row],[total_day_minutes]]&lt;=200,"Medium Usage", IF(tbl_Customers[[#This Row],[total_day_minutes]]&lt;=250,"High Usage","Very High Usage")))</f>
        <v>Medium Usage</v>
      </c>
      <c r="AE46" t="str">
        <f>IF(tbl_Customers[[#This Row],[total_intl_calls]]&lt;=5,"Low Calls", IF(tbl_Customers[[#This Row],[total_intl_calls]]&lt;=10, "Medium Calls", "High Calls"))</f>
        <v>Low Calls</v>
      </c>
      <c r="AF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 s="36" t="str">
        <f>IF(tbl_Customers[[#This Row],[Churn_Risk_Score]]&gt;=10,"High Risk", IF(tbl_Customers[[#This Row],[Churn_Risk_Score]]&gt;=5,"Medium Risk","Low Risk"))</f>
        <v>Low Risk</v>
      </c>
    </row>
    <row r="47" spans="1:33" x14ac:dyDescent="0.35">
      <c r="A47">
        <v>46</v>
      </c>
      <c r="B47" t="s">
        <v>41</v>
      </c>
      <c r="C47">
        <v>141</v>
      </c>
      <c r="D47" t="s">
        <v>21</v>
      </c>
      <c r="E47" t="s">
        <v>22</v>
      </c>
      <c r="F47" t="s">
        <v>22</v>
      </c>
      <c r="G47">
        <v>0</v>
      </c>
      <c r="H47">
        <v>126.9</v>
      </c>
      <c r="I47">
        <v>98</v>
      </c>
      <c r="J47">
        <v>21.57</v>
      </c>
      <c r="K47">
        <v>180</v>
      </c>
      <c r="L47">
        <v>62</v>
      </c>
      <c r="M47">
        <v>15.3</v>
      </c>
      <c r="N47">
        <v>140.80000000000001</v>
      </c>
      <c r="O47">
        <v>128</v>
      </c>
      <c r="P47">
        <v>6.34</v>
      </c>
      <c r="Q47">
        <v>8</v>
      </c>
      <c r="R47">
        <v>2</v>
      </c>
      <c r="S47">
        <v>2.16</v>
      </c>
      <c r="T47">
        <v>1</v>
      </c>
      <c r="U47" t="s">
        <v>22</v>
      </c>
      <c r="V47">
        <f>IF(tbl_Customers[[#This Row],[churn]] = "yes", 1, 0)</f>
        <v>0</v>
      </c>
      <c r="W47" t="str">
        <f>IF(tbl_Customers[[#This Row],[number_customer_service_calls]] &lt;= 1, "0-1 Calls", IF(tbl_Customers[[#This Row],[number_customer_service_calls]] &lt;= 3, "2-3 Calls", IF(tbl_Customers[[#This Row],[number_customer_service_calls]] &lt;=5, "4-5 Calls", "6+ Calls")))</f>
        <v>0-1 Calls</v>
      </c>
      <c r="X47" t="str">
        <f>IF(tbl_Customers[[#This Row],[account_length]] &lt;= 50, "0-50", IF(tbl_Customers[[#This Row],[account_length]] &lt;=100, "51-100", IF(tbl_Customers[[#This Row],[account_length]] &lt;= 150, "101-150", "151+")))</f>
        <v>101-150</v>
      </c>
      <c r="Y47" t="str">
        <f>IF(tbl_Customers[[#This Row],[total_intl_charge]] &lt;= 3, "Low Charges", "High Charges")</f>
        <v>Low Charges</v>
      </c>
      <c r="Z47" t="str">
        <f>IF(tbl_Customers[[#This Row],[total_eve_calls]]&lt;=80,"Low Calls",
IF(tbl_Customers[[#This Row],[total_eve_calls]]&lt;=120,"Medium Calls","High Calls"))</f>
        <v>Low Calls</v>
      </c>
      <c r="AA47" t="str">
        <f>IF(tbl_Customers[[#This Row],[total_eve_charge]]&lt;=15,"Low Charges",
IF(tbl_Customers[[#This Row],[total_eve_charge]]&lt;=20,"Medium Charges","High Charges"))</f>
        <v>Medium Charges</v>
      </c>
      <c r="AB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7" t="str">
        <f>IF(tbl_Customers[[#This Row],[number_vmail_messages]] = 0, "No Usage", IF(tbl_Customers[[#This Row],[number_vmail_messages]] &lt;= 20, "Low Usage", IF(tbl_Customers[[#This Row],[number_vmail_messages]] &lt;= 40, "Medium Usgae", "High Usage")))</f>
        <v>No Usage</v>
      </c>
      <c r="AD47" t="str">
        <f>IF(tbl_Customers[[#This Row],[total_day_minutes]]&lt;=150,"Low Usage", IF(tbl_Customers[[#This Row],[total_day_minutes]]&lt;=200,"Medium Usage", IF(tbl_Customers[[#This Row],[total_day_minutes]]&lt;=250,"High Usage","Very High Usage")))</f>
        <v>Low Usage</v>
      </c>
      <c r="AE47" t="str">
        <f>IF(tbl_Customers[[#This Row],[total_intl_calls]]&lt;=5,"Low Calls", IF(tbl_Customers[[#This Row],[total_intl_calls]]&lt;=10, "Medium Calls", "High Calls"))</f>
        <v>Low Calls</v>
      </c>
      <c r="AF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7" s="36" t="str">
        <f>IF(tbl_Customers[[#This Row],[Churn_Risk_Score]]&gt;=10,"High Risk", IF(tbl_Customers[[#This Row],[Churn_Risk_Score]]&gt;=5,"Medium Risk","Low Risk"))</f>
        <v>Low Risk</v>
      </c>
    </row>
    <row r="48" spans="1:33" x14ac:dyDescent="0.35">
      <c r="A48">
        <v>47</v>
      </c>
      <c r="B48" t="s">
        <v>41</v>
      </c>
      <c r="C48">
        <v>121</v>
      </c>
      <c r="D48" t="s">
        <v>25</v>
      </c>
      <c r="E48" t="s">
        <v>22</v>
      </c>
      <c r="F48" t="s">
        <v>23</v>
      </c>
      <c r="G48">
        <v>30</v>
      </c>
      <c r="H48">
        <v>198.4</v>
      </c>
      <c r="I48">
        <v>129</v>
      </c>
      <c r="J48">
        <v>33.729999999999997</v>
      </c>
      <c r="K48">
        <v>75.3</v>
      </c>
      <c r="L48">
        <v>77</v>
      </c>
      <c r="M48">
        <v>6.4</v>
      </c>
      <c r="N48">
        <v>181.2</v>
      </c>
      <c r="O48">
        <v>77</v>
      </c>
      <c r="P48">
        <v>8.15</v>
      </c>
      <c r="Q48">
        <v>5.8</v>
      </c>
      <c r="R48">
        <v>3</v>
      </c>
      <c r="S48">
        <v>1.57</v>
      </c>
      <c r="T48">
        <v>3</v>
      </c>
      <c r="U48" t="s">
        <v>23</v>
      </c>
      <c r="V48">
        <f>IF(tbl_Customers[[#This Row],[churn]] = "yes", 1, 0)</f>
        <v>1</v>
      </c>
      <c r="W48" t="str">
        <f>IF(tbl_Customers[[#This Row],[number_customer_service_calls]] &lt;= 1, "0-1 Calls", IF(tbl_Customers[[#This Row],[number_customer_service_calls]] &lt;= 3, "2-3 Calls", IF(tbl_Customers[[#This Row],[number_customer_service_calls]] &lt;=5, "4-5 Calls", "6+ Calls")))</f>
        <v>2-3 Calls</v>
      </c>
      <c r="X48" t="str">
        <f>IF(tbl_Customers[[#This Row],[account_length]] &lt;= 50, "0-50", IF(tbl_Customers[[#This Row],[account_length]] &lt;=100, "51-100", IF(tbl_Customers[[#This Row],[account_length]] &lt;= 150, "101-150", "151+")))</f>
        <v>101-150</v>
      </c>
      <c r="Y48" t="str">
        <f>IF(tbl_Customers[[#This Row],[total_intl_charge]] &lt;= 3, "Low Charges", "High Charges")</f>
        <v>Low Charges</v>
      </c>
      <c r="Z48" t="str">
        <f>IF(tbl_Customers[[#This Row],[total_eve_calls]]&lt;=80,"Low Calls",
IF(tbl_Customers[[#This Row],[total_eve_calls]]&lt;=120,"Medium Calls","High Calls"))</f>
        <v>Low Calls</v>
      </c>
      <c r="AA48" t="str">
        <f>IF(tbl_Customers[[#This Row],[total_eve_charge]]&lt;=15,"Low Charges",
IF(tbl_Customers[[#This Row],[total_eve_charge]]&lt;=20,"Medium Charges","High Charges"))</f>
        <v>Low Charges</v>
      </c>
      <c r="AB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8" t="str">
        <f>IF(tbl_Customers[[#This Row],[number_vmail_messages]] = 0, "No Usage", IF(tbl_Customers[[#This Row],[number_vmail_messages]] &lt;= 20, "Low Usage", IF(tbl_Customers[[#This Row],[number_vmail_messages]] &lt;= 40, "Medium Usgae", "High Usage")))</f>
        <v>Medium Usgae</v>
      </c>
      <c r="AD48" t="str">
        <f>IF(tbl_Customers[[#This Row],[total_day_minutes]]&lt;=150,"Low Usage", IF(tbl_Customers[[#This Row],[total_day_minutes]]&lt;=200,"Medium Usage", IF(tbl_Customers[[#This Row],[total_day_minutes]]&lt;=250,"High Usage","Very High Usage")))</f>
        <v>Medium Usage</v>
      </c>
      <c r="AE48" t="str">
        <f>IF(tbl_Customers[[#This Row],[total_intl_calls]]&lt;=5,"Low Calls", IF(tbl_Customers[[#This Row],[total_intl_calls]]&lt;=10, "Medium Calls", "High Calls"))</f>
        <v>Low Calls</v>
      </c>
      <c r="AF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8" s="36" t="str">
        <f>IF(tbl_Customers[[#This Row],[Churn_Risk_Score]]&gt;=10,"High Risk", IF(tbl_Customers[[#This Row],[Churn_Risk_Score]]&gt;=5,"Medium Risk","Low Risk"))</f>
        <v>Low Risk</v>
      </c>
    </row>
    <row r="49" spans="1:33" x14ac:dyDescent="0.35">
      <c r="A49">
        <v>48</v>
      </c>
      <c r="B49" t="s">
        <v>26</v>
      </c>
      <c r="C49">
        <v>125</v>
      </c>
      <c r="D49" t="s">
        <v>25</v>
      </c>
      <c r="E49" t="s">
        <v>22</v>
      </c>
      <c r="F49" t="s">
        <v>22</v>
      </c>
      <c r="G49">
        <v>0</v>
      </c>
      <c r="H49">
        <v>229.3</v>
      </c>
      <c r="I49">
        <v>103</v>
      </c>
      <c r="J49">
        <v>38.979999999999997</v>
      </c>
      <c r="K49">
        <v>177.4</v>
      </c>
      <c r="L49">
        <v>126</v>
      </c>
      <c r="M49">
        <v>15.08</v>
      </c>
      <c r="N49">
        <v>189.3</v>
      </c>
      <c r="O49">
        <v>95</v>
      </c>
      <c r="P49">
        <v>8.52</v>
      </c>
      <c r="Q49">
        <v>12</v>
      </c>
      <c r="R49">
        <v>8</v>
      </c>
      <c r="S49">
        <v>3.24</v>
      </c>
      <c r="T49">
        <v>1</v>
      </c>
      <c r="U49" t="s">
        <v>22</v>
      </c>
      <c r="V49">
        <f>IF(tbl_Customers[[#This Row],[churn]] = "yes", 1, 0)</f>
        <v>0</v>
      </c>
      <c r="W49" t="str">
        <f>IF(tbl_Customers[[#This Row],[number_customer_service_calls]] &lt;= 1, "0-1 Calls", IF(tbl_Customers[[#This Row],[number_customer_service_calls]] &lt;= 3, "2-3 Calls", IF(tbl_Customers[[#This Row],[number_customer_service_calls]] &lt;=5, "4-5 Calls", "6+ Calls")))</f>
        <v>0-1 Calls</v>
      </c>
      <c r="X49" t="str">
        <f>IF(tbl_Customers[[#This Row],[account_length]] &lt;= 50, "0-50", IF(tbl_Customers[[#This Row],[account_length]] &lt;=100, "51-100", IF(tbl_Customers[[#This Row],[account_length]] &lt;= 150, "101-150", "151+")))</f>
        <v>101-150</v>
      </c>
      <c r="Y49" t="str">
        <f>IF(tbl_Customers[[#This Row],[total_intl_charge]] &lt;= 3, "Low Charges", "High Charges")</f>
        <v>High Charges</v>
      </c>
      <c r="Z49" t="str">
        <f>IF(tbl_Customers[[#This Row],[total_eve_calls]]&lt;=80,"Low Calls",
IF(tbl_Customers[[#This Row],[total_eve_calls]]&lt;=120,"Medium Calls","High Calls"))</f>
        <v>High Calls</v>
      </c>
      <c r="AA49" t="str">
        <f>IF(tbl_Customers[[#This Row],[total_eve_charge]]&lt;=15,"Low Charges",
IF(tbl_Customers[[#This Row],[total_eve_charge]]&lt;=20,"Medium Charges","High Charges"))</f>
        <v>Medium Charges</v>
      </c>
      <c r="AB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 t="str">
        <f>IF(tbl_Customers[[#This Row],[number_vmail_messages]] = 0, "No Usage", IF(tbl_Customers[[#This Row],[number_vmail_messages]] &lt;= 20, "Low Usage", IF(tbl_Customers[[#This Row],[number_vmail_messages]] &lt;= 40, "Medium Usgae", "High Usage")))</f>
        <v>No Usage</v>
      </c>
      <c r="AD49" t="str">
        <f>IF(tbl_Customers[[#This Row],[total_day_minutes]]&lt;=150,"Low Usage", IF(tbl_Customers[[#This Row],[total_day_minutes]]&lt;=200,"Medium Usage", IF(tbl_Customers[[#This Row],[total_day_minutes]]&lt;=250,"High Usage","Very High Usage")))</f>
        <v>High Usage</v>
      </c>
      <c r="AE49" t="str">
        <f>IF(tbl_Customers[[#This Row],[total_intl_calls]]&lt;=5,"Low Calls", IF(tbl_Customers[[#This Row],[total_intl_calls]]&lt;=10, "Medium Calls", "High Calls"))</f>
        <v>Medium Calls</v>
      </c>
      <c r="AF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9" s="36" t="str">
        <f>IF(tbl_Customers[[#This Row],[Churn_Risk_Score]]&gt;=10,"High Risk", IF(tbl_Customers[[#This Row],[Churn_Risk_Score]]&gt;=5,"Medium Risk","Low Risk"))</f>
        <v>Low Risk</v>
      </c>
    </row>
    <row r="50" spans="1:33" x14ac:dyDescent="0.35">
      <c r="A50">
        <v>49</v>
      </c>
      <c r="B50" t="s">
        <v>37</v>
      </c>
      <c r="C50">
        <v>174</v>
      </c>
      <c r="D50" t="s">
        <v>25</v>
      </c>
      <c r="E50" t="s">
        <v>22</v>
      </c>
      <c r="F50" t="s">
        <v>22</v>
      </c>
      <c r="G50">
        <v>0</v>
      </c>
      <c r="H50">
        <v>192.1</v>
      </c>
      <c r="I50">
        <v>97</v>
      </c>
      <c r="J50">
        <v>32.659999999999997</v>
      </c>
      <c r="K50">
        <v>169.9</v>
      </c>
      <c r="L50">
        <v>94</v>
      </c>
      <c r="M50">
        <v>14.44</v>
      </c>
      <c r="N50">
        <v>166.6</v>
      </c>
      <c r="O50">
        <v>54</v>
      </c>
      <c r="P50">
        <v>7.5</v>
      </c>
      <c r="Q50">
        <v>11.4</v>
      </c>
      <c r="R50">
        <v>4</v>
      </c>
      <c r="S50">
        <v>3.08</v>
      </c>
      <c r="T50">
        <v>1</v>
      </c>
      <c r="U50" t="s">
        <v>22</v>
      </c>
      <c r="V50">
        <f>IF(tbl_Customers[[#This Row],[churn]] = "yes", 1, 0)</f>
        <v>0</v>
      </c>
      <c r="W50" t="str">
        <f>IF(tbl_Customers[[#This Row],[number_customer_service_calls]] &lt;= 1, "0-1 Calls", IF(tbl_Customers[[#This Row],[number_customer_service_calls]] &lt;= 3, "2-3 Calls", IF(tbl_Customers[[#This Row],[number_customer_service_calls]] &lt;=5, "4-5 Calls", "6+ Calls")))</f>
        <v>0-1 Calls</v>
      </c>
      <c r="X50" t="str">
        <f>IF(tbl_Customers[[#This Row],[account_length]] &lt;= 50, "0-50", IF(tbl_Customers[[#This Row],[account_length]] &lt;=100, "51-100", IF(tbl_Customers[[#This Row],[account_length]] &lt;= 150, "101-150", "151+")))</f>
        <v>151+</v>
      </c>
      <c r="Y50" t="str">
        <f>IF(tbl_Customers[[#This Row],[total_intl_charge]] &lt;= 3, "Low Charges", "High Charges")</f>
        <v>High Charges</v>
      </c>
      <c r="Z50" t="str">
        <f>IF(tbl_Customers[[#This Row],[total_eve_calls]]&lt;=80,"Low Calls",
IF(tbl_Customers[[#This Row],[total_eve_calls]]&lt;=120,"Medium Calls","High Calls"))</f>
        <v>Medium Calls</v>
      </c>
      <c r="AA50" t="str">
        <f>IF(tbl_Customers[[#This Row],[total_eve_charge]]&lt;=15,"Low Charges",
IF(tbl_Customers[[#This Row],[total_eve_charge]]&lt;=20,"Medium Charges","High Charges"))</f>
        <v>Low Charges</v>
      </c>
      <c r="AB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 t="str">
        <f>IF(tbl_Customers[[#This Row],[number_vmail_messages]] = 0, "No Usage", IF(tbl_Customers[[#This Row],[number_vmail_messages]] &lt;= 20, "Low Usage", IF(tbl_Customers[[#This Row],[number_vmail_messages]] &lt;= 40, "Medium Usgae", "High Usage")))</f>
        <v>No Usage</v>
      </c>
      <c r="AD50" t="str">
        <f>IF(tbl_Customers[[#This Row],[total_day_minutes]]&lt;=150,"Low Usage", IF(tbl_Customers[[#This Row],[total_day_minutes]]&lt;=200,"Medium Usage", IF(tbl_Customers[[#This Row],[total_day_minutes]]&lt;=250,"High Usage","Very High Usage")))</f>
        <v>Medium Usage</v>
      </c>
      <c r="AE50" t="str">
        <f>IF(tbl_Customers[[#This Row],[total_intl_calls]]&lt;=5,"Low Calls", IF(tbl_Customers[[#This Row],[total_intl_calls]]&lt;=10, "Medium Calls", "High Calls"))</f>
        <v>Low Calls</v>
      </c>
      <c r="AF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 s="36" t="str">
        <f>IF(tbl_Customers[[#This Row],[Churn_Risk_Score]]&gt;=10,"High Risk", IF(tbl_Customers[[#This Row],[Churn_Risk_Score]]&gt;=5,"Medium Risk","Low Risk"))</f>
        <v>Low Risk</v>
      </c>
    </row>
    <row r="51" spans="1:33" x14ac:dyDescent="0.35">
      <c r="A51">
        <v>50</v>
      </c>
      <c r="B51" t="s">
        <v>56</v>
      </c>
      <c r="C51">
        <v>116</v>
      </c>
      <c r="D51" t="s">
        <v>21</v>
      </c>
      <c r="E51" t="s">
        <v>22</v>
      </c>
      <c r="F51" t="s">
        <v>23</v>
      </c>
      <c r="G51">
        <v>34</v>
      </c>
      <c r="H51">
        <v>268.60000000000002</v>
      </c>
      <c r="I51">
        <v>83</v>
      </c>
      <c r="J51">
        <v>45.66</v>
      </c>
      <c r="K51">
        <v>178.2</v>
      </c>
      <c r="L51">
        <v>142</v>
      </c>
      <c r="M51">
        <v>15.15</v>
      </c>
      <c r="N51">
        <v>166.3</v>
      </c>
      <c r="O51">
        <v>106</v>
      </c>
      <c r="P51">
        <v>7.48</v>
      </c>
      <c r="Q51">
        <v>11.6</v>
      </c>
      <c r="R51">
        <v>3</v>
      </c>
      <c r="S51">
        <v>3.13</v>
      </c>
      <c r="T51">
        <v>2</v>
      </c>
      <c r="U51" t="s">
        <v>22</v>
      </c>
      <c r="V51">
        <f>IF(tbl_Customers[[#This Row],[churn]] = "yes", 1, 0)</f>
        <v>0</v>
      </c>
      <c r="W51" t="str">
        <f>IF(tbl_Customers[[#This Row],[number_customer_service_calls]] &lt;= 1, "0-1 Calls", IF(tbl_Customers[[#This Row],[number_customer_service_calls]] &lt;= 3, "2-3 Calls", IF(tbl_Customers[[#This Row],[number_customer_service_calls]] &lt;=5, "4-5 Calls", "6+ Calls")))</f>
        <v>2-3 Calls</v>
      </c>
      <c r="X51" t="str">
        <f>IF(tbl_Customers[[#This Row],[account_length]] &lt;= 50, "0-50", IF(tbl_Customers[[#This Row],[account_length]] &lt;=100, "51-100", IF(tbl_Customers[[#This Row],[account_length]] &lt;= 150, "101-150", "151+")))</f>
        <v>101-150</v>
      </c>
      <c r="Y51" t="str">
        <f>IF(tbl_Customers[[#This Row],[total_intl_charge]] &lt;= 3, "Low Charges", "High Charges")</f>
        <v>High Charges</v>
      </c>
      <c r="Z51" t="str">
        <f>IF(tbl_Customers[[#This Row],[total_eve_calls]]&lt;=80,"Low Calls",
IF(tbl_Customers[[#This Row],[total_eve_calls]]&lt;=120,"Medium Calls","High Calls"))</f>
        <v>High Calls</v>
      </c>
      <c r="AA51" t="str">
        <f>IF(tbl_Customers[[#This Row],[total_eve_charge]]&lt;=15,"Low Charges",
IF(tbl_Customers[[#This Row],[total_eve_charge]]&lt;=20,"Medium Charges","High Charges"))</f>
        <v>Medium Charges</v>
      </c>
      <c r="AB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 t="str">
        <f>IF(tbl_Customers[[#This Row],[number_vmail_messages]] = 0, "No Usage", IF(tbl_Customers[[#This Row],[number_vmail_messages]] &lt;= 20, "Low Usage", IF(tbl_Customers[[#This Row],[number_vmail_messages]] &lt;= 40, "Medium Usgae", "High Usage")))</f>
        <v>Medium Usgae</v>
      </c>
      <c r="AD51" t="str">
        <f>IF(tbl_Customers[[#This Row],[total_day_minutes]]&lt;=150,"Low Usage", IF(tbl_Customers[[#This Row],[total_day_minutes]]&lt;=200,"Medium Usage", IF(tbl_Customers[[#This Row],[total_day_minutes]]&lt;=250,"High Usage","Very High Usage")))</f>
        <v>Very High Usage</v>
      </c>
      <c r="AE51" t="str">
        <f>IF(tbl_Customers[[#This Row],[total_intl_calls]]&lt;=5,"Low Calls", IF(tbl_Customers[[#This Row],[total_intl_calls]]&lt;=10, "Medium Calls", "High Calls"))</f>
        <v>Low Calls</v>
      </c>
      <c r="AF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1" s="36" t="str">
        <f>IF(tbl_Customers[[#This Row],[Churn_Risk_Score]]&gt;=10,"High Risk", IF(tbl_Customers[[#This Row],[Churn_Risk_Score]]&gt;=5,"Medium Risk","Low Risk"))</f>
        <v>Medium Risk</v>
      </c>
    </row>
    <row r="52" spans="1:33" x14ac:dyDescent="0.35">
      <c r="A52">
        <v>51</v>
      </c>
      <c r="B52" t="s">
        <v>57</v>
      </c>
      <c r="C52">
        <v>149</v>
      </c>
      <c r="D52" t="s">
        <v>25</v>
      </c>
      <c r="E52" t="s">
        <v>22</v>
      </c>
      <c r="F52" t="s">
        <v>23</v>
      </c>
      <c r="G52">
        <v>28</v>
      </c>
      <c r="H52">
        <v>180.7</v>
      </c>
      <c r="I52">
        <v>92</v>
      </c>
      <c r="J52">
        <v>30.72</v>
      </c>
      <c r="K52">
        <v>187.8</v>
      </c>
      <c r="L52">
        <v>64</v>
      </c>
      <c r="M52">
        <v>15.96</v>
      </c>
      <c r="N52">
        <v>265.5</v>
      </c>
      <c r="O52">
        <v>53</v>
      </c>
      <c r="P52">
        <v>11.95</v>
      </c>
      <c r="Q52">
        <v>12.6</v>
      </c>
      <c r="R52">
        <v>3</v>
      </c>
      <c r="S52">
        <v>3.4</v>
      </c>
      <c r="T52">
        <v>3</v>
      </c>
      <c r="U52" t="s">
        <v>22</v>
      </c>
      <c r="V52">
        <f>IF(tbl_Customers[[#This Row],[churn]] = "yes", 1, 0)</f>
        <v>0</v>
      </c>
      <c r="W52" t="str">
        <f>IF(tbl_Customers[[#This Row],[number_customer_service_calls]] &lt;= 1, "0-1 Calls", IF(tbl_Customers[[#This Row],[number_customer_service_calls]] &lt;= 3, "2-3 Calls", IF(tbl_Customers[[#This Row],[number_customer_service_calls]] &lt;=5, "4-5 Calls", "6+ Calls")))</f>
        <v>2-3 Calls</v>
      </c>
      <c r="X52" t="str">
        <f>IF(tbl_Customers[[#This Row],[account_length]] &lt;= 50, "0-50", IF(tbl_Customers[[#This Row],[account_length]] &lt;=100, "51-100", IF(tbl_Customers[[#This Row],[account_length]] &lt;= 150, "101-150", "151+")))</f>
        <v>101-150</v>
      </c>
      <c r="Y52" t="str">
        <f>IF(tbl_Customers[[#This Row],[total_intl_charge]] &lt;= 3, "Low Charges", "High Charges")</f>
        <v>High Charges</v>
      </c>
      <c r="Z52" t="str">
        <f>IF(tbl_Customers[[#This Row],[total_eve_calls]]&lt;=80,"Low Calls",
IF(tbl_Customers[[#This Row],[total_eve_calls]]&lt;=120,"Medium Calls","High Calls"))</f>
        <v>Low Calls</v>
      </c>
      <c r="AA52" t="str">
        <f>IF(tbl_Customers[[#This Row],[total_eve_charge]]&lt;=15,"Low Charges",
IF(tbl_Customers[[#This Row],[total_eve_charge]]&lt;=20,"Medium Charges","High Charges"))</f>
        <v>Medium Charges</v>
      </c>
      <c r="AB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 t="str">
        <f>IF(tbl_Customers[[#This Row],[number_vmail_messages]] = 0, "No Usage", IF(tbl_Customers[[#This Row],[number_vmail_messages]] &lt;= 20, "Low Usage", IF(tbl_Customers[[#This Row],[number_vmail_messages]] &lt;= 40, "Medium Usgae", "High Usage")))</f>
        <v>Medium Usgae</v>
      </c>
      <c r="AD52" t="str">
        <f>IF(tbl_Customers[[#This Row],[total_day_minutes]]&lt;=150,"Low Usage", IF(tbl_Customers[[#This Row],[total_day_minutes]]&lt;=200,"Medium Usage", IF(tbl_Customers[[#This Row],[total_day_minutes]]&lt;=250,"High Usage","Very High Usage")))</f>
        <v>Medium Usage</v>
      </c>
      <c r="AE52" t="str">
        <f>IF(tbl_Customers[[#This Row],[total_intl_calls]]&lt;=5,"Low Calls", IF(tbl_Customers[[#This Row],[total_intl_calls]]&lt;=10, "Medium Calls", "High Calls"))</f>
        <v>Low Calls</v>
      </c>
      <c r="AF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2" s="36" t="str">
        <f>IF(tbl_Customers[[#This Row],[Churn_Risk_Score]]&gt;=10,"High Risk", IF(tbl_Customers[[#This Row],[Churn_Risk_Score]]&gt;=5,"Medium Risk","Low Risk"))</f>
        <v>Low Risk</v>
      </c>
    </row>
    <row r="53" spans="1:33" x14ac:dyDescent="0.35">
      <c r="A53">
        <v>52</v>
      </c>
      <c r="B53" t="s">
        <v>58</v>
      </c>
      <c r="C53">
        <v>38</v>
      </c>
      <c r="D53" t="s">
        <v>25</v>
      </c>
      <c r="E53" t="s">
        <v>22</v>
      </c>
      <c r="F53" t="s">
        <v>22</v>
      </c>
      <c r="G53">
        <v>0</v>
      </c>
      <c r="H53">
        <v>131.19999999999999</v>
      </c>
      <c r="I53">
        <v>98</v>
      </c>
      <c r="J53">
        <v>22.3</v>
      </c>
      <c r="K53">
        <v>162.9</v>
      </c>
      <c r="L53">
        <v>97</v>
      </c>
      <c r="M53">
        <v>13.85</v>
      </c>
      <c r="N53">
        <v>159</v>
      </c>
      <c r="O53">
        <v>106</v>
      </c>
      <c r="P53">
        <v>7.15</v>
      </c>
      <c r="Q53">
        <v>8.1999999999999993</v>
      </c>
      <c r="R53">
        <v>6</v>
      </c>
      <c r="S53">
        <v>2.21</v>
      </c>
      <c r="T53">
        <v>2</v>
      </c>
      <c r="U53" t="s">
        <v>22</v>
      </c>
      <c r="V53">
        <f>IF(tbl_Customers[[#This Row],[churn]] = "yes", 1, 0)</f>
        <v>0</v>
      </c>
      <c r="W53" t="str">
        <f>IF(tbl_Customers[[#This Row],[number_customer_service_calls]] &lt;= 1, "0-1 Calls", IF(tbl_Customers[[#This Row],[number_customer_service_calls]] &lt;= 3, "2-3 Calls", IF(tbl_Customers[[#This Row],[number_customer_service_calls]] &lt;=5, "4-5 Calls", "6+ Calls")))</f>
        <v>2-3 Calls</v>
      </c>
      <c r="X53" t="str">
        <f>IF(tbl_Customers[[#This Row],[account_length]] &lt;= 50, "0-50", IF(tbl_Customers[[#This Row],[account_length]] &lt;=100, "51-100", IF(tbl_Customers[[#This Row],[account_length]] &lt;= 150, "101-150", "151+")))</f>
        <v>0-50</v>
      </c>
      <c r="Y53" t="str">
        <f>IF(tbl_Customers[[#This Row],[total_intl_charge]] &lt;= 3, "Low Charges", "High Charges")</f>
        <v>Low Charges</v>
      </c>
      <c r="Z53" t="str">
        <f>IF(tbl_Customers[[#This Row],[total_eve_calls]]&lt;=80,"Low Calls",
IF(tbl_Customers[[#This Row],[total_eve_calls]]&lt;=120,"Medium Calls","High Calls"))</f>
        <v>Medium Calls</v>
      </c>
      <c r="AA53" t="str">
        <f>IF(tbl_Customers[[#This Row],[total_eve_charge]]&lt;=15,"Low Charges",
IF(tbl_Customers[[#This Row],[total_eve_charge]]&lt;=20,"Medium Charges","High Charges"))</f>
        <v>Low Charges</v>
      </c>
      <c r="AB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3" t="str">
        <f>IF(tbl_Customers[[#This Row],[number_vmail_messages]] = 0, "No Usage", IF(tbl_Customers[[#This Row],[number_vmail_messages]] &lt;= 20, "Low Usage", IF(tbl_Customers[[#This Row],[number_vmail_messages]] &lt;= 40, "Medium Usgae", "High Usage")))</f>
        <v>No Usage</v>
      </c>
      <c r="AD53" t="str">
        <f>IF(tbl_Customers[[#This Row],[total_day_minutes]]&lt;=150,"Low Usage", IF(tbl_Customers[[#This Row],[total_day_minutes]]&lt;=200,"Medium Usage", IF(tbl_Customers[[#This Row],[total_day_minutes]]&lt;=250,"High Usage","Very High Usage")))</f>
        <v>Low Usage</v>
      </c>
      <c r="AE53" t="str">
        <f>IF(tbl_Customers[[#This Row],[total_intl_calls]]&lt;=5,"Low Calls", IF(tbl_Customers[[#This Row],[total_intl_calls]]&lt;=10, "Medium Calls", "High Calls"))</f>
        <v>Medium Calls</v>
      </c>
      <c r="AF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 s="36" t="str">
        <f>IF(tbl_Customers[[#This Row],[Churn_Risk_Score]]&gt;=10,"High Risk", IF(tbl_Customers[[#This Row],[Churn_Risk_Score]]&gt;=5,"Medium Risk","Low Risk"))</f>
        <v>Low Risk</v>
      </c>
    </row>
    <row r="54" spans="1:33" x14ac:dyDescent="0.35">
      <c r="A54">
        <v>53</v>
      </c>
      <c r="B54" t="s">
        <v>59</v>
      </c>
      <c r="C54">
        <v>40</v>
      </c>
      <c r="D54" t="s">
        <v>21</v>
      </c>
      <c r="E54" t="s">
        <v>22</v>
      </c>
      <c r="F54" t="s">
        <v>23</v>
      </c>
      <c r="G54">
        <v>41</v>
      </c>
      <c r="H54">
        <v>148.1</v>
      </c>
      <c r="I54">
        <v>74</v>
      </c>
      <c r="J54">
        <v>25.18</v>
      </c>
      <c r="K54">
        <v>169.5</v>
      </c>
      <c r="L54">
        <v>88</v>
      </c>
      <c r="M54">
        <v>14.41</v>
      </c>
      <c r="N54">
        <v>214.1</v>
      </c>
      <c r="O54">
        <v>102</v>
      </c>
      <c r="P54">
        <v>9.6300000000000008</v>
      </c>
      <c r="Q54">
        <v>6.2</v>
      </c>
      <c r="R54">
        <v>5</v>
      </c>
      <c r="S54">
        <v>1.67</v>
      </c>
      <c r="T54">
        <v>2</v>
      </c>
      <c r="U54" t="s">
        <v>22</v>
      </c>
      <c r="V54">
        <f>IF(tbl_Customers[[#This Row],[churn]] = "yes", 1, 0)</f>
        <v>0</v>
      </c>
      <c r="W54" t="str">
        <f>IF(tbl_Customers[[#This Row],[number_customer_service_calls]] &lt;= 1, "0-1 Calls", IF(tbl_Customers[[#This Row],[number_customer_service_calls]] &lt;= 3, "2-3 Calls", IF(tbl_Customers[[#This Row],[number_customer_service_calls]] &lt;=5, "4-5 Calls", "6+ Calls")))</f>
        <v>2-3 Calls</v>
      </c>
      <c r="X54" t="str">
        <f>IF(tbl_Customers[[#This Row],[account_length]] &lt;= 50, "0-50", IF(tbl_Customers[[#This Row],[account_length]] &lt;=100, "51-100", IF(tbl_Customers[[#This Row],[account_length]] &lt;= 150, "101-150", "151+")))</f>
        <v>0-50</v>
      </c>
      <c r="Y54" t="str">
        <f>IF(tbl_Customers[[#This Row],[total_intl_charge]] &lt;= 3, "Low Charges", "High Charges")</f>
        <v>Low Charges</v>
      </c>
      <c r="Z54" t="str">
        <f>IF(tbl_Customers[[#This Row],[total_eve_calls]]&lt;=80,"Low Calls",
IF(tbl_Customers[[#This Row],[total_eve_calls]]&lt;=120,"Medium Calls","High Calls"))</f>
        <v>Medium Calls</v>
      </c>
      <c r="AA54" t="str">
        <f>IF(tbl_Customers[[#This Row],[total_eve_charge]]&lt;=15,"Low Charges",
IF(tbl_Customers[[#This Row],[total_eve_charge]]&lt;=20,"Medium Charges","High Charges"))</f>
        <v>Low Charges</v>
      </c>
      <c r="AB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 t="str">
        <f>IF(tbl_Customers[[#This Row],[number_vmail_messages]] = 0, "No Usage", IF(tbl_Customers[[#This Row],[number_vmail_messages]] &lt;= 20, "Low Usage", IF(tbl_Customers[[#This Row],[number_vmail_messages]] &lt;= 40, "Medium Usgae", "High Usage")))</f>
        <v>High Usage</v>
      </c>
      <c r="AD54" t="str">
        <f>IF(tbl_Customers[[#This Row],[total_day_minutes]]&lt;=150,"Low Usage", IF(tbl_Customers[[#This Row],[total_day_minutes]]&lt;=200,"Medium Usage", IF(tbl_Customers[[#This Row],[total_day_minutes]]&lt;=250,"High Usage","Very High Usage")))</f>
        <v>Low Usage</v>
      </c>
      <c r="AE54" t="str">
        <f>IF(tbl_Customers[[#This Row],[total_intl_calls]]&lt;=5,"Low Calls", IF(tbl_Customers[[#This Row],[total_intl_calls]]&lt;=10, "Medium Calls", "High Calls"))</f>
        <v>Low Calls</v>
      </c>
      <c r="AF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4" s="36" t="str">
        <f>IF(tbl_Customers[[#This Row],[Churn_Risk_Score]]&gt;=10,"High Risk", IF(tbl_Customers[[#This Row],[Churn_Risk_Score]]&gt;=5,"Medium Risk","Low Risk"))</f>
        <v>Low Risk</v>
      </c>
    </row>
    <row r="55" spans="1:33" x14ac:dyDescent="0.35">
      <c r="A55">
        <v>54</v>
      </c>
      <c r="B55" t="s">
        <v>44</v>
      </c>
      <c r="C55">
        <v>43</v>
      </c>
      <c r="D55" t="s">
        <v>21</v>
      </c>
      <c r="E55" t="s">
        <v>23</v>
      </c>
      <c r="F55" t="s">
        <v>22</v>
      </c>
      <c r="G55">
        <v>0</v>
      </c>
      <c r="H55">
        <v>251.5</v>
      </c>
      <c r="I55">
        <v>105</v>
      </c>
      <c r="J55">
        <v>42.76</v>
      </c>
      <c r="K55">
        <v>212.8</v>
      </c>
      <c r="L55">
        <v>104</v>
      </c>
      <c r="M55">
        <v>18.09</v>
      </c>
      <c r="N55">
        <v>157.80000000000001</v>
      </c>
      <c r="O55">
        <v>67</v>
      </c>
      <c r="P55">
        <v>7.1</v>
      </c>
      <c r="Q55">
        <v>9.3000000000000007</v>
      </c>
      <c r="R55">
        <v>4</v>
      </c>
      <c r="S55">
        <v>2.5099999999999998</v>
      </c>
      <c r="T55">
        <v>0</v>
      </c>
      <c r="U55" t="s">
        <v>22</v>
      </c>
      <c r="V55">
        <f>IF(tbl_Customers[[#This Row],[churn]] = "yes", 1, 0)</f>
        <v>0</v>
      </c>
      <c r="W55" t="str">
        <f>IF(tbl_Customers[[#This Row],[number_customer_service_calls]] &lt;= 1, "0-1 Calls", IF(tbl_Customers[[#This Row],[number_customer_service_calls]] &lt;= 3, "2-3 Calls", IF(tbl_Customers[[#This Row],[number_customer_service_calls]] &lt;=5, "4-5 Calls", "6+ Calls")))</f>
        <v>0-1 Calls</v>
      </c>
      <c r="X55" t="str">
        <f>IF(tbl_Customers[[#This Row],[account_length]] &lt;= 50, "0-50", IF(tbl_Customers[[#This Row],[account_length]] &lt;=100, "51-100", IF(tbl_Customers[[#This Row],[account_length]] &lt;= 150, "101-150", "151+")))</f>
        <v>0-50</v>
      </c>
      <c r="Y55" t="str">
        <f>IF(tbl_Customers[[#This Row],[total_intl_charge]] &lt;= 3, "Low Charges", "High Charges")</f>
        <v>Low Charges</v>
      </c>
      <c r="Z55" t="str">
        <f>IF(tbl_Customers[[#This Row],[total_eve_calls]]&lt;=80,"Low Calls",
IF(tbl_Customers[[#This Row],[total_eve_calls]]&lt;=120,"Medium Calls","High Calls"))</f>
        <v>Medium Calls</v>
      </c>
      <c r="AA55" t="str">
        <f>IF(tbl_Customers[[#This Row],[total_eve_charge]]&lt;=15,"Low Charges",
IF(tbl_Customers[[#This Row],[total_eve_charge]]&lt;=20,"Medium Charges","High Charges"))</f>
        <v>Medium Charges</v>
      </c>
      <c r="AB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 t="str">
        <f>IF(tbl_Customers[[#This Row],[number_vmail_messages]] = 0, "No Usage", IF(tbl_Customers[[#This Row],[number_vmail_messages]] &lt;= 20, "Low Usage", IF(tbl_Customers[[#This Row],[number_vmail_messages]] &lt;= 40, "Medium Usgae", "High Usage")))</f>
        <v>No Usage</v>
      </c>
      <c r="AD55" t="str">
        <f>IF(tbl_Customers[[#This Row],[total_day_minutes]]&lt;=150,"Low Usage", IF(tbl_Customers[[#This Row],[total_day_minutes]]&lt;=200,"Medium Usage", IF(tbl_Customers[[#This Row],[total_day_minutes]]&lt;=250,"High Usage","Very High Usage")))</f>
        <v>Very High Usage</v>
      </c>
      <c r="AE55" t="str">
        <f>IF(tbl_Customers[[#This Row],[total_intl_calls]]&lt;=5,"Low Calls", IF(tbl_Customers[[#This Row],[total_intl_calls]]&lt;=10, "Medium Calls", "High Calls"))</f>
        <v>Low Calls</v>
      </c>
      <c r="AF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55" s="36" t="str">
        <f>IF(tbl_Customers[[#This Row],[Churn_Risk_Score]]&gt;=10,"High Risk", IF(tbl_Customers[[#This Row],[Churn_Risk_Score]]&gt;=5,"Medium Risk","Low Risk"))</f>
        <v>Medium Risk</v>
      </c>
    </row>
    <row r="56" spans="1:33" x14ac:dyDescent="0.35">
      <c r="A56">
        <v>55</v>
      </c>
      <c r="B56" t="s">
        <v>60</v>
      </c>
      <c r="C56">
        <v>113</v>
      </c>
      <c r="D56" t="s">
        <v>25</v>
      </c>
      <c r="E56" t="s">
        <v>23</v>
      </c>
      <c r="F56" t="s">
        <v>22</v>
      </c>
      <c r="G56">
        <v>0</v>
      </c>
      <c r="H56">
        <v>125.2</v>
      </c>
      <c r="I56">
        <v>93</v>
      </c>
      <c r="J56">
        <v>21.28</v>
      </c>
      <c r="K56">
        <v>206.4</v>
      </c>
      <c r="L56">
        <v>119</v>
      </c>
      <c r="M56">
        <v>17.54</v>
      </c>
      <c r="N56">
        <v>129.30000000000001</v>
      </c>
      <c r="O56">
        <v>139</v>
      </c>
      <c r="P56">
        <v>5.82</v>
      </c>
      <c r="Q56">
        <v>8.3000000000000007</v>
      </c>
      <c r="R56">
        <v>8</v>
      </c>
      <c r="S56">
        <v>2.2400000000000002</v>
      </c>
      <c r="T56">
        <v>0</v>
      </c>
      <c r="U56" t="s">
        <v>22</v>
      </c>
      <c r="V56">
        <f>IF(tbl_Customers[[#This Row],[churn]] = "yes", 1, 0)</f>
        <v>0</v>
      </c>
      <c r="W56" t="str">
        <f>IF(tbl_Customers[[#This Row],[number_customer_service_calls]] &lt;= 1, "0-1 Calls", IF(tbl_Customers[[#This Row],[number_customer_service_calls]] &lt;= 3, "2-3 Calls", IF(tbl_Customers[[#This Row],[number_customer_service_calls]] &lt;=5, "4-5 Calls", "6+ Calls")))</f>
        <v>0-1 Calls</v>
      </c>
      <c r="X56" t="str">
        <f>IF(tbl_Customers[[#This Row],[account_length]] &lt;= 50, "0-50", IF(tbl_Customers[[#This Row],[account_length]] &lt;=100, "51-100", IF(tbl_Customers[[#This Row],[account_length]] &lt;= 150, "101-150", "151+")))</f>
        <v>101-150</v>
      </c>
      <c r="Y56" t="str">
        <f>IF(tbl_Customers[[#This Row],[total_intl_charge]] &lt;= 3, "Low Charges", "High Charges")</f>
        <v>Low Charges</v>
      </c>
      <c r="Z56" t="str">
        <f>IF(tbl_Customers[[#This Row],[total_eve_calls]]&lt;=80,"Low Calls",
IF(tbl_Customers[[#This Row],[total_eve_calls]]&lt;=120,"Medium Calls","High Calls"))</f>
        <v>Medium Calls</v>
      </c>
      <c r="AA56" t="str">
        <f>IF(tbl_Customers[[#This Row],[total_eve_charge]]&lt;=15,"Low Charges",
IF(tbl_Customers[[#This Row],[total_eve_charge]]&lt;=20,"Medium Charges","High Charges"))</f>
        <v>Medium Charges</v>
      </c>
      <c r="AB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 t="str">
        <f>IF(tbl_Customers[[#This Row],[number_vmail_messages]] = 0, "No Usage", IF(tbl_Customers[[#This Row],[number_vmail_messages]] &lt;= 20, "Low Usage", IF(tbl_Customers[[#This Row],[number_vmail_messages]] &lt;= 40, "Medium Usgae", "High Usage")))</f>
        <v>No Usage</v>
      </c>
      <c r="AD56" t="str">
        <f>IF(tbl_Customers[[#This Row],[total_day_minutes]]&lt;=150,"Low Usage", IF(tbl_Customers[[#This Row],[total_day_minutes]]&lt;=200,"Medium Usage", IF(tbl_Customers[[#This Row],[total_day_minutes]]&lt;=250,"High Usage","Very High Usage")))</f>
        <v>Low Usage</v>
      </c>
      <c r="AE56" t="str">
        <f>IF(tbl_Customers[[#This Row],[total_intl_calls]]&lt;=5,"Low Calls", IF(tbl_Customers[[#This Row],[total_intl_calls]]&lt;=10, "Medium Calls", "High Calls"))</f>
        <v>Medium Calls</v>
      </c>
      <c r="AF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 s="36" t="str">
        <f>IF(tbl_Customers[[#This Row],[Churn_Risk_Score]]&gt;=10,"High Risk", IF(tbl_Customers[[#This Row],[Churn_Risk_Score]]&gt;=5,"Medium Risk","Low Risk"))</f>
        <v>Low Risk</v>
      </c>
    </row>
    <row r="57" spans="1:33" x14ac:dyDescent="0.35">
      <c r="A57">
        <v>56</v>
      </c>
      <c r="B57" t="s">
        <v>55</v>
      </c>
      <c r="C57">
        <v>126</v>
      </c>
      <c r="D57" t="s">
        <v>25</v>
      </c>
      <c r="E57" t="s">
        <v>22</v>
      </c>
      <c r="F57" t="s">
        <v>22</v>
      </c>
      <c r="G57">
        <v>0</v>
      </c>
      <c r="H57">
        <v>211.6</v>
      </c>
      <c r="I57">
        <v>70</v>
      </c>
      <c r="J57">
        <v>35.97</v>
      </c>
      <c r="K57">
        <v>216.9</v>
      </c>
      <c r="L57">
        <v>80</v>
      </c>
      <c r="M57">
        <v>18.440000000000001</v>
      </c>
      <c r="N57">
        <v>153.5</v>
      </c>
      <c r="O57">
        <v>60</v>
      </c>
      <c r="P57">
        <v>6.91</v>
      </c>
      <c r="Q57">
        <v>7.8</v>
      </c>
      <c r="R57">
        <v>1</v>
      </c>
      <c r="S57">
        <v>2.11</v>
      </c>
      <c r="T57">
        <v>1</v>
      </c>
      <c r="U57" t="s">
        <v>22</v>
      </c>
      <c r="V57">
        <f>IF(tbl_Customers[[#This Row],[churn]] = "yes", 1, 0)</f>
        <v>0</v>
      </c>
      <c r="W57" t="str">
        <f>IF(tbl_Customers[[#This Row],[number_customer_service_calls]] &lt;= 1, "0-1 Calls", IF(tbl_Customers[[#This Row],[number_customer_service_calls]] &lt;= 3, "2-3 Calls", IF(tbl_Customers[[#This Row],[number_customer_service_calls]] &lt;=5, "4-5 Calls", "6+ Calls")))</f>
        <v>0-1 Calls</v>
      </c>
      <c r="X57" t="str">
        <f>IF(tbl_Customers[[#This Row],[account_length]] &lt;= 50, "0-50", IF(tbl_Customers[[#This Row],[account_length]] &lt;=100, "51-100", IF(tbl_Customers[[#This Row],[account_length]] &lt;= 150, "101-150", "151+")))</f>
        <v>101-150</v>
      </c>
      <c r="Y57" t="str">
        <f>IF(tbl_Customers[[#This Row],[total_intl_charge]] &lt;= 3, "Low Charges", "High Charges")</f>
        <v>Low Charges</v>
      </c>
      <c r="Z57" t="str">
        <f>IF(tbl_Customers[[#This Row],[total_eve_calls]]&lt;=80,"Low Calls",
IF(tbl_Customers[[#This Row],[total_eve_calls]]&lt;=120,"Medium Calls","High Calls"))</f>
        <v>Low Calls</v>
      </c>
      <c r="AA57" t="str">
        <f>IF(tbl_Customers[[#This Row],[total_eve_charge]]&lt;=15,"Low Charges",
IF(tbl_Customers[[#This Row],[total_eve_charge]]&lt;=20,"Medium Charges","High Charges"))</f>
        <v>Medium Charges</v>
      </c>
      <c r="AB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 t="str">
        <f>IF(tbl_Customers[[#This Row],[number_vmail_messages]] = 0, "No Usage", IF(tbl_Customers[[#This Row],[number_vmail_messages]] &lt;= 20, "Low Usage", IF(tbl_Customers[[#This Row],[number_vmail_messages]] &lt;= 40, "Medium Usgae", "High Usage")))</f>
        <v>No Usage</v>
      </c>
      <c r="AD57" t="str">
        <f>IF(tbl_Customers[[#This Row],[total_day_minutes]]&lt;=150,"Low Usage", IF(tbl_Customers[[#This Row],[total_day_minutes]]&lt;=200,"Medium Usage", IF(tbl_Customers[[#This Row],[total_day_minutes]]&lt;=250,"High Usage","Very High Usage")))</f>
        <v>High Usage</v>
      </c>
      <c r="AE57" t="str">
        <f>IF(tbl_Customers[[#This Row],[total_intl_calls]]&lt;=5,"Low Calls", IF(tbl_Customers[[#This Row],[total_intl_calls]]&lt;=10, "Medium Calls", "High Calls"))</f>
        <v>Low Calls</v>
      </c>
      <c r="AF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 s="36" t="str">
        <f>IF(tbl_Customers[[#This Row],[Churn_Risk_Score]]&gt;=10,"High Risk", IF(tbl_Customers[[#This Row],[Churn_Risk_Score]]&gt;=5,"Medium Risk","Low Risk"))</f>
        <v>Low Risk</v>
      </c>
    </row>
    <row r="58" spans="1:33" x14ac:dyDescent="0.35">
      <c r="A58">
        <v>57</v>
      </c>
      <c r="B58" t="s">
        <v>39</v>
      </c>
      <c r="C58">
        <v>150</v>
      </c>
      <c r="D58" t="s">
        <v>28</v>
      </c>
      <c r="E58" t="s">
        <v>22</v>
      </c>
      <c r="F58" t="s">
        <v>22</v>
      </c>
      <c r="G58">
        <v>0</v>
      </c>
      <c r="H58">
        <v>178.9</v>
      </c>
      <c r="I58">
        <v>101</v>
      </c>
      <c r="J58">
        <v>30.41</v>
      </c>
      <c r="K58">
        <v>169.1</v>
      </c>
      <c r="L58">
        <v>110</v>
      </c>
      <c r="M58">
        <v>14.37</v>
      </c>
      <c r="N58">
        <v>148.6</v>
      </c>
      <c r="O58">
        <v>100</v>
      </c>
      <c r="P58">
        <v>6.69</v>
      </c>
      <c r="Q58">
        <v>13.8</v>
      </c>
      <c r="R58">
        <v>3</v>
      </c>
      <c r="S58">
        <v>3.73</v>
      </c>
      <c r="T58">
        <v>4</v>
      </c>
      <c r="U58" t="s">
        <v>23</v>
      </c>
      <c r="V58">
        <f>IF(tbl_Customers[[#This Row],[churn]] = "yes", 1, 0)</f>
        <v>1</v>
      </c>
      <c r="W58" t="str">
        <f>IF(tbl_Customers[[#This Row],[number_customer_service_calls]] &lt;= 1, "0-1 Calls", IF(tbl_Customers[[#This Row],[number_customer_service_calls]] &lt;= 3, "2-3 Calls", IF(tbl_Customers[[#This Row],[number_customer_service_calls]] &lt;=5, "4-5 Calls", "6+ Calls")))</f>
        <v>4-5 Calls</v>
      </c>
      <c r="X58" t="str">
        <f>IF(tbl_Customers[[#This Row],[account_length]] &lt;= 50, "0-50", IF(tbl_Customers[[#This Row],[account_length]] &lt;=100, "51-100", IF(tbl_Customers[[#This Row],[account_length]] &lt;= 150, "101-150", "151+")))</f>
        <v>101-150</v>
      </c>
      <c r="Y58" t="str">
        <f>IF(tbl_Customers[[#This Row],[total_intl_charge]] &lt;= 3, "Low Charges", "High Charges")</f>
        <v>High Charges</v>
      </c>
      <c r="Z58" t="str">
        <f>IF(tbl_Customers[[#This Row],[total_eve_calls]]&lt;=80,"Low Calls",
IF(tbl_Customers[[#This Row],[total_eve_calls]]&lt;=120,"Medium Calls","High Calls"))</f>
        <v>Medium Calls</v>
      </c>
      <c r="AA58" t="str">
        <f>IF(tbl_Customers[[#This Row],[total_eve_charge]]&lt;=15,"Low Charges",
IF(tbl_Customers[[#This Row],[total_eve_charge]]&lt;=20,"Medium Charges","High Charges"))</f>
        <v>Low Charges</v>
      </c>
      <c r="AB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 t="str">
        <f>IF(tbl_Customers[[#This Row],[number_vmail_messages]] = 0, "No Usage", IF(tbl_Customers[[#This Row],[number_vmail_messages]] &lt;= 20, "Low Usage", IF(tbl_Customers[[#This Row],[number_vmail_messages]] &lt;= 40, "Medium Usgae", "High Usage")))</f>
        <v>No Usage</v>
      </c>
      <c r="AD58" t="str">
        <f>IF(tbl_Customers[[#This Row],[total_day_minutes]]&lt;=150,"Low Usage", IF(tbl_Customers[[#This Row],[total_day_minutes]]&lt;=200,"Medium Usage", IF(tbl_Customers[[#This Row],[total_day_minutes]]&lt;=250,"High Usage","Very High Usage")))</f>
        <v>Medium Usage</v>
      </c>
      <c r="AE58" t="str">
        <f>IF(tbl_Customers[[#This Row],[total_intl_calls]]&lt;=5,"Low Calls", IF(tbl_Customers[[#This Row],[total_intl_calls]]&lt;=10, "Medium Calls", "High Calls"))</f>
        <v>Low Calls</v>
      </c>
      <c r="AF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58" s="36" t="str">
        <f>IF(tbl_Customers[[#This Row],[Churn_Risk_Score]]&gt;=10,"High Risk", IF(tbl_Customers[[#This Row],[Churn_Risk_Score]]&gt;=5,"Medium Risk","Low Risk"))</f>
        <v>Medium Risk</v>
      </c>
    </row>
    <row r="59" spans="1:33" x14ac:dyDescent="0.35">
      <c r="A59">
        <v>58</v>
      </c>
      <c r="B59" t="s">
        <v>24</v>
      </c>
      <c r="C59">
        <v>138</v>
      </c>
      <c r="D59" t="s">
        <v>25</v>
      </c>
      <c r="E59" t="s">
        <v>22</v>
      </c>
      <c r="F59" t="s">
        <v>22</v>
      </c>
      <c r="G59">
        <v>0</v>
      </c>
      <c r="H59">
        <v>241.8</v>
      </c>
      <c r="I59">
        <v>93</v>
      </c>
      <c r="J59">
        <v>41.11</v>
      </c>
      <c r="K59">
        <v>170.5</v>
      </c>
      <c r="L59">
        <v>83</v>
      </c>
      <c r="M59">
        <v>14.49</v>
      </c>
      <c r="N59">
        <v>295.3</v>
      </c>
      <c r="O59">
        <v>104</v>
      </c>
      <c r="P59">
        <v>13.29</v>
      </c>
      <c r="Q59">
        <v>11.8</v>
      </c>
      <c r="R59">
        <v>7</v>
      </c>
      <c r="S59">
        <v>3.19</v>
      </c>
      <c r="T59">
        <v>3</v>
      </c>
      <c r="U59" t="s">
        <v>22</v>
      </c>
      <c r="V59">
        <f>IF(tbl_Customers[[#This Row],[churn]] = "yes", 1, 0)</f>
        <v>0</v>
      </c>
      <c r="W59" t="str">
        <f>IF(tbl_Customers[[#This Row],[number_customer_service_calls]] &lt;= 1, "0-1 Calls", IF(tbl_Customers[[#This Row],[number_customer_service_calls]] &lt;= 3, "2-3 Calls", IF(tbl_Customers[[#This Row],[number_customer_service_calls]] &lt;=5, "4-5 Calls", "6+ Calls")))</f>
        <v>2-3 Calls</v>
      </c>
      <c r="X59" t="str">
        <f>IF(tbl_Customers[[#This Row],[account_length]] &lt;= 50, "0-50", IF(tbl_Customers[[#This Row],[account_length]] &lt;=100, "51-100", IF(tbl_Customers[[#This Row],[account_length]] &lt;= 150, "101-150", "151+")))</f>
        <v>101-150</v>
      </c>
      <c r="Y59" t="str">
        <f>IF(tbl_Customers[[#This Row],[total_intl_charge]] &lt;= 3, "Low Charges", "High Charges")</f>
        <v>High Charges</v>
      </c>
      <c r="Z59" t="str">
        <f>IF(tbl_Customers[[#This Row],[total_eve_calls]]&lt;=80,"Low Calls",
IF(tbl_Customers[[#This Row],[total_eve_calls]]&lt;=120,"Medium Calls","High Calls"))</f>
        <v>Medium Calls</v>
      </c>
      <c r="AA59" t="str">
        <f>IF(tbl_Customers[[#This Row],[total_eve_charge]]&lt;=15,"Low Charges",
IF(tbl_Customers[[#This Row],[total_eve_charge]]&lt;=20,"Medium Charges","High Charges"))</f>
        <v>Low Charges</v>
      </c>
      <c r="AB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 t="str">
        <f>IF(tbl_Customers[[#This Row],[number_vmail_messages]] = 0, "No Usage", IF(tbl_Customers[[#This Row],[number_vmail_messages]] &lt;= 20, "Low Usage", IF(tbl_Customers[[#This Row],[number_vmail_messages]] &lt;= 40, "Medium Usgae", "High Usage")))</f>
        <v>No Usage</v>
      </c>
      <c r="AD59" t="str">
        <f>IF(tbl_Customers[[#This Row],[total_day_minutes]]&lt;=150,"Low Usage", IF(tbl_Customers[[#This Row],[total_day_minutes]]&lt;=200,"Medium Usage", IF(tbl_Customers[[#This Row],[total_day_minutes]]&lt;=250,"High Usage","Very High Usage")))</f>
        <v>High Usage</v>
      </c>
      <c r="AE59" t="str">
        <f>IF(tbl_Customers[[#This Row],[total_intl_calls]]&lt;=5,"Low Calls", IF(tbl_Customers[[#This Row],[total_intl_calls]]&lt;=10, "Medium Calls", "High Calls"))</f>
        <v>Medium Calls</v>
      </c>
      <c r="AF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9" s="36" t="str">
        <f>IF(tbl_Customers[[#This Row],[Churn_Risk_Score]]&gt;=10,"High Risk", IF(tbl_Customers[[#This Row],[Churn_Risk_Score]]&gt;=5,"Medium Risk","Low Risk"))</f>
        <v>Low Risk</v>
      </c>
    </row>
    <row r="60" spans="1:33" x14ac:dyDescent="0.35">
      <c r="A60">
        <v>59</v>
      </c>
      <c r="B60" t="s">
        <v>60</v>
      </c>
      <c r="C60">
        <v>162</v>
      </c>
      <c r="D60" t="s">
        <v>28</v>
      </c>
      <c r="E60" t="s">
        <v>22</v>
      </c>
      <c r="F60" t="s">
        <v>23</v>
      </c>
      <c r="G60">
        <v>46</v>
      </c>
      <c r="H60">
        <v>224.9</v>
      </c>
      <c r="I60">
        <v>97</v>
      </c>
      <c r="J60">
        <v>38.229999999999997</v>
      </c>
      <c r="K60">
        <v>188.2</v>
      </c>
      <c r="L60">
        <v>84</v>
      </c>
      <c r="M60">
        <v>16</v>
      </c>
      <c r="N60">
        <v>254.6</v>
      </c>
      <c r="O60">
        <v>61</v>
      </c>
      <c r="P60">
        <v>11.46</v>
      </c>
      <c r="Q60">
        <v>12.1</v>
      </c>
      <c r="R60">
        <v>2</v>
      </c>
      <c r="S60">
        <v>3.27</v>
      </c>
      <c r="T60">
        <v>0</v>
      </c>
      <c r="U60" t="s">
        <v>22</v>
      </c>
      <c r="V60">
        <f>IF(tbl_Customers[[#This Row],[churn]] = "yes", 1, 0)</f>
        <v>0</v>
      </c>
      <c r="W60" t="str">
        <f>IF(tbl_Customers[[#This Row],[number_customer_service_calls]] &lt;= 1, "0-1 Calls", IF(tbl_Customers[[#This Row],[number_customer_service_calls]] &lt;= 3, "2-3 Calls", IF(tbl_Customers[[#This Row],[number_customer_service_calls]] &lt;=5, "4-5 Calls", "6+ Calls")))</f>
        <v>0-1 Calls</v>
      </c>
      <c r="X60" t="str">
        <f>IF(tbl_Customers[[#This Row],[account_length]] &lt;= 50, "0-50", IF(tbl_Customers[[#This Row],[account_length]] &lt;=100, "51-100", IF(tbl_Customers[[#This Row],[account_length]] &lt;= 150, "101-150", "151+")))</f>
        <v>151+</v>
      </c>
      <c r="Y60" t="str">
        <f>IF(tbl_Customers[[#This Row],[total_intl_charge]] &lt;= 3, "Low Charges", "High Charges")</f>
        <v>High Charges</v>
      </c>
      <c r="Z60" t="str">
        <f>IF(tbl_Customers[[#This Row],[total_eve_calls]]&lt;=80,"Low Calls",
IF(tbl_Customers[[#This Row],[total_eve_calls]]&lt;=120,"Medium Calls","High Calls"))</f>
        <v>Medium Calls</v>
      </c>
      <c r="AA60" t="str">
        <f>IF(tbl_Customers[[#This Row],[total_eve_charge]]&lt;=15,"Low Charges",
IF(tbl_Customers[[#This Row],[total_eve_charge]]&lt;=20,"Medium Charges","High Charges"))</f>
        <v>Medium Charges</v>
      </c>
      <c r="AB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 t="str">
        <f>IF(tbl_Customers[[#This Row],[number_vmail_messages]] = 0, "No Usage", IF(tbl_Customers[[#This Row],[number_vmail_messages]] &lt;= 20, "Low Usage", IF(tbl_Customers[[#This Row],[number_vmail_messages]] &lt;= 40, "Medium Usgae", "High Usage")))</f>
        <v>High Usage</v>
      </c>
      <c r="AD60" t="str">
        <f>IF(tbl_Customers[[#This Row],[total_day_minutes]]&lt;=150,"Low Usage", IF(tbl_Customers[[#This Row],[total_day_minutes]]&lt;=200,"Medium Usage", IF(tbl_Customers[[#This Row],[total_day_minutes]]&lt;=250,"High Usage","Very High Usage")))</f>
        <v>High Usage</v>
      </c>
      <c r="AE60" t="str">
        <f>IF(tbl_Customers[[#This Row],[total_intl_calls]]&lt;=5,"Low Calls", IF(tbl_Customers[[#This Row],[total_intl_calls]]&lt;=10, "Medium Calls", "High Calls"))</f>
        <v>Low Calls</v>
      </c>
      <c r="AF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0" s="36" t="str">
        <f>IF(tbl_Customers[[#This Row],[Churn_Risk_Score]]&gt;=10,"High Risk", IF(tbl_Customers[[#This Row],[Churn_Risk_Score]]&gt;=5,"Medium Risk","Low Risk"))</f>
        <v>Low Risk</v>
      </c>
    </row>
    <row r="61" spans="1:33" x14ac:dyDescent="0.35">
      <c r="A61">
        <v>60</v>
      </c>
      <c r="B61" t="s">
        <v>61</v>
      </c>
      <c r="C61">
        <v>147</v>
      </c>
      <c r="D61" t="s">
        <v>28</v>
      </c>
      <c r="E61" t="s">
        <v>22</v>
      </c>
      <c r="F61" t="s">
        <v>22</v>
      </c>
      <c r="G61">
        <v>0</v>
      </c>
      <c r="H61">
        <v>248.6</v>
      </c>
      <c r="I61">
        <v>83</v>
      </c>
      <c r="J61">
        <v>42.26</v>
      </c>
      <c r="K61">
        <v>148.9</v>
      </c>
      <c r="L61">
        <v>85</v>
      </c>
      <c r="M61">
        <v>12.66</v>
      </c>
      <c r="N61">
        <v>172.5</v>
      </c>
      <c r="O61">
        <v>109</v>
      </c>
      <c r="P61">
        <v>7.76</v>
      </c>
      <c r="Q61">
        <v>8</v>
      </c>
      <c r="R61">
        <v>4</v>
      </c>
      <c r="S61">
        <v>2.16</v>
      </c>
      <c r="T61">
        <v>3</v>
      </c>
      <c r="U61" t="s">
        <v>22</v>
      </c>
      <c r="V61">
        <f>IF(tbl_Customers[[#This Row],[churn]] = "yes", 1, 0)</f>
        <v>0</v>
      </c>
      <c r="W61" t="str">
        <f>IF(tbl_Customers[[#This Row],[number_customer_service_calls]] &lt;= 1, "0-1 Calls", IF(tbl_Customers[[#This Row],[number_customer_service_calls]] &lt;= 3, "2-3 Calls", IF(tbl_Customers[[#This Row],[number_customer_service_calls]] &lt;=5, "4-5 Calls", "6+ Calls")))</f>
        <v>2-3 Calls</v>
      </c>
      <c r="X61" t="str">
        <f>IF(tbl_Customers[[#This Row],[account_length]] &lt;= 50, "0-50", IF(tbl_Customers[[#This Row],[account_length]] &lt;=100, "51-100", IF(tbl_Customers[[#This Row],[account_length]] &lt;= 150, "101-150", "151+")))</f>
        <v>101-150</v>
      </c>
      <c r="Y61" t="str">
        <f>IF(tbl_Customers[[#This Row],[total_intl_charge]] &lt;= 3, "Low Charges", "High Charges")</f>
        <v>Low Charges</v>
      </c>
      <c r="Z61" t="str">
        <f>IF(tbl_Customers[[#This Row],[total_eve_calls]]&lt;=80,"Low Calls",
IF(tbl_Customers[[#This Row],[total_eve_calls]]&lt;=120,"Medium Calls","High Calls"))</f>
        <v>Medium Calls</v>
      </c>
      <c r="AA61" t="str">
        <f>IF(tbl_Customers[[#This Row],[total_eve_charge]]&lt;=15,"Low Charges",
IF(tbl_Customers[[#This Row],[total_eve_charge]]&lt;=20,"Medium Charges","High Charges"))</f>
        <v>Low Charges</v>
      </c>
      <c r="AB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 t="str">
        <f>IF(tbl_Customers[[#This Row],[number_vmail_messages]] = 0, "No Usage", IF(tbl_Customers[[#This Row],[number_vmail_messages]] &lt;= 20, "Low Usage", IF(tbl_Customers[[#This Row],[number_vmail_messages]] &lt;= 40, "Medium Usgae", "High Usage")))</f>
        <v>No Usage</v>
      </c>
      <c r="AD61" t="str">
        <f>IF(tbl_Customers[[#This Row],[total_day_minutes]]&lt;=150,"Low Usage", IF(tbl_Customers[[#This Row],[total_day_minutes]]&lt;=200,"Medium Usage", IF(tbl_Customers[[#This Row],[total_day_minutes]]&lt;=250,"High Usage","Very High Usage")))</f>
        <v>High Usage</v>
      </c>
      <c r="AE61" t="str">
        <f>IF(tbl_Customers[[#This Row],[total_intl_calls]]&lt;=5,"Low Calls", IF(tbl_Customers[[#This Row],[total_intl_calls]]&lt;=10, "Medium Calls", "High Calls"))</f>
        <v>Low Calls</v>
      </c>
      <c r="AF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1" s="36" t="str">
        <f>IF(tbl_Customers[[#This Row],[Churn_Risk_Score]]&gt;=10,"High Risk", IF(tbl_Customers[[#This Row],[Churn_Risk_Score]]&gt;=5,"Medium Risk","Low Risk"))</f>
        <v>Low Risk</v>
      </c>
    </row>
    <row r="62" spans="1:33" x14ac:dyDescent="0.35">
      <c r="A62">
        <v>61</v>
      </c>
      <c r="B62" t="s">
        <v>62</v>
      </c>
      <c r="C62">
        <v>90</v>
      </c>
      <c r="D62" t="s">
        <v>21</v>
      </c>
      <c r="E62" t="s">
        <v>22</v>
      </c>
      <c r="F62" t="s">
        <v>22</v>
      </c>
      <c r="G62">
        <v>0</v>
      </c>
      <c r="H62">
        <v>203.4</v>
      </c>
      <c r="I62">
        <v>146</v>
      </c>
      <c r="J62">
        <v>34.58</v>
      </c>
      <c r="K62">
        <v>226.7</v>
      </c>
      <c r="L62">
        <v>117</v>
      </c>
      <c r="M62">
        <v>19.27</v>
      </c>
      <c r="N62">
        <v>152.4</v>
      </c>
      <c r="O62">
        <v>105</v>
      </c>
      <c r="P62">
        <v>6.86</v>
      </c>
      <c r="Q62">
        <v>7.3</v>
      </c>
      <c r="R62">
        <v>4</v>
      </c>
      <c r="S62">
        <v>1.97</v>
      </c>
      <c r="T62">
        <v>1</v>
      </c>
      <c r="U62" t="s">
        <v>22</v>
      </c>
      <c r="V62">
        <f>IF(tbl_Customers[[#This Row],[churn]] = "yes", 1, 0)</f>
        <v>0</v>
      </c>
      <c r="W62" t="str">
        <f>IF(tbl_Customers[[#This Row],[number_customer_service_calls]] &lt;= 1, "0-1 Calls", IF(tbl_Customers[[#This Row],[number_customer_service_calls]] &lt;= 3, "2-3 Calls", IF(tbl_Customers[[#This Row],[number_customer_service_calls]] &lt;=5, "4-5 Calls", "6+ Calls")))</f>
        <v>0-1 Calls</v>
      </c>
      <c r="X62" t="str">
        <f>IF(tbl_Customers[[#This Row],[account_length]] &lt;= 50, "0-50", IF(tbl_Customers[[#This Row],[account_length]] &lt;=100, "51-100", IF(tbl_Customers[[#This Row],[account_length]] &lt;= 150, "101-150", "151+")))</f>
        <v>51-100</v>
      </c>
      <c r="Y62" t="str">
        <f>IF(tbl_Customers[[#This Row],[total_intl_charge]] &lt;= 3, "Low Charges", "High Charges")</f>
        <v>Low Charges</v>
      </c>
      <c r="Z62" t="str">
        <f>IF(tbl_Customers[[#This Row],[total_eve_calls]]&lt;=80,"Low Calls",
IF(tbl_Customers[[#This Row],[total_eve_calls]]&lt;=120,"Medium Calls","High Calls"))</f>
        <v>Medium Calls</v>
      </c>
      <c r="AA62" t="str">
        <f>IF(tbl_Customers[[#This Row],[total_eve_charge]]&lt;=15,"Low Charges",
IF(tbl_Customers[[#This Row],[total_eve_charge]]&lt;=20,"Medium Charges","High Charges"))</f>
        <v>Medium Charges</v>
      </c>
      <c r="AB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 t="str">
        <f>IF(tbl_Customers[[#This Row],[number_vmail_messages]] = 0, "No Usage", IF(tbl_Customers[[#This Row],[number_vmail_messages]] &lt;= 20, "Low Usage", IF(tbl_Customers[[#This Row],[number_vmail_messages]] &lt;= 40, "Medium Usgae", "High Usage")))</f>
        <v>No Usage</v>
      </c>
      <c r="AD62" t="str">
        <f>IF(tbl_Customers[[#This Row],[total_day_minutes]]&lt;=150,"Low Usage", IF(tbl_Customers[[#This Row],[total_day_minutes]]&lt;=200,"Medium Usage", IF(tbl_Customers[[#This Row],[total_day_minutes]]&lt;=250,"High Usage","Very High Usage")))</f>
        <v>High Usage</v>
      </c>
      <c r="AE62" t="str">
        <f>IF(tbl_Customers[[#This Row],[total_intl_calls]]&lt;=5,"Low Calls", IF(tbl_Customers[[#This Row],[total_intl_calls]]&lt;=10, "Medium Calls", "High Calls"))</f>
        <v>Low Calls</v>
      </c>
      <c r="AF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 s="36" t="str">
        <f>IF(tbl_Customers[[#This Row],[Churn_Risk_Score]]&gt;=10,"High Risk", IF(tbl_Customers[[#This Row],[Churn_Risk_Score]]&gt;=5,"Medium Risk","Low Risk"))</f>
        <v>Low Risk</v>
      </c>
    </row>
    <row r="63" spans="1:33" x14ac:dyDescent="0.35">
      <c r="A63">
        <v>62</v>
      </c>
      <c r="B63" t="s">
        <v>45</v>
      </c>
      <c r="C63">
        <v>85</v>
      </c>
      <c r="D63" t="s">
        <v>21</v>
      </c>
      <c r="E63" t="s">
        <v>22</v>
      </c>
      <c r="F63" t="s">
        <v>22</v>
      </c>
      <c r="G63">
        <v>0</v>
      </c>
      <c r="H63">
        <v>235.8</v>
      </c>
      <c r="I63">
        <v>109</v>
      </c>
      <c r="J63">
        <v>40.090000000000003</v>
      </c>
      <c r="K63">
        <v>157.19999999999999</v>
      </c>
      <c r="L63">
        <v>94</v>
      </c>
      <c r="M63">
        <v>13.36</v>
      </c>
      <c r="N63">
        <v>188.2</v>
      </c>
      <c r="O63">
        <v>99</v>
      </c>
      <c r="P63">
        <v>8.4700000000000006</v>
      </c>
      <c r="Q63">
        <v>12</v>
      </c>
      <c r="R63">
        <v>3</v>
      </c>
      <c r="S63">
        <v>3.24</v>
      </c>
      <c r="T63">
        <v>0</v>
      </c>
      <c r="U63" t="s">
        <v>22</v>
      </c>
      <c r="V63">
        <f>IF(tbl_Customers[[#This Row],[churn]] = "yes", 1, 0)</f>
        <v>0</v>
      </c>
      <c r="W63" t="str">
        <f>IF(tbl_Customers[[#This Row],[number_customer_service_calls]] &lt;= 1, "0-1 Calls", IF(tbl_Customers[[#This Row],[number_customer_service_calls]] &lt;= 3, "2-3 Calls", IF(tbl_Customers[[#This Row],[number_customer_service_calls]] &lt;=5, "4-5 Calls", "6+ Calls")))</f>
        <v>0-1 Calls</v>
      </c>
      <c r="X63" t="str">
        <f>IF(tbl_Customers[[#This Row],[account_length]] &lt;= 50, "0-50", IF(tbl_Customers[[#This Row],[account_length]] &lt;=100, "51-100", IF(tbl_Customers[[#This Row],[account_length]] &lt;= 150, "101-150", "151+")))</f>
        <v>51-100</v>
      </c>
      <c r="Y63" t="str">
        <f>IF(tbl_Customers[[#This Row],[total_intl_charge]] &lt;= 3, "Low Charges", "High Charges")</f>
        <v>High Charges</v>
      </c>
      <c r="Z63" t="str">
        <f>IF(tbl_Customers[[#This Row],[total_eve_calls]]&lt;=80,"Low Calls",
IF(tbl_Customers[[#This Row],[total_eve_calls]]&lt;=120,"Medium Calls","High Calls"))</f>
        <v>Medium Calls</v>
      </c>
      <c r="AA63" t="str">
        <f>IF(tbl_Customers[[#This Row],[total_eve_charge]]&lt;=15,"Low Charges",
IF(tbl_Customers[[#This Row],[total_eve_charge]]&lt;=20,"Medium Charges","High Charges"))</f>
        <v>Low Charges</v>
      </c>
      <c r="AB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 t="str">
        <f>IF(tbl_Customers[[#This Row],[number_vmail_messages]] = 0, "No Usage", IF(tbl_Customers[[#This Row],[number_vmail_messages]] &lt;= 20, "Low Usage", IF(tbl_Customers[[#This Row],[number_vmail_messages]] &lt;= 40, "Medium Usgae", "High Usage")))</f>
        <v>No Usage</v>
      </c>
      <c r="AD63" t="str">
        <f>IF(tbl_Customers[[#This Row],[total_day_minutes]]&lt;=150,"Low Usage", IF(tbl_Customers[[#This Row],[total_day_minutes]]&lt;=200,"Medium Usage", IF(tbl_Customers[[#This Row],[total_day_minutes]]&lt;=250,"High Usage","Very High Usage")))</f>
        <v>High Usage</v>
      </c>
      <c r="AE63" t="str">
        <f>IF(tbl_Customers[[#This Row],[total_intl_calls]]&lt;=5,"Low Calls", IF(tbl_Customers[[#This Row],[total_intl_calls]]&lt;=10, "Medium Calls", "High Calls"))</f>
        <v>Low Calls</v>
      </c>
      <c r="AF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3" s="36" t="str">
        <f>IF(tbl_Customers[[#This Row],[Churn_Risk_Score]]&gt;=10,"High Risk", IF(tbl_Customers[[#This Row],[Churn_Risk_Score]]&gt;=5,"Medium Risk","Low Risk"))</f>
        <v>Low Risk</v>
      </c>
    </row>
    <row r="64" spans="1:33" x14ac:dyDescent="0.35">
      <c r="A64">
        <v>63</v>
      </c>
      <c r="B64" t="s">
        <v>60</v>
      </c>
      <c r="C64">
        <v>50</v>
      </c>
      <c r="D64" t="s">
        <v>21</v>
      </c>
      <c r="E64" t="s">
        <v>22</v>
      </c>
      <c r="F64" t="s">
        <v>22</v>
      </c>
      <c r="G64">
        <v>0</v>
      </c>
      <c r="H64">
        <v>157.1</v>
      </c>
      <c r="I64">
        <v>90</v>
      </c>
      <c r="J64">
        <v>26.71</v>
      </c>
      <c r="K64">
        <v>223.3</v>
      </c>
      <c r="L64">
        <v>72</v>
      </c>
      <c r="M64">
        <v>18.98</v>
      </c>
      <c r="N64">
        <v>181.4</v>
      </c>
      <c r="O64">
        <v>111</v>
      </c>
      <c r="P64">
        <v>8.16</v>
      </c>
      <c r="Q64">
        <v>6.1</v>
      </c>
      <c r="R64">
        <v>2</v>
      </c>
      <c r="S64">
        <v>1.65</v>
      </c>
      <c r="T64">
        <v>1</v>
      </c>
      <c r="U64" t="s">
        <v>22</v>
      </c>
      <c r="V64">
        <f>IF(tbl_Customers[[#This Row],[churn]] = "yes", 1, 0)</f>
        <v>0</v>
      </c>
      <c r="W64" t="str">
        <f>IF(tbl_Customers[[#This Row],[number_customer_service_calls]] &lt;= 1, "0-1 Calls", IF(tbl_Customers[[#This Row],[number_customer_service_calls]] &lt;= 3, "2-3 Calls", IF(tbl_Customers[[#This Row],[number_customer_service_calls]] &lt;=5, "4-5 Calls", "6+ Calls")))</f>
        <v>0-1 Calls</v>
      </c>
      <c r="X64" t="str">
        <f>IF(tbl_Customers[[#This Row],[account_length]] &lt;= 50, "0-50", IF(tbl_Customers[[#This Row],[account_length]] &lt;=100, "51-100", IF(tbl_Customers[[#This Row],[account_length]] &lt;= 150, "101-150", "151+")))</f>
        <v>0-50</v>
      </c>
      <c r="Y64" t="str">
        <f>IF(tbl_Customers[[#This Row],[total_intl_charge]] &lt;= 3, "Low Charges", "High Charges")</f>
        <v>Low Charges</v>
      </c>
      <c r="Z64" t="str">
        <f>IF(tbl_Customers[[#This Row],[total_eve_calls]]&lt;=80,"Low Calls",
IF(tbl_Customers[[#This Row],[total_eve_calls]]&lt;=120,"Medium Calls","High Calls"))</f>
        <v>Low Calls</v>
      </c>
      <c r="AA64" t="str">
        <f>IF(tbl_Customers[[#This Row],[total_eve_charge]]&lt;=15,"Low Charges",
IF(tbl_Customers[[#This Row],[total_eve_charge]]&lt;=20,"Medium Charges","High Charges"))</f>
        <v>Medium Charges</v>
      </c>
      <c r="AB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4" t="str">
        <f>IF(tbl_Customers[[#This Row],[number_vmail_messages]] = 0, "No Usage", IF(tbl_Customers[[#This Row],[number_vmail_messages]] &lt;= 20, "Low Usage", IF(tbl_Customers[[#This Row],[number_vmail_messages]] &lt;= 40, "Medium Usgae", "High Usage")))</f>
        <v>No Usage</v>
      </c>
      <c r="AD64" t="str">
        <f>IF(tbl_Customers[[#This Row],[total_day_minutes]]&lt;=150,"Low Usage", IF(tbl_Customers[[#This Row],[total_day_minutes]]&lt;=200,"Medium Usage", IF(tbl_Customers[[#This Row],[total_day_minutes]]&lt;=250,"High Usage","Very High Usage")))</f>
        <v>Medium Usage</v>
      </c>
      <c r="AE64" t="str">
        <f>IF(tbl_Customers[[#This Row],[total_intl_calls]]&lt;=5,"Low Calls", IF(tbl_Customers[[#This Row],[total_intl_calls]]&lt;=10, "Medium Calls", "High Calls"))</f>
        <v>Low Calls</v>
      </c>
      <c r="AF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 s="36" t="str">
        <f>IF(tbl_Customers[[#This Row],[Churn_Risk_Score]]&gt;=10,"High Risk", IF(tbl_Customers[[#This Row],[Churn_Risk_Score]]&gt;=5,"Medium Risk","Low Risk"))</f>
        <v>Low Risk</v>
      </c>
    </row>
    <row r="65" spans="1:33" x14ac:dyDescent="0.35">
      <c r="A65">
        <v>64</v>
      </c>
      <c r="B65" t="s">
        <v>63</v>
      </c>
      <c r="C65">
        <v>82</v>
      </c>
      <c r="D65" t="s">
        <v>21</v>
      </c>
      <c r="E65" t="s">
        <v>22</v>
      </c>
      <c r="F65" t="s">
        <v>22</v>
      </c>
      <c r="G65">
        <v>0</v>
      </c>
      <c r="H65">
        <v>300.3</v>
      </c>
      <c r="I65">
        <v>109</v>
      </c>
      <c r="J65">
        <v>51.05</v>
      </c>
      <c r="K65">
        <v>181</v>
      </c>
      <c r="L65">
        <v>100</v>
      </c>
      <c r="M65">
        <v>15.39</v>
      </c>
      <c r="N65">
        <v>270.10000000000002</v>
      </c>
      <c r="O65">
        <v>73</v>
      </c>
      <c r="P65">
        <v>12.15</v>
      </c>
      <c r="Q65">
        <v>11.7</v>
      </c>
      <c r="R65">
        <v>4</v>
      </c>
      <c r="S65">
        <v>3.16</v>
      </c>
      <c r="T65">
        <v>0</v>
      </c>
      <c r="U65" t="s">
        <v>23</v>
      </c>
      <c r="V65">
        <f>IF(tbl_Customers[[#This Row],[churn]] = "yes", 1, 0)</f>
        <v>1</v>
      </c>
      <c r="W65" t="str">
        <f>IF(tbl_Customers[[#This Row],[number_customer_service_calls]] &lt;= 1, "0-1 Calls", IF(tbl_Customers[[#This Row],[number_customer_service_calls]] &lt;= 3, "2-3 Calls", IF(tbl_Customers[[#This Row],[number_customer_service_calls]] &lt;=5, "4-5 Calls", "6+ Calls")))</f>
        <v>0-1 Calls</v>
      </c>
      <c r="X65" t="str">
        <f>IF(tbl_Customers[[#This Row],[account_length]] &lt;= 50, "0-50", IF(tbl_Customers[[#This Row],[account_length]] &lt;=100, "51-100", IF(tbl_Customers[[#This Row],[account_length]] &lt;= 150, "101-150", "151+")))</f>
        <v>51-100</v>
      </c>
      <c r="Y65" t="str">
        <f>IF(tbl_Customers[[#This Row],[total_intl_charge]] &lt;= 3, "Low Charges", "High Charges")</f>
        <v>High Charges</v>
      </c>
      <c r="Z65" t="str">
        <f>IF(tbl_Customers[[#This Row],[total_eve_calls]]&lt;=80,"Low Calls",
IF(tbl_Customers[[#This Row],[total_eve_calls]]&lt;=120,"Medium Calls","High Calls"))</f>
        <v>Medium Calls</v>
      </c>
      <c r="AA65" t="str">
        <f>IF(tbl_Customers[[#This Row],[total_eve_charge]]&lt;=15,"Low Charges",
IF(tbl_Customers[[#This Row],[total_eve_charge]]&lt;=20,"Medium Charges","High Charges"))</f>
        <v>Medium Charges</v>
      </c>
      <c r="AB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 t="str">
        <f>IF(tbl_Customers[[#This Row],[number_vmail_messages]] = 0, "No Usage", IF(tbl_Customers[[#This Row],[number_vmail_messages]] &lt;= 20, "Low Usage", IF(tbl_Customers[[#This Row],[number_vmail_messages]] &lt;= 40, "Medium Usgae", "High Usage")))</f>
        <v>No Usage</v>
      </c>
      <c r="AD65" t="str">
        <f>IF(tbl_Customers[[#This Row],[total_day_minutes]]&lt;=150,"Low Usage", IF(tbl_Customers[[#This Row],[total_day_minutes]]&lt;=200,"Medium Usage", IF(tbl_Customers[[#This Row],[total_day_minutes]]&lt;=250,"High Usage","Very High Usage")))</f>
        <v>Very High Usage</v>
      </c>
      <c r="AE65" t="str">
        <f>IF(tbl_Customers[[#This Row],[total_intl_calls]]&lt;=5,"Low Calls", IF(tbl_Customers[[#This Row],[total_intl_calls]]&lt;=10, "Medium Calls", "High Calls"))</f>
        <v>Low Calls</v>
      </c>
      <c r="AF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65" s="36" t="str">
        <f>IF(tbl_Customers[[#This Row],[Churn_Risk_Score]]&gt;=10,"High Risk", IF(tbl_Customers[[#This Row],[Churn_Risk_Score]]&gt;=5,"Medium Risk","Low Risk"))</f>
        <v>Medium Risk</v>
      </c>
    </row>
    <row r="66" spans="1:33" x14ac:dyDescent="0.35">
      <c r="A66">
        <v>65</v>
      </c>
      <c r="B66" t="s">
        <v>36</v>
      </c>
      <c r="C66">
        <v>144</v>
      </c>
      <c r="D66" t="s">
        <v>25</v>
      </c>
      <c r="E66" t="s">
        <v>22</v>
      </c>
      <c r="F66" t="s">
        <v>22</v>
      </c>
      <c r="G66">
        <v>0</v>
      </c>
      <c r="H66">
        <v>61.6</v>
      </c>
      <c r="I66">
        <v>117</v>
      </c>
      <c r="J66">
        <v>10.47</v>
      </c>
      <c r="K66">
        <v>77.099999999999994</v>
      </c>
      <c r="L66">
        <v>85</v>
      </c>
      <c r="M66">
        <v>6.55</v>
      </c>
      <c r="N66">
        <v>173</v>
      </c>
      <c r="O66">
        <v>99</v>
      </c>
      <c r="P66">
        <v>7.79</v>
      </c>
      <c r="Q66">
        <v>8.1999999999999993</v>
      </c>
      <c r="R66">
        <v>7</v>
      </c>
      <c r="S66">
        <v>2.21</v>
      </c>
      <c r="T66">
        <v>4</v>
      </c>
      <c r="U66" t="s">
        <v>23</v>
      </c>
      <c r="V66">
        <f>IF(tbl_Customers[[#This Row],[churn]] = "yes", 1, 0)</f>
        <v>1</v>
      </c>
      <c r="W66" t="str">
        <f>IF(tbl_Customers[[#This Row],[number_customer_service_calls]] &lt;= 1, "0-1 Calls", IF(tbl_Customers[[#This Row],[number_customer_service_calls]] &lt;= 3, "2-3 Calls", IF(tbl_Customers[[#This Row],[number_customer_service_calls]] &lt;=5, "4-5 Calls", "6+ Calls")))</f>
        <v>4-5 Calls</v>
      </c>
      <c r="X66" t="str">
        <f>IF(tbl_Customers[[#This Row],[account_length]] &lt;= 50, "0-50", IF(tbl_Customers[[#This Row],[account_length]] &lt;=100, "51-100", IF(tbl_Customers[[#This Row],[account_length]] &lt;= 150, "101-150", "151+")))</f>
        <v>101-150</v>
      </c>
      <c r="Y66" t="str">
        <f>IF(tbl_Customers[[#This Row],[total_intl_charge]] &lt;= 3, "Low Charges", "High Charges")</f>
        <v>Low Charges</v>
      </c>
      <c r="Z66" t="str">
        <f>IF(tbl_Customers[[#This Row],[total_eve_calls]]&lt;=80,"Low Calls",
IF(tbl_Customers[[#This Row],[total_eve_calls]]&lt;=120,"Medium Calls","High Calls"))</f>
        <v>Medium Calls</v>
      </c>
      <c r="AA66" t="str">
        <f>IF(tbl_Customers[[#This Row],[total_eve_charge]]&lt;=15,"Low Charges",
IF(tbl_Customers[[#This Row],[total_eve_charge]]&lt;=20,"Medium Charges","High Charges"))</f>
        <v>Low Charges</v>
      </c>
      <c r="AB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6" t="str">
        <f>IF(tbl_Customers[[#This Row],[number_vmail_messages]] = 0, "No Usage", IF(tbl_Customers[[#This Row],[number_vmail_messages]] &lt;= 20, "Low Usage", IF(tbl_Customers[[#This Row],[number_vmail_messages]] &lt;= 40, "Medium Usgae", "High Usage")))</f>
        <v>No Usage</v>
      </c>
      <c r="AD66" t="str">
        <f>IF(tbl_Customers[[#This Row],[total_day_minutes]]&lt;=150,"Low Usage", IF(tbl_Customers[[#This Row],[total_day_minutes]]&lt;=200,"Medium Usage", IF(tbl_Customers[[#This Row],[total_day_minutes]]&lt;=250,"High Usage","Very High Usage")))</f>
        <v>Low Usage</v>
      </c>
      <c r="AE66" t="str">
        <f>IF(tbl_Customers[[#This Row],[total_intl_calls]]&lt;=5,"Low Calls", IF(tbl_Customers[[#This Row],[total_intl_calls]]&lt;=10, "Medium Calls", "High Calls"))</f>
        <v>Medium Calls</v>
      </c>
      <c r="AF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6" s="36" t="str">
        <f>IF(tbl_Customers[[#This Row],[Churn_Risk_Score]]&gt;=10,"High Risk", IF(tbl_Customers[[#This Row],[Churn_Risk_Score]]&gt;=5,"Medium Risk","Low Risk"))</f>
        <v>Medium Risk</v>
      </c>
    </row>
    <row r="67" spans="1:33" x14ac:dyDescent="0.35">
      <c r="A67">
        <v>66</v>
      </c>
      <c r="B67" t="s">
        <v>60</v>
      </c>
      <c r="C67">
        <v>46</v>
      </c>
      <c r="D67" t="s">
        <v>21</v>
      </c>
      <c r="E67" t="s">
        <v>22</v>
      </c>
      <c r="F67" t="s">
        <v>22</v>
      </c>
      <c r="G67">
        <v>0</v>
      </c>
      <c r="H67">
        <v>214.1</v>
      </c>
      <c r="I67">
        <v>72</v>
      </c>
      <c r="J67">
        <v>36.4</v>
      </c>
      <c r="K67">
        <v>164.4</v>
      </c>
      <c r="L67">
        <v>104</v>
      </c>
      <c r="M67">
        <v>13.97</v>
      </c>
      <c r="N67">
        <v>177.5</v>
      </c>
      <c r="O67">
        <v>113</v>
      </c>
      <c r="P67">
        <v>7.99</v>
      </c>
      <c r="Q67">
        <v>8.1999999999999993</v>
      </c>
      <c r="R67">
        <v>3</v>
      </c>
      <c r="S67">
        <v>2.21</v>
      </c>
      <c r="T67">
        <v>2</v>
      </c>
      <c r="U67" t="s">
        <v>22</v>
      </c>
      <c r="V67">
        <f>IF(tbl_Customers[[#This Row],[churn]] = "yes", 1, 0)</f>
        <v>0</v>
      </c>
      <c r="W67" t="str">
        <f>IF(tbl_Customers[[#This Row],[number_customer_service_calls]] &lt;= 1, "0-1 Calls", IF(tbl_Customers[[#This Row],[number_customer_service_calls]] &lt;= 3, "2-3 Calls", IF(tbl_Customers[[#This Row],[number_customer_service_calls]] &lt;=5, "4-5 Calls", "6+ Calls")))</f>
        <v>2-3 Calls</v>
      </c>
      <c r="X67" t="str">
        <f>IF(tbl_Customers[[#This Row],[account_length]] &lt;= 50, "0-50", IF(tbl_Customers[[#This Row],[account_length]] &lt;=100, "51-100", IF(tbl_Customers[[#This Row],[account_length]] &lt;= 150, "101-150", "151+")))</f>
        <v>0-50</v>
      </c>
      <c r="Y67" t="str">
        <f>IF(tbl_Customers[[#This Row],[total_intl_charge]] &lt;= 3, "Low Charges", "High Charges")</f>
        <v>Low Charges</v>
      </c>
      <c r="Z67" t="str">
        <f>IF(tbl_Customers[[#This Row],[total_eve_calls]]&lt;=80,"Low Calls",
IF(tbl_Customers[[#This Row],[total_eve_calls]]&lt;=120,"Medium Calls","High Calls"))</f>
        <v>Medium Calls</v>
      </c>
      <c r="AA67" t="str">
        <f>IF(tbl_Customers[[#This Row],[total_eve_charge]]&lt;=15,"Low Charges",
IF(tbl_Customers[[#This Row],[total_eve_charge]]&lt;=20,"Medium Charges","High Charges"))</f>
        <v>Low Charges</v>
      </c>
      <c r="AB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7" t="str">
        <f>IF(tbl_Customers[[#This Row],[number_vmail_messages]] = 0, "No Usage", IF(tbl_Customers[[#This Row],[number_vmail_messages]] &lt;= 20, "Low Usage", IF(tbl_Customers[[#This Row],[number_vmail_messages]] &lt;= 40, "Medium Usgae", "High Usage")))</f>
        <v>No Usage</v>
      </c>
      <c r="AD67" t="str">
        <f>IF(tbl_Customers[[#This Row],[total_day_minutes]]&lt;=150,"Low Usage", IF(tbl_Customers[[#This Row],[total_day_minutes]]&lt;=200,"Medium Usage", IF(tbl_Customers[[#This Row],[total_day_minutes]]&lt;=250,"High Usage","Very High Usage")))</f>
        <v>High Usage</v>
      </c>
      <c r="AE67" t="str">
        <f>IF(tbl_Customers[[#This Row],[total_intl_calls]]&lt;=5,"Low Calls", IF(tbl_Customers[[#This Row],[total_intl_calls]]&lt;=10, "Medium Calls", "High Calls"))</f>
        <v>Low Calls</v>
      </c>
      <c r="AF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7" s="36" t="str">
        <f>IF(tbl_Customers[[#This Row],[Churn_Risk_Score]]&gt;=10,"High Risk", IF(tbl_Customers[[#This Row],[Churn_Risk_Score]]&gt;=5,"Medium Risk","Low Risk"))</f>
        <v>Low Risk</v>
      </c>
    </row>
    <row r="68" spans="1:33" x14ac:dyDescent="0.35">
      <c r="A68">
        <v>67</v>
      </c>
      <c r="B68" t="s">
        <v>49</v>
      </c>
      <c r="C68">
        <v>70</v>
      </c>
      <c r="D68" t="s">
        <v>25</v>
      </c>
      <c r="E68" t="s">
        <v>22</v>
      </c>
      <c r="F68" t="s">
        <v>22</v>
      </c>
      <c r="G68">
        <v>0</v>
      </c>
      <c r="H68">
        <v>170.2</v>
      </c>
      <c r="I68">
        <v>98</v>
      </c>
      <c r="J68">
        <v>28.93</v>
      </c>
      <c r="K68">
        <v>155.19999999999999</v>
      </c>
      <c r="L68">
        <v>102</v>
      </c>
      <c r="M68">
        <v>13.19</v>
      </c>
      <c r="N68">
        <v>228.6</v>
      </c>
      <c r="O68">
        <v>76</v>
      </c>
      <c r="P68">
        <v>10.29</v>
      </c>
      <c r="Q68">
        <v>15</v>
      </c>
      <c r="R68">
        <v>2</v>
      </c>
      <c r="S68">
        <v>4.05</v>
      </c>
      <c r="T68">
        <v>1</v>
      </c>
      <c r="U68" t="s">
        <v>22</v>
      </c>
      <c r="V68">
        <f>IF(tbl_Customers[[#This Row],[churn]] = "yes", 1, 0)</f>
        <v>0</v>
      </c>
      <c r="W68" t="str">
        <f>IF(tbl_Customers[[#This Row],[number_customer_service_calls]] &lt;= 1, "0-1 Calls", IF(tbl_Customers[[#This Row],[number_customer_service_calls]] &lt;= 3, "2-3 Calls", IF(tbl_Customers[[#This Row],[number_customer_service_calls]] &lt;=5, "4-5 Calls", "6+ Calls")))</f>
        <v>0-1 Calls</v>
      </c>
      <c r="X68" t="str">
        <f>IF(tbl_Customers[[#This Row],[account_length]] &lt;= 50, "0-50", IF(tbl_Customers[[#This Row],[account_length]] &lt;=100, "51-100", IF(tbl_Customers[[#This Row],[account_length]] &lt;= 150, "101-150", "151+")))</f>
        <v>51-100</v>
      </c>
      <c r="Y68" t="str">
        <f>IF(tbl_Customers[[#This Row],[total_intl_charge]] &lt;= 3, "Low Charges", "High Charges")</f>
        <v>High Charges</v>
      </c>
      <c r="Z68" t="str">
        <f>IF(tbl_Customers[[#This Row],[total_eve_calls]]&lt;=80,"Low Calls",
IF(tbl_Customers[[#This Row],[total_eve_calls]]&lt;=120,"Medium Calls","High Calls"))</f>
        <v>Medium Calls</v>
      </c>
      <c r="AA68" t="str">
        <f>IF(tbl_Customers[[#This Row],[total_eve_charge]]&lt;=15,"Low Charges",
IF(tbl_Customers[[#This Row],[total_eve_charge]]&lt;=20,"Medium Charges","High Charges"))</f>
        <v>Low Charges</v>
      </c>
      <c r="AB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 t="str">
        <f>IF(tbl_Customers[[#This Row],[number_vmail_messages]] = 0, "No Usage", IF(tbl_Customers[[#This Row],[number_vmail_messages]] &lt;= 20, "Low Usage", IF(tbl_Customers[[#This Row],[number_vmail_messages]] &lt;= 40, "Medium Usgae", "High Usage")))</f>
        <v>No Usage</v>
      </c>
      <c r="AD68" t="str">
        <f>IF(tbl_Customers[[#This Row],[total_day_minutes]]&lt;=150,"Low Usage", IF(tbl_Customers[[#This Row],[total_day_minutes]]&lt;=200,"Medium Usage", IF(tbl_Customers[[#This Row],[total_day_minutes]]&lt;=250,"High Usage","Very High Usage")))</f>
        <v>Medium Usage</v>
      </c>
      <c r="AE68" t="str">
        <f>IF(tbl_Customers[[#This Row],[total_intl_calls]]&lt;=5,"Low Calls", IF(tbl_Customers[[#This Row],[total_intl_calls]]&lt;=10, "Medium Calls", "High Calls"))</f>
        <v>Low Calls</v>
      </c>
      <c r="AF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 s="36" t="str">
        <f>IF(tbl_Customers[[#This Row],[Churn_Risk_Score]]&gt;=10,"High Risk", IF(tbl_Customers[[#This Row],[Churn_Risk_Score]]&gt;=5,"Medium Risk","Low Risk"))</f>
        <v>Low Risk</v>
      </c>
    </row>
    <row r="69" spans="1:33" x14ac:dyDescent="0.35">
      <c r="A69">
        <v>68</v>
      </c>
      <c r="B69" t="s">
        <v>31</v>
      </c>
      <c r="C69">
        <v>144</v>
      </c>
      <c r="D69" t="s">
        <v>21</v>
      </c>
      <c r="E69" t="s">
        <v>22</v>
      </c>
      <c r="F69" t="s">
        <v>22</v>
      </c>
      <c r="G69">
        <v>0</v>
      </c>
      <c r="H69">
        <v>201.1</v>
      </c>
      <c r="I69">
        <v>99</v>
      </c>
      <c r="J69">
        <v>34.19</v>
      </c>
      <c r="K69">
        <v>303.5</v>
      </c>
      <c r="L69">
        <v>74</v>
      </c>
      <c r="M69">
        <v>25.8</v>
      </c>
      <c r="N69">
        <v>224</v>
      </c>
      <c r="O69">
        <v>119</v>
      </c>
      <c r="P69">
        <v>10.08</v>
      </c>
      <c r="Q69">
        <v>13.2</v>
      </c>
      <c r="R69">
        <v>2</v>
      </c>
      <c r="S69">
        <v>3.56</v>
      </c>
      <c r="T69">
        <v>1</v>
      </c>
      <c r="U69" t="s">
        <v>22</v>
      </c>
      <c r="V69">
        <f>IF(tbl_Customers[[#This Row],[churn]] = "yes", 1, 0)</f>
        <v>0</v>
      </c>
      <c r="W69" t="str">
        <f>IF(tbl_Customers[[#This Row],[number_customer_service_calls]] &lt;= 1, "0-1 Calls", IF(tbl_Customers[[#This Row],[number_customer_service_calls]] &lt;= 3, "2-3 Calls", IF(tbl_Customers[[#This Row],[number_customer_service_calls]] &lt;=5, "4-5 Calls", "6+ Calls")))</f>
        <v>0-1 Calls</v>
      </c>
      <c r="X69" t="str">
        <f>IF(tbl_Customers[[#This Row],[account_length]] &lt;= 50, "0-50", IF(tbl_Customers[[#This Row],[account_length]] &lt;=100, "51-100", IF(tbl_Customers[[#This Row],[account_length]] &lt;= 150, "101-150", "151+")))</f>
        <v>101-150</v>
      </c>
      <c r="Y69" t="str">
        <f>IF(tbl_Customers[[#This Row],[total_intl_charge]] &lt;= 3, "Low Charges", "High Charges")</f>
        <v>High Charges</v>
      </c>
      <c r="Z69" t="str">
        <f>IF(tbl_Customers[[#This Row],[total_eve_calls]]&lt;=80,"Low Calls",
IF(tbl_Customers[[#This Row],[total_eve_calls]]&lt;=120,"Medium Calls","High Calls"))</f>
        <v>Low Calls</v>
      </c>
      <c r="AA69" t="str">
        <f>IF(tbl_Customers[[#This Row],[total_eve_charge]]&lt;=15,"Low Charges",
IF(tbl_Customers[[#This Row],[total_eve_charge]]&lt;=20,"Medium Charges","High Charges"))</f>
        <v>High Charges</v>
      </c>
      <c r="AB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 t="str">
        <f>IF(tbl_Customers[[#This Row],[number_vmail_messages]] = 0, "No Usage", IF(tbl_Customers[[#This Row],[number_vmail_messages]] &lt;= 20, "Low Usage", IF(tbl_Customers[[#This Row],[number_vmail_messages]] &lt;= 40, "Medium Usgae", "High Usage")))</f>
        <v>No Usage</v>
      </c>
      <c r="AD69" t="str">
        <f>IF(tbl_Customers[[#This Row],[total_day_minutes]]&lt;=150,"Low Usage", IF(tbl_Customers[[#This Row],[total_day_minutes]]&lt;=200,"Medium Usage", IF(tbl_Customers[[#This Row],[total_day_minutes]]&lt;=250,"High Usage","Very High Usage")))</f>
        <v>High Usage</v>
      </c>
      <c r="AE69" t="str">
        <f>IF(tbl_Customers[[#This Row],[total_intl_calls]]&lt;=5,"Low Calls", IF(tbl_Customers[[#This Row],[total_intl_calls]]&lt;=10, "Medium Calls", "High Calls"))</f>
        <v>Low Calls</v>
      </c>
      <c r="AF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 s="36" t="str">
        <f>IF(tbl_Customers[[#This Row],[Churn_Risk_Score]]&gt;=10,"High Risk", IF(tbl_Customers[[#This Row],[Churn_Risk_Score]]&gt;=5,"Medium Risk","Low Risk"))</f>
        <v>Low Risk</v>
      </c>
    </row>
    <row r="70" spans="1:33" x14ac:dyDescent="0.35">
      <c r="A70">
        <v>69</v>
      </c>
      <c r="B70" t="s">
        <v>52</v>
      </c>
      <c r="C70">
        <v>116</v>
      </c>
      <c r="D70" t="s">
        <v>21</v>
      </c>
      <c r="E70" t="s">
        <v>23</v>
      </c>
      <c r="F70" t="s">
        <v>22</v>
      </c>
      <c r="G70">
        <v>0</v>
      </c>
      <c r="H70">
        <v>215.4</v>
      </c>
      <c r="I70">
        <v>104</v>
      </c>
      <c r="J70">
        <v>36.619999999999997</v>
      </c>
      <c r="K70">
        <v>204.8</v>
      </c>
      <c r="L70">
        <v>79</v>
      </c>
      <c r="M70">
        <v>17.41</v>
      </c>
      <c r="N70">
        <v>278.5</v>
      </c>
      <c r="O70">
        <v>109</v>
      </c>
      <c r="P70">
        <v>12.53</v>
      </c>
      <c r="Q70">
        <v>12.6</v>
      </c>
      <c r="R70">
        <v>5</v>
      </c>
      <c r="S70">
        <v>3.4</v>
      </c>
      <c r="T70">
        <v>3</v>
      </c>
      <c r="U70" t="s">
        <v>22</v>
      </c>
      <c r="V70">
        <f>IF(tbl_Customers[[#This Row],[churn]] = "yes", 1, 0)</f>
        <v>0</v>
      </c>
      <c r="W70" t="str">
        <f>IF(tbl_Customers[[#This Row],[number_customer_service_calls]] &lt;= 1, "0-1 Calls", IF(tbl_Customers[[#This Row],[number_customer_service_calls]] &lt;= 3, "2-3 Calls", IF(tbl_Customers[[#This Row],[number_customer_service_calls]] &lt;=5, "4-5 Calls", "6+ Calls")))</f>
        <v>2-3 Calls</v>
      </c>
      <c r="X70" t="str">
        <f>IF(tbl_Customers[[#This Row],[account_length]] &lt;= 50, "0-50", IF(tbl_Customers[[#This Row],[account_length]] &lt;=100, "51-100", IF(tbl_Customers[[#This Row],[account_length]] &lt;= 150, "101-150", "151+")))</f>
        <v>101-150</v>
      </c>
      <c r="Y70" t="str">
        <f>IF(tbl_Customers[[#This Row],[total_intl_charge]] &lt;= 3, "Low Charges", "High Charges")</f>
        <v>High Charges</v>
      </c>
      <c r="Z70" t="str">
        <f>IF(tbl_Customers[[#This Row],[total_eve_calls]]&lt;=80,"Low Calls",
IF(tbl_Customers[[#This Row],[total_eve_calls]]&lt;=120,"Medium Calls","High Calls"))</f>
        <v>Low Calls</v>
      </c>
      <c r="AA70" t="str">
        <f>IF(tbl_Customers[[#This Row],[total_eve_charge]]&lt;=15,"Low Charges",
IF(tbl_Customers[[#This Row],[total_eve_charge]]&lt;=20,"Medium Charges","High Charges"))</f>
        <v>Medium Charges</v>
      </c>
      <c r="AB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 t="str">
        <f>IF(tbl_Customers[[#This Row],[number_vmail_messages]] = 0, "No Usage", IF(tbl_Customers[[#This Row],[number_vmail_messages]] &lt;= 20, "Low Usage", IF(tbl_Customers[[#This Row],[number_vmail_messages]] &lt;= 40, "Medium Usgae", "High Usage")))</f>
        <v>No Usage</v>
      </c>
      <c r="AD70" t="str">
        <f>IF(tbl_Customers[[#This Row],[total_day_minutes]]&lt;=150,"Low Usage", IF(tbl_Customers[[#This Row],[total_day_minutes]]&lt;=200,"Medium Usage", IF(tbl_Customers[[#This Row],[total_day_minutes]]&lt;=250,"High Usage","Very High Usage")))</f>
        <v>High Usage</v>
      </c>
      <c r="AE70" t="str">
        <f>IF(tbl_Customers[[#This Row],[total_intl_calls]]&lt;=5,"Low Calls", IF(tbl_Customers[[#This Row],[total_intl_calls]]&lt;=10, "Medium Calls", "High Calls"))</f>
        <v>Low Calls</v>
      </c>
      <c r="AF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70" s="36" t="str">
        <f>IF(tbl_Customers[[#This Row],[Churn_Risk_Score]]&gt;=10,"High Risk", IF(tbl_Customers[[#This Row],[Churn_Risk_Score]]&gt;=5,"Medium Risk","Low Risk"))</f>
        <v>Medium Risk</v>
      </c>
    </row>
    <row r="71" spans="1:33" x14ac:dyDescent="0.35">
      <c r="A71">
        <v>70</v>
      </c>
      <c r="B71" t="s">
        <v>48</v>
      </c>
      <c r="C71">
        <v>70</v>
      </c>
      <c r="D71" t="s">
        <v>21</v>
      </c>
      <c r="E71" t="s">
        <v>22</v>
      </c>
      <c r="F71" t="s">
        <v>23</v>
      </c>
      <c r="G71">
        <v>24</v>
      </c>
      <c r="H71">
        <v>249.5</v>
      </c>
      <c r="I71">
        <v>101</v>
      </c>
      <c r="J71">
        <v>42.42</v>
      </c>
      <c r="K71">
        <v>259.7</v>
      </c>
      <c r="L71">
        <v>98</v>
      </c>
      <c r="M71">
        <v>22.07</v>
      </c>
      <c r="N71">
        <v>222.7</v>
      </c>
      <c r="O71">
        <v>68</v>
      </c>
      <c r="P71">
        <v>10.02</v>
      </c>
      <c r="Q71">
        <v>9.8000000000000007</v>
      </c>
      <c r="R71">
        <v>4</v>
      </c>
      <c r="S71">
        <v>2.65</v>
      </c>
      <c r="T71">
        <v>1</v>
      </c>
      <c r="U71" t="s">
        <v>22</v>
      </c>
      <c r="V71">
        <f>IF(tbl_Customers[[#This Row],[churn]] = "yes", 1, 0)</f>
        <v>0</v>
      </c>
      <c r="W71" t="str">
        <f>IF(tbl_Customers[[#This Row],[number_customer_service_calls]] &lt;= 1, "0-1 Calls", IF(tbl_Customers[[#This Row],[number_customer_service_calls]] &lt;= 3, "2-3 Calls", IF(tbl_Customers[[#This Row],[number_customer_service_calls]] &lt;=5, "4-5 Calls", "6+ Calls")))</f>
        <v>0-1 Calls</v>
      </c>
      <c r="X71" t="str">
        <f>IF(tbl_Customers[[#This Row],[account_length]] &lt;= 50, "0-50", IF(tbl_Customers[[#This Row],[account_length]] &lt;=100, "51-100", IF(tbl_Customers[[#This Row],[account_length]] &lt;= 150, "101-150", "151+")))</f>
        <v>51-100</v>
      </c>
      <c r="Y71" t="str">
        <f>IF(tbl_Customers[[#This Row],[total_intl_charge]] &lt;= 3, "Low Charges", "High Charges")</f>
        <v>Low Charges</v>
      </c>
      <c r="Z71" t="str">
        <f>IF(tbl_Customers[[#This Row],[total_eve_calls]]&lt;=80,"Low Calls",
IF(tbl_Customers[[#This Row],[total_eve_calls]]&lt;=120,"Medium Calls","High Calls"))</f>
        <v>Medium Calls</v>
      </c>
      <c r="AA71" t="str">
        <f>IF(tbl_Customers[[#This Row],[total_eve_charge]]&lt;=15,"Low Charges",
IF(tbl_Customers[[#This Row],[total_eve_charge]]&lt;=20,"Medium Charges","High Charges"))</f>
        <v>High Charges</v>
      </c>
      <c r="AB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 t="str">
        <f>IF(tbl_Customers[[#This Row],[number_vmail_messages]] = 0, "No Usage", IF(tbl_Customers[[#This Row],[number_vmail_messages]] &lt;= 20, "Low Usage", IF(tbl_Customers[[#This Row],[number_vmail_messages]] &lt;= 40, "Medium Usgae", "High Usage")))</f>
        <v>Medium Usgae</v>
      </c>
      <c r="AD71" t="str">
        <f>IF(tbl_Customers[[#This Row],[total_day_minutes]]&lt;=150,"Low Usage", IF(tbl_Customers[[#This Row],[total_day_minutes]]&lt;=200,"Medium Usage", IF(tbl_Customers[[#This Row],[total_day_minutes]]&lt;=250,"High Usage","Very High Usage")))</f>
        <v>High Usage</v>
      </c>
      <c r="AE71" t="str">
        <f>IF(tbl_Customers[[#This Row],[total_intl_calls]]&lt;=5,"Low Calls", IF(tbl_Customers[[#This Row],[total_intl_calls]]&lt;=10, "Medium Calls", "High Calls"))</f>
        <v>Low Calls</v>
      </c>
      <c r="AF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1" s="36" t="str">
        <f>IF(tbl_Customers[[#This Row],[Churn_Risk_Score]]&gt;=10,"High Risk", IF(tbl_Customers[[#This Row],[Churn_Risk_Score]]&gt;=5,"Medium Risk","Low Risk"))</f>
        <v>Low Risk</v>
      </c>
    </row>
    <row r="72" spans="1:33" x14ac:dyDescent="0.35">
      <c r="A72">
        <v>71</v>
      </c>
      <c r="B72" t="s">
        <v>64</v>
      </c>
      <c r="C72">
        <v>128</v>
      </c>
      <c r="D72" t="s">
        <v>28</v>
      </c>
      <c r="E72" t="s">
        <v>22</v>
      </c>
      <c r="F72" t="s">
        <v>23</v>
      </c>
      <c r="G72">
        <v>29</v>
      </c>
      <c r="H72">
        <v>179.3</v>
      </c>
      <c r="I72">
        <v>104</v>
      </c>
      <c r="J72">
        <v>30.48</v>
      </c>
      <c r="K72">
        <v>225.9</v>
      </c>
      <c r="L72">
        <v>86</v>
      </c>
      <c r="M72">
        <v>19.2</v>
      </c>
      <c r="N72">
        <v>323</v>
      </c>
      <c r="O72">
        <v>78</v>
      </c>
      <c r="P72">
        <v>14.54</v>
      </c>
      <c r="Q72">
        <v>8.6</v>
      </c>
      <c r="R72">
        <v>7</v>
      </c>
      <c r="S72">
        <v>2.3199999999999998</v>
      </c>
      <c r="T72">
        <v>0</v>
      </c>
      <c r="U72" t="s">
        <v>22</v>
      </c>
      <c r="V72">
        <f>IF(tbl_Customers[[#This Row],[churn]] = "yes", 1, 0)</f>
        <v>0</v>
      </c>
      <c r="W72" t="str">
        <f>IF(tbl_Customers[[#This Row],[number_customer_service_calls]] &lt;= 1, "0-1 Calls", IF(tbl_Customers[[#This Row],[number_customer_service_calls]] &lt;= 3, "2-3 Calls", IF(tbl_Customers[[#This Row],[number_customer_service_calls]] &lt;=5, "4-5 Calls", "6+ Calls")))</f>
        <v>0-1 Calls</v>
      </c>
      <c r="X72" t="str">
        <f>IF(tbl_Customers[[#This Row],[account_length]] &lt;= 50, "0-50", IF(tbl_Customers[[#This Row],[account_length]] &lt;=100, "51-100", IF(tbl_Customers[[#This Row],[account_length]] &lt;= 150, "101-150", "151+")))</f>
        <v>101-150</v>
      </c>
      <c r="Y72" t="str">
        <f>IF(tbl_Customers[[#This Row],[total_intl_charge]] &lt;= 3, "Low Charges", "High Charges")</f>
        <v>Low Charges</v>
      </c>
      <c r="Z72" t="str">
        <f>IF(tbl_Customers[[#This Row],[total_eve_calls]]&lt;=80,"Low Calls",
IF(tbl_Customers[[#This Row],[total_eve_calls]]&lt;=120,"Medium Calls","High Calls"))</f>
        <v>Medium Calls</v>
      </c>
      <c r="AA72" t="str">
        <f>IF(tbl_Customers[[#This Row],[total_eve_charge]]&lt;=15,"Low Charges",
IF(tbl_Customers[[#This Row],[total_eve_charge]]&lt;=20,"Medium Charges","High Charges"))</f>
        <v>Medium Charges</v>
      </c>
      <c r="AB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 t="str">
        <f>IF(tbl_Customers[[#This Row],[number_vmail_messages]] = 0, "No Usage", IF(tbl_Customers[[#This Row],[number_vmail_messages]] &lt;= 20, "Low Usage", IF(tbl_Customers[[#This Row],[number_vmail_messages]] &lt;= 40, "Medium Usgae", "High Usage")))</f>
        <v>Medium Usgae</v>
      </c>
      <c r="AD72" t="str">
        <f>IF(tbl_Customers[[#This Row],[total_day_minutes]]&lt;=150,"Low Usage", IF(tbl_Customers[[#This Row],[total_day_minutes]]&lt;=200,"Medium Usage", IF(tbl_Customers[[#This Row],[total_day_minutes]]&lt;=250,"High Usage","Very High Usage")))</f>
        <v>Medium Usage</v>
      </c>
      <c r="AE72" t="str">
        <f>IF(tbl_Customers[[#This Row],[total_intl_calls]]&lt;=5,"Low Calls", IF(tbl_Customers[[#This Row],[total_intl_calls]]&lt;=10, "Medium Calls", "High Calls"))</f>
        <v>Medium Calls</v>
      </c>
      <c r="AF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2" s="36" t="str">
        <f>IF(tbl_Customers[[#This Row],[Churn_Risk_Score]]&gt;=10,"High Risk", IF(tbl_Customers[[#This Row],[Churn_Risk_Score]]&gt;=5,"Medium Risk","Low Risk"))</f>
        <v>Low Risk</v>
      </c>
    </row>
    <row r="73" spans="1:33" x14ac:dyDescent="0.35">
      <c r="A73">
        <v>72</v>
      </c>
      <c r="B73" t="s">
        <v>32</v>
      </c>
      <c r="C73">
        <v>94</v>
      </c>
      <c r="D73" t="s">
        <v>25</v>
      </c>
      <c r="E73" t="s">
        <v>22</v>
      </c>
      <c r="F73" t="s">
        <v>22</v>
      </c>
      <c r="G73">
        <v>0</v>
      </c>
      <c r="H73">
        <v>157.9</v>
      </c>
      <c r="I73">
        <v>105</v>
      </c>
      <c r="J73">
        <v>26.84</v>
      </c>
      <c r="K73">
        <v>155</v>
      </c>
      <c r="L73">
        <v>101</v>
      </c>
      <c r="M73">
        <v>13.18</v>
      </c>
      <c r="N73">
        <v>189.6</v>
      </c>
      <c r="O73">
        <v>84</v>
      </c>
      <c r="P73">
        <v>8.5299999999999994</v>
      </c>
      <c r="Q73">
        <v>8</v>
      </c>
      <c r="R73">
        <v>5</v>
      </c>
      <c r="S73">
        <v>2.16</v>
      </c>
      <c r="T73">
        <v>4</v>
      </c>
      <c r="U73" t="s">
        <v>23</v>
      </c>
      <c r="V73">
        <f>IF(tbl_Customers[[#This Row],[churn]] = "yes", 1, 0)</f>
        <v>1</v>
      </c>
      <c r="W73" t="str">
        <f>IF(tbl_Customers[[#This Row],[number_customer_service_calls]] &lt;= 1, "0-1 Calls", IF(tbl_Customers[[#This Row],[number_customer_service_calls]] &lt;= 3, "2-3 Calls", IF(tbl_Customers[[#This Row],[number_customer_service_calls]] &lt;=5, "4-5 Calls", "6+ Calls")))</f>
        <v>4-5 Calls</v>
      </c>
      <c r="X73" t="str">
        <f>IF(tbl_Customers[[#This Row],[account_length]] &lt;= 50, "0-50", IF(tbl_Customers[[#This Row],[account_length]] &lt;=100, "51-100", IF(tbl_Customers[[#This Row],[account_length]] &lt;= 150, "101-150", "151+")))</f>
        <v>51-100</v>
      </c>
      <c r="Y73" t="str">
        <f>IF(tbl_Customers[[#This Row],[total_intl_charge]] &lt;= 3, "Low Charges", "High Charges")</f>
        <v>Low Charges</v>
      </c>
      <c r="Z73" t="str">
        <f>IF(tbl_Customers[[#This Row],[total_eve_calls]]&lt;=80,"Low Calls",
IF(tbl_Customers[[#This Row],[total_eve_calls]]&lt;=120,"Medium Calls","High Calls"))</f>
        <v>Medium Calls</v>
      </c>
      <c r="AA73" t="str">
        <f>IF(tbl_Customers[[#This Row],[total_eve_charge]]&lt;=15,"Low Charges",
IF(tbl_Customers[[#This Row],[total_eve_charge]]&lt;=20,"Medium Charges","High Charges"))</f>
        <v>Low Charges</v>
      </c>
      <c r="AB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3" t="str">
        <f>IF(tbl_Customers[[#This Row],[number_vmail_messages]] = 0, "No Usage", IF(tbl_Customers[[#This Row],[number_vmail_messages]] &lt;= 20, "Low Usage", IF(tbl_Customers[[#This Row],[number_vmail_messages]] &lt;= 40, "Medium Usgae", "High Usage")))</f>
        <v>No Usage</v>
      </c>
      <c r="AD73" t="str">
        <f>IF(tbl_Customers[[#This Row],[total_day_minutes]]&lt;=150,"Low Usage", IF(tbl_Customers[[#This Row],[total_day_minutes]]&lt;=200,"Medium Usage", IF(tbl_Customers[[#This Row],[total_day_minutes]]&lt;=250,"High Usage","Very High Usage")))</f>
        <v>Medium Usage</v>
      </c>
      <c r="AE73" t="str">
        <f>IF(tbl_Customers[[#This Row],[total_intl_calls]]&lt;=5,"Low Calls", IF(tbl_Customers[[#This Row],[total_intl_calls]]&lt;=10, "Medium Calls", "High Calls"))</f>
        <v>Low Calls</v>
      </c>
      <c r="AF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3" s="36" t="str">
        <f>IF(tbl_Customers[[#This Row],[Churn_Risk_Score]]&gt;=10,"High Risk", IF(tbl_Customers[[#This Row],[Churn_Risk_Score]]&gt;=5,"Medium Risk","Low Risk"))</f>
        <v>Medium Risk</v>
      </c>
    </row>
    <row r="74" spans="1:33" x14ac:dyDescent="0.35">
      <c r="A74">
        <v>73</v>
      </c>
      <c r="B74" t="s">
        <v>31</v>
      </c>
      <c r="C74">
        <v>111</v>
      </c>
      <c r="D74" t="s">
        <v>28</v>
      </c>
      <c r="E74" t="s">
        <v>22</v>
      </c>
      <c r="F74" t="s">
        <v>22</v>
      </c>
      <c r="G74">
        <v>0</v>
      </c>
      <c r="H74">
        <v>214.3</v>
      </c>
      <c r="I74">
        <v>118</v>
      </c>
      <c r="J74">
        <v>36.43</v>
      </c>
      <c r="K74">
        <v>208.5</v>
      </c>
      <c r="L74">
        <v>76</v>
      </c>
      <c r="M74">
        <v>17.72</v>
      </c>
      <c r="N74">
        <v>182.4</v>
      </c>
      <c r="O74">
        <v>98</v>
      </c>
      <c r="P74">
        <v>8.2100000000000009</v>
      </c>
      <c r="Q74">
        <v>12</v>
      </c>
      <c r="R74">
        <v>2</v>
      </c>
      <c r="S74">
        <v>3.24</v>
      </c>
      <c r="T74">
        <v>1</v>
      </c>
      <c r="U74" t="s">
        <v>22</v>
      </c>
      <c r="V74">
        <f>IF(tbl_Customers[[#This Row],[churn]] = "yes", 1, 0)</f>
        <v>0</v>
      </c>
      <c r="W74" t="str">
        <f>IF(tbl_Customers[[#This Row],[number_customer_service_calls]] &lt;= 1, "0-1 Calls", IF(tbl_Customers[[#This Row],[number_customer_service_calls]] &lt;= 3, "2-3 Calls", IF(tbl_Customers[[#This Row],[number_customer_service_calls]] &lt;=5, "4-5 Calls", "6+ Calls")))</f>
        <v>0-1 Calls</v>
      </c>
      <c r="X74" t="str">
        <f>IF(tbl_Customers[[#This Row],[account_length]] &lt;= 50, "0-50", IF(tbl_Customers[[#This Row],[account_length]] &lt;=100, "51-100", IF(tbl_Customers[[#This Row],[account_length]] &lt;= 150, "101-150", "151+")))</f>
        <v>101-150</v>
      </c>
      <c r="Y74" t="str">
        <f>IF(tbl_Customers[[#This Row],[total_intl_charge]] &lt;= 3, "Low Charges", "High Charges")</f>
        <v>High Charges</v>
      </c>
      <c r="Z74" t="str">
        <f>IF(tbl_Customers[[#This Row],[total_eve_calls]]&lt;=80,"Low Calls",
IF(tbl_Customers[[#This Row],[total_eve_calls]]&lt;=120,"Medium Calls","High Calls"))</f>
        <v>Low Calls</v>
      </c>
      <c r="AA74" t="str">
        <f>IF(tbl_Customers[[#This Row],[total_eve_charge]]&lt;=15,"Low Charges",
IF(tbl_Customers[[#This Row],[total_eve_charge]]&lt;=20,"Medium Charges","High Charges"))</f>
        <v>Medium Charges</v>
      </c>
      <c r="AB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4" t="str">
        <f>IF(tbl_Customers[[#This Row],[number_vmail_messages]] = 0, "No Usage", IF(tbl_Customers[[#This Row],[number_vmail_messages]] &lt;= 20, "Low Usage", IF(tbl_Customers[[#This Row],[number_vmail_messages]] &lt;= 40, "Medium Usgae", "High Usage")))</f>
        <v>No Usage</v>
      </c>
      <c r="AD74" t="str">
        <f>IF(tbl_Customers[[#This Row],[total_day_minutes]]&lt;=150,"Low Usage", IF(tbl_Customers[[#This Row],[total_day_minutes]]&lt;=200,"Medium Usage", IF(tbl_Customers[[#This Row],[total_day_minutes]]&lt;=250,"High Usage","Very High Usage")))</f>
        <v>High Usage</v>
      </c>
      <c r="AE74" t="str">
        <f>IF(tbl_Customers[[#This Row],[total_intl_calls]]&lt;=5,"Low Calls", IF(tbl_Customers[[#This Row],[total_intl_calls]]&lt;=10, "Medium Calls", "High Calls"))</f>
        <v>Low Calls</v>
      </c>
      <c r="AF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4" s="36" t="str">
        <f>IF(tbl_Customers[[#This Row],[Churn_Risk_Score]]&gt;=10,"High Risk", IF(tbl_Customers[[#This Row],[Churn_Risk_Score]]&gt;=5,"Medium Risk","Low Risk"))</f>
        <v>Low Risk</v>
      </c>
    </row>
    <row r="75" spans="1:33" x14ac:dyDescent="0.35">
      <c r="A75">
        <v>74</v>
      </c>
      <c r="B75" t="s">
        <v>65</v>
      </c>
      <c r="C75">
        <v>74</v>
      </c>
      <c r="D75" t="s">
        <v>21</v>
      </c>
      <c r="E75" t="s">
        <v>22</v>
      </c>
      <c r="F75" t="s">
        <v>23</v>
      </c>
      <c r="G75">
        <v>35</v>
      </c>
      <c r="H75">
        <v>154.1</v>
      </c>
      <c r="I75">
        <v>104</v>
      </c>
      <c r="J75">
        <v>26.2</v>
      </c>
      <c r="K75">
        <v>123.4</v>
      </c>
      <c r="L75">
        <v>84</v>
      </c>
      <c r="M75">
        <v>10.49</v>
      </c>
      <c r="N75">
        <v>202.1</v>
      </c>
      <c r="O75">
        <v>57</v>
      </c>
      <c r="P75">
        <v>9.09</v>
      </c>
      <c r="Q75">
        <v>10.9</v>
      </c>
      <c r="R75">
        <v>9</v>
      </c>
      <c r="S75">
        <v>2.94</v>
      </c>
      <c r="T75">
        <v>2</v>
      </c>
      <c r="U75" t="s">
        <v>22</v>
      </c>
      <c r="V75">
        <f>IF(tbl_Customers[[#This Row],[churn]] = "yes", 1, 0)</f>
        <v>0</v>
      </c>
      <c r="W75" t="str">
        <f>IF(tbl_Customers[[#This Row],[number_customer_service_calls]] &lt;= 1, "0-1 Calls", IF(tbl_Customers[[#This Row],[number_customer_service_calls]] &lt;= 3, "2-3 Calls", IF(tbl_Customers[[#This Row],[number_customer_service_calls]] &lt;=5, "4-5 Calls", "6+ Calls")))</f>
        <v>2-3 Calls</v>
      </c>
      <c r="X75" t="str">
        <f>IF(tbl_Customers[[#This Row],[account_length]] &lt;= 50, "0-50", IF(tbl_Customers[[#This Row],[account_length]] &lt;=100, "51-100", IF(tbl_Customers[[#This Row],[account_length]] &lt;= 150, "101-150", "151+")))</f>
        <v>51-100</v>
      </c>
      <c r="Y75" t="str">
        <f>IF(tbl_Customers[[#This Row],[total_intl_charge]] &lt;= 3, "Low Charges", "High Charges")</f>
        <v>Low Charges</v>
      </c>
      <c r="Z75" t="str">
        <f>IF(tbl_Customers[[#This Row],[total_eve_calls]]&lt;=80,"Low Calls",
IF(tbl_Customers[[#This Row],[total_eve_calls]]&lt;=120,"Medium Calls","High Calls"))</f>
        <v>Medium Calls</v>
      </c>
      <c r="AA75" t="str">
        <f>IF(tbl_Customers[[#This Row],[total_eve_charge]]&lt;=15,"Low Charges",
IF(tbl_Customers[[#This Row],[total_eve_charge]]&lt;=20,"Medium Charges","High Charges"))</f>
        <v>Low Charges</v>
      </c>
      <c r="AB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 t="str">
        <f>IF(tbl_Customers[[#This Row],[number_vmail_messages]] = 0, "No Usage", IF(tbl_Customers[[#This Row],[number_vmail_messages]] &lt;= 20, "Low Usage", IF(tbl_Customers[[#This Row],[number_vmail_messages]] &lt;= 40, "Medium Usgae", "High Usage")))</f>
        <v>Medium Usgae</v>
      </c>
      <c r="AD75" t="str">
        <f>IF(tbl_Customers[[#This Row],[total_day_minutes]]&lt;=150,"Low Usage", IF(tbl_Customers[[#This Row],[total_day_minutes]]&lt;=200,"Medium Usage", IF(tbl_Customers[[#This Row],[total_day_minutes]]&lt;=250,"High Usage","Very High Usage")))</f>
        <v>Medium Usage</v>
      </c>
      <c r="AE75" t="str">
        <f>IF(tbl_Customers[[#This Row],[total_intl_calls]]&lt;=5,"Low Calls", IF(tbl_Customers[[#This Row],[total_intl_calls]]&lt;=10, "Medium Calls", "High Calls"))</f>
        <v>Medium Calls</v>
      </c>
      <c r="AF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5" s="36" t="str">
        <f>IF(tbl_Customers[[#This Row],[Churn_Risk_Score]]&gt;=10,"High Risk", IF(tbl_Customers[[#This Row],[Churn_Risk_Score]]&gt;=5,"Medium Risk","Low Risk"))</f>
        <v>Low Risk</v>
      </c>
    </row>
    <row r="76" spans="1:33" x14ac:dyDescent="0.35">
      <c r="A76">
        <v>75</v>
      </c>
      <c r="B76" t="s">
        <v>24</v>
      </c>
      <c r="C76">
        <v>128</v>
      </c>
      <c r="D76" t="s">
        <v>21</v>
      </c>
      <c r="E76" t="s">
        <v>22</v>
      </c>
      <c r="F76" t="s">
        <v>22</v>
      </c>
      <c r="G76">
        <v>0</v>
      </c>
      <c r="H76">
        <v>237.9</v>
      </c>
      <c r="I76">
        <v>125</v>
      </c>
      <c r="J76">
        <v>40.44</v>
      </c>
      <c r="K76">
        <v>247.6</v>
      </c>
      <c r="L76">
        <v>93</v>
      </c>
      <c r="M76">
        <v>21.05</v>
      </c>
      <c r="N76">
        <v>208.9</v>
      </c>
      <c r="O76">
        <v>68</v>
      </c>
      <c r="P76">
        <v>9.4</v>
      </c>
      <c r="Q76">
        <v>13.9</v>
      </c>
      <c r="R76">
        <v>4</v>
      </c>
      <c r="S76">
        <v>3.75</v>
      </c>
      <c r="T76">
        <v>1</v>
      </c>
      <c r="U76" t="s">
        <v>23</v>
      </c>
      <c r="V76">
        <f>IF(tbl_Customers[[#This Row],[churn]] = "yes", 1, 0)</f>
        <v>1</v>
      </c>
      <c r="W76" t="str">
        <f>IF(tbl_Customers[[#This Row],[number_customer_service_calls]] &lt;= 1, "0-1 Calls", IF(tbl_Customers[[#This Row],[number_customer_service_calls]] &lt;= 3, "2-3 Calls", IF(tbl_Customers[[#This Row],[number_customer_service_calls]] &lt;=5, "4-5 Calls", "6+ Calls")))</f>
        <v>0-1 Calls</v>
      </c>
      <c r="X76" t="str">
        <f>IF(tbl_Customers[[#This Row],[account_length]] &lt;= 50, "0-50", IF(tbl_Customers[[#This Row],[account_length]] &lt;=100, "51-100", IF(tbl_Customers[[#This Row],[account_length]] &lt;= 150, "101-150", "151+")))</f>
        <v>101-150</v>
      </c>
      <c r="Y76" t="str">
        <f>IF(tbl_Customers[[#This Row],[total_intl_charge]] &lt;= 3, "Low Charges", "High Charges")</f>
        <v>High Charges</v>
      </c>
      <c r="Z76" t="str">
        <f>IF(tbl_Customers[[#This Row],[total_eve_calls]]&lt;=80,"Low Calls",
IF(tbl_Customers[[#This Row],[total_eve_calls]]&lt;=120,"Medium Calls","High Calls"))</f>
        <v>Medium Calls</v>
      </c>
      <c r="AA76" t="str">
        <f>IF(tbl_Customers[[#This Row],[total_eve_charge]]&lt;=15,"Low Charges",
IF(tbl_Customers[[#This Row],[total_eve_charge]]&lt;=20,"Medium Charges","High Charges"))</f>
        <v>High Charges</v>
      </c>
      <c r="AB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 t="str">
        <f>IF(tbl_Customers[[#This Row],[number_vmail_messages]] = 0, "No Usage", IF(tbl_Customers[[#This Row],[number_vmail_messages]] &lt;= 20, "Low Usage", IF(tbl_Customers[[#This Row],[number_vmail_messages]] &lt;= 40, "Medium Usgae", "High Usage")))</f>
        <v>No Usage</v>
      </c>
      <c r="AD76" t="str">
        <f>IF(tbl_Customers[[#This Row],[total_day_minutes]]&lt;=150,"Low Usage", IF(tbl_Customers[[#This Row],[total_day_minutes]]&lt;=200,"Medium Usage", IF(tbl_Customers[[#This Row],[total_day_minutes]]&lt;=250,"High Usage","Very High Usage")))</f>
        <v>High Usage</v>
      </c>
      <c r="AE76" t="str">
        <f>IF(tbl_Customers[[#This Row],[total_intl_calls]]&lt;=5,"Low Calls", IF(tbl_Customers[[#This Row],[total_intl_calls]]&lt;=10, "Medium Calls", "High Calls"))</f>
        <v>Low Calls</v>
      </c>
      <c r="AF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6" s="36" t="str">
        <f>IF(tbl_Customers[[#This Row],[Churn_Risk_Score]]&gt;=10,"High Risk", IF(tbl_Customers[[#This Row],[Churn_Risk_Score]]&gt;=5,"Medium Risk","Low Risk"))</f>
        <v>Low Risk</v>
      </c>
    </row>
    <row r="77" spans="1:33" x14ac:dyDescent="0.35">
      <c r="A77">
        <v>76</v>
      </c>
      <c r="B77" t="s">
        <v>63</v>
      </c>
      <c r="C77">
        <v>82</v>
      </c>
      <c r="D77" t="s">
        <v>28</v>
      </c>
      <c r="E77" t="s">
        <v>22</v>
      </c>
      <c r="F77" t="s">
        <v>22</v>
      </c>
      <c r="G77">
        <v>0</v>
      </c>
      <c r="H77">
        <v>143.9</v>
      </c>
      <c r="I77">
        <v>61</v>
      </c>
      <c r="J77">
        <v>24.46</v>
      </c>
      <c r="K77">
        <v>194.9</v>
      </c>
      <c r="L77">
        <v>105</v>
      </c>
      <c r="M77">
        <v>16.57</v>
      </c>
      <c r="N77">
        <v>109.6</v>
      </c>
      <c r="O77">
        <v>94</v>
      </c>
      <c r="P77">
        <v>4.93</v>
      </c>
      <c r="Q77">
        <v>11.1</v>
      </c>
      <c r="R77">
        <v>2</v>
      </c>
      <c r="S77">
        <v>3</v>
      </c>
      <c r="T77">
        <v>1</v>
      </c>
      <c r="U77" t="s">
        <v>22</v>
      </c>
      <c r="V77">
        <f>IF(tbl_Customers[[#This Row],[churn]] = "yes", 1, 0)</f>
        <v>0</v>
      </c>
      <c r="W77" t="str">
        <f>IF(tbl_Customers[[#This Row],[number_customer_service_calls]] &lt;= 1, "0-1 Calls", IF(tbl_Customers[[#This Row],[number_customer_service_calls]] &lt;= 3, "2-3 Calls", IF(tbl_Customers[[#This Row],[number_customer_service_calls]] &lt;=5, "4-5 Calls", "6+ Calls")))</f>
        <v>0-1 Calls</v>
      </c>
      <c r="X77" t="str">
        <f>IF(tbl_Customers[[#This Row],[account_length]] &lt;= 50, "0-50", IF(tbl_Customers[[#This Row],[account_length]] &lt;=100, "51-100", IF(tbl_Customers[[#This Row],[account_length]] &lt;= 150, "101-150", "151+")))</f>
        <v>51-100</v>
      </c>
      <c r="Y77" t="str">
        <f>IF(tbl_Customers[[#This Row],[total_intl_charge]] &lt;= 3, "Low Charges", "High Charges")</f>
        <v>Low Charges</v>
      </c>
      <c r="Z77" t="str">
        <f>IF(tbl_Customers[[#This Row],[total_eve_calls]]&lt;=80,"Low Calls",
IF(tbl_Customers[[#This Row],[total_eve_calls]]&lt;=120,"Medium Calls","High Calls"))</f>
        <v>Medium Calls</v>
      </c>
      <c r="AA77" t="str">
        <f>IF(tbl_Customers[[#This Row],[total_eve_charge]]&lt;=15,"Low Charges",
IF(tbl_Customers[[#This Row],[total_eve_charge]]&lt;=20,"Medium Charges","High Charges"))</f>
        <v>Medium Charges</v>
      </c>
      <c r="AB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 t="str">
        <f>IF(tbl_Customers[[#This Row],[number_vmail_messages]] = 0, "No Usage", IF(tbl_Customers[[#This Row],[number_vmail_messages]] &lt;= 20, "Low Usage", IF(tbl_Customers[[#This Row],[number_vmail_messages]] &lt;= 40, "Medium Usgae", "High Usage")))</f>
        <v>No Usage</v>
      </c>
      <c r="AD77" t="str">
        <f>IF(tbl_Customers[[#This Row],[total_day_minutes]]&lt;=150,"Low Usage", IF(tbl_Customers[[#This Row],[total_day_minutes]]&lt;=200,"Medium Usage", IF(tbl_Customers[[#This Row],[total_day_minutes]]&lt;=250,"High Usage","Very High Usage")))</f>
        <v>Low Usage</v>
      </c>
      <c r="AE77" t="str">
        <f>IF(tbl_Customers[[#This Row],[total_intl_calls]]&lt;=5,"Low Calls", IF(tbl_Customers[[#This Row],[total_intl_calls]]&lt;=10, "Medium Calls", "High Calls"))</f>
        <v>Low Calls</v>
      </c>
      <c r="AF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 s="36" t="str">
        <f>IF(tbl_Customers[[#This Row],[Churn_Risk_Score]]&gt;=10,"High Risk", IF(tbl_Customers[[#This Row],[Churn_Risk_Score]]&gt;=5,"Medium Risk","Low Risk"))</f>
        <v>Low Risk</v>
      </c>
    </row>
    <row r="78" spans="1:33" x14ac:dyDescent="0.35">
      <c r="A78">
        <v>77</v>
      </c>
      <c r="B78" t="s">
        <v>30</v>
      </c>
      <c r="C78">
        <v>155</v>
      </c>
      <c r="D78" t="s">
        <v>21</v>
      </c>
      <c r="E78" t="s">
        <v>22</v>
      </c>
      <c r="F78" t="s">
        <v>22</v>
      </c>
      <c r="G78">
        <v>0</v>
      </c>
      <c r="H78">
        <v>203.4</v>
      </c>
      <c r="I78">
        <v>100</v>
      </c>
      <c r="J78">
        <v>34.58</v>
      </c>
      <c r="K78">
        <v>190.9</v>
      </c>
      <c r="L78">
        <v>104</v>
      </c>
      <c r="M78">
        <v>16.23</v>
      </c>
      <c r="N78">
        <v>196</v>
      </c>
      <c r="O78">
        <v>119</v>
      </c>
      <c r="P78">
        <v>8.82</v>
      </c>
      <c r="Q78">
        <v>8.9</v>
      </c>
      <c r="R78">
        <v>4</v>
      </c>
      <c r="S78">
        <v>2.4</v>
      </c>
      <c r="T78">
        <v>0</v>
      </c>
      <c r="U78" t="s">
        <v>23</v>
      </c>
      <c r="V78">
        <f>IF(tbl_Customers[[#This Row],[churn]] = "yes", 1, 0)</f>
        <v>1</v>
      </c>
      <c r="W78" t="str">
        <f>IF(tbl_Customers[[#This Row],[number_customer_service_calls]] &lt;= 1, "0-1 Calls", IF(tbl_Customers[[#This Row],[number_customer_service_calls]] &lt;= 3, "2-3 Calls", IF(tbl_Customers[[#This Row],[number_customer_service_calls]] &lt;=5, "4-5 Calls", "6+ Calls")))</f>
        <v>0-1 Calls</v>
      </c>
      <c r="X78" t="str">
        <f>IF(tbl_Customers[[#This Row],[account_length]] &lt;= 50, "0-50", IF(tbl_Customers[[#This Row],[account_length]] &lt;=100, "51-100", IF(tbl_Customers[[#This Row],[account_length]] &lt;= 150, "101-150", "151+")))</f>
        <v>151+</v>
      </c>
      <c r="Y78" t="str">
        <f>IF(tbl_Customers[[#This Row],[total_intl_charge]] &lt;= 3, "Low Charges", "High Charges")</f>
        <v>Low Charges</v>
      </c>
      <c r="Z78" t="str">
        <f>IF(tbl_Customers[[#This Row],[total_eve_calls]]&lt;=80,"Low Calls",
IF(tbl_Customers[[#This Row],[total_eve_calls]]&lt;=120,"Medium Calls","High Calls"))</f>
        <v>Medium Calls</v>
      </c>
      <c r="AA78" t="str">
        <f>IF(tbl_Customers[[#This Row],[total_eve_charge]]&lt;=15,"Low Charges",
IF(tbl_Customers[[#This Row],[total_eve_charge]]&lt;=20,"Medium Charges","High Charges"))</f>
        <v>Medium Charges</v>
      </c>
      <c r="AB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 t="str">
        <f>IF(tbl_Customers[[#This Row],[number_vmail_messages]] = 0, "No Usage", IF(tbl_Customers[[#This Row],[number_vmail_messages]] &lt;= 20, "Low Usage", IF(tbl_Customers[[#This Row],[number_vmail_messages]] &lt;= 40, "Medium Usgae", "High Usage")))</f>
        <v>No Usage</v>
      </c>
      <c r="AD78" t="str">
        <f>IF(tbl_Customers[[#This Row],[total_day_minutes]]&lt;=150,"Low Usage", IF(tbl_Customers[[#This Row],[total_day_minutes]]&lt;=200,"Medium Usage", IF(tbl_Customers[[#This Row],[total_day_minutes]]&lt;=250,"High Usage","Very High Usage")))</f>
        <v>High Usage</v>
      </c>
      <c r="AE78" t="str">
        <f>IF(tbl_Customers[[#This Row],[total_intl_calls]]&lt;=5,"Low Calls", IF(tbl_Customers[[#This Row],[total_intl_calls]]&lt;=10, "Medium Calls", "High Calls"))</f>
        <v>Low Calls</v>
      </c>
      <c r="AF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8" s="36" t="str">
        <f>IF(tbl_Customers[[#This Row],[Churn_Risk_Score]]&gt;=10,"High Risk", IF(tbl_Customers[[#This Row],[Churn_Risk_Score]]&gt;=5,"Medium Risk","Low Risk"))</f>
        <v>Low Risk</v>
      </c>
    </row>
    <row r="79" spans="1:33" x14ac:dyDescent="0.35">
      <c r="A79">
        <v>78</v>
      </c>
      <c r="B79" t="s">
        <v>50</v>
      </c>
      <c r="C79">
        <v>80</v>
      </c>
      <c r="D79" t="s">
        <v>21</v>
      </c>
      <c r="E79" t="s">
        <v>22</v>
      </c>
      <c r="F79" t="s">
        <v>22</v>
      </c>
      <c r="G79">
        <v>0</v>
      </c>
      <c r="H79">
        <v>124.3</v>
      </c>
      <c r="I79">
        <v>100</v>
      </c>
      <c r="J79">
        <v>21.13</v>
      </c>
      <c r="K79">
        <v>173</v>
      </c>
      <c r="L79">
        <v>107</v>
      </c>
      <c r="M79">
        <v>14.71</v>
      </c>
      <c r="N79">
        <v>253.2</v>
      </c>
      <c r="O79">
        <v>62</v>
      </c>
      <c r="P79">
        <v>11.39</v>
      </c>
      <c r="Q79">
        <v>7.9</v>
      </c>
      <c r="R79">
        <v>9</v>
      </c>
      <c r="S79">
        <v>2.13</v>
      </c>
      <c r="T79">
        <v>1</v>
      </c>
      <c r="U79" t="s">
        <v>22</v>
      </c>
      <c r="V79">
        <f>IF(tbl_Customers[[#This Row],[churn]] = "yes", 1, 0)</f>
        <v>0</v>
      </c>
      <c r="W79" t="str">
        <f>IF(tbl_Customers[[#This Row],[number_customer_service_calls]] &lt;= 1, "0-1 Calls", IF(tbl_Customers[[#This Row],[number_customer_service_calls]] &lt;= 3, "2-3 Calls", IF(tbl_Customers[[#This Row],[number_customer_service_calls]] &lt;=5, "4-5 Calls", "6+ Calls")))</f>
        <v>0-1 Calls</v>
      </c>
      <c r="X79" t="str">
        <f>IF(tbl_Customers[[#This Row],[account_length]] &lt;= 50, "0-50", IF(tbl_Customers[[#This Row],[account_length]] &lt;=100, "51-100", IF(tbl_Customers[[#This Row],[account_length]] &lt;= 150, "101-150", "151+")))</f>
        <v>51-100</v>
      </c>
      <c r="Y79" t="str">
        <f>IF(tbl_Customers[[#This Row],[total_intl_charge]] &lt;= 3, "Low Charges", "High Charges")</f>
        <v>Low Charges</v>
      </c>
      <c r="Z79" t="str">
        <f>IF(tbl_Customers[[#This Row],[total_eve_calls]]&lt;=80,"Low Calls",
IF(tbl_Customers[[#This Row],[total_eve_calls]]&lt;=120,"Medium Calls","High Calls"))</f>
        <v>Medium Calls</v>
      </c>
      <c r="AA79" t="str">
        <f>IF(tbl_Customers[[#This Row],[total_eve_charge]]&lt;=15,"Low Charges",
IF(tbl_Customers[[#This Row],[total_eve_charge]]&lt;=20,"Medium Charges","High Charges"))</f>
        <v>Low Charges</v>
      </c>
      <c r="AB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 t="str">
        <f>IF(tbl_Customers[[#This Row],[number_vmail_messages]] = 0, "No Usage", IF(tbl_Customers[[#This Row],[number_vmail_messages]] &lt;= 20, "Low Usage", IF(tbl_Customers[[#This Row],[number_vmail_messages]] &lt;= 40, "Medium Usgae", "High Usage")))</f>
        <v>No Usage</v>
      </c>
      <c r="AD79" t="str">
        <f>IF(tbl_Customers[[#This Row],[total_day_minutes]]&lt;=150,"Low Usage", IF(tbl_Customers[[#This Row],[total_day_minutes]]&lt;=200,"Medium Usage", IF(tbl_Customers[[#This Row],[total_day_minutes]]&lt;=250,"High Usage","Very High Usage")))</f>
        <v>Low Usage</v>
      </c>
      <c r="AE79" t="str">
        <f>IF(tbl_Customers[[#This Row],[total_intl_calls]]&lt;=5,"Low Calls", IF(tbl_Customers[[#This Row],[total_intl_calls]]&lt;=10, "Medium Calls", "High Calls"))</f>
        <v>Medium Calls</v>
      </c>
      <c r="AF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9" s="36" t="str">
        <f>IF(tbl_Customers[[#This Row],[Churn_Risk_Score]]&gt;=10,"High Risk", IF(tbl_Customers[[#This Row],[Churn_Risk_Score]]&gt;=5,"Medium Risk","Low Risk"))</f>
        <v>Low Risk</v>
      </c>
    </row>
    <row r="80" spans="1:33" x14ac:dyDescent="0.35">
      <c r="A80">
        <v>79</v>
      </c>
      <c r="B80" t="s">
        <v>66</v>
      </c>
      <c r="C80">
        <v>78</v>
      </c>
      <c r="D80" t="s">
        <v>21</v>
      </c>
      <c r="E80" t="s">
        <v>22</v>
      </c>
      <c r="F80" t="s">
        <v>22</v>
      </c>
      <c r="G80">
        <v>0</v>
      </c>
      <c r="H80">
        <v>252.9</v>
      </c>
      <c r="I80">
        <v>93</v>
      </c>
      <c r="J80">
        <v>42.99</v>
      </c>
      <c r="K80">
        <v>178.4</v>
      </c>
      <c r="L80">
        <v>112</v>
      </c>
      <c r="M80">
        <v>15.16</v>
      </c>
      <c r="N80">
        <v>263.89999999999998</v>
      </c>
      <c r="O80">
        <v>105</v>
      </c>
      <c r="P80">
        <v>11.88</v>
      </c>
      <c r="Q80">
        <v>9.5</v>
      </c>
      <c r="R80">
        <v>7</v>
      </c>
      <c r="S80">
        <v>2.57</v>
      </c>
      <c r="T80">
        <v>3</v>
      </c>
      <c r="U80" t="s">
        <v>22</v>
      </c>
      <c r="V80">
        <f>IF(tbl_Customers[[#This Row],[churn]] = "yes", 1, 0)</f>
        <v>0</v>
      </c>
      <c r="W80" t="str">
        <f>IF(tbl_Customers[[#This Row],[number_customer_service_calls]] &lt;= 1, "0-1 Calls", IF(tbl_Customers[[#This Row],[number_customer_service_calls]] &lt;= 3, "2-3 Calls", IF(tbl_Customers[[#This Row],[number_customer_service_calls]] &lt;=5, "4-5 Calls", "6+ Calls")))</f>
        <v>2-3 Calls</v>
      </c>
      <c r="X80" t="str">
        <f>IF(tbl_Customers[[#This Row],[account_length]] &lt;= 50, "0-50", IF(tbl_Customers[[#This Row],[account_length]] &lt;=100, "51-100", IF(tbl_Customers[[#This Row],[account_length]] &lt;= 150, "101-150", "151+")))</f>
        <v>51-100</v>
      </c>
      <c r="Y80" t="str">
        <f>IF(tbl_Customers[[#This Row],[total_intl_charge]] &lt;= 3, "Low Charges", "High Charges")</f>
        <v>Low Charges</v>
      </c>
      <c r="Z80" t="str">
        <f>IF(tbl_Customers[[#This Row],[total_eve_calls]]&lt;=80,"Low Calls",
IF(tbl_Customers[[#This Row],[total_eve_calls]]&lt;=120,"Medium Calls","High Calls"))</f>
        <v>Medium Calls</v>
      </c>
      <c r="AA80" t="str">
        <f>IF(tbl_Customers[[#This Row],[total_eve_charge]]&lt;=15,"Low Charges",
IF(tbl_Customers[[#This Row],[total_eve_charge]]&lt;=20,"Medium Charges","High Charges"))</f>
        <v>Medium Charges</v>
      </c>
      <c r="AB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 t="str">
        <f>IF(tbl_Customers[[#This Row],[number_vmail_messages]] = 0, "No Usage", IF(tbl_Customers[[#This Row],[number_vmail_messages]] &lt;= 20, "Low Usage", IF(tbl_Customers[[#This Row],[number_vmail_messages]] &lt;= 40, "Medium Usgae", "High Usage")))</f>
        <v>No Usage</v>
      </c>
      <c r="AD80" t="str">
        <f>IF(tbl_Customers[[#This Row],[total_day_minutes]]&lt;=150,"Low Usage", IF(tbl_Customers[[#This Row],[total_day_minutes]]&lt;=200,"Medium Usage", IF(tbl_Customers[[#This Row],[total_day_minutes]]&lt;=250,"High Usage","Very High Usage")))</f>
        <v>Very High Usage</v>
      </c>
      <c r="AE80" t="str">
        <f>IF(tbl_Customers[[#This Row],[total_intl_calls]]&lt;=5,"Low Calls", IF(tbl_Customers[[#This Row],[total_intl_calls]]&lt;=10, "Medium Calls", "High Calls"))</f>
        <v>Medium Calls</v>
      </c>
      <c r="AF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0" s="36" t="str">
        <f>IF(tbl_Customers[[#This Row],[Churn_Risk_Score]]&gt;=10,"High Risk", IF(tbl_Customers[[#This Row],[Churn_Risk_Score]]&gt;=5,"Medium Risk","Low Risk"))</f>
        <v>Medium Risk</v>
      </c>
    </row>
    <row r="81" spans="1:33" x14ac:dyDescent="0.35">
      <c r="A81">
        <v>80</v>
      </c>
      <c r="B81" t="s">
        <v>42</v>
      </c>
      <c r="C81">
        <v>90</v>
      </c>
      <c r="D81" t="s">
        <v>21</v>
      </c>
      <c r="E81" t="s">
        <v>22</v>
      </c>
      <c r="F81" t="s">
        <v>22</v>
      </c>
      <c r="G81">
        <v>0</v>
      </c>
      <c r="H81">
        <v>179.1</v>
      </c>
      <c r="I81">
        <v>71</v>
      </c>
      <c r="J81">
        <v>30.45</v>
      </c>
      <c r="K81">
        <v>190.6</v>
      </c>
      <c r="L81">
        <v>81</v>
      </c>
      <c r="M81">
        <v>16.2</v>
      </c>
      <c r="N81">
        <v>127.7</v>
      </c>
      <c r="O81">
        <v>91</v>
      </c>
      <c r="P81">
        <v>5.75</v>
      </c>
      <c r="Q81">
        <v>10.6</v>
      </c>
      <c r="R81">
        <v>7</v>
      </c>
      <c r="S81">
        <v>2.86</v>
      </c>
      <c r="T81">
        <v>3</v>
      </c>
      <c r="U81" t="s">
        <v>22</v>
      </c>
      <c r="V81">
        <f>IF(tbl_Customers[[#This Row],[churn]] = "yes", 1, 0)</f>
        <v>0</v>
      </c>
      <c r="W81" t="str">
        <f>IF(tbl_Customers[[#This Row],[number_customer_service_calls]] &lt;= 1, "0-1 Calls", IF(tbl_Customers[[#This Row],[number_customer_service_calls]] &lt;= 3, "2-3 Calls", IF(tbl_Customers[[#This Row],[number_customer_service_calls]] &lt;=5, "4-5 Calls", "6+ Calls")))</f>
        <v>2-3 Calls</v>
      </c>
      <c r="X81" t="str">
        <f>IF(tbl_Customers[[#This Row],[account_length]] &lt;= 50, "0-50", IF(tbl_Customers[[#This Row],[account_length]] &lt;=100, "51-100", IF(tbl_Customers[[#This Row],[account_length]] &lt;= 150, "101-150", "151+")))</f>
        <v>51-100</v>
      </c>
      <c r="Y81" t="str">
        <f>IF(tbl_Customers[[#This Row],[total_intl_charge]] &lt;= 3, "Low Charges", "High Charges")</f>
        <v>Low Charges</v>
      </c>
      <c r="Z81" t="str">
        <f>IF(tbl_Customers[[#This Row],[total_eve_calls]]&lt;=80,"Low Calls",
IF(tbl_Customers[[#This Row],[total_eve_calls]]&lt;=120,"Medium Calls","High Calls"))</f>
        <v>Medium Calls</v>
      </c>
      <c r="AA81" t="str">
        <f>IF(tbl_Customers[[#This Row],[total_eve_charge]]&lt;=15,"Low Charges",
IF(tbl_Customers[[#This Row],[total_eve_charge]]&lt;=20,"Medium Charges","High Charges"))</f>
        <v>Medium Charges</v>
      </c>
      <c r="AB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 t="str">
        <f>IF(tbl_Customers[[#This Row],[number_vmail_messages]] = 0, "No Usage", IF(tbl_Customers[[#This Row],[number_vmail_messages]] &lt;= 20, "Low Usage", IF(tbl_Customers[[#This Row],[number_vmail_messages]] &lt;= 40, "Medium Usgae", "High Usage")))</f>
        <v>No Usage</v>
      </c>
      <c r="AD81" t="str">
        <f>IF(tbl_Customers[[#This Row],[total_day_minutes]]&lt;=150,"Low Usage", IF(tbl_Customers[[#This Row],[total_day_minutes]]&lt;=200,"Medium Usage", IF(tbl_Customers[[#This Row],[total_day_minutes]]&lt;=250,"High Usage","Very High Usage")))</f>
        <v>Medium Usage</v>
      </c>
      <c r="AE81" t="str">
        <f>IF(tbl_Customers[[#This Row],[total_intl_calls]]&lt;=5,"Low Calls", IF(tbl_Customers[[#This Row],[total_intl_calls]]&lt;=10, "Medium Calls", "High Calls"))</f>
        <v>Medium Calls</v>
      </c>
      <c r="AF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1" s="36" t="str">
        <f>IF(tbl_Customers[[#This Row],[Churn_Risk_Score]]&gt;=10,"High Risk", IF(tbl_Customers[[#This Row],[Churn_Risk_Score]]&gt;=5,"Medium Risk","Low Risk"))</f>
        <v>Low Risk</v>
      </c>
    </row>
    <row r="82" spans="1:33" x14ac:dyDescent="0.35">
      <c r="A82">
        <v>81</v>
      </c>
      <c r="B82" t="s">
        <v>35</v>
      </c>
      <c r="C82">
        <v>73</v>
      </c>
      <c r="D82" t="s">
        <v>21</v>
      </c>
      <c r="E82" t="s">
        <v>22</v>
      </c>
      <c r="F82" t="s">
        <v>22</v>
      </c>
      <c r="G82">
        <v>0</v>
      </c>
      <c r="H82">
        <v>160.1</v>
      </c>
      <c r="I82">
        <v>110</v>
      </c>
      <c r="J82">
        <v>27.22</v>
      </c>
      <c r="K82">
        <v>213.3</v>
      </c>
      <c r="L82">
        <v>72</v>
      </c>
      <c r="M82">
        <v>18.13</v>
      </c>
      <c r="N82">
        <v>174.1</v>
      </c>
      <c r="O82">
        <v>72</v>
      </c>
      <c r="P82">
        <v>7.83</v>
      </c>
      <c r="Q82">
        <v>13</v>
      </c>
      <c r="R82">
        <v>4</v>
      </c>
      <c r="S82">
        <v>3.51</v>
      </c>
      <c r="T82">
        <v>0</v>
      </c>
      <c r="U82" t="s">
        <v>22</v>
      </c>
      <c r="V82">
        <f>IF(tbl_Customers[[#This Row],[churn]] = "yes", 1, 0)</f>
        <v>0</v>
      </c>
      <c r="W82" t="str">
        <f>IF(tbl_Customers[[#This Row],[number_customer_service_calls]] &lt;= 1, "0-1 Calls", IF(tbl_Customers[[#This Row],[number_customer_service_calls]] &lt;= 3, "2-3 Calls", IF(tbl_Customers[[#This Row],[number_customer_service_calls]] &lt;=5, "4-5 Calls", "6+ Calls")))</f>
        <v>0-1 Calls</v>
      </c>
      <c r="X82" t="str">
        <f>IF(tbl_Customers[[#This Row],[account_length]] &lt;= 50, "0-50", IF(tbl_Customers[[#This Row],[account_length]] &lt;=100, "51-100", IF(tbl_Customers[[#This Row],[account_length]] &lt;= 150, "101-150", "151+")))</f>
        <v>51-100</v>
      </c>
      <c r="Y82" t="str">
        <f>IF(tbl_Customers[[#This Row],[total_intl_charge]] &lt;= 3, "Low Charges", "High Charges")</f>
        <v>High Charges</v>
      </c>
      <c r="Z82" t="str">
        <f>IF(tbl_Customers[[#This Row],[total_eve_calls]]&lt;=80,"Low Calls",
IF(tbl_Customers[[#This Row],[total_eve_calls]]&lt;=120,"Medium Calls","High Calls"))</f>
        <v>Low Calls</v>
      </c>
      <c r="AA82" t="str">
        <f>IF(tbl_Customers[[#This Row],[total_eve_charge]]&lt;=15,"Low Charges",
IF(tbl_Customers[[#This Row],[total_eve_charge]]&lt;=20,"Medium Charges","High Charges"))</f>
        <v>Medium Charges</v>
      </c>
      <c r="AB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 t="str">
        <f>IF(tbl_Customers[[#This Row],[number_vmail_messages]] = 0, "No Usage", IF(tbl_Customers[[#This Row],[number_vmail_messages]] &lt;= 20, "Low Usage", IF(tbl_Customers[[#This Row],[number_vmail_messages]] &lt;= 40, "Medium Usgae", "High Usage")))</f>
        <v>No Usage</v>
      </c>
      <c r="AD82" t="str">
        <f>IF(tbl_Customers[[#This Row],[total_day_minutes]]&lt;=150,"Low Usage", IF(tbl_Customers[[#This Row],[total_day_minutes]]&lt;=200,"Medium Usage", IF(tbl_Customers[[#This Row],[total_day_minutes]]&lt;=250,"High Usage","Very High Usage")))</f>
        <v>Medium Usage</v>
      </c>
      <c r="AE82" t="str">
        <f>IF(tbl_Customers[[#This Row],[total_intl_calls]]&lt;=5,"Low Calls", IF(tbl_Customers[[#This Row],[total_intl_calls]]&lt;=10, "Medium Calls", "High Calls"))</f>
        <v>Low Calls</v>
      </c>
      <c r="AF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2" s="36" t="str">
        <f>IF(tbl_Customers[[#This Row],[Churn_Risk_Score]]&gt;=10,"High Risk", IF(tbl_Customers[[#This Row],[Churn_Risk_Score]]&gt;=5,"Medium Risk","Low Risk"))</f>
        <v>Low Risk</v>
      </c>
    </row>
    <row r="83" spans="1:33" x14ac:dyDescent="0.35">
      <c r="A83">
        <v>82</v>
      </c>
      <c r="B83" t="s">
        <v>42</v>
      </c>
      <c r="C83">
        <v>99</v>
      </c>
      <c r="D83" t="s">
        <v>21</v>
      </c>
      <c r="E83" t="s">
        <v>22</v>
      </c>
      <c r="F83" t="s">
        <v>22</v>
      </c>
      <c r="G83">
        <v>0</v>
      </c>
      <c r="H83">
        <v>198.2</v>
      </c>
      <c r="I83">
        <v>87</v>
      </c>
      <c r="J83">
        <v>33.69</v>
      </c>
      <c r="K83">
        <v>207.3</v>
      </c>
      <c r="L83">
        <v>76</v>
      </c>
      <c r="M83">
        <v>17.62</v>
      </c>
      <c r="N83">
        <v>190.9</v>
      </c>
      <c r="O83">
        <v>113</v>
      </c>
      <c r="P83">
        <v>8.59</v>
      </c>
      <c r="Q83">
        <v>8.6999999999999993</v>
      </c>
      <c r="R83">
        <v>3</v>
      </c>
      <c r="S83">
        <v>2.35</v>
      </c>
      <c r="T83">
        <v>4</v>
      </c>
      <c r="U83" t="s">
        <v>22</v>
      </c>
      <c r="V83">
        <f>IF(tbl_Customers[[#This Row],[churn]] = "yes", 1, 0)</f>
        <v>0</v>
      </c>
      <c r="W83" t="str">
        <f>IF(tbl_Customers[[#This Row],[number_customer_service_calls]] &lt;= 1, "0-1 Calls", IF(tbl_Customers[[#This Row],[number_customer_service_calls]] &lt;= 3, "2-3 Calls", IF(tbl_Customers[[#This Row],[number_customer_service_calls]] &lt;=5, "4-5 Calls", "6+ Calls")))</f>
        <v>4-5 Calls</v>
      </c>
      <c r="X83" t="str">
        <f>IF(tbl_Customers[[#This Row],[account_length]] &lt;= 50, "0-50", IF(tbl_Customers[[#This Row],[account_length]] &lt;=100, "51-100", IF(tbl_Customers[[#This Row],[account_length]] &lt;= 150, "101-150", "151+")))</f>
        <v>51-100</v>
      </c>
      <c r="Y83" t="str">
        <f>IF(tbl_Customers[[#This Row],[total_intl_charge]] &lt;= 3, "Low Charges", "High Charges")</f>
        <v>Low Charges</v>
      </c>
      <c r="Z83" t="str">
        <f>IF(tbl_Customers[[#This Row],[total_eve_calls]]&lt;=80,"Low Calls",
IF(tbl_Customers[[#This Row],[total_eve_calls]]&lt;=120,"Medium Calls","High Calls"))</f>
        <v>Low Calls</v>
      </c>
      <c r="AA83" t="str">
        <f>IF(tbl_Customers[[#This Row],[total_eve_charge]]&lt;=15,"Low Charges",
IF(tbl_Customers[[#This Row],[total_eve_charge]]&lt;=20,"Medium Charges","High Charges"))</f>
        <v>Medium Charges</v>
      </c>
      <c r="AB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 t="str">
        <f>IF(tbl_Customers[[#This Row],[number_vmail_messages]] = 0, "No Usage", IF(tbl_Customers[[#This Row],[number_vmail_messages]] &lt;= 20, "Low Usage", IF(tbl_Customers[[#This Row],[number_vmail_messages]] &lt;= 40, "Medium Usgae", "High Usage")))</f>
        <v>No Usage</v>
      </c>
      <c r="AD83" t="str">
        <f>IF(tbl_Customers[[#This Row],[total_day_minutes]]&lt;=150,"Low Usage", IF(tbl_Customers[[#This Row],[total_day_minutes]]&lt;=200,"Medium Usage", IF(tbl_Customers[[#This Row],[total_day_minutes]]&lt;=250,"High Usage","Very High Usage")))</f>
        <v>Medium Usage</v>
      </c>
      <c r="AE83" t="str">
        <f>IF(tbl_Customers[[#This Row],[total_intl_calls]]&lt;=5,"Low Calls", IF(tbl_Customers[[#This Row],[total_intl_calls]]&lt;=10, "Medium Calls", "High Calls"))</f>
        <v>Low Calls</v>
      </c>
      <c r="AF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3" s="36" t="str">
        <f>IF(tbl_Customers[[#This Row],[Churn_Risk_Score]]&gt;=10,"High Risk", IF(tbl_Customers[[#This Row],[Churn_Risk_Score]]&gt;=5,"Medium Risk","Low Risk"))</f>
        <v>Medium Risk</v>
      </c>
    </row>
    <row r="84" spans="1:33" x14ac:dyDescent="0.35">
      <c r="A84">
        <v>83</v>
      </c>
      <c r="B84" t="s">
        <v>67</v>
      </c>
      <c r="C84">
        <v>120</v>
      </c>
      <c r="D84" t="s">
        <v>25</v>
      </c>
      <c r="E84" t="s">
        <v>22</v>
      </c>
      <c r="F84" t="s">
        <v>22</v>
      </c>
      <c r="G84">
        <v>0</v>
      </c>
      <c r="H84">
        <v>212.1</v>
      </c>
      <c r="I84">
        <v>131</v>
      </c>
      <c r="J84">
        <v>36.06</v>
      </c>
      <c r="K84">
        <v>209.4</v>
      </c>
      <c r="L84">
        <v>104</v>
      </c>
      <c r="M84">
        <v>17.8</v>
      </c>
      <c r="N84">
        <v>167.2</v>
      </c>
      <c r="O84">
        <v>96</v>
      </c>
      <c r="P84">
        <v>7.52</v>
      </c>
      <c r="Q84">
        <v>5.3</v>
      </c>
      <c r="R84">
        <v>5</v>
      </c>
      <c r="S84">
        <v>1.43</v>
      </c>
      <c r="T84">
        <v>1</v>
      </c>
      <c r="U84" t="s">
        <v>23</v>
      </c>
      <c r="V84">
        <f>IF(tbl_Customers[[#This Row],[churn]] = "yes", 1, 0)</f>
        <v>1</v>
      </c>
      <c r="W84" t="str">
        <f>IF(tbl_Customers[[#This Row],[number_customer_service_calls]] &lt;= 1, "0-1 Calls", IF(tbl_Customers[[#This Row],[number_customer_service_calls]] &lt;= 3, "2-3 Calls", IF(tbl_Customers[[#This Row],[number_customer_service_calls]] &lt;=5, "4-5 Calls", "6+ Calls")))</f>
        <v>0-1 Calls</v>
      </c>
      <c r="X84" t="str">
        <f>IF(tbl_Customers[[#This Row],[account_length]] &lt;= 50, "0-50", IF(tbl_Customers[[#This Row],[account_length]] &lt;=100, "51-100", IF(tbl_Customers[[#This Row],[account_length]] &lt;= 150, "101-150", "151+")))</f>
        <v>101-150</v>
      </c>
      <c r="Y84" t="str">
        <f>IF(tbl_Customers[[#This Row],[total_intl_charge]] &lt;= 3, "Low Charges", "High Charges")</f>
        <v>Low Charges</v>
      </c>
      <c r="Z84" t="str">
        <f>IF(tbl_Customers[[#This Row],[total_eve_calls]]&lt;=80,"Low Calls",
IF(tbl_Customers[[#This Row],[total_eve_calls]]&lt;=120,"Medium Calls","High Calls"))</f>
        <v>Medium Calls</v>
      </c>
      <c r="AA84" t="str">
        <f>IF(tbl_Customers[[#This Row],[total_eve_charge]]&lt;=15,"Low Charges",
IF(tbl_Customers[[#This Row],[total_eve_charge]]&lt;=20,"Medium Charges","High Charges"))</f>
        <v>Medium Charges</v>
      </c>
      <c r="AB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 t="str">
        <f>IF(tbl_Customers[[#This Row],[number_vmail_messages]] = 0, "No Usage", IF(tbl_Customers[[#This Row],[number_vmail_messages]] &lt;= 20, "Low Usage", IF(tbl_Customers[[#This Row],[number_vmail_messages]] &lt;= 40, "Medium Usgae", "High Usage")))</f>
        <v>No Usage</v>
      </c>
      <c r="AD84" t="str">
        <f>IF(tbl_Customers[[#This Row],[total_day_minutes]]&lt;=150,"Low Usage", IF(tbl_Customers[[#This Row],[total_day_minutes]]&lt;=200,"Medium Usage", IF(tbl_Customers[[#This Row],[total_day_minutes]]&lt;=250,"High Usage","Very High Usage")))</f>
        <v>High Usage</v>
      </c>
      <c r="AE84" t="str">
        <f>IF(tbl_Customers[[#This Row],[total_intl_calls]]&lt;=5,"Low Calls", IF(tbl_Customers[[#This Row],[total_intl_calls]]&lt;=10, "Medium Calls", "High Calls"))</f>
        <v>Low Calls</v>
      </c>
      <c r="AF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 s="36" t="str">
        <f>IF(tbl_Customers[[#This Row],[Churn_Risk_Score]]&gt;=10,"High Risk", IF(tbl_Customers[[#This Row],[Churn_Risk_Score]]&gt;=5,"Medium Risk","Low Risk"))</f>
        <v>Low Risk</v>
      </c>
    </row>
    <row r="85" spans="1:33" x14ac:dyDescent="0.35">
      <c r="A85">
        <v>84</v>
      </c>
      <c r="B85" t="s">
        <v>37</v>
      </c>
      <c r="C85">
        <v>77</v>
      </c>
      <c r="D85" t="s">
        <v>21</v>
      </c>
      <c r="E85" t="s">
        <v>22</v>
      </c>
      <c r="F85" t="s">
        <v>22</v>
      </c>
      <c r="G85">
        <v>0</v>
      </c>
      <c r="H85">
        <v>251.8</v>
      </c>
      <c r="I85">
        <v>72</v>
      </c>
      <c r="J85">
        <v>42.81</v>
      </c>
      <c r="K85">
        <v>205.7</v>
      </c>
      <c r="L85">
        <v>126</v>
      </c>
      <c r="M85">
        <v>17.48</v>
      </c>
      <c r="N85">
        <v>275.2</v>
      </c>
      <c r="O85">
        <v>109</v>
      </c>
      <c r="P85">
        <v>12.38</v>
      </c>
      <c r="Q85">
        <v>9.8000000000000007</v>
      </c>
      <c r="R85">
        <v>7</v>
      </c>
      <c r="S85">
        <v>2.65</v>
      </c>
      <c r="T85">
        <v>2</v>
      </c>
      <c r="U85" t="s">
        <v>23</v>
      </c>
      <c r="V85">
        <f>IF(tbl_Customers[[#This Row],[churn]] = "yes", 1, 0)</f>
        <v>1</v>
      </c>
      <c r="W85" t="str">
        <f>IF(tbl_Customers[[#This Row],[number_customer_service_calls]] &lt;= 1, "0-1 Calls", IF(tbl_Customers[[#This Row],[number_customer_service_calls]] &lt;= 3, "2-3 Calls", IF(tbl_Customers[[#This Row],[number_customer_service_calls]] &lt;=5, "4-5 Calls", "6+ Calls")))</f>
        <v>2-3 Calls</v>
      </c>
      <c r="X85" t="str">
        <f>IF(tbl_Customers[[#This Row],[account_length]] &lt;= 50, "0-50", IF(tbl_Customers[[#This Row],[account_length]] &lt;=100, "51-100", IF(tbl_Customers[[#This Row],[account_length]] &lt;= 150, "101-150", "151+")))</f>
        <v>51-100</v>
      </c>
      <c r="Y85" t="str">
        <f>IF(tbl_Customers[[#This Row],[total_intl_charge]] &lt;= 3, "Low Charges", "High Charges")</f>
        <v>Low Charges</v>
      </c>
      <c r="Z85" t="str">
        <f>IF(tbl_Customers[[#This Row],[total_eve_calls]]&lt;=80,"Low Calls",
IF(tbl_Customers[[#This Row],[total_eve_calls]]&lt;=120,"Medium Calls","High Calls"))</f>
        <v>High Calls</v>
      </c>
      <c r="AA85" t="str">
        <f>IF(tbl_Customers[[#This Row],[total_eve_charge]]&lt;=15,"Low Charges",
IF(tbl_Customers[[#This Row],[total_eve_charge]]&lt;=20,"Medium Charges","High Charges"))</f>
        <v>Medium Charges</v>
      </c>
      <c r="AB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 t="str">
        <f>IF(tbl_Customers[[#This Row],[number_vmail_messages]] = 0, "No Usage", IF(tbl_Customers[[#This Row],[number_vmail_messages]] &lt;= 20, "Low Usage", IF(tbl_Customers[[#This Row],[number_vmail_messages]] &lt;= 40, "Medium Usgae", "High Usage")))</f>
        <v>No Usage</v>
      </c>
      <c r="AD85" t="str">
        <f>IF(tbl_Customers[[#This Row],[total_day_minutes]]&lt;=150,"Low Usage", IF(tbl_Customers[[#This Row],[total_day_minutes]]&lt;=200,"Medium Usage", IF(tbl_Customers[[#This Row],[total_day_minutes]]&lt;=250,"High Usage","Very High Usage")))</f>
        <v>Very High Usage</v>
      </c>
      <c r="AE85" t="str">
        <f>IF(tbl_Customers[[#This Row],[total_intl_calls]]&lt;=5,"Low Calls", IF(tbl_Customers[[#This Row],[total_intl_calls]]&lt;=10, "Medium Calls", "High Calls"))</f>
        <v>Medium Calls</v>
      </c>
      <c r="AF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5" s="36" t="str">
        <f>IF(tbl_Customers[[#This Row],[Churn_Risk_Score]]&gt;=10,"High Risk", IF(tbl_Customers[[#This Row],[Churn_Risk_Score]]&gt;=5,"Medium Risk","Low Risk"))</f>
        <v>Medium Risk</v>
      </c>
    </row>
    <row r="86" spans="1:33" x14ac:dyDescent="0.35">
      <c r="A86">
        <v>85</v>
      </c>
      <c r="B86" t="s">
        <v>34</v>
      </c>
      <c r="C86">
        <v>98</v>
      </c>
      <c r="D86" t="s">
        <v>28</v>
      </c>
      <c r="E86" t="s">
        <v>22</v>
      </c>
      <c r="F86" t="s">
        <v>23</v>
      </c>
      <c r="G86">
        <v>21</v>
      </c>
      <c r="H86">
        <v>161.19999999999999</v>
      </c>
      <c r="I86">
        <v>114</v>
      </c>
      <c r="J86">
        <v>27.4</v>
      </c>
      <c r="K86">
        <v>252.2</v>
      </c>
      <c r="L86">
        <v>83</v>
      </c>
      <c r="M86">
        <v>21.44</v>
      </c>
      <c r="N86">
        <v>160.19999999999999</v>
      </c>
      <c r="O86">
        <v>92</v>
      </c>
      <c r="P86">
        <v>7.21</v>
      </c>
      <c r="Q86">
        <v>4.4000000000000004</v>
      </c>
      <c r="R86">
        <v>8</v>
      </c>
      <c r="S86">
        <v>1.19</v>
      </c>
      <c r="T86">
        <v>4</v>
      </c>
      <c r="U86" t="s">
        <v>22</v>
      </c>
      <c r="V86">
        <f>IF(tbl_Customers[[#This Row],[churn]] = "yes", 1, 0)</f>
        <v>0</v>
      </c>
      <c r="W86" t="str">
        <f>IF(tbl_Customers[[#This Row],[number_customer_service_calls]] &lt;= 1, "0-1 Calls", IF(tbl_Customers[[#This Row],[number_customer_service_calls]] &lt;= 3, "2-3 Calls", IF(tbl_Customers[[#This Row],[number_customer_service_calls]] &lt;=5, "4-5 Calls", "6+ Calls")))</f>
        <v>4-5 Calls</v>
      </c>
      <c r="X86" t="str">
        <f>IF(tbl_Customers[[#This Row],[account_length]] &lt;= 50, "0-50", IF(tbl_Customers[[#This Row],[account_length]] &lt;=100, "51-100", IF(tbl_Customers[[#This Row],[account_length]] &lt;= 150, "101-150", "151+")))</f>
        <v>51-100</v>
      </c>
      <c r="Y86" t="str">
        <f>IF(tbl_Customers[[#This Row],[total_intl_charge]] &lt;= 3, "Low Charges", "High Charges")</f>
        <v>Low Charges</v>
      </c>
      <c r="Z86" t="str">
        <f>IF(tbl_Customers[[#This Row],[total_eve_calls]]&lt;=80,"Low Calls",
IF(tbl_Customers[[#This Row],[total_eve_calls]]&lt;=120,"Medium Calls","High Calls"))</f>
        <v>Medium Calls</v>
      </c>
      <c r="AA86" t="str">
        <f>IF(tbl_Customers[[#This Row],[total_eve_charge]]&lt;=15,"Low Charges",
IF(tbl_Customers[[#This Row],[total_eve_charge]]&lt;=20,"Medium Charges","High Charges"))</f>
        <v>High Charges</v>
      </c>
      <c r="AB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6" t="str">
        <f>IF(tbl_Customers[[#This Row],[number_vmail_messages]] = 0, "No Usage", IF(tbl_Customers[[#This Row],[number_vmail_messages]] &lt;= 20, "Low Usage", IF(tbl_Customers[[#This Row],[number_vmail_messages]] &lt;= 40, "Medium Usgae", "High Usage")))</f>
        <v>Medium Usgae</v>
      </c>
      <c r="AD86" t="str">
        <f>IF(tbl_Customers[[#This Row],[total_day_minutes]]&lt;=150,"Low Usage", IF(tbl_Customers[[#This Row],[total_day_minutes]]&lt;=200,"Medium Usage", IF(tbl_Customers[[#This Row],[total_day_minutes]]&lt;=250,"High Usage","Very High Usage")))</f>
        <v>Medium Usage</v>
      </c>
      <c r="AE86" t="str">
        <f>IF(tbl_Customers[[#This Row],[total_intl_calls]]&lt;=5,"Low Calls", IF(tbl_Customers[[#This Row],[total_intl_calls]]&lt;=10, "Medium Calls", "High Calls"))</f>
        <v>Medium Calls</v>
      </c>
      <c r="AF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6" s="36" t="str">
        <f>IF(tbl_Customers[[#This Row],[Churn_Risk_Score]]&gt;=10,"High Risk", IF(tbl_Customers[[#This Row],[Churn_Risk_Score]]&gt;=5,"Medium Risk","Low Risk"))</f>
        <v>Low Risk</v>
      </c>
    </row>
    <row r="87" spans="1:33" x14ac:dyDescent="0.35">
      <c r="A87">
        <v>86</v>
      </c>
      <c r="B87" t="s">
        <v>27</v>
      </c>
      <c r="C87">
        <v>108</v>
      </c>
      <c r="D87" t="s">
        <v>21</v>
      </c>
      <c r="E87" t="s">
        <v>22</v>
      </c>
      <c r="F87" t="s">
        <v>22</v>
      </c>
      <c r="G87">
        <v>0</v>
      </c>
      <c r="H87">
        <v>178.3</v>
      </c>
      <c r="I87">
        <v>137</v>
      </c>
      <c r="J87">
        <v>30.31</v>
      </c>
      <c r="K87">
        <v>189</v>
      </c>
      <c r="L87">
        <v>76</v>
      </c>
      <c r="M87">
        <v>16.07</v>
      </c>
      <c r="N87">
        <v>129.1</v>
      </c>
      <c r="O87">
        <v>102</v>
      </c>
      <c r="P87">
        <v>5.81</v>
      </c>
      <c r="Q87">
        <v>14.6</v>
      </c>
      <c r="R87">
        <v>5</v>
      </c>
      <c r="S87">
        <v>3.94</v>
      </c>
      <c r="T87">
        <v>0</v>
      </c>
      <c r="U87" t="s">
        <v>22</v>
      </c>
      <c r="V87">
        <f>IF(tbl_Customers[[#This Row],[churn]] = "yes", 1, 0)</f>
        <v>0</v>
      </c>
      <c r="W87" t="str">
        <f>IF(tbl_Customers[[#This Row],[number_customer_service_calls]] &lt;= 1, "0-1 Calls", IF(tbl_Customers[[#This Row],[number_customer_service_calls]] &lt;= 3, "2-3 Calls", IF(tbl_Customers[[#This Row],[number_customer_service_calls]] &lt;=5, "4-5 Calls", "6+ Calls")))</f>
        <v>0-1 Calls</v>
      </c>
      <c r="X87" t="str">
        <f>IF(tbl_Customers[[#This Row],[account_length]] &lt;= 50, "0-50", IF(tbl_Customers[[#This Row],[account_length]] &lt;=100, "51-100", IF(tbl_Customers[[#This Row],[account_length]] &lt;= 150, "101-150", "151+")))</f>
        <v>101-150</v>
      </c>
      <c r="Y87" t="str">
        <f>IF(tbl_Customers[[#This Row],[total_intl_charge]] &lt;= 3, "Low Charges", "High Charges")</f>
        <v>High Charges</v>
      </c>
      <c r="Z87" t="str">
        <f>IF(tbl_Customers[[#This Row],[total_eve_calls]]&lt;=80,"Low Calls",
IF(tbl_Customers[[#This Row],[total_eve_calls]]&lt;=120,"Medium Calls","High Calls"))</f>
        <v>Low Calls</v>
      </c>
      <c r="AA87" t="str">
        <f>IF(tbl_Customers[[#This Row],[total_eve_charge]]&lt;=15,"Low Charges",
IF(tbl_Customers[[#This Row],[total_eve_charge]]&lt;=20,"Medium Charges","High Charges"))</f>
        <v>Medium Charges</v>
      </c>
      <c r="AB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 t="str">
        <f>IF(tbl_Customers[[#This Row],[number_vmail_messages]] = 0, "No Usage", IF(tbl_Customers[[#This Row],[number_vmail_messages]] &lt;= 20, "Low Usage", IF(tbl_Customers[[#This Row],[number_vmail_messages]] &lt;= 40, "Medium Usgae", "High Usage")))</f>
        <v>No Usage</v>
      </c>
      <c r="AD87" t="str">
        <f>IF(tbl_Customers[[#This Row],[total_day_minutes]]&lt;=150,"Low Usage", IF(tbl_Customers[[#This Row],[total_day_minutes]]&lt;=200,"Medium Usage", IF(tbl_Customers[[#This Row],[total_day_minutes]]&lt;=250,"High Usage","Very High Usage")))</f>
        <v>Medium Usage</v>
      </c>
      <c r="AE87" t="str">
        <f>IF(tbl_Customers[[#This Row],[total_intl_calls]]&lt;=5,"Low Calls", IF(tbl_Customers[[#This Row],[total_intl_calls]]&lt;=10, "Medium Calls", "High Calls"))</f>
        <v>Low Calls</v>
      </c>
      <c r="AF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7" s="36" t="str">
        <f>IF(tbl_Customers[[#This Row],[Churn_Risk_Score]]&gt;=10,"High Risk", IF(tbl_Customers[[#This Row],[Churn_Risk_Score]]&gt;=5,"Medium Risk","Low Risk"))</f>
        <v>Low Risk</v>
      </c>
    </row>
    <row r="88" spans="1:33" x14ac:dyDescent="0.35">
      <c r="A88">
        <v>87</v>
      </c>
      <c r="B88" t="s">
        <v>65</v>
      </c>
      <c r="C88">
        <v>95</v>
      </c>
      <c r="D88" t="s">
        <v>25</v>
      </c>
      <c r="E88" t="s">
        <v>22</v>
      </c>
      <c r="F88" t="s">
        <v>22</v>
      </c>
      <c r="G88">
        <v>0</v>
      </c>
      <c r="H88">
        <v>135</v>
      </c>
      <c r="I88">
        <v>99</v>
      </c>
      <c r="J88">
        <v>22.95</v>
      </c>
      <c r="K88">
        <v>183.6</v>
      </c>
      <c r="L88">
        <v>106</v>
      </c>
      <c r="M88">
        <v>15.61</v>
      </c>
      <c r="N88">
        <v>245.3</v>
      </c>
      <c r="O88">
        <v>102</v>
      </c>
      <c r="P88">
        <v>11.04</v>
      </c>
      <c r="Q88">
        <v>12.5</v>
      </c>
      <c r="R88">
        <v>9</v>
      </c>
      <c r="S88">
        <v>3.38</v>
      </c>
      <c r="T88">
        <v>1</v>
      </c>
      <c r="U88" t="s">
        <v>22</v>
      </c>
      <c r="V88">
        <f>IF(tbl_Customers[[#This Row],[churn]] = "yes", 1, 0)</f>
        <v>0</v>
      </c>
      <c r="W88" t="str">
        <f>IF(tbl_Customers[[#This Row],[number_customer_service_calls]] &lt;= 1, "0-1 Calls", IF(tbl_Customers[[#This Row],[number_customer_service_calls]] &lt;= 3, "2-3 Calls", IF(tbl_Customers[[#This Row],[number_customer_service_calls]] &lt;=5, "4-5 Calls", "6+ Calls")))</f>
        <v>0-1 Calls</v>
      </c>
      <c r="X88" t="str">
        <f>IF(tbl_Customers[[#This Row],[account_length]] &lt;= 50, "0-50", IF(tbl_Customers[[#This Row],[account_length]] &lt;=100, "51-100", IF(tbl_Customers[[#This Row],[account_length]] &lt;= 150, "101-150", "151+")))</f>
        <v>51-100</v>
      </c>
      <c r="Y88" t="str">
        <f>IF(tbl_Customers[[#This Row],[total_intl_charge]] &lt;= 3, "Low Charges", "High Charges")</f>
        <v>High Charges</v>
      </c>
      <c r="Z88" t="str">
        <f>IF(tbl_Customers[[#This Row],[total_eve_calls]]&lt;=80,"Low Calls",
IF(tbl_Customers[[#This Row],[total_eve_calls]]&lt;=120,"Medium Calls","High Calls"))</f>
        <v>Medium Calls</v>
      </c>
      <c r="AA88" t="str">
        <f>IF(tbl_Customers[[#This Row],[total_eve_charge]]&lt;=15,"Low Charges",
IF(tbl_Customers[[#This Row],[total_eve_charge]]&lt;=20,"Medium Charges","High Charges"))</f>
        <v>Medium Charges</v>
      </c>
      <c r="AB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 t="str">
        <f>IF(tbl_Customers[[#This Row],[number_vmail_messages]] = 0, "No Usage", IF(tbl_Customers[[#This Row],[number_vmail_messages]] &lt;= 20, "Low Usage", IF(tbl_Customers[[#This Row],[number_vmail_messages]] &lt;= 40, "Medium Usgae", "High Usage")))</f>
        <v>No Usage</v>
      </c>
      <c r="AD88" t="str">
        <f>IF(tbl_Customers[[#This Row],[total_day_minutes]]&lt;=150,"Low Usage", IF(tbl_Customers[[#This Row],[total_day_minutes]]&lt;=200,"Medium Usage", IF(tbl_Customers[[#This Row],[total_day_minutes]]&lt;=250,"High Usage","Very High Usage")))</f>
        <v>Low Usage</v>
      </c>
      <c r="AE88" t="str">
        <f>IF(tbl_Customers[[#This Row],[total_intl_calls]]&lt;=5,"Low Calls", IF(tbl_Customers[[#This Row],[total_intl_calls]]&lt;=10, "Medium Calls", "High Calls"))</f>
        <v>Medium Calls</v>
      </c>
      <c r="AF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8" s="36" t="str">
        <f>IF(tbl_Customers[[#This Row],[Churn_Risk_Score]]&gt;=10,"High Risk", IF(tbl_Customers[[#This Row],[Churn_Risk_Score]]&gt;=5,"Medium Risk","Low Risk"))</f>
        <v>Low Risk</v>
      </c>
    </row>
    <row r="89" spans="1:33" x14ac:dyDescent="0.35">
      <c r="A89">
        <v>88</v>
      </c>
      <c r="B89" t="s">
        <v>32</v>
      </c>
      <c r="C89">
        <v>122</v>
      </c>
      <c r="D89" t="s">
        <v>25</v>
      </c>
      <c r="E89" t="s">
        <v>22</v>
      </c>
      <c r="F89" t="s">
        <v>22</v>
      </c>
      <c r="G89">
        <v>0</v>
      </c>
      <c r="H89">
        <v>170.5</v>
      </c>
      <c r="I89">
        <v>94</v>
      </c>
      <c r="J89">
        <v>28.99</v>
      </c>
      <c r="K89">
        <v>173.7</v>
      </c>
      <c r="L89">
        <v>109</v>
      </c>
      <c r="M89">
        <v>14.76</v>
      </c>
      <c r="N89">
        <v>248.6</v>
      </c>
      <c r="O89">
        <v>75</v>
      </c>
      <c r="P89">
        <v>11.19</v>
      </c>
      <c r="Q89">
        <v>11.3</v>
      </c>
      <c r="R89">
        <v>2</v>
      </c>
      <c r="S89">
        <v>3.05</v>
      </c>
      <c r="T89">
        <v>1</v>
      </c>
      <c r="U89" t="s">
        <v>22</v>
      </c>
      <c r="V89">
        <f>IF(tbl_Customers[[#This Row],[churn]] = "yes", 1, 0)</f>
        <v>0</v>
      </c>
      <c r="W89" t="str">
        <f>IF(tbl_Customers[[#This Row],[number_customer_service_calls]] &lt;= 1, "0-1 Calls", IF(tbl_Customers[[#This Row],[number_customer_service_calls]] &lt;= 3, "2-3 Calls", IF(tbl_Customers[[#This Row],[number_customer_service_calls]] &lt;=5, "4-5 Calls", "6+ Calls")))</f>
        <v>0-1 Calls</v>
      </c>
      <c r="X89" t="str">
        <f>IF(tbl_Customers[[#This Row],[account_length]] &lt;= 50, "0-50", IF(tbl_Customers[[#This Row],[account_length]] &lt;=100, "51-100", IF(tbl_Customers[[#This Row],[account_length]] &lt;= 150, "101-150", "151+")))</f>
        <v>101-150</v>
      </c>
      <c r="Y89" t="str">
        <f>IF(tbl_Customers[[#This Row],[total_intl_charge]] &lt;= 3, "Low Charges", "High Charges")</f>
        <v>High Charges</v>
      </c>
      <c r="Z89" t="str">
        <f>IF(tbl_Customers[[#This Row],[total_eve_calls]]&lt;=80,"Low Calls",
IF(tbl_Customers[[#This Row],[total_eve_calls]]&lt;=120,"Medium Calls","High Calls"))</f>
        <v>Medium Calls</v>
      </c>
      <c r="AA89" t="str">
        <f>IF(tbl_Customers[[#This Row],[total_eve_charge]]&lt;=15,"Low Charges",
IF(tbl_Customers[[#This Row],[total_eve_charge]]&lt;=20,"Medium Charges","High Charges"))</f>
        <v>Low Charges</v>
      </c>
      <c r="AB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 t="str">
        <f>IF(tbl_Customers[[#This Row],[number_vmail_messages]] = 0, "No Usage", IF(tbl_Customers[[#This Row],[number_vmail_messages]] &lt;= 20, "Low Usage", IF(tbl_Customers[[#This Row],[number_vmail_messages]] &lt;= 40, "Medium Usgae", "High Usage")))</f>
        <v>No Usage</v>
      </c>
      <c r="AD89" t="str">
        <f>IF(tbl_Customers[[#This Row],[total_day_minutes]]&lt;=150,"Low Usage", IF(tbl_Customers[[#This Row],[total_day_minutes]]&lt;=200,"Medium Usage", IF(tbl_Customers[[#This Row],[total_day_minutes]]&lt;=250,"High Usage","Very High Usage")))</f>
        <v>Medium Usage</v>
      </c>
      <c r="AE89" t="str">
        <f>IF(tbl_Customers[[#This Row],[total_intl_calls]]&lt;=5,"Low Calls", IF(tbl_Customers[[#This Row],[total_intl_calls]]&lt;=10, "Medium Calls", "High Calls"))</f>
        <v>Low Calls</v>
      </c>
      <c r="AF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9" s="36" t="str">
        <f>IF(tbl_Customers[[#This Row],[Churn_Risk_Score]]&gt;=10,"High Risk", IF(tbl_Customers[[#This Row],[Churn_Risk_Score]]&gt;=5,"Medium Risk","Low Risk"))</f>
        <v>Low Risk</v>
      </c>
    </row>
    <row r="90" spans="1:33" x14ac:dyDescent="0.35">
      <c r="A90">
        <v>89</v>
      </c>
      <c r="B90" t="s">
        <v>42</v>
      </c>
      <c r="C90">
        <v>95</v>
      </c>
      <c r="D90" t="s">
        <v>25</v>
      </c>
      <c r="E90" t="s">
        <v>22</v>
      </c>
      <c r="F90" t="s">
        <v>22</v>
      </c>
      <c r="G90">
        <v>0</v>
      </c>
      <c r="H90">
        <v>238.1</v>
      </c>
      <c r="I90">
        <v>65</v>
      </c>
      <c r="J90">
        <v>40.479999999999997</v>
      </c>
      <c r="K90">
        <v>187.2</v>
      </c>
      <c r="L90">
        <v>98</v>
      </c>
      <c r="M90">
        <v>15.91</v>
      </c>
      <c r="N90">
        <v>190</v>
      </c>
      <c r="O90">
        <v>115</v>
      </c>
      <c r="P90">
        <v>8.5500000000000007</v>
      </c>
      <c r="Q90">
        <v>11.8</v>
      </c>
      <c r="R90">
        <v>4</v>
      </c>
      <c r="S90">
        <v>3.19</v>
      </c>
      <c r="T90">
        <v>4</v>
      </c>
      <c r="U90" t="s">
        <v>22</v>
      </c>
      <c r="V90">
        <f>IF(tbl_Customers[[#This Row],[churn]] = "yes", 1, 0)</f>
        <v>0</v>
      </c>
      <c r="W90" t="str">
        <f>IF(tbl_Customers[[#This Row],[number_customer_service_calls]] &lt;= 1, "0-1 Calls", IF(tbl_Customers[[#This Row],[number_customer_service_calls]] &lt;= 3, "2-3 Calls", IF(tbl_Customers[[#This Row],[number_customer_service_calls]] &lt;=5, "4-5 Calls", "6+ Calls")))</f>
        <v>4-5 Calls</v>
      </c>
      <c r="X90" t="str">
        <f>IF(tbl_Customers[[#This Row],[account_length]] &lt;= 50, "0-50", IF(tbl_Customers[[#This Row],[account_length]] &lt;=100, "51-100", IF(tbl_Customers[[#This Row],[account_length]] &lt;= 150, "101-150", "151+")))</f>
        <v>51-100</v>
      </c>
      <c r="Y90" t="str">
        <f>IF(tbl_Customers[[#This Row],[total_intl_charge]] &lt;= 3, "Low Charges", "High Charges")</f>
        <v>High Charges</v>
      </c>
      <c r="Z90" t="str">
        <f>IF(tbl_Customers[[#This Row],[total_eve_calls]]&lt;=80,"Low Calls",
IF(tbl_Customers[[#This Row],[total_eve_calls]]&lt;=120,"Medium Calls","High Calls"))</f>
        <v>Medium Calls</v>
      </c>
      <c r="AA90" t="str">
        <f>IF(tbl_Customers[[#This Row],[total_eve_charge]]&lt;=15,"Low Charges",
IF(tbl_Customers[[#This Row],[total_eve_charge]]&lt;=20,"Medium Charges","High Charges"))</f>
        <v>Medium Charges</v>
      </c>
      <c r="AB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0" t="str">
        <f>IF(tbl_Customers[[#This Row],[number_vmail_messages]] = 0, "No Usage", IF(tbl_Customers[[#This Row],[number_vmail_messages]] &lt;= 20, "Low Usage", IF(tbl_Customers[[#This Row],[number_vmail_messages]] &lt;= 40, "Medium Usgae", "High Usage")))</f>
        <v>No Usage</v>
      </c>
      <c r="AD90" t="str">
        <f>IF(tbl_Customers[[#This Row],[total_day_minutes]]&lt;=150,"Low Usage", IF(tbl_Customers[[#This Row],[total_day_minutes]]&lt;=200,"Medium Usage", IF(tbl_Customers[[#This Row],[total_day_minutes]]&lt;=250,"High Usage","Very High Usage")))</f>
        <v>High Usage</v>
      </c>
      <c r="AE90" t="str">
        <f>IF(tbl_Customers[[#This Row],[total_intl_calls]]&lt;=5,"Low Calls", IF(tbl_Customers[[#This Row],[total_intl_calls]]&lt;=10, "Medium Calls", "High Calls"))</f>
        <v>Low Calls</v>
      </c>
      <c r="AF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0" s="36" t="str">
        <f>IF(tbl_Customers[[#This Row],[Churn_Risk_Score]]&gt;=10,"High Risk", IF(tbl_Customers[[#This Row],[Churn_Risk_Score]]&gt;=5,"Medium Risk","Low Risk"))</f>
        <v>Medium Risk</v>
      </c>
    </row>
    <row r="91" spans="1:33" x14ac:dyDescent="0.35">
      <c r="A91">
        <v>90</v>
      </c>
      <c r="B91" t="s">
        <v>53</v>
      </c>
      <c r="C91">
        <v>36</v>
      </c>
      <c r="D91" t="s">
        <v>28</v>
      </c>
      <c r="E91" t="s">
        <v>22</v>
      </c>
      <c r="F91" t="s">
        <v>23</v>
      </c>
      <c r="G91">
        <v>29</v>
      </c>
      <c r="H91">
        <v>281.39999999999998</v>
      </c>
      <c r="I91">
        <v>102</v>
      </c>
      <c r="J91">
        <v>47.84</v>
      </c>
      <c r="K91">
        <v>202.2</v>
      </c>
      <c r="L91">
        <v>76</v>
      </c>
      <c r="M91">
        <v>17.190000000000001</v>
      </c>
      <c r="N91">
        <v>187.2</v>
      </c>
      <c r="O91">
        <v>113</v>
      </c>
      <c r="P91">
        <v>8.42</v>
      </c>
      <c r="Q91">
        <v>9</v>
      </c>
      <c r="R91">
        <v>6</v>
      </c>
      <c r="S91">
        <v>2.4300000000000002</v>
      </c>
      <c r="T91">
        <v>2</v>
      </c>
      <c r="U91" t="s">
        <v>22</v>
      </c>
      <c r="V91">
        <f>IF(tbl_Customers[[#This Row],[churn]] = "yes", 1, 0)</f>
        <v>0</v>
      </c>
      <c r="W91" t="str">
        <f>IF(tbl_Customers[[#This Row],[number_customer_service_calls]] &lt;= 1, "0-1 Calls", IF(tbl_Customers[[#This Row],[number_customer_service_calls]] &lt;= 3, "2-3 Calls", IF(tbl_Customers[[#This Row],[number_customer_service_calls]] &lt;=5, "4-5 Calls", "6+ Calls")))</f>
        <v>2-3 Calls</v>
      </c>
      <c r="X91" t="str">
        <f>IF(tbl_Customers[[#This Row],[account_length]] &lt;= 50, "0-50", IF(tbl_Customers[[#This Row],[account_length]] &lt;=100, "51-100", IF(tbl_Customers[[#This Row],[account_length]] &lt;= 150, "101-150", "151+")))</f>
        <v>0-50</v>
      </c>
      <c r="Y91" t="str">
        <f>IF(tbl_Customers[[#This Row],[total_intl_charge]] &lt;= 3, "Low Charges", "High Charges")</f>
        <v>Low Charges</v>
      </c>
      <c r="Z91" t="str">
        <f>IF(tbl_Customers[[#This Row],[total_eve_calls]]&lt;=80,"Low Calls",
IF(tbl_Customers[[#This Row],[total_eve_calls]]&lt;=120,"Medium Calls","High Calls"))</f>
        <v>Low Calls</v>
      </c>
      <c r="AA91" t="str">
        <f>IF(tbl_Customers[[#This Row],[total_eve_charge]]&lt;=15,"Low Charges",
IF(tbl_Customers[[#This Row],[total_eve_charge]]&lt;=20,"Medium Charges","High Charges"))</f>
        <v>Medium Charges</v>
      </c>
      <c r="AB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 t="str">
        <f>IF(tbl_Customers[[#This Row],[number_vmail_messages]] = 0, "No Usage", IF(tbl_Customers[[#This Row],[number_vmail_messages]] &lt;= 20, "Low Usage", IF(tbl_Customers[[#This Row],[number_vmail_messages]] &lt;= 40, "Medium Usgae", "High Usage")))</f>
        <v>Medium Usgae</v>
      </c>
      <c r="AD91" t="str">
        <f>IF(tbl_Customers[[#This Row],[total_day_minutes]]&lt;=150,"Low Usage", IF(tbl_Customers[[#This Row],[total_day_minutes]]&lt;=200,"Medium Usage", IF(tbl_Customers[[#This Row],[total_day_minutes]]&lt;=250,"High Usage","Very High Usage")))</f>
        <v>Very High Usage</v>
      </c>
      <c r="AE91" t="str">
        <f>IF(tbl_Customers[[#This Row],[total_intl_calls]]&lt;=5,"Low Calls", IF(tbl_Customers[[#This Row],[total_intl_calls]]&lt;=10, "Medium Calls", "High Calls"))</f>
        <v>Medium Calls</v>
      </c>
      <c r="AF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1" s="36" t="str">
        <f>IF(tbl_Customers[[#This Row],[Churn_Risk_Score]]&gt;=10,"High Risk", IF(tbl_Customers[[#This Row],[Churn_Risk_Score]]&gt;=5,"Medium Risk","Low Risk"))</f>
        <v>Low Risk</v>
      </c>
    </row>
    <row r="92" spans="1:33" x14ac:dyDescent="0.35">
      <c r="A92">
        <v>91</v>
      </c>
      <c r="B92" t="s">
        <v>61</v>
      </c>
      <c r="C92">
        <v>93</v>
      </c>
      <c r="D92" t="s">
        <v>28</v>
      </c>
      <c r="E92" t="s">
        <v>22</v>
      </c>
      <c r="F92" t="s">
        <v>23</v>
      </c>
      <c r="G92">
        <v>21</v>
      </c>
      <c r="H92">
        <v>117.9</v>
      </c>
      <c r="I92">
        <v>131</v>
      </c>
      <c r="J92">
        <v>20.04</v>
      </c>
      <c r="K92">
        <v>164.5</v>
      </c>
      <c r="L92">
        <v>115</v>
      </c>
      <c r="M92">
        <v>13.98</v>
      </c>
      <c r="N92">
        <v>217</v>
      </c>
      <c r="O92">
        <v>86</v>
      </c>
      <c r="P92">
        <v>9.76</v>
      </c>
      <c r="Q92">
        <v>9.8000000000000007</v>
      </c>
      <c r="R92">
        <v>3</v>
      </c>
      <c r="S92">
        <v>2.65</v>
      </c>
      <c r="T92">
        <v>1</v>
      </c>
      <c r="U92" t="s">
        <v>22</v>
      </c>
      <c r="V92">
        <f>IF(tbl_Customers[[#This Row],[churn]] = "yes", 1, 0)</f>
        <v>0</v>
      </c>
      <c r="W92" t="str">
        <f>IF(tbl_Customers[[#This Row],[number_customer_service_calls]] &lt;= 1, "0-1 Calls", IF(tbl_Customers[[#This Row],[number_customer_service_calls]] &lt;= 3, "2-3 Calls", IF(tbl_Customers[[#This Row],[number_customer_service_calls]] &lt;=5, "4-5 Calls", "6+ Calls")))</f>
        <v>0-1 Calls</v>
      </c>
      <c r="X92" t="str">
        <f>IF(tbl_Customers[[#This Row],[account_length]] &lt;= 50, "0-50", IF(tbl_Customers[[#This Row],[account_length]] &lt;=100, "51-100", IF(tbl_Customers[[#This Row],[account_length]] &lt;= 150, "101-150", "151+")))</f>
        <v>51-100</v>
      </c>
      <c r="Y92" t="str">
        <f>IF(tbl_Customers[[#This Row],[total_intl_charge]] &lt;= 3, "Low Charges", "High Charges")</f>
        <v>Low Charges</v>
      </c>
      <c r="Z92" t="str">
        <f>IF(tbl_Customers[[#This Row],[total_eve_calls]]&lt;=80,"Low Calls",
IF(tbl_Customers[[#This Row],[total_eve_calls]]&lt;=120,"Medium Calls","High Calls"))</f>
        <v>Medium Calls</v>
      </c>
      <c r="AA92" t="str">
        <f>IF(tbl_Customers[[#This Row],[total_eve_charge]]&lt;=15,"Low Charges",
IF(tbl_Customers[[#This Row],[total_eve_charge]]&lt;=20,"Medium Charges","High Charges"))</f>
        <v>Low Charges</v>
      </c>
      <c r="AB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 t="str">
        <f>IF(tbl_Customers[[#This Row],[number_vmail_messages]] = 0, "No Usage", IF(tbl_Customers[[#This Row],[number_vmail_messages]] &lt;= 20, "Low Usage", IF(tbl_Customers[[#This Row],[number_vmail_messages]] &lt;= 40, "Medium Usgae", "High Usage")))</f>
        <v>Medium Usgae</v>
      </c>
      <c r="AD92" t="str">
        <f>IF(tbl_Customers[[#This Row],[total_day_minutes]]&lt;=150,"Low Usage", IF(tbl_Customers[[#This Row],[total_day_minutes]]&lt;=200,"Medium Usage", IF(tbl_Customers[[#This Row],[total_day_minutes]]&lt;=250,"High Usage","Very High Usage")))</f>
        <v>Low Usage</v>
      </c>
      <c r="AE92" t="str">
        <f>IF(tbl_Customers[[#This Row],[total_intl_calls]]&lt;=5,"Low Calls", IF(tbl_Customers[[#This Row],[total_intl_calls]]&lt;=10, "Medium Calls", "High Calls"))</f>
        <v>Low Calls</v>
      </c>
      <c r="AF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2" s="36" t="str">
        <f>IF(tbl_Customers[[#This Row],[Churn_Risk_Score]]&gt;=10,"High Risk", IF(tbl_Customers[[#This Row],[Churn_Risk_Score]]&gt;=5,"Medium Risk","Low Risk"))</f>
        <v>Low Risk</v>
      </c>
    </row>
    <row r="93" spans="1:33" x14ac:dyDescent="0.35">
      <c r="A93">
        <v>92</v>
      </c>
      <c r="B93" t="s">
        <v>55</v>
      </c>
      <c r="C93">
        <v>157</v>
      </c>
      <c r="D93" t="s">
        <v>25</v>
      </c>
      <c r="E93" t="s">
        <v>22</v>
      </c>
      <c r="F93" t="s">
        <v>22</v>
      </c>
      <c r="G93">
        <v>0</v>
      </c>
      <c r="H93">
        <v>229.8</v>
      </c>
      <c r="I93">
        <v>90</v>
      </c>
      <c r="J93">
        <v>39.07</v>
      </c>
      <c r="K93">
        <v>147.9</v>
      </c>
      <c r="L93">
        <v>121</v>
      </c>
      <c r="M93">
        <v>12.57</v>
      </c>
      <c r="N93">
        <v>241.4</v>
      </c>
      <c r="O93">
        <v>108</v>
      </c>
      <c r="P93">
        <v>10.86</v>
      </c>
      <c r="Q93">
        <v>9.6</v>
      </c>
      <c r="R93">
        <v>7</v>
      </c>
      <c r="S93">
        <v>2.59</v>
      </c>
      <c r="T93">
        <v>3</v>
      </c>
      <c r="U93" t="s">
        <v>22</v>
      </c>
      <c r="V93">
        <f>IF(tbl_Customers[[#This Row],[churn]] = "yes", 1, 0)</f>
        <v>0</v>
      </c>
      <c r="W93" t="str">
        <f>IF(tbl_Customers[[#This Row],[number_customer_service_calls]] &lt;= 1, "0-1 Calls", IF(tbl_Customers[[#This Row],[number_customer_service_calls]] &lt;= 3, "2-3 Calls", IF(tbl_Customers[[#This Row],[number_customer_service_calls]] &lt;=5, "4-5 Calls", "6+ Calls")))</f>
        <v>2-3 Calls</v>
      </c>
      <c r="X93" t="str">
        <f>IF(tbl_Customers[[#This Row],[account_length]] &lt;= 50, "0-50", IF(tbl_Customers[[#This Row],[account_length]] &lt;=100, "51-100", IF(tbl_Customers[[#This Row],[account_length]] &lt;= 150, "101-150", "151+")))</f>
        <v>151+</v>
      </c>
      <c r="Y93" t="str">
        <f>IF(tbl_Customers[[#This Row],[total_intl_charge]] &lt;= 3, "Low Charges", "High Charges")</f>
        <v>Low Charges</v>
      </c>
      <c r="Z93" t="str">
        <f>IF(tbl_Customers[[#This Row],[total_eve_calls]]&lt;=80,"Low Calls",
IF(tbl_Customers[[#This Row],[total_eve_calls]]&lt;=120,"Medium Calls","High Calls"))</f>
        <v>High Calls</v>
      </c>
      <c r="AA93" t="str">
        <f>IF(tbl_Customers[[#This Row],[total_eve_charge]]&lt;=15,"Low Charges",
IF(tbl_Customers[[#This Row],[total_eve_charge]]&lt;=20,"Medium Charges","High Charges"))</f>
        <v>Low Charges</v>
      </c>
      <c r="AB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 t="str">
        <f>IF(tbl_Customers[[#This Row],[number_vmail_messages]] = 0, "No Usage", IF(tbl_Customers[[#This Row],[number_vmail_messages]] &lt;= 20, "Low Usage", IF(tbl_Customers[[#This Row],[number_vmail_messages]] &lt;= 40, "Medium Usgae", "High Usage")))</f>
        <v>No Usage</v>
      </c>
      <c r="AD93" t="str">
        <f>IF(tbl_Customers[[#This Row],[total_day_minutes]]&lt;=150,"Low Usage", IF(tbl_Customers[[#This Row],[total_day_minutes]]&lt;=200,"Medium Usage", IF(tbl_Customers[[#This Row],[total_day_minutes]]&lt;=250,"High Usage","Very High Usage")))</f>
        <v>High Usage</v>
      </c>
      <c r="AE93" t="str">
        <f>IF(tbl_Customers[[#This Row],[total_intl_calls]]&lt;=5,"Low Calls", IF(tbl_Customers[[#This Row],[total_intl_calls]]&lt;=10, "Medium Calls", "High Calls"))</f>
        <v>Medium Calls</v>
      </c>
      <c r="AF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 s="36" t="str">
        <f>IF(tbl_Customers[[#This Row],[Churn_Risk_Score]]&gt;=10,"High Risk", IF(tbl_Customers[[#This Row],[Churn_Risk_Score]]&gt;=5,"Medium Risk","Low Risk"))</f>
        <v>Low Risk</v>
      </c>
    </row>
    <row r="94" spans="1:33" x14ac:dyDescent="0.35">
      <c r="A94">
        <v>93</v>
      </c>
      <c r="B94" t="s">
        <v>53</v>
      </c>
      <c r="C94">
        <v>120</v>
      </c>
      <c r="D94" t="s">
        <v>25</v>
      </c>
      <c r="E94" t="s">
        <v>22</v>
      </c>
      <c r="F94" t="s">
        <v>22</v>
      </c>
      <c r="G94">
        <v>0</v>
      </c>
      <c r="H94">
        <v>165</v>
      </c>
      <c r="I94">
        <v>100</v>
      </c>
      <c r="J94">
        <v>28.05</v>
      </c>
      <c r="K94">
        <v>317.2</v>
      </c>
      <c r="L94">
        <v>83</v>
      </c>
      <c r="M94">
        <v>26.96</v>
      </c>
      <c r="N94">
        <v>119.2</v>
      </c>
      <c r="O94">
        <v>86</v>
      </c>
      <c r="P94">
        <v>5.36</v>
      </c>
      <c r="Q94">
        <v>8.3000000000000007</v>
      </c>
      <c r="R94">
        <v>8</v>
      </c>
      <c r="S94">
        <v>2.2400000000000002</v>
      </c>
      <c r="T94">
        <v>1</v>
      </c>
      <c r="U94" t="s">
        <v>22</v>
      </c>
      <c r="V94">
        <f>IF(tbl_Customers[[#This Row],[churn]] = "yes", 1, 0)</f>
        <v>0</v>
      </c>
      <c r="W94" t="str">
        <f>IF(tbl_Customers[[#This Row],[number_customer_service_calls]] &lt;= 1, "0-1 Calls", IF(tbl_Customers[[#This Row],[number_customer_service_calls]] &lt;= 3, "2-3 Calls", IF(tbl_Customers[[#This Row],[number_customer_service_calls]] &lt;=5, "4-5 Calls", "6+ Calls")))</f>
        <v>0-1 Calls</v>
      </c>
      <c r="X94" t="str">
        <f>IF(tbl_Customers[[#This Row],[account_length]] &lt;= 50, "0-50", IF(tbl_Customers[[#This Row],[account_length]] &lt;=100, "51-100", IF(tbl_Customers[[#This Row],[account_length]] &lt;= 150, "101-150", "151+")))</f>
        <v>101-150</v>
      </c>
      <c r="Y94" t="str">
        <f>IF(tbl_Customers[[#This Row],[total_intl_charge]] &lt;= 3, "Low Charges", "High Charges")</f>
        <v>Low Charges</v>
      </c>
      <c r="Z94" t="str">
        <f>IF(tbl_Customers[[#This Row],[total_eve_calls]]&lt;=80,"Low Calls",
IF(tbl_Customers[[#This Row],[total_eve_calls]]&lt;=120,"Medium Calls","High Calls"))</f>
        <v>Medium Calls</v>
      </c>
      <c r="AA94" t="str">
        <f>IF(tbl_Customers[[#This Row],[total_eve_charge]]&lt;=15,"Low Charges",
IF(tbl_Customers[[#This Row],[total_eve_charge]]&lt;=20,"Medium Charges","High Charges"))</f>
        <v>High Charges</v>
      </c>
      <c r="AB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 t="str">
        <f>IF(tbl_Customers[[#This Row],[number_vmail_messages]] = 0, "No Usage", IF(tbl_Customers[[#This Row],[number_vmail_messages]] &lt;= 20, "Low Usage", IF(tbl_Customers[[#This Row],[number_vmail_messages]] &lt;= 40, "Medium Usgae", "High Usage")))</f>
        <v>No Usage</v>
      </c>
      <c r="AD94" t="str">
        <f>IF(tbl_Customers[[#This Row],[total_day_minutes]]&lt;=150,"Low Usage", IF(tbl_Customers[[#This Row],[total_day_minutes]]&lt;=200,"Medium Usage", IF(tbl_Customers[[#This Row],[total_day_minutes]]&lt;=250,"High Usage","Very High Usage")))</f>
        <v>Medium Usage</v>
      </c>
      <c r="AE94" t="str">
        <f>IF(tbl_Customers[[#This Row],[total_intl_calls]]&lt;=5,"Low Calls", IF(tbl_Customers[[#This Row],[total_intl_calls]]&lt;=10, "Medium Calls", "High Calls"))</f>
        <v>Medium Calls</v>
      </c>
      <c r="AF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4" s="36" t="str">
        <f>IF(tbl_Customers[[#This Row],[Churn_Risk_Score]]&gt;=10,"High Risk", IF(tbl_Customers[[#This Row],[Churn_Risk_Score]]&gt;=5,"Medium Risk","Low Risk"))</f>
        <v>Low Risk</v>
      </c>
    </row>
    <row r="95" spans="1:33" x14ac:dyDescent="0.35">
      <c r="A95">
        <v>94</v>
      </c>
      <c r="B95" t="s">
        <v>68</v>
      </c>
      <c r="C95">
        <v>98</v>
      </c>
      <c r="D95" t="s">
        <v>25</v>
      </c>
      <c r="E95" t="s">
        <v>22</v>
      </c>
      <c r="F95" t="s">
        <v>22</v>
      </c>
      <c r="G95">
        <v>0</v>
      </c>
      <c r="H95">
        <v>161</v>
      </c>
      <c r="I95">
        <v>117</v>
      </c>
      <c r="J95">
        <v>27.37</v>
      </c>
      <c r="K95">
        <v>190.9</v>
      </c>
      <c r="L95">
        <v>113</v>
      </c>
      <c r="M95">
        <v>16.23</v>
      </c>
      <c r="N95">
        <v>227.7</v>
      </c>
      <c r="O95">
        <v>113</v>
      </c>
      <c r="P95">
        <v>10.25</v>
      </c>
      <c r="Q95">
        <v>12.1</v>
      </c>
      <c r="R95">
        <v>4</v>
      </c>
      <c r="S95">
        <v>3.27</v>
      </c>
      <c r="T95">
        <v>4</v>
      </c>
      <c r="U95" t="s">
        <v>22</v>
      </c>
      <c r="V95">
        <f>IF(tbl_Customers[[#This Row],[churn]] = "yes", 1, 0)</f>
        <v>0</v>
      </c>
      <c r="W95" t="str">
        <f>IF(tbl_Customers[[#This Row],[number_customer_service_calls]] &lt;= 1, "0-1 Calls", IF(tbl_Customers[[#This Row],[number_customer_service_calls]] &lt;= 3, "2-3 Calls", IF(tbl_Customers[[#This Row],[number_customer_service_calls]] &lt;=5, "4-5 Calls", "6+ Calls")))</f>
        <v>4-5 Calls</v>
      </c>
      <c r="X95" t="str">
        <f>IF(tbl_Customers[[#This Row],[account_length]] &lt;= 50, "0-50", IF(tbl_Customers[[#This Row],[account_length]] &lt;=100, "51-100", IF(tbl_Customers[[#This Row],[account_length]] &lt;= 150, "101-150", "151+")))</f>
        <v>51-100</v>
      </c>
      <c r="Y95" t="str">
        <f>IF(tbl_Customers[[#This Row],[total_intl_charge]] &lt;= 3, "Low Charges", "High Charges")</f>
        <v>High Charges</v>
      </c>
      <c r="Z95" t="str">
        <f>IF(tbl_Customers[[#This Row],[total_eve_calls]]&lt;=80,"Low Calls",
IF(tbl_Customers[[#This Row],[total_eve_calls]]&lt;=120,"Medium Calls","High Calls"))</f>
        <v>Medium Calls</v>
      </c>
      <c r="AA95" t="str">
        <f>IF(tbl_Customers[[#This Row],[total_eve_charge]]&lt;=15,"Low Charges",
IF(tbl_Customers[[#This Row],[total_eve_charge]]&lt;=20,"Medium Charges","High Charges"))</f>
        <v>Medium Charges</v>
      </c>
      <c r="AB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 t="str">
        <f>IF(tbl_Customers[[#This Row],[number_vmail_messages]] = 0, "No Usage", IF(tbl_Customers[[#This Row],[number_vmail_messages]] &lt;= 20, "Low Usage", IF(tbl_Customers[[#This Row],[number_vmail_messages]] &lt;= 40, "Medium Usgae", "High Usage")))</f>
        <v>No Usage</v>
      </c>
      <c r="AD95" t="str">
        <f>IF(tbl_Customers[[#This Row],[total_day_minutes]]&lt;=150,"Low Usage", IF(tbl_Customers[[#This Row],[total_day_minutes]]&lt;=200,"Medium Usage", IF(tbl_Customers[[#This Row],[total_day_minutes]]&lt;=250,"High Usage","Very High Usage")))</f>
        <v>Medium Usage</v>
      </c>
      <c r="AE95" t="str">
        <f>IF(tbl_Customers[[#This Row],[total_intl_calls]]&lt;=5,"Low Calls", IF(tbl_Customers[[#This Row],[total_intl_calls]]&lt;=10, "Medium Calls", "High Calls"))</f>
        <v>Low Calls</v>
      </c>
      <c r="AF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5" s="36" t="str">
        <f>IF(tbl_Customers[[#This Row],[Churn_Risk_Score]]&gt;=10,"High Risk", IF(tbl_Customers[[#This Row],[Churn_Risk_Score]]&gt;=5,"Medium Risk","Low Risk"))</f>
        <v>Medium Risk</v>
      </c>
    </row>
    <row r="96" spans="1:33" x14ac:dyDescent="0.35">
      <c r="A96">
        <v>95</v>
      </c>
      <c r="B96" t="s">
        <v>54</v>
      </c>
      <c r="C96">
        <v>125</v>
      </c>
      <c r="D96" t="s">
        <v>25</v>
      </c>
      <c r="E96" t="s">
        <v>22</v>
      </c>
      <c r="F96" t="s">
        <v>22</v>
      </c>
      <c r="G96">
        <v>0</v>
      </c>
      <c r="H96">
        <v>126.7</v>
      </c>
      <c r="I96">
        <v>108</v>
      </c>
      <c r="J96">
        <v>21.54</v>
      </c>
      <c r="K96">
        <v>206</v>
      </c>
      <c r="L96">
        <v>90</v>
      </c>
      <c r="M96">
        <v>17.510000000000002</v>
      </c>
      <c r="N96">
        <v>247.8</v>
      </c>
      <c r="O96">
        <v>114</v>
      </c>
      <c r="P96">
        <v>11.15</v>
      </c>
      <c r="Q96">
        <v>13.3</v>
      </c>
      <c r="R96">
        <v>7</v>
      </c>
      <c r="S96">
        <v>3.59</v>
      </c>
      <c r="T96">
        <v>1</v>
      </c>
      <c r="U96" t="s">
        <v>22</v>
      </c>
      <c r="V96">
        <f>IF(tbl_Customers[[#This Row],[churn]] = "yes", 1, 0)</f>
        <v>0</v>
      </c>
      <c r="W96" t="str">
        <f>IF(tbl_Customers[[#This Row],[number_customer_service_calls]] &lt;= 1, "0-1 Calls", IF(tbl_Customers[[#This Row],[number_customer_service_calls]] &lt;= 3, "2-3 Calls", IF(tbl_Customers[[#This Row],[number_customer_service_calls]] &lt;=5, "4-5 Calls", "6+ Calls")))</f>
        <v>0-1 Calls</v>
      </c>
      <c r="X96" t="str">
        <f>IF(tbl_Customers[[#This Row],[account_length]] &lt;= 50, "0-50", IF(tbl_Customers[[#This Row],[account_length]] &lt;=100, "51-100", IF(tbl_Customers[[#This Row],[account_length]] &lt;= 150, "101-150", "151+")))</f>
        <v>101-150</v>
      </c>
      <c r="Y96" t="str">
        <f>IF(tbl_Customers[[#This Row],[total_intl_charge]] &lt;= 3, "Low Charges", "High Charges")</f>
        <v>High Charges</v>
      </c>
      <c r="Z96" t="str">
        <f>IF(tbl_Customers[[#This Row],[total_eve_calls]]&lt;=80,"Low Calls",
IF(tbl_Customers[[#This Row],[total_eve_calls]]&lt;=120,"Medium Calls","High Calls"))</f>
        <v>Medium Calls</v>
      </c>
      <c r="AA96" t="str">
        <f>IF(tbl_Customers[[#This Row],[total_eve_charge]]&lt;=15,"Low Charges",
IF(tbl_Customers[[#This Row],[total_eve_charge]]&lt;=20,"Medium Charges","High Charges"))</f>
        <v>Medium Charges</v>
      </c>
      <c r="AB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 t="str">
        <f>IF(tbl_Customers[[#This Row],[number_vmail_messages]] = 0, "No Usage", IF(tbl_Customers[[#This Row],[number_vmail_messages]] &lt;= 20, "Low Usage", IF(tbl_Customers[[#This Row],[number_vmail_messages]] &lt;= 40, "Medium Usgae", "High Usage")))</f>
        <v>No Usage</v>
      </c>
      <c r="AD96" t="str">
        <f>IF(tbl_Customers[[#This Row],[total_day_minutes]]&lt;=150,"Low Usage", IF(tbl_Customers[[#This Row],[total_day_minutes]]&lt;=200,"Medium Usage", IF(tbl_Customers[[#This Row],[total_day_minutes]]&lt;=250,"High Usage","Very High Usage")))</f>
        <v>Low Usage</v>
      </c>
      <c r="AE96" t="str">
        <f>IF(tbl_Customers[[#This Row],[total_intl_calls]]&lt;=5,"Low Calls", IF(tbl_Customers[[#This Row],[total_intl_calls]]&lt;=10, "Medium Calls", "High Calls"))</f>
        <v>Medium Calls</v>
      </c>
      <c r="AF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6" s="36" t="str">
        <f>IF(tbl_Customers[[#This Row],[Churn_Risk_Score]]&gt;=10,"High Risk", IF(tbl_Customers[[#This Row],[Churn_Risk_Score]]&gt;=5,"Medium Risk","Low Risk"))</f>
        <v>Low Risk</v>
      </c>
    </row>
    <row r="97" spans="1:33" x14ac:dyDescent="0.35">
      <c r="A97">
        <v>96</v>
      </c>
      <c r="B97" t="s">
        <v>42</v>
      </c>
      <c r="C97">
        <v>63</v>
      </c>
      <c r="D97" t="s">
        <v>21</v>
      </c>
      <c r="E97" t="s">
        <v>22</v>
      </c>
      <c r="F97" t="s">
        <v>22</v>
      </c>
      <c r="G97">
        <v>0</v>
      </c>
      <c r="H97">
        <v>58.9</v>
      </c>
      <c r="I97">
        <v>125</v>
      </c>
      <c r="J97">
        <v>10.01</v>
      </c>
      <c r="K97">
        <v>169.6</v>
      </c>
      <c r="L97">
        <v>59</v>
      </c>
      <c r="M97">
        <v>14.42</v>
      </c>
      <c r="N97">
        <v>211.4</v>
      </c>
      <c r="O97">
        <v>88</v>
      </c>
      <c r="P97">
        <v>9.51</v>
      </c>
      <c r="Q97">
        <v>9.4</v>
      </c>
      <c r="R97">
        <v>3</v>
      </c>
      <c r="S97">
        <v>2.54</v>
      </c>
      <c r="T97">
        <v>1</v>
      </c>
      <c r="U97" t="s">
        <v>22</v>
      </c>
      <c r="V97">
        <f>IF(tbl_Customers[[#This Row],[churn]] = "yes", 1, 0)</f>
        <v>0</v>
      </c>
      <c r="W97" t="str">
        <f>IF(tbl_Customers[[#This Row],[number_customer_service_calls]] &lt;= 1, "0-1 Calls", IF(tbl_Customers[[#This Row],[number_customer_service_calls]] &lt;= 3, "2-3 Calls", IF(tbl_Customers[[#This Row],[number_customer_service_calls]] &lt;=5, "4-5 Calls", "6+ Calls")))</f>
        <v>0-1 Calls</v>
      </c>
      <c r="X97" t="str">
        <f>IF(tbl_Customers[[#This Row],[account_length]] &lt;= 50, "0-50", IF(tbl_Customers[[#This Row],[account_length]] &lt;=100, "51-100", IF(tbl_Customers[[#This Row],[account_length]] &lt;= 150, "101-150", "151+")))</f>
        <v>51-100</v>
      </c>
      <c r="Y97" t="str">
        <f>IF(tbl_Customers[[#This Row],[total_intl_charge]] &lt;= 3, "Low Charges", "High Charges")</f>
        <v>Low Charges</v>
      </c>
      <c r="Z97" t="str">
        <f>IF(tbl_Customers[[#This Row],[total_eve_calls]]&lt;=80,"Low Calls",
IF(tbl_Customers[[#This Row],[total_eve_calls]]&lt;=120,"Medium Calls","High Calls"))</f>
        <v>Low Calls</v>
      </c>
      <c r="AA97" t="str">
        <f>IF(tbl_Customers[[#This Row],[total_eve_charge]]&lt;=15,"Low Charges",
IF(tbl_Customers[[#This Row],[total_eve_charge]]&lt;=20,"Medium Charges","High Charges"))</f>
        <v>Low Charges</v>
      </c>
      <c r="AB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 t="str">
        <f>IF(tbl_Customers[[#This Row],[number_vmail_messages]] = 0, "No Usage", IF(tbl_Customers[[#This Row],[number_vmail_messages]] &lt;= 20, "Low Usage", IF(tbl_Customers[[#This Row],[number_vmail_messages]] &lt;= 40, "Medium Usgae", "High Usage")))</f>
        <v>No Usage</v>
      </c>
      <c r="AD97" t="str">
        <f>IF(tbl_Customers[[#This Row],[total_day_minutes]]&lt;=150,"Low Usage", IF(tbl_Customers[[#This Row],[total_day_minutes]]&lt;=200,"Medium Usage", IF(tbl_Customers[[#This Row],[total_day_minutes]]&lt;=250,"High Usage","Very High Usage")))</f>
        <v>Low Usage</v>
      </c>
      <c r="AE97" t="str">
        <f>IF(tbl_Customers[[#This Row],[total_intl_calls]]&lt;=5,"Low Calls", IF(tbl_Customers[[#This Row],[total_intl_calls]]&lt;=10, "Medium Calls", "High Calls"))</f>
        <v>Low Calls</v>
      </c>
      <c r="AF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7" s="36" t="str">
        <f>IF(tbl_Customers[[#This Row],[Churn_Risk_Score]]&gt;=10,"High Risk", IF(tbl_Customers[[#This Row],[Churn_Risk_Score]]&gt;=5,"Medium Risk","Low Risk"))</f>
        <v>Low Risk</v>
      </c>
    </row>
    <row r="98" spans="1:33" x14ac:dyDescent="0.35">
      <c r="A98">
        <v>97</v>
      </c>
      <c r="B98" t="s">
        <v>66</v>
      </c>
      <c r="C98">
        <v>36</v>
      </c>
      <c r="D98" t="s">
        <v>28</v>
      </c>
      <c r="E98" t="s">
        <v>23</v>
      </c>
      <c r="F98" t="s">
        <v>23</v>
      </c>
      <c r="G98">
        <v>42</v>
      </c>
      <c r="H98">
        <v>196.8</v>
      </c>
      <c r="I98">
        <v>89</v>
      </c>
      <c r="J98">
        <v>33.46</v>
      </c>
      <c r="K98">
        <v>254.9</v>
      </c>
      <c r="L98">
        <v>122</v>
      </c>
      <c r="M98">
        <v>21.67</v>
      </c>
      <c r="N98">
        <v>138.30000000000001</v>
      </c>
      <c r="O98">
        <v>126</v>
      </c>
      <c r="P98">
        <v>6.22</v>
      </c>
      <c r="Q98">
        <v>20</v>
      </c>
      <c r="R98">
        <v>6</v>
      </c>
      <c r="S98">
        <v>5.4</v>
      </c>
      <c r="T98">
        <v>0</v>
      </c>
      <c r="U98" t="s">
        <v>23</v>
      </c>
      <c r="V98">
        <f>IF(tbl_Customers[[#This Row],[churn]] = "yes", 1, 0)</f>
        <v>1</v>
      </c>
      <c r="W98" t="str">
        <f>IF(tbl_Customers[[#This Row],[number_customer_service_calls]] &lt;= 1, "0-1 Calls", IF(tbl_Customers[[#This Row],[number_customer_service_calls]] &lt;= 3, "2-3 Calls", IF(tbl_Customers[[#This Row],[number_customer_service_calls]] &lt;=5, "4-5 Calls", "6+ Calls")))</f>
        <v>0-1 Calls</v>
      </c>
      <c r="X98" t="str">
        <f>IF(tbl_Customers[[#This Row],[account_length]] &lt;= 50, "0-50", IF(tbl_Customers[[#This Row],[account_length]] &lt;=100, "51-100", IF(tbl_Customers[[#This Row],[account_length]] &lt;= 150, "101-150", "151+")))</f>
        <v>0-50</v>
      </c>
      <c r="Y98" t="str">
        <f>IF(tbl_Customers[[#This Row],[total_intl_charge]] &lt;= 3, "Low Charges", "High Charges")</f>
        <v>High Charges</v>
      </c>
      <c r="Z98" t="str">
        <f>IF(tbl_Customers[[#This Row],[total_eve_calls]]&lt;=80,"Low Calls",
IF(tbl_Customers[[#This Row],[total_eve_calls]]&lt;=120,"Medium Calls","High Calls"))</f>
        <v>High Calls</v>
      </c>
      <c r="AA98" t="str">
        <f>IF(tbl_Customers[[#This Row],[total_eve_charge]]&lt;=15,"Low Charges",
IF(tbl_Customers[[#This Row],[total_eve_charge]]&lt;=20,"Medium Charges","High Charges"))</f>
        <v>High Charges</v>
      </c>
      <c r="AB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8" t="str">
        <f>IF(tbl_Customers[[#This Row],[number_vmail_messages]] = 0, "No Usage", IF(tbl_Customers[[#This Row],[number_vmail_messages]] &lt;= 20, "Low Usage", IF(tbl_Customers[[#This Row],[number_vmail_messages]] &lt;= 40, "Medium Usgae", "High Usage")))</f>
        <v>High Usage</v>
      </c>
      <c r="AD98" t="str">
        <f>IF(tbl_Customers[[#This Row],[total_day_minutes]]&lt;=150,"Low Usage", IF(tbl_Customers[[#This Row],[total_day_minutes]]&lt;=200,"Medium Usage", IF(tbl_Customers[[#This Row],[total_day_minutes]]&lt;=250,"High Usage","Very High Usage")))</f>
        <v>Medium Usage</v>
      </c>
      <c r="AE98" t="str">
        <f>IF(tbl_Customers[[#This Row],[total_intl_calls]]&lt;=5,"Low Calls", IF(tbl_Customers[[#This Row],[total_intl_calls]]&lt;=10, "Medium Calls", "High Calls"))</f>
        <v>Medium Calls</v>
      </c>
      <c r="AF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98" s="36" t="str">
        <f>IF(tbl_Customers[[#This Row],[Churn_Risk_Score]]&gt;=10,"High Risk", IF(tbl_Customers[[#This Row],[Churn_Risk_Score]]&gt;=5,"Medium Risk","Low Risk"))</f>
        <v>Medium Risk</v>
      </c>
    </row>
    <row r="99" spans="1:33" x14ac:dyDescent="0.35">
      <c r="A99">
        <v>98</v>
      </c>
      <c r="B99" t="s">
        <v>24</v>
      </c>
      <c r="C99">
        <v>64</v>
      </c>
      <c r="D99" t="s">
        <v>28</v>
      </c>
      <c r="E99" t="s">
        <v>22</v>
      </c>
      <c r="F99" t="s">
        <v>22</v>
      </c>
      <c r="G99">
        <v>0</v>
      </c>
      <c r="H99">
        <v>162.6</v>
      </c>
      <c r="I99">
        <v>83</v>
      </c>
      <c r="J99">
        <v>27.64</v>
      </c>
      <c r="K99">
        <v>152.30000000000001</v>
      </c>
      <c r="L99">
        <v>109</v>
      </c>
      <c r="M99">
        <v>12.95</v>
      </c>
      <c r="N99">
        <v>57.5</v>
      </c>
      <c r="O99">
        <v>122</v>
      </c>
      <c r="P99">
        <v>2.59</v>
      </c>
      <c r="Q99">
        <v>14.2</v>
      </c>
      <c r="R99">
        <v>3</v>
      </c>
      <c r="S99">
        <v>3.83</v>
      </c>
      <c r="T99">
        <v>1</v>
      </c>
      <c r="U99" t="s">
        <v>22</v>
      </c>
      <c r="V99">
        <f>IF(tbl_Customers[[#This Row],[churn]] = "yes", 1, 0)</f>
        <v>0</v>
      </c>
      <c r="W99" t="str">
        <f>IF(tbl_Customers[[#This Row],[number_customer_service_calls]] &lt;= 1, "0-1 Calls", IF(tbl_Customers[[#This Row],[number_customer_service_calls]] &lt;= 3, "2-3 Calls", IF(tbl_Customers[[#This Row],[number_customer_service_calls]] &lt;=5, "4-5 Calls", "6+ Calls")))</f>
        <v>0-1 Calls</v>
      </c>
      <c r="X99" t="str">
        <f>IF(tbl_Customers[[#This Row],[account_length]] &lt;= 50, "0-50", IF(tbl_Customers[[#This Row],[account_length]] &lt;=100, "51-100", IF(tbl_Customers[[#This Row],[account_length]] &lt;= 150, "101-150", "151+")))</f>
        <v>51-100</v>
      </c>
      <c r="Y99" t="str">
        <f>IF(tbl_Customers[[#This Row],[total_intl_charge]] &lt;= 3, "Low Charges", "High Charges")</f>
        <v>High Charges</v>
      </c>
      <c r="Z99" t="str">
        <f>IF(tbl_Customers[[#This Row],[total_eve_calls]]&lt;=80,"Low Calls",
IF(tbl_Customers[[#This Row],[total_eve_calls]]&lt;=120,"Medium Calls","High Calls"))</f>
        <v>Medium Calls</v>
      </c>
      <c r="AA99" t="str">
        <f>IF(tbl_Customers[[#This Row],[total_eve_charge]]&lt;=15,"Low Charges",
IF(tbl_Customers[[#This Row],[total_eve_charge]]&lt;=20,"Medium Charges","High Charges"))</f>
        <v>Low Charges</v>
      </c>
      <c r="AB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 t="str">
        <f>IF(tbl_Customers[[#This Row],[number_vmail_messages]] = 0, "No Usage", IF(tbl_Customers[[#This Row],[number_vmail_messages]] &lt;= 20, "Low Usage", IF(tbl_Customers[[#This Row],[number_vmail_messages]] &lt;= 40, "Medium Usgae", "High Usage")))</f>
        <v>No Usage</v>
      </c>
      <c r="AD99" t="str">
        <f>IF(tbl_Customers[[#This Row],[total_day_minutes]]&lt;=150,"Low Usage", IF(tbl_Customers[[#This Row],[total_day_minutes]]&lt;=200,"Medium Usage", IF(tbl_Customers[[#This Row],[total_day_minutes]]&lt;=250,"High Usage","Very High Usage")))</f>
        <v>Medium Usage</v>
      </c>
      <c r="AE99" t="str">
        <f>IF(tbl_Customers[[#This Row],[total_intl_calls]]&lt;=5,"Low Calls", IF(tbl_Customers[[#This Row],[total_intl_calls]]&lt;=10, "Medium Calls", "High Calls"))</f>
        <v>Low Calls</v>
      </c>
      <c r="AF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9" s="36" t="str">
        <f>IF(tbl_Customers[[#This Row],[Churn_Risk_Score]]&gt;=10,"High Risk", IF(tbl_Customers[[#This Row],[Churn_Risk_Score]]&gt;=5,"Medium Risk","Low Risk"))</f>
        <v>Low Risk</v>
      </c>
    </row>
    <row r="100" spans="1:33" x14ac:dyDescent="0.35">
      <c r="A100">
        <v>99</v>
      </c>
      <c r="B100" t="s">
        <v>62</v>
      </c>
      <c r="C100">
        <v>74</v>
      </c>
      <c r="D100" t="s">
        <v>21</v>
      </c>
      <c r="E100" t="s">
        <v>22</v>
      </c>
      <c r="F100" t="s">
        <v>22</v>
      </c>
      <c r="G100">
        <v>0</v>
      </c>
      <c r="H100">
        <v>282.5</v>
      </c>
      <c r="I100">
        <v>114</v>
      </c>
      <c r="J100">
        <v>48.03</v>
      </c>
      <c r="K100">
        <v>219.9</v>
      </c>
      <c r="L100">
        <v>48</v>
      </c>
      <c r="M100">
        <v>18.690000000000001</v>
      </c>
      <c r="N100">
        <v>170</v>
      </c>
      <c r="O100">
        <v>115</v>
      </c>
      <c r="P100">
        <v>7.65</v>
      </c>
      <c r="Q100">
        <v>9.4</v>
      </c>
      <c r="R100">
        <v>4</v>
      </c>
      <c r="S100">
        <v>2.54</v>
      </c>
      <c r="T100">
        <v>1</v>
      </c>
      <c r="U100" t="s">
        <v>23</v>
      </c>
      <c r="V100">
        <f>IF(tbl_Customers[[#This Row],[churn]] = "yes", 1, 0)</f>
        <v>1</v>
      </c>
      <c r="W100" t="str">
        <f>IF(tbl_Customers[[#This Row],[number_customer_service_calls]] &lt;= 1, "0-1 Calls", IF(tbl_Customers[[#This Row],[number_customer_service_calls]] &lt;= 3, "2-3 Calls", IF(tbl_Customers[[#This Row],[number_customer_service_calls]] &lt;=5, "4-5 Calls", "6+ Calls")))</f>
        <v>0-1 Calls</v>
      </c>
      <c r="X100" t="str">
        <f>IF(tbl_Customers[[#This Row],[account_length]] &lt;= 50, "0-50", IF(tbl_Customers[[#This Row],[account_length]] &lt;=100, "51-100", IF(tbl_Customers[[#This Row],[account_length]] &lt;= 150, "101-150", "151+")))</f>
        <v>51-100</v>
      </c>
      <c r="Y100" t="str">
        <f>IF(tbl_Customers[[#This Row],[total_intl_charge]] &lt;= 3, "Low Charges", "High Charges")</f>
        <v>Low Charges</v>
      </c>
      <c r="Z100" t="str">
        <f>IF(tbl_Customers[[#This Row],[total_eve_calls]]&lt;=80,"Low Calls",
IF(tbl_Customers[[#This Row],[total_eve_calls]]&lt;=120,"Medium Calls","High Calls"))</f>
        <v>Low Calls</v>
      </c>
      <c r="AA100" t="str">
        <f>IF(tbl_Customers[[#This Row],[total_eve_charge]]&lt;=15,"Low Charges",
IF(tbl_Customers[[#This Row],[total_eve_charge]]&lt;=20,"Medium Charges","High Charges"))</f>
        <v>Medium Charges</v>
      </c>
      <c r="AB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 t="str">
        <f>IF(tbl_Customers[[#This Row],[number_vmail_messages]] = 0, "No Usage", IF(tbl_Customers[[#This Row],[number_vmail_messages]] &lt;= 20, "Low Usage", IF(tbl_Customers[[#This Row],[number_vmail_messages]] &lt;= 40, "Medium Usgae", "High Usage")))</f>
        <v>No Usage</v>
      </c>
      <c r="AD100" t="str">
        <f>IF(tbl_Customers[[#This Row],[total_day_minutes]]&lt;=150,"Low Usage", IF(tbl_Customers[[#This Row],[total_day_minutes]]&lt;=200,"Medium Usage", IF(tbl_Customers[[#This Row],[total_day_minutes]]&lt;=250,"High Usage","Very High Usage")))</f>
        <v>Very High Usage</v>
      </c>
      <c r="AE100" t="str">
        <f>IF(tbl_Customers[[#This Row],[total_intl_calls]]&lt;=5,"Low Calls", IF(tbl_Customers[[#This Row],[total_intl_calls]]&lt;=10, "Medium Calls", "High Calls"))</f>
        <v>Low Calls</v>
      </c>
      <c r="AF1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0" s="36" t="str">
        <f>IF(tbl_Customers[[#This Row],[Churn_Risk_Score]]&gt;=10,"High Risk", IF(tbl_Customers[[#This Row],[Churn_Risk_Score]]&gt;=5,"Medium Risk","Low Risk"))</f>
        <v>Medium Risk</v>
      </c>
    </row>
    <row r="101" spans="1:33" x14ac:dyDescent="0.35">
      <c r="A101">
        <v>100</v>
      </c>
      <c r="B101" t="s">
        <v>69</v>
      </c>
      <c r="C101">
        <v>46</v>
      </c>
      <c r="D101" t="s">
        <v>25</v>
      </c>
      <c r="E101" t="s">
        <v>22</v>
      </c>
      <c r="F101" t="s">
        <v>22</v>
      </c>
      <c r="G101">
        <v>0</v>
      </c>
      <c r="H101">
        <v>210.2</v>
      </c>
      <c r="I101">
        <v>92</v>
      </c>
      <c r="J101">
        <v>35.729999999999997</v>
      </c>
      <c r="K101">
        <v>227.3</v>
      </c>
      <c r="L101">
        <v>77</v>
      </c>
      <c r="M101">
        <v>19.32</v>
      </c>
      <c r="N101">
        <v>200.1</v>
      </c>
      <c r="O101">
        <v>116</v>
      </c>
      <c r="P101">
        <v>9</v>
      </c>
      <c r="Q101">
        <v>13.1</v>
      </c>
      <c r="R101">
        <v>7</v>
      </c>
      <c r="S101">
        <v>3.54</v>
      </c>
      <c r="T101">
        <v>1</v>
      </c>
      <c r="U101" t="s">
        <v>22</v>
      </c>
      <c r="V101">
        <f>IF(tbl_Customers[[#This Row],[churn]] = "yes", 1, 0)</f>
        <v>0</v>
      </c>
      <c r="W101" t="str">
        <f>IF(tbl_Customers[[#This Row],[number_customer_service_calls]] &lt;= 1, "0-1 Calls", IF(tbl_Customers[[#This Row],[number_customer_service_calls]] &lt;= 3, "2-3 Calls", IF(tbl_Customers[[#This Row],[number_customer_service_calls]] &lt;=5, "4-5 Calls", "6+ Calls")))</f>
        <v>0-1 Calls</v>
      </c>
      <c r="X101" t="str">
        <f>IF(tbl_Customers[[#This Row],[account_length]] &lt;= 50, "0-50", IF(tbl_Customers[[#This Row],[account_length]] &lt;=100, "51-100", IF(tbl_Customers[[#This Row],[account_length]] &lt;= 150, "101-150", "151+")))</f>
        <v>0-50</v>
      </c>
      <c r="Y101" t="str">
        <f>IF(tbl_Customers[[#This Row],[total_intl_charge]] &lt;= 3, "Low Charges", "High Charges")</f>
        <v>High Charges</v>
      </c>
      <c r="Z101" t="str">
        <f>IF(tbl_Customers[[#This Row],[total_eve_calls]]&lt;=80,"Low Calls",
IF(tbl_Customers[[#This Row],[total_eve_calls]]&lt;=120,"Medium Calls","High Calls"))</f>
        <v>Low Calls</v>
      </c>
      <c r="AA101" t="str">
        <f>IF(tbl_Customers[[#This Row],[total_eve_charge]]&lt;=15,"Low Charges",
IF(tbl_Customers[[#This Row],[total_eve_charge]]&lt;=20,"Medium Charges","High Charges"))</f>
        <v>Medium Charges</v>
      </c>
      <c r="AB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 t="str">
        <f>IF(tbl_Customers[[#This Row],[number_vmail_messages]] = 0, "No Usage", IF(tbl_Customers[[#This Row],[number_vmail_messages]] &lt;= 20, "Low Usage", IF(tbl_Customers[[#This Row],[number_vmail_messages]] &lt;= 40, "Medium Usgae", "High Usage")))</f>
        <v>No Usage</v>
      </c>
      <c r="AD101" t="str">
        <f>IF(tbl_Customers[[#This Row],[total_day_minutes]]&lt;=150,"Low Usage", IF(tbl_Customers[[#This Row],[total_day_minutes]]&lt;=200,"Medium Usage", IF(tbl_Customers[[#This Row],[total_day_minutes]]&lt;=250,"High Usage","Very High Usage")))</f>
        <v>High Usage</v>
      </c>
      <c r="AE101" t="str">
        <f>IF(tbl_Customers[[#This Row],[total_intl_calls]]&lt;=5,"Low Calls", IF(tbl_Customers[[#This Row],[total_intl_calls]]&lt;=10, "Medium Calls", "High Calls"))</f>
        <v>Medium Calls</v>
      </c>
      <c r="AF1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1" s="36" t="str">
        <f>IF(tbl_Customers[[#This Row],[Churn_Risk_Score]]&gt;=10,"High Risk", IF(tbl_Customers[[#This Row],[Churn_Risk_Score]]&gt;=5,"Medium Risk","Low Risk"))</f>
        <v>Low Risk</v>
      </c>
    </row>
    <row r="102" spans="1:33" x14ac:dyDescent="0.35">
      <c r="A102">
        <v>101</v>
      </c>
      <c r="B102" t="s">
        <v>39</v>
      </c>
      <c r="C102">
        <v>41</v>
      </c>
      <c r="D102" t="s">
        <v>25</v>
      </c>
      <c r="E102" t="s">
        <v>22</v>
      </c>
      <c r="F102" t="s">
        <v>23</v>
      </c>
      <c r="G102">
        <v>22</v>
      </c>
      <c r="H102">
        <v>213.8</v>
      </c>
      <c r="I102">
        <v>102</v>
      </c>
      <c r="J102">
        <v>36.35</v>
      </c>
      <c r="K102">
        <v>141.80000000000001</v>
      </c>
      <c r="L102">
        <v>86</v>
      </c>
      <c r="M102">
        <v>12.05</v>
      </c>
      <c r="N102">
        <v>142.19999999999999</v>
      </c>
      <c r="O102">
        <v>123</v>
      </c>
      <c r="P102">
        <v>6.4</v>
      </c>
      <c r="Q102">
        <v>7.2</v>
      </c>
      <c r="R102">
        <v>3</v>
      </c>
      <c r="S102">
        <v>1.94</v>
      </c>
      <c r="T102">
        <v>0</v>
      </c>
      <c r="U102" t="s">
        <v>22</v>
      </c>
      <c r="V102">
        <f>IF(tbl_Customers[[#This Row],[churn]] = "yes", 1, 0)</f>
        <v>0</v>
      </c>
      <c r="W102" t="str">
        <f>IF(tbl_Customers[[#This Row],[number_customer_service_calls]] &lt;= 1, "0-1 Calls", IF(tbl_Customers[[#This Row],[number_customer_service_calls]] &lt;= 3, "2-3 Calls", IF(tbl_Customers[[#This Row],[number_customer_service_calls]] &lt;=5, "4-5 Calls", "6+ Calls")))</f>
        <v>0-1 Calls</v>
      </c>
      <c r="X102" t="str">
        <f>IF(tbl_Customers[[#This Row],[account_length]] &lt;= 50, "0-50", IF(tbl_Customers[[#This Row],[account_length]] &lt;=100, "51-100", IF(tbl_Customers[[#This Row],[account_length]] &lt;= 150, "101-150", "151+")))</f>
        <v>0-50</v>
      </c>
      <c r="Y102" t="str">
        <f>IF(tbl_Customers[[#This Row],[total_intl_charge]] &lt;= 3, "Low Charges", "High Charges")</f>
        <v>Low Charges</v>
      </c>
      <c r="Z102" t="str">
        <f>IF(tbl_Customers[[#This Row],[total_eve_calls]]&lt;=80,"Low Calls",
IF(tbl_Customers[[#This Row],[total_eve_calls]]&lt;=120,"Medium Calls","High Calls"))</f>
        <v>Medium Calls</v>
      </c>
      <c r="AA102" t="str">
        <f>IF(tbl_Customers[[#This Row],[total_eve_charge]]&lt;=15,"Low Charges",
IF(tbl_Customers[[#This Row],[total_eve_charge]]&lt;=20,"Medium Charges","High Charges"))</f>
        <v>Low Charges</v>
      </c>
      <c r="AB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 t="str">
        <f>IF(tbl_Customers[[#This Row],[number_vmail_messages]] = 0, "No Usage", IF(tbl_Customers[[#This Row],[number_vmail_messages]] &lt;= 20, "Low Usage", IF(tbl_Customers[[#This Row],[number_vmail_messages]] &lt;= 40, "Medium Usgae", "High Usage")))</f>
        <v>Medium Usgae</v>
      </c>
      <c r="AD102" t="str">
        <f>IF(tbl_Customers[[#This Row],[total_day_minutes]]&lt;=150,"Low Usage", IF(tbl_Customers[[#This Row],[total_day_minutes]]&lt;=200,"Medium Usage", IF(tbl_Customers[[#This Row],[total_day_minutes]]&lt;=250,"High Usage","Very High Usage")))</f>
        <v>High Usage</v>
      </c>
      <c r="AE102" t="str">
        <f>IF(tbl_Customers[[#This Row],[total_intl_calls]]&lt;=5,"Low Calls", IF(tbl_Customers[[#This Row],[total_intl_calls]]&lt;=10, "Medium Calls", "High Calls"))</f>
        <v>Low Calls</v>
      </c>
      <c r="AF1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2" s="36" t="str">
        <f>IF(tbl_Customers[[#This Row],[Churn_Risk_Score]]&gt;=10,"High Risk", IF(tbl_Customers[[#This Row],[Churn_Risk_Score]]&gt;=5,"Medium Risk","Low Risk"))</f>
        <v>Low Risk</v>
      </c>
    </row>
    <row r="103" spans="1:33" x14ac:dyDescent="0.35">
      <c r="A103">
        <v>102</v>
      </c>
      <c r="B103" t="s">
        <v>49</v>
      </c>
      <c r="C103">
        <v>121</v>
      </c>
      <c r="D103" t="s">
        <v>28</v>
      </c>
      <c r="E103" t="s">
        <v>22</v>
      </c>
      <c r="F103" t="s">
        <v>22</v>
      </c>
      <c r="G103">
        <v>0</v>
      </c>
      <c r="H103">
        <v>190.7</v>
      </c>
      <c r="I103">
        <v>103</v>
      </c>
      <c r="J103">
        <v>32.42</v>
      </c>
      <c r="K103">
        <v>183.5</v>
      </c>
      <c r="L103">
        <v>117</v>
      </c>
      <c r="M103">
        <v>15.6</v>
      </c>
      <c r="N103">
        <v>220.8</v>
      </c>
      <c r="O103">
        <v>103</v>
      </c>
      <c r="P103">
        <v>9.94</v>
      </c>
      <c r="Q103">
        <v>9.8000000000000007</v>
      </c>
      <c r="R103">
        <v>4</v>
      </c>
      <c r="S103">
        <v>2.65</v>
      </c>
      <c r="T103">
        <v>3</v>
      </c>
      <c r="U103" t="s">
        <v>22</v>
      </c>
      <c r="V103">
        <f>IF(tbl_Customers[[#This Row],[churn]] = "yes", 1, 0)</f>
        <v>0</v>
      </c>
      <c r="W103" t="str">
        <f>IF(tbl_Customers[[#This Row],[number_customer_service_calls]] &lt;= 1, "0-1 Calls", IF(tbl_Customers[[#This Row],[number_customer_service_calls]] &lt;= 3, "2-3 Calls", IF(tbl_Customers[[#This Row],[number_customer_service_calls]] &lt;=5, "4-5 Calls", "6+ Calls")))</f>
        <v>2-3 Calls</v>
      </c>
      <c r="X103" t="str">
        <f>IF(tbl_Customers[[#This Row],[account_length]] &lt;= 50, "0-50", IF(tbl_Customers[[#This Row],[account_length]] &lt;=100, "51-100", IF(tbl_Customers[[#This Row],[account_length]] &lt;= 150, "101-150", "151+")))</f>
        <v>101-150</v>
      </c>
      <c r="Y103" t="str">
        <f>IF(tbl_Customers[[#This Row],[total_intl_charge]] &lt;= 3, "Low Charges", "High Charges")</f>
        <v>Low Charges</v>
      </c>
      <c r="Z103" t="str">
        <f>IF(tbl_Customers[[#This Row],[total_eve_calls]]&lt;=80,"Low Calls",
IF(tbl_Customers[[#This Row],[total_eve_calls]]&lt;=120,"Medium Calls","High Calls"))</f>
        <v>Medium Calls</v>
      </c>
      <c r="AA103" t="str">
        <f>IF(tbl_Customers[[#This Row],[total_eve_charge]]&lt;=15,"Low Charges",
IF(tbl_Customers[[#This Row],[total_eve_charge]]&lt;=20,"Medium Charges","High Charges"))</f>
        <v>Medium Charges</v>
      </c>
      <c r="AB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 t="str">
        <f>IF(tbl_Customers[[#This Row],[number_vmail_messages]] = 0, "No Usage", IF(tbl_Customers[[#This Row],[number_vmail_messages]] &lt;= 20, "Low Usage", IF(tbl_Customers[[#This Row],[number_vmail_messages]] &lt;= 40, "Medium Usgae", "High Usage")))</f>
        <v>No Usage</v>
      </c>
      <c r="AD103" t="str">
        <f>IF(tbl_Customers[[#This Row],[total_day_minutes]]&lt;=150,"Low Usage", IF(tbl_Customers[[#This Row],[total_day_minutes]]&lt;=200,"Medium Usage", IF(tbl_Customers[[#This Row],[total_day_minutes]]&lt;=250,"High Usage","Very High Usage")))</f>
        <v>Medium Usage</v>
      </c>
      <c r="AE103" t="str">
        <f>IF(tbl_Customers[[#This Row],[total_intl_calls]]&lt;=5,"Low Calls", IF(tbl_Customers[[#This Row],[total_intl_calls]]&lt;=10, "Medium Calls", "High Calls"))</f>
        <v>Low Calls</v>
      </c>
      <c r="AF1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 s="36" t="str">
        <f>IF(tbl_Customers[[#This Row],[Churn_Risk_Score]]&gt;=10,"High Risk", IF(tbl_Customers[[#This Row],[Churn_Risk_Score]]&gt;=5,"Medium Risk","Low Risk"))</f>
        <v>Low Risk</v>
      </c>
    </row>
    <row r="104" spans="1:33" x14ac:dyDescent="0.35">
      <c r="A104">
        <v>103</v>
      </c>
      <c r="B104" t="s">
        <v>67</v>
      </c>
      <c r="C104">
        <v>193</v>
      </c>
      <c r="D104" t="s">
        <v>21</v>
      </c>
      <c r="E104" t="s">
        <v>22</v>
      </c>
      <c r="F104" t="s">
        <v>22</v>
      </c>
      <c r="G104">
        <v>0</v>
      </c>
      <c r="H104">
        <v>170.9</v>
      </c>
      <c r="I104">
        <v>124</v>
      </c>
      <c r="J104">
        <v>29.05</v>
      </c>
      <c r="K104">
        <v>132.30000000000001</v>
      </c>
      <c r="L104">
        <v>95</v>
      </c>
      <c r="M104">
        <v>11.25</v>
      </c>
      <c r="N104">
        <v>112.9</v>
      </c>
      <c r="O104">
        <v>89</v>
      </c>
      <c r="P104">
        <v>5.08</v>
      </c>
      <c r="Q104">
        <v>11.6</v>
      </c>
      <c r="R104">
        <v>3</v>
      </c>
      <c r="S104">
        <v>3.13</v>
      </c>
      <c r="T104">
        <v>1</v>
      </c>
      <c r="U104" t="s">
        <v>22</v>
      </c>
      <c r="V104">
        <f>IF(tbl_Customers[[#This Row],[churn]] = "yes", 1, 0)</f>
        <v>0</v>
      </c>
      <c r="W104" t="str">
        <f>IF(tbl_Customers[[#This Row],[number_customer_service_calls]] &lt;= 1, "0-1 Calls", IF(tbl_Customers[[#This Row],[number_customer_service_calls]] &lt;= 3, "2-3 Calls", IF(tbl_Customers[[#This Row],[number_customer_service_calls]] &lt;=5, "4-5 Calls", "6+ Calls")))</f>
        <v>0-1 Calls</v>
      </c>
      <c r="X104" t="str">
        <f>IF(tbl_Customers[[#This Row],[account_length]] &lt;= 50, "0-50", IF(tbl_Customers[[#This Row],[account_length]] &lt;=100, "51-100", IF(tbl_Customers[[#This Row],[account_length]] &lt;= 150, "101-150", "151+")))</f>
        <v>151+</v>
      </c>
      <c r="Y104" t="str">
        <f>IF(tbl_Customers[[#This Row],[total_intl_charge]] &lt;= 3, "Low Charges", "High Charges")</f>
        <v>High Charges</v>
      </c>
      <c r="Z104" t="str">
        <f>IF(tbl_Customers[[#This Row],[total_eve_calls]]&lt;=80,"Low Calls",
IF(tbl_Customers[[#This Row],[total_eve_calls]]&lt;=120,"Medium Calls","High Calls"))</f>
        <v>Medium Calls</v>
      </c>
      <c r="AA104" t="str">
        <f>IF(tbl_Customers[[#This Row],[total_eve_charge]]&lt;=15,"Low Charges",
IF(tbl_Customers[[#This Row],[total_eve_charge]]&lt;=20,"Medium Charges","High Charges"))</f>
        <v>Low Charges</v>
      </c>
      <c r="AB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 t="str">
        <f>IF(tbl_Customers[[#This Row],[number_vmail_messages]] = 0, "No Usage", IF(tbl_Customers[[#This Row],[number_vmail_messages]] &lt;= 20, "Low Usage", IF(tbl_Customers[[#This Row],[number_vmail_messages]] &lt;= 40, "Medium Usgae", "High Usage")))</f>
        <v>No Usage</v>
      </c>
      <c r="AD104" t="str">
        <f>IF(tbl_Customers[[#This Row],[total_day_minutes]]&lt;=150,"Low Usage", IF(tbl_Customers[[#This Row],[total_day_minutes]]&lt;=200,"Medium Usage", IF(tbl_Customers[[#This Row],[total_day_minutes]]&lt;=250,"High Usage","Very High Usage")))</f>
        <v>Medium Usage</v>
      </c>
      <c r="AE104" t="str">
        <f>IF(tbl_Customers[[#This Row],[total_intl_calls]]&lt;=5,"Low Calls", IF(tbl_Customers[[#This Row],[total_intl_calls]]&lt;=10, "Medium Calls", "High Calls"))</f>
        <v>Low Calls</v>
      </c>
      <c r="AF1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4" s="36" t="str">
        <f>IF(tbl_Customers[[#This Row],[Churn_Risk_Score]]&gt;=10,"High Risk", IF(tbl_Customers[[#This Row],[Churn_Risk_Score]]&gt;=5,"Medium Risk","Low Risk"))</f>
        <v>Low Risk</v>
      </c>
    </row>
    <row r="105" spans="1:33" x14ac:dyDescent="0.35">
      <c r="A105">
        <v>104</v>
      </c>
      <c r="B105" t="s">
        <v>62</v>
      </c>
      <c r="C105">
        <v>130</v>
      </c>
      <c r="D105" t="s">
        <v>28</v>
      </c>
      <c r="E105" t="s">
        <v>22</v>
      </c>
      <c r="F105" t="s">
        <v>22</v>
      </c>
      <c r="G105">
        <v>0</v>
      </c>
      <c r="H105">
        <v>154.19999999999999</v>
      </c>
      <c r="I105">
        <v>119</v>
      </c>
      <c r="J105">
        <v>26.21</v>
      </c>
      <c r="K105">
        <v>110.2</v>
      </c>
      <c r="L105">
        <v>98</v>
      </c>
      <c r="M105">
        <v>9.3699999999999992</v>
      </c>
      <c r="N105">
        <v>227.4</v>
      </c>
      <c r="O105">
        <v>117</v>
      </c>
      <c r="P105">
        <v>10.23</v>
      </c>
      <c r="Q105">
        <v>9.1999999999999993</v>
      </c>
      <c r="R105">
        <v>5</v>
      </c>
      <c r="S105">
        <v>2.48</v>
      </c>
      <c r="T105">
        <v>2</v>
      </c>
      <c r="U105" t="s">
        <v>22</v>
      </c>
      <c r="V105">
        <f>IF(tbl_Customers[[#This Row],[churn]] = "yes", 1, 0)</f>
        <v>0</v>
      </c>
      <c r="W105" t="str">
        <f>IF(tbl_Customers[[#This Row],[number_customer_service_calls]] &lt;= 1, "0-1 Calls", IF(tbl_Customers[[#This Row],[number_customer_service_calls]] &lt;= 3, "2-3 Calls", IF(tbl_Customers[[#This Row],[number_customer_service_calls]] &lt;=5, "4-5 Calls", "6+ Calls")))</f>
        <v>2-3 Calls</v>
      </c>
      <c r="X105" t="str">
        <f>IF(tbl_Customers[[#This Row],[account_length]] &lt;= 50, "0-50", IF(tbl_Customers[[#This Row],[account_length]] &lt;=100, "51-100", IF(tbl_Customers[[#This Row],[account_length]] &lt;= 150, "101-150", "151+")))</f>
        <v>101-150</v>
      </c>
      <c r="Y105" t="str">
        <f>IF(tbl_Customers[[#This Row],[total_intl_charge]] &lt;= 3, "Low Charges", "High Charges")</f>
        <v>Low Charges</v>
      </c>
      <c r="Z105" t="str">
        <f>IF(tbl_Customers[[#This Row],[total_eve_calls]]&lt;=80,"Low Calls",
IF(tbl_Customers[[#This Row],[total_eve_calls]]&lt;=120,"Medium Calls","High Calls"))</f>
        <v>Medium Calls</v>
      </c>
      <c r="AA105" t="str">
        <f>IF(tbl_Customers[[#This Row],[total_eve_charge]]&lt;=15,"Low Charges",
IF(tbl_Customers[[#This Row],[total_eve_charge]]&lt;=20,"Medium Charges","High Charges"))</f>
        <v>Low Charges</v>
      </c>
      <c r="AB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 t="str">
        <f>IF(tbl_Customers[[#This Row],[number_vmail_messages]] = 0, "No Usage", IF(tbl_Customers[[#This Row],[number_vmail_messages]] &lt;= 20, "Low Usage", IF(tbl_Customers[[#This Row],[number_vmail_messages]] &lt;= 40, "Medium Usgae", "High Usage")))</f>
        <v>No Usage</v>
      </c>
      <c r="AD105" t="str">
        <f>IF(tbl_Customers[[#This Row],[total_day_minutes]]&lt;=150,"Low Usage", IF(tbl_Customers[[#This Row],[total_day_minutes]]&lt;=200,"Medium Usage", IF(tbl_Customers[[#This Row],[total_day_minutes]]&lt;=250,"High Usage","Very High Usage")))</f>
        <v>Medium Usage</v>
      </c>
      <c r="AE105" t="str">
        <f>IF(tbl_Customers[[#This Row],[total_intl_calls]]&lt;=5,"Low Calls", IF(tbl_Customers[[#This Row],[total_intl_calls]]&lt;=10, "Medium Calls", "High Calls"))</f>
        <v>Low Calls</v>
      </c>
      <c r="AF1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 s="36" t="str">
        <f>IF(tbl_Customers[[#This Row],[Churn_Risk_Score]]&gt;=10,"High Risk", IF(tbl_Customers[[#This Row],[Churn_Risk_Score]]&gt;=5,"Medium Risk","Low Risk"))</f>
        <v>Low Risk</v>
      </c>
    </row>
    <row r="106" spans="1:33" x14ac:dyDescent="0.35">
      <c r="A106">
        <v>105</v>
      </c>
      <c r="B106" t="s">
        <v>42</v>
      </c>
      <c r="C106">
        <v>85</v>
      </c>
      <c r="D106" t="s">
        <v>25</v>
      </c>
      <c r="E106" t="s">
        <v>22</v>
      </c>
      <c r="F106" t="s">
        <v>22</v>
      </c>
      <c r="G106">
        <v>0</v>
      </c>
      <c r="H106">
        <v>201.4</v>
      </c>
      <c r="I106">
        <v>52</v>
      </c>
      <c r="J106">
        <v>34.24</v>
      </c>
      <c r="K106">
        <v>229.4</v>
      </c>
      <c r="L106">
        <v>104</v>
      </c>
      <c r="M106">
        <v>19.5</v>
      </c>
      <c r="N106">
        <v>252.5</v>
      </c>
      <c r="O106">
        <v>106</v>
      </c>
      <c r="P106">
        <v>11.36</v>
      </c>
      <c r="Q106">
        <v>12</v>
      </c>
      <c r="R106">
        <v>3</v>
      </c>
      <c r="S106">
        <v>3.24</v>
      </c>
      <c r="T106">
        <v>1</v>
      </c>
      <c r="U106" t="s">
        <v>22</v>
      </c>
      <c r="V106">
        <f>IF(tbl_Customers[[#This Row],[churn]] = "yes", 1, 0)</f>
        <v>0</v>
      </c>
      <c r="W106" t="str">
        <f>IF(tbl_Customers[[#This Row],[number_customer_service_calls]] &lt;= 1, "0-1 Calls", IF(tbl_Customers[[#This Row],[number_customer_service_calls]] &lt;= 3, "2-3 Calls", IF(tbl_Customers[[#This Row],[number_customer_service_calls]] &lt;=5, "4-5 Calls", "6+ Calls")))</f>
        <v>0-1 Calls</v>
      </c>
      <c r="X106" t="str">
        <f>IF(tbl_Customers[[#This Row],[account_length]] &lt;= 50, "0-50", IF(tbl_Customers[[#This Row],[account_length]] &lt;=100, "51-100", IF(tbl_Customers[[#This Row],[account_length]] &lt;= 150, "101-150", "151+")))</f>
        <v>51-100</v>
      </c>
      <c r="Y106" t="str">
        <f>IF(tbl_Customers[[#This Row],[total_intl_charge]] &lt;= 3, "Low Charges", "High Charges")</f>
        <v>High Charges</v>
      </c>
      <c r="Z106" t="str">
        <f>IF(tbl_Customers[[#This Row],[total_eve_calls]]&lt;=80,"Low Calls",
IF(tbl_Customers[[#This Row],[total_eve_calls]]&lt;=120,"Medium Calls","High Calls"))</f>
        <v>Medium Calls</v>
      </c>
      <c r="AA106" t="str">
        <f>IF(tbl_Customers[[#This Row],[total_eve_charge]]&lt;=15,"Low Charges",
IF(tbl_Customers[[#This Row],[total_eve_charge]]&lt;=20,"Medium Charges","High Charges"))</f>
        <v>Medium Charges</v>
      </c>
      <c r="AB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 t="str">
        <f>IF(tbl_Customers[[#This Row],[number_vmail_messages]] = 0, "No Usage", IF(tbl_Customers[[#This Row],[number_vmail_messages]] &lt;= 20, "Low Usage", IF(tbl_Customers[[#This Row],[number_vmail_messages]] &lt;= 40, "Medium Usgae", "High Usage")))</f>
        <v>No Usage</v>
      </c>
      <c r="AD106" t="str">
        <f>IF(tbl_Customers[[#This Row],[total_day_minutes]]&lt;=150,"Low Usage", IF(tbl_Customers[[#This Row],[total_day_minutes]]&lt;=200,"Medium Usage", IF(tbl_Customers[[#This Row],[total_day_minutes]]&lt;=250,"High Usage","Very High Usage")))</f>
        <v>High Usage</v>
      </c>
      <c r="AE106" t="str">
        <f>IF(tbl_Customers[[#This Row],[total_intl_calls]]&lt;=5,"Low Calls", IF(tbl_Customers[[#This Row],[total_intl_calls]]&lt;=10, "Medium Calls", "High Calls"))</f>
        <v>Low Calls</v>
      </c>
      <c r="AF1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6" s="36" t="str">
        <f>IF(tbl_Customers[[#This Row],[Churn_Risk_Score]]&gt;=10,"High Risk", IF(tbl_Customers[[#This Row],[Churn_Risk_Score]]&gt;=5,"Medium Risk","Low Risk"))</f>
        <v>Low Risk</v>
      </c>
    </row>
    <row r="107" spans="1:33" x14ac:dyDescent="0.35">
      <c r="A107">
        <v>106</v>
      </c>
      <c r="B107" t="s">
        <v>67</v>
      </c>
      <c r="C107">
        <v>162</v>
      </c>
      <c r="D107" t="s">
        <v>21</v>
      </c>
      <c r="E107" t="s">
        <v>22</v>
      </c>
      <c r="F107" t="s">
        <v>22</v>
      </c>
      <c r="G107">
        <v>0</v>
      </c>
      <c r="H107">
        <v>70.7</v>
      </c>
      <c r="I107">
        <v>108</v>
      </c>
      <c r="J107">
        <v>12.02</v>
      </c>
      <c r="K107">
        <v>157.5</v>
      </c>
      <c r="L107">
        <v>87</v>
      </c>
      <c r="M107">
        <v>13.39</v>
      </c>
      <c r="N107">
        <v>154.80000000000001</v>
      </c>
      <c r="O107">
        <v>82</v>
      </c>
      <c r="P107">
        <v>6.97</v>
      </c>
      <c r="Q107">
        <v>9.1</v>
      </c>
      <c r="R107">
        <v>3</v>
      </c>
      <c r="S107">
        <v>2.46</v>
      </c>
      <c r="T107">
        <v>4</v>
      </c>
      <c r="U107" t="s">
        <v>23</v>
      </c>
      <c r="V107">
        <f>IF(tbl_Customers[[#This Row],[churn]] = "yes", 1, 0)</f>
        <v>1</v>
      </c>
      <c r="W107" t="str">
        <f>IF(tbl_Customers[[#This Row],[number_customer_service_calls]] &lt;= 1, "0-1 Calls", IF(tbl_Customers[[#This Row],[number_customer_service_calls]] &lt;= 3, "2-3 Calls", IF(tbl_Customers[[#This Row],[number_customer_service_calls]] &lt;=5, "4-5 Calls", "6+ Calls")))</f>
        <v>4-5 Calls</v>
      </c>
      <c r="X107" t="str">
        <f>IF(tbl_Customers[[#This Row],[account_length]] &lt;= 50, "0-50", IF(tbl_Customers[[#This Row],[account_length]] &lt;=100, "51-100", IF(tbl_Customers[[#This Row],[account_length]] &lt;= 150, "101-150", "151+")))</f>
        <v>151+</v>
      </c>
      <c r="Y107" t="str">
        <f>IF(tbl_Customers[[#This Row],[total_intl_charge]] &lt;= 3, "Low Charges", "High Charges")</f>
        <v>Low Charges</v>
      </c>
      <c r="Z107" t="str">
        <f>IF(tbl_Customers[[#This Row],[total_eve_calls]]&lt;=80,"Low Calls",
IF(tbl_Customers[[#This Row],[total_eve_calls]]&lt;=120,"Medium Calls","High Calls"))</f>
        <v>Medium Calls</v>
      </c>
      <c r="AA107" t="str">
        <f>IF(tbl_Customers[[#This Row],[total_eve_charge]]&lt;=15,"Low Charges",
IF(tbl_Customers[[#This Row],[total_eve_charge]]&lt;=20,"Medium Charges","High Charges"))</f>
        <v>Low Charges</v>
      </c>
      <c r="AB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7" t="str">
        <f>IF(tbl_Customers[[#This Row],[number_vmail_messages]] = 0, "No Usage", IF(tbl_Customers[[#This Row],[number_vmail_messages]] &lt;= 20, "Low Usage", IF(tbl_Customers[[#This Row],[number_vmail_messages]] &lt;= 40, "Medium Usgae", "High Usage")))</f>
        <v>No Usage</v>
      </c>
      <c r="AD107" t="str">
        <f>IF(tbl_Customers[[#This Row],[total_day_minutes]]&lt;=150,"Low Usage", IF(tbl_Customers[[#This Row],[total_day_minutes]]&lt;=200,"Medium Usage", IF(tbl_Customers[[#This Row],[total_day_minutes]]&lt;=250,"High Usage","Very High Usage")))</f>
        <v>Low Usage</v>
      </c>
      <c r="AE107" t="str">
        <f>IF(tbl_Customers[[#This Row],[total_intl_calls]]&lt;=5,"Low Calls", IF(tbl_Customers[[#This Row],[total_intl_calls]]&lt;=10, "Medium Calls", "High Calls"))</f>
        <v>Low Calls</v>
      </c>
      <c r="AF1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7" s="36" t="str">
        <f>IF(tbl_Customers[[#This Row],[Churn_Risk_Score]]&gt;=10,"High Risk", IF(tbl_Customers[[#This Row],[Churn_Risk_Score]]&gt;=5,"Medium Risk","Low Risk"))</f>
        <v>Medium Risk</v>
      </c>
    </row>
    <row r="108" spans="1:33" x14ac:dyDescent="0.35">
      <c r="A108">
        <v>107</v>
      </c>
      <c r="B108" t="s">
        <v>67</v>
      </c>
      <c r="C108">
        <v>61</v>
      </c>
      <c r="D108" t="s">
        <v>28</v>
      </c>
      <c r="E108" t="s">
        <v>22</v>
      </c>
      <c r="F108" t="s">
        <v>23</v>
      </c>
      <c r="G108">
        <v>27</v>
      </c>
      <c r="H108">
        <v>187.5</v>
      </c>
      <c r="I108">
        <v>124</v>
      </c>
      <c r="J108">
        <v>31.88</v>
      </c>
      <c r="K108">
        <v>146.6</v>
      </c>
      <c r="L108">
        <v>103</v>
      </c>
      <c r="M108">
        <v>12.46</v>
      </c>
      <c r="N108">
        <v>225.7</v>
      </c>
      <c r="O108">
        <v>129</v>
      </c>
      <c r="P108">
        <v>10.16</v>
      </c>
      <c r="Q108">
        <v>6.4</v>
      </c>
      <c r="R108">
        <v>6</v>
      </c>
      <c r="S108">
        <v>1.73</v>
      </c>
      <c r="T108">
        <v>4</v>
      </c>
      <c r="U108" t="s">
        <v>23</v>
      </c>
      <c r="V108">
        <f>IF(tbl_Customers[[#This Row],[churn]] = "yes", 1, 0)</f>
        <v>1</v>
      </c>
      <c r="W108" t="str">
        <f>IF(tbl_Customers[[#This Row],[number_customer_service_calls]] &lt;= 1, "0-1 Calls", IF(tbl_Customers[[#This Row],[number_customer_service_calls]] &lt;= 3, "2-3 Calls", IF(tbl_Customers[[#This Row],[number_customer_service_calls]] &lt;=5, "4-5 Calls", "6+ Calls")))</f>
        <v>4-5 Calls</v>
      </c>
      <c r="X108" t="str">
        <f>IF(tbl_Customers[[#This Row],[account_length]] &lt;= 50, "0-50", IF(tbl_Customers[[#This Row],[account_length]] &lt;=100, "51-100", IF(tbl_Customers[[#This Row],[account_length]] &lt;= 150, "101-150", "151+")))</f>
        <v>51-100</v>
      </c>
      <c r="Y108" t="str">
        <f>IF(tbl_Customers[[#This Row],[total_intl_charge]] &lt;= 3, "Low Charges", "High Charges")</f>
        <v>Low Charges</v>
      </c>
      <c r="Z108" t="str">
        <f>IF(tbl_Customers[[#This Row],[total_eve_calls]]&lt;=80,"Low Calls",
IF(tbl_Customers[[#This Row],[total_eve_calls]]&lt;=120,"Medium Calls","High Calls"))</f>
        <v>Medium Calls</v>
      </c>
      <c r="AA108" t="str">
        <f>IF(tbl_Customers[[#This Row],[total_eve_charge]]&lt;=15,"Low Charges",
IF(tbl_Customers[[#This Row],[total_eve_charge]]&lt;=20,"Medium Charges","High Charges"))</f>
        <v>Low Charges</v>
      </c>
      <c r="AB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 t="str">
        <f>IF(tbl_Customers[[#This Row],[number_vmail_messages]] = 0, "No Usage", IF(tbl_Customers[[#This Row],[number_vmail_messages]] &lt;= 20, "Low Usage", IF(tbl_Customers[[#This Row],[number_vmail_messages]] &lt;= 40, "Medium Usgae", "High Usage")))</f>
        <v>Medium Usgae</v>
      </c>
      <c r="AD108" t="str">
        <f>IF(tbl_Customers[[#This Row],[total_day_minutes]]&lt;=150,"Low Usage", IF(tbl_Customers[[#This Row],[total_day_minutes]]&lt;=200,"Medium Usage", IF(tbl_Customers[[#This Row],[total_day_minutes]]&lt;=250,"High Usage","Very High Usage")))</f>
        <v>Medium Usage</v>
      </c>
      <c r="AE108" t="str">
        <f>IF(tbl_Customers[[#This Row],[total_intl_calls]]&lt;=5,"Low Calls", IF(tbl_Customers[[#This Row],[total_intl_calls]]&lt;=10, "Medium Calls", "High Calls"))</f>
        <v>Medium Calls</v>
      </c>
      <c r="AF1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 s="36" t="str">
        <f>IF(tbl_Customers[[#This Row],[Churn_Risk_Score]]&gt;=10,"High Risk", IF(tbl_Customers[[#This Row],[Churn_Risk_Score]]&gt;=5,"Medium Risk","Low Risk"))</f>
        <v>Low Risk</v>
      </c>
    </row>
    <row r="109" spans="1:33" x14ac:dyDescent="0.35">
      <c r="A109">
        <v>108</v>
      </c>
      <c r="B109" t="s">
        <v>39</v>
      </c>
      <c r="C109">
        <v>92</v>
      </c>
      <c r="D109" t="s">
        <v>25</v>
      </c>
      <c r="E109" t="s">
        <v>22</v>
      </c>
      <c r="F109" t="s">
        <v>22</v>
      </c>
      <c r="G109">
        <v>0</v>
      </c>
      <c r="H109">
        <v>91.7</v>
      </c>
      <c r="I109">
        <v>90</v>
      </c>
      <c r="J109">
        <v>15.59</v>
      </c>
      <c r="K109">
        <v>193.7</v>
      </c>
      <c r="L109">
        <v>123</v>
      </c>
      <c r="M109">
        <v>16.46</v>
      </c>
      <c r="N109">
        <v>175</v>
      </c>
      <c r="O109">
        <v>86</v>
      </c>
      <c r="P109">
        <v>7.88</v>
      </c>
      <c r="Q109">
        <v>9.1999999999999993</v>
      </c>
      <c r="R109">
        <v>4</v>
      </c>
      <c r="S109">
        <v>2.48</v>
      </c>
      <c r="T109">
        <v>2</v>
      </c>
      <c r="U109" t="s">
        <v>22</v>
      </c>
      <c r="V109">
        <f>IF(tbl_Customers[[#This Row],[churn]] = "yes", 1, 0)</f>
        <v>0</v>
      </c>
      <c r="W109" t="str">
        <f>IF(tbl_Customers[[#This Row],[number_customer_service_calls]] &lt;= 1, "0-1 Calls", IF(tbl_Customers[[#This Row],[number_customer_service_calls]] &lt;= 3, "2-3 Calls", IF(tbl_Customers[[#This Row],[number_customer_service_calls]] &lt;=5, "4-5 Calls", "6+ Calls")))</f>
        <v>2-3 Calls</v>
      </c>
      <c r="X109" t="str">
        <f>IF(tbl_Customers[[#This Row],[account_length]] &lt;= 50, "0-50", IF(tbl_Customers[[#This Row],[account_length]] &lt;=100, "51-100", IF(tbl_Customers[[#This Row],[account_length]] &lt;= 150, "101-150", "151+")))</f>
        <v>51-100</v>
      </c>
      <c r="Y109" t="str">
        <f>IF(tbl_Customers[[#This Row],[total_intl_charge]] &lt;= 3, "Low Charges", "High Charges")</f>
        <v>Low Charges</v>
      </c>
      <c r="Z109" t="str">
        <f>IF(tbl_Customers[[#This Row],[total_eve_calls]]&lt;=80,"Low Calls",
IF(tbl_Customers[[#This Row],[total_eve_calls]]&lt;=120,"Medium Calls","High Calls"))</f>
        <v>High Calls</v>
      </c>
      <c r="AA109" t="str">
        <f>IF(tbl_Customers[[#This Row],[total_eve_charge]]&lt;=15,"Low Charges",
IF(tbl_Customers[[#This Row],[total_eve_charge]]&lt;=20,"Medium Charges","High Charges"))</f>
        <v>Medium Charges</v>
      </c>
      <c r="AB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9" t="str">
        <f>IF(tbl_Customers[[#This Row],[number_vmail_messages]] = 0, "No Usage", IF(tbl_Customers[[#This Row],[number_vmail_messages]] &lt;= 20, "Low Usage", IF(tbl_Customers[[#This Row],[number_vmail_messages]] &lt;= 40, "Medium Usgae", "High Usage")))</f>
        <v>No Usage</v>
      </c>
      <c r="AD109" t="str">
        <f>IF(tbl_Customers[[#This Row],[total_day_minutes]]&lt;=150,"Low Usage", IF(tbl_Customers[[#This Row],[total_day_minutes]]&lt;=200,"Medium Usage", IF(tbl_Customers[[#This Row],[total_day_minutes]]&lt;=250,"High Usage","Very High Usage")))</f>
        <v>Low Usage</v>
      </c>
      <c r="AE109" t="str">
        <f>IF(tbl_Customers[[#This Row],[total_intl_calls]]&lt;=5,"Low Calls", IF(tbl_Customers[[#This Row],[total_intl_calls]]&lt;=10, "Medium Calls", "High Calls"))</f>
        <v>Low Calls</v>
      </c>
      <c r="AF1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 s="36" t="str">
        <f>IF(tbl_Customers[[#This Row],[Churn_Risk_Score]]&gt;=10,"High Risk", IF(tbl_Customers[[#This Row],[Churn_Risk_Score]]&gt;=5,"Medium Risk","Low Risk"))</f>
        <v>Low Risk</v>
      </c>
    </row>
    <row r="110" spans="1:33" x14ac:dyDescent="0.35">
      <c r="A110">
        <v>109</v>
      </c>
      <c r="B110" t="s">
        <v>69</v>
      </c>
      <c r="C110">
        <v>90</v>
      </c>
      <c r="D110" t="s">
        <v>21</v>
      </c>
      <c r="E110" t="s">
        <v>22</v>
      </c>
      <c r="F110" t="s">
        <v>22</v>
      </c>
      <c r="G110">
        <v>0</v>
      </c>
      <c r="H110">
        <v>145.5</v>
      </c>
      <c r="I110">
        <v>92</v>
      </c>
      <c r="J110">
        <v>24.74</v>
      </c>
      <c r="K110">
        <v>217.7</v>
      </c>
      <c r="L110">
        <v>114</v>
      </c>
      <c r="M110">
        <v>18.5</v>
      </c>
      <c r="N110">
        <v>146.9</v>
      </c>
      <c r="O110">
        <v>123</v>
      </c>
      <c r="P110">
        <v>6.61</v>
      </c>
      <c r="Q110">
        <v>10.9</v>
      </c>
      <c r="R110">
        <v>2</v>
      </c>
      <c r="S110">
        <v>2.94</v>
      </c>
      <c r="T110">
        <v>3</v>
      </c>
      <c r="U110" t="s">
        <v>22</v>
      </c>
      <c r="V110">
        <f>IF(tbl_Customers[[#This Row],[churn]] = "yes", 1, 0)</f>
        <v>0</v>
      </c>
      <c r="W110" t="str">
        <f>IF(tbl_Customers[[#This Row],[number_customer_service_calls]] &lt;= 1, "0-1 Calls", IF(tbl_Customers[[#This Row],[number_customer_service_calls]] &lt;= 3, "2-3 Calls", IF(tbl_Customers[[#This Row],[number_customer_service_calls]] &lt;=5, "4-5 Calls", "6+ Calls")))</f>
        <v>2-3 Calls</v>
      </c>
      <c r="X110" t="str">
        <f>IF(tbl_Customers[[#This Row],[account_length]] &lt;= 50, "0-50", IF(tbl_Customers[[#This Row],[account_length]] &lt;=100, "51-100", IF(tbl_Customers[[#This Row],[account_length]] &lt;= 150, "101-150", "151+")))</f>
        <v>51-100</v>
      </c>
      <c r="Y110" t="str">
        <f>IF(tbl_Customers[[#This Row],[total_intl_charge]] &lt;= 3, "Low Charges", "High Charges")</f>
        <v>Low Charges</v>
      </c>
      <c r="Z110" t="str">
        <f>IF(tbl_Customers[[#This Row],[total_eve_calls]]&lt;=80,"Low Calls",
IF(tbl_Customers[[#This Row],[total_eve_calls]]&lt;=120,"Medium Calls","High Calls"))</f>
        <v>Medium Calls</v>
      </c>
      <c r="AA110" t="str">
        <f>IF(tbl_Customers[[#This Row],[total_eve_charge]]&lt;=15,"Low Charges",
IF(tbl_Customers[[#This Row],[total_eve_charge]]&lt;=20,"Medium Charges","High Charges"))</f>
        <v>Medium Charges</v>
      </c>
      <c r="AB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 t="str">
        <f>IF(tbl_Customers[[#This Row],[number_vmail_messages]] = 0, "No Usage", IF(tbl_Customers[[#This Row],[number_vmail_messages]] &lt;= 20, "Low Usage", IF(tbl_Customers[[#This Row],[number_vmail_messages]] &lt;= 40, "Medium Usgae", "High Usage")))</f>
        <v>No Usage</v>
      </c>
      <c r="AD110" t="str">
        <f>IF(tbl_Customers[[#This Row],[total_day_minutes]]&lt;=150,"Low Usage", IF(tbl_Customers[[#This Row],[total_day_minutes]]&lt;=200,"Medium Usage", IF(tbl_Customers[[#This Row],[total_day_minutes]]&lt;=250,"High Usage","Very High Usage")))</f>
        <v>Low Usage</v>
      </c>
      <c r="AE110" t="str">
        <f>IF(tbl_Customers[[#This Row],[total_intl_calls]]&lt;=5,"Low Calls", IF(tbl_Customers[[#This Row],[total_intl_calls]]&lt;=10, "Medium Calls", "High Calls"))</f>
        <v>Low Calls</v>
      </c>
      <c r="AF1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 s="36" t="str">
        <f>IF(tbl_Customers[[#This Row],[Churn_Risk_Score]]&gt;=10,"High Risk", IF(tbl_Customers[[#This Row],[Churn_Risk_Score]]&gt;=5,"Medium Risk","Low Risk"))</f>
        <v>Low Risk</v>
      </c>
    </row>
    <row r="111" spans="1:33" x14ac:dyDescent="0.35">
      <c r="A111">
        <v>110</v>
      </c>
      <c r="B111" t="s">
        <v>56</v>
      </c>
      <c r="C111">
        <v>75</v>
      </c>
      <c r="D111" t="s">
        <v>25</v>
      </c>
      <c r="E111" t="s">
        <v>22</v>
      </c>
      <c r="F111" t="s">
        <v>22</v>
      </c>
      <c r="G111">
        <v>0</v>
      </c>
      <c r="H111">
        <v>166.3</v>
      </c>
      <c r="I111">
        <v>125</v>
      </c>
      <c r="J111">
        <v>28.27</v>
      </c>
      <c r="K111">
        <v>158.19999999999999</v>
      </c>
      <c r="L111">
        <v>86</v>
      </c>
      <c r="M111">
        <v>13.45</v>
      </c>
      <c r="N111">
        <v>256.7</v>
      </c>
      <c r="O111">
        <v>80</v>
      </c>
      <c r="P111">
        <v>11.55</v>
      </c>
      <c r="Q111">
        <v>6.1</v>
      </c>
      <c r="R111">
        <v>5</v>
      </c>
      <c r="S111">
        <v>1.65</v>
      </c>
      <c r="T111">
        <v>1</v>
      </c>
      <c r="U111" t="s">
        <v>22</v>
      </c>
      <c r="V111">
        <f>IF(tbl_Customers[[#This Row],[churn]] = "yes", 1, 0)</f>
        <v>0</v>
      </c>
      <c r="W111" t="str">
        <f>IF(tbl_Customers[[#This Row],[number_customer_service_calls]] &lt;= 1, "0-1 Calls", IF(tbl_Customers[[#This Row],[number_customer_service_calls]] &lt;= 3, "2-3 Calls", IF(tbl_Customers[[#This Row],[number_customer_service_calls]] &lt;=5, "4-5 Calls", "6+ Calls")))</f>
        <v>0-1 Calls</v>
      </c>
      <c r="X111" t="str">
        <f>IF(tbl_Customers[[#This Row],[account_length]] &lt;= 50, "0-50", IF(tbl_Customers[[#This Row],[account_length]] &lt;=100, "51-100", IF(tbl_Customers[[#This Row],[account_length]] &lt;= 150, "101-150", "151+")))</f>
        <v>51-100</v>
      </c>
      <c r="Y111" t="str">
        <f>IF(tbl_Customers[[#This Row],[total_intl_charge]] &lt;= 3, "Low Charges", "High Charges")</f>
        <v>Low Charges</v>
      </c>
      <c r="Z111" t="str">
        <f>IF(tbl_Customers[[#This Row],[total_eve_calls]]&lt;=80,"Low Calls",
IF(tbl_Customers[[#This Row],[total_eve_calls]]&lt;=120,"Medium Calls","High Calls"))</f>
        <v>Medium Calls</v>
      </c>
      <c r="AA111" t="str">
        <f>IF(tbl_Customers[[#This Row],[total_eve_charge]]&lt;=15,"Low Charges",
IF(tbl_Customers[[#This Row],[total_eve_charge]]&lt;=20,"Medium Charges","High Charges"))</f>
        <v>Low Charges</v>
      </c>
      <c r="AB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 t="str">
        <f>IF(tbl_Customers[[#This Row],[number_vmail_messages]] = 0, "No Usage", IF(tbl_Customers[[#This Row],[number_vmail_messages]] &lt;= 20, "Low Usage", IF(tbl_Customers[[#This Row],[number_vmail_messages]] &lt;= 40, "Medium Usgae", "High Usage")))</f>
        <v>No Usage</v>
      </c>
      <c r="AD111" t="str">
        <f>IF(tbl_Customers[[#This Row],[total_day_minutes]]&lt;=150,"Low Usage", IF(tbl_Customers[[#This Row],[total_day_minutes]]&lt;=200,"Medium Usage", IF(tbl_Customers[[#This Row],[total_day_minutes]]&lt;=250,"High Usage","Very High Usage")))</f>
        <v>Medium Usage</v>
      </c>
      <c r="AE111" t="str">
        <f>IF(tbl_Customers[[#This Row],[total_intl_calls]]&lt;=5,"Low Calls", IF(tbl_Customers[[#This Row],[total_intl_calls]]&lt;=10, "Medium Calls", "High Calls"))</f>
        <v>Low Calls</v>
      </c>
      <c r="AF1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 s="36" t="str">
        <f>IF(tbl_Customers[[#This Row],[Churn_Risk_Score]]&gt;=10,"High Risk", IF(tbl_Customers[[#This Row],[Churn_Risk_Score]]&gt;=5,"Medium Risk","Low Risk"))</f>
        <v>Low Risk</v>
      </c>
    </row>
    <row r="112" spans="1:33" x14ac:dyDescent="0.35">
      <c r="A112">
        <v>111</v>
      </c>
      <c r="B112" t="s">
        <v>24</v>
      </c>
      <c r="C112">
        <v>78</v>
      </c>
      <c r="D112" t="s">
        <v>21</v>
      </c>
      <c r="E112" t="s">
        <v>22</v>
      </c>
      <c r="F112" t="s">
        <v>22</v>
      </c>
      <c r="G112">
        <v>0</v>
      </c>
      <c r="H112">
        <v>231</v>
      </c>
      <c r="I112">
        <v>115</v>
      </c>
      <c r="J112">
        <v>39.270000000000003</v>
      </c>
      <c r="K112">
        <v>230.4</v>
      </c>
      <c r="L112">
        <v>140</v>
      </c>
      <c r="M112">
        <v>19.579999999999998</v>
      </c>
      <c r="N112">
        <v>261.39999999999998</v>
      </c>
      <c r="O112">
        <v>120</v>
      </c>
      <c r="P112">
        <v>11.76</v>
      </c>
      <c r="Q112">
        <v>9.5</v>
      </c>
      <c r="R112">
        <v>3</v>
      </c>
      <c r="S112">
        <v>2.57</v>
      </c>
      <c r="T112">
        <v>1</v>
      </c>
      <c r="U112" t="s">
        <v>22</v>
      </c>
      <c r="V112">
        <f>IF(tbl_Customers[[#This Row],[churn]] = "yes", 1, 0)</f>
        <v>0</v>
      </c>
      <c r="W112" t="str">
        <f>IF(tbl_Customers[[#This Row],[number_customer_service_calls]] &lt;= 1, "0-1 Calls", IF(tbl_Customers[[#This Row],[number_customer_service_calls]] &lt;= 3, "2-3 Calls", IF(tbl_Customers[[#This Row],[number_customer_service_calls]] &lt;=5, "4-5 Calls", "6+ Calls")))</f>
        <v>0-1 Calls</v>
      </c>
      <c r="X112" t="str">
        <f>IF(tbl_Customers[[#This Row],[account_length]] &lt;= 50, "0-50", IF(tbl_Customers[[#This Row],[account_length]] &lt;=100, "51-100", IF(tbl_Customers[[#This Row],[account_length]] &lt;= 150, "101-150", "151+")))</f>
        <v>51-100</v>
      </c>
      <c r="Y112" t="str">
        <f>IF(tbl_Customers[[#This Row],[total_intl_charge]] &lt;= 3, "Low Charges", "High Charges")</f>
        <v>Low Charges</v>
      </c>
      <c r="Z112" t="str">
        <f>IF(tbl_Customers[[#This Row],[total_eve_calls]]&lt;=80,"Low Calls",
IF(tbl_Customers[[#This Row],[total_eve_calls]]&lt;=120,"Medium Calls","High Calls"))</f>
        <v>High Calls</v>
      </c>
      <c r="AA112" t="str">
        <f>IF(tbl_Customers[[#This Row],[total_eve_charge]]&lt;=15,"Low Charges",
IF(tbl_Customers[[#This Row],[total_eve_charge]]&lt;=20,"Medium Charges","High Charges"))</f>
        <v>Medium Charges</v>
      </c>
      <c r="AB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 t="str">
        <f>IF(tbl_Customers[[#This Row],[number_vmail_messages]] = 0, "No Usage", IF(tbl_Customers[[#This Row],[number_vmail_messages]] &lt;= 20, "Low Usage", IF(tbl_Customers[[#This Row],[number_vmail_messages]] &lt;= 40, "Medium Usgae", "High Usage")))</f>
        <v>No Usage</v>
      </c>
      <c r="AD112" t="str">
        <f>IF(tbl_Customers[[#This Row],[total_day_minutes]]&lt;=150,"Low Usage", IF(tbl_Customers[[#This Row],[total_day_minutes]]&lt;=200,"Medium Usage", IF(tbl_Customers[[#This Row],[total_day_minutes]]&lt;=250,"High Usage","Very High Usage")))</f>
        <v>High Usage</v>
      </c>
      <c r="AE112" t="str">
        <f>IF(tbl_Customers[[#This Row],[total_intl_calls]]&lt;=5,"Low Calls", IF(tbl_Customers[[#This Row],[total_intl_calls]]&lt;=10, "Medium Calls", "High Calls"))</f>
        <v>Low Calls</v>
      </c>
      <c r="AF1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 s="36" t="str">
        <f>IF(tbl_Customers[[#This Row],[Churn_Risk_Score]]&gt;=10,"High Risk", IF(tbl_Customers[[#This Row],[Churn_Risk_Score]]&gt;=5,"Medium Risk","Low Risk"))</f>
        <v>Low Risk</v>
      </c>
    </row>
    <row r="113" spans="1:33" x14ac:dyDescent="0.35">
      <c r="A113">
        <v>112</v>
      </c>
      <c r="B113" t="s">
        <v>39</v>
      </c>
      <c r="C113">
        <v>82</v>
      </c>
      <c r="D113" t="s">
        <v>25</v>
      </c>
      <c r="E113" t="s">
        <v>22</v>
      </c>
      <c r="F113" t="s">
        <v>22</v>
      </c>
      <c r="G113">
        <v>0</v>
      </c>
      <c r="H113">
        <v>200.3</v>
      </c>
      <c r="I113">
        <v>96</v>
      </c>
      <c r="J113">
        <v>34.049999999999997</v>
      </c>
      <c r="K113">
        <v>201.2</v>
      </c>
      <c r="L113">
        <v>102</v>
      </c>
      <c r="M113">
        <v>17.100000000000001</v>
      </c>
      <c r="N113">
        <v>206.1</v>
      </c>
      <c r="O113">
        <v>60</v>
      </c>
      <c r="P113">
        <v>9.27</v>
      </c>
      <c r="Q113">
        <v>7.1</v>
      </c>
      <c r="R113">
        <v>1</v>
      </c>
      <c r="S113">
        <v>1.92</v>
      </c>
      <c r="T113">
        <v>4</v>
      </c>
      <c r="U113" t="s">
        <v>22</v>
      </c>
      <c r="V113">
        <f>IF(tbl_Customers[[#This Row],[churn]] = "yes", 1, 0)</f>
        <v>0</v>
      </c>
      <c r="W113" t="str">
        <f>IF(tbl_Customers[[#This Row],[number_customer_service_calls]] &lt;= 1, "0-1 Calls", IF(tbl_Customers[[#This Row],[number_customer_service_calls]] &lt;= 3, "2-3 Calls", IF(tbl_Customers[[#This Row],[number_customer_service_calls]] &lt;=5, "4-5 Calls", "6+ Calls")))</f>
        <v>4-5 Calls</v>
      </c>
      <c r="X113" t="str">
        <f>IF(tbl_Customers[[#This Row],[account_length]] &lt;= 50, "0-50", IF(tbl_Customers[[#This Row],[account_length]] &lt;=100, "51-100", IF(tbl_Customers[[#This Row],[account_length]] &lt;= 150, "101-150", "151+")))</f>
        <v>51-100</v>
      </c>
      <c r="Y113" t="str">
        <f>IF(tbl_Customers[[#This Row],[total_intl_charge]] &lt;= 3, "Low Charges", "High Charges")</f>
        <v>Low Charges</v>
      </c>
      <c r="Z113" t="str">
        <f>IF(tbl_Customers[[#This Row],[total_eve_calls]]&lt;=80,"Low Calls",
IF(tbl_Customers[[#This Row],[total_eve_calls]]&lt;=120,"Medium Calls","High Calls"))</f>
        <v>Medium Calls</v>
      </c>
      <c r="AA113" t="str">
        <f>IF(tbl_Customers[[#This Row],[total_eve_charge]]&lt;=15,"Low Charges",
IF(tbl_Customers[[#This Row],[total_eve_charge]]&lt;=20,"Medium Charges","High Charges"))</f>
        <v>Medium Charges</v>
      </c>
      <c r="AB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 t="str">
        <f>IF(tbl_Customers[[#This Row],[number_vmail_messages]] = 0, "No Usage", IF(tbl_Customers[[#This Row],[number_vmail_messages]] &lt;= 20, "Low Usage", IF(tbl_Customers[[#This Row],[number_vmail_messages]] &lt;= 40, "Medium Usgae", "High Usage")))</f>
        <v>No Usage</v>
      </c>
      <c r="AD113" t="str">
        <f>IF(tbl_Customers[[#This Row],[total_day_minutes]]&lt;=150,"Low Usage", IF(tbl_Customers[[#This Row],[total_day_minutes]]&lt;=200,"Medium Usage", IF(tbl_Customers[[#This Row],[total_day_minutes]]&lt;=250,"High Usage","Very High Usage")))</f>
        <v>High Usage</v>
      </c>
      <c r="AE113" t="str">
        <f>IF(tbl_Customers[[#This Row],[total_intl_calls]]&lt;=5,"Low Calls", IF(tbl_Customers[[#This Row],[total_intl_calls]]&lt;=10, "Medium Calls", "High Calls"))</f>
        <v>Low Calls</v>
      </c>
      <c r="AF1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 s="36" t="str">
        <f>IF(tbl_Customers[[#This Row],[Churn_Risk_Score]]&gt;=10,"High Risk", IF(tbl_Customers[[#This Row],[Churn_Risk_Score]]&gt;=5,"Medium Risk","Low Risk"))</f>
        <v>Medium Risk</v>
      </c>
    </row>
    <row r="114" spans="1:33" x14ac:dyDescent="0.35">
      <c r="A114">
        <v>113</v>
      </c>
      <c r="B114" t="s">
        <v>50</v>
      </c>
      <c r="C114">
        <v>163</v>
      </c>
      <c r="D114" t="s">
        <v>25</v>
      </c>
      <c r="E114" t="s">
        <v>22</v>
      </c>
      <c r="F114" t="s">
        <v>22</v>
      </c>
      <c r="G114">
        <v>0</v>
      </c>
      <c r="H114">
        <v>197</v>
      </c>
      <c r="I114">
        <v>109</v>
      </c>
      <c r="J114">
        <v>33.49</v>
      </c>
      <c r="K114">
        <v>202.6</v>
      </c>
      <c r="L114">
        <v>128</v>
      </c>
      <c r="M114">
        <v>17.22</v>
      </c>
      <c r="N114">
        <v>206.4</v>
      </c>
      <c r="O114">
        <v>80</v>
      </c>
      <c r="P114">
        <v>9.2899999999999991</v>
      </c>
      <c r="Q114">
        <v>9.1</v>
      </c>
      <c r="R114">
        <v>10</v>
      </c>
      <c r="S114">
        <v>2.46</v>
      </c>
      <c r="T114">
        <v>1</v>
      </c>
      <c r="U114" t="s">
        <v>22</v>
      </c>
      <c r="V114">
        <f>IF(tbl_Customers[[#This Row],[churn]] = "yes", 1, 0)</f>
        <v>0</v>
      </c>
      <c r="W114" t="str">
        <f>IF(tbl_Customers[[#This Row],[number_customer_service_calls]] &lt;= 1, "0-1 Calls", IF(tbl_Customers[[#This Row],[number_customer_service_calls]] &lt;= 3, "2-3 Calls", IF(tbl_Customers[[#This Row],[number_customer_service_calls]] &lt;=5, "4-5 Calls", "6+ Calls")))</f>
        <v>0-1 Calls</v>
      </c>
      <c r="X114" t="str">
        <f>IF(tbl_Customers[[#This Row],[account_length]] &lt;= 50, "0-50", IF(tbl_Customers[[#This Row],[account_length]] &lt;=100, "51-100", IF(tbl_Customers[[#This Row],[account_length]] &lt;= 150, "101-150", "151+")))</f>
        <v>151+</v>
      </c>
      <c r="Y114" t="str">
        <f>IF(tbl_Customers[[#This Row],[total_intl_charge]] &lt;= 3, "Low Charges", "High Charges")</f>
        <v>Low Charges</v>
      </c>
      <c r="Z114" t="str">
        <f>IF(tbl_Customers[[#This Row],[total_eve_calls]]&lt;=80,"Low Calls",
IF(tbl_Customers[[#This Row],[total_eve_calls]]&lt;=120,"Medium Calls","High Calls"))</f>
        <v>High Calls</v>
      </c>
      <c r="AA114" t="str">
        <f>IF(tbl_Customers[[#This Row],[total_eve_charge]]&lt;=15,"Low Charges",
IF(tbl_Customers[[#This Row],[total_eve_charge]]&lt;=20,"Medium Charges","High Charges"))</f>
        <v>Medium Charges</v>
      </c>
      <c r="AB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4" t="str">
        <f>IF(tbl_Customers[[#This Row],[number_vmail_messages]] = 0, "No Usage", IF(tbl_Customers[[#This Row],[number_vmail_messages]] &lt;= 20, "Low Usage", IF(tbl_Customers[[#This Row],[number_vmail_messages]] &lt;= 40, "Medium Usgae", "High Usage")))</f>
        <v>No Usage</v>
      </c>
      <c r="AD114" t="str">
        <f>IF(tbl_Customers[[#This Row],[total_day_minutes]]&lt;=150,"Low Usage", IF(tbl_Customers[[#This Row],[total_day_minutes]]&lt;=200,"Medium Usage", IF(tbl_Customers[[#This Row],[total_day_minutes]]&lt;=250,"High Usage","Very High Usage")))</f>
        <v>Medium Usage</v>
      </c>
      <c r="AE114" t="str">
        <f>IF(tbl_Customers[[#This Row],[total_intl_calls]]&lt;=5,"Low Calls", IF(tbl_Customers[[#This Row],[total_intl_calls]]&lt;=10, "Medium Calls", "High Calls"))</f>
        <v>Medium Calls</v>
      </c>
      <c r="AF1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4" s="36" t="str">
        <f>IF(tbl_Customers[[#This Row],[Churn_Risk_Score]]&gt;=10,"High Risk", IF(tbl_Customers[[#This Row],[Churn_Risk_Score]]&gt;=5,"Medium Risk","Low Risk"))</f>
        <v>Low Risk</v>
      </c>
    </row>
    <row r="115" spans="1:33" x14ac:dyDescent="0.35">
      <c r="A115">
        <v>114</v>
      </c>
      <c r="B115" t="s">
        <v>68</v>
      </c>
      <c r="C115">
        <v>91</v>
      </c>
      <c r="D115" t="s">
        <v>28</v>
      </c>
      <c r="E115" t="s">
        <v>23</v>
      </c>
      <c r="F115" t="s">
        <v>22</v>
      </c>
      <c r="G115">
        <v>0</v>
      </c>
      <c r="H115">
        <v>129.9</v>
      </c>
      <c r="I115">
        <v>112</v>
      </c>
      <c r="J115">
        <v>22.08</v>
      </c>
      <c r="K115">
        <v>173.3</v>
      </c>
      <c r="L115">
        <v>83</v>
      </c>
      <c r="M115">
        <v>14.73</v>
      </c>
      <c r="N115">
        <v>247.2</v>
      </c>
      <c r="O115">
        <v>130</v>
      </c>
      <c r="P115">
        <v>11.12</v>
      </c>
      <c r="Q115">
        <v>11.2</v>
      </c>
      <c r="R115">
        <v>3</v>
      </c>
      <c r="S115">
        <v>3.02</v>
      </c>
      <c r="T115">
        <v>3</v>
      </c>
      <c r="U115" t="s">
        <v>22</v>
      </c>
      <c r="V115">
        <f>IF(tbl_Customers[[#This Row],[churn]] = "yes", 1, 0)</f>
        <v>0</v>
      </c>
      <c r="W115" t="str">
        <f>IF(tbl_Customers[[#This Row],[number_customer_service_calls]] &lt;= 1, "0-1 Calls", IF(tbl_Customers[[#This Row],[number_customer_service_calls]] &lt;= 3, "2-3 Calls", IF(tbl_Customers[[#This Row],[number_customer_service_calls]] &lt;=5, "4-5 Calls", "6+ Calls")))</f>
        <v>2-3 Calls</v>
      </c>
      <c r="X115" t="str">
        <f>IF(tbl_Customers[[#This Row],[account_length]] &lt;= 50, "0-50", IF(tbl_Customers[[#This Row],[account_length]] &lt;=100, "51-100", IF(tbl_Customers[[#This Row],[account_length]] &lt;= 150, "101-150", "151+")))</f>
        <v>51-100</v>
      </c>
      <c r="Y115" t="str">
        <f>IF(tbl_Customers[[#This Row],[total_intl_charge]] &lt;= 3, "Low Charges", "High Charges")</f>
        <v>High Charges</v>
      </c>
      <c r="Z115" t="str">
        <f>IF(tbl_Customers[[#This Row],[total_eve_calls]]&lt;=80,"Low Calls",
IF(tbl_Customers[[#This Row],[total_eve_calls]]&lt;=120,"Medium Calls","High Calls"))</f>
        <v>Medium Calls</v>
      </c>
      <c r="AA115" t="str">
        <f>IF(tbl_Customers[[#This Row],[total_eve_charge]]&lt;=15,"Low Charges",
IF(tbl_Customers[[#This Row],[total_eve_charge]]&lt;=20,"Medium Charges","High Charges"))</f>
        <v>Low Charges</v>
      </c>
      <c r="AB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 t="str">
        <f>IF(tbl_Customers[[#This Row],[number_vmail_messages]] = 0, "No Usage", IF(tbl_Customers[[#This Row],[number_vmail_messages]] &lt;= 20, "Low Usage", IF(tbl_Customers[[#This Row],[number_vmail_messages]] &lt;= 40, "Medium Usgae", "High Usage")))</f>
        <v>No Usage</v>
      </c>
      <c r="AD115" t="str">
        <f>IF(tbl_Customers[[#This Row],[total_day_minutes]]&lt;=150,"Low Usage", IF(tbl_Customers[[#This Row],[total_day_minutes]]&lt;=200,"Medium Usage", IF(tbl_Customers[[#This Row],[total_day_minutes]]&lt;=250,"High Usage","Very High Usage")))</f>
        <v>Low Usage</v>
      </c>
      <c r="AE115" t="str">
        <f>IF(tbl_Customers[[#This Row],[total_intl_calls]]&lt;=5,"Low Calls", IF(tbl_Customers[[#This Row],[total_intl_calls]]&lt;=10, "Medium Calls", "High Calls"))</f>
        <v>Low Calls</v>
      </c>
      <c r="AF1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15" s="36" t="str">
        <f>IF(tbl_Customers[[#This Row],[Churn_Risk_Score]]&gt;=10,"High Risk", IF(tbl_Customers[[#This Row],[Churn_Risk_Score]]&gt;=5,"Medium Risk","Low Risk"))</f>
        <v>Medium Risk</v>
      </c>
    </row>
    <row r="116" spans="1:33" x14ac:dyDescent="0.35">
      <c r="A116">
        <v>115</v>
      </c>
      <c r="B116" t="s">
        <v>47</v>
      </c>
      <c r="C116">
        <v>127</v>
      </c>
      <c r="D116" t="s">
        <v>28</v>
      </c>
      <c r="E116" t="s">
        <v>22</v>
      </c>
      <c r="F116" t="s">
        <v>23</v>
      </c>
      <c r="G116">
        <v>36</v>
      </c>
      <c r="H116">
        <v>183.2</v>
      </c>
      <c r="I116">
        <v>117</v>
      </c>
      <c r="J116">
        <v>31.14</v>
      </c>
      <c r="K116">
        <v>126.8</v>
      </c>
      <c r="L116">
        <v>76</v>
      </c>
      <c r="M116">
        <v>10.78</v>
      </c>
      <c r="N116">
        <v>263.3</v>
      </c>
      <c r="O116">
        <v>71</v>
      </c>
      <c r="P116">
        <v>11.85</v>
      </c>
      <c r="Q116">
        <v>11.2</v>
      </c>
      <c r="R116">
        <v>8</v>
      </c>
      <c r="S116">
        <v>3.02</v>
      </c>
      <c r="T116">
        <v>1</v>
      </c>
      <c r="U116" t="s">
        <v>22</v>
      </c>
      <c r="V116">
        <f>IF(tbl_Customers[[#This Row],[churn]] = "yes", 1, 0)</f>
        <v>0</v>
      </c>
      <c r="W116" t="str">
        <f>IF(tbl_Customers[[#This Row],[number_customer_service_calls]] &lt;= 1, "0-1 Calls", IF(tbl_Customers[[#This Row],[number_customer_service_calls]] &lt;= 3, "2-3 Calls", IF(tbl_Customers[[#This Row],[number_customer_service_calls]] &lt;=5, "4-5 Calls", "6+ Calls")))</f>
        <v>0-1 Calls</v>
      </c>
      <c r="X116" t="str">
        <f>IF(tbl_Customers[[#This Row],[account_length]] &lt;= 50, "0-50", IF(tbl_Customers[[#This Row],[account_length]] &lt;=100, "51-100", IF(tbl_Customers[[#This Row],[account_length]] &lt;= 150, "101-150", "151+")))</f>
        <v>101-150</v>
      </c>
      <c r="Y116" t="str">
        <f>IF(tbl_Customers[[#This Row],[total_intl_charge]] &lt;= 3, "Low Charges", "High Charges")</f>
        <v>High Charges</v>
      </c>
      <c r="Z116" t="str">
        <f>IF(tbl_Customers[[#This Row],[total_eve_calls]]&lt;=80,"Low Calls",
IF(tbl_Customers[[#This Row],[total_eve_calls]]&lt;=120,"Medium Calls","High Calls"))</f>
        <v>Low Calls</v>
      </c>
      <c r="AA116" t="str">
        <f>IF(tbl_Customers[[#This Row],[total_eve_charge]]&lt;=15,"Low Charges",
IF(tbl_Customers[[#This Row],[total_eve_charge]]&lt;=20,"Medium Charges","High Charges"))</f>
        <v>Low Charges</v>
      </c>
      <c r="AB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 t="str">
        <f>IF(tbl_Customers[[#This Row],[number_vmail_messages]] = 0, "No Usage", IF(tbl_Customers[[#This Row],[number_vmail_messages]] &lt;= 20, "Low Usage", IF(tbl_Customers[[#This Row],[number_vmail_messages]] &lt;= 40, "Medium Usgae", "High Usage")))</f>
        <v>Medium Usgae</v>
      </c>
      <c r="AD116" t="str">
        <f>IF(tbl_Customers[[#This Row],[total_day_minutes]]&lt;=150,"Low Usage", IF(tbl_Customers[[#This Row],[total_day_minutes]]&lt;=200,"Medium Usage", IF(tbl_Customers[[#This Row],[total_day_minutes]]&lt;=250,"High Usage","Very High Usage")))</f>
        <v>Medium Usage</v>
      </c>
      <c r="AE116" t="str">
        <f>IF(tbl_Customers[[#This Row],[total_intl_calls]]&lt;=5,"Low Calls", IF(tbl_Customers[[#This Row],[total_intl_calls]]&lt;=10, "Medium Calls", "High Calls"))</f>
        <v>Medium Calls</v>
      </c>
      <c r="AF1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6" s="36" t="str">
        <f>IF(tbl_Customers[[#This Row],[Churn_Risk_Score]]&gt;=10,"High Risk", IF(tbl_Customers[[#This Row],[Churn_Risk_Score]]&gt;=5,"Medium Risk","Low Risk"))</f>
        <v>Low Risk</v>
      </c>
    </row>
    <row r="117" spans="1:33" x14ac:dyDescent="0.35">
      <c r="A117">
        <v>116</v>
      </c>
      <c r="B117" t="s">
        <v>62</v>
      </c>
      <c r="C117">
        <v>113</v>
      </c>
      <c r="D117" t="s">
        <v>21</v>
      </c>
      <c r="E117" t="s">
        <v>22</v>
      </c>
      <c r="F117" t="s">
        <v>23</v>
      </c>
      <c r="G117">
        <v>23</v>
      </c>
      <c r="H117">
        <v>205</v>
      </c>
      <c r="I117">
        <v>101</v>
      </c>
      <c r="J117">
        <v>34.85</v>
      </c>
      <c r="K117">
        <v>152</v>
      </c>
      <c r="L117">
        <v>60</v>
      </c>
      <c r="M117">
        <v>12.92</v>
      </c>
      <c r="N117">
        <v>158.6</v>
      </c>
      <c r="O117">
        <v>59</v>
      </c>
      <c r="P117">
        <v>7.14</v>
      </c>
      <c r="Q117">
        <v>10.199999999999999</v>
      </c>
      <c r="R117">
        <v>5</v>
      </c>
      <c r="S117">
        <v>2.75</v>
      </c>
      <c r="T117">
        <v>2</v>
      </c>
      <c r="U117" t="s">
        <v>22</v>
      </c>
      <c r="V117">
        <f>IF(tbl_Customers[[#This Row],[churn]] = "yes", 1, 0)</f>
        <v>0</v>
      </c>
      <c r="W117" t="str">
        <f>IF(tbl_Customers[[#This Row],[number_customer_service_calls]] &lt;= 1, "0-1 Calls", IF(tbl_Customers[[#This Row],[number_customer_service_calls]] &lt;= 3, "2-3 Calls", IF(tbl_Customers[[#This Row],[number_customer_service_calls]] &lt;=5, "4-5 Calls", "6+ Calls")))</f>
        <v>2-3 Calls</v>
      </c>
      <c r="X117" t="str">
        <f>IF(tbl_Customers[[#This Row],[account_length]] &lt;= 50, "0-50", IF(tbl_Customers[[#This Row],[account_length]] &lt;=100, "51-100", IF(tbl_Customers[[#This Row],[account_length]] &lt;= 150, "101-150", "151+")))</f>
        <v>101-150</v>
      </c>
      <c r="Y117" t="str">
        <f>IF(tbl_Customers[[#This Row],[total_intl_charge]] &lt;= 3, "Low Charges", "High Charges")</f>
        <v>Low Charges</v>
      </c>
      <c r="Z117" t="str">
        <f>IF(tbl_Customers[[#This Row],[total_eve_calls]]&lt;=80,"Low Calls",
IF(tbl_Customers[[#This Row],[total_eve_calls]]&lt;=120,"Medium Calls","High Calls"))</f>
        <v>Low Calls</v>
      </c>
      <c r="AA117" t="str">
        <f>IF(tbl_Customers[[#This Row],[total_eve_charge]]&lt;=15,"Low Charges",
IF(tbl_Customers[[#This Row],[total_eve_charge]]&lt;=20,"Medium Charges","High Charges"))</f>
        <v>Low Charges</v>
      </c>
      <c r="AB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 t="str">
        <f>IF(tbl_Customers[[#This Row],[number_vmail_messages]] = 0, "No Usage", IF(tbl_Customers[[#This Row],[number_vmail_messages]] &lt;= 20, "Low Usage", IF(tbl_Customers[[#This Row],[number_vmail_messages]] &lt;= 40, "Medium Usgae", "High Usage")))</f>
        <v>Medium Usgae</v>
      </c>
      <c r="AD117" t="str">
        <f>IF(tbl_Customers[[#This Row],[total_day_minutes]]&lt;=150,"Low Usage", IF(tbl_Customers[[#This Row],[total_day_minutes]]&lt;=200,"Medium Usage", IF(tbl_Customers[[#This Row],[total_day_minutes]]&lt;=250,"High Usage","Very High Usage")))</f>
        <v>High Usage</v>
      </c>
      <c r="AE117" t="str">
        <f>IF(tbl_Customers[[#This Row],[total_intl_calls]]&lt;=5,"Low Calls", IF(tbl_Customers[[#This Row],[total_intl_calls]]&lt;=10, "Medium Calls", "High Calls"))</f>
        <v>Low Calls</v>
      </c>
      <c r="AF1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7" s="36" t="str">
        <f>IF(tbl_Customers[[#This Row],[Churn_Risk_Score]]&gt;=10,"High Risk", IF(tbl_Customers[[#This Row],[Churn_Risk_Score]]&gt;=5,"Medium Risk","Low Risk"))</f>
        <v>Low Risk</v>
      </c>
    </row>
    <row r="118" spans="1:33" x14ac:dyDescent="0.35">
      <c r="A118">
        <v>117</v>
      </c>
      <c r="B118" t="s">
        <v>54</v>
      </c>
      <c r="C118">
        <v>110</v>
      </c>
      <c r="D118" t="s">
        <v>28</v>
      </c>
      <c r="E118" t="s">
        <v>22</v>
      </c>
      <c r="F118" t="s">
        <v>22</v>
      </c>
      <c r="G118">
        <v>0</v>
      </c>
      <c r="H118">
        <v>148.5</v>
      </c>
      <c r="I118">
        <v>115</v>
      </c>
      <c r="J118">
        <v>25.25</v>
      </c>
      <c r="K118">
        <v>276.39999999999998</v>
      </c>
      <c r="L118">
        <v>84</v>
      </c>
      <c r="M118">
        <v>23.49</v>
      </c>
      <c r="N118">
        <v>193.6</v>
      </c>
      <c r="O118">
        <v>112</v>
      </c>
      <c r="P118">
        <v>8.7100000000000009</v>
      </c>
      <c r="Q118">
        <v>12.4</v>
      </c>
      <c r="R118">
        <v>3</v>
      </c>
      <c r="S118">
        <v>3.35</v>
      </c>
      <c r="T118">
        <v>1</v>
      </c>
      <c r="U118" t="s">
        <v>22</v>
      </c>
      <c r="V118">
        <f>IF(tbl_Customers[[#This Row],[churn]] = "yes", 1, 0)</f>
        <v>0</v>
      </c>
      <c r="W118" t="str">
        <f>IF(tbl_Customers[[#This Row],[number_customer_service_calls]] &lt;= 1, "0-1 Calls", IF(tbl_Customers[[#This Row],[number_customer_service_calls]] &lt;= 3, "2-3 Calls", IF(tbl_Customers[[#This Row],[number_customer_service_calls]] &lt;=5, "4-5 Calls", "6+ Calls")))</f>
        <v>0-1 Calls</v>
      </c>
      <c r="X118" t="str">
        <f>IF(tbl_Customers[[#This Row],[account_length]] &lt;= 50, "0-50", IF(tbl_Customers[[#This Row],[account_length]] &lt;=100, "51-100", IF(tbl_Customers[[#This Row],[account_length]] &lt;= 150, "101-150", "151+")))</f>
        <v>101-150</v>
      </c>
      <c r="Y118" t="str">
        <f>IF(tbl_Customers[[#This Row],[total_intl_charge]] &lt;= 3, "Low Charges", "High Charges")</f>
        <v>High Charges</v>
      </c>
      <c r="Z118" t="str">
        <f>IF(tbl_Customers[[#This Row],[total_eve_calls]]&lt;=80,"Low Calls",
IF(tbl_Customers[[#This Row],[total_eve_calls]]&lt;=120,"Medium Calls","High Calls"))</f>
        <v>Medium Calls</v>
      </c>
      <c r="AA118" t="str">
        <f>IF(tbl_Customers[[#This Row],[total_eve_charge]]&lt;=15,"Low Charges",
IF(tbl_Customers[[#This Row],[total_eve_charge]]&lt;=20,"Medium Charges","High Charges"))</f>
        <v>High Charges</v>
      </c>
      <c r="AB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 t="str">
        <f>IF(tbl_Customers[[#This Row],[number_vmail_messages]] = 0, "No Usage", IF(tbl_Customers[[#This Row],[number_vmail_messages]] &lt;= 20, "Low Usage", IF(tbl_Customers[[#This Row],[number_vmail_messages]] &lt;= 40, "Medium Usgae", "High Usage")))</f>
        <v>No Usage</v>
      </c>
      <c r="AD118" t="str">
        <f>IF(tbl_Customers[[#This Row],[total_day_minutes]]&lt;=150,"Low Usage", IF(tbl_Customers[[#This Row],[total_day_minutes]]&lt;=200,"Medium Usage", IF(tbl_Customers[[#This Row],[total_day_minutes]]&lt;=250,"High Usage","Very High Usage")))</f>
        <v>Low Usage</v>
      </c>
      <c r="AE118" t="str">
        <f>IF(tbl_Customers[[#This Row],[total_intl_calls]]&lt;=5,"Low Calls", IF(tbl_Customers[[#This Row],[total_intl_calls]]&lt;=10, "Medium Calls", "High Calls"))</f>
        <v>Low Calls</v>
      </c>
      <c r="AF1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8" s="36" t="str">
        <f>IF(tbl_Customers[[#This Row],[Churn_Risk_Score]]&gt;=10,"High Risk", IF(tbl_Customers[[#This Row],[Churn_Risk_Score]]&gt;=5,"Medium Risk","Low Risk"))</f>
        <v>Low Risk</v>
      </c>
    </row>
    <row r="119" spans="1:33" x14ac:dyDescent="0.35">
      <c r="A119">
        <v>118</v>
      </c>
      <c r="B119" t="s">
        <v>49</v>
      </c>
      <c r="C119">
        <v>120</v>
      </c>
      <c r="D119" t="s">
        <v>21</v>
      </c>
      <c r="E119" t="s">
        <v>22</v>
      </c>
      <c r="F119" t="s">
        <v>23</v>
      </c>
      <c r="G119">
        <v>39</v>
      </c>
      <c r="H119">
        <v>200.3</v>
      </c>
      <c r="I119">
        <v>68</v>
      </c>
      <c r="J119">
        <v>34.049999999999997</v>
      </c>
      <c r="K119">
        <v>220.4</v>
      </c>
      <c r="L119">
        <v>97</v>
      </c>
      <c r="M119">
        <v>18.73</v>
      </c>
      <c r="N119">
        <v>253.8</v>
      </c>
      <c r="O119">
        <v>116</v>
      </c>
      <c r="P119">
        <v>11.42</v>
      </c>
      <c r="Q119">
        <v>10.5</v>
      </c>
      <c r="R119">
        <v>4</v>
      </c>
      <c r="S119">
        <v>2.84</v>
      </c>
      <c r="T119">
        <v>0</v>
      </c>
      <c r="U119" t="s">
        <v>22</v>
      </c>
      <c r="V119">
        <f>IF(tbl_Customers[[#This Row],[churn]] = "yes", 1, 0)</f>
        <v>0</v>
      </c>
      <c r="W119" t="str">
        <f>IF(tbl_Customers[[#This Row],[number_customer_service_calls]] &lt;= 1, "0-1 Calls", IF(tbl_Customers[[#This Row],[number_customer_service_calls]] &lt;= 3, "2-3 Calls", IF(tbl_Customers[[#This Row],[number_customer_service_calls]] &lt;=5, "4-5 Calls", "6+ Calls")))</f>
        <v>0-1 Calls</v>
      </c>
      <c r="X119" t="str">
        <f>IF(tbl_Customers[[#This Row],[account_length]] &lt;= 50, "0-50", IF(tbl_Customers[[#This Row],[account_length]] &lt;=100, "51-100", IF(tbl_Customers[[#This Row],[account_length]] &lt;= 150, "101-150", "151+")))</f>
        <v>101-150</v>
      </c>
      <c r="Y119" t="str">
        <f>IF(tbl_Customers[[#This Row],[total_intl_charge]] &lt;= 3, "Low Charges", "High Charges")</f>
        <v>Low Charges</v>
      </c>
      <c r="Z119" t="str">
        <f>IF(tbl_Customers[[#This Row],[total_eve_calls]]&lt;=80,"Low Calls",
IF(tbl_Customers[[#This Row],[total_eve_calls]]&lt;=120,"Medium Calls","High Calls"))</f>
        <v>Medium Calls</v>
      </c>
      <c r="AA119" t="str">
        <f>IF(tbl_Customers[[#This Row],[total_eve_charge]]&lt;=15,"Low Charges",
IF(tbl_Customers[[#This Row],[total_eve_charge]]&lt;=20,"Medium Charges","High Charges"))</f>
        <v>Medium Charges</v>
      </c>
      <c r="AB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9" t="str">
        <f>IF(tbl_Customers[[#This Row],[number_vmail_messages]] = 0, "No Usage", IF(tbl_Customers[[#This Row],[number_vmail_messages]] &lt;= 20, "Low Usage", IF(tbl_Customers[[#This Row],[number_vmail_messages]] &lt;= 40, "Medium Usgae", "High Usage")))</f>
        <v>Medium Usgae</v>
      </c>
      <c r="AD119" t="str">
        <f>IF(tbl_Customers[[#This Row],[total_day_minutes]]&lt;=150,"Low Usage", IF(tbl_Customers[[#This Row],[total_day_minutes]]&lt;=200,"Medium Usage", IF(tbl_Customers[[#This Row],[total_day_minutes]]&lt;=250,"High Usage","Very High Usage")))</f>
        <v>High Usage</v>
      </c>
      <c r="AE119" t="str">
        <f>IF(tbl_Customers[[#This Row],[total_intl_calls]]&lt;=5,"Low Calls", IF(tbl_Customers[[#This Row],[total_intl_calls]]&lt;=10, "Medium Calls", "High Calls"))</f>
        <v>Low Calls</v>
      </c>
      <c r="AF1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9" s="36" t="str">
        <f>IF(tbl_Customers[[#This Row],[Churn_Risk_Score]]&gt;=10,"High Risk", IF(tbl_Customers[[#This Row],[Churn_Risk_Score]]&gt;=5,"Medium Risk","Low Risk"))</f>
        <v>Low Risk</v>
      </c>
    </row>
    <row r="120" spans="1:33" x14ac:dyDescent="0.35">
      <c r="A120">
        <v>119</v>
      </c>
      <c r="B120" t="s">
        <v>53</v>
      </c>
      <c r="C120">
        <v>157</v>
      </c>
      <c r="D120" t="s">
        <v>21</v>
      </c>
      <c r="E120" t="s">
        <v>22</v>
      </c>
      <c r="F120" t="s">
        <v>23</v>
      </c>
      <c r="G120">
        <v>28</v>
      </c>
      <c r="H120">
        <v>192.6</v>
      </c>
      <c r="I120">
        <v>107</v>
      </c>
      <c r="J120">
        <v>32.74</v>
      </c>
      <c r="K120">
        <v>195.5</v>
      </c>
      <c r="L120">
        <v>74</v>
      </c>
      <c r="M120">
        <v>16.62</v>
      </c>
      <c r="N120">
        <v>109.7</v>
      </c>
      <c r="O120">
        <v>139</v>
      </c>
      <c r="P120">
        <v>4.9400000000000004</v>
      </c>
      <c r="Q120">
        <v>6.8</v>
      </c>
      <c r="R120">
        <v>5</v>
      </c>
      <c r="S120">
        <v>1.84</v>
      </c>
      <c r="T120">
        <v>3</v>
      </c>
      <c r="U120" t="s">
        <v>22</v>
      </c>
      <c r="V120">
        <f>IF(tbl_Customers[[#This Row],[churn]] = "yes", 1, 0)</f>
        <v>0</v>
      </c>
      <c r="W120" t="str">
        <f>IF(tbl_Customers[[#This Row],[number_customer_service_calls]] &lt;= 1, "0-1 Calls", IF(tbl_Customers[[#This Row],[number_customer_service_calls]] &lt;= 3, "2-3 Calls", IF(tbl_Customers[[#This Row],[number_customer_service_calls]] &lt;=5, "4-5 Calls", "6+ Calls")))</f>
        <v>2-3 Calls</v>
      </c>
      <c r="X120" t="str">
        <f>IF(tbl_Customers[[#This Row],[account_length]] &lt;= 50, "0-50", IF(tbl_Customers[[#This Row],[account_length]] &lt;=100, "51-100", IF(tbl_Customers[[#This Row],[account_length]] &lt;= 150, "101-150", "151+")))</f>
        <v>151+</v>
      </c>
      <c r="Y120" t="str">
        <f>IF(tbl_Customers[[#This Row],[total_intl_charge]] &lt;= 3, "Low Charges", "High Charges")</f>
        <v>Low Charges</v>
      </c>
      <c r="Z120" t="str">
        <f>IF(tbl_Customers[[#This Row],[total_eve_calls]]&lt;=80,"Low Calls",
IF(tbl_Customers[[#This Row],[total_eve_calls]]&lt;=120,"Medium Calls","High Calls"))</f>
        <v>Low Calls</v>
      </c>
      <c r="AA120" t="str">
        <f>IF(tbl_Customers[[#This Row],[total_eve_charge]]&lt;=15,"Low Charges",
IF(tbl_Customers[[#This Row],[total_eve_charge]]&lt;=20,"Medium Charges","High Charges"))</f>
        <v>Medium Charges</v>
      </c>
      <c r="AB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 t="str">
        <f>IF(tbl_Customers[[#This Row],[number_vmail_messages]] = 0, "No Usage", IF(tbl_Customers[[#This Row],[number_vmail_messages]] &lt;= 20, "Low Usage", IF(tbl_Customers[[#This Row],[number_vmail_messages]] &lt;= 40, "Medium Usgae", "High Usage")))</f>
        <v>Medium Usgae</v>
      </c>
      <c r="AD120" t="str">
        <f>IF(tbl_Customers[[#This Row],[total_day_minutes]]&lt;=150,"Low Usage", IF(tbl_Customers[[#This Row],[total_day_minutes]]&lt;=200,"Medium Usage", IF(tbl_Customers[[#This Row],[total_day_minutes]]&lt;=250,"High Usage","Very High Usage")))</f>
        <v>Medium Usage</v>
      </c>
      <c r="AE120" t="str">
        <f>IF(tbl_Customers[[#This Row],[total_intl_calls]]&lt;=5,"Low Calls", IF(tbl_Customers[[#This Row],[total_intl_calls]]&lt;=10, "Medium Calls", "High Calls"))</f>
        <v>Low Calls</v>
      </c>
      <c r="AF1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0" s="36" t="str">
        <f>IF(tbl_Customers[[#This Row],[Churn_Risk_Score]]&gt;=10,"High Risk", IF(tbl_Customers[[#This Row],[Churn_Risk_Score]]&gt;=5,"Medium Risk","Low Risk"))</f>
        <v>Low Risk</v>
      </c>
    </row>
    <row r="121" spans="1:33" x14ac:dyDescent="0.35">
      <c r="A121">
        <v>120</v>
      </c>
      <c r="B121" t="s">
        <v>64</v>
      </c>
      <c r="C121">
        <v>103</v>
      </c>
      <c r="D121" t="s">
        <v>28</v>
      </c>
      <c r="E121" t="s">
        <v>22</v>
      </c>
      <c r="F121" t="s">
        <v>22</v>
      </c>
      <c r="G121">
        <v>0</v>
      </c>
      <c r="H121">
        <v>246.5</v>
      </c>
      <c r="I121">
        <v>47</v>
      </c>
      <c r="J121">
        <v>41.91</v>
      </c>
      <c r="K121">
        <v>195.5</v>
      </c>
      <c r="L121">
        <v>84</v>
      </c>
      <c r="M121">
        <v>16.62</v>
      </c>
      <c r="N121">
        <v>200.5</v>
      </c>
      <c r="O121">
        <v>96</v>
      </c>
      <c r="P121">
        <v>9.02</v>
      </c>
      <c r="Q121">
        <v>11.7</v>
      </c>
      <c r="R121">
        <v>4</v>
      </c>
      <c r="S121">
        <v>3.16</v>
      </c>
      <c r="T121">
        <v>1</v>
      </c>
      <c r="U121" t="s">
        <v>22</v>
      </c>
      <c r="V121">
        <f>IF(tbl_Customers[[#This Row],[churn]] = "yes", 1, 0)</f>
        <v>0</v>
      </c>
      <c r="W121" t="str">
        <f>IF(tbl_Customers[[#This Row],[number_customer_service_calls]] &lt;= 1, "0-1 Calls", IF(tbl_Customers[[#This Row],[number_customer_service_calls]] &lt;= 3, "2-3 Calls", IF(tbl_Customers[[#This Row],[number_customer_service_calls]] &lt;=5, "4-5 Calls", "6+ Calls")))</f>
        <v>0-1 Calls</v>
      </c>
      <c r="X121" t="str">
        <f>IF(tbl_Customers[[#This Row],[account_length]] &lt;= 50, "0-50", IF(tbl_Customers[[#This Row],[account_length]] &lt;=100, "51-100", IF(tbl_Customers[[#This Row],[account_length]] &lt;= 150, "101-150", "151+")))</f>
        <v>101-150</v>
      </c>
      <c r="Y121" t="str">
        <f>IF(tbl_Customers[[#This Row],[total_intl_charge]] &lt;= 3, "Low Charges", "High Charges")</f>
        <v>High Charges</v>
      </c>
      <c r="Z121" t="str">
        <f>IF(tbl_Customers[[#This Row],[total_eve_calls]]&lt;=80,"Low Calls",
IF(tbl_Customers[[#This Row],[total_eve_calls]]&lt;=120,"Medium Calls","High Calls"))</f>
        <v>Medium Calls</v>
      </c>
      <c r="AA121" t="str">
        <f>IF(tbl_Customers[[#This Row],[total_eve_charge]]&lt;=15,"Low Charges",
IF(tbl_Customers[[#This Row],[total_eve_charge]]&lt;=20,"Medium Charges","High Charges"))</f>
        <v>Medium Charges</v>
      </c>
      <c r="AB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 t="str">
        <f>IF(tbl_Customers[[#This Row],[number_vmail_messages]] = 0, "No Usage", IF(tbl_Customers[[#This Row],[number_vmail_messages]] &lt;= 20, "Low Usage", IF(tbl_Customers[[#This Row],[number_vmail_messages]] &lt;= 40, "Medium Usgae", "High Usage")))</f>
        <v>No Usage</v>
      </c>
      <c r="AD121" t="str">
        <f>IF(tbl_Customers[[#This Row],[total_day_minutes]]&lt;=150,"Low Usage", IF(tbl_Customers[[#This Row],[total_day_minutes]]&lt;=200,"Medium Usage", IF(tbl_Customers[[#This Row],[total_day_minutes]]&lt;=250,"High Usage","Very High Usage")))</f>
        <v>High Usage</v>
      </c>
      <c r="AE121" t="str">
        <f>IF(tbl_Customers[[#This Row],[total_intl_calls]]&lt;=5,"Low Calls", IF(tbl_Customers[[#This Row],[total_intl_calls]]&lt;=10, "Medium Calls", "High Calls"))</f>
        <v>Low Calls</v>
      </c>
      <c r="AF1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1" s="36" t="str">
        <f>IF(tbl_Customers[[#This Row],[Churn_Risk_Score]]&gt;=10,"High Risk", IF(tbl_Customers[[#This Row],[Churn_Risk_Score]]&gt;=5,"Medium Risk","Low Risk"))</f>
        <v>Low Risk</v>
      </c>
    </row>
    <row r="122" spans="1:33" x14ac:dyDescent="0.35">
      <c r="A122">
        <v>121</v>
      </c>
      <c r="B122" t="s">
        <v>64</v>
      </c>
      <c r="C122">
        <v>117</v>
      </c>
      <c r="D122" t="s">
        <v>25</v>
      </c>
      <c r="E122" t="s">
        <v>23</v>
      </c>
      <c r="F122" t="s">
        <v>22</v>
      </c>
      <c r="G122">
        <v>0</v>
      </c>
      <c r="H122">
        <v>167.1</v>
      </c>
      <c r="I122">
        <v>86</v>
      </c>
      <c r="J122">
        <v>28.41</v>
      </c>
      <c r="K122">
        <v>177.5</v>
      </c>
      <c r="L122">
        <v>87</v>
      </c>
      <c r="M122">
        <v>15.09</v>
      </c>
      <c r="N122">
        <v>249.4</v>
      </c>
      <c r="O122">
        <v>132</v>
      </c>
      <c r="P122">
        <v>11.22</v>
      </c>
      <c r="Q122">
        <v>14.1</v>
      </c>
      <c r="R122">
        <v>7</v>
      </c>
      <c r="S122">
        <v>3.81</v>
      </c>
      <c r="T122">
        <v>2</v>
      </c>
      <c r="U122" t="s">
        <v>23</v>
      </c>
      <c r="V122">
        <f>IF(tbl_Customers[[#This Row],[churn]] = "yes", 1, 0)</f>
        <v>1</v>
      </c>
      <c r="W122" t="str">
        <f>IF(tbl_Customers[[#This Row],[number_customer_service_calls]] &lt;= 1, "0-1 Calls", IF(tbl_Customers[[#This Row],[number_customer_service_calls]] &lt;= 3, "2-3 Calls", IF(tbl_Customers[[#This Row],[number_customer_service_calls]] &lt;=5, "4-5 Calls", "6+ Calls")))</f>
        <v>2-3 Calls</v>
      </c>
      <c r="X122" t="str">
        <f>IF(tbl_Customers[[#This Row],[account_length]] &lt;= 50, "0-50", IF(tbl_Customers[[#This Row],[account_length]] &lt;=100, "51-100", IF(tbl_Customers[[#This Row],[account_length]] &lt;= 150, "101-150", "151+")))</f>
        <v>101-150</v>
      </c>
      <c r="Y122" t="str">
        <f>IF(tbl_Customers[[#This Row],[total_intl_charge]] &lt;= 3, "Low Charges", "High Charges")</f>
        <v>High Charges</v>
      </c>
      <c r="Z122" t="str">
        <f>IF(tbl_Customers[[#This Row],[total_eve_calls]]&lt;=80,"Low Calls",
IF(tbl_Customers[[#This Row],[total_eve_calls]]&lt;=120,"Medium Calls","High Calls"))</f>
        <v>Medium Calls</v>
      </c>
      <c r="AA122" t="str">
        <f>IF(tbl_Customers[[#This Row],[total_eve_charge]]&lt;=15,"Low Charges",
IF(tbl_Customers[[#This Row],[total_eve_charge]]&lt;=20,"Medium Charges","High Charges"))</f>
        <v>Medium Charges</v>
      </c>
      <c r="AB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 t="str">
        <f>IF(tbl_Customers[[#This Row],[number_vmail_messages]] = 0, "No Usage", IF(tbl_Customers[[#This Row],[number_vmail_messages]] &lt;= 20, "Low Usage", IF(tbl_Customers[[#This Row],[number_vmail_messages]] &lt;= 40, "Medium Usgae", "High Usage")))</f>
        <v>No Usage</v>
      </c>
      <c r="AD122" t="str">
        <f>IF(tbl_Customers[[#This Row],[total_day_minutes]]&lt;=150,"Low Usage", IF(tbl_Customers[[#This Row],[total_day_minutes]]&lt;=200,"Medium Usage", IF(tbl_Customers[[#This Row],[total_day_minutes]]&lt;=250,"High Usage","Very High Usage")))</f>
        <v>Medium Usage</v>
      </c>
      <c r="AE122" t="str">
        <f>IF(tbl_Customers[[#This Row],[total_intl_calls]]&lt;=5,"Low Calls", IF(tbl_Customers[[#This Row],[total_intl_calls]]&lt;=10, "Medium Calls", "High Calls"))</f>
        <v>Medium Calls</v>
      </c>
      <c r="AF1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2" s="36" t="str">
        <f>IF(tbl_Customers[[#This Row],[Churn_Risk_Score]]&gt;=10,"High Risk", IF(tbl_Customers[[#This Row],[Churn_Risk_Score]]&gt;=5,"Medium Risk","Low Risk"))</f>
        <v>Medium Risk</v>
      </c>
    </row>
    <row r="123" spans="1:33" x14ac:dyDescent="0.35">
      <c r="A123">
        <v>122</v>
      </c>
      <c r="B123" t="s">
        <v>30</v>
      </c>
      <c r="C123">
        <v>121</v>
      </c>
      <c r="D123" t="s">
        <v>25</v>
      </c>
      <c r="E123" t="s">
        <v>22</v>
      </c>
      <c r="F123" t="s">
        <v>22</v>
      </c>
      <c r="G123">
        <v>0</v>
      </c>
      <c r="H123">
        <v>181.5</v>
      </c>
      <c r="I123">
        <v>121</v>
      </c>
      <c r="J123">
        <v>30.86</v>
      </c>
      <c r="K123">
        <v>218.4</v>
      </c>
      <c r="L123">
        <v>98</v>
      </c>
      <c r="M123">
        <v>18.559999999999999</v>
      </c>
      <c r="N123">
        <v>161.6</v>
      </c>
      <c r="O123">
        <v>103</v>
      </c>
      <c r="P123">
        <v>7.27</v>
      </c>
      <c r="Q123">
        <v>8.5</v>
      </c>
      <c r="R123">
        <v>5</v>
      </c>
      <c r="S123">
        <v>2.2999999999999998</v>
      </c>
      <c r="T123">
        <v>1</v>
      </c>
      <c r="U123" t="s">
        <v>22</v>
      </c>
      <c r="V123">
        <f>IF(tbl_Customers[[#This Row],[churn]] = "yes", 1, 0)</f>
        <v>0</v>
      </c>
      <c r="W123" t="str">
        <f>IF(tbl_Customers[[#This Row],[number_customer_service_calls]] &lt;= 1, "0-1 Calls", IF(tbl_Customers[[#This Row],[number_customer_service_calls]] &lt;= 3, "2-3 Calls", IF(tbl_Customers[[#This Row],[number_customer_service_calls]] &lt;=5, "4-5 Calls", "6+ Calls")))</f>
        <v>0-1 Calls</v>
      </c>
      <c r="X123" t="str">
        <f>IF(tbl_Customers[[#This Row],[account_length]] &lt;= 50, "0-50", IF(tbl_Customers[[#This Row],[account_length]] &lt;=100, "51-100", IF(tbl_Customers[[#This Row],[account_length]] &lt;= 150, "101-150", "151+")))</f>
        <v>101-150</v>
      </c>
      <c r="Y123" t="str">
        <f>IF(tbl_Customers[[#This Row],[total_intl_charge]] &lt;= 3, "Low Charges", "High Charges")</f>
        <v>Low Charges</v>
      </c>
      <c r="Z123" t="str">
        <f>IF(tbl_Customers[[#This Row],[total_eve_calls]]&lt;=80,"Low Calls",
IF(tbl_Customers[[#This Row],[total_eve_calls]]&lt;=120,"Medium Calls","High Calls"))</f>
        <v>Medium Calls</v>
      </c>
      <c r="AA123" t="str">
        <f>IF(tbl_Customers[[#This Row],[total_eve_charge]]&lt;=15,"Low Charges",
IF(tbl_Customers[[#This Row],[total_eve_charge]]&lt;=20,"Medium Charges","High Charges"))</f>
        <v>Medium Charges</v>
      </c>
      <c r="AB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3" t="str">
        <f>IF(tbl_Customers[[#This Row],[number_vmail_messages]] = 0, "No Usage", IF(tbl_Customers[[#This Row],[number_vmail_messages]] &lt;= 20, "Low Usage", IF(tbl_Customers[[#This Row],[number_vmail_messages]] &lt;= 40, "Medium Usgae", "High Usage")))</f>
        <v>No Usage</v>
      </c>
      <c r="AD123" t="str">
        <f>IF(tbl_Customers[[#This Row],[total_day_minutes]]&lt;=150,"Low Usage", IF(tbl_Customers[[#This Row],[total_day_minutes]]&lt;=200,"Medium Usage", IF(tbl_Customers[[#This Row],[total_day_minutes]]&lt;=250,"High Usage","Very High Usage")))</f>
        <v>Medium Usage</v>
      </c>
      <c r="AE123" t="str">
        <f>IF(tbl_Customers[[#This Row],[total_intl_calls]]&lt;=5,"Low Calls", IF(tbl_Customers[[#This Row],[total_intl_calls]]&lt;=10, "Medium Calls", "High Calls"))</f>
        <v>Low Calls</v>
      </c>
      <c r="AF1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 s="36" t="str">
        <f>IF(tbl_Customers[[#This Row],[Churn_Risk_Score]]&gt;=10,"High Risk", IF(tbl_Customers[[#This Row],[Churn_Risk_Score]]&gt;=5,"Medium Risk","Low Risk"))</f>
        <v>Low Risk</v>
      </c>
    </row>
    <row r="124" spans="1:33" x14ac:dyDescent="0.35">
      <c r="A124">
        <v>123</v>
      </c>
      <c r="B124" t="s">
        <v>33</v>
      </c>
      <c r="C124">
        <v>145</v>
      </c>
      <c r="D124" t="s">
        <v>25</v>
      </c>
      <c r="E124" t="s">
        <v>22</v>
      </c>
      <c r="F124" t="s">
        <v>23</v>
      </c>
      <c r="G124">
        <v>43</v>
      </c>
      <c r="H124">
        <v>257.7</v>
      </c>
      <c r="I124">
        <v>97</v>
      </c>
      <c r="J124">
        <v>43.81</v>
      </c>
      <c r="K124">
        <v>162.1</v>
      </c>
      <c r="L124">
        <v>95</v>
      </c>
      <c r="M124">
        <v>13.78</v>
      </c>
      <c r="N124">
        <v>286.89999999999998</v>
      </c>
      <c r="O124">
        <v>86</v>
      </c>
      <c r="P124">
        <v>12.91</v>
      </c>
      <c r="Q124">
        <v>11.1</v>
      </c>
      <c r="R124">
        <v>4</v>
      </c>
      <c r="S124">
        <v>3</v>
      </c>
      <c r="T124">
        <v>2</v>
      </c>
      <c r="U124" t="s">
        <v>22</v>
      </c>
      <c r="V124">
        <f>IF(tbl_Customers[[#This Row],[churn]] = "yes", 1, 0)</f>
        <v>0</v>
      </c>
      <c r="W124" t="str">
        <f>IF(tbl_Customers[[#This Row],[number_customer_service_calls]] &lt;= 1, "0-1 Calls", IF(tbl_Customers[[#This Row],[number_customer_service_calls]] &lt;= 3, "2-3 Calls", IF(tbl_Customers[[#This Row],[number_customer_service_calls]] &lt;=5, "4-5 Calls", "6+ Calls")))</f>
        <v>2-3 Calls</v>
      </c>
      <c r="X124" t="str">
        <f>IF(tbl_Customers[[#This Row],[account_length]] &lt;= 50, "0-50", IF(tbl_Customers[[#This Row],[account_length]] &lt;=100, "51-100", IF(tbl_Customers[[#This Row],[account_length]] &lt;= 150, "101-150", "151+")))</f>
        <v>101-150</v>
      </c>
      <c r="Y124" t="str">
        <f>IF(tbl_Customers[[#This Row],[total_intl_charge]] &lt;= 3, "Low Charges", "High Charges")</f>
        <v>Low Charges</v>
      </c>
      <c r="Z124" t="str">
        <f>IF(tbl_Customers[[#This Row],[total_eve_calls]]&lt;=80,"Low Calls",
IF(tbl_Customers[[#This Row],[total_eve_calls]]&lt;=120,"Medium Calls","High Calls"))</f>
        <v>Medium Calls</v>
      </c>
      <c r="AA124" t="str">
        <f>IF(tbl_Customers[[#This Row],[total_eve_charge]]&lt;=15,"Low Charges",
IF(tbl_Customers[[#This Row],[total_eve_charge]]&lt;=20,"Medium Charges","High Charges"))</f>
        <v>Low Charges</v>
      </c>
      <c r="AB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 t="str">
        <f>IF(tbl_Customers[[#This Row],[number_vmail_messages]] = 0, "No Usage", IF(tbl_Customers[[#This Row],[number_vmail_messages]] &lt;= 20, "Low Usage", IF(tbl_Customers[[#This Row],[number_vmail_messages]] &lt;= 40, "Medium Usgae", "High Usage")))</f>
        <v>High Usage</v>
      </c>
      <c r="AD124" t="str">
        <f>IF(tbl_Customers[[#This Row],[total_day_minutes]]&lt;=150,"Low Usage", IF(tbl_Customers[[#This Row],[total_day_minutes]]&lt;=200,"Medium Usage", IF(tbl_Customers[[#This Row],[total_day_minutes]]&lt;=250,"High Usage","Very High Usage")))</f>
        <v>Very High Usage</v>
      </c>
      <c r="AE124" t="str">
        <f>IF(tbl_Customers[[#This Row],[total_intl_calls]]&lt;=5,"Low Calls", IF(tbl_Customers[[#This Row],[total_intl_calls]]&lt;=10, "Medium Calls", "High Calls"))</f>
        <v>Low Calls</v>
      </c>
      <c r="AF1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4" s="36" t="str">
        <f>IF(tbl_Customers[[#This Row],[Churn_Risk_Score]]&gt;=10,"High Risk", IF(tbl_Customers[[#This Row],[Churn_Risk_Score]]&gt;=5,"Medium Risk","Low Risk"))</f>
        <v>Low Risk</v>
      </c>
    </row>
    <row r="125" spans="1:33" x14ac:dyDescent="0.35">
      <c r="A125">
        <v>124</v>
      </c>
      <c r="B125" t="s">
        <v>34</v>
      </c>
      <c r="C125">
        <v>113</v>
      </c>
      <c r="D125" t="s">
        <v>25</v>
      </c>
      <c r="E125" t="s">
        <v>22</v>
      </c>
      <c r="F125" t="s">
        <v>22</v>
      </c>
      <c r="G125">
        <v>0</v>
      </c>
      <c r="H125">
        <v>193.8</v>
      </c>
      <c r="I125">
        <v>99</v>
      </c>
      <c r="J125">
        <v>32.950000000000003</v>
      </c>
      <c r="K125">
        <v>221.4</v>
      </c>
      <c r="L125">
        <v>125</v>
      </c>
      <c r="M125">
        <v>18.82</v>
      </c>
      <c r="N125">
        <v>172.3</v>
      </c>
      <c r="O125">
        <v>67</v>
      </c>
      <c r="P125">
        <v>7.75</v>
      </c>
      <c r="Q125">
        <v>10.6</v>
      </c>
      <c r="R125">
        <v>6</v>
      </c>
      <c r="S125">
        <v>2.86</v>
      </c>
      <c r="T125">
        <v>1</v>
      </c>
      <c r="U125" t="s">
        <v>22</v>
      </c>
      <c r="V125">
        <f>IF(tbl_Customers[[#This Row],[churn]] = "yes", 1, 0)</f>
        <v>0</v>
      </c>
      <c r="W125" t="str">
        <f>IF(tbl_Customers[[#This Row],[number_customer_service_calls]] &lt;= 1, "0-1 Calls", IF(tbl_Customers[[#This Row],[number_customer_service_calls]] &lt;= 3, "2-3 Calls", IF(tbl_Customers[[#This Row],[number_customer_service_calls]] &lt;=5, "4-5 Calls", "6+ Calls")))</f>
        <v>0-1 Calls</v>
      </c>
      <c r="X125" t="str">
        <f>IF(tbl_Customers[[#This Row],[account_length]] &lt;= 50, "0-50", IF(tbl_Customers[[#This Row],[account_length]] &lt;=100, "51-100", IF(tbl_Customers[[#This Row],[account_length]] &lt;= 150, "101-150", "151+")))</f>
        <v>101-150</v>
      </c>
      <c r="Y125" t="str">
        <f>IF(tbl_Customers[[#This Row],[total_intl_charge]] &lt;= 3, "Low Charges", "High Charges")</f>
        <v>Low Charges</v>
      </c>
      <c r="Z125" t="str">
        <f>IF(tbl_Customers[[#This Row],[total_eve_calls]]&lt;=80,"Low Calls",
IF(tbl_Customers[[#This Row],[total_eve_calls]]&lt;=120,"Medium Calls","High Calls"))</f>
        <v>High Calls</v>
      </c>
      <c r="AA125" t="str">
        <f>IF(tbl_Customers[[#This Row],[total_eve_charge]]&lt;=15,"Low Charges",
IF(tbl_Customers[[#This Row],[total_eve_charge]]&lt;=20,"Medium Charges","High Charges"))</f>
        <v>Medium Charges</v>
      </c>
      <c r="AB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 t="str">
        <f>IF(tbl_Customers[[#This Row],[number_vmail_messages]] = 0, "No Usage", IF(tbl_Customers[[#This Row],[number_vmail_messages]] &lt;= 20, "Low Usage", IF(tbl_Customers[[#This Row],[number_vmail_messages]] &lt;= 40, "Medium Usgae", "High Usage")))</f>
        <v>No Usage</v>
      </c>
      <c r="AD125" t="str">
        <f>IF(tbl_Customers[[#This Row],[total_day_minutes]]&lt;=150,"Low Usage", IF(tbl_Customers[[#This Row],[total_day_minutes]]&lt;=200,"Medium Usage", IF(tbl_Customers[[#This Row],[total_day_minutes]]&lt;=250,"High Usage","Very High Usage")))</f>
        <v>Medium Usage</v>
      </c>
      <c r="AE125" t="str">
        <f>IF(tbl_Customers[[#This Row],[total_intl_calls]]&lt;=5,"Low Calls", IF(tbl_Customers[[#This Row],[total_intl_calls]]&lt;=10, "Medium Calls", "High Calls"))</f>
        <v>Medium Calls</v>
      </c>
      <c r="AF1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5" s="36" t="str">
        <f>IF(tbl_Customers[[#This Row],[Churn_Risk_Score]]&gt;=10,"High Risk", IF(tbl_Customers[[#This Row],[Churn_Risk_Score]]&gt;=5,"Medium Risk","Low Risk"))</f>
        <v>Low Risk</v>
      </c>
    </row>
    <row r="126" spans="1:33" x14ac:dyDescent="0.35">
      <c r="A126">
        <v>125</v>
      </c>
      <c r="B126" t="s">
        <v>69</v>
      </c>
      <c r="C126">
        <v>117</v>
      </c>
      <c r="D126" t="s">
        <v>21</v>
      </c>
      <c r="E126" t="s">
        <v>22</v>
      </c>
      <c r="F126" t="s">
        <v>22</v>
      </c>
      <c r="G126">
        <v>0</v>
      </c>
      <c r="H126">
        <v>102.8</v>
      </c>
      <c r="I126">
        <v>119</v>
      </c>
      <c r="J126">
        <v>17.48</v>
      </c>
      <c r="K126">
        <v>206.7</v>
      </c>
      <c r="L126">
        <v>91</v>
      </c>
      <c r="M126">
        <v>17.57</v>
      </c>
      <c r="N126">
        <v>299</v>
      </c>
      <c r="O126">
        <v>105</v>
      </c>
      <c r="P126">
        <v>13.46</v>
      </c>
      <c r="Q126">
        <v>10.1</v>
      </c>
      <c r="R126">
        <v>7</v>
      </c>
      <c r="S126">
        <v>2.73</v>
      </c>
      <c r="T126">
        <v>1</v>
      </c>
      <c r="U126" t="s">
        <v>22</v>
      </c>
      <c r="V126">
        <f>IF(tbl_Customers[[#This Row],[churn]] = "yes", 1, 0)</f>
        <v>0</v>
      </c>
      <c r="W126" t="str">
        <f>IF(tbl_Customers[[#This Row],[number_customer_service_calls]] &lt;= 1, "0-1 Calls", IF(tbl_Customers[[#This Row],[number_customer_service_calls]] &lt;= 3, "2-3 Calls", IF(tbl_Customers[[#This Row],[number_customer_service_calls]] &lt;=5, "4-5 Calls", "6+ Calls")))</f>
        <v>0-1 Calls</v>
      </c>
      <c r="X126" t="str">
        <f>IF(tbl_Customers[[#This Row],[account_length]] &lt;= 50, "0-50", IF(tbl_Customers[[#This Row],[account_length]] &lt;=100, "51-100", IF(tbl_Customers[[#This Row],[account_length]] &lt;= 150, "101-150", "151+")))</f>
        <v>101-150</v>
      </c>
      <c r="Y126" t="str">
        <f>IF(tbl_Customers[[#This Row],[total_intl_charge]] &lt;= 3, "Low Charges", "High Charges")</f>
        <v>Low Charges</v>
      </c>
      <c r="Z126" t="str">
        <f>IF(tbl_Customers[[#This Row],[total_eve_calls]]&lt;=80,"Low Calls",
IF(tbl_Customers[[#This Row],[total_eve_calls]]&lt;=120,"Medium Calls","High Calls"))</f>
        <v>Medium Calls</v>
      </c>
      <c r="AA126" t="str">
        <f>IF(tbl_Customers[[#This Row],[total_eve_charge]]&lt;=15,"Low Charges",
IF(tbl_Customers[[#This Row],[total_eve_charge]]&lt;=20,"Medium Charges","High Charges"))</f>
        <v>Medium Charges</v>
      </c>
      <c r="AB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 t="str">
        <f>IF(tbl_Customers[[#This Row],[number_vmail_messages]] = 0, "No Usage", IF(tbl_Customers[[#This Row],[number_vmail_messages]] &lt;= 20, "Low Usage", IF(tbl_Customers[[#This Row],[number_vmail_messages]] &lt;= 40, "Medium Usgae", "High Usage")))</f>
        <v>No Usage</v>
      </c>
      <c r="AD126" t="str">
        <f>IF(tbl_Customers[[#This Row],[total_day_minutes]]&lt;=150,"Low Usage", IF(tbl_Customers[[#This Row],[total_day_minutes]]&lt;=200,"Medium Usage", IF(tbl_Customers[[#This Row],[total_day_minutes]]&lt;=250,"High Usage","Very High Usage")))</f>
        <v>Low Usage</v>
      </c>
      <c r="AE126" t="str">
        <f>IF(tbl_Customers[[#This Row],[total_intl_calls]]&lt;=5,"Low Calls", IF(tbl_Customers[[#This Row],[total_intl_calls]]&lt;=10, "Medium Calls", "High Calls"))</f>
        <v>Medium Calls</v>
      </c>
      <c r="AF1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 s="36" t="str">
        <f>IF(tbl_Customers[[#This Row],[Churn_Risk_Score]]&gt;=10,"High Risk", IF(tbl_Customers[[#This Row],[Churn_Risk_Score]]&gt;=5,"Medium Risk","Low Risk"))</f>
        <v>Low Risk</v>
      </c>
    </row>
    <row r="127" spans="1:33" x14ac:dyDescent="0.35">
      <c r="A127">
        <v>126</v>
      </c>
      <c r="B127" t="s">
        <v>20</v>
      </c>
      <c r="C127">
        <v>65</v>
      </c>
      <c r="D127" t="s">
        <v>25</v>
      </c>
      <c r="E127" t="s">
        <v>22</v>
      </c>
      <c r="F127" t="s">
        <v>22</v>
      </c>
      <c r="G127">
        <v>0</v>
      </c>
      <c r="H127">
        <v>187.9</v>
      </c>
      <c r="I127">
        <v>116</v>
      </c>
      <c r="J127">
        <v>31.94</v>
      </c>
      <c r="K127">
        <v>157.6</v>
      </c>
      <c r="L127">
        <v>117</v>
      </c>
      <c r="M127">
        <v>13.4</v>
      </c>
      <c r="N127">
        <v>227.3</v>
      </c>
      <c r="O127">
        <v>86</v>
      </c>
      <c r="P127">
        <v>10.23</v>
      </c>
      <c r="Q127">
        <v>7.5</v>
      </c>
      <c r="R127">
        <v>6</v>
      </c>
      <c r="S127">
        <v>2.0299999999999998</v>
      </c>
      <c r="T127">
        <v>1</v>
      </c>
      <c r="U127" t="s">
        <v>22</v>
      </c>
      <c r="V127">
        <f>IF(tbl_Customers[[#This Row],[churn]] = "yes", 1, 0)</f>
        <v>0</v>
      </c>
      <c r="W127" t="str">
        <f>IF(tbl_Customers[[#This Row],[number_customer_service_calls]] &lt;= 1, "0-1 Calls", IF(tbl_Customers[[#This Row],[number_customer_service_calls]] &lt;= 3, "2-3 Calls", IF(tbl_Customers[[#This Row],[number_customer_service_calls]] &lt;=5, "4-5 Calls", "6+ Calls")))</f>
        <v>0-1 Calls</v>
      </c>
      <c r="X127" t="str">
        <f>IF(tbl_Customers[[#This Row],[account_length]] &lt;= 50, "0-50", IF(tbl_Customers[[#This Row],[account_length]] &lt;=100, "51-100", IF(tbl_Customers[[#This Row],[account_length]] &lt;= 150, "101-150", "151+")))</f>
        <v>51-100</v>
      </c>
      <c r="Y127" t="str">
        <f>IF(tbl_Customers[[#This Row],[total_intl_charge]] &lt;= 3, "Low Charges", "High Charges")</f>
        <v>Low Charges</v>
      </c>
      <c r="Z127" t="str">
        <f>IF(tbl_Customers[[#This Row],[total_eve_calls]]&lt;=80,"Low Calls",
IF(tbl_Customers[[#This Row],[total_eve_calls]]&lt;=120,"Medium Calls","High Calls"))</f>
        <v>Medium Calls</v>
      </c>
      <c r="AA127" t="str">
        <f>IF(tbl_Customers[[#This Row],[total_eve_charge]]&lt;=15,"Low Charges",
IF(tbl_Customers[[#This Row],[total_eve_charge]]&lt;=20,"Medium Charges","High Charges"))</f>
        <v>Low Charges</v>
      </c>
      <c r="AB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 t="str">
        <f>IF(tbl_Customers[[#This Row],[number_vmail_messages]] = 0, "No Usage", IF(tbl_Customers[[#This Row],[number_vmail_messages]] &lt;= 20, "Low Usage", IF(tbl_Customers[[#This Row],[number_vmail_messages]] &lt;= 40, "Medium Usgae", "High Usage")))</f>
        <v>No Usage</v>
      </c>
      <c r="AD127" t="str">
        <f>IF(tbl_Customers[[#This Row],[total_day_minutes]]&lt;=150,"Low Usage", IF(tbl_Customers[[#This Row],[total_day_minutes]]&lt;=200,"Medium Usage", IF(tbl_Customers[[#This Row],[total_day_minutes]]&lt;=250,"High Usage","Very High Usage")))</f>
        <v>Medium Usage</v>
      </c>
      <c r="AE127" t="str">
        <f>IF(tbl_Customers[[#This Row],[total_intl_calls]]&lt;=5,"Low Calls", IF(tbl_Customers[[#This Row],[total_intl_calls]]&lt;=10, "Medium Calls", "High Calls"))</f>
        <v>Medium Calls</v>
      </c>
      <c r="AF1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7" s="36" t="str">
        <f>IF(tbl_Customers[[#This Row],[Churn_Risk_Score]]&gt;=10,"High Risk", IF(tbl_Customers[[#This Row],[Churn_Risk_Score]]&gt;=5,"Medium Risk","Low Risk"))</f>
        <v>Low Risk</v>
      </c>
    </row>
    <row r="128" spans="1:33" x14ac:dyDescent="0.35">
      <c r="A128">
        <v>127</v>
      </c>
      <c r="B128" t="s">
        <v>33</v>
      </c>
      <c r="C128">
        <v>56</v>
      </c>
      <c r="D128" t="s">
        <v>21</v>
      </c>
      <c r="E128" t="s">
        <v>22</v>
      </c>
      <c r="F128" t="s">
        <v>22</v>
      </c>
      <c r="G128">
        <v>0</v>
      </c>
      <c r="H128">
        <v>226</v>
      </c>
      <c r="I128">
        <v>112</v>
      </c>
      <c r="J128">
        <v>38.42</v>
      </c>
      <c r="K128">
        <v>248.5</v>
      </c>
      <c r="L128">
        <v>118</v>
      </c>
      <c r="M128">
        <v>21.12</v>
      </c>
      <c r="N128">
        <v>140.5</v>
      </c>
      <c r="O128">
        <v>142</v>
      </c>
      <c r="P128">
        <v>6.32</v>
      </c>
      <c r="Q128">
        <v>6.9</v>
      </c>
      <c r="R128">
        <v>11</v>
      </c>
      <c r="S128">
        <v>1.86</v>
      </c>
      <c r="T128">
        <v>1</v>
      </c>
      <c r="U128" t="s">
        <v>22</v>
      </c>
      <c r="V128">
        <f>IF(tbl_Customers[[#This Row],[churn]] = "yes", 1, 0)</f>
        <v>0</v>
      </c>
      <c r="W128" t="str">
        <f>IF(tbl_Customers[[#This Row],[number_customer_service_calls]] &lt;= 1, "0-1 Calls", IF(tbl_Customers[[#This Row],[number_customer_service_calls]] &lt;= 3, "2-3 Calls", IF(tbl_Customers[[#This Row],[number_customer_service_calls]] &lt;=5, "4-5 Calls", "6+ Calls")))</f>
        <v>0-1 Calls</v>
      </c>
      <c r="X128" t="str">
        <f>IF(tbl_Customers[[#This Row],[account_length]] &lt;= 50, "0-50", IF(tbl_Customers[[#This Row],[account_length]] &lt;=100, "51-100", IF(tbl_Customers[[#This Row],[account_length]] &lt;= 150, "101-150", "151+")))</f>
        <v>51-100</v>
      </c>
      <c r="Y128" t="str">
        <f>IF(tbl_Customers[[#This Row],[total_intl_charge]] &lt;= 3, "Low Charges", "High Charges")</f>
        <v>Low Charges</v>
      </c>
      <c r="Z128" t="str">
        <f>IF(tbl_Customers[[#This Row],[total_eve_calls]]&lt;=80,"Low Calls",
IF(tbl_Customers[[#This Row],[total_eve_calls]]&lt;=120,"Medium Calls","High Calls"))</f>
        <v>Medium Calls</v>
      </c>
      <c r="AA128" t="str">
        <f>IF(tbl_Customers[[#This Row],[total_eve_charge]]&lt;=15,"Low Charges",
IF(tbl_Customers[[#This Row],[total_eve_charge]]&lt;=20,"Medium Charges","High Charges"))</f>
        <v>High Charges</v>
      </c>
      <c r="AB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8" t="str">
        <f>IF(tbl_Customers[[#This Row],[number_vmail_messages]] = 0, "No Usage", IF(tbl_Customers[[#This Row],[number_vmail_messages]] &lt;= 20, "Low Usage", IF(tbl_Customers[[#This Row],[number_vmail_messages]] &lt;= 40, "Medium Usgae", "High Usage")))</f>
        <v>No Usage</v>
      </c>
      <c r="AD128" t="str">
        <f>IF(tbl_Customers[[#This Row],[total_day_minutes]]&lt;=150,"Low Usage", IF(tbl_Customers[[#This Row],[total_day_minutes]]&lt;=200,"Medium Usage", IF(tbl_Customers[[#This Row],[total_day_minutes]]&lt;=250,"High Usage","Very High Usage")))</f>
        <v>High Usage</v>
      </c>
      <c r="AE128" t="str">
        <f>IF(tbl_Customers[[#This Row],[total_intl_calls]]&lt;=5,"Low Calls", IF(tbl_Customers[[#This Row],[total_intl_calls]]&lt;=10, "Medium Calls", "High Calls"))</f>
        <v>High Calls</v>
      </c>
      <c r="AF1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 s="36" t="str">
        <f>IF(tbl_Customers[[#This Row],[Churn_Risk_Score]]&gt;=10,"High Risk", IF(tbl_Customers[[#This Row],[Churn_Risk_Score]]&gt;=5,"Medium Risk","Low Risk"))</f>
        <v>Low Risk</v>
      </c>
    </row>
    <row r="129" spans="1:33" x14ac:dyDescent="0.35">
      <c r="A129">
        <v>128</v>
      </c>
      <c r="B129" t="s">
        <v>26</v>
      </c>
      <c r="C129">
        <v>96</v>
      </c>
      <c r="D129" t="s">
        <v>21</v>
      </c>
      <c r="E129" t="s">
        <v>22</v>
      </c>
      <c r="F129" t="s">
        <v>22</v>
      </c>
      <c r="G129">
        <v>0</v>
      </c>
      <c r="H129">
        <v>260.39999999999998</v>
      </c>
      <c r="I129">
        <v>115</v>
      </c>
      <c r="J129">
        <v>44.27</v>
      </c>
      <c r="K129">
        <v>146</v>
      </c>
      <c r="L129">
        <v>46</v>
      </c>
      <c r="M129">
        <v>12.41</v>
      </c>
      <c r="N129">
        <v>269.5</v>
      </c>
      <c r="O129">
        <v>87</v>
      </c>
      <c r="P129">
        <v>12.13</v>
      </c>
      <c r="Q129">
        <v>11.5</v>
      </c>
      <c r="R129">
        <v>4</v>
      </c>
      <c r="S129">
        <v>3.11</v>
      </c>
      <c r="T129">
        <v>5</v>
      </c>
      <c r="U129" t="s">
        <v>22</v>
      </c>
      <c r="V129">
        <f>IF(tbl_Customers[[#This Row],[churn]] = "yes", 1, 0)</f>
        <v>0</v>
      </c>
      <c r="W129" t="str">
        <f>IF(tbl_Customers[[#This Row],[number_customer_service_calls]] &lt;= 1, "0-1 Calls", IF(tbl_Customers[[#This Row],[number_customer_service_calls]] &lt;= 3, "2-3 Calls", IF(tbl_Customers[[#This Row],[number_customer_service_calls]] &lt;=5, "4-5 Calls", "6+ Calls")))</f>
        <v>4-5 Calls</v>
      </c>
      <c r="X129" t="str">
        <f>IF(tbl_Customers[[#This Row],[account_length]] &lt;= 50, "0-50", IF(tbl_Customers[[#This Row],[account_length]] &lt;=100, "51-100", IF(tbl_Customers[[#This Row],[account_length]] &lt;= 150, "101-150", "151+")))</f>
        <v>51-100</v>
      </c>
      <c r="Y129" t="str">
        <f>IF(tbl_Customers[[#This Row],[total_intl_charge]] &lt;= 3, "Low Charges", "High Charges")</f>
        <v>High Charges</v>
      </c>
      <c r="Z129" t="str">
        <f>IF(tbl_Customers[[#This Row],[total_eve_calls]]&lt;=80,"Low Calls",
IF(tbl_Customers[[#This Row],[total_eve_calls]]&lt;=120,"Medium Calls","High Calls"))</f>
        <v>Low Calls</v>
      </c>
      <c r="AA129" t="str">
        <f>IF(tbl_Customers[[#This Row],[total_eve_charge]]&lt;=15,"Low Charges",
IF(tbl_Customers[[#This Row],[total_eve_charge]]&lt;=20,"Medium Charges","High Charges"))</f>
        <v>Low Charges</v>
      </c>
      <c r="AB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 t="str">
        <f>IF(tbl_Customers[[#This Row],[number_vmail_messages]] = 0, "No Usage", IF(tbl_Customers[[#This Row],[number_vmail_messages]] &lt;= 20, "Low Usage", IF(tbl_Customers[[#This Row],[number_vmail_messages]] &lt;= 40, "Medium Usgae", "High Usage")))</f>
        <v>No Usage</v>
      </c>
      <c r="AD129" t="str">
        <f>IF(tbl_Customers[[#This Row],[total_day_minutes]]&lt;=150,"Low Usage", IF(tbl_Customers[[#This Row],[total_day_minutes]]&lt;=200,"Medium Usage", IF(tbl_Customers[[#This Row],[total_day_minutes]]&lt;=250,"High Usage","Very High Usage")))</f>
        <v>Very High Usage</v>
      </c>
      <c r="AE129" t="str">
        <f>IF(tbl_Customers[[#This Row],[total_intl_calls]]&lt;=5,"Low Calls", IF(tbl_Customers[[#This Row],[total_intl_calls]]&lt;=10, "Medium Calls", "High Calls"))</f>
        <v>Low Calls</v>
      </c>
      <c r="AF1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129" s="36" t="str">
        <f>IF(tbl_Customers[[#This Row],[Churn_Risk_Score]]&gt;=10,"High Risk", IF(tbl_Customers[[#This Row],[Churn_Risk_Score]]&gt;=5,"Medium Risk","Low Risk"))</f>
        <v>High Risk</v>
      </c>
    </row>
    <row r="130" spans="1:33" x14ac:dyDescent="0.35">
      <c r="A130">
        <v>129</v>
      </c>
      <c r="B130" t="s">
        <v>30</v>
      </c>
      <c r="C130">
        <v>151</v>
      </c>
      <c r="D130" t="s">
        <v>25</v>
      </c>
      <c r="E130" t="s">
        <v>22</v>
      </c>
      <c r="F130" t="s">
        <v>22</v>
      </c>
      <c r="G130">
        <v>0</v>
      </c>
      <c r="H130">
        <v>178.7</v>
      </c>
      <c r="I130">
        <v>116</v>
      </c>
      <c r="J130">
        <v>30.38</v>
      </c>
      <c r="K130">
        <v>292.10000000000002</v>
      </c>
      <c r="L130">
        <v>138</v>
      </c>
      <c r="M130">
        <v>24.83</v>
      </c>
      <c r="N130">
        <v>265.89999999999998</v>
      </c>
      <c r="O130">
        <v>101</v>
      </c>
      <c r="P130">
        <v>11.97</v>
      </c>
      <c r="Q130">
        <v>9.8000000000000007</v>
      </c>
      <c r="R130">
        <v>4</v>
      </c>
      <c r="S130">
        <v>2.65</v>
      </c>
      <c r="T130">
        <v>0</v>
      </c>
      <c r="U130" t="s">
        <v>22</v>
      </c>
      <c r="V130">
        <f>IF(tbl_Customers[[#This Row],[churn]] = "yes", 1, 0)</f>
        <v>0</v>
      </c>
      <c r="W130" t="str">
        <f>IF(tbl_Customers[[#This Row],[number_customer_service_calls]] &lt;= 1, "0-1 Calls", IF(tbl_Customers[[#This Row],[number_customer_service_calls]] &lt;= 3, "2-3 Calls", IF(tbl_Customers[[#This Row],[number_customer_service_calls]] &lt;=5, "4-5 Calls", "6+ Calls")))</f>
        <v>0-1 Calls</v>
      </c>
      <c r="X130" t="str">
        <f>IF(tbl_Customers[[#This Row],[account_length]] &lt;= 50, "0-50", IF(tbl_Customers[[#This Row],[account_length]] &lt;=100, "51-100", IF(tbl_Customers[[#This Row],[account_length]] &lt;= 150, "101-150", "151+")))</f>
        <v>151+</v>
      </c>
      <c r="Y130" t="str">
        <f>IF(tbl_Customers[[#This Row],[total_intl_charge]] &lt;= 3, "Low Charges", "High Charges")</f>
        <v>Low Charges</v>
      </c>
      <c r="Z130" t="str">
        <f>IF(tbl_Customers[[#This Row],[total_eve_calls]]&lt;=80,"Low Calls",
IF(tbl_Customers[[#This Row],[total_eve_calls]]&lt;=120,"Medium Calls","High Calls"))</f>
        <v>High Calls</v>
      </c>
      <c r="AA130" t="str">
        <f>IF(tbl_Customers[[#This Row],[total_eve_charge]]&lt;=15,"Low Charges",
IF(tbl_Customers[[#This Row],[total_eve_charge]]&lt;=20,"Medium Charges","High Charges"))</f>
        <v>High Charges</v>
      </c>
      <c r="AB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 t="str">
        <f>IF(tbl_Customers[[#This Row],[number_vmail_messages]] = 0, "No Usage", IF(tbl_Customers[[#This Row],[number_vmail_messages]] &lt;= 20, "Low Usage", IF(tbl_Customers[[#This Row],[number_vmail_messages]] &lt;= 40, "Medium Usgae", "High Usage")))</f>
        <v>No Usage</v>
      </c>
      <c r="AD130" t="str">
        <f>IF(tbl_Customers[[#This Row],[total_day_minutes]]&lt;=150,"Low Usage", IF(tbl_Customers[[#This Row],[total_day_minutes]]&lt;=200,"Medium Usage", IF(tbl_Customers[[#This Row],[total_day_minutes]]&lt;=250,"High Usage","Very High Usage")))</f>
        <v>Medium Usage</v>
      </c>
      <c r="AE130" t="str">
        <f>IF(tbl_Customers[[#This Row],[total_intl_calls]]&lt;=5,"Low Calls", IF(tbl_Customers[[#This Row],[total_intl_calls]]&lt;=10, "Medium Calls", "High Calls"))</f>
        <v>Low Calls</v>
      </c>
      <c r="AF1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0" s="36" t="str">
        <f>IF(tbl_Customers[[#This Row],[Churn_Risk_Score]]&gt;=10,"High Risk", IF(tbl_Customers[[#This Row],[Churn_Risk_Score]]&gt;=5,"Medium Risk","Low Risk"))</f>
        <v>Low Risk</v>
      </c>
    </row>
    <row r="131" spans="1:33" x14ac:dyDescent="0.35">
      <c r="A131">
        <v>130</v>
      </c>
      <c r="B131" t="s">
        <v>20</v>
      </c>
      <c r="C131">
        <v>83</v>
      </c>
      <c r="D131" t="s">
        <v>21</v>
      </c>
      <c r="E131" t="s">
        <v>22</v>
      </c>
      <c r="F131" t="s">
        <v>22</v>
      </c>
      <c r="G131">
        <v>0</v>
      </c>
      <c r="H131">
        <v>337.4</v>
      </c>
      <c r="I131">
        <v>120</v>
      </c>
      <c r="J131">
        <v>57.36</v>
      </c>
      <c r="K131">
        <v>227.4</v>
      </c>
      <c r="L131">
        <v>116</v>
      </c>
      <c r="M131">
        <v>19.329999999999998</v>
      </c>
      <c r="N131">
        <v>153.9</v>
      </c>
      <c r="O131">
        <v>114</v>
      </c>
      <c r="P131">
        <v>6.93</v>
      </c>
      <c r="Q131">
        <v>15.8</v>
      </c>
      <c r="R131">
        <v>7</v>
      </c>
      <c r="S131">
        <v>4.2699999999999996</v>
      </c>
      <c r="T131">
        <v>0</v>
      </c>
      <c r="U131" t="s">
        <v>23</v>
      </c>
      <c r="V131">
        <f>IF(tbl_Customers[[#This Row],[churn]] = "yes", 1, 0)</f>
        <v>1</v>
      </c>
      <c r="W131" t="str">
        <f>IF(tbl_Customers[[#This Row],[number_customer_service_calls]] &lt;= 1, "0-1 Calls", IF(tbl_Customers[[#This Row],[number_customer_service_calls]] &lt;= 3, "2-3 Calls", IF(tbl_Customers[[#This Row],[number_customer_service_calls]] &lt;=5, "4-5 Calls", "6+ Calls")))</f>
        <v>0-1 Calls</v>
      </c>
      <c r="X131" t="str">
        <f>IF(tbl_Customers[[#This Row],[account_length]] &lt;= 50, "0-50", IF(tbl_Customers[[#This Row],[account_length]] &lt;=100, "51-100", IF(tbl_Customers[[#This Row],[account_length]] &lt;= 150, "101-150", "151+")))</f>
        <v>51-100</v>
      </c>
      <c r="Y131" t="str">
        <f>IF(tbl_Customers[[#This Row],[total_intl_charge]] &lt;= 3, "Low Charges", "High Charges")</f>
        <v>High Charges</v>
      </c>
      <c r="Z131" t="str">
        <f>IF(tbl_Customers[[#This Row],[total_eve_calls]]&lt;=80,"Low Calls",
IF(tbl_Customers[[#This Row],[total_eve_calls]]&lt;=120,"Medium Calls","High Calls"))</f>
        <v>Medium Calls</v>
      </c>
      <c r="AA131" t="str">
        <f>IF(tbl_Customers[[#This Row],[total_eve_charge]]&lt;=15,"Low Charges",
IF(tbl_Customers[[#This Row],[total_eve_charge]]&lt;=20,"Medium Charges","High Charges"))</f>
        <v>Medium Charges</v>
      </c>
      <c r="AB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1" t="str">
        <f>IF(tbl_Customers[[#This Row],[number_vmail_messages]] = 0, "No Usage", IF(tbl_Customers[[#This Row],[number_vmail_messages]] &lt;= 20, "Low Usage", IF(tbl_Customers[[#This Row],[number_vmail_messages]] &lt;= 40, "Medium Usgae", "High Usage")))</f>
        <v>No Usage</v>
      </c>
      <c r="AD131" t="str">
        <f>IF(tbl_Customers[[#This Row],[total_day_minutes]]&lt;=150,"Low Usage", IF(tbl_Customers[[#This Row],[total_day_minutes]]&lt;=200,"Medium Usage", IF(tbl_Customers[[#This Row],[total_day_minutes]]&lt;=250,"High Usage","Very High Usage")))</f>
        <v>Very High Usage</v>
      </c>
      <c r="AE131" t="str">
        <f>IF(tbl_Customers[[#This Row],[total_intl_calls]]&lt;=5,"Low Calls", IF(tbl_Customers[[#This Row],[total_intl_calls]]&lt;=10, "Medium Calls", "High Calls"))</f>
        <v>Medium Calls</v>
      </c>
      <c r="AF1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31" s="36" t="str">
        <f>IF(tbl_Customers[[#This Row],[Churn_Risk_Score]]&gt;=10,"High Risk", IF(tbl_Customers[[#This Row],[Churn_Risk_Score]]&gt;=5,"Medium Risk","Low Risk"))</f>
        <v>Medium Risk</v>
      </c>
    </row>
    <row r="132" spans="1:33" x14ac:dyDescent="0.35">
      <c r="A132">
        <v>131</v>
      </c>
      <c r="B132" t="s">
        <v>38</v>
      </c>
      <c r="C132">
        <v>139</v>
      </c>
      <c r="D132" t="s">
        <v>28</v>
      </c>
      <c r="E132" t="s">
        <v>22</v>
      </c>
      <c r="F132" t="s">
        <v>23</v>
      </c>
      <c r="G132">
        <v>23</v>
      </c>
      <c r="H132">
        <v>157.6</v>
      </c>
      <c r="I132">
        <v>129</v>
      </c>
      <c r="J132">
        <v>26.79</v>
      </c>
      <c r="K132">
        <v>247</v>
      </c>
      <c r="L132">
        <v>96</v>
      </c>
      <c r="M132">
        <v>21</v>
      </c>
      <c r="N132">
        <v>259.2</v>
      </c>
      <c r="O132">
        <v>112</v>
      </c>
      <c r="P132">
        <v>11.66</v>
      </c>
      <c r="Q132">
        <v>13.7</v>
      </c>
      <c r="R132">
        <v>2</v>
      </c>
      <c r="S132">
        <v>3.7</v>
      </c>
      <c r="T132">
        <v>0</v>
      </c>
      <c r="U132" t="s">
        <v>22</v>
      </c>
      <c r="V132">
        <f>IF(tbl_Customers[[#This Row],[churn]] = "yes", 1, 0)</f>
        <v>0</v>
      </c>
      <c r="W132" t="str">
        <f>IF(tbl_Customers[[#This Row],[number_customer_service_calls]] &lt;= 1, "0-1 Calls", IF(tbl_Customers[[#This Row],[number_customer_service_calls]] &lt;= 3, "2-3 Calls", IF(tbl_Customers[[#This Row],[number_customer_service_calls]] &lt;=5, "4-5 Calls", "6+ Calls")))</f>
        <v>0-1 Calls</v>
      </c>
      <c r="X132" t="str">
        <f>IF(tbl_Customers[[#This Row],[account_length]] &lt;= 50, "0-50", IF(tbl_Customers[[#This Row],[account_length]] &lt;=100, "51-100", IF(tbl_Customers[[#This Row],[account_length]] &lt;= 150, "101-150", "151+")))</f>
        <v>101-150</v>
      </c>
      <c r="Y132" t="str">
        <f>IF(tbl_Customers[[#This Row],[total_intl_charge]] &lt;= 3, "Low Charges", "High Charges")</f>
        <v>High Charges</v>
      </c>
      <c r="Z132" t="str">
        <f>IF(tbl_Customers[[#This Row],[total_eve_calls]]&lt;=80,"Low Calls",
IF(tbl_Customers[[#This Row],[total_eve_calls]]&lt;=120,"Medium Calls","High Calls"))</f>
        <v>Medium Calls</v>
      </c>
      <c r="AA132" t="str">
        <f>IF(tbl_Customers[[#This Row],[total_eve_charge]]&lt;=15,"Low Charges",
IF(tbl_Customers[[#This Row],[total_eve_charge]]&lt;=20,"Medium Charges","High Charges"))</f>
        <v>High Charges</v>
      </c>
      <c r="AB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 t="str">
        <f>IF(tbl_Customers[[#This Row],[number_vmail_messages]] = 0, "No Usage", IF(tbl_Customers[[#This Row],[number_vmail_messages]] &lt;= 20, "Low Usage", IF(tbl_Customers[[#This Row],[number_vmail_messages]] &lt;= 40, "Medium Usgae", "High Usage")))</f>
        <v>Medium Usgae</v>
      </c>
      <c r="AD132" t="str">
        <f>IF(tbl_Customers[[#This Row],[total_day_minutes]]&lt;=150,"Low Usage", IF(tbl_Customers[[#This Row],[total_day_minutes]]&lt;=200,"Medium Usage", IF(tbl_Customers[[#This Row],[total_day_minutes]]&lt;=250,"High Usage","Very High Usage")))</f>
        <v>Medium Usage</v>
      </c>
      <c r="AE132" t="str">
        <f>IF(tbl_Customers[[#This Row],[total_intl_calls]]&lt;=5,"Low Calls", IF(tbl_Customers[[#This Row],[total_intl_calls]]&lt;=10, "Medium Calls", "High Calls"))</f>
        <v>Low Calls</v>
      </c>
      <c r="AF1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2" s="36" t="str">
        <f>IF(tbl_Customers[[#This Row],[Churn_Risk_Score]]&gt;=10,"High Risk", IF(tbl_Customers[[#This Row],[Churn_Risk_Score]]&gt;=5,"Medium Risk","Low Risk"))</f>
        <v>Low Risk</v>
      </c>
    </row>
    <row r="133" spans="1:33" x14ac:dyDescent="0.35">
      <c r="A133">
        <v>132</v>
      </c>
      <c r="B133" t="s">
        <v>29</v>
      </c>
      <c r="C133">
        <v>6</v>
      </c>
      <c r="D133" t="s">
        <v>28</v>
      </c>
      <c r="E133" t="s">
        <v>22</v>
      </c>
      <c r="F133" t="s">
        <v>22</v>
      </c>
      <c r="G133">
        <v>0</v>
      </c>
      <c r="H133">
        <v>183.6</v>
      </c>
      <c r="I133">
        <v>117</v>
      </c>
      <c r="J133">
        <v>31.21</v>
      </c>
      <c r="K133">
        <v>256.7</v>
      </c>
      <c r="L133">
        <v>72</v>
      </c>
      <c r="M133">
        <v>21.82</v>
      </c>
      <c r="N133">
        <v>178.6</v>
      </c>
      <c r="O133">
        <v>79</v>
      </c>
      <c r="P133">
        <v>8.0399999999999991</v>
      </c>
      <c r="Q133">
        <v>10.199999999999999</v>
      </c>
      <c r="R133">
        <v>2</v>
      </c>
      <c r="S133">
        <v>2.75</v>
      </c>
      <c r="T133">
        <v>1</v>
      </c>
      <c r="U133" t="s">
        <v>22</v>
      </c>
      <c r="V133">
        <f>IF(tbl_Customers[[#This Row],[churn]] = "yes", 1, 0)</f>
        <v>0</v>
      </c>
      <c r="W133" t="str">
        <f>IF(tbl_Customers[[#This Row],[number_customer_service_calls]] &lt;= 1, "0-1 Calls", IF(tbl_Customers[[#This Row],[number_customer_service_calls]] &lt;= 3, "2-3 Calls", IF(tbl_Customers[[#This Row],[number_customer_service_calls]] &lt;=5, "4-5 Calls", "6+ Calls")))</f>
        <v>0-1 Calls</v>
      </c>
      <c r="X133" t="str">
        <f>IF(tbl_Customers[[#This Row],[account_length]] &lt;= 50, "0-50", IF(tbl_Customers[[#This Row],[account_length]] &lt;=100, "51-100", IF(tbl_Customers[[#This Row],[account_length]] &lt;= 150, "101-150", "151+")))</f>
        <v>0-50</v>
      </c>
      <c r="Y133" t="str">
        <f>IF(tbl_Customers[[#This Row],[total_intl_charge]] &lt;= 3, "Low Charges", "High Charges")</f>
        <v>Low Charges</v>
      </c>
      <c r="Z133" t="str">
        <f>IF(tbl_Customers[[#This Row],[total_eve_calls]]&lt;=80,"Low Calls",
IF(tbl_Customers[[#This Row],[total_eve_calls]]&lt;=120,"Medium Calls","High Calls"))</f>
        <v>Low Calls</v>
      </c>
      <c r="AA133" t="str">
        <f>IF(tbl_Customers[[#This Row],[total_eve_charge]]&lt;=15,"Low Charges",
IF(tbl_Customers[[#This Row],[total_eve_charge]]&lt;=20,"Medium Charges","High Charges"))</f>
        <v>High Charges</v>
      </c>
      <c r="AB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3" t="str">
        <f>IF(tbl_Customers[[#This Row],[number_vmail_messages]] = 0, "No Usage", IF(tbl_Customers[[#This Row],[number_vmail_messages]] &lt;= 20, "Low Usage", IF(tbl_Customers[[#This Row],[number_vmail_messages]] &lt;= 40, "Medium Usgae", "High Usage")))</f>
        <v>No Usage</v>
      </c>
      <c r="AD133" t="str">
        <f>IF(tbl_Customers[[#This Row],[total_day_minutes]]&lt;=150,"Low Usage", IF(tbl_Customers[[#This Row],[total_day_minutes]]&lt;=200,"Medium Usage", IF(tbl_Customers[[#This Row],[total_day_minutes]]&lt;=250,"High Usage","Very High Usage")))</f>
        <v>Medium Usage</v>
      </c>
      <c r="AE133" t="str">
        <f>IF(tbl_Customers[[#This Row],[total_intl_calls]]&lt;=5,"Low Calls", IF(tbl_Customers[[#This Row],[total_intl_calls]]&lt;=10, "Medium Calls", "High Calls"))</f>
        <v>Low Calls</v>
      </c>
      <c r="AF1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 s="36" t="str">
        <f>IF(tbl_Customers[[#This Row],[Churn_Risk_Score]]&gt;=10,"High Risk", IF(tbl_Customers[[#This Row],[Churn_Risk_Score]]&gt;=5,"Medium Risk","Low Risk"))</f>
        <v>Low Risk</v>
      </c>
    </row>
    <row r="134" spans="1:33" x14ac:dyDescent="0.35">
      <c r="A134">
        <v>133</v>
      </c>
      <c r="B134" t="s">
        <v>40</v>
      </c>
      <c r="C134">
        <v>115</v>
      </c>
      <c r="D134" t="s">
        <v>28</v>
      </c>
      <c r="E134" t="s">
        <v>22</v>
      </c>
      <c r="F134" t="s">
        <v>23</v>
      </c>
      <c r="G134">
        <v>24</v>
      </c>
      <c r="H134">
        <v>142.1</v>
      </c>
      <c r="I134">
        <v>124</v>
      </c>
      <c r="J134">
        <v>24.16</v>
      </c>
      <c r="K134">
        <v>183.4</v>
      </c>
      <c r="L134">
        <v>129</v>
      </c>
      <c r="M134">
        <v>15.59</v>
      </c>
      <c r="N134">
        <v>164.8</v>
      </c>
      <c r="O134">
        <v>114</v>
      </c>
      <c r="P134">
        <v>7.42</v>
      </c>
      <c r="Q134">
        <v>9.6</v>
      </c>
      <c r="R134">
        <v>4</v>
      </c>
      <c r="S134">
        <v>2.59</v>
      </c>
      <c r="T134">
        <v>1</v>
      </c>
      <c r="U134" t="s">
        <v>22</v>
      </c>
      <c r="V134">
        <f>IF(tbl_Customers[[#This Row],[churn]] = "yes", 1, 0)</f>
        <v>0</v>
      </c>
      <c r="W134" t="str">
        <f>IF(tbl_Customers[[#This Row],[number_customer_service_calls]] &lt;= 1, "0-1 Calls", IF(tbl_Customers[[#This Row],[number_customer_service_calls]] &lt;= 3, "2-3 Calls", IF(tbl_Customers[[#This Row],[number_customer_service_calls]] &lt;=5, "4-5 Calls", "6+ Calls")))</f>
        <v>0-1 Calls</v>
      </c>
      <c r="X134" t="str">
        <f>IF(tbl_Customers[[#This Row],[account_length]] &lt;= 50, "0-50", IF(tbl_Customers[[#This Row],[account_length]] &lt;=100, "51-100", IF(tbl_Customers[[#This Row],[account_length]] &lt;= 150, "101-150", "151+")))</f>
        <v>101-150</v>
      </c>
      <c r="Y134" t="str">
        <f>IF(tbl_Customers[[#This Row],[total_intl_charge]] &lt;= 3, "Low Charges", "High Charges")</f>
        <v>Low Charges</v>
      </c>
      <c r="Z134" t="str">
        <f>IF(tbl_Customers[[#This Row],[total_eve_calls]]&lt;=80,"Low Calls",
IF(tbl_Customers[[#This Row],[total_eve_calls]]&lt;=120,"Medium Calls","High Calls"))</f>
        <v>High Calls</v>
      </c>
      <c r="AA134" t="str">
        <f>IF(tbl_Customers[[#This Row],[total_eve_charge]]&lt;=15,"Low Charges",
IF(tbl_Customers[[#This Row],[total_eve_charge]]&lt;=20,"Medium Charges","High Charges"))</f>
        <v>Medium Charges</v>
      </c>
      <c r="AB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 t="str">
        <f>IF(tbl_Customers[[#This Row],[number_vmail_messages]] = 0, "No Usage", IF(tbl_Customers[[#This Row],[number_vmail_messages]] &lt;= 20, "Low Usage", IF(tbl_Customers[[#This Row],[number_vmail_messages]] &lt;= 40, "Medium Usgae", "High Usage")))</f>
        <v>Medium Usgae</v>
      </c>
      <c r="AD134" t="str">
        <f>IF(tbl_Customers[[#This Row],[total_day_minutes]]&lt;=150,"Low Usage", IF(tbl_Customers[[#This Row],[total_day_minutes]]&lt;=200,"Medium Usage", IF(tbl_Customers[[#This Row],[total_day_minutes]]&lt;=250,"High Usage","Very High Usage")))</f>
        <v>Low Usage</v>
      </c>
      <c r="AE134" t="str">
        <f>IF(tbl_Customers[[#This Row],[total_intl_calls]]&lt;=5,"Low Calls", IF(tbl_Customers[[#This Row],[total_intl_calls]]&lt;=10, "Medium Calls", "High Calls"))</f>
        <v>Low Calls</v>
      </c>
      <c r="AF1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4" s="36" t="str">
        <f>IF(tbl_Customers[[#This Row],[Churn_Risk_Score]]&gt;=10,"High Risk", IF(tbl_Customers[[#This Row],[Churn_Risk_Score]]&gt;=5,"Medium Risk","Low Risk"))</f>
        <v>Low Risk</v>
      </c>
    </row>
    <row r="135" spans="1:33" x14ac:dyDescent="0.35">
      <c r="A135">
        <v>134</v>
      </c>
      <c r="B135" t="s">
        <v>38</v>
      </c>
      <c r="C135">
        <v>141</v>
      </c>
      <c r="D135" t="s">
        <v>21</v>
      </c>
      <c r="E135" t="s">
        <v>22</v>
      </c>
      <c r="F135" t="s">
        <v>22</v>
      </c>
      <c r="G135">
        <v>0</v>
      </c>
      <c r="H135">
        <v>217.1</v>
      </c>
      <c r="I135">
        <v>110</v>
      </c>
      <c r="J135">
        <v>36.909999999999997</v>
      </c>
      <c r="K135">
        <v>241.5</v>
      </c>
      <c r="L135">
        <v>111</v>
      </c>
      <c r="M135">
        <v>20.53</v>
      </c>
      <c r="N135">
        <v>253.5</v>
      </c>
      <c r="O135">
        <v>103</v>
      </c>
      <c r="P135">
        <v>11.41</v>
      </c>
      <c r="Q135">
        <v>12</v>
      </c>
      <c r="R135">
        <v>6</v>
      </c>
      <c r="S135">
        <v>3.24</v>
      </c>
      <c r="T135">
        <v>0</v>
      </c>
      <c r="U135" t="s">
        <v>22</v>
      </c>
      <c r="V135">
        <f>IF(tbl_Customers[[#This Row],[churn]] = "yes", 1, 0)</f>
        <v>0</v>
      </c>
      <c r="W135" t="str">
        <f>IF(tbl_Customers[[#This Row],[number_customer_service_calls]] &lt;= 1, "0-1 Calls", IF(tbl_Customers[[#This Row],[number_customer_service_calls]] &lt;= 3, "2-3 Calls", IF(tbl_Customers[[#This Row],[number_customer_service_calls]] &lt;=5, "4-5 Calls", "6+ Calls")))</f>
        <v>0-1 Calls</v>
      </c>
      <c r="X135" t="str">
        <f>IF(tbl_Customers[[#This Row],[account_length]] &lt;= 50, "0-50", IF(tbl_Customers[[#This Row],[account_length]] &lt;=100, "51-100", IF(tbl_Customers[[#This Row],[account_length]] &lt;= 150, "101-150", "151+")))</f>
        <v>101-150</v>
      </c>
      <c r="Y135" t="str">
        <f>IF(tbl_Customers[[#This Row],[total_intl_charge]] &lt;= 3, "Low Charges", "High Charges")</f>
        <v>High Charges</v>
      </c>
      <c r="Z135" t="str">
        <f>IF(tbl_Customers[[#This Row],[total_eve_calls]]&lt;=80,"Low Calls",
IF(tbl_Customers[[#This Row],[total_eve_calls]]&lt;=120,"Medium Calls","High Calls"))</f>
        <v>Medium Calls</v>
      </c>
      <c r="AA135" t="str">
        <f>IF(tbl_Customers[[#This Row],[total_eve_charge]]&lt;=15,"Low Charges",
IF(tbl_Customers[[#This Row],[total_eve_charge]]&lt;=20,"Medium Charges","High Charges"))</f>
        <v>High Charges</v>
      </c>
      <c r="AB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 t="str">
        <f>IF(tbl_Customers[[#This Row],[number_vmail_messages]] = 0, "No Usage", IF(tbl_Customers[[#This Row],[number_vmail_messages]] &lt;= 20, "Low Usage", IF(tbl_Customers[[#This Row],[number_vmail_messages]] &lt;= 40, "Medium Usgae", "High Usage")))</f>
        <v>No Usage</v>
      </c>
      <c r="AD135" t="str">
        <f>IF(tbl_Customers[[#This Row],[total_day_minutes]]&lt;=150,"Low Usage", IF(tbl_Customers[[#This Row],[total_day_minutes]]&lt;=200,"Medium Usage", IF(tbl_Customers[[#This Row],[total_day_minutes]]&lt;=250,"High Usage","Very High Usage")))</f>
        <v>High Usage</v>
      </c>
      <c r="AE135" t="str">
        <f>IF(tbl_Customers[[#This Row],[total_intl_calls]]&lt;=5,"Low Calls", IF(tbl_Customers[[#This Row],[total_intl_calls]]&lt;=10, "Medium Calls", "High Calls"))</f>
        <v>Medium Calls</v>
      </c>
      <c r="AF1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5" s="36" t="str">
        <f>IF(tbl_Customers[[#This Row],[Churn_Risk_Score]]&gt;=10,"High Risk", IF(tbl_Customers[[#This Row],[Churn_Risk_Score]]&gt;=5,"Medium Risk","Low Risk"))</f>
        <v>Low Risk</v>
      </c>
    </row>
    <row r="136" spans="1:33" x14ac:dyDescent="0.35">
      <c r="A136">
        <v>135</v>
      </c>
      <c r="B136" t="s">
        <v>53</v>
      </c>
      <c r="C136">
        <v>62</v>
      </c>
      <c r="D136" t="s">
        <v>21</v>
      </c>
      <c r="E136" t="s">
        <v>22</v>
      </c>
      <c r="F136" t="s">
        <v>22</v>
      </c>
      <c r="G136">
        <v>0</v>
      </c>
      <c r="H136">
        <v>98.9</v>
      </c>
      <c r="I136">
        <v>103</v>
      </c>
      <c r="J136">
        <v>16.809999999999999</v>
      </c>
      <c r="K136">
        <v>135.4</v>
      </c>
      <c r="L136">
        <v>122</v>
      </c>
      <c r="M136">
        <v>11.51</v>
      </c>
      <c r="N136">
        <v>236.6</v>
      </c>
      <c r="O136">
        <v>82</v>
      </c>
      <c r="P136">
        <v>10.65</v>
      </c>
      <c r="Q136">
        <v>12.2</v>
      </c>
      <c r="R136">
        <v>1</v>
      </c>
      <c r="S136">
        <v>3.29</v>
      </c>
      <c r="T136">
        <v>1</v>
      </c>
      <c r="U136" t="s">
        <v>22</v>
      </c>
      <c r="V136">
        <f>IF(tbl_Customers[[#This Row],[churn]] = "yes", 1, 0)</f>
        <v>0</v>
      </c>
      <c r="W136" t="str">
        <f>IF(tbl_Customers[[#This Row],[number_customer_service_calls]] &lt;= 1, "0-1 Calls", IF(tbl_Customers[[#This Row],[number_customer_service_calls]] &lt;= 3, "2-3 Calls", IF(tbl_Customers[[#This Row],[number_customer_service_calls]] &lt;=5, "4-5 Calls", "6+ Calls")))</f>
        <v>0-1 Calls</v>
      </c>
      <c r="X136" t="str">
        <f>IF(tbl_Customers[[#This Row],[account_length]] &lt;= 50, "0-50", IF(tbl_Customers[[#This Row],[account_length]] &lt;=100, "51-100", IF(tbl_Customers[[#This Row],[account_length]] &lt;= 150, "101-150", "151+")))</f>
        <v>51-100</v>
      </c>
      <c r="Y136" t="str">
        <f>IF(tbl_Customers[[#This Row],[total_intl_charge]] &lt;= 3, "Low Charges", "High Charges")</f>
        <v>High Charges</v>
      </c>
      <c r="Z136" t="str">
        <f>IF(tbl_Customers[[#This Row],[total_eve_calls]]&lt;=80,"Low Calls",
IF(tbl_Customers[[#This Row],[total_eve_calls]]&lt;=120,"Medium Calls","High Calls"))</f>
        <v>High Calls</v>
      </c>
      <c r="AA136" t="str">
        <f>IF(tbl_Customers[[#This Row],[total_eve_charge]]&lt;=15,"Low Charges",
IF(tbl_Customers[[#This Row],[total_eve_charge]]&lt;=20,"Medium Charges","High Charges"))</f>
        <v>Low Charges</v>
      </c>
      <c r="AB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 t="str">
        <f>IF(tbl_Customers[[#This Row],[number_vmail_messages]] = 0, "No Usage", IF(tbl_Customers[[#This Row],[number_vmail_messages]] &lt;= 20, "Low Usage", IF(tbl_Customers[[#This Row],[number_vmail_messages]] &lt;= 40, "Medium Usgae", "High Usage")))</f>
        <v>No Usage</v>
      </c>
      <c r="AD136" t="str">
        <f>IF(tbl_Customers[[#This Row],[total_day_minutes]]&lt;=150,"Low Usage", IF(tbl_Customers[[#This Row],[total_day_minutes]]&lt;=200,"Medium Usage", IF(tbl_Customers[[#This Row],[total_day_minutes]]&lt;=250,"High Usage","Very High Usage")))</f>
        <v>Low Usage</v>
      </c>
      <c r="AE136" t="str">
        <f>IF(tbl_Customers[[#This Row],[total_intl_calls]]&lt;=5,"Low Calls", IF(tbl_Customers[[#This Row],[total_intl_calls]]&lt;=10, "Medium Calls", "High Calls"))</f>
        <v>Low Calls</v>
      </c>
      <c r="AF1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6" s="36" t="str">
        <f>IF(tbl_Customers[[#This Row],[Churn_Risk_Score]]&gt;=10,"High Risk", IF(tbl_Customers[[#This Row],[Churn_Risk_Score]]&gt;=5,"Medium Risk","Low Risk"))</f>
        <v>Low Risk</v>
      </c>
    </row>
    <row r="137" spans="1:33" x14ac:dyDescent="0.35">
      <c r="A137">
        <v>136</v>
      </c>
      <c r="B137" t="s">
        <v>48</v>
      </c>
      <c r="C137">
        <v>185</v>
      </c>
      <c r="D137" t="s">
        <v>28</v>
      </c>
      <c r="E137" t="s">
        <v>22</v>
      </c>
      <c r="F137" t="s">
        <v>23</v>
      </c>
      <c r="G137">
        <v>31</v>
      </c>
      <c r="H137">
        <v>189.8</v>
      </c>
      <c r="I137">
        <v>126</v>
      </c>
      <c r="J137">
        <v>32.270000000000003</v>
      </c>
      <c r="K137">
        <v>163.30000000000001</v>
      </c>
      <c r="L137">
        <v>133</v>
      </c>
      <c r="M137">
        <v>13.88</v>
      </c>
      <c r="N137">
        <v>264.8</v>
      </c>
      <c r="O137">
        <v>126</v>
      </c>
      <c r="P137">
        <v>11.92</v>
      </c>
      <c r="Q137">
        <v>7.5</v>
      </c>
      <c r="R137">
        <v>3</v>
      </c>
      <c r="S137">
        <v>2.0299999999999998</v>
      </c>
      <c r="T137">
        <v>1</v>
      </c>
      <c r="U137" t="s">
        <v>22</v>
      </c>
      <c r="V137">
        <f>IF(tbl_Customers[[#This Row],[churn]] = "yes", 1, 0)</f>
        <v>0</v>
      </c>
      <c r="W137" t="str">
        <f>IF(tbl_Customers[[#This Row],[number_customer_service_calls]] &lt;= 1, "0-1 Calls", IF(tbl_Customers[[#This Row],[number_customer_service_calls]] &lt;= 3, "2-3 Calls", IF(tbl_Customers[[#This Row],[number_customer_service_calls]] &lt;=5, "4-5 Calls", "6+ Calls")))</f>
        <v>0-1 Calls</v>
      </c>
      <c r="X137" t="str">
        <f>IF(tbl_Customers[[#This Row],[account_length]] &lt;= 50, "0-50", IF(tbl_Customers[[#This Row],[account_length]] &lt;=100, "51-100", IF(tbl_Customers[[#This Row],[account_length]] &lt;= 150, "101-150", "151+")))</f>
        <v>151+</v>
      </c>
      <c r="Y137" t="str">
        <f>IF(tbl_Customers[[#This Row],[total_intl_charge]] &lt;= 3, "Low Charges", "High Charges")</f>
        <v>Low Charges</v>
      </c>
      <c r="Z137" t="str">
        <f>IF(tbl_Customers[[#This Row],[total_eve_calls]]&lt;=80,"Low Calls",
IF(tbl_Customers[[#This Row],[total_eve_calls]]&lt;=120,"Medium Calls","High Calls"))</f>
        <v>High Calls</v>
      </c>
      <c r="AA137" t="str">
        <f>IF(tbl_Customers[[#This Row],[total_eve_charge]]&lt;=15,"Low Charges",
IF(tbl_Customers[[#This Row],[total_eve_charge]]&lt;=20,"Medium Charges","High Charges"))</f>
        <v>Low Charges</v>
      </c>
      <c r="AB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 t="str">
        <f>IF(tbl_Customers[[#This Row],[number_vmail_messages]] = 0, "No Usage", IF(tbl_Customers[[#This Row],[number_vmail_messages]] &lt;= 20, "Low Usage", IF(tbl_Customers[[#This Row],[number_vmail_messages]] &lt;= 40, "Medium Usgae", "High Usage")))</f>
        <v>Medium Usgae</v>
      </c>
      <c r="AD137" t="str">
        <f>IF(tbl_Customers[[#This Row],[total_day_minutes]]&lt;=150,"Low Usage", IF(tbl_Customers[[#This Row],[total_day_minutes]]&lt;=200,"Medium Usage", IF(tbl_Customers[[#This Row],[total_day_minutes]]&lt;=250,"High Usage","Very High Usage")))</f>
        <v>Medium Usage</v>
      </c>
      <c r="AE137" t="str">
        <f>IF(tbl_Customers[[#This Row],[total_intl_calls]]&lt;=5,"Low Calls", IF(tbl_Customers[[#This Row],[total_intl_calls]]&lt;=10, "Medium Calls", "High Calls"))</f>
        <v>Low Calls</v>
      </c>
      <c r="AF1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7" s="36" t="str">
        <f>IF(tbl_Customers[[#This Row],[Churn_Risk_Score]]&gt;=10,"High Risk", IF(tbl_Customers[[#This Row],[Churn_Risk_Score]]&gt;=5,"Medium Risk","Low Risk"))</f>
        <v>Low Risk</v>
      </c>
    </row>
    <row r="138" spans="1:33" x14ac:dyDescent="0.35">
      <c r="A138">
        <v>137</v>
      </c>
      <c r="B138" t="s">
        <v>63</v>
      </c>
      <c r="C138">
        <v>148</v>
      </c>
      <c r="D138" t="s">
        <v>21</v>
      </c>
      <c r="E138" t="s">
        <v>22</v>
      </c>
      <c r="F138" t="s">
        <v>22</v>
      </c>
      <c r="G138">
        <v>0</v>
      </c>
      <c r="H138">
        <v>202</v>
      </c>
      <c r="I138">
        <v>102</v>
      </c>
      <c r="J138">
        <v>34.340000000000003</v>
      </c>
      <c r="K138">
        <v>243.2</v>
      </c>
      <c r="L138">
        <v>128</v>
      </c>
      <c r="M138">
        <v>20.67</v>
      </c>
      <c r="N138">
        <v>261.3</v>
      </c>
      <c r="O138">
        <v>90</v>
      </c>
      <c r="P138">
        <v>11.76</v>
      </c>
      <c r="Q138">
        <v>10.9</v>
      </c>
      <c r="R138">
        <v>3</v>
      </c>
      <c r="S138">
        <v>2.94</v>
      </c>
      <c r="T138">
        <v>1</v>
      </c>
      <c r="U138" t="s">
        <v>22</v>
      </c>
      <c r="V138">
        <f>IF(tbl_Customers[[#This Row],[churn]] = "yes", 1, 0)</f>
        <v>0</v>
      </c>
      <c r="W138" t="str">
        <f>IF(tbl_Customers[[#This Row],[number_customer_service_calls]] &lt;= 1, "0-1 Calls", IF(tbl_Customers[[#This Row],[number_customer_service_calls]] &lt;= 3, "2-3 Calls", IF(tbl_Customers[[#This Row],[number_customer_service_calls]] &lt;=5, "4-5 Calls", "6+ Calls")))</f>
        <v>0-1 Calls</v>
      </c>
      <c r="X138" t="str">
        <f>IF(tbl_Customers[[#This Row],[account_length]] &lt;= 50, "0-50", IF(tbl_Customers[[#This Row],[account_length]] &lt;=100, "51-100", IF(tbl_Customers[[#This Row],[account_length]] &lt;= 150, "101-150", "151+")))</f>
        <v>101-150</v>
      </c>
      <c r="Y138" t="str">
        <f>IF(tbl_Customers[[#This Row],[total_intl_charge]] &lt;= 3, "Low Charges", "High Charges")</f>
        <v>Low Charges</v>
      </c>
      <c r="Z138" t="str">
        <f>IF(tbl_Customers[[#This Row],[total_eve_calls]]&lt;=80,"Low Calls",
IF(tbl_Customers[[#This Row],[total_eve_calls]]&lt;=120,"Medium Calls","High Calls"))</f>
        <v>High Calls</v>
      </c>
      <c r="AA138" t="str">
        <f>IF(tbl_Customers[[#This Row],[total_eve_charge]]&lt;=15,"Low Charges",
IF(tbl_Customers[[#This Row],[total_eve_charge]]&lt;=20,"Medium Charges","High Charges"))</f>
        <v>High Charges</v>
      </c>
      <c r="AB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 t="str">
        <f>IF(tbl_Customers[[#This Row],[number_vmail_messages]] = 0, "No Usage", IF(tbl_Customers[[#This Row],[number_vmail_messages]] &lt;= 20, "Low Usage", IF(tbl_Customers[[#This Row],[number_vmail_messages]] &lt;= 40, "Medium Usgae", "High Usage")))</f>
        <v>No Usage</v>
      </c>
      <c r="AD138" t="str">
        <f>IF(tbl_Customers[[#This Row],[total_day_minutes]]&lt;=150,"Low Usage", IF(tbl_Customers[[#This Row],[total_day_minutes]]&lt;=200,"Medium Usage", IF(tbl_Customers[[#This Row],[total_day_minutes]]&lt;=250,"High Usage","Very High Usage")))</f>
        <v>High Usage</v>
      </c>
      <c r="AE138" t="str">
        <f>IF(tbl_Customers[[#This Row],[total_intl_calls]]&lt;=5,"Low Calls", IF(tbl_Customers[[#This Row],[total_intl_calls]]&lt;=10, "Medium Calls", "High Calls"))</f>
        <v>Low Calls</v>
      </c>
      <c r="AF1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 s="36" t="str">
        <f>IF(tbl_Customers[[#This Row],[Churn_Risk_Score]]&gt;=10,"High Risk", IF(tbl_Customers[[#This Row],[Churn_Risk_Score]]&gt;=5,"Medium Risk","Low Risk"))</f>
        <v>Low Risk</v>
      </c>
    </row>
    <row r="139" spans="1:33" x14ac:dyDescent="0.35">
      <c r="A139">
        <v>138</v>
      </c>
      <c r="B139" t="s">
        <v>42</v>
      </c>
      <c r="C139">
        <v>94</v>
      </c>
      <c r="D139" t="s">
        <v>25</v>
      </c>
      <c r="E139" t="s">
        <v>22</v>
      </c>
      <c r="F139" t="s">
        <v>23</v>
      </c>
      <c r="G139">
        <v>38</v>
      </c>
      <c r="H139">
        <v>170.1</v>
      </c>
      <c r="I139">
        <v>124</v>
      </c>
      <c r="J139">
        <v>28.92</v>
      </c>
      <c r="K139">
        <v>193.3</v>
      </c>
      <c r="L139">
        <v>116</v>
      </c>
      <c r="M139">
        <v>16.43</v>
      </c>
      <c r="N139">
        <v>105.9</v>
      </c>
      <c r="O139">
        <v>73</v>
      </c>
      <c r="P139">
        <v>4.7699999999999996</v>
      </c>
      <c r="Q139">
        <v>12.8</v>
      </c>
      <c r="R139">
        <v>4</v>
      </c>
      <c r="S139">
        <v>3.46</v>
      </c>
      <c r="T139">
        <v>1</v>
      </c>
      <c r="U139" t="s">
        <v>22</v>
      </c>
      <c r="V139">
        <f>IF(tbl_Customers[[#This Row],[churn]] = "yes", 1, 0)</f>
        <v>0</v>
      </c>
      <c r="W139" t="str">
        <f>IF(tbl_Customers[[#This Row],[number_customer_service_calls]] &lt;= 1, "0-1 Calls", IF(tbl_Customers[[#This Row],[number_customer_service_calls]] &lt;= 3, "2-3 Calls", IF(tbl_Customers[[#This Row],[number_customer_service_calls]] &lt;=5, "4-5 Calls", "6+ Calls")))</f>
        <v>0-1 Calls</v>
      </c>
      <c r="X139" t="str">
        <f>IF(tbl_Customers[[#This Row],[account_length]] &lt;= 50, "0-50", IF(tbl_Customers[[#This Row],[account_length]] &lt;=100, "51-100", IF(tbl_Customers[[#This Row],[account_length]] &lt;= 150, "101-150", "151+")))</f>
        <v>51-100</v>
      </c>
      <c r="Y139" t="str">
        <f>IF(tbl_Customers[[#This Row],[total_intl_charge]] &lt;= 3, "Low Charges", "High Charges")</f>
        <v>High Charges</v>
      </c>
      <c r="Z139" t="str">
        <f>IF(tbl_Customers[[#This Row],[total_eve_calls]]&lt;=80,"Low Calls",
IF(tbl_Customers[[#This Row],[total_eve_calls]]&lt;=120,"Medium Calls","High Calls"))</f>
        <v>Medium Calls</v>
      </c>
      <c r="AA139" t="str">
        <f>IF(tbl_Customers[[#This Row],[total_eve_charge]]&lt;=15,"Low Charges",
IF(tbl_Customers[[#This Row],[total_eve_charge]]&lt;=20,"Medium Charges","High Charges"))</f>
        <v>Medium Charges</v>
      </c>
      <c r="AB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 t="str">
        <f>IF(tbl_Customers[[#This Row],[number_vmail_messages]] = 0, "No Usage", IF(tbl_Customers[[#This Row],[number_vmail_messages]] &lt;= 20, "Low Usage", IF(tbl_Customers[[#This Row],[number_vmail_messages]] &lt;= 40, "Medium Usgae", "High Usage")))</f>
        <v>Medium Usgae</v>
      </c>
      <c r="AD139" t="str">
        <f>IF(tbl_Customers[[#This Row],[total_day_minutes]]&lt;=150,"Low Usage", IF(tbl_Customers[[#This Row],[total_day_minutes]]&lt;=200,"Medium Usage", IF(tbl_Customers[[#This Row],[total_day_minutes]]&lt;=250,"High Usage","Very High Usage")))</f>
        <v>Medium Usage</v>
      </c>
      <c r="AE139" t="str">
        <f>IF(tbl_Customers[[#This Row],[total_intl_calls]]&lt;=5,"Low Calls", IF(tbl_Customers[[#This Row],[total_intl_calls]]&lt;=10, "Medium Calls", "High Calls"))</f>
        <v>Low Calls</v>
      </c>
      <c r="AF1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9" s="36" t="str">
        <f>IF(tbl_Customers[[#This Row],[Churn_Risk_Score]]&gt;=10,"High Risk", IF(tbl_Customers[[#This Row],[Churn_Risk_Score]]&gt;=5,"Medium Risk","Low Risk"))</f>
        <v>Low Risk</v>
      </c>
    </row>
    <row r="140" spans="1:33" x14ac:dyDescent="0.35">
      <c r="A140">
        <v>139</v>
      </c>
      <c r="B140" t="s">
        <v>68</v>
      </c>
      <c r="C140">
        <v>32</v>
      </c>
      <c r="D140" t="s">
        <v>28</v>
      </c>
      <c r="E140" t="s">
        <v>22</v>
      </c>
      <c r="F140" t="s">
        <v>22</v>
      </c>
      <c r="G140">
        <v>0</v>
      </c>
      <c r="H140">
        <v>230.9</v>
      </c>
      <c r="I140">
        <v>87</v>
      </c>
      <c r="J140">
        <v>39.25</v>
      </c>
      <c r="K140">
        <v>187.4</v>
      </c>
      <c r="L140">
        <v>90</v>
      </c>
      <c r="M140">
        <v>15.93</v>
      </c>
      <c r="N140">
        <v>154</v>
      </c>
      <c r="O140">
        <v>53</v>
      </c>
      <c r="P140">
        <v>6.93</v>
      </c>
      <c r="Q140">
        <v>6.3</v>
      </c>
      <c r="R140">
        <v>2</v>
      </c>
      <c r="S140">
        <v>1.7</v>
      </c>
      <c r="T140">
        <v>0</v>
      </c>
      <c r="U140" t="s">
        <v>22</v>
      </c>
      <c r="V140">
        <f>IF(tbl_Customers[[#This Row],[churn]] = "yes", 1, 0)</f>
        <v>0</v>
      </c>
      <c r="W140" t="str">
        <f>IF(tbl_Customers[[#This Row],[number_customer_service_calls]] &lt;= 1, "0-1 Calls", IF(tbl_Customers[[#This Row],[number_customer_service_calls]] &lt;= 3, "2-3 Calls", IF(tbl_Customers[[#This Row],[number_customer_service_calls]] &lt;=5, "4-5 Calls", "6+ Calls")))</f>
        <v>0-1 Calls</v>
      </c>
      <c r="X140" t="str">
        <f>IF(tbl_Customers[[#This Row],[account_length]] &lt;= 50, "0-50", IF(tbl_Customers[[#This Row],[account_length]] &lt;=100, "51-100", IF(tbl_Customers[[#This Row],[account_length]] &lt;= 150, "101-150", "151+")))</f>
        <v>0-50</v>
      </c>
      <c r="Y140" t="str">
        <f>IF(tbl_Customers[[#This Row],[total_intl_charge]] &lt;= 3, "Low Charges", "High Charges")</f>
        <v>Low Charges</v>
      </c>
      <c r="Z140" t="str">
        <f>IF(tbl_Customers[[#This Row],[total_eve_calls]]&lt;=80,"Low Calls",
IF(tbl_Customers[[#This Row],[total_eve_calls]]&lt;=120,"Medium Calls","High Calls"))</f>
        <v>Medium Calls</v>
      </c>
      <c r="AA140" t="str">
        <f>IF(tbl_Customers[[#This Row],[total_eve_charge]]&lt;=15,"Low Charges",
IF(tbl_Customers[[#This Row],[total_eve_charge]]&lt;=20,"Medium Charges","High Charges"))</f>
        <v>Medium Charges</v>
      </c>
      <c r="AB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0" t="str">
        <f>IF(tbl_Customers[[#This Row],[number_vmail_messages]] = 0, "No Usage", IF(tbl_Customers[[#This Row],[number_vmail_messages]] &lt;= 20, "Low Usage", IF(tbl_Customers[[#This Row],[number_vmail_messages]] &lt;= 40, "Medium Usgae", "High Usage")))</f>
        <v>No Usage</v>
      </c>
      <c r="AD140" t="str">
        <f>IF(tbl_Customers[[#This Row],[total_day_minutes]]&lt;=150,"Low Usage", IF(tbl_Customers[[#This Row],[total_day_minutes]]&lt;=200,"Medium Usage", IF(tbl_Customers[[#This Row],[total_day_minutes]]&lt;=250,"High Usage","Very High Usage")))</f>
        <v>High Usage</v>
      </c>
      <c r="AE140" t="str">
        <f>IF(tbl_Customers[[#This Row],[total_intl_calls]]&lt;=5,"Low Calls", IF(tbl_Customers[[#This Row],[total_intl_calls]]&lt;=10, "Medium Calls", "High Calls"))</f>
        <v>Low Calls</v>
      </c>
      <c r="AF1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 s="36" t="str">
        <f>IF(tbl_Customers[[#This Row],[Churn_Risk_Score]]&gt;=10,"High Risk", IF(tbl_Customers[[#This Row],[Churn_Risk_Score]]&gt;=5,"Medium Risk","Low Risk"))</f>
        <v>Low Risk</v>
      </c>
    </row>
    <row r="141" spans="1:33" x14ac:dyDescent="0.35">
      <c r="A141">
        <v>140</v>
      </c>
      <c r="B141" t="s">
        <v>41</v>
      </c>
      <c r="C141">
        <v>68</v>
      </c>
      <c r="D141" t="s">
        <v>25</v>
      </c>
      <c r="E141" t="s">
        <v>22</v>
      </c>
      <c r="F141" t="s">
        <v>22</v>
      </c>
      <c r="G141">
        <v>0</v>
      </c>
      <c r="H141">
        <v>237.1</v>
      </c>
      <c r="I141">
        <v>105</v>
      </c>
      <c r="J141">
        <v>40.31</v>
      </c>
      <c r="K141">
        <v>223.5</v>
      </c>
      <c r="L141">
        <v>105</v>
      </c>
      <c r="M141">
        <v>19</v>
      </c>
      <c r="N141">
        <v>97.4</v>
      </c>
      <c r="O141">
        <v>79</v>
      </c>
      <c r="P141">
        <v>4.38</v>
      </c>
      <c r="Q141">
        <v>13.2</v>
      </c>
      <c r="R141">
        <v>2</v>
      </c>
      <c r="S141">
        <v>3.56</v>
      </c>
      <c r="T141">
        <v>1</v>
      </c>
      <c r="U141" t="s">
        <v>22</v>
      </c>
      <c r="V141">
        <f>IF(tbl_Customers[[#This Row],[churn]] = "yes", 1, 0)</f>
        <v>0</v>
      </c>
      <c r="W141" t="str">
        <f>IF(tbl_Customers[[#This Row],[number_customer_service_calls]] &lt;= 1, "0-1 Calls", IF(tbl_Customers[[#This Row],[number_customer_service_calls]] &lt;= 3, "2-3 Calls", IF(tbl_Customers[[#This Row],[number_customer_service_calls]] &lt;=5, "4-5 Calls", "6+ Calls")))</f>
        <v>0-1 Calls</v>
      </c>
      <c r="X141" t="str">
        <f>IF(tbl_Customers[[#This Row],[account_length]] &lt;= 50, "0-50", IF(tbl_Customers[[#This Row],[account_length]] &lt;=100, "51-100", IF(tbl_Customers[[#This Row],[account_length]] &lt;= 150, "101-150", "151+")))</f>
        <v>51-100</v>
      </c>
      <c r="Y141" t="str">
        <f>IF(tbl_Customers[[#This Row],[total_intl_charge]] &lt;= 3, "Low Charges", "High Charges")</f>
        <v>High Charges</v>
      </c>
      <c r="Z141" t="str">
        <f>IF(tbl_Customers[[#This Row],[total_eve_calls]]&lt;=80,"Low Calls",
IF(tbl_Customers[[#This Row],[total_eve_calls]]&lt;=120,"Medium Calls","High Calls"))</f>
        <v>Medium Calls</v>
      </c>
      <c r="AA141" t="str">
        <f>IF(tbl_Customers[[#This Row],[total_eve_charge]]&lt;=15,"Low Charges",
IF(tbl_Customers[[#This Row],[total_eve_charge]]&lt;=20,"Medium Charges","High Charges"))</f>
        <v>Medium Charges</v>
      </c>
      <c r="AB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 t="str">
        <f>IF(tbl_Customers[[#This Row],[number_vmail_messages]] = 0, "No Usage", IF(tbl_Customers[[#This Row],[number_vmail_messages]] &lt;= 20, "Low Usage", IF(tbl_Customers[[#This Row],[number_vmail_messages]] &lt;= 40, "Medium Usgae", "High Usage")))</f>
        <v>No Usage</v>
      </c>
      <c r="AD141" t="str">
        <f>IF(tbl_Customers[[#This Row],[total_day_minutes]]&lt;=150,"Low Usage", IF(tbl_Customers[[#This Row],[total_day_minutes]]&lt;=200,"Medium Usage", IF(tbl_Customers[[#This Row],[total_day_minutes]]&lt;=250,"High Usage","Very High Usage")))</f>
        <v>High Usage</v>
      </c>
      <c r="AE141" t="str">
        <f>IF(tbl_Customers[[#This Row],[total_intl_calls]]&lt;=5,"Low Calls", IF(tbl_Customers[[#This Row],[total_intl_calls]]&lt;=10, "Medium Calls", "High Calls"))</f>
        <v>Low Calls</v>
      </c>
      <c r="AF1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1" s="36" t="str">
        <f>IF(tbl_Customers[[#This Row],[Churn_Risk_Score]]&gt;=10,"High Risk", IF(tbl_Customers[[#This Row],[Churn_Risk_Score]]&gt;=5,"Medium Risk","Low Risk"))</f>
        <v>Low Risk</v>
      </c>
    </row>
    <row r="142" spans="1:33" x14ac:dyDescent="0.35">
      <c r="A142">
        <v>141</v>
      </c>
      <c r="B142" t="s">
        <v>61</v>
      </c>
      <c r="C142">
        <v>25</v>
      </c>
      <c r="D142" t="s">
        <v>21</v>
      </c>
      <c r="E142" t="s">
        <v>22</v>
      </c>
      <c r="F142" t="s">
        <v>22</v>
      </c>
      <c r="G142">
        <v>0</v>
      </c>
      <c r="H142">
        <v>119.3</v>
      </c>
      <c r="I142">
        <v>87</v>
      </c>
      <c r="J142">
        <v>20.28</v>
      </c>
      <c r="K142">
        <v>211.5</v>
      </c>
      <c r="L142">
        <v>101</v>
      </c>
      <c r="M142">
        <v>17.98</v>
      </c>
      <c r="N142">
        <v>268.89999999999998</v>
      </c>
      <c r="O142">
        <v>86</v>
      </c>
      <c r="P142">
        <v>12.1</v>
      </c>
      <c r="Q142">
        <v>10.5</v>
      </c>
      <c r="R142">
        <v>4</v>
      </c>
      <c r="S142">
        <v>2.84</v>
      </c>
      <c r="T142">
        <v>3</v>
      </c>
      <c r="U142" t="s">
        <v>22</v>
      </c>
      <c r="V142">
        <f>IF(tbl_Customers[[#This Row],[churn]] = "yes", 1, 0)</f>
        <v>0</v>
      </c>
      <c r="W142" t="str">
        <f>IF(tbl_Customers[[#This Row],[number_customer_service_calls]] &lt;= 1, "0-1 Calls", IF(tbl_Customers[[#This Row],[number_customer_service_calls]] &lt;= 3, "2-3 Calls", IF(tbl_Customers[[#This Row],[number_customer_service_calls]] &lt;=5, "4-5 Calls", "6+ Calls")))</f>
        <v>2-3 Calls</v>
      </c>
      <c r="X142" t="str">
        <f>IF(tbl_Customers[[#This Row],[account_length]] &lt;= 50, "0-50", IF(tbl_Customers[[#This Row],[account_length]] &lt;=100, "51-100", IF(tbl_Customers[[#This Row],[account_length]] &lt;= 150, "101-150", "151+")))</f>
        <v>0-50</v>
      </c>
      <c r="Y142" t="str">
        <f>IF(tbl_Customers[[#This Row],[total_intl_charge]] &lt;= 3, "Low Charges", "High Charges")</f>
        <v>Low Charges</v>
      </c>
      <c r="Z142" t="str">
        <f>IF(tbl_Customers[[#This Row],[total_eve_calls]]&lt;=80,"Low Calls",
IF(tbl_Customers[[#This Row],[total_eve_calls]]&lt;=120,"Medium Calls","High Calls"))</f>
        <v>Medium Calls</v>
      </c>
      <c r="AA142" t="str">
        <f>IF(tbl_Customers[[#This Row],[total_eve_charge]]&lt;=15,"Low Charges",
IF(tbl_Customers[[#This Row],[total_eve_charge]]&lt;=20,"Medium Charges","High Charges"))</f>
        <v>Medium Charges</v>
      </c>
      <c r="AB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 t="str">
        <f>IF(tbl_Customers[[#This Row],[number_vmail_messages]] = 0, "No Usage", IF(tbl_Customers[[#This Row],[number_vmail_messages]] &lt;= 20, "Low Usage", IF(tbl_Customers[[#This Row],[number_vmail_messages]] &lt;= 40, "Medium Usgae", "High Usage")))</f>
        <v>No Usage</v>
      </c>
      <c r="AD142" t="str">
        <f>IF(tbl_Customers[[#This Row],[total_day_minutes]]&lt;=150,"Low Usage", IF(tbl_Customers[[#This Row],[total_day_minutes]]&lt;=200,"Medium Usage", IF(tbl_Customers[[#This Row],[total_day_minutes]]&lt;=250,"High Usage","Very High Usage")))</f>
        <v>Low Usage</v>
      </c>
      <c r="AE142" t="str">
        <f>IF(tbl_Customers[[#This Row],[total_intl_calls]]&lt;=5,"Low Calls", IF(tbl_Customers[[#This Row],[total_intl_calls]]&lt;=10, "Medium Calls", "High Calls"))</f>
        <v>Low Calls</v>
      </c>
      <c r="AF1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2" s="36" t="str">
        <f>IF(tbl_Customers[[#This Row],[Churn_Risk_Score]]&gt;=10,"High Risk", IF(tbl_Customers[[#This Row],[Churn_Risk_Score]]&gt;=5,"Medium Risk","Low Risk"))</f>
        <v>Low Risk</v>
      </c>
    </row>
    <row r="143" spans="1:33" x14ac:dyDescent="0.35">
      <c r="A143">
        <v>142</v>
      </c>
      <c r="B143" t="s">
        <v>52</v>
      </c>
      <c r="C143">
        <v>65</v>
      </c>
      <c r="D143" t="s">
        <v>21</v>
      </c>
      <c r="E143" t="s">
        <v>22</v>
      </c>
      <c r="F143" t="s">
        <v>22</v>
      </c>
      <c r="G143">
        <v>0</v>
      </c>
      <c r="H143">
        <v>116.8</v>
      </c>
      <c r="I143">
        <v>87</v>
      </c>
      <c r="J143">
        <v>19.86</v>
      </c>
      <c r="K143">
        <v>178.9</v>
      </c>
      <c r="L143">
        <v>93</v>
      </c>
      <c r="M143">
        <v>15.21</v>
      </c>
      <c r="N143">
        <v>182.4</v>
      </c>
      <c r="O143">
        <v>150</v>
      </c>
      <c r="P143">
        <v>8.2100000000000009</v>
      </c>
      <c r="Q143">
        <v>14.1</v>
      </c>
      <c r="R143">
        <v>2</v>
      </c>
      <c r="S143">
        <v>3.81</v>
      </c>
      <c r="T143">
        <v>1</v>
      </c>
      <c r="U143" t="s">
        <v>22</v>
      </c>
      <c r="V143">
        <f>IF(tbl_Customers[[#This Row],[churn]] = "yes", 1, 0)</f>
        <v>0</v>
      </c>
      <c r="W143" t="str">
        <f>IF(tbl_Customers[[#This Row],[number_customer_service_calls]] &lt;= 1, "0-1 Calls", IF(tbl_Customers[[#This Row],[number_customer_service_calls]] &lt;= 3, "2-3 Calls", IF(tbl_Customers[[#This Row],[number_customer_service_calls]] &lt;=5, "4-5 Calls", "6+ Calls")))</f>
        <v>0-1 Calls</v>
      </c>
      <c r="X143" t="str">
        <f>IF(tbl_Customers[[#This Row],[account_length]] &lt;= 50, "0-50", IF(tbl_Customers[[#This Row],[account_length]] &lt;=100, "51-100", IF(tbl_Customers[[#This Row],[account_length]] &lt;= 150, "101-150", "151+")))</f>
        <v>51-100</v>
      </c>
      <c r="Y143" t="str">
        <f>IF(tbl_Customers[[#This Row],[total_intl_charge]] &lt;= 3, "Low Charges", "High Charges")</f>
        <v>High Charges</v>
      </c>
      <c r="Z143" t="str">
        <f>IF(tbl_Customers[[#This Row],[total_eve_calls]]&lt;=80,"Low Calls",
IF(tbl_Customers[[#This Row],[total_eve_calls]]&lt;=120,"Medium Calls","High Calls"))</f>
        <v>Medium Calls</v>
      </c>
      <c r="AA143" t="str">
        <f>IF(tbl_Customers[[#This Row],[total_eve_charge]]&lt;=15,"Low Charges",
IF(tbl_Customers[[#This Row],[total_eve_charge]]&lt;=20,"Medium Charges","High Charges"))</f>
        <v>Medium Charges</v>
      </c>
      <c r="AB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 t="str">
        <f>IF(tbl_Customers[[#This Row],[number_vmail_messages]] = 0, "No Usage", IF(tbl_Customers[[#This Row],[number_vmail_messages]] &lt;= 20, "Low Usage", IF(tbl_Customers[[#This Row],[number_vmail_messages]] &lt;= 40, "Medium Usgae", "High Usage")))</f>
        <v>No Usage</v>
      </c>
      <c r="AD143" t="str">
        <f>IF(tbl_Customers[[#This Row],[total_day_minutes]]&lt;=150,"Low Usage", IF(tbl_Customers[[#This Row],[total_day_minutes]]&lt;=200,"Medium Usage", IF(tbl_Customers[[#This Row],[total_day_minutes]]&lt;=250,"High Usage","Very High Usage")))</f>
        <v>Low Usage</v>
      </c>
      <c r="AE143" t="str">
        <f>IF(tbl_Customers[[#This Row],[total_intl_calls]]&lt;=5,"Low Calls", IF(tbl_Customers[[#This Row],[total_intl_calls]]&lt;=10, "Medium Calls", "High Calls"))</f>
        <v>Low Calls</v>
      </c>
      <c r="AF1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3" s="36" t="str">
        <f>IF(tbl_Customers[[#This Row],[Churn_Risk_Score]]&gt;=10,"High Risk", IF(tbl_Customers[[#This Row],[Churn_Risk_Score]]&gt;=5,"Medium Risk","Low Risk"))</f>
        <v>Low Risk</v>
      </c>
    </row>
    <row r="144" spans="1:33" x14ac:dyDescent="0.35">
      <c r="A144">
        <v>143</v>
      </c>
      <c r="B144" t="s">
        <v>30</v>
      </c>
      <c r="C144">
        <v>179</v>
      </c>
      <c r="D144" t="s">
        <v>25</v>
      </c>
      <c r="E144" t="s">
        <v>22</v>
      </c>
      <c r="F144" t="s">
        <v>22</v>
      </c>
      <c r="G144">
        <v>0</v>
      </c>
      <c r="H144">
        <v>219.2</v>
      </c>
      <c r="I144">
        <v>92</v>
      </c>
      <c r="J144">
        <v>37.26</v>
      </c>
      <c r="K144">
        <v>149.4</v>
      </c>
      <c r="L144">
        <v>125</v>
      </c>
      <c r="M144">
        <v>12.7</v>
      </c>
      <c r="N144">
        <v>244.7</v>
      </c>
      <c r="O144">
        <v>104</v>
      </c>
      <c r="P144">
        <v>11.01</v>
      </c>
      <c r="Q144">
        <v>6.1</v>
      </c>
      <c r="R144">
        <v>5</v>
      </c>
      <c r="S144">
        <v>1.65</v>
      </c>
      <c r="T144">
        <v>0</v>
      </c>
      <c r="U144" t="s">
        <v>22</v>
      </c>
      <c r="V144">
        <f>IF(tbl_Customers[[#This Row],[churn]] = "yes", 1, 0)</f>
        <v>0</v>
      </c>
      <c r="W144" t="str">
        <f>IF(tbl_Customers[[#This Row],[number_customer_service_calls]] &lt;= 1, "0-1 Calls", IF(tbl_Customers[[#This Row],[number_customer_service_calls]] &lt;= 3, "2-3 Calls", IF(tbl_Customers[[#This Row],[number_customer_service_calls]] &lt;=5, "4-5 Calls", "6+ Calls")))</f>
        <v>0-1 Calls</v>
      </c>
      <c r="X144" t="str">
        <f>IF(tbl_Customers[[#This Row],[account_length]] &lt;= 50, "0-50", IF(tbl_Customers[[#This Row],[account_length]] &lt;=100, "51-100", IF(tbl_Customers[[#This Row],[account_length]] &lt;= 150, "101-150", "151+")))</f>
        <v>151+</v>
      </c>
      <c r="Y144" t="str">
        <f>IF(tbl_Customers[[#This Row],[total_intl_charge]] &lt;= 3, "Low Charges", "High Charges")</f>
        <v>Low Charges</v>
      </c>
      <c r="Z144" t="str">
        <f>IF(tbl_Customers[[#This Row],[total_eve_calls]]&lt;=80,"Low Calls",
IF(tbl_Customers[[#This Row],[total_eve_calls]]&lt;=120,"Medium Calls","High Calls"))</f>
        <v>High Calls</v>
      </c>
      <c r="AA144" t="str">
        <f>IF(tbl_Customers[[#This Row],[total_eve_charge]]&lt;=15,"Low Charges",
IF(tbl_Customers[[#This Row],[total_eve_charge]]&lt;=20,"Medium Charges","High Charges"))</f>
        <v>Low Charges</v>
      </c>
      <c r="AB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 t="str">
        <f>IF(tbl_Customers[[#This Row],[number_vmail_messages]] = 0, "No Usage", IF(tbl_Customers[[#This Row],[number_vmail_messages]] &lt;= 20, "Low Usage", IF(tbl_Customers[[#This Row],[number_vmail_messages]] &lt;= 40, "Medium Usgae", "High Usage")))</f>
        <v>No Usage</v>
      </c>
      <c r="AD144" t="str">
        <f>IF(tbl_Customers[[#This Row],[total_day_minutes]]&lt;=150,"Low Usage", IF(tbl_Customers[[#This Row],[total_day_minutes]]&lt;=200,"Medium Usage", IF(tbl_Customers[[#This Row],[total_day_minutes]]&lt;=250,"High Usage","Very High Usage")))</f>
        <v>High Usage</v>
      </c>
      <c r="AE144" t="str">
        <f>IF(tbl_Customers[[#This Row],[total_intl_calls]]&lt;=5,"Low Calls", IF(tbl_Customers[[#This Row],[total_intl_calls]]&lt;=10, "Medium Calls", "High Calls"))</f>
        <v>Low Calls</v>
      </c>
      <c r="AF1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4" s="36" t="str">
        <f>IF(tbl_Customers[[#This Row],[Churn_Risk_Score]]&gt;=10,"High Risk", IF(tbl_Customers[[#This Row],[Churn_Risk_Score]]&gt;=5,"Medium Risk","Low Risk"))</f>
        <v>Low Risk</v>
      </c>
    </row>
    <row r="145" spans="1:33" x14ac:dyDescent="0.35">
      <c r="A145">
        <v>144</v>
      </c>
      <c r="B145" t="s">
        <v>69</v>
      </c>
      <c r="C145">
        <v>94</v>
      </c>
      <c r="D145" t="s">
        <v>21</v>
      </c>
      <c r="E145" t="s">
        <v>22</v>
      </c>
      <c r="F145" t="s">
        <v>22</v>
      </c>
      <c r="G145">
        <v>0</v>
      </c>
      <c r="H145">
        <v>252.6</v>
      </c>
      <c r="I145">
        <v>104</v>
      </c>
      <c r="J145">
        <v>42.94</v>
      </c>
      <c r="K145">
        <v>169</v>
      </c>
      <c r="L145">
        <v>125</v>
      </c>
      <c r="M145">
        <v>14.37</v>
      </c>
      <c r="N145">
        <v>170.9</v>
      </c>
      <c r="O145">
        <v>106</v>
      </c>
      <c r="P145">
        <v>7.69</v>
      </c>
      <c r="Q145">
        <v>11.1</v>
      </c>
      <c r="R145">
        <v>7</v>
      </c>
      <c r="S145">
        <v>3</v>
      </c>
      <c r="T145">
        <v>2</v>
      </c>
      <c r="U145" t="s">
        <v>22</v>
      </c>
      <c r="V145">
        <f>IF(tbl_Customers[[#This Row],[churn]] = "yes", 1, 0)</f>
        <v>0</v>
      </c>
      <c r="W145" t="str">
        <f>IF(tbl_Customers[[#This Row],[number_customer_service_calls]] &lt;= 1, "0-1 Calls", IF(tbl_Customers[[#This Row],[number_customer_service_calls]] &lt;= 3, "2-3 Calls", IF(tbl_Customers[[#This Row],[number_customer_service_calls]] &lt;=5, "4-5 Calls", "6+ Calls")))</f>
        <v>2-3 Calls</v>
      </c>
      <c r="X145" t="str">
        <f>IF(tbl_Customers[[#This Row],[account_length]] &lt;= 50, "0-50", IF(tbl_Customers[[#This Row],[account_length]] &lt;=100, "51-100", IF(tbl_Customers[[#This Row],[account_length]] &lt;= 150, "101-150", "151+")))</f>
        <v>51-100</v>
      </c>
      <c r="Y145" t="str">
        <f>IF(tbl_Customers[[#This Row],[total_intl_charge]] &lt;= 3, "Low Charges", "High Charges")</f>
        <v>Low Charges</v>
      </c>
      <c r="Z145" t="str">
        <f>IF(tbl_Customers[[#This Row],[total_eve_calls]]&lt;=80,"Low Calls",
IF(tbl_Customers[[#This Row],[total_eve_calls]]&lt;=120,"Medium Calls","High Calls"))</f>
        <v>High Calls</v>
      </c>
      <c r="AA145" t="str">
        <f>IF(tbl_Customers[[#This Row],[total_eve_charge]]&lt;=15,"Low Charges",
IF(tbl_Customers[[#This Row],[total_eve_charge]]&lt;=20,"Medium Charges","High Charges"))</f>
        <v>Low Charges</v>
      </c>
      <c r="AB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 t="str">
        <f>IF(tbl_Customers[[#This Row],[number_vmail_messages]] = 0, "No Usage", IF(tbl_Customers[[#This Row],[number_vmail_messages]] &lt;= 20, "Low Usage", IF(tbl_Customers[[#This Row],[number_vmail_messages]] &lt;= 40, "Medium Usgae", "High Usage")))</f>
        <v>No Usage</v>
      </c>
      <c r="AD145" t="str">
        <f>IF(tbl_Customers[[#This Row],[total_day_minutes]]&lt;=150,"Low Usage", IF(tbl_Customers[[#This Row],[total_day_minutes]]&lt;=200,"Medium Usage", IF(tbl_Customers[[#This Row],[total_day_minutes]]&lt;=250,"High Usage","Very High Usage")))</f>
        <v>Very High Usage</v>
      </c>
      <c r="AE145" t="str">
        <f>IF(tbl_Customers[[#This Row],[total_intl_calls]]&lt;=5,"Low Calls", IF(tbl_Customers[[#This Row],[total_intl_calls]]&lt;=10, "Medium Calls", "High Calls"))</f>
        <v>Medium Calls</v>
      </c>
      <c r="AF1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5" s="36" t="str">
        <f>IF(tbl_Customers[[#This Row],[Churn_Risk_Score]]&gt;=10,"High Risk", IF(tbl_Customers[[#This Row],[Churn_Risk_Score]]&gt;=5,"Medium Risk","Low Risk"))</f>
        <v>Medium Risk</v>
      </c>
    </row>
    <row r="146" spans="1:33" x14ac:dyDescent="0.35">
      <c r="A146">
        <v>145</v>
      </c>
      <c r="B146" t="s">
        <v>60</v>
      </c>
      <c r="C146">
        <v>62</v>
      </c>
      <c r="D146" t="s">
        <v>21</v>
      </c>
      <c r="E146" t="s">
        <v>22</v>
      </c>
      <c r="F146" t="s">
        <v>22</v>
      </c>
      <c r="G146">
        <v>0</v>
      </c>
      <c r="H146">
        <v>147.1</v>
      </c>
      <c r="I146">
        <v>91</v>
      </c>
      <c r="J146">
        <v>25.01</v>
      </c>
      <c r="K146">
        <v>190.4</v>
      </c>
      <c r="L146">
        <v>107</v>
      </c>
      <c r="M146">
        <v>16.18</v>
      </c>
      <c r="N146">
        <v>195.2</v>
      </c>
      <c r="O146">
        <v>115</v>
      </c>
      <c r="P146">
        <v>8.7799999999999994</v>
      </c>
      <c r="Q146">
        <v>12.2</v>
      </c>
      <c r="R146">
        <v>3</v>
      </c>
      <c r="S146">
        <v>3.29</v>
      </c>
      <c r="T146">
        <v>0</v>
      </c>
      <c r="U146" t="s">
        <v>22</v>
      </c>
      <c r="V146">
        <f>IF(tbl_Customers[[#This Row],[churn]] = "yes", 1, 0)</f>
        <v>0</v>
      </c>
      <c r="W146" t="str">
        <f>IF(tbl_Customers[[#This Row],[number_customer_service_calls]] &lt;= 1, "0-1 Calls", IF(tbl_Customers[[#This Row],[number_customer_service_calls]] &lt;= 3, "2-3 Calls", IF(tbl_Customers[[#This Row],[number_customer_service_calls]] &lt;=5, "4-5 Calls", "6+ Calls")))</f>
        <v>0-1 Calls</v>
      </c>
      <c r="X146" t="str">
        <f>IF(tbl_Customers[[#This Row],[account_length]] &lt;= 50, "0-50", IF(tbl_Customers[[#This Row],[account_length]] &lt;=100, "51-100", IF(tbl_Customers[[#This Row],[account_length]] &lt;= 150, "101-150", "151+")))</f>
        <v>51-100</v>
      </c>
      <c r="Y146" t="str">
        <f>IF(tbl_Customers[[#This Row],[total_intl_charge]] &lt;= 3, "Low Charges", "High Charges")</f>
        <v>High Charges</v>
      </c>
      <c r="Z146" t="str">
        <f>IF(tbl_Customers[[#This Row],[total_eve_calls]]&lt;=80,"Low Calls",
IF(tbl_Customers[[#This Row],[total_eve_calls]]&lt;=120,"Medium Calls","High Calls"))</f>
        <v>Medium Calls</v>
      </c>
      <c r="AA146" t="str">
        <f>IF(tbl_Customers[[#This Row],[total_eve_charge]]&lt;=15,"Low Charges",
IF(tbl_Customers[[#This Row],[total_eve_charge]]&lt;=20,"Medium Charges","High Charges"))</f>
        <v>Medium Charges</v>
      </c>
      <c r="AB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 t="str">
        <f>IF(tbl_Customers[[#This Row],[number_vmail_messages]] = 0, "No Usage", IF(tbl_Customers[[#This Row],[number_vmail_messages]] &lt;= 20, "Low Usage", IF(tbl_Customers[[#This Row],[number_vmail_messages]] &lt;= 40, "Medium Usgae", "High Usage")))</f>
        <v>No Usage</v>
      </c>
      <c r="AD146" t="str">
        <f>IF(tbl_Customers[[#This Row],[total_day_minutes]]&lt;=150,"Low Usage", IF(tbl_Customers[[#This Row],[total_day_minutes]]&lt;=200,"Medium Usage", IF(tbl_Customers[[#This Row],[total_day_minutes]]&lt;=250,"High Usage","Very High Usage")))</f>
        <v>Low Usage</v>
      </c>
      <c r="AE146" t="str">
        <f>IF(tbl_Customers[[#This Row],[total_intl_calls]]&lt;=5,"Low Calls", IF(tbl_Customers[[#This Row],[total_intl_calls]]&lt;=10, "Medium Calls", "High Calls"))</f>
        <v>Low Calls</v>
      </c>
      <c r="AF1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6" s="36" t="str">
        <f>IF(tbl_Customers[[#This Row],[Churn_Risk_Score]]&gt;=10,"High Risk", IF(tbl_Customers[[#This Row],[Churn_Risk_Score]]&gt;=5,"Medium Risk","Low Risk"))</f>
        <v>Low Risk</v>
      </c>
    </row>
    <row r="147" spans="1:33" x14ac:dyDescent="0.35">
      <c r="A147">
        <v>146</v>
      </c>
      <c r="B147" t="s">
        <v>50</v>
      </c>
      <c r="C147">
        <v>116</v>
      </c>
      <c r="D147" t="s">
        <v>25</v>
      </c>
      <c r="E147" t="s">
        <v>22</v>
      </c>
      <c r="F147" t="s">
        <v>22</v>
      </c>
      <c r="G147">
        <v>0</v>
      </c>
      <c r="H147">
        <v>173.5</v>
      </c>
      <c r="I147">
        <v>93</v>
      </c>
      <c r="J147">
        <v>29.5</v>
      </c>
      <c r="K147">
        <v>194.1</v>
      </c>
      <c r="L147">
        <v>76</v>
      </c>
      <c r="M147">
        <v>16.5</v>
      </c>
      <c r="N147">
        <v>208</v>
      </c>
      <c r="O147">
        <v>112</v>
      </c>
      <c r="P147">
        <v>9.36</v>
      </c>
      <c r="Q147">
        <v>16.2</v>
      </c>
      <c r="R147">
        <v>10</v>
      </c>
      <c r="S147">
        <v>4.37</v>
      </c>
      <c r="T147">
        <v>3</v>
      </c>
      <c r="U147" t="s">
        <v>22</v>
      </c>
      <c r="V147">
        <f>IF(tbl_Customers[[#This Row],[churn]] = "yes", 1, 0)</f>
        <v>0</v>
      </c>
      <c r="W147" t="str">
        <f>IF(tbl_Customers[[#This Row],[number_customer_service_calls]] &lt;= 1, "0-1 Calls", IF(tbl_Customers[[#This Row],[number_customer_service_calls]] &lt;= 3, "2-3 Calls", IF(tbl_Customers[[#This Row],[number_customer_service_calls]] &lt;=5, "4-5 Calls", "6+ Calls")))</f>
        <v>2-3 Calls</v>
      </c>
      <c r="X147" t="str">
        <f>IF(tbl_Customers[[#This Row],[account_length]] &lt;= 50, "0-50", IF(tbl_Customers[[#This Row],[account_length]] &lt;=100, "51-100", IF(tbl_Customers[[#This Row],[account_length]] &lt;= 150, "101-150", "151+")))</f>
        <v>101-150</v>
      </c>
      <c r="Y147" t="str">
        <f>IF(tbl_Customers[[#This Row],[total_intl_charge]] &lt;= 3, "Low Charges", "High Charges")</f>
        <v>High Charges</v>
      </c>
      <c r="Z147" t="str">
        <f>IF(tbl_Customers[[#This Row],[total_eve_calls]]&lt;=80,"Low Calls",
IF(tbl_Customers[[#This Row],[total_eve_calls]]&lt;=120,"Medium Calls","High Calls"))</f>
        <v>Low Calls</v>
      </c>
      <c r="AA147" t="str">
        <f>IF(tbl_Customers[[#This Row],[total_eve_charge]]&lt;=15,"Low Charges",
IF(tbl_Customers[[#This Row],[total_eve_charge]]&lt;=20,"Medium Charges","High Charges"))</f>
        <v>Medium Charges</v>
      </c>
      <c r="AB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 t="str">
        <f>IF(tbl_Customers[[#This Row],[number_vmail_messages]] = 0, "No Usage", IF(tbl_Customers[[#This Row],[number_vmail_messages]] &lt;= 20, "Low Usage", IF(tbl_Customers[[#This Row],[number_vmail_messages]] &lt;= 40, "Medium Usgae", "High Usage")))</f>
        <v>No Usage</v>
      </c>
      <c r="AD147" t="str">
        <f>IF(tbl_Customers[[#This Row],[total_day_minutes]]&lt;=150,"Low Usage", IF(tbl_Customers[[#This Row],[total_day_minutes]]&lt;=200,"Medium Usage", IF(tbl_Customers[[#This Row],[total_day_minutes]]&lt;=250,"High Usage","Very High Usage")))</f>
        <v>Medium Usage</v>
      </c>
      <c r="AE147" t="str">
        <f>IF(tbl_Customers[[#This Row],[total_intl_calls]]&lt;=5,"Low Calls", IF(tbl_Customers[[#This Row],[total_intl_calls]]&lt;=10, "Medium Calls", "High Calls"))</f>
        <v>Medium Calls</v>
      </c>
      <c r="AF1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7" s="36" t="str">
        <f>IF(tbl_Customers[[#This Row],[Churn_Risk_Score]]&gt;=10,"High Risk", IF(tbl_Customers[[#This Row],[Churn_Risk_Score]]&gt;=5,"Medium Risk","Low Risk"))</f>
        <v>Low Risk</v>
      </c>
    </row>
    <row r="148" spans="1:33" x14ac:dyDescent="0.35">
      <c r="A148">
        <v>147</v>
      </c>
      <c r="B148" t="s">
        <v>70</v>
      </c>
      <c r="C148">
        <v>70</v>
      </c>
      <c r="D148" t="s">
        <v>25</v>
      </c>
      <c r="E148" t="s">
        <v>22</v>
      </c>
      <c r="F148" t="s">
        <v>22</v>
      </c>
      <c r="G148">
        <v>0</v>
      </c>
      <c r="H148">
        <v>232.1</v>
      </c>
      <c r="I148">
        <v>122</v>
      </c>
      <c r="J148">
        <v>39.46</v>
      </c>
      <c r="K148">
        <v>292.3</v>
      </c>
      <c r="L148">
        <v>112</v>
      </c>
      <c r="M148">
        <v>24.85</v>
      </c>
      <c r="N148">
        <v>201.2</v>
      </c>
      <c r="O148">
        <v>112</v>
      </c>
      <c r="P148">
        <v>9.0500000000000007</v>
      </c>
      <c r="Q148">
        <v>0</v>
      </c>
      <c r="R148">
        <v>0</v>
      </c>
      <c r="S148">
        <v>0</v>
      </c>
      <c r="T148">
        <v>3</v>
      </c>
      <c r="U148" t="s">
        <v>22</v>
      </c>
      <c r="V148">
        <f>IF(tbl_Customers[[#This Row],[churn]] = "yes", 1, 0)</f>
        <v>0</v>
      </c>
      <c r="W148" t="str">
        <f>IF(tbl_Customers[[#This Row],[number_customer_service_calls]] &lt;= 1, "0-1 Calls", IF(tbl_Customers[[#This Row],[number_customer_service_calls]] &lt;= 3, "2-3 Calls", IF(tbl_Customers[[#This Row],[number_customer_service_calls]] &lt;=5, "4-5 Calls", "6+ Calls")))</f>
        <v>2-3 Calls</v>
      </c>
      <c r="X148" t="str">
        <f>IF(tbl_Customers[[#This Row],[account_length]] &lt;= 50, "0-50", IF(tbl_Customers[[#This Row],[account_length]] &lt;=100, "51-100", IF(tbl_Customers[[#This Row],[account_length]] &lt;= 150, "101-150", "151+")))</f>
        <v>51-100</v>
      </c>
      <c r="Y148" t="str">
        <f>IF(tbl_Customers[[#This Row],[total_intl_charge]] &lt;= 3, "Low Charges", "High Charges")</f>
        <v>Low Charges</v>
      </c>
      <c r="Z148" t="str">
        <f>IF(tbl_Customers[[#This Row],[total_eve_calls]]&lt;=80,"Low Calls",
IF(tbl_Customers[[#This Row],[total_eve_calls]]&lt;=120,"Medium Calls","High Calls"))</f>
        <v>Medium Calls</v>
      </c>
      <c r="AA148" t="str">
        <f>IF(tbl_Customers[[#This Row],[total_eve_charge]]&lt;=15,"Low Charges",
IF(tbl_Customers[[#This Row],[total_eve_charge]]&lt;=20,"Medium Charges","High Charges"))</f>
        <v>High Charges</v>
      </c>
      <c r="AB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 t="str">
        <f>IF(tbl_Customers[[#This Row],[number_vmail_messages]] = 0, "No Usage", IF(tbl_Customers[[#This Row],[number_vmail_messages]] &lt;= 20, "Low Usage", IF(tbl_Customers[[#This Row],[number_vmail_messages]] &lt;= 40, "Medium Usgae", "High Usage")))</f>
        <v>No Usage</v>
      </c>
      <c r="AD148" t="str">
        <f>IF(tbl_Customers[[#This Row],[total_day_minutes]]&lt;=150,"Low Usage", IF(tbl_Customers[[#This Row],[total_day_minutes]]&lt;=200,"Medium Usage", IF(tbl_Customers[[#This Row],[total_day_minutes]]&lt;=250,"High Usage","Very High Usage")))</f>
        <v>High Usage</v>
      </c>
      <c r="AE148" t="str">
        <f>IF(tbl_Customers[[#This Row],[total_intl_calls]]&lt;=5,"Low Calls", IF(tbl_Customers[[#This Row],[total_intl_calls]]&lt;=10, "Medium Calls", "High Calls"))</f>
        <v>Low Calls</v>
      </c>
      <c r="AF1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8" s="36" t="str">
        <f>IF(tbl_Customers[[#This Row],[Churn_Risk_Score]]&gt;=10,"High Risk", IF(tbl_Customers[[#This Row],[Churn_Risk_Score]]&gt;=5,"Medium Risk","Low Risk"))</f>
        <v>Low Risk</v>
      </c>
    </row>
    <row r="149" spans="1:33" x14ac:dyDescent="0.35">
      <c r="A149">
        <v>148</v>
      </c>
      <c r="B149" t="s">
        <v>31</v>
      </c>
      <c r="C149">
        <v>94</v>
      </c>
      <c r="D149" t="s">
        <v>28</v>
      </c>
      <c r="E149" t="s">
        <v>23</v>
      </c>
      <c r="F149" t="s">
        <v>23</v>
      </c>
      <c r="G149">
        <v>23</v>
      </c>
      <c r="H149">
        <v>197.1</v>
      </c>
      <c r="I149">
        <v>125</v>
      </c>
      <c r="J149">
        <v>33.51</v>
      </c>
      <c r="K149">
        <v>214.5</v>
      </c>
      <c r="L149">
        <v>136</v>
      </c>
      <c r="M149">
        <v>18.23</v>
      </c>
      <c r="N149">
        <v>282.2</v>
      </c>
      <c r="O149">
        <v>103</v>
      </c>
      <c r="P149">
        <v>12.7</v>
      </c>
      <c r="Q149">
        <v>9.5</v>
      </c>
      <c r="R149">
        <v>5</v>
      </c>
      <c r="S149">
        <v>2.57</v>
      </c>
      <c r="T149">
        <v>4</v>
      </c>
      <c r="U149" t="s">
        <v>22</v>
      </c>
      <c r="V149">
        <f>IF(tbl_Customers[[#This Row],[churn]] = "yes", 1, 0)</f>
        <v>0</v>
      </c>
      <c r="W149" t="str">
        <f>IF(tbl_Customers[[#This Row],[number_customer_service_calls]] &lt;= 1, "0-1 Calls", IF(tbl_Customers[[#This Row],[number_customer_service_calls]] &lt;= 3, "2-3 Calls", IF(tbl_Customers[[#This Row],[number_customer_service_calls]] &lt;=5, "4-5 Calls", "6+ Calls")))</f>
        <v>4-5 Calls</v>
      </c>
      <c r="X149" t="str">
        <f>IF(tbl_Customers[[#This Row],[account_length]] &lt;= 50, "0-50", IF(tbl_Customers[[#This Row],[account_length]] &lt;=100, "51-100", IF(tbl_Customers[[#This Row],[account_length]] &lt;= 150, "101-150", "151+")))</f>
        <v>51-100</v>
      </c>
      <c r="Y149" t="str">
        <f>IF(tbl_Customers[[#This Row],[total_intl_charge]] &lt;= 3, "Low Charges", "High Charges")</f>
        <v>Low Charges</v>
      </c>
      <c r="Z149" t="str">
        <f>IF(tbl_Customers[[#This Row],[total_eve_calls]]&lt;=80,"Low Calls",
IF(tbl_Customers[[#This Row],[total_eve_calls]]&lt;=120,"Medium Calls","High Calls"))</f>
        <v>High Calls</v>
      </c>
      <c r="AA149" t="str">
        <f>IF(tbl_Customers[[#This Row],[total_eve_charge]]&lt;=15,"Low Charges",
IF(tbl_Customers[[#This Row],[total_eve_charge]]&lt;=20,"Medium Charges","High Charges"))</f>
        <v>Medium Charges</v>
      </c>
      <c r="AB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 t="str">
        <f>IF(tbl_Customers[[#This Row],[number_vmail_messages]] = 0, "No Usage", IF(tbl_Customers[[#This Row],[number_vmail_messages]] &lt;= 20, "Low Usage", IF(tbl_Customers[[#This Row],[number_vmail_messages]] &lt;= 40, "Medium Usgae", "High Usage")))</f>
        <v>Medium Usgae</v>
      </c>
      <c r="AD149" t="str">
        <f>IF(tbl_Customers[[#This Row],[total_day_minutes]]&lt;=150,"Low Usage", IF(tbl_Customers[[#This Row],[total_day_minutes]]&lt;=200,"Medium Usage", IF(tbl_Customers[[#This Row],[total_day_minutes]]&lt;=250,"High Usage","Very High Usage")))</f>
        <v>Medium Usage</v>
      </c>
      <c r="AE149" t="str">
        <f>IF(tbl_Customers[[#This Row],[total_intl_calls]]&lt;=5,"Low Calls", IF(tbl_Customers[[#This Row],[total_intl_calls]]&lt;=10, "Medium Calls", "High Calls"))</f>
        <v>Low Calls</v>
      </c>
      <c r="AF1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49" s="36" t="str">
        <f>IF(tbl_Customers[[#This Row],[Churn_Risk_Score]]&gt;=10,"High Risk", IF(tbl_Customers[[#This Row],[Churn_Risk_Score]]&gt;=5,"Medium Risk","Low Risk"))</f>
        <v>Medium Risk</v>
      </c>
    </row>
    <row r="150" spans="1:33" x14ac:dyDescent="0.35">
      <c r="A150">
        <v>149</v>
      </c>
      <c r="B150" t="s">
        <v>47</v>
      </c>
      <c r="C150">
        <v>126</v>
      </c>
      <c r="D150" t="s">
        <v>21</v>
      </c>
      <c r="E150" t="s">
        <v>22</v>
      </c>
      <c r="F150" t="s">
        <v>22</v>
      </c>
      <c r="G150">
        <v>0</v>
      </c>
      <c r="H150">
        <v>58.2</v>
      </c>
      <c r="I150">
        <v>94</v>
      </c>
      <c r="J150">
        <v>9.89</v>
      </c>
      <c r="K150">
        <v>138.69999999999999</v>
      </c>
      <c r="L150">
        <v>118</v>
      </c>
      <c r="M150">
        <v>11.79</v>
      </c>
      <c r="N150">
        <v>136.80000000000001</v>
      </c>
      <c r="O150">
        <v>91</v>
      </c>
      <c r="P150">
        <v>6.16</v>
      </c>
      <c r="Q150">
        <v>11.9</v>
      </c>
      <c r="R150">
        <v>1</v>
      </c>
      <c r="S150">
        <v>3.21</v>
      </c>
      <c r="T150">
        <v>5</v>
      </c>
      <c r="U150" t="s">
        <v>23</v>
      </c>
      <c r="V150">
        <f>IF(tbl_Customers[[#This Row],[churn]] = "yes", 1, 0)</f>
        <v>1</v>
      </c>
      <c r="W150" t="str">
        <f>IF(tbl_Customers[[#This Row],[number_customer_service_calls]] &lt;= 1, "0-1 Calls", IF(tbl_Customers[[#This Row],[number_customer_service_calls]] &lt;= 3, "2-3 Calls", IF(tbl_Customers[[#This Row],[number_customer_service_calls]] &lt;=5, "4-5 Calls", "6+ Calls")))</f>
        <v>4-5 Calls</v>
      </c>
      <c r="X150" t="str">
        <f>IF(tbl_Customers[[#This Row],[account_length]] &lt;= 50, "0-50", IF(tbl_Customers[[#This Row],[account_length]] &lt;=100, "51-100", IF(tbl_Customers[[#This Row],[account_length]] &lt;= 150, "101-150", "151+")))</f>
        <v>101-150</v>
      </c>
      <c r="Y150" t="str">
        <f>IF(tbl_Customers[[#This Row],[total_intl_charge]] &lt;= 3, "Low Charges", "High Charges")</f>
        <v>High Charges</v>
      </c>
      <c r="Z150" t="str">
        <f>IF(tbl_Customers[[#This Row],[total_eve_calls]]&lt;=80,"Low Calls",
IF(tbl_Customers[[#This Row],[total_eve_calls]]&lt;=120,"Medium Calls","High Calls"))</f>
        <v>Medium Calls</v>
      </c>
      <c r="AA150" t="str">
        <f>IF(tbl_Customers[[#This Row],[total_eve_charge]]&lt;=15,"Low Charges",
IF(tbl_Customers[[#This Row],[total_eve_charge]]&lt;=20,"Medium Charges","High Charges"))</f>
        <v>Low Charges</v>
      </c>
      <c r="AB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 t="str">
        <f>IF(tbl_Customers[[#This Row],[number_vmail_messages]] = 0, "No Usage", IF(tbl_Customers[[#This Row],[number_vmail_messages]] &lt;= 20, "Low Usage", IF(tbl_Customers[[#This Row],[number_vmail_messages]] &lt;= 40, "Medium Usgae", "High Usage")))</f>
        <v>No Usage</v>
      </c>
      <c r="AD150" t="str">
        <f>IF(tbl_Customers[[#This Row],[total_day_minutes]]&lt;=150,"Low Usage", IF(tbl_Customers[[#This Row],[total_day_minutes]]&lt;=200,"Medium Usage", IF(tbl_Customers[[#This Row],[total_day_minutes]]&lt;=250,"High Usage","Very High Usage")))</f>
        <v>Low Usage</v>
      </c>
      <c r="AE150" t="str">
        <f>IF(tbl_Customers[[#This Row],[total_intl_calls]]&lt;=5,"Low Calls", IF(tbl_Customers[[#This Row],[total_intl_calls]]&lt;=10, "Medium Calls", "High Calls"))</f>
        <v>Low Calls</v>
      </c>
      <c r="AF1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0" s="36" t="str">
        <f>IF(tbl_Customers[[#This Row],[Churn_Risk_Score]]&gt;=10,"High Risk", IF(tbl_Customers[[#This Row],[Churn_Risk_Score]]&gt;=5,"Medium Risk","Low Risk"))</f>
        <v>Medium Risk</v>
      </c>
    </row>
    <row r="151" spans="1:33" x14ac:dyDescent="0.35">
      <c r="A151">
        <v>150</v>
      </c>
      <c r="B151" t="s">
        <v>36</v>
      </c>
      <c r="C151">
        <v>67</v>
      </c>
      <c r="D151" t="s">
        <v>25</v>
      </c>
      <c r="E151" t="s">
        <v>22</v>
      </c>
      <c r="F151" t="s">
        <v>23</v>
      </c>
      <c r="G151">
        <v>36</v>
      </c>
      <c r="H151">
        <v>115.6</v>
      </c>
      <c r="I151">
        <v>111</v>
      </c>
      <c r="J151">
        <v>19.649999999999999</v>
      </c>
      <c r="K151">
        <v>237.7</v>
      </c>
      <c r="L151">
        <v>94</v>
      </c>
      <c r="M151">
        <v>20.2</v>
      </c>
      <c r="N151">
        <v>169.9</v>
      </c>
      <c r="O151">
        <v>103</v>
      </c>
      <c r="P151">
        <v>7.65</v>
      </c>
      <c r="Q151">
        <v>9.9</v>
      </c>
      <c r="R151">
        <v>12</v>
      </c>
      <c r="S151">
        <v>2.67</v>
      </c>
      <c r="T151">
        <v>2</v>
      </c>
      <c r="U151" t="s">
        <v>22</v>
      </c>
      <c r="V151">
        <f>IF(tbl_Customers[[#This Row],[churn]] = "yes", 1, 0)</f>
        <v>0</v>
      </c>
      <c r="W151" t="str">
        <f>IF(tbl_Customers[[#This Row],[number_customer_service_calls]] &lt;= 1, "0-1 Calls", IF(tbl_Customers[[#This Row],[number_customer_service_calls]] &lt;= 3, "2-3 Calls", IF(tbl_Customers[[#This Row],[number_customer_service_calls]] &lt;=5, "4-5 Calls", "6+ Calls")))</f>
        <v>2-3 Calls</v>
      </c>
      <c r="X151" t="str">
        <f>IF(tbl_Customers[[#This Row],[account_length]] &lt;= 50, "0-50", IF(tbl_Customers[[#This Row],[account_length]] &lt;=100, "51-100", IF(tbl_Customers[[#This Row],[account_length]] &lt;= 150, "101-150", "151+")))</f>
        <v>51-100</v>
      </c>
      <c r="Y151" t="str">
        <f>IF(tbl_Customers[[#This Row],[total_intl_charge]] &lt;= 3, "Low Charges", "High Charges")</f>
        <v>Low Charges</v>
      </c>
      <c r="Z151" t="str">
        <f>IF(tbl_Customers[[#This Row],[total_eve_calls]]&lt;=80,"Low Calls",
IF(tbl_Customers[[#This Row],[total_eve_calls]]&lt;=120,"Medium Calls","High Calls"))</f>
        <v>Medium Calls</v>
      </c>
      <c r="AA151" t="str">
        <f>IF(tbl_Customers[[#This Row],[total_eve_charge]]&lt;=15,"Low Charges",
IF(tbl_Customers[[#This Row],[total_eve_charge]]&lt;=20,"Medium Charges","High Charges"))</f>
        <v>High Charges</v>
      </c>
      <c r="AB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 t="str">
        <f>IF(tbl_Customers[[#This Row],[number_vmail_messages]] = 0, "No Usage", IF(tbl_Customers[[#This Row],[number_vmail_messages]] &lt;= 20, "Low Usage", IF(tbl_Customers[[#This Row],[number_vmail_messages]] &lt;= 40, "Medium Usgae", "High Usage")))</f>
        <v>Medium Usgae</v>
      </c>
      <c r="AD151" t="str">
        <f>IF(tbl_Customers[[#This Row],[total_day_minutes]]&lt;=150,"Low Usage", IF(tbl_Customers[[#This Row],[total_day_minutes]]&lt;=200,"Medium Usage", IF(tbl_Customers[[#This Row],[total_day_minutes]]&lt;=250,"High Usage","Very High Usage")))</f>
        <v>Low Usage</v>
      </c>
      <c r="AE151" t="str">
        <f>IF(tbl_Customers[[#This Row],[total_intl_calls]]&lt;=5,"Low Calls", IF(tbl_Customers[[#This Row],[total_intl_calls]]&lt;=10, "Medium Calls", "High Calls"))</f>
        <v>High Calls</v>
      </c>
      <c r="AF1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1" s="36" t="str">
        <f>IF(tbl_Customers[[#This Row],[Churn_Risk_Score]]&gt;=10,"High Risk", IF(tbl_Customers[[#This Row],[Churn_Risk_Score]]&gt;=5,"Medium Risk","Low Risk"))</f>
        <v>Low Risk</v>
      </c>
    </row>
    <row r="152" spans="1:33" x14ac:dyDescent="0.35">
      <c r="A152">
        <v>151</v>
      </c>
      <c r="B152" t="s">
        <v>46</v>
      </c>
      <c r="C152">
        <v>19</v>
      </c>
      <c r="D152" t="s">
        <v>25</v>
      </c>
      <c r="E152" t="s">
        <v>22</v>
      </c>
      <c r="F152" t="s">
        <v>22</v>
      </c>
      <c r="G152">
        <v>0</v>
      </c>
      <c r="H152">
        <v>186.1</v>
      </c>
      <c r="I152">
        <v>98</v>
      </c>
      <c r="J152">
        <v>31.64</v>
      </c>
      <c r="K152">
        <v>254.3</v>
      </c>
      <c r="L152">
        <v>57</v>
      </c>
      <c r="M152">
        <v>21.62</v>
      </c>
      <c r="N152">
        <v>214</v>
      </c>
      <c r="O152">
        <v>127</v>
      </c>
      <c r="P152">
        <v>9.6300000000000008</v>
      </c>
      <c r="Q152">
        <v>14.6</v>
      </c>
      <c r="R152">
        <v>7</v>
      </c>
      <c r="S152">
        <v>3.94</v>
      </c>
      <c r="T152">
        <v>2</v>
      </c>
      <c r="U152" t="s">
        <v>22</v>
      </c>
      <c r="V152">
        <f>IF(tbl_Customers[[#This Row],[churn]] = "yes", 1, 0)</f>
        <v>0</v>
      </c>
      <c r="W152" t="str">
        <f>IF(tbl_Customers[[#This Row],[number_customer_service_calls]] &lt;= 1, "0-1 Calls", IF(tbl_Customers[[#This Row],[number_customer_service_calls]] &lt;= 3, "2-3 Calls", IF(tbl_Customers[[#This Row],[number_customer_service_calls]] &lt;=5, "4-5 Calls", "6+ Calls")))</f>
        <v>2-3 Calls</v>
      </c>
      <c r="X152" t="str">
        <f>IF(tbl_Customers[[#This Row],[account_length]] &lt;= 50, "0-50", IF(tbl_Customers[[#This Row],[account_length]] &lt;=100, "51-100", IF(tbl_Customers[[#This Row],[account_length]] &lt;= 150, "101-150", "151+")))</f>
        <v>0-50</v>
      </c>
      <c r="Y152" t="str">
        <f>IF(tbl_Customers[[#This Row],[total_intl_charge]] &lt;= 3, "Low Charges", "High Charges")</f>
        <v>High Charges</v>
      </c>
      <c r="Z152" t="str">
        <f>IF(tbl_Customers[[#This Row],[total_eve_calls]]&lt;=80,"Low Calls",
IF(tbl_Customers[[#This Row],[total_eve_calls]]&lt;=120,"Medium Calls","High Calls"))</f>
        <v>Low Calls</v>
      </c>
      <c r="AA152" t="str">
        <f>IF(tbl_Customers[[#This Row],[total_eve_charge]]&lt;=15,"Low Charges",
IF(tbl_Customers[[#This Row],[total_eve_charge]]&lt;=20,"Medium Charges","High Charges"))</f>
        <v>High Charges</v>
      </c>
      <c r="AB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 t="str">
        <f>IF(tbl_Customers[[#This Row],[number_vmail_messages]] = 0, "No Usage", IF(tbl_Customers[[#This Row],[number_vmail_messages]] &lt;= 20, "Low Usage", IF(tbl_Customers[[#This Row],[number_vmail_messages]] &lt;= 40, "Medium Usgae", "High Usage")))</f>
        <v>No Usage</v>
      </c>
      <c r="AD152" t="str">
        <f>IF(tbl_Customers[[#This Row],[total_day_minutes]]&lt;=150,"Low Usage", IF(tbl_Customers[[#This Row],[total_day_minutes]]&lt;=200,"Medium Usage", IF(tbl_Customers[[#This Row],[total_day_minutes]]&lt;=250,"High Usage","Very High Usage")))</f>
        <v>Medium Usage</v>
      </c>
      <c r="AE152" t="str">
        <f>IF(tbl_Customers[[#This Row],[total_intl_calls]]&lt;=5,"Low Calls", IF(tbl_Customers[[#This Row],[total_intl_calls]]&lt;=10, "Medium Calls", "High Calls"))</f>
        <v>Medium Calls</v>
      </c>
      <c r="AF1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 s="36" t="str">
        <f>IF(tbl_Customers[[#This Row],[Churn_Risk_Score]]&gt;=10,"High Risk", IF(tbl_Customers[[#This Row],[Churn_Risk_Score]]&gt;=5,"Medium Risk","Low Risk"))</f>
        <v>Low Risk</v>
      </c>
    </row>
    <row r="153" spans="1:33" x14ac:dyDescent="0.35">
      <c r="A153">
        <v>152</v>
      </c>
      <c r="B153" t="s">
        <v>38</v>
      </c>
      <c r="C153">
        <v>170</v>
      </c>
      <c r="D153" t="s">
        <v>28</v>
      </c>
      <c r="E153" t="s">
        <v>23</v>
      </c>
      <c r="F153" t="s">
        <v>22</v>
      </c>
      <c r="G153">
        <v>0</v>
      </c>
      <c r="H153">
        <v>259.89999999999998</v>
      </c>
      <c r="I153">
        <v>68</v>
      </c>
      <c r="J153">
        <v>44.18</v>
      </c>
      <c r="K153">
        <v>245</v>
      </c>
      <c r="L153">
        <v>122</v>
      </c>
      <c r="M153">
        <v>20.83</v>
      </c>
      <c r="N153">
        <v>134.4</v>
      </c>
      <c r="O153">
        <v>121</v>
      </c>
      <c r="P153">
        <v>6.05</v>
      </c>
      <c r="Q153">
        <v>8.4</v>
      </c>
      <c r="R153">
        <v>3</v>
      </c>
      <c r="S153">
        <v>2.27</v>
      </c>
      <c r="T153">
        <v>3</v>
      </c>
      <c r="U153" t="s">
        <v>22</v>
      </c>
      <c r="V153">
        <f>IF(tbl_Customers[[#This Row],[churn]] = "yes", 1, 0)</f>
        <v>0</v>
      </c>
      <c r="W153" t="str">
        <f>IF(tbl_Customers[[#This Row],[number_customer_service_calls]] &lt;= 1, "0-1 Calls", IF(tbl_Customers[[#This Row],[number_customer_service_calls]] &lt;= 3, "2-3 Calls", IF(tbl_Customers[[#This Row],[number_customer_service_calls]] &lt;=5, "4-5 Calls", "6+ Calls")))</f>
        <v>2-3 Calls</v>
      </c>
      <c r="X153" t="str">
        <f>IF(tbl_Customers[[#This Row],[account_length]] &lt;= 50, "0-50", IF(tbl_Customers[[#This Row],[account_length]] &lt;=100, "51-100", IF(tbl_Customers[[#This Row],[account_length]] &lt;= 150, "101-150", "151+")))</f>
        <v>151+</v>
      </c>
      <c r="Y153" t="str">
        <f>IF(tbl_Customers[[#This Row],[total_intl_charge]] &lt;= 3, "Low Charges", "High Charges")</f>
        <v>Low Charges</v>
      </c>
      <c r="Z153" t="str">
        <f>IF(tbl_Customers[[#This Row],[total_eve_calls]]&lt;=80,"Low Calls",
IF(tbl_Customers[[#This Row],[total_eve_calls]]&lt;=120,"Medium Calls","High Calls"))</f>
        <v>High Calls</v>
      </c>
      <c r="AA153" t="str">
        <f>IF(tbl_Customers[[#This Row],[total_eve_charge]]&lt;=15,"Low Charges",
IF(tbl_Customers[[#This Row],[total_eve_charge]]&lt;=20,"Medium Charges","High Charges"))</f>
        <v>High Charges</v>
      </c>
      <c r="AB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 t="str">
        <f>IF(tbl_Customers[[#This Row],[number_vmail_messages]] = 0, "No Usage", IF(tbl_Customers[[#This Row],[number_vmail_messages]] &lt;= 20, "Low Usage", IF(tbl_Customers[[#This Row],[number_vmail_messages]] &lt;= 40, "Medium Usgae", "High Usage")))</f>
        <v>No Usage</v>
      </c>
      <c r="AD153" t="str">
        <f>IF(tbl_Customers[[#This Row],[total_day_minutes]]&lt;=150,"Low Usage", IF(tbl_Customers[[#This Row],[total_day_minutes]]&lt;=200,"Medium Usage", IF(tbl_Customers[[#This Row],[total_day_minutes]]&lt;=250,"High Usage","Very High Usage")))</f>
        <v>Very High Usage</v>
      </c>
      <c r="AE153" t="str">
        <f>IF(tbl_Customers[[#This Row],[total_intl_calls]]&lt;=5,"Low Calls", IF(tbl_Customers[[#This Row],[total_intl_calls]]&lt;=10, "Medium Calls", "High Calls"))</f>
        <v>Low Calls</v>
      </c>
      <c r="AF1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3" s="36" t="str">
        <f>IF(tbl_Customers[[#This Row],[Churn_Risk_Score]]&gt;=10,"High Risk", IF(tbl_Customers[[#This Row],[Churn_Risk_Score]]&gt;=5,"Medium Risk","Low Risk"))</f>
        <v>Medium Risk</v>
      </c>
    </row>
    <row r="154" spans="1:33" x14ac:dyDescent="0.35">
      <c r="A154">
        <v>153</v>
      </c>
      <c r="B154" t="s">
        <v>61</v>
      </c>
      <c r="C154">
        <v>73</v>
      </c>
      <c r="D154" t="s">
        <v>21</v>
      </c>
      <c r="E154" t="s">
        <v>22</v>
      </c>
      <c r="F154" t="s">
        <v>22</v>
      </c>
      <c r="G154">
        <v>0</v>
      </c>
      <c r="H154">
        <v>214.3</v>
      </c>
      <c r="I154">
        <v>145</v>
      </c>
      <c r="J154">
        <v>36.43</v>
      </c>
      <c r="K154">
        <v>268.5</v>
      </c>
      <c r="L154">
        <v>135</v>
      </c>
      <c r="M154">
        <v>22.82</v>
      </c>
      <c r="N154">
        <v>241.2</v>
      </c>
      <c r="O154">
        <v>92</v>
      </c>
      <c r="P154">
        <v>10.85</v>
      </c>
      <c r="Q154">
        <v>10.8</v>
      </c>
      <c r="R154">
        <v>13</v>
      </c>
      <c r="S154">
        <v>2.92</v>
      </c>
      <c r="T154">
        <v>1</v>
      </c>
      <c r="U154" t="s">
        <v>22</v>
      </c>
      <c r="V154">
        <f>IF(tbl_Customers[[#This Row],[churn]] = "yes", 1, 0)</f>
        <v>0</v>
      </c>
      <c r="W154" t="str">
        <f>IF(tbl_Customers[[#This Row],[number_customer_service_calls]] &lt;= 1, "0-1 Calls", IF(tbl_Customers[[#This Row],[number_customer_service_calls]] &lt;= 3, "2-3 Calls", IF(tbl_Customers[[#This Row],[number_customer_service_calls]] &lt;=5, "4-5 Calls", "6+ Calls")))</f>
        <v>0-1 Calls</v>
      </c>
      <c r="X154" t="str">
        <f>IF(tbl_Customers[[#This Row],[account_length]] &lt;= 50, "0-50", IF(tbl_Customers[[#This Row],[account_length]] &lt;=100, "51-100", IF(tbl_Customers[[#This Row],[account_length]] &lt;= 150, "101-150", "151+")))</f>
        <v>51-100</v>
      </c>
      <c r="Y154" t="str">
        <f>IF(tbl_Customers[[#This Row],[total_intl_charge]] &lt;= 3, "Low Charges", "High Charges")</f>
        <v>Low Charges</v>
      </c>
      <c r="Z154" t="str">
        <f>IF(tbl_Customers[[#This Row],[total_eve_calls]]&lt;=80,"Low Calls",
IF(tbl_Customers[[#This Row],[total_eve_calls]]&lt;=120,"Medium Calls","High Calls"))</f>
        <v>High Calls</v>
      </c>
      <c r="AA154" t="str">
        <f>IF(tbl_Customers[[#This Row],[total_eve_charge]]&lt;=15,"Low Charges",
IF(tbl_Customers[[#This Row],[total_eve_charge]]&lt;=20,"Medium Charges","High Charges"))</f>
        <v>High Charges</v>
      </c>
      <c r="AB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 t="str">
        <f>IF(tbl_Customers[[#This Row],[number_vmail_messages]] = 0, "No Usage", IF(tbl_Customers[[#This Row],[number_vmail_messages]] &lt;= 20, "Low Usage", IF(tbl_Customers[[#This Row],[number_vmail_messages]] &lt;= 40, "Medium Usgae", "High Usage")))</f>
        <v>No Usage</v>
      </c>
      <c r="AD154" t="str">
        <f>IF(tbl_Customers[[#This Row],[total_day_minutes]]&lt;=150,"Low Usage", IF(tbl_Customers[[#This Row],[total_day_minutes]]&lt;=200,"Medium Usage", IF(tbl_Customers[[#This Row],[total_day_minutes]]&lt;=250,"High Usage","Very High Usage")))</f>
        <v>High Usage</v>
      </c>
      <c r="AE154" t="str">
        <f>IF(tbl_Customers[[#This Row],[total_intl_calls]]&lt;=5,"Low Calls", IF(tbl_Customers[[#This Row],[total_intl_calls]]&lt;=10, "Medium Calls", "High Calls"))</f>
        <v>High Calls</v>
      </c>
      <c r="AF1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 s="36" t="str">
        <f>IF(tbl_Customers[[#This Row],[Churn_Risk_Score]]&gt;=10,"High Risk", IF(tbl_Customers[[#This Row],[Churn_Risk_Score]]&gt;=5,"Medium Risk","Low Risk"))</f>
        <v>Low Risk</v>
      </c>
    </row>
    <row r="155" spans="1:33" x14ac:dyDescent="0.35">
      <c r="A155">
        <v>154</v>
      </c>
      <c r="B155" t="s">
        <v>36</v>
      </c>
      <c r="C155">
        <v>106</v>
      </c>
      <c r="D155" t="s">
        <v>25</v>
      </c>
      <c r="E155" t="s">
        <v>22</v>
      </c>
      <c r="F155" t="s">
        <v>22</v>
      </c>
      <c r="G155">
        <v>0</v>
      </c>
      <c r="H155">
        <v>158.69999999999999</v>
      </c>
      <c r="I155">
        <v>74</v>
      </c>
      <c r="J155">
        <v>26.98</v>
      </c>
      <c r="K155">
        <v>64.3</v>
      </c>
      <c r="L155">
        <v>139</v>
      </c>
      <c r="M155">
        <v>5.47</v>
      </c>
      <c r="N155">
        <v>198.5</v>
      </c>
      <c r="O155">
        <v>103</v>
      </c>
      <c r="P155">
        <v>8.93</v>
      </c>
      <c r="Q155">
        <v>10.199999999999999</v>
      </c>
      <c r="R155">
        <v>4</v>
      </c>
      <c r="S155">
        <v>2.75</v>
      </c>
      <c r="T155">
        <v>1</v>
      </c>
      <c r="U155" t="s">
        <v>22</v>
      </c>
      <c r="V155">
        <f>IF(tbl_Customers[[#This Row],[churn]] = "yes", 1, 0)</f>
        <v>0</v>
      </c>
      <c r="W155" t="str">
        <f>IF(tbl_Customers[[#This Row],[number_customer_service_calls]] &lt;= 1, "0-1 Calls", IF(tbl_Customers[[#This Row],[number_customer_service_calls]] &lt;= 3, "2-3 Calls", IF(tbl_Customers[[#This Row],[number_customer_service_calls]] &lt;=5, "4-5 Calls", "6+ Calls")))</f>
        <v>0-1 Calls</v>
      </c>
      <c r="X155" t="str">
        <f>IF(tbl_Customers[[#This Row],[account_length]] &lt;= 50, "0-50", IF(tbl_Customers[[#This Row],[account_length]] &lt;=100, "51-100", IF(tbl_Customers[[#This Row],[account_length]] &lt;= 150, "101-150", "151+")))</f>
        <v>101-150</v>
      </c>
      <c r="Y155" t="str">
        <f>IF(tbl_Customers[[#This Row],[total_intl_charge]] &lt;= 3, "Low Charges", "High Charges")</f>
        <v>Low Charges</v>
      </c>
      <c r="Z155" t="str">
        <f>IF(tbl_Customers[[#This Row],[total_eve_calls]]&lt;=80,"Low Calls",
IF(tbl_Customers[[#This Row],[total_eve_calls]]&lt;=120,"Medium Calls","High Calls"))</f>
        <v>High Calls</v>
      </c>
      <c r="AA155" t="str">
        <f>IF(tbl_Customers[[#This Row],[total_eve_charge]]&lt;=15,"Low Charges",
IF(tbl_Customers[[#This Row],[total_eve_charge]]&lt;=20,"Medium Charges","High Charges"))</f>
        <v>Low Charges</v>
      </c>
      <c r="AB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 t="str">
        <f>IF(tbl_Customers[[#This Row],[number_vmail_messages]] = 0, "No Usage", IF(tbl_Customers[[#This Row],[number_vmail_messages]] &lt;= 20, "Low Usage", IF(tbl_Customers[[#This Row],[number_vmail_messages]] &lt;= 40, "Medium Usgae", "High Usage")))</f>
        <v>No Usage</v>
      </c>
      <c r="AD155" t="str">
        <f>IF(tbl_Customers[[#This Row],[total_day_minutes]]&lt;=150,"Low Usage", IF(tbl_Customers[[#This Row],[total_day_minutes]]&lt;=200,"Medium Usage", IF(tbl_Customers[[#This Row],[total_day_minutes]]&lt;=250,"High Usage","Very High Usage")))</f>
        <v>Medium Usage</v>
      </c>
      <c r="AE155" t="str">
        <f>IF(tbl_Customers[[#This Row],[total_intl_calls]]&lt;=5,"Low Calls", IF(tbl_Customers[[#This Row],[total_intl_calls]]&lt;=10, "Medium Calls", "High Calls"))</f>
        <v>Low Calls</v>
      </c>
      <c r="AF1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5" s="36" t="str">
        <f>IF(tbl_Customers[[#This Row],[Churn_Risk_Score]]&gt;=10,"High Risk", IF(tbl_Customers[[#This Row],[Churn_Risk_Score]]&gt;=5,"Medium Risk","Low Risk"))</f>
        <v>Low Risk</v>
      </c>
    </row>
    <row r="156" spans="1:33" x14ac:dyDescent="0.35">
      <c r="A156">
        <v>155</v>
      </c>
      <c r="B156" t="s">
        <v>42</v>
      </c>
      <c r="C156">
        <v>93</v>
      </c>
      <c r="D156" t="s">
        <v>21</v>
      </c>
      <c r="E156" t="s">
        <v>22</v>
      </c>
      <c r="F156" t="s">
        <v>22</v>
      </c>
      <c r="G156">
        <v>0</v>
      </c>
      <c r="H156">
        <v>271.60000000000002</v>
      </c>
      <c r="I156">
        <v>71</v>
      </c>
      <c r="J156">
        <v>46.17</v>
      </c>
      <c r="K156">
        <v>229.4</v>
      </c>
      <c r="L156">
        <v>108</v>
      </c>
      <c r="M156">
        <v>19.5</v>
      </c>
      <c r="N156">
        <v>77.3</v>
      </c>
      <c r="O156">
        <v>121</v>
      </c>
      <c r="P156">
        <v>3.48</v>
      </c>
      <c r="Q156">
        <v>10.9</v>
      </c>
      <c r="R156">
        <v>3</v>
      </c>
      <c r="S156">
        <v>2.94</v>
      </c>
      <c r="T156">
        <v>2</v>
      </c>
      <c r="U156" t="s">
        <v>22</v>
      </c>
      <c r="V156">
        <f>IF(tbl_Customers[[#This Row],[churn]] = "yes", 1, 0)</f>
        <v>0</v>
      </c>
      <c r="W156" t="str">
        <f>IF(tbl_Customers[[#This Row],[number_customer_service_calls]] &lt;= 1, "0-1 Calls", IF(tbl_Customers[[#This Row],[number_customer_service_calls]] &lt;= 3, "2-3 Calls", IF(tbl_Customers[[#This Row],[number_customer_service_calls]] &lt;=5, "4-5 Calls", "6+ Calls")))</f>
        <v>2-3 Calls</v>
      </c>
      <c r="X156" t="str">
        <f>IF(tbl_Customers[[#This Row],[account_length]] &lt;= 50, "0-50", IF(tbl_Customers[[#This Row],[account_length]] &lt;=100, "51-100", IF(tbl_Customers[[#This Row],[account_length]] &lt;= 150, "101-150", "151+")))</f>
        <v>51-100</v>
      </c>
      <c r="Y156" t="str">
        <f>IF(tbl_Customers[[#This Row],[total_intl_charge]] &lt;= 3, "Low Charges", "High Charges")</f>
        <v>Low Charges</v>
      </c>
      <c r="Z156" t="str">
        <f>IF(tbl_Customers[[#This Row],[total_eve_calls]]&lt;=80,"Low Calls",
IF(tbl_Customers[[#This Row],[total_eve_calls]]&lt;=120,"Medium Calls","High Calls"))</f>
        <v>Medium Calls</v>
      </c>
      <c r="AA156" t="str">
        <f>IF(tbl_Customers[[#This Row],[total_eve_charge]]&lt;=15,"Low Charges",
IF(tbl_Customers[[#This Row],[total_eve_charge]]&lt;=20,"Medium Charges","High Charges"))</f>
        <v>Medium Charges</v>
      </c>
      <c r="AB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6" t="str">
        <f>IF(tbl_Customers[[#This Row],[number_vmail_messages]] = 0, "No Usage", IF(tbl_Customers[[#This Row],[number_vmail_messages]] &lt;= 20, "Low Usage", IF(tbl_Customers[[#This Row],[number_vmail_messages]] &lt;= 40, "Medium Usgae", "High Usage")))</f>
        <v>No Usage</v>
      </c>
      <c r="AD156" t="str">
        <f>IF(tbl_Customers[[#This Row],[total_day_minutes]]&lt;=150,"Low Usage", IF(tbl_Customers[[#This Row],[total_day_minutes]]&lt;=200,"Medium Usage", IF(tbl_Customers[[#This Row],[total_day_minutes]]&lt;=250,"High Usage","Very High Usage")))</f>
        <v>Very High Usage</v>
      </c>
      <c r="AE156" t="str">
        <f>IF(tbl_Customers[[#This Row],[total_intl_calls]]&lt;=5,"Low Calls", IF(tbl_Customers[[#This Row],[total_intl_calls]]&lt;=10, "Medium Calls", "High Calls"))</f>
        <v>Low Calls</v>
      </c>
      <c r="AF1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6" s="36" t="str">
        <f>IF(tbl_Customers[[#This Row],[Churn_Risk_Score]]&gt;=10,"High Risk", IF(tbl_Customers[[#This Row],[Churn_Risk_Score]]&gt;=5,"Medium Risk","Low Risk"))</f>
        <v>Medium Risk</v>
      </c>
    </row>
    <row r="157" spans="1:33" x14ac:dyDescent="0.35">
      <c r="A157">
        <v>156</v>
      </c>
      <c r="B157" t="s">
        <v>59</v>
      </c>
      <c r="C157">
        <v>51</v>
      </c>
      <c r="D157" t="s">
        <v>25</v>
      </c>
      <c r="E157" t="s">
        <v>22</v>
      </c>
      <c r="F157" t="s">
        <v>22</v>
      </c>
      <c r="G157">
        <v>0</v>
      </c>
      <c r="H157">
        <v>232.4</v>
      </c>
      <c r="I157">
        <v>109</v>
      </c>
      <c r="J157">
        <v>39.51</v>
      </c>
      <c r="K157">
        <v>187.4</v>
      </c>
      <c r="L157">
        <v>95</v>
      </c>
      <c r="M157">
        <v>15.93</v>
      </c>
      <c r="N157">
        <v>231.2</v>
      </c>
      <c r="O157">
        <v>107</v>
      </c>
      <c r="P157">
        <v>10.4</v>
      </c>
      <c r="Q157">
        <v>9.1</v>
      </c>
      <c r="R157">
        <v>3</v>
      </c>
      <c r="S157">
        <v>2.46</v>
      </c>
      <c r="T157">
        <v>1</v>
      </c>
      <c r="U157" t="s">
        <v>22</v>
      </c>
      <c r="V157">
        <f>IF(tbl_Customers[[#This Row],[churn]] = "yes", 1, 0)</f>
        <v>0</v>
      </c>
      <c r="W157" t="str">
        <f>IF(tbl_Customers[[#This Row],[number_customer_service_calls]] &lt;= 1, "0-1 Calls", IF(tbl_Customers[[#This Row],[number_customer_service_calls]] &lt;= 3, "2-3 Calls", IF(tbl_Customers[[#This Row],[number_customer_service_calls]] &lt;=5, "4-5 Calls", "6+ Calls")))</f>
        <v>0-1 Calls</v>
      </c>
      <c r="X157" t="str">
        <f>IF(tbl_Customers[[#This Row],[account_length]] &lt;= 50, "0-50", IF(tbl_Customers[[#This Row],[account_length]] &lt;=100, "51-100", IF(tbl_Customers[[#This Row],[account_length]] &lt;= 150, "101-150", "151+")))</f>
        <v>51-100</v>
      </c>
      <c r="Y157" t="str">
        <f>IF(tbl_Customers[[#This Row],[total_intl_charge]] &lt;= 3, "Low Charges", "High Charges")</f>
        <v>Low Charges</v>
      </c>
      <c r="Z157" t="str">
        <f>IF(tbl_Customers[[#This Row],[total_eve_calls]]&lt;=80,"Low Calls",
IF(tbl_Customers[[#This Row],[total_eve_calls]]&lt;=120,"Medium Calls","High Calls"))</f>
        <v>Medium Calls</v>
      </c>
      <c r="AA157" t="str">
        <f>IF(tbl_Customers[[#This Row],[total_eve_charge]]&lt;=15,"Low Charges",
IF(tbl_Customers[[#This Row],[total_eve_charge]]&lt;=20,"Medium Charges","High Charges"))</f>
        <v>Medium Charges</v>
      </c>
      <c r="AB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 t="str">
        <f>IF(tbl_Customers[[#This Row],[number_vmail_messages]] = 0, "No Usage", IF(tbl_Customers[[#This Row],[number_vmail_messages]] &lt;= 20, "Low Usage", IF(tbl_Customers[[#This Row],[number_vmail_messages]] &lt;= 40, "Medium Usgae", "High Usage")))</f>
        <v>No Usage</v>
      </c>
      <c r="AD157" t="str">
        <f>IF(tbl_Customers[[#This Row],[total_day_minutes]]&lt;=150,"Low Usage", IF(tbl_Customers[[#This Row],[total_day_minutes]]&lt;=200,"Medium Usage", IF(tbl_Customers[[#This Row],[total_day_minutes]]&lt;=250,"High Usage","Very High Usage")))</f>
        <v>High Usage</v>
      </c>
      <c r="AE157" t="str">
        <f>IF(tbl_Customers[[#This Row],[total_intl_calls]]&lt;=5,"Low Calls", IF(tbl_Customers[[#This Row],[total_intl_calls]]&lt;=10, "Medium Calls", "High Calls"))</f>
        <v>Low Calls</v>
      </c>
      <c r="AF1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7" s="36" t="str">
        <f>IF(tbl_Customers[[#This Row],[Churn_Risk_Score]]&gt;=10,"High Risk", IF(tbl_Customers[[#This Row],[Churn_Risk_Score]]&gt;=5,"Medium Risk","Low Risk"))</f>
        <v>Low Risk</v>
      </c>
    </row>
    <row r="158" spans="1:33" x14ac:dyDescent="0.35">
      <c r="A158">
        <v>157</v>
      </c>
      <c r="B158" t="s">
        <v>39</v>
      </c>
      <c r="C158">
        <v>130</v>
      </c>
      <c r="D158" t="s">
        <v>21</v>
      </c>
      <c r="E158" t="s">
        <v>22</v>
      </c>
      <c r="F158" t="s">
        <v>22</v>
      </c>
      <c r="G158">
        <v>0</v>
      </c>
      <c r="H158">
        <v>176.9</v>
      </c>
      <c r="I158">
        <v>109</v>
      </c>
      <c r="J158">
        <v>30.07</v>
      </c>
      <c r="K158">
        <v>90.7</v>
      </c>
      <c r="L158">
        <v>104</v>
      </c>
      <c r="M158">
        <v>7.71</v>
      </c>
      <c r="N158">
        <v>238</v>
      </c>
      <c r="O158">
        <v>69</v>
      </c>
      <c r="P158">
        <v>10.71</v>
      </c>
      <c r="Q158">
        <v>9.5</v>
      </c>
      <c r="R158">
        <v>2</v>
      </c>
      <c r="S158">
        <v>2.57</v>
      </c>
      <c r="T158">
        <v>1</v>
      </c>
      <c r="U158" t="s">
        <v>22</v>
      </c>
      <c r="V158">
        <f>IF(tbl_Customers[[#This Row],[churn]] = "yes", 1, 0)</f>
        <v>0</v>
      </c>
      <c r="W158" t="str">
        <f>IF(tbl_Customers[[#This Row],[number_customer_service_calls]] &lt;= 1, "0-1 Calls", IF(tbl_Customers[[#This Row],[number_customer_service_calls]] &lt;= 3, "2-3 Calls", IF(tbl_Customers[[#This Row],[number_customer_service_calls]] &lt;=5, "4-5 Calls", "6+ Calls")))</f>
        <v>0-1 Calls</v>
      </c>
      <c r="X158" t="str">
        <f>IF(tbl_Customers[[#This Row],[account_length]] &lt;= 50, "0-50", IF(tbl_Customers[[#This Row],[account_length]] &lt;=100, "51-100", IF(tbl_Customers[[#This Row],[account_length]] &lt;= 150, "101-150", "151+")))</f>
        <v>101-150</v>
      </c>
      <c r="Y158" t="str">
        <f>IF(tbl_Customers[[#This Row],[total_intl_charge]] &lt;= 3, "Low Charges", "High Charges")</f>
        <v>Low Charges</v>
      </c>
      <c r="Z158" t="str">
        <f>IF(tbl_Customers[[#This Row],[total_eve_calls]]&lt;=80,"Low Calls",
IF(tbl_Customers[[#This Row],[total_eve_calls]]&lt;=120,"Medium Calls","High Calls"))</f>
        <v>Medium Calls</v>
      </c>
      <c r="AA158" t="str">
        <f>IF(tbl_Customers[[#This Row],[total_eve_charge]]&lt;=15,"Low Charges",
IF(tbl_Customers[[#This Row],[total_eve_charge]]&lt;=20,"Medium Charges","High Charges"))</f>
        <v>Low Charges</v>
      </c>
      <c r="AB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 t="str">
        <f>IF(tbl_Customers[[#This Row],[number_vmail_messages]] = 0, "No Usage", IF(tbl_Customers[[#This Row],[number_vmail_messages]] &lt;= 20, "Low Usage", IF(tbl_Customers[[#This Row],[number_vmail_messages]] &lt;= 40, "Medium Usgae", "High Usage")))</f>
        <v>No Usage</v>
      </c>
      <c r="AD158" t="str">
        <f>IF(tbl_Customers[[#This Row],[total_day_minutes]]&lt;=150,"Low Usage", IF(tbl_Customers[[#This Row],[total_day_minutes]]&lt;=200,"Medium Usage", IF(tbl_Customers[[#This Row],[total_day_minutes]]&lt;=250,"High Usage","Very High Usage")))</f>
        <v>Medium Usage</v>
      </c>
      <c r="AE158" t="str">
        <f>IF(tbl_Customers[[#This Row],[total_intl_calls]]&lt;=5,"Low Calls", IF(tbl_Customers[[#This Row],[total_intl_calls]]&lt;=10, "Medium Calls", "High Calls"))</f>
        <v>Low Calls</v>
      </c>
      <c r="AF1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 s="36" t="str">
        <f>IF(tbl_Customers[[#This Row],[Churn_Risk_Score]]&gt;=10,"High Risk", IF(tbl_Customers[[#This Row],[Churn_Risk_Score]]&gt;=5,"Medium Risk","Low Risk"))</f>
        <v>Low Risk</v>
      </c>
    </row>
    <row r="159" spans="1:33" x14ac:dyDescent="0.35">
      <c r="A159">
        <v>158</v>
      </c>
      <c r="B159" t="s">
        <v>65</v>
      </c>
      <c r="C159">
        <v>80</v>
      </c>
      <c r="D159" t="s">
        <v>25</v>
      </c>
      <c r="E159" t="s">
        <v>22</v>
      </c>
      <c r="F159" t="s">
        <v>22</v>
      </c>
      <c r="G159">
        <v>0</v>
      </c>
      <c r="H159">
        <v>209.9</v>
      </c>
      <c r="I159">
        <v>74</v>
      </c>
      <c r="J159">
        <v>35.68</v>
      </c>
      <c r="K159">
        <v>195.1</v>
      </c>
      <c r="L159">
        <v>77</v>
      </c>
      <c r="M159">
        <v>16.579999999999998</v>
      </c>
      <c r="N159">
        <v>208.2</v>
      </c>
      <c r="O159">
        <v>119</v>
      </c>
      <c r="P159">
        <v>9.3699999999999992</v>
      </c>
      <c r="Q159">
        <v>8.8000000000000007</v>
      </c>
      <c r="R159">
        <v>4</v>
      </c>
      <c r="S159">
        <v>2.38</v>
      </c>
      <c r="T159">
        <v>2</v>
      </c>
      <c r="U159" t="s">
        <v>22</v>
      </c>
      <c r="V159">
        <f>IF(tbl_Customers[[#This Row],[churn]] = "yes", 1, 0)</f>
        <v>0</v>
      </c>
      <c r="W159" t="str">
        <f>IF(tbl_Customers[[#This Row],[number_customer_service_calls]] &lt;= 1, "0-1 Calls", IF(tbl_Customers[[#This Row],[number_customer_service_calls]] &lt;= 3, "2-3 Calls", IF(tbl_Customers[[#This Row],[number_customer_service_calls]] &lt;=5, "4-5 Calls", "6+ Calls")))</f>
        <v>2-3 Calls</v>
      </c>
      <c r="X159" t="str">
        <f>IF(tbl_Customers[[#This Row],[account_length]] &lt;= 50, "0-50", IF(tbl_Customers[[#This Row],[account_length]] &lt;=100, "51-100", IF(tbl_Customers[[#This Row],[account_length]] &lt;= 150, "101-150", "151+")))</f>
        <v>51-100</v>
      </c>
      <c r="Y159" t="str">
        <f>IF(tbl_Customers[[#This Row],[total_intl_charge]] &lt;= 3, "Low Charges", "High Charges")</f>
        <v>Low Charges</v>
      </c>
      <c r="Z159" t="str">
        <f>IF(tbl_Customers[[#This Row],[total_eve_calls]]&lt;=80,"Low Calls",
IF(tbl_Customers[[#This Row],[total_eve_calls]]&lt;=120,"Medium Calls","High Calls"))</f>
        <v>Low Calls</v>
      </c>
      <c r="AA159" t="str">
        <f>IF(tbl_Customers[[#This Row],[total_eve_charge]]&lt;=15,"Low Charges",
IF(tbl_Customers[[#This Row],[total_eve_charge]]&lt;=20,"Medium Charges","High Charges"))</f>
        <v>Medium Charges</v>
      </c>
      <c r="AB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9" t="str">
        <f>IF(tbl_Customers[[#This Row],[number_vmail_messages]] = 0, "No Usage", IF(tbl_Customers[[#This Row],[number_vmail_messages]] &lt;= 20, "Low Usage", IF(tbl_Customers[[#This Row],[number_vmail_messages]] &lt;= 40, "Medium Usgae", "High Usage")))</f>
        <v>No Usage</v>
      </c>
      <c r="AD159" t="str">
        <f>IF(tbl_Customers[[#This Row],[total_day_minutes]]&lt;=150,"Low Usage", IF(tbl_Customers[[#This Row],[total_day_minutes]]&lt;=200,"Medium Usage", IF(tbl_Customers[[#This Row],[total_day_minutes]]&lt;=250,"High Usage","Very High Usage")))</f>
        <v>High Usage</v>
      </c>
      <c r="AE159" t="str">
        <f>IF(tbl_Customers[[#This Row],[total_intl_calls]]&lt;=5,"Low Calls", IF(tbl_Customers[[#This Row],[total_intl_calls]]&lt;=10, "Medium Calls", "High Calls"))</f>
        <v>Low Calls</v>
      </c>
      <c r="AF1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9" s="36" t="str">
        <f>IF(tbl_Customers[[#This Row],[Churn_Risk_Score]]&gt;=10,"High Risk", IF(tbl_Customers[[#This Row],[Churn_Risk_Score]]&gt;=5,"Medium Risk","Low Risk"))</f>
        <v>Low Risk</v>
      </c>
    </row>
    <row r="160" spans="1:33" x14ac:dyDescent="0.35">
      <c r="A160">
        <v>159</v>
      </c>
      <c r="B160" t="s">
        <v>35</v>
      </c>
      <c r="C160">
        <v>94</v>
      </c>
      <c r="D160" t="s">
        <v>21</v>
      </c>
      <c r="E160" t="s">
        <v>22</v>
      </c>
      <c r="F160" t="s">
        <v>22</v>
      </c>
      <c r="G160">
        <v>0</v>
      </c>
      <c r="H160">
        <v>137.5</v>
      </c>
      <c r="I160">
        <v>118</v>
      </c>
      <c r="J160">
        <v>23.38</v>
      </c>
      <c r="K160">
        <v>203.2</v>
      </c>
      <c r="L160">
        <v>88</v>
      </c>
      <c r="M160">
        <v>17.27</v>
      </c>
      <c r="N160">
        <v>150</v>
      </c>
      <c r="O160">
        <v>131</v>
      </c>
      <c r="P160">
        <v>6.75</v>
      </c>
      <c r="Q160">
        <v>13.4</v>
      </c>
      <c r="R160">
        <v>2</v>
      </c>
      <c r="S160">
        <v>3.62</v>
      </c>
      <c r="T160">
        <v>0</v>
      </c>
      <c r="U160" t="s">
        <v>22</v>
      </c>
      <c r="V160">
        <f>IF(tbl_Customers[[#This Row],[churn]] = "yes", 1, 0)</f>
        <v>0</v>
      </c>
      <c r="W160" t="str">
        <f>IF(tbl_Customers[[#This Row],[number_customer_service_calls]] &lt;= 1, "0-1 Calls", IF(tbl_Customers[[#This Row],[number_customer_service_calls]] &lt;= 3, "2-3 Calls", IF(tbl_Customers[[#This Row],[number_customer_service_calls]] &lt;=5, "4-5 Calls", "6+ Calls")))</f>
        <v>0-1 Calls</v>
      </c>
      <c r="X160" t="str">
        <f>IF(tbl_Customers[[#This Row],[account_length]] &lt;= 50, "0-50", IF(tbl_Customers[[#This Row],[account_length]] &lt;=100, "51-100", IF(tbl_Customers[[#This Row],[account_length]] &lt;= 150, "101-150", "151+")))</f>
        <v>51-100</v>
      </c>
      <c r="Y160" t="str">
        <f>IF(tbl_Customers[[#This Row],[total_intl_charge]] &lt;= 3, "Low Charges", "High Charges")</f>
        <v>High Charges</v>
      </c>
      <c r="Z160" t="str">
        <f>IF(tbl_Customers[[#This Row],[total_eve_calls]]&lt;=80,"Low Calls",
IF(tbl_Customers[[#This Row],[total_eve_calls]]&lt;=120,"Medium Calls","High Calls"))</f>
        <v>Medium Calls</v>
      </c>
      <c r="AA160" t="str">
        <f>IF(tbl_Customers[[#This Row],[total_eve_charge]]&lt;=15,"Low Charges",
IF(tbl_Customers[[#This Row],[total_eve_charge]]&lt;=20,"Medium Charges","High Charges"))</f>
        <v>Medium Charges</v>
      </c>
      <c r="AB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 t="str">
        <f>IF(tbl_Customers[[#This Row],[number_vmail_messages]] = 0, "No Usage", IF(tbl_Customers[[#This Row],[number_vmail_messages]] &lt;= 20, "Low Usage", IF(tbl_Customers[[#This Row],[number_vmail_messages]] &lt;= 40, "Medium Usgae", "High Usage")))</f>
        <v>No Usage</v>
      </c>
      <c r="AD160" t="str">
        <f>IF(tbl_Customers[[#This Row],[total_day_minutes]]&lt;=150,"Low Usage", IF(tbl_Customers[[#This Row],[total_day_minutes]]&lt;=200,"Medium Usage", IF(tbl_Customers[[#This Row],[total_day_minutes]]&lt;=250,"High Usage","Very High Usage")))</f>
        <v>Low Usage</v>
      </c>
      <c r="AE160" t="str">
        <f>IF(tbl_Customers[[#This Row],[total_intl_calls]]&lt;=5,"Low Calls", IF(tbl_Customers[[#This Row],[total_intl_calls]]&lt;=10, "Medium Calls", "High Calls"))</f>
        <v>Low Calls</v>
      </c>
      <c r="AF1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0" s="36" t="str">
        <f>IF(tbl_Customers[[#This Row],[Churn_Risk_Score]]&gt;=10,"High Risk", IF(tbl_Customers[[#This Row],[Churn_Risk_Score]]&gt;=5,"Medium Risk","Low Risk"))</f>
        <v>Low Risk</v>
      </c>
    </row>
    <row r="161" spans="1:33" x14ac:dyDescent="0.35">
      <c r="A161">
        <v>160</v>
      </c>
      <c r="B161" t="s">
        <v>26</v>
      </c>
      <c r="C161">
        <v>118</v>
      </c>
      <c r="D161" t="s">
        <v>25</v>
      </c>
      <c r="E161" t="s">
        <v>22</v>
      </c>
      <c r="F161" t="s">
        <v>23</v>
      </c>
      <c r="G161">
        <v>23</v>
      </c>
      <c r="H161">
        <v>289.5</v>
      </c>
      <c r="I161">
        <v>52</v>
      </c>
      <c r="J161">
        <v>49.22</v>
      </c>
      <c r="K161">
        <v>166.6</v>
      </c>
      <c r="L161">
        <v>111</v>
      </c>
      <c r="M161">
        <v>14.16</v>
      </c>
      <c r="N161">
        <v>119.1</v>
      </c>
      <c r="O161">
        <v>88</v>
      </c>
      <c r="P161">
        <v>5.36</v>
      </c>
      <c r="Q161">
        <v>9.5</v>
      </c>
      <c r="R161">
        <v>4</v>
      </c>
      <c r="S161">
        <v>2.57</v>
      </c>
      <c r="T161">
        <v>1</v>
      </c>
      <c r="U161" t="s">
        <v>22</v>
      </c>
      <c r="V161">
        <f>IF(tbl_Customers[[#This Row],[churn]] = "yes", 1, 0)</f>
        <v>0</v>
      </c>
      <c r="W161" t="str">
        <f>IF(tbl_Customers[[#This Row],[number_customer_service_calls]] &lt;= 1, "0-1 Calls", IF(tbl_Customers[[#This Row],[number_customer_service_calls]] &lt;= 3, "2-3 Calls", IF(tbl_Customers[[#This Row],[number_customer_service_calls]] &lt;=5, "4-5 Calls", "6+ Calls")))</f>
        <v>0-1 Calls</v>
      </c>
      <c r="X161" t="str">
        <f>IF(tbl_Customers[[#This Row],[account_length]] &lt;= 50, "0-50", IF(tbl_Customers[[#This Row],[account_length]] &lt;=100, "51-100", IF(tbl_Customers[[#This Row],[account_length]] &lt;= 150, "101-150", "151+")))</f>
        <v>101-150</v>
      </c>
      <c r="Y161" t="str">
        <f>IF(tbl_Customers[[#This Row],[total_intl_charge]] &lt;= 3, "Low Charges", "High Charges")</f>
        <v>Low Charges</v>
      </c>
      <c r="Z161" t="str">
        <f>IF(tbl_Customers[[#This Row],[total_eve_calls]]&lt;=80,"Low Calls",
IF(tbl_Customers[[#This Row],[total_eve_calls]]&lt;=120,"Medium Calls","High Calls"))</f>
        <v>Medium Calls</v>
      </c>
      <c r="AA161" t="str">
        <f>IF(tbl_Customers[[#This Row],[total_eve_charge]]&lt;=15,"Low Charges",
IF(tbl_Customers[[#This Row],[total_eve_charge]]&lt;=20,"Medium Charges","High Charges"))</f>
        <v>Low Charges</v>
      </c>
      <c r="AB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 t="str">
        <f>IF(tbl_Customers[[#This Row],[number_vmail_messages]] = 0, "No Usage", IF(tbl_Customers[[#This Row],[number_vmail_messages]] &lt;= 20, "Low Usage", IF(tbl_Customers[[#This Row],[number_vmail_messages]] &lt;= 40, "Medium Usgae", "High Usage")))</f>
        <v>Medium Usgae</v>
      </c>
      <c r="AD161" t="str">
        <f>IF(tbl_Customers[[#This Row],[total_day_minutes]]&lt;=150,"Low Usage", IF(tbl_Customers[[#This Row],[total_day_minutes]]&lt;=200,"Medium Usage", IF(tbl_Customers[[#This Row],[total_day_minutes]]&lt;=250,"High Usage","Very High Usage")))</f>
        <v>Very High Usage</v>
      </c>
      <c r="AE161" t="str">
        <f>IF(tbl_Customers[[#This Row],[total_intl_calls]]&lt;=5,"Low Calls", IF(tbl_Customers[[#This Row],[total_intl_calls]]&lt;=10, "Medium Calls", "High Calls"))</f>
        <v>Low Calls</v>
      </c>
      <c r="AF1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1" s="36" t="str">
        <f>IF(tbl_Customers[[#This Row],[Churn_Risk_Score]]&gt;=10,"High Risk", IF(tbl_Customers[[#This Row],[Churn_Risk_Score]]&gt;=5,"Medium Risk","Low Risk"))</f>
        <v>Low Risk</v>
      </c>
    </row>
    <row r="162" spans="1:33" x14ac:dyDescent="0.35">
      <c r="A162">
        <v>161</v>
      </c>
      <c r="B162" t="s">
        <v>49</v>
      </c>
      <c r="C162">
        <v>117</v>
      </c>
      <c r="D162" t="s">
        <v>21</v>
      </c>
      <c r="E162" t="s">
        <v>22</v>
      </c>
      <c r="F162" t="s">
        <v>23</v>
      </c>
      <c r="G162">
        <v>23</v>
      </c>
      <c r="H162">
        <v>198.1</v>
      </c>
      <c r="I162">
        <v>86</v>
      </c>
      <c r="J162">
        <v>33.68</v>
      </c>
      <c r="K162">
        <v>177</v>
      </c>
      <c r="L162">
        <v>86</v>
      </c>
      <c r="M162">
        <v>15.05</v>
      </c>
      <c r="N162">
        <v>180.5</v>
      </c>
      <c r="O162">
        <v>92</v>
      </c>
      <c r="P162">
        <v>8.1199999999999992</v>
      </c>
      <c r="Q162">
        <v>6.8</v>
      </c>
      <c r="R162">
        <v>6</v>
      </c>
      <c r="S162">
        <v>1.84</v>
      </c>
      <c r="T162">
        <v>1</v>
      </c>
      <c r="U162" t="s">
        <v>22</v>
      </c>
      <c r="V162">
        <f>IF(tbl_Customers[[#This Row],[churn]] = "yes", 1, 0)</f>
        <v>0</v>
      </c>
      <c r="W162" t="str">
        <f>IF(tbl_Customers[[#This Row],[number_customer_service_calls]] &lt;= 1, "0-1 Calls", IF(tbl_Customers[[#This Row],[number_customer_service_calls]] &lt;= 3, "2-3 Calls", IF(tbl_Customers[[#This Row],[number_customer_service_calls]] &lt;=5, "4-5 Calls", "6+ Calls")))</f>
        <v>0-1 Calls</v>
      </c>
      <c r="X162" t="str">
        <f>IF(tbl_Customers[[#This Row],[account_length]] &lt;= 50, "0-50", IF(tbl_Customers[[#This Row],[account_length]] &lt;=100, "51-100", IF(tbl_Customers[[#This Row],[account_length]] &lt;= 150, "101-150", "151+")))</f>
        <v>101-150</v>
      </c>
      <c r="Y162" t="str">
        <f>IF(tbl_Customers[[#This Row],[total_intl_charge]] &lt;= 3, "Low Charges", "High Charges")</f>
        <v>Low Charges</v>
      </c>
      <c r="Z162" t="str">
        <f>IF(tbl_Customers[[#This Row],[total_eve_calls]]&lt;=80,"Low Calls",
IF(tbl_Customers[[#This Row],[total_eve_calls]]&lt;=120,"Medium Calls","High Calls"))</f>
        <v>Medium Calls</v>
      </c>
      <c r="AA162" t="str">
        <f>IF(tbl_Customers[[#This Row],[total_eve_charge]]&lt;=15,"Low Charges",
IF(tbl_Customers[[#This Row],[total_eve_charge]]&lt;=20,"Medium Charges","High Charges"))</f>
        <v>Medium Charges</v>
      </c>
      <c r="AB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 t="str">
        <f>IF(tbl_Customers[[#This Row],[number_vmail_messages]] = 0, "No Usage", IF(tbl_Customers[[#This Row],[number_vmail_messages]] &lt;= 20, "Low Usage", IF(tbl_Customers[[#This Row],[number_vmail_messages]] &lt;= 40, "Medium Usgae", "High Usage")))</f>
        <v>Medium Usgae</v>
      </c>
      <c r="AD162" t="str">
        <f>IF(tbl_Customers[[#This Row],[total_day_minutes]]&lt;=150,"Low Usage", IF(tbl_Customers[[#This Row],[total_day_minutes]]&lt;=200,"Medium Usage", IF(tbl_Customers[[#This Row],[total_day_minutes]]&lt;=250,"High Usage","Very High Usage")))</f>
        <v>Medium Usage</v>
      </c>
      <c r="AE162" t="str">
        <f>IF(tbl_Customers[[#This Row],[total_intl_calls]]&lt;=5,"Low Calls", IF(tbl_Customers[[#This Row],[total_intl_calls]]&lt;=10, "Medium Calls", "High Calls"))</f>
        <v>Medium Calls</v>
      </c>
      <c r="AF1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2" s="36" t="str">
        <f>IF(tbl_Customers[[#This Row],[Churn_Risk_Score]]&gt;=10,"High Risk", IF(tbl_Customers[[#This Row],[Churn_Risk_Score]]&gt;=5,"Medium Risk","Low Risk"))</f>
        <v>Low Risk</v>
      </c>
    </row>
    <row r="163" spans="1:33" x14ac:dyDescent="0.35">
      <c r="A163">
        <v>162</v>
      </c>
      <c r="B163" t="s">
        <v>71</v>
      </c>
      <c r="C163">
        <v>78</v>
      </c>
      <c r="D163" t="s">
        <v>21</v>
      </c>
      <c r="E163" t="s">
        <v>22</v>
      </c>
      <c r="F163" t="s">
        <v>22</v>
      </c>
      <c r="G163">
        <v>0</v>
      </c>
      <c r="H163">
        <v>149.69999999999999</v>
      </c>
      <c r="I163">
        <v>119</v>
      </c>
      <c r="J163">
        <v>25.45</v>
      </c>
      <c r="K163">
        <v>182.2</v>
      </c>
      <c r="L163">
        <v>115</v>
      </c>
      <c r="M163">
        <v>15.49</v>
      </c>
      <c r="N163">
        <v>261.5</v>
      </c>
      <c r="O163">
        <v>126</v>
      </c>
      <c r="P163">
        <v>11.77</v>
      </c>
      <c r="Q163">
        <v>9.6999999999999993</v>
      </c>
      <c r="R163">
        <v>8</v>
      </c>
      <c r="S163">
        <v>2.62</v>
      </c>
      <c r="T163">
        <v>0</v>
      </c>
      <c r="U163" t="s">
        <v>22</v>
      </c>
      <c r="V163">
        <f>IF(tbl_Customers[[#This Row],[churn]] = "yes", 1, 0)</f>
        <v>0</v>
      </c>
      <c r="W163" t="str">
        <f>IF(tbl_Customers[[#This Row],[number_customer_service_calls]] &lt;= 1, "0-1 Calls", IF(tbl_Customers[[#This Row],[number_customer_service_calls]] &lt;= 3, "2-3 Calls", IF(tbl_Customers[[#This Row],[number_customer_service_calls]] &lt;=5, "4-5 Calls", "6+ Calls")))</f>
        <v>0-1 Calls</v>
      </c>
      <c r="X163" t="str">
        <f>IF(tbl_Customers[[#This Row],[account_length]] &lt;= 50, "0-50", IF(tbl_Customers[[#This Row],[account_length]] &lt;=100, "51-100", IF(tbl_Customers[[#This Row],[account_length]] &lt;= 150, "101-150", "151+")))</f>
        <v>51-100</v>
      </c>
      <c r="Y163" t="str">
        <f>IF(tbl_Customers[[#This Row],[total_intl_charge]] &lt;= 3, "Low Charges", "High Charges")</f>
        <v>Low Charges</v>
      </c>
      <c r="Z163" t="str">
        <f>IF(tbl_Customers[[#This Row],[total_eve_calls]]&lt;=80,"Low Calls",
IF(tbl_Customers[[#This Row],[total_eve_calls]]&lt;=120,"Medium Calls","High Calls"))</f>
        <v>Medium Calls</v>
      </c>
      <c r="AA163" t="str">
        <f>IF(tbl_Customers[[#This Row],[total_eve_charge]]&lt;=15,"Low Charges",
IF(tbl_Customers[[#This Row],[total_eve_charge]]&lt;=20,"Medium Charges","High Charges"))</f>
        <v>Medium Charges</v>
      </c>
      <c r="AB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 t="str">
        <f>IF(tbl_Customers[[#This Row],[number_vmail_messages]] = 0, "No Usage", IF(tbl_Customers[[#This Row],[number_vmail_messages]] &lt;= 20, "Low Usage", IF(tbl_Customers[[#This Row],[number_vmail_messages]] &lt;= 40, "Medium Usgae", "High Usage")))</f>
        <v>No Usage</v>
      </c>
      <c r="AD163" t="str">
        <f>IF(tbl_Customers[[#This Row],[total_day_minutes]]&lt;=150,"Low Usage", IF(tbl_Customers[[#This Row],[total_day_minutes]]&lt;=200,"Medium Usage", IF(tbl_Customers[[#This Row],[total_day_minutes]]&lt;=250,"High Usage","Very High Usage")))</f>
        <v>Low Usage</v>
      </c>
      <c r="AE163" t="str">
        <f>IF(tbl_Customers[[#This Row],[total_intl_calls]]&lt;=5,"Low Calls", IF(tbl_Customers[[#This Row],[total_intl_calls]]&lt;=10, "Medium Calls", "High Calls"))</f>
        <v>Medium Calls</v>
      </c>
      <c r="AF1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3" s="36" t="str">
        <f>IF(tbl_Customers[[#This Row],[Churn_Risk_Score]]&gt;=10,"High Risk", IF(tbl_Customers[[#This Row],[Churn_Risk_Score]]&gt;=5,"Medium Risk","Low Risk"))</f>
        <v>Low Risk</v>
      </c>
    </row>
    <row r="164" spans="1:33" x14ac:dyDescent="0.35">
      <c r="A164">
        <v>163</v>
      </c>
      <c r="B164" t="s">
        <v>39</v>
      </c>
      <c r="C164">
        <v>208</v>
      </c>
      <c r="D164" t="s">
        <v>28</v>
      </c>
      <c r="E164" t="s">
        <v>22</v>
      </c>
      <c r="F164" t="s">
        <v>22</v>
      </c>
      <c r="G164">
        <v>0</v>
      </c>
      <c r="H164">
        <v>326.5</v>
      </c>
      <c r="I164">
        <v>67</v>
      </c>
      <c r="J164">
        <v>55.51</v>
      </c>
      <c r="K164">
        <v>176.3</v>
      </c>
      <c r="L164">
        <v>113</v>
      </c>
      <c r="M164">
        <v>14.99</v>
      </c>
      <c r="N164">
        <v>181.7</v>
      </c>
      <c r="O164">
        <v>102</v>
      </c>
      <c r="P164">
        <v>8.18</v>
      </c>
      <c r="Q164">
        <v>10.7</v>
      </c>
      <c r="R164">
        <v>6</v>
      </c>
      <c r="S164">
        <v>2.89</v>
      </c>
      <c r="T164">
        <v>2</v>
      </c>
      <c r="U164" t="s">
        <v>23</v>
      </c>
      <c r="V164">
        <f>IF(tbl_Customers[[#This Row],[churn]] = "yes", 1, 0)</f>
        <v>1</v>
      </c>
      <c r="W164" t="str">
        <f>IF(tbl_Customers[[#This Row],[number_customer_service_calls]] &lt;= 1, "0-1 Calls", IF(tbl_Customers[[#This Row],[number_customer_service_calls]] &lt;= 3, "2-3 Calls", IF(tbl_Customers[[#This Row],[number_customer_service_calls]] &lt;=5, "4-5 Calls", "6+ Calls")))</f>
        <v>2-3 Calls</v>
      </c>
      <c r="X164" t="str">
        <f>IF(tbl_Customers[[#This Row],[account_length]] &lt;= 50, "0-50", IF(tbl_Customers[[#This Row],[account_length]] &lt;=100, "51-100", IF(tbl_Customers[[#This Row],[account_length]] &lt;= 150, "101-150", "151+")))</f>
        <v>151+</v>
      </c>
      <c r="Y164" t="str">
        <f>IF(tbl_Customers[[#This Row],[total_intl_charge]] &lt;= 3, "Low Charges", "High Charges")</f>
        <v>Low Charges</v>
      </c>
      <c r="Z164" t="str">
        <f>IF(tbl_Customers[[#This Row],[total_eve_calls]]&lt;=80,"Low Calls",
IF(tbl_Customers[[#This Row],[total_eve_calls]]&lt;=120,"Medium Calls","High Calls"))</f>
        <v>Medium Calls</v>
      </c>
      <c r="AA164" t="str">
        <f>IF(tbl_Customers[[#This Row],[total_eve_charge]]&lt;=15,"Low Charges",
IF(tbl_Customers[[#This Row],[total_eve_charge]]&lt;=20,"Medium Charges","High Charges"))</f>
        <v>Low Charges</v>
      </c>
      <c r="AB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 t="str">
        <f>IF(tbl_Customers[[#This Row],[number_vmail_messages]] = 0, "No Usage", IF(tbl_Customers[[#This Row],[number_vmail_messages]] &lt;= 20, "Low Usage", IF(tbl_Customers[[#This Row],[number_vmail_messages]] &lt;= 40, "Medium Usgae", "High Usage")))</f>
        <v>No Usage</v>
      </c>
      <c r="AD164" t="str">
        <f>IF(tbl_Customers[[#This Row],[total_day_minutes]]&lt;=150,"Low Usage", IF(tbl_Customers[[#This Row],[total_day_minutes]]&lt;=200,"Medium Usage", IF(tbl_Customers[[#This Row],[total_day_minutes]]&lt;=250,"High Usage","Very High Usage")))</f>
        <v>Very High Usage</v>
      </c>
      <c r="AE164" t="str">
        <f>IF(tbl_Customers[[#This Row],[total_intl_calls]]&lt;=5,"Low Calls", IF(tbl_Customers[[#This Row],[total_intl_calls]]&lt;=10, "Medium Calls", "High Calls"))</f>
        <v>Medium Calls</v>
      </c>
      <c r="AF1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4" s="36" t="str">
        <f>IF(tbl_Customers[[#This Row],[Churn_Risk_Score]]&gt;=10,"High Risk", IF(tbl_Customers[[#This Row],[Churn_Risk_Score]]&gt;=5,"Medium Risk","Low Risk"))</f>
        <v>Medium Risk</v>
      </c>
    </row>
    <row r="165" spans="1:33" x14ac:dyDescent="0.35">
      <c r="A165">
        <v>164</v>
      </c>
      <c r="B165" t="s">
        <v>66</v>
      </c>
      <c r="C165">
        <v>131</v>
      </c>
      <c r="D165" t="s">
        <v>28</v>
      </c>
      <c r="E165" t="s">
        <v>23</v>
      </c>
      <c r="F165" t="s">
        <v>23</v>
      </c>
      <c r="G165">
        <v>26</v>
      </c>
      <c r="H165">
        <v>292.89999999999998</v>
      </c>
      <c r="I165">
        <v>101</v>
      </c>
      <c r="J165">
        <v>49.79</v>
      </c>
      <c r="K165">
        <v>199.7</v>
      </c>
      <c r="L165">
        <v>97</v>
      </c>
      <c r="M165">
        <v>16.97</v>
      </c>
      <c r="N165">
        <v>255.3</v>
      </c>
      <c r="O165">
        <v>127</v>
      </c>
      <c r="P165">
        <v>11.49</v>
      </c>
      <c r="Q165">
        <v>13.8</v>
      </c>
      <c r="R165">
        <v>7</v>
      </c>
      <c r="S165">
        <v>3.73</v>
      </c>
      <c r="T165">
        <v>4</v>
      </c>
      <c r="U165" t="s">
        <v>23</v>
      </c>
      <c r="V165">
        <f>IF(tbl_Customers[[#This Row],[churn]] = "yes", 1, 0)</f>
        <v>1</v>
      </c>
      <c r="W165" t="str">
        <f>IF(tbl_Customers[[#This Row],[number_customer_service_calls]] &lt;= 1, "0-1 Calls", IF(tbl_Customers[[#This Row],[number_customer_service_calls]] &lt;= 3, "2-3 Calls", IF(tbl_Customers[[#This Row],[number_customer_service_calls]] &lt;=5, "4-5 Calls", "6+ Calls")))</f>
        <v>4-5 Calls</v>
      </c>
      <c r="X165" t="str">
        <f>IF(tbl_Customers[[#This Row],[account_length]] &lt;= 50, "0-50", IF(tbl_Customers[[#This Row],[account_length]] &lt;=100, "51-100", IF(tbl_Customers[[#This Row],[account_length]] &lt;= 150, "101-150", "151+")))</f>
        <v>101-150</v>
      </c>
      <c r="Y165" t="str">
        <f>IF(tbl_Customers[[#This Row],[total_intl_charge]] &lt;= 3, "Low Charges", "High Charges")</f>
        <v>High Charges</v>
      </c>
      <c r="Z165" t="str">
        <f>IF(tbl_Customers[[#This Row],[total_eve_calls]]&lt;=80,"Low Calls",
IF(tbl_Customers[[#This Row],[total_eve_calls]]&lt;=120,"Medium Calls","High Calls"))</f>
        <v>Medium Calls</v>
      </c>
      <c r="AA165" t="str">
        <f>IF(tbl_Customers[[#This Row],[total_eve_charge]]&lt;=15,"Low Charges",
IF(tbl_Customers[[#This Row],[total_eve_charge]]&lt;=20,"Medium Charges","High Charges"))</f>
        <v>Medium Charges</v>
      </c>
      <c r="AB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5" t="str">
        <f>IF(tbl_Customers[[#This Row],[number_vmail_messages]] = 0, "No Usage", IF(tbl_Customers[[#This Row],[number_vmail_messages]] &lt;= 20, "Low Usage", IF(tbl_Customers[[#This Row],[number_vmail_messages]] &lt;= 40, "Medium Usgae", "High Usage")))</f>
        <v>Medium Usgae</v>
      </c>
      <c r="AD165" t="str">
        <f>IF(tbl_Customers[[#This Row],[total_day_minutes]]&lt;=150,"Low Usage", IF(tbl_Customers[[#This Row],[total_day_minutes]]&lt;=200,"Medium Usage", IF(tbl_Customers[[#This Row],[total_day_minutes]]&lt;=250,"High Usage","Very High Usage")))</f>
        <v>Very High Usage</v>
      </c>
      <c r="AE165" t="str">
        <f>IF(tbl_Customers[[#This Row],[total_intl_calls]]&lt;=5,"Low Calls", IF(tbl_Customers[[#This Row],[total_intl_calls]]&lt;=10, "Medium Calls", "High Calls"))</f>
        <v>Medium Calls</v>
      </c>
      <c r="AF1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14</v>
      </c>
      <c r="AG165" s="36" t="str">
        <f>IF(tbl_Customers[[#This Row],[Churn_Risk_Score]]&gt;=10,"High Risk", IF(tbl_Customers[[#This Row],[Churn_Risk_Score]]&gt;=5,"Medium Risk","Low Risk"))</f>
        <v>High Risk</v>
      </c>
    </row>
    <row r="166" spans="1:33" x14ac:dyDescent="0.35">
      <c r="A166">
        <v>165</v>
      </c>
      <c r="B166" t="s">
        <v>63</v>
      </c>
      <c r="C166">
        <v>63</v>
      </c>
      <c r="D166" t="s">
        <v>25</v>
      </c>
      <c r="E166" t="s">
        <v>22</v>
      </c>
      <c r="F166" t="s">
        <v>22</v>
      </c>
      <c r="G166">
        <v>0</v>
      </c>
      <c r="H166">
        <v>83</v>
      </c>
      <c r="I166">
        <v>64</v>
      </c>
      <c r="J166">
        <v>14.11</v>
      </c>
      <c r="K166">
        <v>177</v>
      </c>
      <c r="L166">
        <v>106</v>
      </c>
      <c r="M166">
        <v>15.05</v>
      </c>
      <c r="N166">
        <v>245.7</v>
      </c>
      <c r="O166">
        <v>89</v>
      </c>
      <c r="P166">
        <v>11.06</v>
      </c>
      <c r="Q166">
        <v>13</v>
      </c>
      <c r="R166">
        <v>3</v>
      </c>
      <c r="S166">
        <v>3.51</v>
      </c>
      <c r="T166">
        <v>0</v>
      </c>
      <c r="U166" t="s">
        <v>22</v>
      </c>
      <c r="V166">
        <f>IF(tbl_Customers[[#This Row],[churn]] = "yes", 1, 0)</f>
        <v>0</v>
      </c>
      <c r="W166" t="str">
        <f>IF(tbl_Customers[[#This Row],[number_customer_service_calls]] &lt;= 1, "0-1 Calls", IF(tbl_Customers[[#This Row],[number_customer_service_calls]] &lt;= 3, "2-3 Calls", IF(tbl_Customers[[#This Row],[number_customer_service_calls]] &lt;=5, "4-5 Calls", "6+ Calls")))</f>
        <v>0-1 Calls</v>
      </c>
      <c r="X166" t="str">
        <f>IF(tbl_Customers[[#This Row],[account_length]] &lt;= 50, "0-50", IF(tbl_Customers[[#This Row],[account_length]] &lt;=100, "51-100", IF(tbl_Customers[[#This Row],[account_length]] &lt;= 150, "101-150", "151+")))</f>
        <v>51-100</v>
      </c>
      <c r="Y166" t="str">
        <f>IF(tbl_Customers[[#This Row],[total_intl_charge]] &lt;= 3, "Low Charges", "High Charges")</f>
        <v>High Charges</v>
      </c>
      <c r="Z166" t="str">
        <f>IF(tbl_Customers[[#This Row],[total_eve_calls]]&lt;=80,"Low Calls",
IF(tbl_Customers[[#This Row],[total_eve_calls]]&lt;=120,"Medium Calls","High Calls"))</f>
        <v>Medium Calls</v>
      </c>
      <c r="AA166" t="str">
        <f>IF(tbl_Customers[[#This Row],[total_eve_charge]]&lt;=15,"Low Charges",
IF(tbl_Customers[[#This Row],[total_eve_charge]]&lt;=20,"Medium Charges","High Charges"))</f>
        <v>Medium Charges</v>
      </c>
      <c r="AB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 t="str">
        <f>IF(tbl_Customers[[#This Row],[number_vmail_messages]] = 0, "No Usage", IF(tbl_Customers[[#This Row],[number_vmail_messages]] &lt;= 20, "Low Usage", IF(tbl_Customers[[#This Row],[number_vmail_messages]] &lt;= 40, "Medium Usgae", "High Usage")))</f>
        <v>No Usage</v>
      </c>
      <c r="AD166" t="str">
        <f>IF(tbl_Customers[[#This Row],[total_day_minutes]]&lt;=150,"Low Usage", IF(tbl_Customers[[#This Row],[total_day_minutes]]&lt;=200,"Medium Usage", IF(tbl_Customers[[#This Row],[total_day_minutes]]&lt;=250,"High Usage","Very High Usage")))</f>
        <v>Low Usage</v>
      </c>
      <c r="AE166" t="str">
        <f>IF(tbl_Customers[[#This Row],[total_intl_calls]]&lt;=5,"Low Calls", IF(tbl_Customers[[#This Row],[total_intl_calls]]&lt;=10, "Medium Calls", "High Calls"))</f>
        <v>Low Calls</v>
      </c>
      <c r="AF1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6" s="36" t="str">
        <f>IF(tbl_Customers[[#This Row],[Churn_Risk_Score]]&gt;=10,"High Risk", IF(tbl_Customers[[#This Row],[Churn_Risk_Score]]&gt;=5,"Medium Risk","Low Risk"))</f>
        <v>Low Risk</v>
      </c>
    </row>
    <row r="167" spans="1:33" x14ac:dyDescent="0.35">
      <c r="A167">
        <v>166</v>
      </c>
      <c r="B167" t="s">
        <v>60</v>
      </c>
      <c r="C167">
        <v>53</v>
      </c>
      <c r="D167" t="s">
        <v>21</v>
      </c>
      <c r="E167" t="s">
        <v>22</v>
      </c>
      <c r="F167" t="s">
        <v>23</v>
      </c>
      <c r="G167">
        <v>24</v>
      </c>
      <c r="H167">
        <v>145.69999999999999</v>
      </c>
      <c r="I167">
        <v>146</v>
      </c>
      <c r="J167">
        <v>24.77</v>
      </c>
      <c r="K167">
        <v>220.5</v>
      </c>
      <c r="L167">
        <v>136</v>
      </c>
      <c r="M167">
        <v>18.739999999999998</v>
      </c>
      <c r="N167">
        <v>249.9</v>
      </c>
      <c r="O167">
        <v>96</v>
      </c>
      <c r="P167">
        <v>11.25</v>
      </c>
      <c r="Q167">
        <v>13.1</v>
      </c>
      <c r="R167">
        <v>5</v>
      </c>
      <c r="S167">
        <v>3.54</v>
      </c>
      <c r="T167">
        <v>3</v>
      </c>
      <c r="U167" t="s">
        <v>22</v>
      </c>
      <c r="V167">
        <f>IF(tbl_Customers[[#This Row],[churn]] = "yes", 1, 0)</f>
        <v>0</v>
      </c>
      <c r="W167" t="str">
        <f>IF(tbl_Customers[[#This Row],[number_customer_service_calls]] &lt;= 1, "0-1 Calls", IF(tbl_Customers[[#This Row],[number_customer_service_calls]] &lt;= 3, "2-3 Calls", IF(tbl_Customers[[#This Row],[number_customer_service_calls]] &lt;=5, "4-5 Calls", "6+ Calls")))</f>
        <v>2-3 Calls</v>
      </c>
      <c r="X167" t="str">
        <f>IF(tbl_Customers[[#This Row],[account_length]] &lt;= 50, "0-50", IF(tbl_Customers[[#This Row],[account_length]] &lt;=100, "51-100", IF(tbl_Customers[[#This Row],[account_length]] &lt;= 150, "101-150", "151+")))</f>
        <v>51-100</v>
      </c>
      <c r="Y167" t="str">
        <f>IF(tbl_Customers[[#This Row],[total_intl_charge]] &lt;= 3, "Low Charges", "High Charges")</f>
        <v>High Charges</v>
      </c>
      <c r="Z167" t="str">
        <f>IF(tbl_Customers[[#This Row],[total_eve_calls]]&lt;=80,"Low Calls",
IF(tbl_Customers[[#This Row],[total_eve_calls]]&lt;=120,"Medium Calls","High Calls"))</f>
        <v>High Calls</v>
      </c>
      <c r="AA167" t="str">
        <f>IF(tbl_Customers[[#This Row],[total_eve_charge]]&lt;=15,"Low Charges",
IF(tbl_Customers[[#This Row],[total_eve_charge]]&lt;=20,"Medium Charges","High Charges"))</f>
        <v>Medium Charges</v>
      </c>
      <c r="AB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 t="str">
        <f>IF(tbl_Customers[[#This Row],[number_vmail_messages]] = 0, "No Usage", IF(tbl_Customers[[#This Row],[number_vmail_messages]] &lt;= 20, "Low Usage", IF(tbl_Customers[[#This Row],[number_vmail_messages]] &lt;= 40, "Medium Usgae", "High Usage")))</f>
        <v>Medium Usgae</v>
      </c>
      <c r="AD167" t="str">
        <f>IF(tbl_Customers[[#This Row],[total_day_minutes]]&lt;=150,"Low Usage", IF(tbl_Customers[[#This Row],[total_day_minutes]]&lt;=200,"Medium Usage", IF(tbl_Customers[[#This Row],[total_day_minutes]]&lt;=250,"High Usage","Very High Usage")))</f>
        <v>Low Usage</v>
      </c>
      <c r="AE167" t="str">
        <f>IF(tbl_Customers[[#This Row],[total_intl_calls]]&lt;=5,"Low Calls", IF(tbl_Customers[[#This Row],[total_intl_calls]]&lt;=10, "Medium Calls", "High Calls"))</f>
        <v>Low Calls</v>
      </c>
      <c r="AF1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7" s="36" t="str">
        <f>IF(tbl_Customers[[#This Row],[Churn_Risk_Score]]&gt;=10,"High Risk", IF(tbl_Customers[[#This Row],[Churn_Risk_Score]]&gt;=5,"Medium Risk","Low Risk"))</f>
        <v>Low Risk</v>
      </c>
    </row>
    <row r="168" spans="1:33" x14ac:dyDescent="0.35">
      <c r="A168">
        <v>167</v>
      </c>
      <c r="B168" t="s">
        <v>54</v>
      </c>
      <c r="C168">
        <v>62</v>
      </c>
      <c r="D168" t="s">
        <v>25</v>
      </c>
      <c r="E168" t="s">
        <v>22</v>
      </c>
      <c r="F168" t="s">
        <v>22</v>
      </c>
      <c r="G168">
        <v>0</v>
      </c>
      <c r="H168">
        <v>182.3</v>
      </c>
      <c r="I168">
        <v>101</v>
      </c>
      <c r="J168">
        <v>30.99</v>
      </c>
      <c r="K168">
        <v>328.2</v>
      </c>
      <c r="L168">
        <v>93</v>
      </c>
      <c r="M168">
        <v>27.9</v>
      </c>
      <c r="N168">
        <v>245</v>
      </c>
      <c r="O168">
        <v>131</v>
      </c>
      <c r="P168">
        <v>11.03</v>
      </c>
      <c r="Q168">
        <v>11.2</v>
      </c>
      <c r="R168">
        <v>1</v>
      </c>
      <c r="S168">
        <v>3.02</v>
      </c>
      <c r="T168">
        <v>2</v>
      </c>
      <c r="U168" t="s">
        <v>22</v>
      </c>
      <c r="V168">
        <f>IF(tbl_Customers[[#This Row],[churn]] = "yes", 1, 0)</f>
        <v>0</v>
      </c>
      <c r="W168" t="str">
        <f>IF(tbl_Customers[[#This Row],[number_customer_service_calls]] &lt;= 1, "0-1 Calls", IF(tbl_Customers[[#This Row],[number_customer_service_calls]] &lt;= 3, "2-3 Calls", IF(tbl_Customers[[#This Row],[number_customer_service_calls]] &lt;=5, "4-5 Calls", "6+ Calls")))</f>
        <v>2-3 Calls</v>
      </c>
      <c r="X168" t="str">
        <f>IF(tbl_Customers[[#This Row],[account_length]] &lt;= 50, "0-50", IF(tbl_Customers[[#This Row],[account_length]] &lt;=100, "51-100", IF(tbl_Customers[[#This Row],[account_length]] &lt;= 150, "101-150", "151+")))</f>
        <v>51-100</v>
      </c>
      <c r="Y168" t="str">
        <f>IF(tbl_Customers[[#This Row],[total_intl_charge]] &lt;= 3, "Low Charges", "High Charges")</f>
        <v>High Charges</v>
      </c>
      <c r="Z168" t="str">
        <f>IF(tbl_Customers[[#This Row],[total_eve_calls]]&lt;=80,"Low Calls",
IF(tbl_Customers[[#This Row],[total_eve_calls]]&lt;=120,"Medium Calls","High Calls"))</f>
        <v>Medium Calls</v>
      </c>
      <c r="AA168" t="str">
        <f>IF(tbl_Customers[[#This Row],[total_eve_charge]]&lt;=15,"Low Charges",
IF(tbl_Customers[[#This Row],[total_eve_charge]]&lt;=20,"Medium Charges","High Charges"))</f>
        <v>High Charges</v>
      </c>
      <c r="AB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8" t="str">
        <f>IF(tbl_Customers[[#This Row],[number_vmail_messages]] = 0, "No Usage", IF(tbl_Customers[[#This Row],[number_vmail_messages]] &lt;= 20, "Low Usage", IF(tbl_Customers[[#This Row],[number_vmail_messages]] &lt;= 40, "Medium Usgae", "High Usage")))</f>
        <v>No Usage</v>
      </c>
      <c r="AD168" t="str">
        <f>IF(tbl_Customers[[#This Row],[total_day_minutes]]&lt;=150,"Low Usage", IF(tbl_Customers[[#This Row],[total_day_minutes]]&lt;=200,"Medium Usage", IF(tbl_Customers[[#This Row],[total_day_minutes]]&lt;=250,"High Usage","Very High Usage")))</f>
        <v>Medium Usage</v>
      </c>
      <c r="AE168" t="str">
        <f>IF(tbl_Customers[[#This Row],[total_intl_calls]]&lt;=5,"Low Calls", IF(tbl_Customers[[#This Row],[total_intl_calls]]&lt;=10, "Medium Calls", "High Calls"))</f>
        <v>Low Calls</v>
      </c>
      <c r="AF1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8" s="36" t="str">
        <f>IF(tbl_Customers[[#This Row],[Churn_Risk_Score]]&gt;=10,"High Risk", IF(tbl_Customers[[#This Row],[Churn_Risk_Score]]&gt;=5,"Medium Risk","Low Risk"))</f>
        <v>Low Risk</v>
      </c>
    </row>
    <row r="169" spans="1:33" x14ac:dyDescent="0.35">
      <c r="A169">
        <v>168</v>
      </c>
      <c r="B169" t="s">
        <v>49</v>
      </c>
      <c r="C169">
        <v>97</v>
      </c>
      <c r="D169" t="s">
        <v>21</v>
      </c>
      <c r="E169" t="s">
        <v>22</v>
      </c>
      <c r="F169" t="s">
        <v>22</v>
      </c>
      <c r="G169">
        <v>0</v>
      </c>
      <c r="H169">
        <v>218</v>
      </c>
      <c r="I169">
        <v>86</v>
      </c>
      <c r="J169">
        <v>37.06</v>
      </c>
      <c r="K169">
        <v>184</v>
      </c>
      <c r="L169">
        <v>94</v>
      </c>
      <c r="M169">
        <v>15.64</v>
      </c>
      <c r="N169">
        <v>240.5</v>
      </c>
      <c r="O169">
        <v>110</v>
      </c>
      <c r="P169">
        <v>10.82</v>
      </c>
      <c r="Q169">
        <v>6.4</v>
      </c>
      <c r="R169">
        <v>8</v>
      </c>
      <c r="S169">
        <v>1.73</v>
      </c>
      <c r="T169">
        <v>3</v>
      </c>
      <c r="U169" t="s">
        <v>22</v>
      </c>
      <c r="V169">
        <f>IF(tbl_Customers[[#This Row],[churn]] = "yes", 1, 0)</f>
        <v>0</v>
      </c>
      <c r="W169" t="str">
        <f>IF(tbl_Customers[[#This Row],[number_customer_service_calls]] &lt;= 1, "0-1 Calls", IF(tbl_Customers[[#This Row],[number_customer_service_calls]] &lt;= 3, "2-3 Calls", IF(tbl_Customers[[#This Row],[number_customer_service_calls]] &lt;=5, "4-5 Calls", "6+ Calls")))</f>
        <v>2-3 Calls</v>
      </c>
      <c r="X169" t="str">
        <f>IF(tbl_Customers[[#This Row],[account_length]] &lt;= 50, "0-50", IF(tbl_Customers[[#This Row],[account_length]] &lt;=100, "51-100", IF(tbl_Customers[[#This Row],[account_length]] &lt;= 150, "101-150", "151+")))</f>
        <v>51-100</v>
      </c>
      <c r="Y169" t="str">
        <f>IF(tbl_Customers[[#This Row],[total_intl_charge]] &lt;= 3, "Low Charges", "High Charges")</f>
        <v>Low Charges</v>
      </c>
      <c r="Z169" t="str">
        <f>IF(tbl_Customers[[#This Row],[total_eve_calls]]&lt;=80,"Low Calls",
IF(tbl_Customers[[#This Row],[total_eve_calls]]&lt;=120,"Medium Calls","High Calls"))</f>
        <v>Medium Calls</v>
      </c>
      <c r="AA169" t="str">
        <f>IF(tbl_Customers[[#This Row],[total_eve_charge]]&lt;=15,"Low Charges",
IF(tbl_Customers[[#This Row],[total_eve_charge]]&lt;=20,"Medium Charges","High Charges"))</f>
        <v>Medium Charges</v>
      </c>
      <c r="AB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9" t="str">
        <f>IF(tbl_Customers[[#This Row],[number_vmail_messages]] = 0, "No Usage", IF(tbl_Customers[[#This Row],[number_vmail_messages]] &lt;= 20, "Low Usage", IF(tbl_Customers[[#This Row],[number_vmail_messages]] &lt;= 40, "Medium Usgae", "High Usage")))</f>
        <v>No Usage</v>
      </c>
      <c r="AD169" t="str">
        <f>IF(tbl_Customers[[#This Row],[total_day_minutes]]&lt;=150,"Low Usage", IF(tbl_Customers[[#This Row],[total_day_minutes]]&lt;=200,"Medium Usage", IF(tbl_Customers[[#This Row],[total_day_minutes]]&lt;=250,"High Usage","Very High Usage")))</f>
        <v>High Usage</v>
      </c>
      <c r="AE169" t="str">
        <f>IF(tbl_Customers[[#This Row],[total_intl_calls]]&lt;=5,"Low Calls", IF(tbl_Customers[[#This Row],[total_intl_calls]]&lt;=10, "Medium Calls", "High Calls"))</f>
        <v>Medium Calls</v>
      </c>
      <c r="AF1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 s="36" t="str">
        <f>IF(tbl_Customers[[#This Row],[Churn_Risk_Score]]&gt;=10,"High Risk", IF(tbl_Customers[[#This Row],[Churn_Risk_Score]]&gt;=5,"Medium Risk","Low Risk"))</f>
        <v>Low Risk</v>
      </c>
    </row>
    <row r="170" spans="1:33" x14ac:dyDescent="0.35">
      <c r="A170">
        <v>169</v>
      </c>
      <c r="B170" t="s">
        <v>53</v>
      </c>
      <c r="C170">
        <v>105</v>
      </c>
      <c r="D170" t="s">
        <v>28</v>
      </c>
      <c r="E170" t="s">
        <v>22</v>
      </c>
      <c r="F170" t="s">
        <v>22</v>
      </c>
      <c r="G170">
        <v>0</v>
      </c>
      <c r="H170">
        <v>140.6</v>
      </c>
      <c r="I170">
        <v>109</v>
      </c>
      <c r="J170">
        <v>23.9</v>
      </c>
      <c r="K170">
        <v>178.6</v>
      </c>
      <c r="L170">
        <v>51</v>
      </c>
      <c r="M170">
        <v>15.18</v>
      </c>
      <c r="N170">
        <v>217</v>
      </c>
      <c r="O170">
        <v>83</v>
      </c>
      <c r="P170">
        <v>9.76</v>
      </c>
      <c r="Q170">
        <v>6.8</v>
      </c>
      <c r="R170">
        <v>3</v>
      </c>
      <c r="S170">
        <v>1.84</v>
      </c>
      <c r="T170">
        <v>2</v>
      </c>
      <c r="U170" t="s">
        <v>22</v>
      </c>
      <c r="V170">
        <f>IF(tbl_Customers[[#This Row],[churn]] = "yes", 1, 0)</f>
        <v>0</v>
      </c>
      <c r="W170" t="str">
        <f>IF(tbl_Customers[[#This Row],[number_customer_service_calls]] &lt;= 1, "0-1 Calls", IF(tbl_Customers[[#This Row],[number_customer_service_calls]] &lt;= 3, "2-3 Calls", IF(tbl_Customers[[#This Row],[number_customer_service_calls]] &lt;=5, "4-5 Calls", "6+ Calls")))</f>
        <v>2-3 Calls</v>
      </c>
      <c r="X170" t="str">
        <f>IF(tbl_Customers[[#This Row],[account_length]] &lt;= 50, "0-50", IF(tbl_Customers[[#This Row],[account_length]] &lt;=100, "51-100", IF(tbl_Customers[[#This Row],[account_length]] &lt;= 150, "101-150", "151+")))</f>
        <v>101-150</v>
      </c>
      <c r="Y170" t="str">
        <f>IF(tbl_Customers[[#This Row],[total_intl_charge]] &lt;= 3, "Low Charges", "High Charges")</f>
        <v>Low Charges</v>
      </c>
      <c r="Z170" t="str">
        <f>IF(tbl_Customers[[#This Row],[total_eve_calls]]&lt;=80,"Low Calls",
IF(tbl_Customers[[#This Row],[total_eve_calls]]&lt;=120,"Medium Calls","High Calls"))</f>
        <v>Low Calls</v>
      </c>
      <c r="AA170" t="str">
        <f>IF(tbl_Customers[[#This Row],[total_eve_charge]]&lt;=15,"Low Charges",
IF(tbl_Customers[[#This Row],[total_eve_charge]]&lt;=20,"Medium Charges","High Charges"))</f>
        <v>Medium Charges</v>
      </c>
      <c r="AB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 t="str">
        <f>IF(tbl_Customers[[#This Row],[number_vmail_messages]] = 0, "No Usage", IF(tbl_Customers[[#This Row],[number_vmail_messages]] &lt;= 20, "Low Usage", IF(tbl_Customers[[#This Row],[number_vmail_messages]] &lt;= 40, "Medium Usgae", "High Usage")))</f>
        <v>No Usage</v>
      </c>
      <c r="AD170" t="str">
        <f>IF(tbl_Customers[[#This Row],[total_day_minutes]]&lt;=150,"Low Usage", IF(tbl_Customers[[#This Row],[total_day_minutes]]&lt;=200,"Medium Usage", IF(tbl_Customers[[#This Row],[total_day_minutes]]&lt;=250,"High Usage","Very High Usage")))</f>
        <v>Low Usage</v>
      </c>
      <c r="AE170" t="str">
        <f>IF(tbl_Customers[[#This Row],[total_intl_calls]]&lt;=5,"Low Calls", IF(tbl_Customers[[#This Row],[total_intl_calls]]&lt;=10, "Medium Calls", "High Calls"))</f>
        <v>Low Calls</v>
      </c>
      <c r="AF1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 s="36" t="str">
        <f>IF(tbl_Customers[[#This Row],[Churn_Risk_Score]]&gt;=10,"High Risk", IF(tbl_Customers[[#This Row],[Churn_Risk_Score]]&gt;=5,"Medium Risk","Low Risk"))</f>
        <v>Low Risk</v>
      </c>
    </row>
    <row r="171" spans="1:33" x14ac:dyDescent="0.35">
      <c r="A171">
        <v>170</v>
      </c>
      <c r="B171" t="s">
        <v>59</v>
      </c>
      <c r="C171">
        <v>157</v>
      </c>
      <c r="D171" t="s">
        <v>21</v>
      </c>
      <c r="E171" t="s">
        <v>22</v>
      </c>
      <c r="F171" t="s">
        <v>22</v>
      </c>
      <c r="G171">
        <v>0</v>
      </c>
      <c r="H171">
        <v>152.69999999999999</v>
      </c>
      <c r="I171">
        <v>105</v>
      </c>
      <c r="J171">
        <v>25.96</v>
      </c>
      <c r="K171">
        <v>257.5</v>
      </c>
      <c r="L171">
        <v>80</v>
      </c>
      <c r="M171">
        <v>21.89</v>
      </c>
      <c r="N171">
        <v>198.1</v>
      </c>
      <c r="O171">
        <v>93</v>
      </c>
      <c r="P171">
        <v>8.91</v>
      </c>
      <c r="Q171">
        <v>9.4</v>
      </c>
      <c r="R171">
        <v>4</v>
      </c>
      <c r="S171">
        <v>2.54</v>
      </c>
      <c r="T171">
        <v>1</v>
      </c>
      <c r="U171" t="s">
        <v>22</v>
      </c>
      <c r="V171">
        <f>IF(tbl_Customers[[#This Row],[churn]] = "yes", 1, 0)</f>
        <v>0</v>
      </c>
      <c r="W171" t="str">
        <f>IF(tbl_Customers[[#This Row],[number_customer_service_calls]] &lt;= 1, "0-1 Calls", IF(tbl_Customers[[#This Row],[number_customer_service_calls]] &lt;= 3, "2-3 Calls", IF(tbl_Customers[[#This Row],[number_customer_service_calls]] &lt;=5, "4-5 Calls", "6+ Calls")))</f>
        <v>0-1 Calls</v>
      </c>
      <c r="X171" t="str">
        <f>IF(tbl_Customers[[#This Row],[account_length]] &lt;= 50, "0-50", IF(tbl_Customers[[#This Row],[account_length]] &lt;=100, "51-100", IF(tbl_Customers[[#This Row],[account_length]] &lt;= 150, "101-150", "151+")))</f>
        <v>151+</v>
      </c>
      <c r="Y171" t="str">
        <f>IF(tbl_Customers[[#This Row],[total_intl_charge]] &lt;= 3, "Low Charges", "High Charges")</f>
        <v>Low Charges</v>
      </c>
      <c r="Z171" t="str">
        <f>IF(tbl_Customers[[#This Row],[total_eve_calls]]&lt;=80,"Low Calls",
IF(tbl_Customers[[#This Row],[total_eve_calls]]&lt;=120,"Medium Calls","High Calls"))</f>
        <v>Low Calls</v>
      </c>
      <c r="AA171" t="str">
        <f>IF(tbl_Customers[[#This Row],[total_eve_charge]]&lt;=15,"Low Charges",
IF(tbl_Customers[[#This Row],[total_eve_charge]]&lt;=20,"Medium Charges","High Charges"))</f>
        <v>High Charges</v>
      </c>
      <c r="AB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 t="str">
        <f>IF(tbl_Customers[[#This Row],[number_vmail_messages]] = 0, "No Usage", IF(tbl_Customers[[#This Row],[number_vmail_messages]] &lt;= 20, "Low Usage", IF(tbl_Customers[[#This Row],[number_vmail_messages]] &lt;= 40, "Medium Usgae", "High Usage")))</f>
        <v>No Usage</v>
      </c>
      <c r="AD171" t="str">
        <f>IF(tbl_Customers[[#This Row],[total_day_minutes]]&lt;=150,"Low Usage", IF(tbl_Customers[[#This Row],[total_day_minutes]]&lt;=200,"Medium Usage", IF(tbl_Customers[[#This Row],[total_day_minutes]]&lt;=250,"High Usage","Very High Usage")))</f>
        <v>Medium Usage</v>
      </c>
      <c r="AE171" t="str">
        <f>IF(tbl_Customers[[#This Row],[total_intl_calls]]&lt;=5,"Low Calls", IF(tbl_Customers[[#This Row],[total_intl_calls]]&lt;=10, "Medium Calls", "High Calls"))</f>
        <v>Low Calls</v>
      </c>
      <c r="AF1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1" s="36" t="str">
        <f>IF(tbl_Customers[[#This Row],[Churn_Risk_Score]]&gt;=10,"High Risk", IF(tbl_Customers[[#This Row],[Churn_Risk_Score]]&gt;=5,"Medium Risk","Low Risk"))</f>
        <v>Low Risk</v>
      </c>
    </row>
    <row r="172" spans="1:33" x14ac:dyDescent="0.35">
      <c r="A172">
        <v>171</v>
      </c>
      <c r="B172" t="s">
        <v>29</v>
      </c>
      <c r="C172">
        <v>66</v>
      </c>
      <c r="D172" t="s">
        <v>21</v>
      </c>
      <c r="E172" t="s">
        <v>22</v>
      </c>
      <c r="F172" t="s">
        <v>23</v>
      </c>
      <c r="G172">
        <v>36</v>
      </c>
      <c r="H172">
        <v>106.7</v>
      </c>
      <c r="I172">
        <v>76</v>
      </c>
      <c r="J172">
        <v>18.14</v>
      </c>
      <c r="K172">
        <v>209.8</v>
      </c>
      <c r="L172">
        <v>77</v>
      </c>
      <c r="M172">
        <v>17.829999999999998</v>
      </c>
      <c r="N172">
        <v>190.4</v>
      </c>
      <c r="O172">
        <v>117</v>
      </c>
      <c r="P172">
        <v>8.57</v>
      </c>
      <c r="Q172">
        <v>12.1</v>
      </c>
      <c r="R172">
        <v>2</v>
      </c>
      <c r="S172">
        <v>3.27</v>
      </c>
      <c r="T172">
        <v>1</v>
      </c>
      <c r="U172" t="s">
        <v>22</v>
      </c>
      <c r="V172">
        <f>IF(tbl_Customers[[#This Row],[churn]] = "yes", 1, 0)</f>
        <v>0</v>
      </c>
      <c r="W172" t="str">
        <f>IF(tbl_Customers[[#This Row],[number_customer_service_calls]] &lt;= 1, "0-1 Calls", IF(tbl_Customers[[#This Row],[number_customer_service_calls]] &lt;= 3, "2-3 Calls", IF(tbl_Customers[[#This Row],[number_customer_service_calls]] &lt;=5, "4-5 Calls", "6+ Calls")))</f>
        <v>0-1 Calls</v>
      </c>
      <c r="X172" t="str">
        <f>IF(tbl_Customers[[#This Row],[account_length]] &lt;= 50, "0-50", IF(tbl_Customers[[#This Row],[account_length]] &lt;=100, "51-100", IF(tbl_Customers[[#This Row],[account_length]] &lt;= 150, "101-150", "151+")))</f>
        <v>51-100</v>
      </c>
      <c r="Y172" t="str">
        <f>IF(tbl_Customers[[#This Row],[total_intl_charge]] &lt;= 3, "Low Charges", "High Charges")</f>
        <v>High Charges</v>
      </c>
      <c r="Z172" t="str">
        <f>IF(tbl_Customers[[#This Row],[total_eve_calls]]&lt;=80,"Low Calls",
IF(tbl_Customers[[#This Row],[total_eve_calls]]&lt;=120,"Medium Calls","High Calls"))</f>
        <v>Low Calls</v>
      </c>
      <c r="AA172" t="str">
        <f>IF(tbl_Customers[[#This Row],[total_eve_charge]]&lt;=15,"Low Charges",
IF(tbl_Customers[[#This Row],[total_eve_charge]]&lt;=20,"Medium Charges","High Charges"))</f>
        <v>Medium Charges</v>
      </c>
      <c r="AB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 t="str">
        <f>IF(tbl_Customers[[#This Row],[number_vmail_messages]] = 0, "No Usage", IF(tbl_Customers[[#This Row],[number_vmail_messages]] &lt;= 20, "Low Usage", IF(tbl_Customers[[#This Row],[number_vmail_messages]] &lt;= 40, "Medium Usgae", "High Usage")))</f>
        <v>Medium Usgae</v>
      </c>
      <c r="AD172" t="str">
        <f>IF(tbl_Customers[[#This Row],[total_day_minutes]]&lt;=150,"Low Usage", IF(tbl_Customers[[#This Row],[total_day_minutes]]&lt;=200,"Medium Usage", IF(tbl_Customers[[#This Row],[total_day_minutes]]&lt;=250,"High Usage","Very High Usage")))</f>
        <v>Low Usage</v>
      </c>
      <c r="AE172" t="str">
        <f>IF(tbl_Customers[[#This Row],[total_intl_calls]]&lt;=5,"Low Calls", IF(tbl_Customers[[#This Row],[total_intl_calls]]&lt;=10, "Medium Calls", "High Calls"))</f>
        <v>Low Calls</v>
      </c>
      <c r="AF1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2" s="36" t="str">
        <f>IF(tbl_Customers[[#This Row],[Churn_Risk_Score]]&gt;=10,"High Risk", IF(tbl_Customers[[#This Row],[Churn_Risk_Score]]&gt;=5,"Medium Risk","Low Risk"))</f>
        <v>Low Risk</v>
      </c>
    </row>
    <row r="173" spans="1:33" x14ac:dyDescent="0.35">
      <c r="A173">
        <v>172</v>
      </c>
      <c r="B173" t="s">
        <v>32</v>
      </c>
      <c r="C173">
        <v>122</v>
      </c>
      <c r="D173" t="s">
        <v>21</v>
      </c>
      <c r="E173" t="s">
        <v>22</v>
      </c>
      <c r="F173" t="s">
        <v>22</v>
      </c>
      <c r="G173">
        <v>0</v>
      </c>
      <c r="H173">
        <v>243.8</v>
      </c>
      <c r="I173">
        <v>98</v>
      </c>
      <c r="J173">
        <v>41.45</v>
      </c>
      <c r="K173">
        <v>83.9</v>
      </c>
      <c r="L173">
        <v>72</v>
      </c>
      <c r="M173">
        <v>7.13</v>
      </c>
      <c r="N173">
        <v>179.8</v>
      </c>
      <c r="O173">
        <v>84</v>
      </c>
      <c r="P173">
        <v>8.09</v>
      </c>
      <c r="Q173">
        <v>13.7</v>
      </c>
      <c r="R173">
        <v>8</v>
      </c>
      <c r="S173">
        <v>3.7</v>
      </c>
      <c r="T173">
        <v>2</v>
      </c>
      <c r="U173" t="s">
        <v>22</v>
      </c>
      <c r="V173">
        <f>IF(tbl_Customers[[#This Row],[churn]] = "yes", 1, 0)</f>
        <v>0</v>
      </c>
      <c r="W173" t="str">
        <f>IF(tbl_Customers[[#This Row],[number_customer_service_calls]] &lt;= 1, "0-1 Calls", IF(tbl_Customers[[#This Row],[number_customer_service_calls]] &lt;= 3, "2-3 Calls", IF(tbl_Customers[[#This Row],[number_customer_service_calls]] &lt;=5, "4-5 Calls", "6+ Calls")))</f>
        <v>2-3 Calls</v>
      </c>
      <c r="X173" t="str">
        <f>IF(tbl_Customers[[#This Row],[account_length]] &lt;= 50, "0-50", IF(tbl_Customers[[#This Row],[account_length]] &lt;=100, "51-100", IF(tbl_Customers[[#This Row],[account_length]] &lt;= 150, "101-150", "151+")))</f>
        <v>101-150</v>
      </c>
      <c r="Y173" t="str">
        <f>IF(tbl_Customers[[#This Row],[total_intl_charge]] &lt;= 3, "Low Charges", "High Charges")</f>
        <v>High Charges</v>
      </c>
      <c r="Z173" t="str">
        <f>IF(tbl_Customers[[#This Row],[total_eve_calls]]&lt;=80,"Low Calls",
IF(tbl_Customers[[#This Row],[total_eve_calls]]&lt;=120,"Medium Calls","High Calls"))</f>
        <v>Low Calls</v>
      </c>
      <c r="AA173" t="str">
        <f>IF(tbl_Customers[[#This Row],[total_eve_charge]]&lt;=15,"Low Charges",
IF(tbl_Customers[[#This Row],[total_eve_charge]]&lt;=20,"Medium Charges","High Charges"))</f>
        <v>Low Charges</v>
      </c>
      <c r="AB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 t="str">
        <f>IF(tbl_Customers[[#This Row],[number_vmail_messages]] = 0, "No Usage", IF(tbl_Customers[[#This Row],[number_vmail_messages]] &lt;= 20, "Low Usage", IF(tbl_Customers[[#This Row],[number_vmail_messages]] &lt;= 40, "Medium Usgae", "High Usage")))</f>
        <v>No Usage</v>
      </c>
      <c r="AD173" t="str">
        <f>IF(tbl_Customers[[#This Row],[total_day_minutes]]&lt;=150,"Low Usage", IF(tbl_Customers[[#This Row],[total_day_minutes]]&lt;=200,"Medium Usage", IF(tbl_Customers[[#This Row],[total_day_minutes]]&lt;=250,"High Usage","Very High Usage")))</f>
        <v>High Usage</v>
      </c>
      <c r="AE173" t="str">
        <f>IF(tbl_Customers[[#This Row],[total_intl_calls]]&lt;=5,"Low Calls", IF(tbl_Customers[[#This Row],[total_intl_calls]]&lt;=10, "Medium Calls", "High Calls"))</f>
        <v>Medium Calls</v>
      </c>
      <c r="AF1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3" s="36" t="str">
        <f>IF(tbl_Customers[[#This Row],[Churn_Risk_Score]]&gt;=10,"High Risk", IF(tbl_Customers[[#This Row],[Churn_Risk_Score]]&gt;=5,"Medium Risk","Low Risk"))</f>
        <v>Low Risk</v>
      </c>
    </row>
    <row r="174" spans="1:33" x14ac:dyDescent="0.35">
      <c r="A174">
        <v>173</v>
      </c>
      <c r="B174" t="s">
        <v>52</v>
      </c>
      <c r="C174">
        <v>38</v>
      </c>
      <c r="D174" t="s">
        <v>21</v>
      </c>
      <c r="E174" t="s">
        <v>22</v>
      </c>
      <c r="F174" t="s">
        <v>22</v>
      </c>
      <c r="G174">
        <v>0</v>
      </c>
      <c r="H174">
        <v>194.4</v>
      </c>
      <c r="I174">
        <v>94</v>
      </c>
      <c r="J174">
        <v>33.049999999999997</v>
      </c>
      <c r="K174">
        <v>186.7</v>
      </c>
      <c r="L174">
        <v>95</v>
      </c>
      <c r="M174">
        <v>15.87</v>
      </c>
      <c r="N174">
        <v>223.3</v>
      </c>
      <c r="O174">
        <v>90</v>
      </c>
      <c r="P174">
        <v>10.050000000000001</v>
      </c>
      <c r="Q174">
        <v>10.8</v>
      </c>
      <c r="R174">
        <v>5</v>
      </c>
      <c r="S174">
        <v>2.92</v>
      </c>
      <c r="T174">
        <v>3</v>
      </c>
      <c r="U174" t="s">
        <v>22</v>
      </c>
      <c r="V174">
        <f>IF(tbl_Customers[[#This Row],[churn]] = "yes", 1, 0)</f>
        <v>0</v>
      </c>
      <c r="W174" t="str">
        <f>IF(tbl_Customers[[#This Row],[number_customer_service_calls]] &lt;= 1, "0-1 Calls", IF(tbl_Customers[[#This Row],[number_customer_service_calls]] &lt;= 3, "2-3 Calls", IF(tbl_Customers[[#This Row],[number_customer_service_calls]] &lt;=5, "4-5 Calls", "6+ Calls")))</f>
        <v>2-3 Calls</v>
      </c>
      <c r="X174" t="str">
        <f>IF(tbl_Customers[[#This Row],[account_length]] &lt;= 50, "0-50", IF(tbl_Customers[[#This Row],[account_length]] &lt;=100, "51-100", IF(tbl_Customers[[#This Row],[account_length]] &lt;= 150, "101-150", "151+")))</f>
        <v>0-50</v>
      </c>
      <c r="Y174" t="str">
        <f>IF(tbl_Customers[[#This Row],[total_intl_charge]] &lt;= 3, "Low Charges", "High Charges")</f>
        <v>Low Charges</v>
      </c>
      <c r="Z174" t="str">
        <f>IF(tbl_Customers[[#This Row],[total_eve_calls]]&lt;=80,"Low Calls",
IF(tbl_Customers[[#This Row],[total_eve_calls]]&lt;=120,"Medium Calls","High Calls"))</f>
        <v>Medium Calls</v>
      </c>
      <c r="AA174" t="str">
        <f>IF(tbl_Customers[[#This Row],[total_eve_charge]]&lt;=15,"Low Charges",
IF(tbl_Customers[[#This Row],[total_eve_charge]]&lt;=20,"Medium Charges","High Charges"))</f>
        <v>Medium Charges</v>
      </c>
      <c r="AB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 t="str">
        <f>IF(tbl_Customers[[#This Row],[number_vmail_messages]] = 0, "No Usage", IF(tbl_Customers[[#This Row],[number_vmail_messages]] &lt;= 20, "Low Usage", IF(tbl_Customers[[#This Row],[number_vmail_messages]] &lt;= 40, "Medium Usgae", "High Usage")))</f>
        <v>No Usage</v>
      </c>
      <c r="AD174" t="str">
        <f>IF(tbl_Customers[[#This Row],[total_day_minutes]]&lt;=150,"Low Usage", IF(tbl_Customers[[#This Row],[total_day_minutes]]&lt;=200,"Medium Usage", IF(tbl_Customers[[#This Row],[total_day_minutes]]&lt;=250,"High Usage","Very High Usage")))</f>
        <v>Medium Usage</v>
      </c>
      <c r="AE174" t="str">
        <f>IF(tbl_Customers[[#This Row],[total_intl_calls]]&lt;=5,"Low Calls", IF(tbl_Customers[[#This Row],[total_intl_calls]]&lt;=10, "Medium Calls", "High Calls"))</f>
        <v>Low Calls</v>
      </c>
      <c r="AF1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4" s="36" t="str">
        <f>IF(tbl_Customers[[#This Row],[Churn_Risk_Score]]&gt;=10,"High Risk", IF(tbl_Customers[[#This Row],[Churn_Risk_Score]]&gt;=5,"Medium Risk","Low Risk"))</f>
        <v>Low Risk</v>
      </c>
    </row>
    <row r="175" spans="1:33" x14ac:dyDescent="0.35">
      <c r="A175">
        <v>174</v>
      </c>
      <c r="B175" t="s">
        <v>49</v>
      </c>
      <c r="C175">
        <v>106</v>
      </c>
      <c r="D175" t="s">
        <v>28</v>
      </c>
      <c r="E175" t="s">
        <v>22</v>
      </c>
      <c r="F175" t="s">
        <v>22</v>
      </c>
      <c r="G175">
        <v>0</v>
      </c>
      <c r="H175">
        <v>213.9</v>
      </c>
      <c r="I175">
        <v>95</v>
      </c>
      <c r="J175">
        <v>36.36</v>
      </c>
      <c r="K175">
        <v>151.9</v>
      </c>
      <c r="L175">
        <v>70</v>
      </c>
      <c r="M175">
        <v>12.91</v>
      </c>
      <c r="N175">
        <v>260.10000000000002</v>
      </c>
      <c r="O175">
        <v>124</v>
      </c>
      <c r="P175">
        <v>11.7</v>
      </c>
      <c r="Q175">
        <v>12.2</v>
      </c>
      <c r="R175">
        <v>5</v>
      </c>
      <c r="S175">
        <v>3.29</v>
      </c>
      <c r="T175">
        <v>3</v>
      </c>
      <c r="U175" t="s">
        <v>22</v>
      </c>
      <c r="V175">
        <f>IF(tbl_Customers[[#This Row],[churn]] = "yes", 1, 0)</f>
        <v>0</v>
      </c>
      <c r="W175" t="str">
        <f>IF(tbl_Customers[[#This Row],[number_customer_service_calls]] &lt;= 1, "0-1 Calls", IF(tbl_Customers[[#This Row],[number_customer_service_calls]] &lt;= 3, "2-3 Calls", IF(tbl_Customers[[#This Row],[number_customer_service_calls]] &lt;=5, "4-5 Calls", "6+ Calls")))</f>
        <v>2-3 Calls</v>
      </c>
      <c r="X175" t="str">
        <f>IF(tbl_Customers[[#This Row],[account_length]] &lt;= 50, "0-50", IF(tbl_Customers[[#This Row],[account_length]] &lt;=100, "51-100", IF(tbl_Customers[[#This Row],[account_length]] &lt;= 150, "101-150", "151+")))</f>
        <v>101-150</v>
      </c>
      <c r="Y175" t="str">
        <f>IF(tbl_Customers[[#This Row],[total_intl_charge]] &lt;= 3, "Low Charges", "High Charges")</f>
        <v>High Charges</v>
      </c>
      <c r="Z175" t="str">
        <f>IF(tbl_Customers[[#This Row],[total_eve_calls]]&lt;=80,"Low Calls",
IF(tbl_Customers[[#This Row],[total_eve_calls]]&lt;=120,"Medium Calls","High Calls"))</f>
        <v>Low Calls</v>
      </c>
      <c r="AA175" t="str">
        <f>IF(tbl_Customers[[#This Row],[total_eve_charge]]&lt;=15,"Low Charges",
IF(tbl_Customers[[#This Row],[total_eve_charge]]&lt;=20,"Medium Charges","High Charges"))</f>
        <v>Low Charges</v>
      </c>
      <c r="AB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 t="str">
        <f>IF(tbl_Customers[[#This Row],[number_vmail_messages]] = 0, "No Usage", IF(tbl_Customers[[#This Row],[number_vmail_messages]] &lt;= 20, "Low Usage", IF(tbl_Customers[[#This Row],[number_vmail_messages]] &lt;= 40, "Medium Usgae", "High Usage")))</f>
        <v>No Usage</v>
      </c>
      <c r="AD175" t="str">
        <f>IF(tbl_Customers[[#This Row],[total_day_minutes]]&lt;=150,"Low Usage", IF(tbl_Customers[[#This Row],[total_day_minutes]]&lt;=200,"Medium Usage", IF(tbl_Customers[[#This Row],[total_day_minutes]]&lt;=250,"High Usage","Very High Usage")))</f>
        <v>High Usage</v>
      </c>
      <c r="AE175" t="str">
        <f>IF(tbl_Customers[[#This Row],[total_intl_calls]]&lt;=5,"Low Calls", IF(tbl_Customers[[#This Row],[total_intl_calls]]&lt;=10, "Medium Calls", "High Calls"))</f>
        <v>Low Calls</v>
      </c>
      <c r="AF1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5" s="36" t="str">
        <f>IF(tbl_Customers[[#This Row],[Churn_Risk_Score]]&gt;=10,"High Risk", IF(tbl_Customers[[#This Row],[Churn_Risk_Score]]&gt;=5,"Medium Risk","Low Risk"))</f>
        <v>Low Risk</v>
      </c>
    </row>
    <row r="176" spans="1:33" x14ac:dyDescent="0.35">
      <c r="A176">
        <v>175</v>
      </c>
      <c r="B176" t="s">
        <v>33</v>
      </c>
      <c r="C176">
        <v>99</v>
      </c>
      <c r="D176" t="s">
        <v>28</v>
      </c>
      <c r="E176" t="s">
        <v>22</v>
      </c>
      <c r="F176" t="s">
        <v>22</v>
      </c>
      <c r="G176">
        <v>0</v>
      </c>
      <c r="H176">
        <v>217.2</v>
      </c>
      <c r="I176">
        <v>112</v>
      </c>
      <c r="J176">
        <v>36.92</v>
      </c>
      <c r="K176">
        <v>246.7</v>
      </c>
      <c r="L176">
        <v>89</v>
      </c>
      <c r="M176">
        <v>20.97</v>
      </c>
      <c r="N176">
        <v>226.1</v>
      </c>
      <c r="O176">
        <v>89</v>
      </c>
      <c r="P176">
        <v>10.17</v>
      </c>
      <c r="Q176">
        <v>15.8</v>
      </c>
      <c r="R176">
        <v>7</v>
      </c>
      <c r="S176">
        <v>4.2699999999999996</v>
      </c>
      <c r="T176">
        <v>3</v>
      </c>
      <c r="U176" t="s">
        <v>22</v>
      </c>
      <c r="V176">
        <f>IF(tbl_Customers[[#This Row],[churn]] = "yes", 1, 0)</f>
        <v>0</v>
      </c>
      <c r="W176" t="str">
        <f>IF(tbl_Customers[[#This Row],[number_customer_service_calls]] &lt;= 1, "0-1 Calls", IF(tbl_Customers[[#This Row],[number_customer_service_calls]] &lt;= 3, "2-3 Calls", IF(tbl_Customers[[#This Row],[number_customer_service_calls]] &lt;=5, "4-5 Calls", "6+ Calls")))</f>
        <v>2-3 Calls</v>
      </c>
      <c r="X176" t="str">
        <f>IF(tbl_Customers[[#This Row],[account_length]] &lt;= 50, "0-50", IF(tbl_Customers[[#This Row],[account_length]] &lt;=100, "51-100", IF(tbl_Customers[[#This Row],[account_length]] &lt;= 150, "101-150", "151+")))</f>
        <v>51-100</v>
      </c>
      <c r="Y176" t="str">
        <f>IF(tbl_Customers[[#This Row],[total_intl_charge]] &lt;= 3, "Low Charges", "High Charges")</f>
        <v>High Charges</v>
      </c>
      <c r="Z176" t="str">
        <f>IF(tbl_Customers[[#This Row],[total_eve_calls]]&lt;=80,"Low Calls",
IF(tbl_Customers[[#This Row],[total_eve_calls]]&lt;=120,"Medium Calls","High Calls"))</f>
        <v>Medium Calls</v>
      </c>
      <c r="AA176" t="str">
        <f>IF(tbl_Customers[[#This Row],[total_eve_charge]]&lt;=15,"Low Charges",
IF(tbl_Customers[[#This Row],[total_eve_charge]]&lt;=20,"Medium Charges","High Charges"))</f>
        <v>High Charges</v>
      </c>
      <c r="AB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 t="str">
        <f>IF(tbl_Customers[[#This Row],[number_vmail_messages]] = 0, "No Usage", IF(tbl_Customers[[#This Row],[number_vmail_messages]] &lt;= 20, "Low Usage", IF(tbl_Customers[[#This Row],[number_vmail_messages]] &lt;= 40, "Medium Usgae", "High Usage")))</f>
        <v>No Usage</v>
      </c>
      <c r="AD176" t="str">
        <f>IF(tbl_Customers[[#This Row],[total_day_minutes]]&lt;=150,"Low Usage", IF(tbl_Customers[[#This Row],[total_day_minutes]]&lt;=200,"Medium Usage", IF(tbl_Customers[[#This Row],[total_day_minutes]]&lt;=250,"High Usage","Very High Usage")))</f>
        <v>High Usage</v>
      </c>
      <c r="AE176" t="str">
        <f>IF(tbl_Customers[[#This Row],[total_intl_calls]]&lt;=5,"Low Calls", IF(tbl_Customers[[#This Row],[total_intl_calls]]&lt;=10, "Medium Calls", "High Calls"))</f>
        <v>Medium Calls</v>
      </c>
      <c r="AF1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 s="36" t="str">
        <f>IF(tbl_Customers[[#This Row],[Churn_Risk_Score]]&gt;=10,"High Risk", IF(tbl_Customers[[#This Row],[Churn_Risk_Score]]&gt;=5,"Medium Risk","Low Risk"))</f>
        <v>Low Risk</v>
      </c>
    </row>
    <row r="177" spans="1:33" x14ac:dyDescent="0.35">
      <c r="A177">
        <v>176</v>
      </c>
      <c r="B177" t="s">
        <v>30</v>
      </c>
      <c r="C177">
        <v>99</v>
      </c>
      <c r="D177" t="s">
        <v>21</v>
      </c>
      <c r="E177" t="s">
        <v>22</v>
      </c>
      <c r="F177" t="s">
        <v>22</v>
      </c>
      <c r="G177">
        <v>0</v>
      </c>
      <c r="H177">
        <v>241.1</v>
      </c>
      <c r="I177">
        <v>72</v>
      </c>
      <c r="J177">
        <v>40.99</v>
      </c>
      <c r="K177">
        <v>155.6</v>
      </c>
      <c r="L177">
        <v>98</v>
      </c>
      <c r="M177">
        <v>13.23</v>
      </c>
      <c r="N177">
        <v>188.2</v>
      </c>
      <c r="O177">
        <v>109</v>
      </c>
      <c r="P177">
        <v>8.4700000000000006</v>
      </c>
      <c r="Q177">
        <v>11.6</v>
      </c>
      <c r="R177">
        <v>10</v>
      </c>
      <c r="S177">
        <v>3.13</v>
      </c>
      <c r="T177">
        <v>1</v>
      </c>
      <c r="U177" t="s">
        <v>22</v>
      </c>
      <c r="V177">
        <f>IF(tbl_Customers[[#This Row],[churn]] = "yes", 1, 0)</f>
        <v>0</v>
      </c>
      <c r="W177" t="str">
        <f>IF(tbl_Customers[[#This Row],[number_customer_service_calls]] &lt;= 1, "0-1 Calls", IF(tbl_Customers[[#This Row],[number_customer_service_calls]] &lt;= 3, "2-3 Calls", IF(tbl_Customers[[#This Row],[number_customer_service_calls]] &lt;=5, "4-5 Calls", "6+ Calls")))</f>
        <v>0-1 Calls</v>
      </c>
      <c r="X177" t="str">
        <f>IF(tbl_Customers[[#This Row],[account_length]] &lt;= 50, "0-50", IF(tbl_Customers[[#This Row],[account_length]] &lt;=100, "51-100", IF(tbl_Customers[[#This Row],[account_length]] &lt;= 150, "101-150", "151+")))</f>
        <v>51-100</v>
      </c>
      <c r="Y177" t="str">
        <f>IF(tbl_Customers[[#This Row],[total_intl_charge]] &lt;= 3, "Low Charges", "High Charges")</f>
        <v>High Charges</v>
      </c>
      <c r="Z177" t="str">
        <f>IF(tbl_Customers[[#This Row],[total_eve_calls]]&lt;=80,"Low Calls",
IF(tbl_Customers[[#This Row],[total_eve_calls]]&lt;=120,"Medium Calls","High Calls"))</f>
        <v>Medium Calls</v>
      </c>
      <c r="AA177" t="str">
        <f>IF(tbl_Customers[[#This Row],[total_eve_charge]]&lt;=15,"Low Charges",
IF(tbl_Customers[[#This Row],[total_eve_charge]]&lt;=20,"Medium Charges","High Charges"))</f>
        <v>Low Charges</v>
      </c>
      <c r="AB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 t="str">
        <f>IF(tbl_Customers[[#This Row],[number_vmail_messages]] = 0, "No Usage", IF(tbl_Customers[[#This Row],[number_vmail_messages]] &lt;= 20, "Low Usage", IF(tbl_Customers[[#This Row],[number_vmail_messages]] &lt;= 40, "Medium Usgae", "High Usage")))</f>
        <v>No Usage</v>
      </c>
      <c r="AD177" t="str">
        <f>IF(tbl_Customers[[#This Row],[total_day_minutes]]&lt;=150,"Low Usage", IF(tbl_Customers[[#This Row],[total_day_minutes]]&lt;=200,"Medium Usage", IF(tbl_Customers[[#This Row],[total_day_minutes]]&lt;=250,"High Usage","Very High Usage")))</f>
        <v>High Usage</v>
      </c>
      <c r="AE177" t="str">
        <f>IF(tbl_Customers[[#This Row],[total_intl_calls]]&lt;=5,"Low Calls", IF(tbl_Customers[[#This Row],[total_intl_calls]]&lt;=10, "Medium Calls", "High Calls"))</f>
        <v>Medium Calls</v>
      </c>
      <c r="AF1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7" s="36" t="str">
        <f>IF(tbl_Customers[[#This Row],[Churn_Risk_Score]]&gt;=10,"High Risk", IF(tbl_Customers[[#This Row],[Churn_Risk_Score]]&gt;=5,"Medium Risk","Low Risk"))</f>
        <v>Low Risk</v>
      </c>
    </row>
    <row r="178" spans="1:33" x14ac:dyDescent="0.35">
      <c r="A178">
        <v>177</v>
      </c>
      <c r="B178" t="s">
        <v>42</v>
      </c>
      <c r="C178">
        <v>144</v>
      </c>
      <c r="D178" t="s">
        <v>28</v>
      </c>
      <c r="E178" t="s">
        <v>23</v>
      </c>
      <c r="F178" t="s">
        <v>22</v>
      </c>
      <c r="G178">
        <v>0</v>
      </c>
      <c r="H178">
        <v>203.5</v>
      </c>
      <c r="I178">
        <v>100</v>
      </c>
      <c r="J178">
        <v>34.6</v>
      </c>
      <c r="K178">
        <v>247.6</v>
      </c>
      <c r="L178">
        <v>103</v>
      </c>
      <c r="M178">
        <v>21.05</v>
      </c>
      <c r="N178">
        <v>194.3</v>
      </c>
      <c r="O178">
        <v>94</v>
      </c>
      <c r="P178">
        <v>8.74</v>
      </c>
      <c r="Q178">
        <v>11.9</v>
      </c>
      <c r="R178">
        <v>11</v>
      </c>
      <c r="S178">
        <v>3.21</v>
      </c>
      <c r="T178">
        <v>0</v>
      </c>
      <c r="U178" t="s">
        <v>22</v>
      </c>
      <c r="V178">
        <f>IF(tbl_Customers[[#This Row],[churn]] = "yes", 1, 0)</f>
        <v>0</v>
      </c>
      <c r="W178" t="str">
        <f>IF(tbl_Customers[[#This Row],[number_customer_service_calls]] &lt;= 1, "0-1 Calls", IF(tbl_Customers[[#This Row],[number_customer_service_calls]] &lt;= 3, "2-3 Calls", IF(tbl_Customers[[#This Row],[number_customer_service_calls]] &lt;=5, "4-5 Calls", "6+ Calls")))</f>
        <v>0-1 Calls</v>
      </c>
      <c r="X178" t="str">
        <f>IF(tbl_Customers[[#This Row],[account_length]] &lt;= 50, "0-50", IF(tbl_Customers[[#This Row],[account_length]] &lt;=100, "51-100", IF(tbl_Customers[[#This Row],[account_length]] &lt;= 150, "101-150", "151+")))</f>
        <v>101-150</v>
      </c>
      <c r="Y178" t="str">
        <f>IF(tbl_Customers[[#This Row],[total_intl_charge]] &lt;= 3, "Low Charges", "High Charges")</f>
        <v>High Charges</v>
      </c>
      <c r="Z178" t="str">
        <f>IF(tbl_Customers[[#This Row],[total_eve_calls]]&lt;=80,"Low Calls",
IF(tbl_Customers[[#This Row],[total_eve_calls]]&lt;=120,"Medium Calls","High Calls"))</f>
        <v>Medium Calls</v>
      </c>
      <c r="AA178" t="str">
        <f>IF(tbl_Customers[[#This Row],[total_eve_charge]]&lt;=15,"Low Charges",
IF(tbl_Customers[[#This Row],[total_eve_charge]]&lt;=20,"Medium Charges","High Charges"))</f>
        <v>High Charges</v>
      </c>
      <c r="AB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 t="str">
        <f>IF(tbl_Customers[[#This Row],[number_vmail_messages]] = 0, "No Usage", IF(tbl_Customers[[#This Row],[number_vmail_messages]] &lt;= 20, "Low Usage", IF(tbl_Customers[[#This Row],[number_vmail_messages]] &lt;= 40, "Medium Usgae", "High Usage")))</f>
        <v>No Usage</v>
      </c>
      <c r="AD178" t="str">
        <f>IF(tbl_Customers[[#This Row],[total_day_minutes]]&lt;=150,"Low Usage", IF(tbl_Customers[[#This Row],[total_day_minutes]]&lt;=200,"Medium Usage", IF(tbl_Customers[[#This Row],[total_day_minutes]]&lt;=250,"High Usage","Very High Usage")))</f>
        <v>High Usage</v>
      </c>
      <c r="AE178" t="str">
        <f>IF(tbl_Customers[[#This Row],[total_intl_calls]]&lt;=5,"Low Calls", IF(tbl_Customers[[#This Row],[total_intl_calls]]&lt;=10, "Medium Calls", "High Calls"))</f>
        <v>High Calls</v>
      </c>
      <c r="AF1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78" s="36" t="str">
        <f>IF(tbl_Customers[[#This Row],[Churn_Risk_Score]]&gt;=10,"High Risk", IF(tbl_Customers[[#This Row],[Churn_Risk_Score]]&gt;=5,"Medium Risk","Low Risk"))</f>
        <v>Medium Risk</v>
      </c>
    </row>
    <row r="179" spans="1:33" x14ac:dyDescent="0.35">
      <c r="A179">
        <v>178</v>
      </c>
      <c r="B179" t="s">
        <v>30</v>
      </c>
      <c r="C179">
        <v>93</v>
      </c>
      <c r="D179" t="s">
        <v>21</v>
      </c>
      <c r="E179" t="s">
        <v>22</v>
      </c>
      <c r="F179" t="s">
        <v>22</v>
      </c>
      <c r="G179">
        <v>0</v>
      </c>
      <c r="H179">
        <v>179.3</v>
      </c>
      <c r="I179">
        <v>93</v>
      </c>
      <c r="J179">
        <v>30.48</v>
      </c>
      <c r="K179">
        <v>178.6</v>
      </c>
      <c r="L179">
        <v>98</v>
      </c>
      <c r="M179">
        <v>15.18</v>
      </c>
      <c r="N179">
        <v>225.2</v>
      </c>
      <c r="O179">
        <v>131</v>
      </c>
      <c r="P179">
        <v>10.130000000000001</v>
      </c>
      <c r="Q179">
        <v>11.5</v>
      </c>
      <c r="R179">
        <v>6</v>
      </c>
      <c r="S179">
        <v>3.11</v>
      </c>
      <c r="T179">
        <v>3</v>
      </c>
      <c r="U179" t="s">
        <v>22</v>
      </c>
      <c r="V179">
        <f>IF(tbl_Customers[[#This Row],[churn]] = "yes", 1, 0)</f>
        <v>0</v>
      </c>
      <c r="W179" t="str">
        <f>IF(tbl_Customers[[#This Row],[number_customer_service_calls]] &lt;= 1, "0-1 Calls", IF(tbl_Customers[[#This Row],[number_customer_service_calls]] &lt;= 3, "2-3 Calls", IF(tbl_Customers[[#This Row],[number_customer_service_calls]] &lt;=5, "4-5 Calls", "6+ Calls")))</f>
        <v>2-3 Calls</v>
      </c>
      <c r="X179" t="str">
        <f>IF(tbl_Customers[[#This Row],[account_length]] &lt;= 50, "0-50", IF(tbl_Customers[[#This Row],[account_length]] &lt;=100, "51-100", IF(tbl_Customers[[#This Row],[account_length]] &lt;= 150, "101-150", "151+")))</f>
        <v>51-100</v>
      </c>
      <c r="Y179" t="str">
        <f>IF(tbl_Customers[[#This Row],[total_intl_charge]] &lt;= 3, "Low Charges", "High Charges")</f>
        <v>High Charges</v>
      </c>
      <c r="Z179" t="str">
        <f>IF(tbl_Customers[[#This Row],[total_eve_calls]]&lt;=80,"Low Calls",
IF(tbl_Customers[[#This Row],[total_eve_calls]]&lt;=120,"Medium Calls","High Calls"))</f>
        <v>Medium Calls</v>
      </c>
      <c r="AA179" t="str">
        <f>IF(tbl_Customers[[#This Row],[total_eve_charge]]&lt;=15,"Low Charges",
IF(tbl_Customers[[#This Row],[total_eve_charge]]&lt;=20,"Medium Charges","High Charges"))</f>
        <v>Medium Charges</v>
      </c>
      <c r="AB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 t="str">
        <f>IF(tbl_Customers[[#This Row],[number_vmail_messages]] = 0, "No Usage", IF(tbl_Customers[[#This Row],[number_vmail_messages]] &lt;= 20, "Low Usage", IF(tbl_Customers[[#This Row],[number_vmail_messages]] &lt;= 40, "Medium Usgae", "High Usage")))</f>
        <v>No Usage</v>
      </c>
      <c r="AD179" t="str">
        <f>IF(tbl_Customers[[#This Row],[total_day_minutes]]&lt;=150,"Low Usage", IF(tbl_Customers[[#This Row],[total_day_minutes]]&lt;=200,"Medium Usage", IF(tbl_Customers[[#This Row],[total_day_minutes]]&lt;=250,"High Usage","Very High Usage")))</f>
        <v>Medium Usage</v>
      </c>
      <c r="AE179" t="str">
        <f>IF(tbl_Customers[[#This Row],[total_intl_calls]]&lt;=5,"Low Calls", IF(tbl_Customers[[#This Row],[total_intl_calls]]&lt;=10, "Medium Calls", "High Calls"))</f>
        <v>Medium Calls</v>
      </c>
      <c r="AF1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9" s="36" t="str">
        <f>IF(tbl_Customers[[#This Row],[Churn_Risk_Score]]&gt;=10,"High Risk", IF(tbl_Customers[[#This Row],[Churn_Risk_Score]]&gt;=5,"Medium Risk","Low Risk"))</f>
        <v>Low Risk</v>
      </c>
    </row>
    <row r="180" spans="1:33" x14ac:dyDescent="0.35">
      <c r="A180">
        <v>179</v>
      </c>
      <c r="B180" t="s">
        <v>40</v>
      </c>
      <c r="C180">
        <v>120</v>
      </c>
      <c r="D180" t="s">
        <v>21</v>
      </c>
      <c r="E180" t="s">
        <v>22</v>
      </c>
      <c r="F180" t="s">
        <v>22</v>
      </c>
      <c r="G180">
        <v>0</v>
      </c>
      <c r="H180">
        <v>180</v>
      </c>
      <c r="I180">
        <v>80</v>
      </c>
      <c r="J180">
        <v>30.6</v>
      </c>
      <c r="K180">
        <v>224.2</v>
      </c>
      <c r="L180">
        <v>82</v>
      </c>
      <c r="M180">
        <v>19.059999999999999</v>
      </c>
      <c r="N180">
        <v>265.39999999999998</v>
      </c>
      <c r="O180">
        <v>91</v>
      </c>
      <c r="P180">
        <v>11.94</v>
      </c>
      <c r="Q180">
        <v>4.7</v>
      </c>
      <c r="R180">
        <v>7</v>
      </c>
      <c r="S180">
        <v>1.27</v>
      </c>
      <c r="T180">
        <v>3</v>
      </c>
      <c r="U180" t="s">
        <v>22</v>
      </c>
      <c r="V180">
        <f>IF(tbl_Customers[[#This Row],[churn]] = "yes", 1, 0)</f>
        <v>0</v>
      </c>
      <c r="W180" t="str">
        <f>IF(tbl_Customers[[#This Row],[number_customer_service_calls]] &lt;= 1, "0-1 Calls", IF(tbl_Customers[[#This Row],[number_customer_service_calls]] &lt;= 3, "2-3 Calls", IF(tbl_Customers[[#This Row],[number_customer_service_calls]] &lt;=5, "4-5 Calls", "6+ Calls")))</f>
        <v>2-3 Calls</v>
      </c>
      <c r="X180" t="str">
        <f>IF(tbl_Customers[[#This Row],[account_length]] &lt;= 50, "0-50", IF(tbl_Customers[[#This Row],[account_length]] &lt;=100, "51-100", IF(tbl_Customers[[#This Row],[account_length]] &lt;= 150, "101-150", "151+")))</f>
        <v>101-150</v>
      </c>
      <c r="Y180" t="str">
        <f>IF(tbl_Customers[[#This Row],[total_intl_charge]] &lt;= 3, "Low Charges", "High Charges")</f>
        <v>Low Charges</v>
      </c>
      <c r="Z180" t="str">
        <f>IF(tbl_Customers[[#This Row],[total_eve_calls]]&lt;=80,"Low Calls",
IF(tbl_Customers[[#This Row],[total_eve_calls]]&lt;=120,"Medium Calls","High Calls"))</f>
        <v>Medium Calls</v>
      </c>
      <c r="AA180" t="str">
        <f>IF(tbl_Customers[[#This Row],[total_eve_charge]]&lt;=15,"Low Charges",
IF(tbl_Customers[[#This Row],[total_eve_charge]]&lt;=20,"Medium Charges","High Charges"))</f>
        <v>Medium Charges</v>
      </c>
      <c r="AB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 t="str">
        <f>IF(tbl_Customers[[#This Row],[number_vmail_messages]] = 0, "No Usage", IF(tbl_Customers[[#This Row],[number_vmail_messages]] &lt;= 20, "Low Usage", IF(tbl_Customers[[#This Row],[number_vmail_messages]] &lt;= 40, "Medium Usgae", "High Usage")))</f>
        <v>No Usage</v>
      </c>
      <c r="AD180" t="str">
        <f>IF(tbl_Customers[[#This Row],[total_day_minutes]]&lt;=150,"Low Usage", IF(tbl_Customers[[#This Row],[total_day_minutes]]&lt;=200,"Medium Usage", IF(tbl_Customers[[#This Row],[total_day_minutes]]&lt;=250,"High Usage","Very High Usage")))</f>
        <v>Medium Usage</v>
      </c>
      <c r="AE180" t="str">
        <f>IF(tbl_Customers[[#This Row],[total_intl_calls]]&lt;=5,"Low Calls", IF(tbl_Customers[[#This Row],[total_intl_calls]]&lt;=10, "Medium Calls", "High Calls"))</f>
        <v>Medium Calls</v>
      </c>
      <c r="AF1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0" s="36" t="str">
        <f>IF(tbl_Customers[[#This Row],[Churn_Risk_Score]]&gt;=10,"High Risk", IF(tbl_Customers[[#This Row],[Churn_Risk_Score]]&gt;=5,"Medium Risk","Low Risk"))</f>
        <v>Low Risk</v>
      </c>
    </row>
    <row r="181" spans="1:33" x14ac:dyDescent="0.35">
      <c r="A181">
        <v>180</v>
      </c>
      <c r="B181" t="s">
        <v>68</v>
      </c>
      <c r="C181">
        <v>106</v>
      </c>
      <c r="D181" t="s">
        <v>21</v>
      </c>
      <c r="E181" t="s">
        <v>22</v>
      </c>
      <c r="F181" t="s">
        <v>22</v>
      </c>
      <c r="G181">
        <v>0</v>
      </c>
      <c r="H181">
        <v>223</v>
      </c>
      <c r="I181">
        <v>121</v>
      </c>
      <c r="J181">
        <v>37.909999999999997</v>
      </c>
      <c r="K181">
        <v>110.1</v>
      </c>
      <c r="L181">
        <v>98</v>
      </c>
      <c r="M181">
        <v>9.36</v>
      </c>
      <c r="N181">
        <v>188.7</v>
      </c>
      <c r="O181">
        <v>107</v>
      </c>
      <c r="P181">
        <v>8.49</v>
      </c>
      <c r="Q181">
        <v>7.1</v>
      </c>
      <c r="R181">
        <v>12</v>
      </c>
      <c r="S181">
        <v>1.92</v>
      </c>
      <c r="T181">
        <v>0</v>
      </c>
      <c r="U181" t="s">
        <v>22</v>
      </c>
      <c r="V181">
        <f>IF(tbl_Customers[[#This Row],[churn]] = "yes", 1, 0)</f>
        <v>0</v>
      </c>
      <c r="W181" t="str">
        <f>IF(tbl_Customers[[#This Row],[number_customer_service_calls]] &lt;= 1, "0-1 Calls", IF(tbl_Customers[[#This Row],[number_customer_service_calls]] &lt;= 3, "2-3 Calls", IF(tbl_Customers[[#This Row],[number_customer_service_calls]] &lt;=5, "4-5 Calls", "6+ Calls")))</f>
        <v>0-1 Calls</v>
      </c>
      <c r="X181" t="str">
        <f>IF(tbl_Customers[[#This Row],[account_length]] &lt;= 50, "0-50", IF(tbl_Customers[[#This Row],[account_length]] &lt;=100, "51-100", IF(tbl_Customers[[#This Row],[account_length]] &lt;= 150, "101-150", "151+")))</f>
        <v>101-150</v>
      </c>
      <c r="Y181" t="str">
        <f>IF(tbl_Customers[[#This Row],[total_intl_charge]] &lt;= 3, "Low Charges", "High Charges")</f>
        <v>Low Charges</v>
      </c>
      <c r="Z181" t="str">
        <f>IF(tbl_Customers[[#This Row],[total_eve_calls]]&lt;=80,"Low Calls",
IF(tbl_Customers[[#This Row],[total_eve_calls]]&lt;=120,"Medium Calls","High Calls"))</f>
        <v>Medium Calls</v>
      </c>
      <c r="AA181" t="str">
        <f>IF(tbl_Customers[[#This Row],[total_eve_charge]]&lt;=15,"Low Charges",
IF(tbl_Customers[[#This Row],[total_eve_charge]]&lt;=20,"Medium Charges","High Charges"))</f>
        <v>Low Charges</v>
      </c>
      <c r="AB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1" t="str">
        <f>IF(tbl_Customers[[#This Row],[number_vmail_messages]] = 0, "No Usage", IF(tbl_Customers[[#This Row],[number_vmail_messages]] &lt;= 20, "Low Usage", IF(tbl_Customers[[#This Row],[number_vmail_messages]] &lt;= 40, "Medium Usgae", "High Usage")))</f>
        <v>No Usage</v>
      </c>
      <c r="AD181" t="str">
        <f>IF(tbl_Customers[[#This Row],[total_day_minutes]]&lt;=150,"Low Usage", IF(tbl_Customers[[#This Row],[total_day_minutes]]&lt;=200,"Medium Usage", IF(tbl_Customers[[#This Row],[total_day_minutes]]&lt;=250,"High Usage","Very High Usage")))</f>
        <v>High Usage</v>
      </c>
      <c r="AE181" t="str">
        <f>IF(tbl_Customers[[#This Row],[total_intl_calls]]&lt;=5,"Low Calls", IF(tbl_Customers[[#This Row],[total_intl_calls]]&lt;=10, "Medium Calls", "High Calls"))</f>
        <v>High Calls</v>
      </c>
      <c r="AF1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1" s="36" t="str">
        <f>IF(tbl_Customers[[#This Row],[Churn_Risk_Score]]&gt;=10,"High Risk", IF(tbl_Customers[[#This Row],[Churn_Risk_Score]]&gt;=5,"Medium Risk","Low Risk"))</f>
        <v>Low Risk</v>
      </c>
    </row>
    <row r="182" spans="1:33" x14ac:dyDescent="0.35">
      <c r="A182">
        <v>181</v>
      </c>
      <c r="B182" t="s">
        <v>59</v>
      </c>
      <c r="C182">
        <v>81</v>
      </c>
      <c r="D182" t="s">
        <v>21</v>
      </c>
      <c r="E182" t="s">
        <v>22</v>
      </c>
      <c r="F182" t="s">
        <v>22</v>
      </c>
      <c r="G182">
        <v>0</v>
      </c>
      <c r="H182">
        <v>183.6</v>
      </c>
      <c r="I182">
        <v>116</v>
      </c>
      <c r="J182">
        <v>31.21</v>
      </c>
      <c r="K182">
        <v>152.6</v>
      </c>
      <c r="L182">
        <v>98</v>
      </c>
      <c r="M182">
        <v>12.97</v>
      </c>
      <c r="N182">
        <v>212.2</v>
      </c>
      <c r="O182">
        <v>99</v>
      </c>
      <c r="P182">
        <v>9.5500000000000007</v>
      </c>
      <c r="Q182">
        <v>12.2</v>
      </c>
      <c r="R182">
        <v>6</v>
      </c>
      <c r="S182">
        <v>3.29</v>
      </c>
      <c r="T182">
        <v>3</v>
      </c>
      <c r="U182" t="s">
        <v>22</v>
      </c>
      <c r="V182">
        <f>IF(tbl_Customers[[#This Row],[churn]] = "yes", 1, 0)</f>
        <v>0</v>
      </c>
      <c r="W182" t="str">
        <f>IF(tbl_Customers[[#This Row],[number_customer_service_calls]] &lt;= 1, "0-1 Calls", IF(tbl_Customers[[#This Row],[number_customer_service_calls]] &lt;= 3, "2-3 Calls", IF(tbl_Customers[[#This Row],[number_customer_service_calls]] &lt;=5, "4-5 Calls", "6+ Calls")))</f>
        <v>2-3 Calls</v>
      </c>
      <c r="X182" t="str">
        <f>IF(tbl_Customers[[#This Row],[account_length]] &lt;= 50, "0-50", IF(tbl_Customers[[#This Row],[account_length]] &lt;=100, "51-100", IF(tbl_Customers[[#This Row],[account_length]] &lt;= 150, "101-150", "151+")))</f>
        <v>51-100</v>
      </c>
      <c r="Y182" t="str">
        <f>IF(tbl_Customers[[#This Row],[total_intl_charge]] &lt;= 3, "Low Charges", "High Charges")</f>
        <v>High Charges</v>
      </c>
      <c r="Z182" t="str">
        <f>IF(tbl_Customers[[#This Row],[total_eve_calls]]&lt;=80,"Low Calls",
IF(tbl_Customers[[#This Row],[total_eve_calls]]&lt;=120,"Medium Calls","High Calls"))</f>
        <v>Medium Calls</v>
      </c>
      <c r="AA182" t="str">
        <f>IF(tbl_Customers[[#This Row],[total_eve_charge]]&lt;=15,"Low Charges",
IF(tbl_Customers[[#This Row],[total_eve_charge]]&lt;=20,"Medium Charges","High Charges"))</f>
        <v>Low Charges</v>
      </c>
      <c r="AB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 t="str">
        <f>IF(tbl_Customers[[#This Row],[number_vmail_messages]] = 0, "No Usage", IF(tbl_Customers[[#This Row],[number_vmail_messages]] &lt;= 20, "Low Usage", IF(tbl_Customers[[#This Row],[number_vmail_messages]] &lt;= 40, "Medium Usgae", "High Usage")))</f>
        <v>No Usage</v>
      </c>
      <c r="AD182" t="str">
        <f>IF(tbl_Customers[[#This Row],[total_day_minutes]]&lt;=150,"Low Usage", IF(tbl_Customers[[#This Row],[total_day_minutes]]&lt;=200,"Medium Usage", IF(tbl_Customers[[#This Row],[total_day_minutes]]&lt;=250,"High Usage","Very High Usage")))</f>
        <v>Medium Usage</v>
      </c>
      <c r="AE182" t="str">
        <f>IF(tbl_Customers[[#This Row],[total_intl_calls]]&lt;=5,"Low Calls", IF(tbl_Customers[[#This Row],[total_intl_calls]]&lt;=10, "Medium Calls", "High Calls"))</f>
        <v>Medium Calls</v>
      </c>
      <c r="AF1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 s="36" t="str">
        <f>IF(tbl_Customers[[#This Row],[Churn_Risk_Score]]&gt;=10,"High Risk", IF(tbl_Customers[[#This Row],[Churn_Risk_Score]]&gt;=5,"Medium Risk","Low Risk"))</f>
        <v>Low Risk</v>
      </c>
    </row>
    <row r="183" spans="1:33" x14ac:dyDescent="0.35">
      <c r="A183">
        <v>182</v>
      </c>
      <c r="B183" t="s">
        <v>71</v>
      </c>
      <c r="C183">
        <v>127</v>
      </c>
      <c r="D183" t="s">
        <v>25</v>
      </c>
      <c r="E183" t="s">
        <v>22</v>
      </c>
      <c r="F183" t="s">
        <v>23</v>
      </c>
      <c r="G183">
        <v>22</v>
      </c>
      <c r="H183">
        <v>166</v>
      </c>
      <c r="I183">
        <v>114</v>
      </c>
      <c r="J183">
        <v>28.22</v>
      </c>
      <c r="K183">
        <v>174.5</v>
      </c>
      <c r="L183">
        <v>103</v>
      </c>
      <c r="M183">
        <v>14.83</v>
      </c>
      <c r="N183">
        <v>244.9</v>
      </c>
      <c r="O183">
        <v>68</v>
      </c>
      <c r="P183">
        <v>11.02</v>
      </c>
      <c r="Q183">
        <v>10.199999999999999</v>
      </c>
      <c r="R183">
        <v>6</v>
      </c>
      <c r="S183">
        <v>2.75</v>
      </c>
      <c r="T183">
        <v>1</v>
      </c>
      <c r="U183" t="s">
        <v>22</v>
      </c>
      <c r="V183">
        <f>IF(tbl_Customers[[#This Row],[churn]] = "yes", 1, 0)</f>
        <v>0</v>
      </c>
      <c r="W183" t="str">
        <f>IF(tbl_Customers[[#This Row],[number_customer_service_calls]] &lt;= 1, "0-1 Calls", IF(tbl_Customers[[#This Row],[number_customer_service_calls]] &lt;= 3, "2-3 Calls", IF(tbl_Customers[[#This Row],[number_customer_service_calls]] &lt;=5, "4-5 Calls", "6+ Calls")))</f>
        <v>0-1 Calls</v>
      </c>
      <c r="X183" t="str">
        <f>IF(tbl_Customers[[#This Row],[account_length]] &lt;= 50, "0-50", IF(tbl_Customers[[#This Row],[account_length]] &lt;=100, "51-100", IF(tbl_Customers[[#This Row],[account_length]] &lt;= 150, "101-150", "151+")))</f>
        <v>101-150</v>
      </c>
      <c r="Y183" t="str">
        <f>IF(tbl_Customers[[#This Row],[total_intl_charge]] &lt;= 3, "Low Charges", "High Charges")</f>
        <v>Low Charges</v>
      </c>
      <c r="Z183" t="str">
        <f>IF(tbl_Customers[[#This Row],[total_eve_calls]]&lt;=80,"Low Calls",
IF(tbl_Customers[[#This Row],[total_eve_calls]]&lt;=120,"Medium Calls","High Calls"))</f>
        <v>Medium Calls</v>
      </c>
      <c r="AA183" t="str">
        <f>IF(tbl_Customers[[#This Row],[total_eve_charge]]&lt;=15,"Low Charges",
IF(tbl_Customers[[#This Row],[total_eve_charge]]&lt;=20,"Medium Charges","High Charges"))</f>
        <v>Low Charges</v>
      </c>
      <c r="AB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 t="str">
        <f>IF(tbl_Customers[[#This Row],[number_vmail_messages]] = 0, "No Usage", IF(tbl_Customers[[#This Row],[number_vmail_messages]] &lt;= 20, "Low Usage", IF(tbl_Customers[[#This Row],[number_vmail_messages]] &lt;= 40, "Medium Usgae", "High Usage")))</f>
        <v>Medium Usgae</v>
      </c>
      <c r="AD183" t="str">
        <f>IF(tbl_Customers[[#This Row],[total_day_minutes]]&lt;=150,"Low Usage", IF(tbl_Customers[[#This Row],[total_day_minutes]]&lt;=200,"Medium Usage", IF(tbl_Customers[[#This Row],[total_day_minutes]]&lt;=250,"High Usage","Very High Usage")))</f>
        <v>Medium Usage</v>
      </c>
      <c r="AE183" t="str">
        <f>IF(tbl_Customers[[#This Row],[total_intl_calls]]&lt;=5,"Low Calls", IF(tbl_Customers[[#This Row],[total_intl_calls]]&lt;=10, "Medium Calls", "High Calls"))</f>
        <v>Medium Calls</v>
      </c>
      <c r="AF1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3" s="36" t="str">
        <f>IF(tbl_Customers[[#This Row],[Churn_Risk_Score]]&gt;=10,"High Risk", IF(tbl_Customers[[#This Row],[Churn_Risk_Score]]&gt;=5,"Medium Risk","Low Risk"))</f>
        <v>Low Risk</v>
      </c>
    </row>
    <row r="184" spans="1:33" x14ac:dyDescent="0.35">
      <c r="A184">
        <v>183</v>
      </c>
      <c r="B184" t="s">
        <v>67</v>
      </c>
      <c r="C184">
        <v>65</v>
      </c>
      <c r="D184" t="s">
        <v>21</v>
      </c>
      <c r="E184" t="s">
        <v>22</v>
      </c>
      <c r="F184" t="s">
        <v>22</v>
      </c>
      <c r="G184">
        <v>0</v>
      </c>
      <c r="H184">
        <v>136.1</v>
      </c>
      <c r="I184">
        <v>112</v>
      </c>
      <c r="J184">
        <v>23.14</v>
      </c>
      <c r="K184">
        <v>272.89999999999998</v>
      </c>
      <c r="L184">
        <v>96</v>
      </c>
      <c r="M184">
        <v>23.2</v>
      </c>
      <c r="N184">
        <v>220.2</v>
      </c>
      <c r="O184">
        <v>104</v>
      </c>
      <c r="P184">
        <v>9.91</v>
      </c>
      <c r="Q184">
        <v>4.4000000000000004</v>
      </c>
      <c r="R184">
        <v>2</v>
      </c>
      <c r="S184">
        <v>1.19</v>
      </c>
      <c r="T184">
        <v>1</v>
      </c>
      <c r="U184" t="s">
        <v>22</v>
      </c>
      <c r="V184">
        <f>IF(tbl_Customers[[#This Row],[churn]] = "yes", 1, 0)</f>
        <v>0</v>
      </c>
      <c r="W184" t="str">
        <f>IF(tbl_Customers[[#This Row],[number_customer_service_calls]] &lt;= 1, "0-1 Calls", IF(tbl_Customers[[#This Row],[number_customer_service_calls]] &lt;= 3, "2-3 Calls", IF(tbl_Customers[[#This Row],[number_customer_service_calls]] &lt;=5, "4-5 Calls", "6+ Calls")))</f>
        <v>0-1 Calls</v>
      </c>
      <c r="X184" t="str">
        <f>IF(tbl_Customers[[#This Row],[account_length]] &lt;= 50, "0-50", IF(tbl_Customers[[#This Row],[account_length]] &lt;=100, "51-100", IF(tbl_Customers[[#This Row],[account_length]] &lt;= 150, "101-150", "151+")))</f>
        <v>51-100</v>
      </c>
      <c r="Y184" t="str">
        <f>IF(tbl_Customers[[#This Row],[total_intl_charge]] &lt;= 3, "Low Charges", "High Charges")</f>
        <v>Low Charges</v>
      </c>
      <c r="Z184" t="str">
        <f>IF(tbl_Customers[[#This Row],[total_eve_calls]]&lt;=80,"Low Calls",
IF(tbl_Customers[[#This Row],[total_eve_calls]]&lt;=120,"Medium Calls","High Calls"))</f>
        <v>Medium Calls</v>
      </c>
      <c r="AA184" t="str">
        <f>IF(tbl_Customers[[#This Row],[total_eve_charge]]&lt;=15,"Low Charges",
IF(tbl_Customers[[#This Row],[total_eve_charge]]&lt;=20,"Medium Charges","High Charges"))</f>
        <v>High Charges</v>
      </c>
      <c r="AB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 t="str">
        <f>IF(tbl_Customers[[#This Row],[number_vmail_messages]] = 0, "No Usage", IF(tbl_Customers[[#This Row],[number_vmail_messages]] &lt;= 20, "Low Usage", IF(tbl_Customers[[#This Row],[number_vmail_messages]] &lt;= 40, "Medium Usgae", "High Usage")))</f>
        <v>No Usage</v>
      </c>
      <c r="AD184" t="str">
        <f>IF(tbl_Customers[[#This Row],[total_day_minutes]]&lt;=150,"Low Usage", IF(tbl_Customers[[#This Row],[total_day_minutes]]&lt;=200,"Medium Usage", IF(tbl_Customers[[#This Row],[total_day_minutes]]&lt;=250,"High Usage","Very High Usage")))</f>
        <v>Low Usage</v>
      </c>
      <c r="AE184" t="str">
        <f>IF(tbl_Customers[[#This Row],[total_intl_calls]]&lt;=5,"Low Calls", IF(tbl_Customers[[#This Row],[total_intl_calls]]&lt;=10, "Medium Calls", "High Calls"))</f>
        <v>Low Calls</v>
      </c>
      <c r="AF1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 s="36" t="str">
        <f>IF(tbl_Customers[[#This Row],[Churn_Risk_Score]]&gt;=10,"High Risk", IF(tbl_Customers[[#This Row],[Churn_Risk_Score]]&gt;=5,"Medium Risk","Low Risk"))</f>
        <v>Low Risk</v>
      </c>
    </row>
    <row r="185" spans="1:33" x14ac:dyDescent="0.35">
      <c r="A185">
        <v>184</v>
      </c>
      <c r="B185" t="s">
        <v>66</v>
      </c>
      <c r="C185">
        <v>35</v>
      </c>
      <c r="D185" t="s">
        <v>25</v>
      </c>
      <c r="E185" t="s">
        <v>22</v>
      </c>
      <c r="F185" t="s">
        <v>22</v>
      </c>
      <c r="G185">
        <v>0</v>
      </c>
      <c r="H185">
        <v>149.30000000000001</v>
      </c>
      <c r="I185">
        <v>113</v>
      </c>
      <c r="J185">
        <v>25.38</v>
      </c>
      <c r="K185">
        <v>242.2</v>
      </c>
      <c r="L185">
        <v>122</v>
      </c>
      <c r="M185">
        <v>20.59</v>
      </c>
      <c r="N185">
        <v>174.3</v>
      </c>
      <c r="O185">
        <v>104</v>
      </c>
      <c r="P185">
        <v>7.84</v>
      </c>
      <c r="Q185">
        <v>8.9</v>
      </c>
      <c r="R185">
        <v>6</v>
      </c>
      <c r="S185">
        <v>2.4</v>
      </c>
      <c r="T185">
        <v>2</v>
      </c>
      <c r="U185" t="s">
        <v>22</v>
      </c>
      <c r="V185">
        <f>IF(tbl_Customers[[#This Row],[churn]] = "yes", 1, 0)</f>
        <v>0</v>
      </c>
      <c r="W185" t="str">
        <f>IF(tbl_Customers[[#This Row],[number_customer_service_calls]] &lt;= 1, "0-1 Calls", IF(tbl_Customers[[#This Row],[number_customer_service_calls]] &lt;= 3, "2-3 Calls", IF(tbl_Customers[[#This Row],[number_customer_service_calls]] &lt;=5, "4-5 Calls", "6+ Calls")))</f>
        <v>2-3 Calls</v>
      </c>
      <c r="X185" t="str">
        <f>IF(tbl_Customers[[#This Row],[account_length]] &lt;= 50, "0-50", IF(tbl_Customers[[#This Row],[account_length]] &lt;=100, "51-100", IF(tbl_Customers[[#This Row],[account_length]] &lt;= 150, "101-150", "151+")))</f>
        <v>0-50</v>
      </c>
      <c r="Y185" t="str">
        <f>IF(tbl_Customers[[#This Row],[total_intl_charge]] &lt;= 3, "Low Charges", "High Charges")</f>
        <v>Low Charges</v>
      </c>
      <c r="Z185" t="str">
        <f>IF(tbl_Customers[[#This Row],[total_eve_calls]]&lt;=80,"Low Calls",
IF(tbl_Customers[[#This Row],[total_eve_calls]]&lt;=120,"Medium Calls","High Calls"))</f>
        <v>High Calls</v>
      </c>
      <c r="AA185" t="str">
        <f>IF(tbl_Customers[[#This Row],[total_eve_charge]]&lt;=15,"Low Charges",
IF(tbl_Customers[[#This Row],[total_eve_charge]]&lt;=20,"Medium Charges","High Charges"))</f>
        <v>High Charges</v>
      </c>
      <c r="AB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 t="str">
        <f>IF(tbl_Customers[[#This Row],[number_vmail_messages]] = 0, "No Usage", IF(tbl_Customers[[#This Row],[number_vmail_messages]] &lt;= 20, "Low Usage", IF(tbl_Customers[[#This Row],[number_vmail_messages]] &lt;= 40, "Medium Usgae", "High Usage")))</f>
        <v>No Usage</v>
      </c>
      <c r="AD185" t="str">
        <f>IF(tbl_Customers[[#This Row],[total_day_minutes]]&lt;=150,"Low Usage", IF(tbl_Customers[[#This Row],[total_day_minutes]]&lt;=200,"Medium Usage", IF(tbl_Customers[[#This Row],[total_day_minutes]]&lt;=250,"High Usage","Very High Usage")))</f>
        <v>Low Usage</v>
      </c>
      <c r="AE185" t="str">
        <f>IF(tbl_Customers[[#This Row],[total_intl_calls]]&lt;=5,"Low Calls", IF(tbl_Customers[[#This Row],[total_intl_calls]]&lt;=10, "Medium Calls", "High Calls"))</f>
        <v>Medium Calls</v>
      </c>
      <c r="AF1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 s="36" t="str">
        <f>IF(tbl_Customers[[#This Row],[Churn_Risk_Score]]&gt;=10,"High Risk", IF(tbl_Customers[[#This Row],[Churn_Risk_Score]]&gt;=5,"Medium Risk","Low Risk"))</f>
        <v>Low Risk</v>
      </c>
    </row>
    <row r="186" spans="1:33" x14ac:dyDescent="0.35">
      <c r="A186">
        <v>185</v>
      </c>
      <c r="B186" t="s">
        <v>26</v>
      </c>
      <c r="C186">
        <v>88</v>
      </c>
      <c r="D186" t="s">
        <v>25</v>
      </c>
      <c r="E186" t="s">
        <v>22</v>
      </c>
      <c r="F186" t="s">
        <v>22</v>
      </c>
      <c r="G186">
        <v>0</v>
      </c>
      <c r="H186">
        <v>65.400000000000006</v>
      </c>
      <c r="I186">
        <v>97</v>
      </c>
      <c r="J186">
        <v>11.12</v>
      </c>
      <c r="K186">
        <v>168.2</v>
      </c>
      <c r="L186">
        <v>76</v>
      </c>
      <c r="M186">
        <v>14.3</v>
      </c>
      <c r="N186">
        <v>236</v>
      </c>
      <c r="O186">
        <v>113</v>
      </c>
      <c r="P186">
        <v>10.62</v>
      </c>
      <c r="Q186">
        <v>13.8</v>
      </c>
      <c r="R186">
        <v>1</v>
      </c>
      <c r="S186">
        <v>3.73</v>
      </c>
      <c r="T186">
        <v>2</v>
      </c>
      <c r="U186" t="s">
        <v>22</v>
      </c>
      <c r="V186">
        <f>IF(tbl_Customers[[#This Row],[churn]] = "yes", 1, 0)</f>
        <v>0</v>
      </c>
      <c r="W186" t="str">
        <f>IF(tbl_Customers[[#This Row],[number_customer_service_calls]] &lt;= 1, "0-1 Calls", IF(tbl_Customers[[#This Row],[number_customer_service_calls]] &lt;= 3, "2-3 Calls", IF(tbl_Customers[[#This Row],[number_customer_service_calls]] &lt;=5, "4-5 Calls", "6+ Calls")))</f>
        <v>2-3 Calls</v>
      </c>
      <c r="X186" t="str">
        <f>IF(tbl_Customers[[#This Row],[account_length]] &lt;= 50, "0-50", IF(tbl_Customers[[#This Row],[account_length]] &lt;=100, "51-100", IF(tbl_Customers[[#This Row],[account_length]] &lt;= 150, "101-150", "151+")))</f>
        <v>51-100</v>
      </c>
      <c r="Y186" t="str">
        <f>IF(tbl_Customers[[#This Row],[total_intl_charge]] &lt;= 3, "Low Charges", "High Charges")</f>
        <v>High Charges</v>
      </c>
      <c r="Z186" t="str">
        <f>IF(tbl_Customers[[#This Row],[total_eve_calls]]&lt;=80,"Low Calls",
IF(tbl_Customers[[#This Row],[total_eve_calls]]&lt;=120,"Medium Calls","High Calls"))</f>
        <v>Low Calls</v>
      </c>
      <c r="AA186" t="str">
        <f>IF(tbl_Customers[[#This Row],[total_eve_charge]]&lt;=15,"Low Charges",
IF(tbl_Customers[[#This Row],[total_eve_charge]]&lt;=20,"Medium Charges","High Charges"))</f>
        <v>Low Charges</v>
      </c>
      <c r="AB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 t="str">
        <f>IF(tbl_Customers[[#This Row],[number_vmail_messages]] = 0, "No Usage", IF(tbl_Customers[[#This Row],[number_vmail_messages]] &lt;= 20, "Low Usage", IF(tbl_Customers[[#This Row],[number_vmail_messages]] &lt;= 40, "Medium Usgae", "High Usage")))</f>
        <v>No Usage</v>
      </c>
      <c r="AD186" t="str">
        <f>IF(tbl_Customers[[#This Row],[total_day_minutes]]&lt;=150,"Low Usage", IF(tbl_Customers[[#This Row],[total_day_minutes]]&lt;=200,"Medium Usage", IF(tbl_Customers[[#This Row],[total_day_minutes]]&lt;=250,"High Usage","Very High Usage")))</f>
        <v>Low Usage</v>
      </c>
      <c r="AE186" t="str">
        <f>IF(tbl_Customers[[#This Row],[total_intl_calls]]&lt;=5,"Low Calls", IF(tbl_Customers[[#This Row],[total_intl_calls]]&lt;=10, "Medium Calls", "High Calls"))</f>
        <v>Low Calls</v>
      </c>
      <c r="AF1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6" s="36" t="str">
        <f>IF(tbl_Customers[[#This Row],[Churn_Risk_Score]]&gt;=10,"High Risk", IF(tbl_Customers[[#This Row],[Churn_Risk_Score]]&gt;=5,"Medium Risk","Low Risk"))</f>
        <v>Low Risk</v>
      </c>
    </row>
    <row r="187" spans="1:33" x14ac:dyDescent="0.35">
      <c r="A187">
        <v>186</v>
      </c>
      <c r="B187" t="s">
        <v>32</v>
      </c>
      <c r="C187">
        <v>65</v>
      </c>
      <c r="D187" t="s">
        <v>21</v>
      </c>
      <c r="E187" t="s">
        <v>22</v>
      </c>
      <c r="F187" t="s">
        <v>22</v>
      </c>
      <c r="G187">
        <v>0</v>
      </c>
      <c r="H187">
        <v>213.4</v>
      </c>
      <c r="I187">
        <v>111</v>
      </c>
      <c r="J187">
        <v>36.28</v>
      </c>
      <c r="K187">
        <v>234.5</v>
      </c>
      <c r="L187">
        <v>94</v>
      </c>
      <c r="M187">
        <v>19.93</v>
      </c>
      <c r="N187">
        <v>250.1</v>
      </c>
      <c r="O187">
        <v>123</v>
      </c>
      <c r="P187">
        <v>11.25</v>
      </c>
      <c r="Q187">
        <v>2.7</v>
      </c>
      <c r="R187">
        <v>4</v>
      </c>
      <c r="S187">
        <v>0.73</v>
      </c>
      <c r="T187">
        <v>1</v>
      </c>
      <c r="U187" t="s">
        <v>22</v>
      </c>
      <c r="V187">
        <f>IF(tbl_Customers[[#This Row],[churn]] = "yes", 1, 0)</f>
        <v>0</v>
      </c>
      <c r="W187" t="str">
        <f>IF(tbl_Customers[[#This Row],[number_customer_service_calls]] &lt;= 1, "0-1 Calls", IF(tbl_Customers[[#This Row],[number_customer_service_calls]] &lt;= 3, "2-3 Calls", IF(tbl_Customers[[#This Row],[number_customer_service_calls]] &lt;=5, "4-5 Calls", "6+ Calls")))</f>
        <v>0-1 Calls</v>
      </c>
      <c r="X187" t="str">
        <f>IF(tbl_Customers[[#This Row],[account_length]] &lt;= 50, "0-50", IF(tbl_Customers[[#This Row],[account_length]] &lt;=100, "51-100", IF(tbl_Customers[[#This Row],[account_length]] &lt;= 150, "101-150", "151+")))</f>
        <v>51-100</v>
      </c>
      <c r="Y187" t="str">
        <f>IF(tbl_Customers[[#This Row],[total_intl_charge]] &lt;= 3, "Low Charges", "High Charges")</f>
        <v>Low Charges</v>
      </c>
      <c r="Z187" t="str">
        <f>IF(tbl_Customers[[#This Row],[total_eve_calls]]&lt;=80,"Low Calls",
IF(tbl_Customers[[#This Row],[total_eve_calls]]&lt;=120,"Medium Calls","High Calls"))</f>
        <v>Medium Calls</v>
      </c>
      <c r="AA187" t="str">
        <f>IF(tbl_Customers[[#This Row],[total_eve_charge]]&lt;=15,"Low Charges",
IF(tbl_Customers[[#This Row],[total_eve_charge]]&lt;=20,"Medium Charges","High Charges"))</f>
        <v>Medium Charges</v>
      </c>
      <c r="AB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7" t="str">
        <f>IF(tbl_Customers[[#This Row],[number_vmail_messages]] = 0, "No Usage", IF(tbl_Customers[[#This Row],[number_vmail_messages]] &lt;= 20, "Low Usage", IF(tbl_Customers[[#This Row],[number_vmail_messages]] &lt;= 40, "Medium Usgae", "High Usage")))</f>
        <v>No Usage</v>
      </c>
      <c r="AD187" t="str">
        <f>IF(tbl_Customers[[#This Row],[total_day_minutes]]&lt;=150,"Low Usage", IF(tbl_Customers[[#This Row],[total_day_minutes]]&lt;=200,"Medium Usage", IF(tbl_Customers[[#This Row],[total_day_minutes]]&lt;=250,"High Usage","Very High Usage")))</f>
        <v>High Usage</v>
      </c>
      <c r="AE187" t="str">
        <f>IF(tbl_Customers[[#This Row],[total_intl_calls]]&lt;=5,"Low Calls", IF(tbl_Customers[[#This Row],[total_intl_calls]]&lt;=10, "Medium Calls", "High Calls"))</f>
        <v>Low Calls</v>
      </c>
      <c r="AF1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 s="36" t="str">
        <f>IF(tbl_Customers[[#This Row],[Churn_Risk_Score]]&gt;=10,"High Risk", IF(tbl_Customers[[#This Row],[Churn_Risk_Score]]&gt;=5,"Medium Risk","Low Risk"))</f>
        <v>Low Risk</v>
      </c>
    </row>
    <row r="188" spans="1:33" x14ac:dyDescent="0.35">
      <c r="A188">
        <v>187</v>
      </c>
      <c r="B188" t="s">
        <v>29</v>
      </c>
      <c r="C188">
        <v>123</v>
      </c>
      <c r="D188" t="s">
        <v>21</v>
      </c>
      <c r="E188" t="s">
        <v>22</v>
      </c>
      <c r="F188" t="s">
        <v>22</v>
      </c>
      <c r="G188">
        <v>0</v>
      </c>
      <c r="H188">
        <v>206.9</v>
      </c>
      <c r="I188">
        <v>85</v>
      </c>
      <c r="J188">
        <v>35.17</v>
      </c>
      <c r="K188">
        <v>244.7</v>
      </c>
      <c r="L188">
        <v>78</v>
      </c>
      <c r="M188">
        <v>20.8</v>
      </c>
      <c r="N188">
        <v>221.5</v>
      </c>
      <c r="O188">
        <v>136</v>
      </c>
      <c r="P188">
        <v>9.9700000000000006</v>
      </c>
      <c r="Q188">
        <v>7.7</v>
      </c>
      <c r="R188">
        <v>2</v>
      </c>
      <c r="S188">
        <v>2.08</v>
      </c>
      <c r="T188">
        <v>3</v>
      </c>
      <c r="U188" t="s">
        <v>22</v>
      </c>
      <c r="V188">
        <f>IF(tbl_Customers[[#This Row],[churn]] = "yes", 1, 0)</f>
        <v>0</v>
      </c>
      <c r="W188" t="str">
        <f>IF(tbl_Customers[[#This Row],[number_customer_service_calls]] &lt;= 1, "0-1 Calls", IF(tbl_Customers[[#This Row],[number_customer_service_calls]] &lt;= 3, "2-3 Calls", IF(tbl_Customers[[#This Row],[number_customer_service_calls]] &lt;=5, "4-5 Calls", "6+ Calls")))</f>
        <v>2-3 Calls</v>
      </c>
      <c r="X188" t="str">
        <f>IF(tbl_Customers[[#This Row],[account_length]] &lt;= 50, "0-50", IF(tbl_Customers[[#This Row],[account_length]] &lt;=100, "51-100", IF(tbl_Customers[[#This Row],[account_length]] &lt;= 150, "101-150", "151+")))</f>
        <v>101-150</v>
      </c>
      <c r="Y188" t="str">
        <f>IF(tbl_Customers[[#This Row],[total_intl_charge]] &lt;= 3, "Low Charges", "High Charges")</f>
        <v>Low Charges</v>
      </c>
      <c r="Z188" t="str">
        <f>IF(tbl_Customers[[#This Row],[total_eve_calls]]&lt;=80,"Low Calls",
IF(tbl_Customers[[#This Row],[total_eve_calls]]&lt;=120,"Medium Calls","High Calls"))</f>
        <v>Low Calls</v>
      </c>
      <c r="AA188" t="str">
        <f>IF(tbl_Customers[[#This Row],[total_eve_charge]]&lt;=15,"Low Charges",
IF(tbl_Customers[[#This Row],[total_eve_charge]]&lt;=20,"Medium Charges","High Charges"))</f>
        <v>High Charges</v>
      </c>
      <c r="AB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 t="str">
        <f>IF(tbl_Customers[[#This Row],[number_vmail_messages]] = 0, "No Usage", IF(tbl_Customers[[#This Row],[number_vmail_messages]] &lt;= 20, "Low Usage", IF(tbl_Customers[[#This Row],[number_vmail_messages]] &lt;= 40, "Medium Usgae", "High Usage")))</f>
        <v>No Usage</v>
      </c>
      <c r="AD188" t="str">
        <f>IF(tbl_Customers[[#This Row],[total_day_minutes]]&lt;=150,"Low Usage", IF(tbl_Customers[[#This Row],[total_day_minutes]]&lt;=200,"Medium Usage", IF(tbl_Customers[[#This Row],[total_day_minutes]]&lt;=250,"High Usage","Very High Usage")))</f>
        <v>High Usage</v>
      </c>
      <c r="AE188" t="str">
        <f>IF(tbl_Customers[[#This Row],[total_intl_calls]]&lt;=5,"Low Calls", IF(tbl_Customers[[#This Row],[total_intl_calls]]&lt;=10, "Medium Calls", "High Calls"))</f>
        <v>Low Calls</v>
      </c>
      <c r="AF1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8" s="36" t="str">
        <f>IF(tbl_Customers[[#This Row],[Churn_Risk_Score]]&gt;=10,"High Risk", IF(tbl_Customers[[#This Row],[Churn_Risk_Score]]&gt;=5,"Medium Risk","Low Risk"))</f>
        <v>Low Risk</v>
      </c>
    </row>
    <row r="189" spans="1:33" x14ac:dyDescent="0.35">
      <c r="A189">
        <v>188</v>
      </c>
      <c r="B189" t="s">
        <v>34</v>
      </c>
      <c r="C189">
        <v>126</v>
      </c>
      <c r="D189" t="s">
        <v>25</v>
      </c>
      <c r="E189" t="s">
        <v>22</v>
      </c>
      <c r="F189" t="s">
        <v>23</v>
      </c>
      <c r="G189">
        <v>27</v>
      </c>
      <c r="H189">
        <v>186.2</v>
      </c>
      <c r="I189">
        <v>78</v>
      </c>
      <c r="J189">
        <v>31.65</v>
      </c>
      <c r="K189">
        <v>189.6</v>
      </c>
      <c r="L189">
        <v>83</v>
      </c>
      <c r="M189">
        <v>16.12</v>
      </c>
      <c r="N189">
        <v>76.5</v>
      </c>
      <c r="O189">
        <v>139</v>
      </c>
      <c r="P189">
        <v>3.44</v>
      </c>
      <c r="Q189">
        <v>9.6</v>
      </c>
      <c r="R189">
        <v>3</v>
      </c>
      <c r="S189">
        <v>2.59</v>
      </c>
      <c r="T189">
        <v>2</v>
      </c>
      <c r="U189" t="s">
        <v>22</v>
      </c>
      <c r="V189">
        <f>IF(tbl_Customers[[#This Row],[churn]] = "yes", 1, 0)</f>
        <v>0</v>
      </c>
      <c r="W189" t="str">
        <f>IF(tbl_Customers[[#This Row],[number_customer_service_calls]] &lt;= 1, "0-1 Calls", IF(tbl_Customers[[#This Row],[number_customer_service_calls]] &lt;= 3, "2-3 Calls", IF(tbl_Customers[[#This Row],[number_customer_service_calls]] &lt;=5, "4-5 Calls", "6+ Calls")))</f>
        <v>2-3 Calls</v>
      </c>
      <c r="X189" t="str">
        <f>IF(tbl_Customers[[#This Row],[account_length]] &lt;= 50, "0-50", IF(tbl_Customers[[#This Row],[account_length]] &lt;=100, "51-100", IF(tbl_Customers[[#This Row],[account_length]] &lt;= 150, "101-150", "151+")))</f>
        <v>101-150</v>
      </c>
      <c r="Y189" t="str">
        <f>IF(tbl_Customers[[#This Row],[total_intl_charge]] &lt;= 3, "Low Charges", "High Charges")</f>
        <v>Low Charges</v>
      </c>
      <c r="Z189" t="str">
        <f>IF(tbl_Customers[[#This Row],[total_eve_calls]]&lt;=80,"Low Calls",
IF(tbl_Customers[[#This Row],[total_eve_calls]]&lt;=120,"Medium Calls","High Calls"))</f>
        <v>Medium Calls</v>
      </c>
      <c r="AA189" t="str">
        <f>IF(tbl_Customers[[#This Row],[total_eve_charge]]&lt;=15,"Low Charges",
IF(tbl_Customers[[#This Row],[total_eve_charge]]&lt;=20,"Medium Charges","High Charges"))</f>
        <v>Medium Charges</v>
      </c>
      <c r="AB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9" t="str">
        <f>IF(tbl_Customers[[#This Row],[number_vmail_messages]] = 0, "No Usage", IF(tbl_Customers[[#This Row],[number_vmail_messages]] &lt;= 20, "Low Usage", IF(tbl_Customers[[#This Row],[number_vmail_messages]] &lt;= 40, "Medium Usgae", "High Usage")))</f>
        <v>Medium Usgae</v>
      </c>
      <c r="AD189" t="str">
        <f>IF(tbl_Customers[[#This Row],[total_day_minutes]]&lt;=150,"Low Usage", IF(tbl_Customers[[#This Row],[total_day_minutes]]&lt;=200,"Medium Usage", IF(tbl_Customers[[#This Row],[total_day_minutes]]&lt;=250,"High Usage","Very High Usage")))</f>
        <v>Medium Usage</v>
      </c>
      <c r="AE189" t="str">
        <f>IF(tbl_Customers[[#This Row],[total_intl_calls]]&lt;=5,"Low Calls", IF(tbl_Customers[[#This Row],[total_intl_calls]]&lt;=10, "Medium Calls", "High Calls"))</f>
        <v>Low Calls</v>
      </c>
      <c r="AF1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9" s="36" t="str">
        <f>IF(tbl_Customers[[#This Row],[Churn_Risk_Score]]&gt;=10,"High Risk", IF(tbl_Customers[[#This Row],[Churn_Risk_Score]]&gt;=5,"Medium Risk","Low Risk"))</f>
        <v>Low Risk</v>
      </c>
    </row>
    <row r="190" spans="1:33" x14ac:dyDescent="0.35">
      <c r="A190">
        <v>189</v>
      </c>
      <c r="B190" t="s">
        <v>65</v>
      </c>
      <c r="C190">
        <v>45</v>
      </c>
      <c r="D190" t="s">
        <v>21</v>
      </c>
      <c r="E190" t="s">
        <v>22</v>
      </c>
      <c r="F190" t="s">
        <v>23</v>
      </c>
      <c r="G190">
        <v>22</v>
      </c>
      <c r="H190">
        <v>196.6</v>
      </c>
      <c r="I190">
        <v>84</v>
      </c>
      <c r="J190">
        <v>33.42</v>
      </c>
      <c r="K190">
        <v>313.2</v>
      </c>
      <c r="L190">
        <v>92</v>
      </c>
      <c r="M190">
        <v>26.62</v>
      </c>
      <c r="N190">
        <v>163.30000000000001</v>
      </c>
      <c r="O190">
        <v>108</v>
      </c>
      <c r="P190">
        <v>7.35</v>
      </c>
      <c r="Q190">
        <v>11.9</v>
      </c>
      <c r="R190">
        <v>3</v>
      </c>
      <c r="S190">
        <v>3.21</v>
      </c>
      <c r="T190">
        <v>0</v>
      </c>
      <c r="U190" t="s">
        <v>22</v>
      </c>
      <c r="V190">
        <f>IF(tbl_Customers[[#This Row],[churn]] = "yes", 1, 0)</f>
        <v>0</v>
      </c>
      <c r="W190" t="str">
        <f>IF(tbl_Customers[[#This Row],[number_customer_service_calls]] &lt;= 1, "0-1 Calls", IF(tbl_Customers[[#This Row],[number_customer_service_calls]] &lt;= 3, "2-3 Calls", IF(tbl_Customers[[#This Row],[number_customer_service_calls]] &lt;=5, "4-5 Calls", "6+ Calls")))</f>
        <v>0-1 Calls</v>
      </c>
      <c r="X190" t="str">
        <f>IF(tbl_Customers[[#This Row],[account_length]] &lt;= 50, "0-50", IF(tbl_Customers[[#This Row],[account_length]] &lt;=100, "51-100", IF(tbl_Customers[[#This Row],[account_length]] &lt;= 150, "101-150", "151+")))</f>
        <v>0-50</v>
      </c>
      <c r="Y190" t="str">
        <f>IF(tbl_Customers[[#This Row],[total_intl_charge]] &lt;= 3, "Low Charges", "High Charges")</f>
        <v>High Charges</v>
      </c>
      <c r="Z190" t="str">
        <f>IF(tbl_Customers[[#This Row],[total_eve_calls]]&lt;=80,"Low Calls",
IF(tbl_Customers[[#This Row],[total_eve_calls]]&lt;=120,"Medium Calls","High Calls"))</f>
        <v>Medium Calls</v>
      </c>
      <c r="AA190" t="str">
        <f>IF(tbl_Customers[[#This Row],[total_eve_charge]]&lt;=15,"Low Charges",
IF(tbl_Customers[[#This Row],[total_eve_charge]]&lt;=20,"Medium Charges","High Charges"))</f>
        <v>High Charges</v>
      </c>
      <c r="AB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0" t="str">
        <f>IF(tbl_Customers[[#This Row],[number_vmail_messages]] = 0, "No Usage", IF(tbl_Customers[[#This Row],[number_vmail_messages]] &lt;= 20, "Low Usage", IF(tbl_Customers[[#This Row],[number_vmail_messages]] &lt;= 40, "Medium Usgae", "High Usage")))</f>
        <v>Medium Usgae</v>
      </c>
      <c r="AD190" t="str">
        <f>IF(tbl_Customers[[#This Row],[total_day_minutes]]&lt;=150,"Low Usage", IF(tbl_Customers[[#This Row],[total_day_minutes]]&lt;=200,"Medium Usage", IF(tbl_Customers[[#This Row],[total_day_minutes]]&lt;=250,"High Usage","Very High Usage")))</f>
        <v>Medium Usage</v>
      </c>
      <c r="AE190" t="str">
        <f>IF(tbl_Customers[[#This Row],[total_intl_calls]]&lt;=5,"Low Calls", IF(tbl_Customers[[#This Row],[total_intl_calls]]&lt;=10, "Medium Calls", "High Calls"))</f>
        <v>Low Calls</v>
      </c>
      <c r="AF1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0" s="36" t="str">
        <f>IF(tbl_Customers[[#This Row],[Churn_Risk_Score]]&gt;=10,"High Risk", IF(tbl_Customers[[#This Row],[Churn_Risk_Score]]&gt;=5,"Medium Risk","Low Risk"))</f>
        <v>Low Risk</v>
      </c>
    </row>
    <row r="191" spans="1:33" x14ac:dyDescent="0.35">
      <c r="A191">
        <v>190</v>
      </c>
      <c r="B191" t="s">
        <v>49</v>
      </c>
      <c r="C191">
        <v>93</v>
      </c>
      <c r="D191" t="s">
        <v>25</v>
      </c>
      <c r="E191" t="s">
        <v>23</v>
      </c>
      <c r="F191" t="s">
        <v>22</v>
      </c>
      <c r="G191">
        <v>0</v>
      </c>
      <c r="H191">
        <v>312</v>
      </c>
      <c r="I191">
        <v>109</v>
      </c>
      <c r="J191">
        <v>53.04</v>
      </c>
      <c r="K191">
        <v>129.4</v>
      </c>
      <c r="L191">
        <v>100</v>
      </c>
      <c r="M191">
        <v>11</v>
      </c>
      <c r="N191">
        <v>217.6</v>
      </c>
      <c r="O191">
        <v>74</v>
      </c>
      <c r="P191">
        <v>9.7899999999999991</v>
      </c>
      <c r="Q191">
        <v>10.5</v>
      </c>
      <c r="R191">
        <v>2</v>
      </c>
      <c r="S191">
        <v>2.84</v>
      </c>
      <c r="T191">
        <v>0</v>
      </c>
      <c r="U191" t="s">
        <v>23</v>
      </c>
      <c r="V191">
        <f>IF(tbl_Customers[[#This Row],[churn]] = "yes", 1, 0)</f>
        <v>1</v>
      </c>
      <c r="W191" t="str">
        <f>IF(tbl_Customers[[#This Row],[number_customer_service_calls]] &lt;= 1, "0-1 Calls", IF(tbl_Customers[[#This Row],[number_customer_service_calls]] &lt;= 3, "2-3 Calls", IF(tbl_Customers[[#This Row],[number_customer_service_calls]] &lt;=5, "4-5 Calls", "6+ Calls")))</f>
        <v>0-1 Calls</v>
      </c>
      <c r="X191" t="str">
        <f>IF(tbl_Customers[[#This Row],[account_length]] &lt;= 50, "0-50", IF(tbl_Customers[[#This Row],[account_length]] &lt;=100, "51-100", IF(tbl_Customers[[#This Row],[account_length]] &lt;= 150, "101-150", "151+")))</f>
        <v>51-100</v>
      </c>
      <c r="Y191" t="str">
        <f>IF(tbl_Customers[[#This Row],[total_intl_charge]] &lt;= 3, "Low Charges", "High Charges")</f>
        <v>Low Charges</v>
      </c>
      <c r="Z191" t="str">
        <f>IF(tbl_Customers[[#This Row],[total_eve_calls]]&lt;=80,"Low Calls",
IF(tbl_Customers[[#This Row],[total_eve_calls]]&lt;=120,"Medium Calls","High Calls"))</f>
        <v>Medium Calls</v>
      </c>
      <c r="AA191" t="str">
        <f>IF(tbl_Customers[[#This Row],[total_eve_charge]]&lt;=15,"Low Charges",
IF(tbl_Customers[[#This Row],[total_eve_charge]]&lt;=20,"Medium Charges","High Charges"))</f>
        <v>Low Charges</v>
      </c>
      <c r="AB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 t="str">
        <f>IF(tbl_Customers[[#This Row],[number_vmail_messages]] = 0, "No Usage", IF(tbl_Customers[[#This Row],[number_vmail_messages]] &lt;= 20, "Low Usage", IF(tbl_Customers[[#This Row],[number_vmail_messages]] &lt;= 40, "Medium Usgae", "High Usage")))</f>
        <v>No Usage</v>
      </c>
      <c r="AD191" t="str">
        <f>IF(tbl_Customers[[#This Row],[total_day_minutes]]&lt;=150,"Low Usage", IF(tbl_Customers[[#This Row],[total_day_minutes]]&lt;=200,"Medium Usage", IF(tbl_Customers[[#This Row],[total_day_minutes]]&lt;=250,"High Usage","Very High Usage")))</f>
        <v>Very High Usage</v>
      </c>
      <c r="AE191" t="str">
        <f>IF(tbl_Customers[[#This Row],[total_intl_calls]]&lt;=5,"Low Calls", IF(tbl_Customers[[#This Row],[total_intl_calls]]&lt;=10, "Medium Calls", "High Calls"))</f>
        <v>Low Calls</v>
      </c>
      <c r="AF1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1" s="36" t="str">
        <f>IF(tbl_Customers[[#This Row],[Churn_Risk_Score]]&gt;=10,"High Risk", IF(tbl_Customers[[#This Row],[Churn_Risk_Score]]&gt;=5,"Medium Risk","Low Risk"))</f>
        <v>Medium Risk</v>
      </c>
    </row>
    <row r="192" spans="1:33" x14ac:dyDescent="0.35">
      <c r="A192">
        <v>191</v>
      </c>
      <c r="B192" t="s">
        <v>20</v>
      </c>
      <c r="C192">
        <v>63</v>
      </c>
      <c r="D192" t="s">
        <v>21</v>
      </c>
      <c r="E192" t="s">
        <v>23</v>
      </c>
      <c r="F192" t="s">
        <v>23</v>
      </c>
      <c r="G192">
        <v>36</v>
      </c>
      <c r="H192">
        <v>199</v>
      </c>
      <c r="I192">
        <v>110</v>
      </c>
      <c r="J192">
        <v>33.83</v>
      </c>
      <c r="K192">
        <v>291.3</v>
      </c>
      <c r="L192">
        <v>111</v>
      </c>
      <c r="M192">
        <v>24.76</v>
      </c>
      <c r="N192">
        <v>197.6</v>
      </c>
      <c r="O192">
        <v>92</v>
      </c>
      <c r="P192">
        <v>8.89</v>
      </c>
      <c r="Q192">
        <v>11</v>
      </c>
      <c r="R192">
        <v>6</v>
      </c>
      <c r="S192">
        <v>2.97</v>
      </c>
      <c r="T192">
        <v>1</v>
      </c>
      <c r="U192" t="s">
        <v>22</v>
      </c>
      <c r="V192">
        <f>IF(tbl_Customers[[#This Row],[churn]] = "yes", 1, 0)</f>
        <v>0</v>
      </c>
      <c r="W192" t="str">
        <f>IF(tbl_Customers[[#This Row],[number_customer_service_calls]] &lt;= 1, "0-1 Calls", IF(tbl_Customers[[#This Row],[number_customer_service_calls]] &lt;= 3, "2-3 Calls", IF(tbl_Customers[[#This Row],[number_customer_service_calls]] &lt;=5, "4-5 Calls", "6+ Calls")))</f>
        <v>0-1 Calls</v>
      </c>
      <c r="X192" t="str">
        <f>IF(tbl_Customers[[#This Row],[account_length]] &lt;= 50, "0-50", IF(tbl_Customers[[#This Row],[account_length]] &lt;=100, "51-100", IF(tbl_Customers[[#This Row],[account_length]] &lt;= 150, "101-150", "151+")))</f>
        <v>51-100</v>
      </c>
      <c r="Y192" t="str">
        <f>IF(tbl_Customers[[#This Row],[total_intl_charge]] &lt;= 3, "Low Charges", "High Charges")</f>
        <v>Low Charges</v>
      </c>
      <c r="Z192" t="str">
        <f>IF(tbl_Customers[[#This Row],[total_eve_calls]]&lt;=80,"Low Calls",
IF(tbl_Customers[[#This Row],[total_eve_calls]]&lt;=120,"Medium Calls","High Calls"))</f>
        <v>Medium Calls</v>
      </c>
      <c r="AA192" t="str">
        <f>IF(tbl_Customers[[#This Row],[total_eve_charge]]&lt;=15,"Low Charges",
IF(tbl_Customers[[#This Row],[total_eve_charge]]&lt;=20,"Medium Charges","High Charges"))</f>
        <v>High Charges</v>
      </c>
      <c r="AB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 t="str">
        <f>IF(tbl_Customers[[#This Row],[number_vmail_messages]] = 0, "No Usage", IF(tbl_Customers[[#This Row],[number_vmail_messages]] &lt;= 20, "Low Usage", IF(tbl_Customers[[#This Row],[number_vmail_messages]] &lt;= 40, "Medium Usgae", "High Usage")))</f>
        <v>Medium Usgae</v>
      </c>
      <c r="AD192" t="str">
        <f>IF(tbl_Customers[[#This Row],[total_day_minutes]]&lt;=150,"Low Usage", IF(tbl_Customers[[#This Row],[total_day_minutes]]&lt;=200,"Medium Usage", IF(tbl_Customers[[#This Row],[total_day_minutes]]&lt;=250,"High Usage","Very High Usage")))</f>
        <v>Medium Usage</v>
      </c>
      <c r="AE192" t="str">
        <f>IF(tbl_Customers[[#This Row],[total_intl_calls]]&lt;=5,"Low Calls", IF(tbl_Customers[[#This Row],[total_intl_calls]]&lt;=10, "Medium Calls", "High Calls"))</f>
        <v>Medium Calls</v>
      </c>
      <c r="AF1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2" s="36" t="str">
        <f>IF(tbl_Customers[[#This Row],[Churn_Risk_Score]]&gt;=10,"High Risk", IF(tbl_Customers[[#This Row],[Churn_Risk_Score]]&gt;=5,"Medium Risk","Low Risk"))</f>
        <v>Low Risk</v>
      </c>
    </row>
    <row r="193" spans="1:33" x14ac:dyDescent="0.35">
      <c r="A193">
        <v>192</v>
      </c>
      <c r="B193" t="s">
        <v>26</v>
      </c>
      <c r="C193">
        <v>100</v>
      </c>
      <c r="D193" t="s">
        <v>21</v>
      </c>
      <c r="E193" t="s">
        <v>22</v>
      </c>
      <c r="F193" t="s">
        <v>22</v>
      </c>
      <c r="G193">
        <v>0</v>
      </c>
      <c r="H193">
        <v>203.1</v>
      </c>
      <c r="I193">
        <v>96</v>
      </c>
      <c r="J193">
        <v>34.53</v>
      </c>
      <c r="K193">
        <v>217</v>
      </c>
      <c r="L193">
        <v>126</v>
      </c>
      <c r="M193">
        <v>18.45</v>
      </c>
      <c r="N193">
        <v>180.9</v>
      </c>
      <c r="O193">
        <v>122</v>
      </c>
      <c r="P193">
        <v>8.14</v>
      </c>
      <c r="Q193">
        <v>13.5</v>
      </c>
      <c r="R193">
        <v>2</v>
      </c>
      <c r="S193">
        <v>3.65</v>
      </c>
      <c r="T193">
        <v>3</v>
      </c>
      <c r="U193" t="s">
        <v>22</v>
      </c>
      <c r="V193">
        <f>IF(tbl_Customers[[#This Row],[churn]] = "yes", 1, 0)</f>
        <v>0</v>
      </c>
      <c r="W193" t="str">
        <f>IF(tbl_Customers[[#This Row],[number_customer_service_calls]] &lt;= 1, "0-1 Calls", IF(tbl_Customers[[#This Row],[number_customer_service_calls]] &lt;= 3, "2-3 Calls", IF(tbl_Customers[[#This Row],[number_customer_service_calls]] &lt;=5, "4-5 Calls", "6+ Calls")))</f>
        <v>2-3 Calls</v>
      </c>
      <c r="X193" t="str">
        <f>IF(tbl_Customers[[#This Row],[account_length]] &lt;= 50, "0-50", IF(tbl_Customers[[#This Row],[account_length]] &lt;=100, "51-100", IF(tbl_Customers[[#This Row],[account_length]] &lt;= 150, "101-150", "151+")))</f>
        <v>51-100</v>
      </c>
      <c r="Y193" t="str">
        <f>IF(tbl_Customers[[#This Row],[total_intl_charge]] &lt;= 3, "Low Charges", "High Charges")</f>
        <v>High Charges</v>
      </c>
      <c r="Z193" t="str">
        <f>IF(tbl_Customers[[#This Row],[total_eve_calls]]&lt;=80,"Low Calls",
IF(tbl_Customers[[#This Row],[total_eve_calls]]&lt;=120,"Medium Calls","High Calls"))</f>
        <v>High Calls</v>
      </c>
      <c r="AA193" t="str">
        <f>IF(tbl_Customers[[#This Row],[total_eve_charge]]&lt;=15,"Low Charges",
IF(tbl_Customers[[#This Row],[total_eve_charge]]&lt;=20,"Medium Charges","High Charges"))</f>
        <v>Medium Charges</v>
      </c>
      <c r="AB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 t="str">
        <f>IF(tbl_Customers[[#This Row],[number_vmail_messages]] = 0, "No Usage", IF(tbl_Customers[[#This Row],[number_vmail_messages]] &lt;= 20, "Low Usage", IF(tbl_Customers[[#This Row],[number_vmail_messages]] &lt;= 40, "Medium Usgae", "High Usage")))</f>
        <v>No Usage</v>
      </c>
      <c r="AD193" t="str">
        <f>IF(tbl_Customers[[#This Row],[total_day_minutes]]&lt;=150,"Low Usage", IF(tbl_Customers[[#This Row],[total_day_minutes]]&lt;=200,"Medium Usage", IF(tbl_Customers[[#This Row],[total_day_minutes]]&lt;=250,"High Usage","Very High Usage")))</f>
        <v>High Usage</v>
      </c>
      <c r="AE193" t="str">
        <f>IF(tbl_Customers[[#This Row],[total_intl_calls]]&lt;=5,"Low Calls", IF(tbl_Customers[[#This Row],[total_intl_calls]]&lt;=10, "Medium Calls", "High Calls"))</f>
        <v>Low Calls</v>
      </c>
      <c r="AF1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 s="36" t="str">
        <f>IF(tbl_Customers[[#This Row],[Churn_Risk_Score]]&gt;=10,"High Risk", IF(tbl_Customers[[#This Row],[Churn_Risk_Score]]&gt;=5,"Medium Risk","Low Risk"))</f>
        <v>Low Risk</v>
      </c>
    </row>
    <row r="194" spans="1:33" x14ac:dyDescent="0.35">
      <c r="A194">
        <v>193</v>
      </c>
      <c r="B194" t="s">
        <v>62</v>
      </c>
      <c r="C194">
        <v>53</v>
      </c>
      <c r="D194" t="s">
        <v>21</v>
      </c>
      <c r="E194" t="s">
        <v>22</v>
      </c>
      <c r="F194" t="s">
        <v>22</v>
      </c>
      <c r="G194">
        <v>0</v>
      </c>
      <c r="H194">
        <v>168.8</v>
      </c>
      <c r="I194">
        <v>97</v>
      </c>
      <c r="J194">
        <v>28.7</v>
      </c>
      <c r="K194">
        <v>220.3</v>
      </c>
      <c r="L194">
        <v>87</v>
      </c>
      <c r="M194">
        <v>18.73</v>
      </c>
      <c r="N194">
        <v>154.30000000000001</v>
      </c>
      <c r="O194">
        <v>113</v>
      </c>
      <c r="P194">
        <v>6.94</v>
      </c>
      <c r="Q194">
        <v>10.9</v>
      </c>
      <c r="R194">
        <v>2</v>
      </c>
      <c r="S194">
        <v>2.94</v>
      </c>
      <c r="T194">
        <v>0</v>
      </c>
      <c r="U194" t="s">
        <v>22</v>
      </c>
      <c r="V194">
        <f>IF(tbl_Customers[[#This Row],[churn]] = "yes", 1, 0)</f>
        <v>0</v>
      </c>
      <c r="W194" t="str">
        <f>IF(tbl_Customers[[#This Row],[number_customer_service_calls]] &lt;= 1, "0-1 Calls", IF(tbl_Customers[[#This Row],[number_customer_service_calls]] &lt;= 3, "2-3 Calls", IF(tbl_Customers[[#This Row],[number_customer_service_calls]] &lt;=5, "4-5 Calls", "6+ Calls")))</f>
        <v>0-1 Calls</v>
      </c>
      <c r="X194" t="str">
        <f>IF(tbl_Customers[[#This Row],[account_length]] &lt;= 50, "0-50", IF(tbl_Customers[[#This Row],[account_length]] &lt;=100, "51-100", IF(tbl_Customers[[#This Row],[account_length]] &lt;= 150, "101-150", "151+")))</f>
        <v>51-100</v>
      </c>
      <c r="Y194" t="str">
        <f>IF(tbl_Customers[[#This Row],[total_intl_charge]] &lt;= 3, "Low Charges", "High Charges")</f>
        <v>Low Charges</v>
      </c>
      <c r="Z194" t="str">
        <f>IF(tbl_Customers[[#This Row],[total_eve_calls]]&lt;=80,"Low Calls",
IF(tbl_Customers[[#This Row],[total_eve_calls]]&lt;=120,"Medium Calls","High Calls"))</f>
        <v>Medium Calls</v>
      </c>
      <c r="AA194" t="str">
        <f>IF(tbl_Customers[[#This Row],[total_eve_charge]]&lt;=15,"Low Charges",
IF(tbl_Customers[[#This Row],[total_eve_charge]]&lt;=20,"Medium Charges","High Charges"))</f>
        <v>Medium Charges</v>
      </c>
      <c r="AB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 t="str">
        <f>IF(tbl_Customers[[#This Row],[number_vmail_messages]] = 0, "No Usage", IF(tbl_Customers[[#This Row],[number_vmail_messages]] &lt;= 20, "Low Usage", IF(tbl_Customers[[#This Row],[number_vmail_messages]] &lt;= 40, "Medium Usgae", "High Usage")))</f>
        <v>No Usage</v>
      </c>
      <c r="AD194" t="str">
        <f>IF(tbl_Customers[[#This Row],[total_day_minutes]]&lt;=150,"Low Usage", IF(tbl_Customers[[#This Row],[total_day_minutes]]&lt;=200,"Medium Usage", IF(tbl_Customers[[#This Row],[total_day_minutes]]&lt;=250,"High Usage","Very High Usage")))</f>
        <v>Medium Usage</v>
      </c>
      <c r="AE194" t="str">
        <f>IF(tbl_Customers[[#This Row],[total_intl_calls]]&lt;=5,"Low Calls", IF(tbl_Customers[[#This Row],[total_intl_calls]]&lt;=10, "Medium Calls", "High Calls"))</f>
        <v>Low Calls</v>
      </c>
      <c r="AF1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4" s="36" t="str">
        <f>IF(tbl_Customers[[#This Row],[Churn_Risk_Score]]&gt;=10,"High Risk", IF(tbl_Customers[[#This Row],[Churn_Risk_Score]]&gt;=5,"Medium Risk","Low Risk"))</f>
        <v>Low Risk</v>
      </c>
    </row>
    <row r="195" spans="1:33" x14ac:dyDescent="0.35">
      <c r="A195">
        <v>194</v>
      </c>
      <c r="B195" t="s">
        <v>37</v>
      </c>
      <c r="C195">
        <v>92</v>
      </c>
      <c r="D195" t="s">
        <v>21</v>
      </c>
      <c r="E195" t="s">
        <v>23</v>
      </c>
      <c r="F195" t="s">
        <v>22</v>
      </c>
      <c r="G195">
        <v>0</v>
      </c>
      <c r="H195">
        <v>173.1</v>
      </c>
      <c r="I195">
        <v>140</v>
      </c>
      <c r="J195">
        <v>29.43</v>
      </c>
      <c r="K195">
        <v>240.3</v>
      </c>
      <c r="L195">
        <v>105</v>
      </c>
      <c r="M195">
        <v>20.43</v>
      </c>
      <c r="N195">
        <v>233.2</v>
      </c>
      <c r="O195">
        <v>117</v>
      </c>
      <c r="P195">
        <v>10.49</v>
      </c>
      <c r="Q195">
        <v>9</v>
      </c>
      <c r="R195">
        <v>5</v>
      </c>
      <c r="S195">
        <v>2.4300000000000002</v>
      </c>
      <c r="T195">
        <v>1</v>
      </c>
      <c r="U195" t="s">
        <v>22</v>
      </c>
      <c r="V195">
        <f>IF(tbl_Customers[[#This Row],[churn]] = "yes", 1, 0)</f>
        <v>0</v>
      </c>
      <c r="W195" t="str">
        <f>IF(tbl_Customers[[#This Row],[number_customer_service_calls]] &lt;= 1, "0-1 Calls", IF(tbl_Customers[[#This Row],[number_customer_service_calls]] &lt;= 3, "2-3 Calls", IF(tbl_Customers[[#This Row],[number_customer_service_calls]] &lt;=5, "4-5 Calls", "6+ Calls")))</f>
        <v>0-1 Calls</v>
      </c>
      <c r="X195" t="str">
        <f>IF(tbl_Customers[[#This Row],[account_length]] &lt;= 50, "0-50", IF(tbl_Customers[[#This Row],[account_length]] &lt;=100, "51-100", IF(tbl_Customers[[#This Row],[account_length]] &lt;= 150, "101-150", "151+")))</f>
        <v>51-100</v>
      </c>
      <c r="Y195" t="str">
        <f>IF(tbl_Customers[[#This Row],[total_intl_charge]] &lt;= 3, "Low Charges", "High Charges")</f>
        <v>Low Charges</v>
      </c>
      <c r="Z195" t="str">
        <f>IF(tbl_Customers[[#This Row],[total_eve_calls]]&lt;=80,"Low Calls",
IF(tbl_Customers[[#This Row],[total_eve_calls]]&lt;=120,"Medium Calls","High Calls"))</f>
        <v>Medium Calls</v>
      </c>
      <c r="AA195" t="str">
        <f>IF(tbl_Customers[[#This Row],[total_eve_charge]]&lt;=15,"Low Charges",
IF(tbl_Customers[[#This Row],[total_eve_charge]]&lt;=20,"Medium Charges","High Charges"))</f>
        <v>High Charges</v>
      </c>
      <c r="AB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 t="str">
        <f>IF(tbl_Customers[[#This Row],[number_vmail_messages]] = 0, "No Usage", IF(tbl_Customers[[#This Row],[number_vmail_messages]] &lt;= 20, "Low Usage", IF(tbl_Customers[[#This Row],[number_vmail_messages]] &lt;= 40, "Medium Usgae", "High Usage")))</f>
        <v>No Usage</v>
      </c>
      <c r="AD195" t="str">
        <f>IF(tbl_Customers[[#This Row],[total_day_minutes]]&lt;=150,"Low Usage", IF(tbl_Customers[[#This Row],[total_day_minutes]]&lt;=200,"Medium Usage", IF(tbl_Customers[[#This Row],[total_day_minutes]]&lt;=250,"High Usage","Very High Usage")))</f>
        <v>Medium Usage</v>
      </c>
      <c r="AE195" t="str">
        <f>IF(tbl_Customers[[#This Row],[total_intl_calls]]&lt;=5,"Low Calls", IF(tbl_Customers[[#This Row],[total_intl_calls]]&lt;=10, "Medium Calls", "High Calls"))</f>
        <v>Low Calls</v>
      </c>
      <c r="AF1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5" s="36" t="str">
        <f>IF(tbl_Customers[[#This Row],[Churn_Risk_Score]]&gt;=10,"High Risk", IF(tbl_Customers[[#This Row],[Churn_Risk_Score]]&gt;=5,"Medium Risk","Low Risk"))</f>
        <v>Low Risk</v>
      </c>
    </row>
    <row r="196" spans="1:33" x14ac:dyDescent="0.35">
      <c r="A196">
        <v>195</v>
      </c>
      <c r="B196" t="s">
        <v>60</v>
      </c>
      <c r="C196">
        <v>139</v>
      </c>
      <c r="D196" t="s">
        <v>28</v>
      </c>
      <c r="E196" t="s">
        <v>22</v>
      </c>
      <c r="F196" t="s">
        <v>22</v>
      </c>
      <c r="G196">
        <v>0</v>
      </c>
      <c r="H196">
        <v>134.4</v>
      </c>
      <c r="I196">
        <v>106</v>
      </c>
      <c r="J196">
        <v>22.85</v>
      </c>
      <c r="K196">
        <v>211.3</v>
      </c>
      <c r="L196">
        <v>98</v>
      </c>
      <c r="M196">
        <v>17.96</v>
      </c>
      <c r="N196">
        <v>193.6</v>
      </c>
      <c r="O196">
        <v>125</v>
      </c>
      <c r="P196">
        <v>8.7100000000000009</v>
      </c>
      <c r="Q196">
        <v>10.199999999999999</v>
      </c>
      <c r="R196">
        <v>2</v>
      </c>
      <c r="S196">
        <v>2.75</v>
      </c>
      <c r="T196">
        <v>5</v>
      </c>
      <c r="U196" t="s">
        <v>23</v>
      </c>
      <c r="V196">
        <f>IF(tbl_Customers[[#This Row],[churn]] = "yes", 1, 0)</f>
        <v>1</v>
      </c>
      <c r="W196" t="str">
        <f>IF(tbl_Customers[[#This Row],[number_customer_service_calls]] &lt;= 1, "0-1 Calls", IF(tbl_Customers[[#This Row],[number_customer_service_calls]] &lt;= 3, "2-3 Calls", IF(tbl_Customers[[#This Row],[number_customer_service_calls]] &lt;=5, "4-5 Calls", "6+ Calls")))</f>
        <v>4-5 Calls</v>
      </c>
      <c r="X196" t="str">
        <f>IF(tbl_Customers[[#This Row],[account_length]] &lt;= 50, "0-50", IF(tbl_Customers[[#This Row],[account_length]] &lt;=100, "51-100", IF(tbl_Customers[[#This Row],[account_length]] &lt;= 150, "101-150", "151+")))</f>
        <v>101-150</v>
      </c>
      <c r="Y196" t="str">
        <f>IF(tbl_Customers[[#This Row],[total_intl_charge]] &lt;= 3, "Low Charges", "High Charges")</f>
        <v>Low Charges</v>
      </c>
      <c r="Z196" t="str">
        <f>IF(tbl_Customers[[#This Row],[total_eve_calls]]&lt;=80,"Low Calls",
IF(tbl_Customers[[#This Row],[total_eve_calls]]&lt;=120,"Medium Calls","High Calls"))</f>
        <v>Medium Calls</v>
      </c>
      <c r="AA196" t="str">
        <f>IF(tbl_Customers[[#This Row],[total_eve_charge]]&lt;=15,"Low Charges",
IF(tbl_Customers[[#This Row],[total_eve_charge]]&lt;=20,"Medium Charges","High Charges"))</f>
        <v>Medium Charges</v>
      </c>
      <c r="AB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 t="str">
        <f>IF(tbl_Customers[[#This Row],[number_vmail_messages]] = 0, "No Usage", IF(tbl_Customers[[#This Row],[number_vmail_messages]] &lt;= 20, "Low Usage", IF(tbl_Customers[[#This Row],[number_vmail_messages]] &lt;= 40, "Medium Usgae", "High Usage")))</f>
        <v>No Usage</v>
      </c>
      <c r="AD196" t="str">
        <f>IF(tbl_Customers[[#This Row],[total_day_minutes]]&lt;=150,"Low Usage", IF(tbl_Customers[[#This Row],[total_day_minutes]]&lt;=200,"Medium Usage", IF(tbl_Customers[[#This Row],[total_day_minutes]]&lt;=250,"High Usage","Very High Usage")))</f>
        <v>Low Usage</v>
      </c>
      <c r="AE196" t="str">
        <f>IF(tbl_Customers[[#This Row],[total_intl_calls]]&lt;=5,"Low Calls", IF(tbl_Customers[[#This Row],[total_intl_calls]]&lt;=10, "Medium Calls", "High Calls"))</f>
        <v>Low Calls</v>
      </c>
      <c r="AF1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6" s="36" t="str">
        <f>IF(tbl_Customers[[#This Row],[Churn_Risk_Score]]&gt;=10,"High Risk", IF(tbl_Customers[[#This Row],[Churn_Risk_Score]]&gt;=5,"Medium Risk","Low Risk"))</f>
        <v>Medium Risk</v>
      </c>
    </row>
    <row r="197" spans="1:33" x14ac:dyDescent="0.35">
      <c r="A197">
        <v>196</v>
      </c>
      <c r="B197" t="s">
        <v>57</v>
      </c>
      <c r="C197">
        <v>110</v>
      </c>
      <c r="D197" t="s">
        <v>25</v>
      </c>
      <c r="E197" t="s">
        <v>22</v>
      </c>
      <c r="F197" t="s">
        <v>23</v>
      </c>
      <c r="G197">
        <v>40</v>
      </c>
      <c r="H197">
        <v>202.6</v>
      </c>
      <c r="I197">
        <v>103</v>
      </c>
      <c r="J197">
        <v>34.44</v>
      </c>
      <c r="K197">
        <v>118.8</v>
      </c>
      <c r="L197">
        <v>128</v>
      </c>
      <c r="M197">
        <v>10.1</v>
      </c>
      <c r="N197">
        <v>234.9</v>
      </c>
      <c r="O197">
        <v>98</v>
      </c>
      <c r="P197">
        <v>10.57</v>
      </c>
      <c r="Q197">
        <v>9</v>
      </c>
      <c r="R197">
        <v>9</v>
      </c>
      <c r="S197">
        <v>2.4300000000000002</v>
      </c>
      <c r="T197">
        <v>2</v>
      </c>
      <c r="U197" t="s">
        <v>22</v>
      </c>
      <c r="V197">
        <f>IF(tbl_Customers[[#This Row],[churn]] = "yes", 1, 0)</f>
        <v>0</v>
      </c>
      <c r="W197" t="str">
        <f>IF(tbl_Customers[[#This Row],[number_customer_service_calls]] &lt;= 1, "0-1 Calls", IF(tbl_Customers[[#This Row],[number_customer_service_calls]] &lt;= 3, "2-3 Calls", IF(tbl_Customers[[#This Row],[number_customer_service_calls]] &lt;=5, "4-5 Calls", "6+ Calls")))</f>
        <v>2-3 Calls</v>
      </c>
      <c r="X197" t="str">
        <f>IF(tbl_Customers[[#This Row],[account_length]] &lt;= 50, "0-50", IF(tbl_Customers[[#This Row],[account_length]] &lt;=100, "51-100", IF(tbl_Customers[[#This Row],[account_length]] &lt;= 150, "101-150", "151+")))</f>
        <v>101-150</v>
      </c>
      <c r="Y197" t="str">
        <f>IF(tbl_Customers[[#This Row],[total_intl_charge]] &lt;= 3, "Low Charges", "High Charges")</f>
        <v>Low Charges</v>
      </c>
      <c r="Z197" t="str">
        <f>IF(tbl_Customers[[#This Row],[total_eve_calls]]&lt;=80,"Low Calls",
IF(tbl_Customers[[#This Row],[total_eve_calls]]&lt;=120,"Medium Calls","High Calls"))</f>
        <v>High Calls</v>
      </c>
      <c r="AA197" t="str">
        <f>IF(tbl_Customers[[#This Row],[total_eve_charge]]&lt;=15,"Low Charges",
IF(tbl_Customers[[#This Row],[total_eve_charge]]&lt;=20,"Medium Charges","High Charges"))</f>
        <v>Low Charges</v>
      </c>
      <c r="AB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 t="str">
        <f>IF(tbl_Customers[[#This Row],[number_vmail_messages]] = 0, "No Usage", IF(tbl_Customers[[#This Row],[number_vmail_messages]] &lt;= 20, "Low Usage", IF(tbl_Customers[[#This Row],[number_vmail_messages]] &lt;= 40, "Medium Usgae", "High Usage")))</f>
        <v>Medium Usgae</v>
      </c>
      <c r="AD197" t="str">
        <f>IF(tbl_Customers[[#This Row],[total_day_minutes]]&lt;=150,"Low Usage", IF(tbl_Customers[[#This Row],[total_day_minutes]]&lt;=200,"Medium Usage", IF(tbl_Customers[[#This Row],[total_day_minutes]]&lt;=250,"High Usage","Very High Usage")))</f>
        <v>High Usage</v>
      </c>
      <c r="AE197" t="str">
        <f>IF(tbl_Customers[[#This Row],[total_intl_calls]]&lt;=5,"Low Calls", IF(tbl_Customers[[#This Row],[total_intl_calls]]&lt;=10, "Medium Calls", "High Calls"))</f>
        <v>Medium Calls</v>
      </c>
      <c r="AF1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7" s="36" t="str">
        <f>IF(tbl_Customers[[#This Row],[Churn_Risk_Score]]&gt;=10,"High Risk", IF(tbl_Customers[[#This Row],[Churn_Risk_Score]]&gt;=5,"Medium Risk","Low Risk"))</f>
        <v>Low Risk</v>
      </c>
    </row>
    <row r="198" spans="1:33" x14ac:dyDescent="0.35">
      <c r="A198">
        <v>197</v>
      </c>
      <c r="B198" t="s">
        <v>72</v>
      </c>
      <c r="C198">
        <v>110</v>
      </c>
      <c r="D198" t="s">
        <v>25</v>
      </c>
      <c r="E198" t="s">
        <v>22</v>
      </c>
      <c r="F198" t="s">
        <v>22</v>
      </c>
      <c r="G198">
        <v>0</v>
      </c>
      <c r="H198">
        <v>74.5</v>
      </c>
      <c r="I198">
        <v>117</v>
      </c>
      <c r="J198">
        <v>12.67</v>
      </c>
      <c r="K198">
        <v>200.8</v>
      </c>
      <c r="L198">
        <v>98</v>
      </c>
      <c r="M198">
        <v>17.07</v>
      </c>
      <c r="N198">
        <v>192.2</v>
      </c>
      <c r="O198">
        <v>101</v>
      </c>
      <c r="P198">
        <v>8.65</v>
      </c>
      <c r="Q198">
        <v>9.8000000000000007</v>
      </c>
      <c r="R198">
        <v>7</v>
      </c>
      <c r="S198">
        <v>2.65</v>
      </c>
      <c r="T198">
        <v>3</v>
      </c>
      <c r="U198" t="s">
        <v>22</v>
      </c>
      <c r="V198">
        <f>IF(tbl_Customers[[#This Row],[churn]] = "yes", 1, 0)</f>
        <v>0</v>
      </c>
      <c r="W198" t="str">
        <f>IF(tbl_Customers[[#This Row],[number_customer_service_calls]] &lt;= 1, "0-1 Calls", IF(tbl_Customers[[#This Row],[number_customer_service_calls]] &lt;= 3, "2-3 Calls", IF(tbl_Customers[[#This Row],[number_customer_service_calls]] &lt;=5, "4-5 Calls", "6+ Calls")))</f>
        <v>2-3 Calls</v>
      </c>
      <c r="X198" t="str">
        <f>IF(tbl_Customers[[#This Row],[account_length]] &lt;= 50, "0-50", IF(tbl_Customers[[#This Row],[account_length]] &lt;=100, "51-100", IF(tbl_Customers[[#This Row],[account_length]] &lt;= 150, "101-150", "151+")))</f>
        <v>101-150</v>
      </c>
      <c r="Y198" t="str">
        <f>IF(tbl_Customers[[#This Row],[total_intl_charge]] &lt;= 3, "Low Charges", "High Charges")</f>
        <v>Low Charges</v>
      </c>
      <c r="Z198" t="str">
        <f>IF(tbl_Customers[[#This Row],[total_eve_calls]]&lt;=80,"Low Calls",
IF(tbl_Customers[[#This Row],[total_eve_calls]]&lt;=120,"Medium Calls","High Calls"))</f>
        <v>Medium Calls</v>
      </c>
      <c r="AA198" t="str">
        <f>IF(tbl_Customers[[#This Row],[total_eve_charge]]&lt;=15,"Low Charges",
IF(tbl_Customers[[#This Row],[total_eve_charge]]&lt;=20,"Medium Charges","High Charges"))</f>
        <v>Medium Charges</v>
      </c>
      <c r="AB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 t="str">
        <f>IF(tbl_Customers[[#This Row],[number_vmail_messages]] = 0, "No Usage", IF(tbl_Customers[[#This Row],[number_vmail_messages]] &lt;= 20, "Low Usage", IF(tbl_Customers[[#This Row],[number_vmail_messages]] &lt;= 40, "Medium Usgae", "High Usage")))</f>
        <v>No Usage</v>
      </c>
      <c r="AD198" t="str">
        <f>IF(tbl_Customers[[#This Row],[total_day_minutes]]&lt;=150,"Low Usage", IF(tbl_Customers[[#This Row],[total_day_minutes]]&lt;=200,"Medium Usage", IF(tbl_Customers[[#This Row],[total_day_minutes]]&lt;=250,"High Usage","Very High Usage")))</f>
        <v>Low Usage</v>
      </c>
      <c r="AE198" t="str">
        <f>IF(tbl_Customers[[#This Row],[total_intl_calls]]&lt;=5,"Low Calls", IF(tbl_Customers[[#This Row],[total_intl_calls]]&lt;=10, "Medium Calls", "High Calls"))</f>
        <v>Medium Calls</v>
      </c>
      <c r="AF1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 s="36" t="str">
        <f>IF(tbl_Customers[[#This Row],[Churn_Risk_Score]]&gt;=10,"High Risk", IF(tbl_Customers[[#This Row],[Churn_Risk_Score]]&gt;=5,"Medium Risk","Low Risk"))</f>
        <v>Low Risk</v>
      </c>
    </row>
    <row r="199" spans="1:33" x14ac:dyDescent="0.35">
      <c r="A199">
        <v>198</v>
      </c>
      <c r="B199" t="s">
        <v>44</v>
      </c>
      <c r="C199">
        <v>215</v>
      </c>
      <c r="D199" t="s">
        <v>28</v>
      </c>
      <c r="E199" t="s">
        <v>22</v>
      </c>
      <c r="F199" t="s">
        <v>22</v>
      </c>
      <c r="G199">
        <v>0</v>
      </c>
      <c r="H199">
        <v>83.6</v>
      </c>
      <c r="I199">
        <v>148</v>
      </c>
      <c r="J199">
        <v>14.21</v>
      </c>
      <c r="K199">
        <v>120.9</v>
      </c>
      <c r="L199">
        <v>91</v>
      </c>
      <c r="M199">
        <v>10.28</v>
      </c>
      <c r="N199">
        <v>226.6</v>
      </c>
      <c r="O199">
        <v>110</v>
      </c>
      <c r="P199">
        <v>10.199999999999999</v>
      </c>
      <c r="Q199">
        <v>10.7</v>
      </c>
      <c r="R199">
        <v>9</v>
      </c>
      <c r="S199">
        <v>2.89</v>
      </c>
      <c r="T199">
        <v>0</v>
      </c>
      <c r="U199" t="s">
        <v>22</v>
      </c>
      <c r="V199">
        <f>IF(tbl_Customers[[#This Row],[churn]] = "yes", 1, 0)</f>
        <v>0</v>
      </c>
      <c r="W199" t="str">
        <f>IF(tbl_Customers[[#This Row],[number_customer_service_calls]] &lt;= 1, "0-1 Calls", IF(tbl_Customers[[#This Row],[number_customer_service_calls]] &lt;= 3, "2-3 Calls", IF(tbl_Customers[[#This Row],[number_customer_service_calls]] &lt;=5, "4-5 Calls", "6+ Calls")))</f>
        <v>0-1 Calls</v>
      </c>
      <c r="X199" t="str">
        <f>IF(tbl_Customers[[#This Row],[account_length]] &lt;= 50, "0-50", IF(tbl_Customers[[#This Row],[account_length]] &lt;=100, "51-100", IF(tbl_Customers[[#This Row],[account_length]] &lt;= 150, "101-150", "151+")))</f>
        <v>151+</v>
      </c>
      <c r="Y199" t="str">
        <f>IF(tbl_Customers[[#This Row],[total_intl_charge]] &lt;= 3, "Low Charges", "High Charges")</f>
        <v>Low Charges</v>
      </c>
      <c r="Z199" t="str">
        <f>IF(tbl_Customers[[#This Row],[total_eve_calls]]&lt;=80,"Low Calls",
IF(tbl_Customers[[#This Row],[total_eve_calls]]&lt;=120,"Medium Calls","High Calls"))</f>
        <v>Medium Calls</v>
      </c>
      <c r="AA199" t="str">
        <f>IF(tbl_Customers[[#This Row],[total_eve_charge]]&lt;=15,"Low Charges",
IF(tbl_Customers[[#This Row],[total_eve_charge]]&lt;=20,"Medium Charges","High Charges"))</f>
        <v>Low Charges</v>
      </c>
      <c r="AB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 t="str">
        <f>IF(tbl_Customers[[#This Row],[number_vmail_messages]] = 0, "No Usage", IF(tbl_Customers[[#This Row],[number_vmail_messages]] &lt;= 20, "Low Usage", IF(tbl_Customers[[#This Row],[number_vmail_messages]] &lt;= 40, "Medium Usgae", "High Usage")))</f>
        <v>No Usage</v>
      </c>
      <c r="AD199" t="str">
        <f>IF(tbl_Customers[[#This Row],[total_day_minutes]]&lt;=150,"Low Usage", IF(tbl_Customers[[#This Row],[total_day_minutes]]&lt;=200,"Medium Usage", IF(tbl_Customers[[#This Row],[total_day_minutes]]&lt;=250,"High Usage","Very High Usage")))</f>
        <v>Low Usage</v>
      </c>
      <c r="AE199" t="str">
        <f>IF(tbl_Customers[[#This Row],[total_intl_calls]]&lt;=5,"Low Calls", IF(tbl_Customers[[#This Row],[total_intl_calls]]&lt;=10, "Medium Calls", "High Calls"))</f>
        <v>Medium Calls</v>
      </c>
      <c r="AF1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 s="36" t="str">
        <f>IF(tbl_Customers[[#This Row],[Churn_Risk_Score]]&gt;=10,"High Risk", IF(tbl_Customers[[#This Row],[Churn_Risk_Score]]&gt;=5,"Medium Risk","Low Risk"))</f>
        <v>Low Risk</v>
      </c>
    </row>
    <row r="200" spans="1:33" x14ac:dyDescent="0.35">
      <c r="A200">
        <v>199</v>
      </c>
      <c r="B200" t="s">
        <v>24</v>
      </c>
      <c r="C200">
        <v>138</v>
      </c>
      <c r="D200" t="s">
        <v>28</v>
      </c>
      <c r="E200" t="s">
        <v>22</v>
      </c>
      <c r="F200" t="s">
        <v>22</v>
      </c>
      <c r="G200">
        <v>0</v>
      </c>
      <c r="H200">
        <v>220.2</v>
      </c>
      <c r="I200">
        <v>89</v>
      </c>
      <c r="J200">
        <v>37.43</v>
      </c>
      <c r="K200">
        <v>88.3</v>
      </c>
      <c r="L200">
        <v>125</v>
      </c>
      <c r="M200">
        <v>7.51</v>
      </c>
      <c r="N200">
        <v>195.3</v>
      </c>
      <c r="O200">
        <v>79</v>
      </c>
      <c r="P200">
        <v>8.7899999999999991</v>
      </c>
      <c r="Q200">
        <v>12.9</v>
      </c>
      <c r="R200">
        <v>5</v>
      </c>
      <c r="S200">
        <v>3.48</v>
      </c>
      <c r="T200">
        <v>0</v>
      </c>
      <c r="U200" t="s">
        <v>22</v>
      </c>
      <c r="V200">
        <f>IF(tbl_Customers[[#This Row],[churn]] = "yes", 1, 0)</f>
        <v>0</v>
      </c>
      <c r="W200" t="str">
        <f>IF(tbl_Customers[[#This Row],[number_customer_service_calls]] &lt;= 1, "0-1 Calls", IF(tbl_Customers[[#This Row],[number_customer_service_calls]] &lt;= 3, "2-3 Calls", IF(tbl_Customers[[#This Row],[number_customer_service_calls]] &lt;=5, "4-5 Calls", "6+ Calls")))</f>
        <v>0-1 Calls</v>
      </c>
      <c r="X200" t="str">
        <f>IF(tbl_Customers[[#This Row],[account_length]] &lt;= 50, "0-50", IF(tbl_Customers[[#This Row],[account_length]] &lt;=100, "51-100", IF(tbl_Customers[[#This Row],[account_length]] &lt;= 150, "101-150", "151+")))</f>
        <v>101-150</v>
      </c>
      <c r="Y200" t="str">
        <f>IF(tbl_Customers[[#This Row],[total_intl_charge]] &lt;= 3, "Low Charges", "High Charges")</f>
        <v>High Charges</v>
      </c>
      <c r="Z200" t="str">
        <f>IF(tbl_Customers[[#This Row],[total_eve_calls]]&lt;=80,"Low Calls",
IF(tbl_Customers[[#This Row],[total_eve_calls]]&lt;=120,"Medium Calls","High Calls"))</f>
        <v>High Calls</v>
      </c>
      <c r="AA200" t="str">
        <f>IF(tbl_Customers[[#This Row],[total_eve_charge]]&lt;=15,"Low Charges",
IF(tbl_Customers[[#This Row],[total_eve_charge]]&lt;=20,"Medium Charges","High Charges"))</f>
        <v>Low Charges</v>
      </c>
      <c r="AB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 t="str">
        <f>IF(tbl_Customers[[#This Row],[number_vmail_messages]] = 0, "No Usage", IF(tbl_Customers[[#This Row],[number_vmail_messages]] &lt;= 20, "Low Usage", IF(tbl_Customers[[#This Row],[number_vmail_messages]] &lt;= 40, "Medium Usgae", "High Usage")))</f>
        <v>No Usage</v>
      </c>
      <c r="AD200" t="str">
        <f>IF(tbl_Customers[[#This Row],[total_day_minutes]]&lt;=150,"Low Usage", IF(tbl_Customers[[#This Row],[total_day_minutes]]&lt;=200,"Medium Usage", IF(tbl_Customers[[#This Row],[total_day_minutes]]&lt;=250,"High Usage","Very High Usage")))</f>
        <v>High Usage</v>
      </c>
      <c r="AE200" t="str">
        <f>IF(tbl_Customers[[#This Row],[total_intl_calls]]&lt;=5,"Low Calls", IF(tbl_Customers[[#This Row],[total_intl_calls]]&lt;=10, "Medium Calls", "High Calls"))</f>
        <v>Low Calls</v>
      </c>
      <c r="AF2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0" s="36" t="str">
        <f>IF(tbl_Customers[[#This Row],[Churn_Risk_Score]]&gt;=10,"High Risk", IF(tbl_Customers[[#This Row],[Churn_Risk_Score]]&gt;=5,"Medium Risk","Low Risk"))</f>
        <v>Low Risk</v>
      </c>
    </row>
    <row r="201" spans="1:33" x14ac:dyDescent="0.35">
      <c r="A201">
        <v>200</v>
      </c>
      <c r="B201" t="s">
        <v>62</v>
      </c>
      <c r="C201">
        <v>137</v>
      </c>
      <c r="D201" t="s">
        <v>21</v>
      </c>
      <c r="E201" t="s">
        <v>23</v>
      </c>
      <c r="F201" t="s">
        <v>22</v>
      </c>
      <c r="G201">
        <v>0</v>
      </c>
      <c r="H201">
        <v>135.1</v>
      </c>
      <c r="I201">
        <v>95</v>
      </c>
      <c r="J201">
        <v>22.97</v>
      </c>
      <c r="K201">
        <v>134.1</v>
      </c>
      <c r="L201">
        <v>102</v>
      </c>
      <c r="M201">
        <v>11.4</v>
      </c>
      <c r="N201">
        <v>223.1</v>
      </c>
      <c r="O201">
        <v>81</v>
      </c>
      <c r="P201">
        <v>10.039999999999999</v>
      </c>
      <c r="Q201">
        <v>12.3</v>
      </c>
      <c r="R201">
        <v>2</v>
      </c>
      <c r="S201">
        <v>3.32</v>
      </c>
      <c r="T201">
        <v>2</v>
      </c>
      <c r="U201" t="s">
        <v>23</v>
      </c>
      <c r="V201">
        <f>IF(tbl_Customers[[#This Row],[churn]] = "yes", 1, 0)</f>
        <v>1</v>
      </c>
      <c r="W201" t="str">
        <f>IF(tbl_Customers[[#This Row],[number_customer_service_calls]] &lt;= 1, "0-1 Calls", IF(tbl_Customers[[#This Row],[number_customer_service_calls]] &lt;= 3, "2-3 Calls", IF(tbl_Customers[[#This Row],[number_customer_service_calls]] &lt;=5, "4-5 Calls", "6+ Calls")))</f>
        <v>2-3 Calls</v>
      </c>
      <c r="X201" t="str">
        <f>IF(tbl_Customers[[#This Row],[account_length]] &lt;= 50, "0-50", IF(tbl_Customers[[#This Row],[account_length]] &lt;=100, "51-100", IF(tbl_Customers[[#This Row],[account_length]] &lt;= 150, "101-150", "151+")))</f>
        <v>101-150</v>
      </c>
      <c r="Y201" t="str">
        <f>IF(tbl_Customers[[#This Row],[total_intl_charge]] &lt;= 3, "Low Charges", "High Charges")</f>
        <v>High Charges</v>
      </c>
      <c r="Z201" t="str">
        <f>IF(tbl_Customers[[#This Row],[total_eve_calls]]&lt;=80,"Low Calls",
IF(tbl_Customers[[#This Row],[total_eve_calls]]&lt;=120,"Medium Calls","High Calls"))</f>
        <v>Medium Calls</v>
      </c>
      <c r="AA201" t="str">
        <f>IF(tbl_Customers[[#This Row],[total_eve_charge]]&lt;=15,"Low Charges",
IF(tbl_Customers[[#This Row],[total_eve_charge]]&lt;=20,"Medium Charges","High Charges"))</f>
        <v>Low Charges</v>
      </c>
      <c r="AB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 t="str">
        <f>IF(tbl_Customers[[#This Row],[number_vmail_messages]] = 0, "No Usage", IF(tbl_Customers[[#This Row],[number_vmail_messages]] &lt;= 20, "Low Usage", IF(tbl_Customers[[#This Row],[number_vmail_messages]] &lt;= 40, "Medium Usgae", "High Usage")))</f>
        <v>No Usage</v>
      </c>
      <c r="AD201" t="str">
        <f>IF(tbl_Customers[[#This Row],[total_day_minutes]]&lt;=150,"Low Usage", IF(tbl_Customers[[#This Row],[total_day_minutes]]&lt;=200,"Medium Usage", IF(tbl_Customers[[#This Row],[total_day_minutes]]&lt;=250,"High Usage","Very High Usage")))</f>
        <v>Low Usage</v>
      </c>
      <c r="AE201" t="str">
        <f>IF(tbl_Customers[[#This Row],[total_intl_calls]]&lt;=5,"Low Calls", IF(tbl_Customers[[#This Row],[total_intl_calls]]&lt;=10, "Medium Calls", "High Calls"))</f>
        <v>Low Calls</v>
      </c>
      <c r="AF2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01" s="36" t="str">
        <f>IF(tbl_Customers[[#This Row],[Churn_Risk_Score]]&gt;=10,"High Risk", IF(tbl_Customers[[#This Row],[Churn_Risk_Score]]&gt;=5,"Medium Risk","Low Risk"))</f>
        <v>Medium Risk</v>
      </c>
    </row>
    <row r="202" spans="1:33" x14ac:dyDescent="0.35">
      <c r="A202">
        <v>201</v>
      </c>
      <c r="B202" t="s">
        <v>31</v>
      </c>
      <c r="C202">
        <v>85</v>
      </c>
      <c r="D202" t="s">
        <v>25</v>
      </c>
      <c r="E202" t="s">
        <v>22</v>
      </c>
      <c r="F202" t="s">
        <v>22</v>
      </c>
      <c r="G202">
        <v>0</v>
      </c>
      <c r="H202">
        <v>225</v>
      </c>
      <c r="I202">
        <v>81</v>
      </c>
      <c r="J202">
        <v>38.25</v>
      </c>
      <c r="K202">
        <v>176.9</v>
      </c>
      <c r="L202">
        <v>63</v>
      </c>
      <c r="M202">
        <v>15.04</v>
      </c>
      <c r="N202">
        <v>194.3</v>
      </c>
      <c r="O202">
        <v>110</v>
      </c>
      <c r="P202">
        <v>8.74</v>
      </c>
      <c r="Q202">
        <v>7.1</v>
      </c>
      <c r="R202">
        <v>2</v>
      </c>
      <c r="S202">
        <v>1.92</v>
      </c>
      <c r="T202">
        <v>3</v>
      </c>
      <c r="U202" t="s">
        <v>22</v>
      </c>
      <c r="V202">
        <f>IF(tbl_Customers[[#This Row],[churn]] = "yes", 1, 0)</f>
        <v>0</v>
      </c>
      <c r="W202" t="str">
        <f>IF(tbl_Customers[[#This Row],[number_customer_service_calls]] &lt;= 1, "0-1 Calls", IF(tbl_Customers[[#This Row],[number_customer_service_calls]] &lt;= 3, "2-3 Calls", IF(tbl_Customers[[#This Row],[number_customer_service_calls]] &lt;=5, "4-5 Calls", "6+ Calls")))</f>
        <v>2-3 Calls</v>
      </c>
      <c r="X202" t="str">
        <f>IF(tbl_Customers[[#This Row],[account_length]] &lt;= 50, "0-50", IF(tbl_Customers[[#This Row],[account_length]] &lt;=100, "51-100", IF(tbl_Customers[[#This Row],[account_length]] &lt;= 150, "101-150", "151+")))</f>
        <v>51-100</v>
      </c>
      <c r="Y202" t="str">
        <f>IF(tbl_Customers[[#This Row],[total_intl_charge]] &lt;= 3, "Low Charges", "High Charges")</f>
        <v>Low Charges</v>
      </c>
      <c r="Z202" t="str">
        <f>IF(tbl_Customers[[#This Row],[total_eve_calls]]&lt;=80,"Low Calls",
IF(tbl_Customers[[#This Row],[total_eve_calls]]&lt;=120,"Medium Calls","High Calls"))</f>
        <v>Low Calls</v>
      </c>
      <c r="AA202" t="str">
        <f>IF(tbl_Customers[[#This Row],[total_eve_charge]]&lt;=15,"Low Charges",
IF(tbl_Customers[[#This Row],[total_eve_charge]]&lt;=20,"Medium Charges","High Charges"))</f>
        <v>Medium Charges</v>
      </c>
      <c r="AB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 t="str">
        <f>IF(tbl_Customers[[#This Row],[number_vmail_messages]] = 0, "No Usage", IF(tbl_Customers[[#This Row],[number_vmail_messages]] &lt;= 20, "Low Usage", IF(tbl_Customers[[#This Row],[number_vmail_messages]] &lt;= 40, "Medium Usgae", "High Usage")))</f>
        <v>No Usage</v>
      </c>
      <c r="AD202" t="str">
        <f>IF(tbl_Customers[[#This Row],[total_day_minutes]]&lt;=150,"Low Usage", IF(tbl_Customers[[#This Row],[total_day_minutes]]&lt;=200,"Medium Usage", IF(tbl_Customers[[#This Row],[total_day_minutes]]&lt;=250,"High Usage","Very High Usage")))</f>
        <v>High Usage</v>
      </c>
      <c r="AE202" t="str">
        <f>IF(tbl_Customers[[#This Row],[total_intl_calls]]&lt;=5,"Low Calls", IF(tbl_Customers[[#This Row],[total_intl_calls]]&lt;=10, "Medium Calls", "High Calls"))</f>
        <v>Low Calls</v>
      </c>
      <c r="AF2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2" s="36" t="str">
        <f>IF(tbl_Customers[[#This Row],[Churn_Risk_Score]]&gt;=10,"High Risk", IF(tbl_Customers[[#This Row],[Churn_Risk_Score]]&gt;=5,"Medium Risk","Low Risk"))</f>
        <v>Low Risk</v>
      </c>
    </row>
    <row r="203" spans="1:33" x14ac:dyDescent="0.35">
      <c r="A203">
        <v>202</v>
      </c>
      <c r="B203" t="s">
        <v>43</v>
      </c>
      <c r="C203">
        <v>22</v>
      </c>
      <c r="D203" t="s">
        <v>25</v>
      </c>
      <c r="E203" t="s">
        <v>22</v>
      </c>
      <c r="F203" t="s">
        <v>22</v>
      </c>
      <c r="G203">
        <v>0</v>
      </c>
      <c r="H203">
        <v>110.3</v>
      </c>
      <c r="I203">
        <v>107</v>
      </c>
      <c r="J203">
        <v>18.75</v>
      </c>
      <c r="K203">
        <v>166.5</v>
      </c>
      <c r="L203">
        <v>93</v>
      </c>
      <c r="M203">
        <v>14.15</v>
      </c>
      <c r="N203">
        <v>202.3</v>
      </c>
      <c r="O203">
        <v>96</v>
      </c>
      <c r="P203">
        <v>9.1</v>
      </c>
      <c r="Q203">
        <v>9.5</v>
      </c>
      <c r="R203">
        <v>5</v>
      </c>
      <c r="S203">
        <v>2.57</v>
      </c>
      <c r="T203">
        <v>0</v>
      </c>
      <c r="U203" t="s">
        <v>22</v>
      </c>
      <c r="V203">
        <f>IF(tbl_Customers[[#This Row],[churn]] = "yes", 1, 0)</f>
        <v>0</v>
      </c>
      <c r="W203" t="str">
        <f>IF(tbl_Customers[[#This Row],[number_customer_service_calls]] &lt;= 1, "0-1 Calls", IF(tbl_Customers[[#This Row],[number_customer_service_calls]] &lt;= 3, "2-3 Calls", IF(tbl_Customers[[#This Row],[number_customer_service_calls]] &lt;=5, "4-5 Calls", "6+ Calls")))</f>
        <v>0-1 Calls</v>
      </c>
      <c r="X203" t="str">
        <f>IF(tbl_Customers[[#This Row],[account_length]] &lt;= 50, "0-50", IF(tbl_Customers[[#This Row],[account_length]] &lt;=100, "51-100", IF(tbl_Customers[[#This Row],[account_length]] &lt;= 150, "101-150", "151+")))</f>
        <v>0-50</v>
      </c>
      <c r="Y203" t="str">
        <f>IF(tbl_Customers[[#This Row],[total_intl_charge]] &lt;= 3, "Low Charges", "High Charges")</f>
        <v>Low Charges</v>
      </c>
      <c r="Z203" t="str">
        <f>IF(tbl_Customers[[#This Row],[total_eve_calls]]&lt;=80,"Low Calls",
IF(tbl_Customers[[#This Row],[total_eve_calls]]&lt;=120,"Medium Calls","High Calls"))</f>
        <v>Medium Calls</v>
      </c>
      <c r="AA203" t="str">
        <f>IF(tbl_Customers[[#This Row],[total_eve_charge]]&lt;=15,"Low Charges",
IF(tbl_Customers[[#This Row],[total_eve_charge]]&lt;=20,"Medium Charges","High Charges"))</f>
        <v>Low Charges</v>
      </c>
      <c r="AB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 t="str">
        <f>IF(tbl_Customers[[#This Row],[number_vmail_messages]] = 0, "No Usage", IF(tbl_Customers[[#This Row],[number_vmail_messages]] &lt;= 20, "Low Usage", IF(tbl_Customers[[#This Row],[number_vmail_messages]] &lt;= 40, "Medium Usgae", "High Usage")))</f>
        <v>No Usage</v>
      </c>
      <c r="AD203" t="str">
        <f>IF(tbl_Customers[[#This Row],[total_day_minutes]]&lt;=150,"Low Usage", IF(tbl_Customers[[#This Row],[total_day_minutes]]&lt;=200,"Medium Usage", IF(tbl_Customers[[#This Row],[total_day_minutes]]&lt;=250,"High Usage","Very High Usage")))</f>
        <v>Low Usage</v>
      </c>
      <c r="AE203" t="str">
        <f>IF(tbl_Customers[[#This Row],[total_intl_calls]]&lt;=5,"Low Calls", IF(tbl_Customers[[#This Row],[total_intl_calls]]&lt;=10, "Medium Calls", "High Calls"))</f>
        <v>Low Calls</v>
      </c>
      <c r="AF2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3" s="36" t="str">
        <f>IF(tbl_Customers[[#This Row],[Churn_Risk_Score]]&gt;=10,"High Risk", IF(tbl_Customers[[#This Row],[Churn_Risk_Score]]&gt;=5,"Medium Risk","Low Risk"))</f>
        <v>Low Risk</v>
      </c>
    </row>
    <row r="204" spans="1:33" x14ac:dyDescent="0.35">
      <c r="A204">
        <v>203</v>
      </c>
      <c r="B204" t="s">
        <v>33</v>
      </c>
      <c r="C204">
        <v>107</v>
      </c>
      <c r="D204" t="s">
        <v>21</v>
      </c>
      <c r="E204" t="s">
        <v>22</v>
      </c>
      <c r="F204" t="s">
        <v>23</v>
      </c>
      <c r="G204">
        <v>37</v>
      </c>
      <c r="H204">
        <v>60</v>
      </c>
      <c r="I204">
        <v>102</v>
      </c>
      <c r="J204">
        <v>10.199999999999999</v>
      </c>
      <c r="K204">
        <v>102.2</v>
      </c>
      <c r="L204">
        <v>80</v>
      </c>
      <c r="M204">
        <v>8.69</v>
      </c>
      <c r="N204">
        <v>261.8</v>
      </c>
      <c r="O204">
        <v>106</v>
      </c>
      <c r="P204">
        <v>11.78</v>
      </c>
      <c r="Q204">
        <v>11.1</v>
      </c>
      <c r="R204">
        <v>3</v>
      </c>
      <c r="S204">
        <v>3</v>
      </c>
      <c r="T204">
        <v>0</v>
      </c>
      <c r="U204" t="s">
        <v>22</v>
      </c>
      <c r="V204">
        <f>IF(tbl_Customers[[#This Row],[churn]] = "yes", 1, 0)</f>
        <v>0</v>
      </c>
      <c r="W204" t="str">
        <f>IF(tbl_Customers[[#This Row],[number_customer_service_calls]] &lt;= 1, "0-1 Calls", IF(tbl_Customers[[#This Row],[number_customer_service_calls]] &lt;= 3, "2-3 Calls", IF(tbl_Customers[[#This Row],[number_customer_service_calls]] &lt;=5, "4-5 Calls", "6+ Calls")))</f>
        <v>0-1 Calls</v>
      </c>
      <c r="X204" t="str">
        <f>IF(tbl_Customers[[#This Row],[account_length]] &lt;= 50, "0-50", IF(tbl_Customers[[#This Row],[account_length]] &lt;=100, "51-100", IF(tbl_Customers[[#This Row],[account_length]] &lt;= 150, "101-150", "151+")))</f>
        <v>101-150</v>
      </c>
      <c r="Y204" t="str">
        <f>IF(tbl_Customers[[#This Row],[total_intl_charge]] &lt;= 3, "Low Charges", "High Charges")</f>
        <v>Low Charges</v>
      </c>
      <c r="Z204" t="str">
        <f>IF(tbl_Customers[[#This Row],[total_eve_calls]]&lt;=80,"Low Calls",
IF(tbl_Customers[[#This Row],[total_eve_calls]]&lt;=120,"Medium Calls","High Calls"))</f>
        <v>Low Calls</v>
      </c>
      <c r="AA204" t="str">
        <f>IF(tbl_Customers[[#This Row],[total_eve_charge]]&lt;=15,"Low Charges",
IF(tbl_Customers[[#This Row],[total_eve_charge]]&lt;=20,"Medium Charges","High Charges"))</f>
        <v>Low Charges</v>
      </c>
      <c r="AB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 t="str">
        <f>IF(tbl_Customers[[#This Row],[number_vmail_messages]] = 0, "No Usage", IF(tbl_Customers[[#This Row],[number_vmail_messages]] &lt;= 20, "Low Usage", IF(tbl_Customers[[#This Row],[number_vmail_messages]] &lt;= 40, "Medium Usgae", "High Usage")))</f>
        <v>Medium Usgae</v>
      </c>
      <c r="AD204" t="str">
        <f>IF(tbl_Customers[[#This Row],[total_day_minutes]]&lt;=150,"Low Usage", IF(tbl_Customers[[#This Row],[total_day_minutes]]&lt;=200,"Medium Usage", IF(tbl_Customers[[#This Row],[total_day_minutes]]&lt;=250,"High Usage","Very High Usage")))</f>
        <v>Low Usage</v>
      </c>
      <c r="AE204" t="str">
        <f>IF(tbl_Customers[[#This Row],[total_intl_calls]]&lt;=5,"Low Calls", IF(tbl_Customers[[#This Row],[total_intl_calls]]&lt;=10, "Medium Calls", "High Calls"))</f>
        <v>Low Calls</v>
      </c>
      <c r="AF2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4" s="36" t="str">
        <f>IF(tbl_Customers[[#This Row],[Churn_Risk_Score]]&gt;=10,"High Risk", IF(tbl_Customers[[#This Row],[Churn_Risk_Score]]&gt;=5,"Medium Risk","Low Risk"))</f>
        <v>Low Risk</v>
      </c>
    </row>
    <row r="205" spans="1:33" x14ac:dyDescent="0.35">
      <c r="A205">
        <v>204</v>
      </c>
      <c r="B205" t="s">
        <v>32</v>
      </c>
      <c r="C205">
        <v>51</v>
      </c>
      <c r="D205" t="s">
        <v>28</v>
      </c>
      <c r="E205" t="s">
        <v>22</v>
      </c>
      <c r="F205" t="s">
        <v>22</v>
      </c>
      <c r="G205">
        <v>0</v>
      </c>
      <c r="H205">
        <v>214.8</v>
      </c>
      <c r="I205">
        <v>94</v>
      </c>
      <c r="J205">
        <v>36.520000000000003</v>
      </c>
      <c r="K205">
        <v>149.69999999999999</v>
      </c>
      <c r="L205">
        <v>58</v>
      </c>
      <c r="M205">
        <v>12.72</v>
      </c>
      <c r="N205">
        <v>283.39999999999998</v>
      </c>
      <c r="O205">
        <v>66</v>
      </c>
      <c r="P205">
        <v>12.75</v>
      </c>
      <c r="Q205">
        <v>10.199999999999999</v>
      </c>
      <c r="R205">
        <v>5</v>
      </c>
      <c r="S205">
        <v>2.75</v>
      </c>
      <c r="T205">
        <v>0</v>
      </c>
      <c r="U205" t="s">
        <v>22</v>
      </c>
      <c r="V205">
        <f>IF(tbl_Customers[[#This Row],[churn]] = "yes", 1, 0)</f>
        <v>0</v>
      </c>
      <c r="W205" t="str">
        <f>IF(tbl_Customers[[#This Row],[number_customer_service_calls]] &lt;= 1, "0-1 Calls", IF(tbl_Customers[[#This Row],[number_customer_service_calls]] &lt;= 3, "2-3 Calls", IF(tbl_Customers[[#This Row],[number_customer_service_calls]] &lt;=5, "4-5 Calls", "6+ Calls")))</f>
        <v>0-1 Calls</v>
      </c>
      <c r="X205" t="str">
        <f>IF(tbl_Customers[[#This Row],[account_length]] &lt;= 50, "0-50", IF(tbl_Customers[[#This Row],[account_length]] &lt;=100, "51-100", IF(tbl_Customers[[#This Row],[account_length]] &lt;= 150, "101-150", "151+")))</f>
        <v>51-100</v>
      </c>
      <c r="Y205" t="str">
        <f>IF(tbl_Customers[[#This Row],[total_intl_charge]] &lt;= 3, "Low Charges", "High Charges")</f>
        <v>Low Charges</v>
      </c>
      <c r="Z205" t="str">
        <f>IF(tbl_Customers[[#This Row],[total_eve_calls]]&lt;=80,"Low Calls",
IF(tbl_Customers[[#This Row],[total_eve_calls]]&lt;=120,"Medium Calls","High Calls"))</f>
        <v>Low Calls</v>
      </c>
      <c r="AA205" t="str">
        <f>IF(tbl_Customers[[#This Row],[total_eve_charge]]&lt;=15,"Low Charges",
IF(tbl_Customers[[#This Row],[total_eve_charge]]&lt;=20,"Medium Charges","High Charges"))</f>
        <v>Low Charges</v>
      </c>
      <c r="AB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 t="str">
        <f>IF(tbl_Customers[[#This Row],[number_vmail_messages]] = 0, "No Usage", IF(tbl_Customers[[#This Row],[number_vmail_messages]] &lt;= 20, "Low Usage", IF(tbl_Customers[[#This Row],[number_vmail_messages]] &lt;= 40, "Medium Usgae", "High Usage")))</f>
        <v>No Usage</v>
      </c>
      <c r="AD205" t="str">
        <f>IF(tbl_Customers[[#This Row],[total_day_minutes]]&lt;=150,"Low Usage", IF(tbl_Customers[[#This Row],[total_day_minutes]]&lt;=200,"Medium Usage", IF(tbl_Customers[[#This Row],[total_day_minutes]]&lt;=250,"High Usage","Very High Usage")))</f>
        <v>High Usage</v>
      </c>
      <c r="AE205" t="str">
        <f>IF(tbl_Customers[[#This Row],[total_intl_calls]]&lt;=5,"Low Calls", IF(tbl_Customers[[#This Row],[total_intl_calls]]&lt;=10, "Medium Calls", "High Calls"))</f>
        <v>Low Calls</v>
      </c>
      <c r="AF2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 s="36" t="str">
        <f>IF(tbl_Customers[[#This Row],[Churn_Risk_Score]]&gt;=10,"High Risk", IF(tbl_Customers[[#This Row],[Churn_Risk_Score]]&gt;=5,"Medium Risk","Low Risk"))</f>
        <v>Low Risk</v>
      </c>
    </row>
    <row r="206" spans="1:33" x14ac:dyDescent="0.35">
      <c r="A206">
        <v>205</v>
      </c>
      <c r="B206" t="s">
        <v>42</v>
      </c>
      <c r="C206">
        <v>94</v>
      </c>
      <c r="D206" t="s">
        <v>25</v>
      </c>
      <c r="E206" t="s">
        <v>22</v>
      </c>
      <c r="F206" t="s">
        <v>22</v>
      </c>
      <c r="G206">
        <v>0</v>
      </c>
      <c r="H206">
        <v>181.8</v>
      </c>
      <c r="I206">
        <v>85</v>
      </c>
      <c r="J206">
        <v>30.91</v>
      </c>
      <c r="K206">
        <v>202.4</v>
      </c>
      <c r="L206">
        <v>98</v>
      </c>
      <c r="M206">
        <v>17.2</v>
      </c>
      <c r="N206">
        <v>245.9</v>
      </c>
      <c r="O206">
        <v>97</v>
      </c>
      <c r="P206">
        <v>11.07</v>
      </c>
      <c r="Q206">
        <v>9.1999999999999993</v>
      </c>
      <c r="R206">
        <v>2</v>
      </c>
      <c r="S206">
        <v>2.48</v>
      </c>
      <c r="T206">
        <v>4</v>
      </c>
      <c r="U206" t="s">
        <v>22</v>
      </c>
      <c r="V206">
        <f>IF(tbl_Customers[[#This Row],[churn]] = "yes", 1, 0)</f>
        <v>0</v>
      </c>
      <c r="W206" t="str">
        <f>IF(tbl_Customers[[#This Row],[number_customer_service_calls]] &lt;= 1, "0-1 Calls", IF(tbl_Customers[[#This Row],[number_customer_service_calls]] &lt;= 3, "2-3 Calls", IF(tbl_Customers[[#This Row],[number_customer_service_calls]] &lt;=5, "4-5 Calls", "6+ Calls")))</f>
        <v>4-5 Calls</v>
      </c>
      <c r="X206" t="str">
        <f>IF(tbl_Customers[[#This Row],[account_length]] &lt;= 50, "0-50", IF(tbl_Customers[[#This Row],[account_length]] &lt;=100, "51-100", IF(tbl_Customers[[#This Row],[account_length]] &lt;= 150, "101-150", "151+")))</f>
        <v>51-100</v>
      </c>
      <c r="Y206" t="str">
        <f>IF(tbl_Customers[[#This Row],[total_intl_charge]] &lt;= 3, "Low Charges", "High Charges")</f>
        <v>Low Charges</v>
      </c>
      <c r="Z206" t="str">
        <f>IF(tbl_Customers[[#This Row],[total_eve_calls]]&lt;=80,"Low Calls",
IF(tbl_Customers[[#This Row],[total_eve_calls]]&lt;=120,"Medium Calls","High Calls"))</f>
        <v>Medium Calls</v>
      </c>
      <c r="AA206" t="str">
        <f>IF(tbl_Customers[[#This Row],[total_eve_charge]]&lt;=15,"Low Charges",
IF(tbl_Customers[[#This Row],[total_eve_charge]]&lt;=20,"Medium Charges","High Charges"))</f>
        <v>Medium Charges</v>
      </c>
      <c r="AB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6" t="str">
        <f>IF(tbl_Customers[[#This Row],[number_vmail_messages]] = 0, "No Usage", IF(tbl_Customers[[#This Row],[number_vmail_messages]] &lt;= 20, "Low Usage", IF(tbl_Customers[[#This Row],[number_vmail_messages]] &lt;= 40, "Medium Usgae", "High Usage")))</f>
        <v>No Usage</v>
      </c>
      <c r="AD206" t="str">
        <f>IF(tbl_Customers[[#This Row],[total_day_minutes]]&lt;=150,"Low Usage", IF(tbl_Customers[[#This Row],[total_day_minutes]]&lt;=200,"Medium Usage", IF(tbl_Customers[[#This Row],[total_day_minutes]]&lt;=250,"High Usage","Very High Usage")))</f>
        <v>Medium Usage</v>
      </c>
      <c r="AE206" t="str">
        <f>IF(tbl_Customers[[#This Row],[total_intl_calls]]&lt;=5,"Low Calls", IF(tbl_Customers[[#This Row],[total_intl_calls]]&lt;=10, "Medium Calls", "High Calls"))</f>
        <v>Low Calls</v>
      </c>
      <c r="AF2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6" s="36" t="str">
        <f>IF(tbl_Customers[[#This Row],[Churn_Risk_Score]]&gt;=10,"High Risk", IF(tbl_Customers[[#This Row],[Churn_Risk_Score]]&gt;=5,"Medium Risk","Low Risk"))</f>
        <v>Medium Risk</v>
      </c>
    </row>
    <row r="207" spans="1:33" x14ac:dyDescent="0.35">
      <c r="A207">
        <v>206</v>
      </c>
      <c r="B207" t="s">
        <v>52</v>
      </c>
      <c r="C207">
        <v>33</v>
      </c>
      <c r="D207" t="s">
        <v>21</v>
      </c>
      <c r="E207" t="s">
        <v>22</v>
      </c>
      <c r="F207" t="s">
        <v>23</v>
      </c>
      <c r="G207">
        <v>29</v>
      </c>
      <c r="H207">
        <v>157.4</v>
      </c>
      <c r="I207">
        <v>99</v>
      </c>
      <c r="J207">
        <v>26.76</v>
      </c>
      <c r="K207">
        <v>117.9</v>
      </c>
      <c r="L207">
        <v>80</v>
      </c>
      <c r="M207">
        <v>10.02</v>
      </c>
      <c r="N207">
        <v>279.2</v>
      </c>
      <c r="O207">
        <v>79</v>
      </c>
      <c r="P207">
        <v>12.56</v>
      </c>
      <c r="Q207">
        <v>13.9</v>
      </c>
      <c r="R207">
        <v>11</v>
      </c>
      <c r="S207">
        <v>3.75</v>
      </c>
      <c r="T207">
        <v>4</v>
      </c>
      <c r="U207" t="s">
        <v>23</v>
      </c>
      <c r="V207">
        <f>IF(tbl_Customers[[#This Row],[churn]] = "yes", 1, 0)</f>
        <v>1</v>
      </c>
      <c r="W207" t="str">
        <f>IF(tbl_Customers[[#This Row],[number_customer_service_calls]] &lt;= 1, "0-1 Calls", IF(tbl_Customers[[#This Row],[number_customer_service_calls]] &lt;= 3, "2-3 Calls", IF(tbl_Customers[[#This Row],[number_customer_service_calls]] &lt;=5, "4-5 Calls", "6+ Calls")))</f>
        <v>4-5 Calls</v>
      </c>
      <c r="X207" t="str">
        <f>IF(tbl_Customers[[#This Row],[account_length]] &lt;= 50, "0-50", IF(tbl_Customers[[#This Row],[account_length]] &lt;=100, "51-100", IF(tbl_Customers[[#This Row],[account_length]] &lt;= 150, "101-150", "151+")))</f>
        <v>0-50</v>
      </c>
      <c r="Y207" t="str">
        <f>IF(tbl_Customers[[#This Row],[total_intl_charge]] &lt;= 3, "Low Charges", "High Charges")</f>
        <v>High Charges</v>
      </c>
      <c r="Z207" t="str">
        <f>IF(tbl_Customers[[#This Row],[total_eve_calls]]&lt;=80,"Low Calls",
IF(tbl_Customers[[#This Row],[total_eve_calls]]&lt;=120,"Medium Calls","High Calls"))</f>
        <v>Low Calls</v>
      </c>
      <c r="AA207" t="str">
        <f>IF(tbl_Customers[[#This Row],[total_eve_charge]]&lt;=15,"Low Charges",
IF(tbl_Customers[[#This Row],[total_eve_charge]]&lt;=20,"Medium Charges","High Charges"))</f>
        <v>Low Charges</v>
      </c>
      <c r="AB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 t="str">
        <f>IF(tbl_Customers[[#This Row],[number_vmail_messages]] = 0, "No Usage", IF(tbl_Customers[[#This Row],[number_vmail_messages]] &lt;= 20, "Low Usage", IF(tbl_Customers[[#This Row],[number_vmail_messages]] &lt;= 40, "Medium Usgae", "High Usage")))</f>
        <v>Medium Usgae</v>
      </c>
      <c r="AD207" t="str">
        <f>IF(tbl_Customers[[#This Row],[total_day_minutes]]&lt;=150,"Low Usage", IF(tbl_Customers[[#This Row],[total_day_minutes]]&lt;=200,"Medium Usage", IF(tbl_Customers[[#This Row],[total_day_minutes]]&lt;=250,"High Usage","Very High Usage")))</f>
        <v>Medium Usage</v>
      </c>
      <c r="AE207" t="str">
        <f>IF(tbl_Customers[[#This Row],[total_intl_calls]]&lt;=5,"Low Calls", IF(tbl_Customers[[#This Row],[total_intl_calls]]&lt;=10, "Medium Calls", "High Calls"))</f>
        <v>High Calls</v>
      </c>
      <c r="AF2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07" s="36" t="str">
        <f>IF(tbl_Customers[[#This Row],[Churn_Risk_Score]]&gt;=10,"High Risk", IF(tbl_Customers[[#This Row],[Churn_Risk_Score]]&gt;=5,"Medium Risk","Low Risk"))</f>
        <v>Medium Risk</v>
      </c>
    </row>
    <row r="208" spans="1:33" x14ac:dyDescent="0.35">
      <c r="A208">
        <v>207</v>
      </c>
      <c r="B208" t="s">
        <v>24</v>
      </c>
      <c r="C208">
        <v>106</v>
      </c>
      <c r="D208" t="s">
        <v>21</v>
      </c>
      <c r="E208" t="s">
        <v>22</v>
      </c>
      <c r="F208" t="s">
        <v>22</v>
      </c>
      <c r="G208">
        <v>0</v>
      </c>
      <c r="H208">
        <v>207.9</v>
      </c>
      <c r="I208">
        <v>91</v>
      </c>
      <c r="J208">
        <v>35.340000000000003</v>
      </c>
      <c r="K208">
        <v>172</v>
      </c>
      <c r="L208">
        <v>109</v>
      </c>
      <c r="M208">
        <v>14.62</v>
      </c>
      <c r="N208">
        <v>191.8</v>
      </c>
      <c r="O208">
        <v>143</v>
      </c>
      <c r="P208">
        <v>8.6300000000000008</v>
      </c>
      <c r="Q208">
        <v>14.4</v>
      </c>
      <c r="R208">
        <v>7</v>
      </c>
      <c r="S208">
        <v>3.89</v>
      </c>
      <c r="T208">
        <v>4</v>
      </c>
      <c r="U208" t="s">
        <v>22</v>
      </c>
      <c r="V208">
        <f>IF(tbl_Customers[[#This Row],[churn]] = "yes", 1, 0)</f>
        <v>0</v>
      </c>
      <c r="W208" t="str">
        <f>IF(tbl_Customers[[#This Row],[number_customer_service_calls]] &lt;= 1, "0-1 Calls", IF(tbl_Customers[[#This Row],[number_customer_service_calls]] &lt;= 3, "2-3 Calls", IF(tbl_Customers[[#This Row],[number_customer_service_calls]] &lt;=5, "4-5 Calls", "6+ Calls")))</f>
        <v>4-5 Calls</v>
      </c>
      <c r="X208" t="str">
        <f>IF(tbl_Customers[[#This Row],[account_length]] &lt;= 50, "0-50", IF(tbl_Customers[[#This Row],[account_length]] &lt;=100, "51-100", IF(tbl_Customers[[#This Row],[account_length]] &lt;= 150, "101-150", "151+")))</f>
        <v>101-150</v>
      </c>
      <c r="Y208" t="str">
        <f>IF(tbl_Customers[[#This Row],[total_intl_charge]] &lt;= 3, "Low Charges", "High Charges")</f>
        <v>High Charges</v>
      </c>
      <c r="Z208" t="str">
        <f>IF(tbl_Customers[[#This Row],[total_eve_calls]]&lt;=80,"Low Calls",
IF(tbl_Customers[[#This Row],[total_eve_calls]]&lt;=120,"Medium Calls","High Calls"))</f>
        <v>Medium Calls</v>
      </c>
      <c r="AA208" t="str">
        <f>IF(tbl_Customers[[#This Row],[total_eve_charge]]&lt;=15,"Low Charges",
IF(tbl_Customers[[#This Row],[total_eve_charge]]&lt;=20,"Medium Charges","High Charges"))</f>
        <v>Low Charges</v>
      </c>
      <c r="AB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 t="str">
        <f>IF(tbl_Customers[[#This Row],[number_vmail_messages]] = 0, "No Usage", IF(tbl_Customers[[#This Row],[number_vmail_messages]] &lt;= 20, "Low Usage", IF(tbl_Customers[[#This Row],[number_vmail_messages]] &lt;= 40, "Medium Usgae", "High Usage")))</f>
        <v>No Usage</v>
      </c>
      <c r="AD208" t="str">
        <f>IF(tbl_Customers[[#This Row],[total_day_minutes]]&lt;=150,"Low Usage", IF(tbl_Customers[[#This Row],[total_day_minutes]]&lt;=200,"Medium Usage", IF(tbl_Customers[[#This Row],[total_day_minutes]]&lt;=250,"High Usage","Very High Usage")))</f>
        <v>High Usage</v>
      </c>
      <c r="AE208" t="str">
        <f>IF(tbl_Customers[[#This Row],[total_intl_calls]]&lt;=5,"Low Calls", IF(tbl_Customers[[#This Row],[total_intl_calls]]&lt;=10, "Medium Calls", "High Calls"))</f>
        <v>Medium Calls</v>
      </c>
      <c r="AF2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8" s="36" t="str">
        <f>IF(tbl_Customers[[#This Row],[Churn_Risk_Score]]&gt;=10,"High Risk", IF(tbl_Customers[[#This Row],[Churn_Risk_Score]]&gt;=5,"Medium Risk","Low Risk"))</f>
        <v>Medium Risk</v>
      </c>
    </row>
    <row r="209" spans="1:33" x14ac:dyDescent="0.35">
      <c r="A209">
        <v>208</v>
      </c>
      <c r="B209" t="s">
        <v>53</v>
      </c>
      <c r="C209">
        <v>86</v>
      </c>
      <c r="D209" t="s">
        <v>28</v>
      </c>
      <c r="E209" t="s">
        <v>22</v>
      </c>
      <c r="F209" t="s">
        <v>23</v>
      </c>
      <c r="G209">
        <v>41</v>
      </c>
      <c r="H209">
        <v>119</v>
      </c>
      <c r="I209">
        <v>101</v>
      </c>
      <c r="J209">
        <v>20.23</v>
      </c>
      <c r="K209">
        <v>230</v>
      </c>
      <c r="L209">
        <v>134</v>
      </c>
      <c r="M209">
        <v>19.55</v>
      </c>
      <c r="N209">
        <v>236.9</v>
      </c>
      <c r="O209">
        <v>58</v>
      </c>
      <c r="P209">
        <v>10.66</v>
      </c>
      <c r="Q209">
        <v>9.5</v>
      </c>
      <c r="R209">
        <v>3</v>
      </c>
      <c r="S209">
        <v>2.57</v>
      </c>
      <c r="T209">
        <v>0</v>
      </c>
      <c r="U209" t="s">
        <v>22</v>
      </c>
      <c r="V209">
        <f>IF(tbl_Customers[[#This Row],[churn]] = "yes", 1, 0)</f>
        <v>0</v>
      </c>
      <c r="W209" t="str">
        <f>IF(tbl_Customers[[#This Row],[number_customer_service_calls]] &lt;= 1, "0-1 Calls", IF(tbl_Customers[[#This Row],[number_customer_service_calls]] &lt;= 3, "2-3 Calls", IF(tbl_Customers[[#This Row],[number_customer_service_calls]] &lt;=5, "4-5 Calls", "6+ Calls")))</f>
        <v>0-1 Calls</v>
      </c>
      <c r="X209" t="str">
        <f>IF(tbl_Customers[[#This Row],[account_length]] &lt;= 50, "0-50", IF(tbl_Customers[[#This Row],[account_length]] &lt;=100, "51-100", IF(tbl_Customers[[#This Row],[account_length]] &lt;= 150, "101-150", "151+")))</f>
        <v>51-100</v>
      </c>
      <c r="Y209" t="str">
        <f>IF(tbl_Customers[[#This Row],[total_intl_charge]] &lt;= 3, "Low Charges", "High Charges")</f>
        <v>Low Charges</v>
      </c>
      <c r="Z209" t="str">
        <f>IF(tbl_Customers[[#This Row],[total_eve_calls]]&lt;=80,"Low Calls",
IF(tbl_Customers[[#This Row],[total_eve_calls]]&lt;=120,"Medium Calls","High Calls"))</f>
        <v>High Calls</v>
      </c>
      <c r="AA209" t="str">
        <f>IF(tbl_Customers[[#This Row],[total_eve_charge]]&lt;=15,"Low Charges",
IF(tbl_Customers[[#This Row],[total_eve_charge]]&lt;=20,"Medium Charges","High Charges"))</f>
        <v>Medium Charges</v>
      </c>
      <c r="AB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 t="str">
        <f>IF(tbl_Customers[[#This Row],[number_vmail_messages]] = 0, "No Usage", IF(tbl_Customers[[#This Row],[number_vmail_messages]] &lt;= 20, "Low Usage", IF(tbl_Customers[[#This Row],[number_vmail_messages]] &lt;= 40, "Medium Usgae", "High Usage")))</f>
        <v>High Usage</v>
      </c>
      <c r="AD209" t="str">
        <f>IF(tbl_Customers[[#This Row],[total_day_minutes]]&lt;=150,"Low Usage", IF(tbl_Customers[[#This Row],[total_day_minutes]]&lt;=200,"Medium Usage", IF(tbl_Customers[[#This Row],[total_day_minutes]]&lt;=250,"High Usage","Very High Usage")))</f>
        <v>Low Usage</v>
      </c>
      <c r="AE209" t="str">
        <f>IF(tbl_Customers[[#This Row],[total_intl_calls]]&lt;=5,"Low Calls", IF(tbl_Customers[[#This Row],[total_intl_calls]]&lt;=10, "Medium Calls", "High Calls"))</f>
        <v>Low Calls</v>
      </c>
      <c r="AF2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9" s="36" t="str">
        <f>IF(tbl_Customers[[#This Row],[Churn_Risk_Score]]&gt;=10,"High Risk", IF(tbl_Customers[[#This Row],[Churn_Risk_Score]]&gt;=5,"Medium Risk","Low Risk"))</f>
        <v>Low Risk</v>
      </c>
    </row>
    <row r="210" spans="1:33" x14ac:dyDescent="0.35">
      <c r="A210">
        <v>209</v>
      </c>
      <c r="B210" t="s">
        <v>39</v>
      </c>
      <c r="C210">
        <v>97</v>
      </c>
      <c r="D210" t="s">
        <v>21</v>
      </c>
      <c r="E210" t="s">
        <v>23</v>
      </c>
      <c r="F210" t="s">
        <v>22</v>
      </c>
      <c r="G210">
        <v>0</v>
      </c>
      <c r="H210">
        <v>143.69999999999999</v>
      </c>
      <c r="I210">
        <v>117</v>
      </c>
      <c r="J210">
        <v>24.43</v>
      </c>
      <c r="K210">
        <v>273</v>
      </c>
      <c r="L210">
        <v>82</v>
      </c>
      <c r="M210">
        <v>23.21</v>
      </c>
      <c r="N210">
        <v>178.3</v>
      </c>
      <c r="O210">
        <v>81</v>
      </c>
      <c r="P210">
        <v>8.02</v>
      </c>
      <c r="Q210">
        <v>10.9</v>
      </c>
      <c r="R210">
        <v>3</v>
      </c>
      <c r="S210">
        <v>2.94</v>
      </c>
      <c r="T210">
        <v>0</v>
      </c>
      <c r="U210" t="s">
        <v>22</v>
      </c>
      <c r="V210">
        <f>IF(tbl_Customers[[#This Row],[churn]] = "yes", 1, 0)</f>
        <v>0</v>
      </c>
      <c r="W210" t="str">
        <f>IF(tbl_Customers[[#This Row],[number_customer_service_calls]] &lt;= 1, "0-1 Calls", IF(tbl_Customers[[#This Row],[number_customer_service_calls]] &lt;= 3, "2-3 Calls", IF(tbl_Customers[[#This Row],[number_customer_service_calls]] &lt;=5, "4-5 Calls", "6+ Calls")))</f>
        <v>0-1 Calls</v>
      </c>
      <c r="X210" t="str">
        <f>IF(tbl_Customers[[#This Row],[account_length]] &lt;= 50, "0-50", IF(tbl_Customers[[#This Row],[account_length]] &lt;=100, "51-100", IF(tbl_Customers[[#This Row],[account_length]] &lt;= 150, "101-150", "151+")))</f>
        <v>51-100</v>
      </c>
      <c r="Y210" t="str">
        <f>IF(tbl_Customers[[#This Row],[total_intl_charge]] &lt;= 3, "Low Charges", "High Charges")</f>
        <v>Low Charges</v>
      </c>
      <c r="Z210" t="str">
        <f>IF(tbl_Customers[[#This Row],[total_eve_calls]]&lt;=80,"Low Calls",
IF(tbl_Customers[[#This Row],[total_eve_calls]]&lt;=120,"Medium Calls","High Calls"))</f>
        <v>Medium Calls</v>
      </c>
      <c r="AA210" t="str">
        <f>IF(tbl_Customers[[#This Row],[total_eve_charge]]&lt;=15,"Low Charges",
IF(tbl_Customers[[#This Row],[total_eve_charge]]&lt;=20,"Medium Charges","High Charges"))</f>
        <v>High Charges</v>
      </c>
      <c r="AB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 t="str">
        <f>IF(tbl_Customers[[#This Row],[number_vmail_messages]] = 0, "No Usage", IF(tbl_Customers[[#This Row],[number_vmail_messages]] &lt;= 20, "Low Usage", IF(tbl_Customers[[#This Row],[number_vmail_messages]] &lt;= 40, "Medium Usgae", "High Usage")))</f>
        <v>No Usage</v>
      </c>
      <c r="AD210" t="str">
        <f>IF(tbl_Customers[[#This Row],[total_day_minutes]]&lt;=150,"Low Usage", IF(tbl_Customers[[#This Row],[total_day_minutes]]&lt;=200,"Medium Usage", IF(tbl_Customers[[#This Row],[total_day_minutes]]&lt;=250,"High Usage","Very High Usage")))</f>
        <v>Low Usage</v>
      </c>
      <c r="AE210" t="str">
        <f>IF(tbl_Customers[[#This Row],[total_intl_calls]]&lt;=5,"Low Calls", IF(tbl_Customers[[#This Row],[total_intl_calls]]&lt;=10, "Medium Calls", "High Calls"))</f>
        <v>Low Calls</v>
      </c>
      <c r="AF2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0" s="36" t="str">
        <f>IF(tbl_Customers[[#This Row],[Churn_Risk_Score]]&gt;=10,"High Risk", IF(tbl_Customers[[#This Row],[Churn_Risk_Score]]&gt;=5,"Medium Risk","Low Risk"))</f>
        <v>Low Risk</v>
      </c>
    </row>
    <row r="211" spans="1:33" x14ac:dyDescent="0.35">
      <c r="A211">
        <v>210</v>
      </c>
      <c r="B211" t="s">
        <v>40</v>
      </c>
      <c r="C211">
        <v>106</v>
      </c>
      <c r="D211" t="s">
        <v>25</v>
      </c>
      <c r="E211" t="s">
        <v>22</v>
      </c>
      <c r="F211" t="s">
        <v>23</v>
      </c>
      <c r="G211">
        <v>32</v>
      </c>
      <c r="H211">
        <v>165.9</v>
      </c>
      <c r="I211">
        <v>126</v>
      </c>
      <c r="J211">
        <v>28.2</v>
      </c>
      <c r="K211">
        <v>216.5</v>
      </c>
      <c r="L211">
        <v>93</v>
      </c>
      <c r="M211">
        <v>18.399999999999999</v>
      </c>
      <c r="N211">
        <v>173.1</v>
      </c>
      <c r="O211">
        <v>86</v>
      </c>
      <c r="P211">
        <v>7.79</v>
      </c>
      <c r="Q211">
        <v>14.1</v>
      </c>
      <c r="R211">
        <v>8</v>
      </c>
      <c r="S211">
        <v>3.81</v>
      </c>
      <c r="T211">
        <v>4</v>
      </c>
      <c r="U211" t="s">
        <v>22</v>
      </c>
      <c r="V211">
        <f>IF(tbl_Customers[[#This Row],[churn]] = "yes", 1, 0)</f>
        <v>0</v>
      </c>
      <c r="W211" t="str">
        <f>IF(tbl_Customers[[#This Row],[number_customer_service_calls]] &lt;= 1, "0-1 Calls", IF(tbl_Customers[[#This Row],[number_customer_service_calls]] &lt;= 3, "2-3 Calls", IF(tbl_Customers[[#This Row],[number_customer_service_calls]] &lt;=5, "4-5 Calls", "6+ Calls")))</f>
        <v>4-5 Calls</v>
      </c>
      <c r="X211" t="str">
        <f>IF(tbl_Customers[[#This Row],[account_length]] &lt;= 50, "0-50", IF(tbl_Customers[[#This Row],[account_length]] &lt;=100, "51-100", IF(tbl_Customers[[#This Row],[account_length]] &lt;= 150, "101-150", "151+")))</f>
        <v>101-150</v>
      </c>
      <c r="Y211" t="str">
        <f>IF(tbl_Customers[[#This Row],[total_intl_charge]] &lt;= 3, "Low Charges", "High Charges")</f>
        <v>High Charges</v>
      </c>
      <c r="Z211" t="str">
        <f>IF(tbl_Customers[[#This Row],[total_eve_calls]]&lt;=80,"Low Calls",
IF(tbl_Customers[[#This Row],[total_eve_calls]]&lt;=120,"Medium Calls","High Calls"))</f>
        <v>Medium Calls</v>
      </c>
      <c r="AA211" t="str">
        <f>IF(tbl_Customers[[#This Row],[total_eve_charge]]&lt;=15,"Low Charges",
IF(tbl_Customers[[#This Row],[total_eve_charge]]&lt;=20,"Medium Charges","High Charges"))</f>
        <v>Medium Charges</v>
      </c>
      <c r="AB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 t="str">
        <f>IF(tbl_Customers[[#This Row],[number_vmail_messages]] = 0, "No Usage", IF(tbl_Customers[[#This Row],[number_vmail_messages]] &lt;= 20, "Low Usage", IF(tbl_Customers[[#This Row],[number_vmail_messages]] &lt;= 40, "Medium Usgae", "High Usage")))</f>
        <v>Medium Usgae</v>
      </c>
      <c r="AD211" t="str">
        <f>IF(tbl_Customers[[#This Row],[total_day_minutes]]&lt;=150,"Low Usage", IF(tbl_Customers[[#This Row],[total_day_minutes]]&lt;=200,"Medium Usage", IF(tbl_Customers[[#This Row],[total_day_minutes]]&lt;=250,"High Usage","Very High Usage")))</f>
        <v>Medium Usage</v>
      </c>
      <c r="AE211" t="str">
        <f>IF(tbl_Customers[[#This Row],[total_intl_calls]]&lt;=5,"Low Calls", IF(tbl_Customers[[#This Row],[total_intl_calls]]&lt;=10, "Medium Calls", "High Calls"))</f>
        <v>Medium Calls</v>
      </c>
      <c r="AF2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11" s="36" t="str">
        <f>IF(tbl_Customers[[#This Row],[Churn_Risk_Score]]&gt;=10,"High Risk", IF(tbl_Customers[[#This Row],[Churn_Risk_Score]]&gt;=5,"Medium Risk","Low Risk"))</f>
        <v>Medium Risk</v>
      </c>
    </row>
    <row r="212" spans="1:33" x14ac:dyDescent="0.35">
      <c r="A212">
        <v>211</v>
      </c>
      <c r="B212" t="s">
        <v>63</v>
      </c>
      <c r="C212">
        <v>108</v>
      </c>
      <c r="D212" t="s">
        <v>28</v>
      </c>
      <c r="E212" t="s">
        <v>22</v>
      </c>
      <c r="F212" t="s">
        <v>22</v>
      </c>
      <c r="G212">
        <v>0</v>
      </c>
      <c r="H212">
        <v>138.6</v>
      </c>
      <c r="I212">
        <v>122</v>
      </c>
      <c r="J212">
        <v>23.56</v>
      </c>
      <c r="K212">
        <v>172.3</v>
      </c>
      <c r="L212">
        <v>117</v>
      </c>
      <c r="M212">
        <v>14.65</v>
      </c>
      <c r="N212">
        <v>231.6</v>
      </c>
      <c r="O212">
        <v>92</v>
      </c>
      <c r="P212">
        <v>10.42</v>
      </c>
      <c r="Q212">
        <v>9.8000000000000007</v>
      </c>
      <c r="R212">
        <v>3</v>
      </c>
      <c r="S212">
        <v>2.65</v>
      </c>
      <c r="T212">
        <v>1</v>
      </c>
      <c r="U212" t="s">
        <v>22</v>
      </c>
      <c r="V212">
        <f>IF(tbl_Customers[[#This Row],[churn]] = "yes", 1, 0)</f>
        <v>0</v>
      </c>
      <c r="W212" t="str">
        <f>IF(tbl_Customers[[#This Row],[number_customer_service_calls]] &lt;= 1, "0-1 Calls", IF(tbl_Customers[[#This Row],[number_customer_service_calls]] &lt;= 3, "2-3 Calls", IF(tbl_Customers[[#This Row],[number_customer_service_calls]] &lt;=5, "4-5 Calls", "6+ Calls")))</f>
        <v>0-1 Calls</v>
      </c>
      <c r="X212" t="str">
        <f>IF(tbl_Customers[[#This Row],[account_length]] &lt;= 50, "0-50", IF(tbl_Customers[[#This Row],[account_length]] &lt;=100, "51-100", IF(tbl_Customers[[#This Row],[account_length]] &lt;= 150, "101-150", "151+")))</f>
        <v>101-150</v>
      </c>
      <c r="Y212" t="str">
        <f>IF(tbl_Customers[[#This Row],[total_intl_charge]] &lt;= 3, "Low Charges", "High Charges")</f>
        <v>Low Charges</v>
      </c>
      <c r="Z212" t="str">
        <f>IF(tbl_Customers[[#This Row],[total_eve_calls]]&lt;=80,"Low Calls",
IF(tbl_Customers[[#This Row],[total_eve_calls]]&lt;=120,"Medium Calls","High Calls"))</f>
        <v>Medium Calls</v>
      </c>
      <c r="AA212" t="str">
        <f>IF(tbl_Customers[[#This Row],[total_eve_charge]]&lt;=15,"Low Charges",
IF(tbl_Customers[[#This Row],[total_eve_charge]]&lt;=20,"Medium Charges","High Charges"))</f>
        <v>Low Charges</v>
      </c>
      <c r="AB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 t="str">
        <f>IF(tbl_Customers[[#This Row],[number_vmail_messages]] = 0, "No Usage", IF(tbl_Customers[[#This Row],[number_vmail_messages]] &lt;= 20, "Low Usage", IF(tbl_Customers[[#This Row],[number_vmail_messages]] &lt;= 40, "Medium Usgae", "High Usage")))</f>
        <v>No Usage</v>
      </c>
      <c r="AD212" t="str">
        <f>IF(tbl_Customers[[#This Row],[total_day_minutes]]&lt;=150,"Low Usage", IF(tbl_Customers[[#This Row],[total_day_minutes]]&lt;=200,"Medium Usage", IF(tbl_Customers[[#This Row],[total_day_minutes]]&lt;=250,"High Usage","Very High Usage")))</f>
        <v>Low Usage</v>
      </c>
      <c r="AE212" t="str">
        <f>IF(tbl_Customers[[#This Row],[total_intl_calls]]&lt;=5,"Low Calls", IF(tbl_Customers[[#This Row],[total_intl_calls]]&lt;=10, "Medium Calls", "High Calls"))</f>
        <v>Low Calls</v>
      </c>
      <c r="AF2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2" s="36" t="str">
        <f>IF(tbl_Customers[[#This Row],[Churn_Risk_Score]]&gt;=10,"High Risk", IF(tbl_Customers[[#This Row],[Churn_Risk_Score]]&gt;=5,"Medium Risk","Low Risk"))</f>
        <v>Low Risk</v>
      </c>
    </row>
    <row r="213" spans="1:33" x14ac:dyDescent="0.35">
      <c r="A213">
        <v>212</v>
      </c>
      <c r="B213" t="s">
        <v>39</v>
      </c>
      <c r="C213">
        <v>114</v>
      </c>
      <c r="D213" t="s">
        <v>21</v>
      </c>
      <c r="E213" t="s">
        <v>22</v>
      </c>
      <c r="F213" t="s">
        <v>22</v>
      </c>
      <c r="G213">
        <v>0</v>
      </c>
      <c r="H213">
        <v>84.7</v>
      </c>
      <c r="I213">
        <v>118</v>
      </c>
      <c r="J213">
        <v>14.4</v>
      </c>
      <c r="K213">
        <v>249.9</v>
      </c>
      <c r="L213">
        <v>86</v>
      </c>
      <c r="M213">
        <v>21.24</v>
      </c>
      <c r="N213">
        <v>193.4</v>
      </c>
      <c r="O213">
        <v>95</v>
      </c>
      <c r="P213">
        <v>8.6999999999999993</v>
      </c>
      <c r="Q213">
        <v>14.5</v>
      </c>
      <c r="R213">
        <v>8</v>
      </c>
      <c r="S213">
        <v>3.92</v>
      </c>
      <c r="T213">
        <v>1</v>
      </c>
      <c r="U213" t="s">
        <v>22</v>
      </c>
      <c r="V213">
        <f>IF(tbl_Customers[[#This Row],[churn]] = "yes", 1, 0)</f>
        <v>0</v>
      </c>
      <c r="W213" t="str">
        <f>IF(tbl_Customers[[#This Row],[number_customer_service_calls]] &lt;= 1, "0-1 Calls", IF(tbl_Customers[[#This Row],[number_customer_service_calls]] &lt;= 3, "2-3 Calls", IF(tbl_Customers[[#This Row],[number_customer_service_calls]] &lt;=5, "4-5 Calls", "6+ Calls")))</f>
        <v>0-1 Calls</v>
      </c>
      <c r="X213" t="str">
        <f>IF(tbl_Customers[[#This Row],[account_length]] &lt;= 50, "0-50", IF(tbl_Customers[[#This Row],[account_length]] &lt;=100, "51-100", IF(tbl_Customers[[#This Row],[account_length]] &lt;= 150, "101-150", "151+")))</f>
        <v>101-150</v>
      </c>
      <c r="Y213" t="str">
        <f>IF(tbl_Customers[[#This Row],[total_intl_charge]] &lt;= 3, "Low Charges", "High Charges")</f>
        <v>High Charges</v>
      </c>
      <c r="Z213" t="str">
        <f>IF(tbl_Customers[[#This Row],[total_eve_calls]]&lt;=80,"Low Calls",
IF(tbl_Customers[[#This Row],[total_eve_calls]]&lt;=120,"Medium Calls","High Calls"))</f>
        <v>Medium Calls</v>
      </c>
      <c r="AA213" t="str">
        <f>IF(tbl_Customers[[#This Row],[total_eve_charge]]&lt;=15,"Low Charges",
IF(tbl_Customers[[#This Row],[total_eve_charge]]&lt;=20,"Medium Charges","High Charges"))</f>
        <v>High Charges</v>
      </c>
      <c r="AB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 t="str">
        <f>IF(tbl_Customers[[#This Row],[number_vmail_messages]] = 0, "No Usage", IF(tbl_Customers[[#This Row],[number_vmail_messages]] &lt;= 20, "Low Usage", IF(tbl_Customers[[#This Row],[number_vmail_messages]] &lt;= 40, "Medium Usgae", "High Usage")))</f>
        <v>No Usage</v>
      </c>
      <c r="AD213" t="str">
        <f>IF(tbl_Customers[[#This Row],[total_day_minutes]]&lt;=150,"Low Usage", IF(tbl_Customers[[#This Row],[total_day_minutes]]&lt;=200,"Medium Usage", IF(tbl_Customers[[#This Row],[total_day_minutes]]&lt;=250,"High Usage","Very High Usage")))</f>
        <v>Low Usage</v>
      </c>
      <c r="AE213" t="str">
        <f>IF(tbl_Customers[[#This Row],[total_intl_calls]]&lt;=5,"Low Calls", IF(tbl_Customers[[#This Row],[total_intl_calls]]&lt;=10, "Medium Calls", "High Calls"))</f>
        <v>Medium Calls</v>
      </c>
      <c r="AF2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3" s="36" t="str">
        <f>IF(tbl_Customers[[#This Row],[Churn_Risk_Score]]&gt;=10,"High Risk", IF(tbl_Customers[[#This Row],[Churn_Risk_Score]]&gt;=5,"Medium Risk","Low Risk"))</f>
        <v>Low Risk</v>
      </c>
    </row>
    <row r="214" spans="1:33" x14ac:dyDescent="0.35">
      <c r="A214">
        <v>213</v>
      </c>
      <c r="B214" t="s">
        <v>70</v>
      </c>
      <c r="C214">
        <v>92</v>
      </c>
      <c r="D214" t="s">
        <v>25</v>
      </c>
      <c r="E214" t="s">
        <v>23</v>
      </c>
      <c r="F214" t="s">
        <v>22</v>
      </c>
      <c r="G214">
        <v>0</v>
      </c>
      <c r="H214">
        <v>62.6</v>
      </c>
      <c r="I214">
        <v>111</v>
      </c>
      <c r="J214">
        <v>10.64</v>
      </c>
      <c r="K214">
        <v>180.6</v>
      </c>
      <c r="L214">
        <v>126</v>
      </c>
      <c r="M214">
        <v>15.35</v>
      </c>
      <c r="N214">
        <v>221.7</v>
      </c>
      <c r="O214">
        <v>80</v>
      </c>
      <c r="P214">
        <v>9.98</v>
      </c>
      <c r="Q214">
        <v>10.4</v>
      </c>
      <c r="R214">
        <v>2</v>
      </c>
      <c r="S214">
        <v>2.81</v>
      </c>
      <c r="T214">
        <v>1</v>
      </c>
      <c r="U214" t="s">
        <v>23</v>
      </c>
      <c r="V214">
        <f>IF(tbl_Customers[[#This Row],[churn]] = "yes", 1, 0)</f>
        <v>1</v>
      </c>
      <c r="W214" t="str">
        <f>IF(tbl_Customers[[#This Row],[number_customer_service_calls]] &lt;= 1, "0-1 Calls", IF(tbl_Customers[[#This Row],[number_customer_service_calls]] &lt;= 3, "2-3 Calls", IF(tbl_Customers[[#This Row],[number_customer_service_calls]] &lt;=5, "4-5 Calls", "6+ Calls")))</f>
        <v>0-1 Calls</v>
      </c>
      <c r="X214" t="str">
        <f>IF(tbl_Customers[[#This Row],[account_length]] &lt;= 50, "0-50", IF(tbl_Customers[[#This Row],[account_length]] &lt;=100, "51-100", IF(tbl_Customers[[#This Row],[account_length]] &lt;= 150, "101-150", "151+")))</f>
        <v>51-100</v>
      </c>
      <c r="Y214" t="str">
        <f>IF(tbl_Customers[[#This Row],[total_intl_charge]] &lt;= 3, "Low Charges", "High Charges")</f>
        <v>Low Charges</v>
      </c>
      <c r="Z214" t="str">
        <f>IF(tbl_Customers[[#This Row],[total_eve_calls]]&lt;=80,"Low Calls",
IF(tbl_Customers[[#This Row],[total_eve_calls]]&lt;=120,"Medium Calls","High Calls"))</f>
        <v>High Calls</v>
      </c>
      <c r="AA214" t="str">
        <f>IF(tbl_Customers[[#This Row],[total_eve_charge]]&lt;=15,"Low Charges",
IF(tbl_Customers[[#This Row],[total_eve_charge]]&lt;=20,"Medium Charges","High Charges"))</f>
        <v>Medium Charges</v>
      </c>
      <c r="AB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 t="str">
        <f>IF(tbl_Customers[[#This Row],[number_vmail_messages]] = 0, "No Usage", IF(tbl_Customers[[#This Row],[number_vmail_messages]] &lt;= 20, "Low Usage", IF(tbl_Customers[[#This Row],[number_vmail_messages]] &lt;= 40, "Medium Usgae", "High Usage")))</f>
        <v>No Usage</v>
      </c>
      <c r="AD214" t="str">
        <f>IF(tbl_Customers[[#This Row],[total_day_minutes]]&lt;=150,"Low Usage", IF(tbl_Customers[[#This Row],[total_day_minutes]]&lt;=200,"Medium Usage", IF(tbl_Customers[[#This Row],[total_day_minutes]]&lt;=250,"High Usage","Very High Usage")))</f>
        <v>Low Usage</v>
      </c>
      <c r="AE214" t="str">
        <f>IF(tbl_Customers[[#This Row],[total_intl_calls]]&lt;=5,"Low Calls", IF(tbl_Customers[[#This Row],[total_intl_calls]]&lt;=10, "Medium Calls", "High Calls"))</f>
        <v>Low Calls</v>
      </c>
      <c r="AF2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4" s="36" t="str">
        <f>IF(tbl_Customers[[#This Row],[Churn_Risk_Score]]&gt;=10,"High Risk", IF(tbl_Customers[[#This Row],[Churn_Risk_Score]]&gt;=5,"Medium Risk","Low Risk"))</f>
        <v>Low Risk</v>
      </c>
    </row>
    <row r="215" spans="1:33" x14ac:dyDescent="0.35">
      <c r="A215">
        <v>214</v>
      </c>
      <c r="B215" t="s">
        <v>55</v>
      </c>
      <c r="C215">
        <v>59</v>
      </c>
      <c r="D215" t="s">
        <v>28</v>
      </c>
      <c r="E215" t="s">
        <v>22</v>
      </c>
      <c r="F215" t="s">
        <v>22</v>
      </c>
      <c r="G215">
        <v>0</v>
      </c>
      <c r="H215">
        <v>155.19999999999999</v>
      </c>
      <c r="I215">
        <v>79</v>
      </c>
      <c r="J215">
        <v>26.38</v>
      </c>
      <c r="K215">
        <v>235.3</v>
      </c>
      <c r="L215">
        <v>123</v>
      </c>
      <c r="M215">
        <v>20</v>
      </c>
      <c r="N215">
        <v>169.4</v>
      </c>
      <c r="O215">
        <v>80</v>
      </c>
      <c r="P215">
        <v>7.62</v>
      </c>
      <c r="Q215">
        <v>8.6999999999999993</v>
      </c>
      <c r="R215">
        <v>4</v>
      </c>
      <c r="S215">
        <v>2.35</v>
      </c>
      <c r="T215">
        <v>1</v>
      </c>
      <c r="U215" t="s">
        <v>22</v>
      </c>
      <c r="V215">
        <f>IF(tbl_Customers[[#This Row],[churn]] = "yes", 1, 0)</f>
        <v>0</v>
      </c>
      <c r="W215" t="str">
        <f>IF(tbl_Customers[[#This Row],[number_customer_service_calls]] &lt;= 1, "0-1 Calls", IF(tbl_Customers[[#This Row],[number_customer_service_calls]] &lt;= 3, "2-3 Calls", IF(tbl_Customers[[#This Row],[number_customer_service_calls]] &lt;=5, "4-5 Calls", "6+ Calls")))</f>
        <v>0-1 Calls</v>
      </c>
      <c r="X215" t="str">
        <f>IF(tbl_Customers[[#This Row],[account_length]] &lt;= 50, "0-50", IF(tbl_Customers[[#This Row],[account_length]] &lt;=100, "51-100", IF(tbl_Customers[[#This Row],[account_length]] &lt;= 150, "101-150", "151+")))</f>
        <v>51-100</v>
      </c>
      <c r="Y215" t="str">
        <f>IF(tbl_Customers[[#This Row],[total_intl_charge]] &lt;= 3, "Low Charges", "High Charges")</f>
        <v>Low Charges</v>
      </c>
      <c r="Z215" t="str">
        <f>IF(tbl_Customers[[#This Row],[total_eve_calls]]&lt;=80,"Low Calls",
IF(tbl_Customers[[#This Row],[total_eve_calls]]&lt;=120,"Medium Calls","High Calls"))</f>
        <v>High Calls</v>
      </c>
      <c r="AA215" t="str">
        <f>IF(tbl_Customers[[#This Row],[total_eve_charge]]&lt;=15,"Low Charges",
IF(tbl_Customers[[#This Row],[total_eve_charge]]&lt;=20,"Medium Charges","High Charges"))</f>
        <v>Medium Charges</v>
      </c>
      <c r="AB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 t="str">
        <f>IF(tbl_Customers[[#This Row],[number_vmail_messages]] = 0, "No Usage", IF(tbl_Customers[[#This Row],[number_vmail_messages]] &lt;= 20, "Low Usage", IF(tbl_Customers[[#This Row],[number_vmail_messages]] &lt;= 40, "Medium Usgae", "High Usage")))</f>
        <v>No Usage</v>
      </c>
      <c r="AD215" t="str">
        <f>IF(tbl_Customers[[#This Row],[total_day_minutes]]&lt;=150,"Low Usage", IF(tbl_Customers[[#This Row],[total_day_minutes]]&lt;=200,"Medium Usage", IF(tbl_Customers[[#This Row],[total_day_minutes]]&lt;=250,"High Usage","Very High Usage")))</f>
        <v>Medium Usage</v>
      </c>
      <c r="AE215" t="str">
        <f>IF(tbl_Customers[[#This Row],[total_intl_calls]]&lt;=5,"Low Calls", IF(tbl_Customers[[#This Row],[total_intl_calls]]&lt;=10, "Medium Calls", "High Calls"))</f>
        <v>Low Calls</v>
      </c>
      <c r="AF2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 s="36" t="str">
        <f>IF(tbl_Customers[[#This Row],[Churn_Risk_Score]]&gt;=10,"High Risk", IF(tbl_Customers[[#This Row],[Churn_Risk_Score]]&gt;=5,"Medium Risk","Low Risk"))</f>
        <v>Low Risk</v>
      </c>
    </row>
    <row r="216" spans="1:33" x14ac:dyDescent="0.35">
      <c r="A216">
        <v>215</v>
      </c>
      <c r="B216" t="s">
        <v>60</v>
      </c>
      <c r="C216">
        <v>24</v>
      </c>
      <c r="D216" t="s">
        <v>28</v>
      </c>
      <c r="E216" t="s">
        <v>22</v>
      </c>
      <c r="F216" t="s">
        <v>23</v>
      </c>
      <c r="G216">
        <v>25</v>
      </c>
      <c r="H216">
        <v>164.9</v>
      </c>
      <c r="I216">
        <v>110</v>
      </c>
      <c r="J216">
        <v>28.03</v>
      </c>
      <c r="K216">
        <v>209.3</v>
      </c>
      <c r="L216">
        <v>105</v>
      </c>
      <c r="M216">
        <v>17.79</v>
      </c>
      <c r="N216">
        <v>231.2</v>
      </c>
      <c r="O216">
        <v>55</v>
      </c>
      <c r="P216">
        <v>10.4</v>
      </c>
      <c r="Q216">
        <v>6.7</v>
      </c>
      <c r="R216">
        <v>9</v>
      </c>
      <c r="S216">
        <v>1.81</v>
      </c>
      <c r="T216">
        <v>1</v>
      </c>
      <c r="U216" t="s">
        <v>22</v>
      </c>
      <c r="V216">
        <f>IF(tbl_Customers[[#This Row],[churn]] = "yes", 1, 0)</f>
        <v>0</v>
      </c>
      <c r="W216" t="str">
        <f>IF(tbl_Customers[[#This Row],[number_customer_service_calls]] &lt;= 1, "0-1 Calls", IF(tbl_Customers[[#This Row],[number_customer_service_calls]] &lt;= 3, "2-3 Calls", IF(tbl_Customers[[#This Row],[number_customer_service_calls]] &lt;=5, "4-5 Calls", "6+ Calls")))</f>
        <v>0-1 Calls</v>
      </c>
      <c r="X216" t="str">
        <f>IF(tbl_Customers[[#This Row],[account_length]] &lt;= 50, "0-50", IF(tbl_Customers[[#This Row],[account_length]] &lt;=100, "51-100", IF(tbl_Customers[[#This Row],[account_length]] &lt;= 150, "101-150", "151+")))</f>
        <v>0-50</v>
      </c>
      <c r="Y216" t="str">
        <f>IF(tbl_Customers[[#This Row],[total_intl_charge]] &lt;= 3, "Low Charges", "High Charges")</f>
        <v>Low Charges</v>
      </c>
      <c r="Z216" t="str">
        <f>IF(tbl_Customers[[#This Row],[total_eve_calls]]&lt;=80,"Low Calls",
IF(tbl_Customers[[#This Row],[total_eve_calls]]&lt;=120,"Medium Calls","High Calls"))</f>
        <v>Medium Calls</v>
      </c>
      <c r="AA216" t="str">
        <f>IF(tbl_Customers[[#This Row],[total_eve_charge]]&lt;=15,"Low Charges",
IF(tbl_Customers[[#This Row],[total_eve_charge]]&lt;=20,"Medium Charges","High Charges"))</f>
        <v>Medium Charges</v>
      </c>
      <c r="AB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6" t="str">
        <f>IF(tbl_Customers[[#This Row],[number_vmail_messages]] = 0, "No Usage", IF(tbl_Customers[[#This Row],[number_vmail_messages]] &lt;= 20, "Low Usage", IF(tbl_Customers[[#This Row],[number_vmail_messages]] &lt;= 40, "Medium Usgae", "High Usage")))</f>
        <v>Medium Usgae</v>
      </c>
      <c r="AD216" t="str">
        <f>IF(tbl_Customers[[#This Row],[total_day_minutes]]&lt;=150,"Low Usage", IF(tbl_Customers[[#This Row],[total_day_minutes]]&lt;=200,"Medium Usage", IF(tbl_Customers[[#This Row],[total_day_minutes]]&lt;=250,"High Usage","Very High Usage")))</f>
        <v>Medium Usage</v>
      </c>
      <c r="AE216" t="str">
        <f>IF(tbl_Customers[[#This Row],[total_intl_calls]]&lt;=5,"Low Calls", IF(tbl_Customers[[#This Row],[total_intl_calls]]&lt;=10, "Medium Calls", "High Calls"))</f>
        <v>Medium Calls</v>
      </c>
      <c r="AF2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6" s="36" t="str">
        <f>IF(tbl_Customers[[#This Row],[Churn_Risk_Score]]&gt;=10,"High Risk", IF(tbl_Customers[[#This Row],[Churn_Risk_Score]]&gt;=5,"Medium Risk","Low Risk"))</f>
        <v>Low Risk</v>
      </c>
    </row>
    <row r="217" spans="1:33" x14ac:dyDescent="0.35">
      <c r="A217">
        <v>216</v>
      </c>
      <c r="B217" t="s">
        <v>72</v>
      </c>
      <c r="C217">
        <v>151</v>
      </c>
      <c r="D217" t="s">
        <v>25</v>
      </c>
      <c r="E217" t="s">
        <v>22</v>
      </c>
      <c r="F217" t="s">
        <v>22</v>
      </c>
      <c r="G217">
        <v>0</v>
      </c>
      <c r="H217">
        <v>134.5</v>
      </c>
      <c r="I217">
        <v>88</v>
      </c>
      <c r="J217">
        <v>22.87</v>
      </c>
      <c r="K217">
        <v>143.1</v>
      </c>
      <c r="L217">
        <v>112</v>
      </c>
      <c r="M217">
        <v>12.16</v>
      </c>
      <c r="N217">
        <v>223.9</v>
      </c>
      <c r="O217">
        <v>61</v>
      </c>
      <c r="P217">
        <v>10.08</v>
      </c>
      <c r="Q217">
        <v>15.4</v>
      </c>
      <c r="R217">
        <v>1</v>
      </c>
      <c r="S217">
        <v>4.16</v>
      </c>
      <c r="T217">
        <v>1</v>
      </c>
      <c r="U217" t="s">
        <v>22</v>
      </c>
      <c r="V217">
        <f>IF(tbl_Customers[[#This Row],[churn]] = "yes", 1, 0)</f>
        <v>0</v>
      </c>
      <c r="W217" t="str">
        <f>IF(tbl_Customers[[#This Row],[number_customer_service_calls]] &lt;= 1, "0-1 Calls", IF(tbl_Customers[[#This Row],[number_customer_service_calls]] &lt;= 3, "2-3 Calls", IF(tbl_Customers[[#This Row],[number_customer_service_calls]] &lt;=5, "4-5 Calls", "6+ Calls")))</f>
        <v>0-1 Calls</v>
      </c>
      <c r="X217" t="str">
        <f>IF(tbl_Customers[[#This Row],[account_length]] &lt;= 50, "0-50", IF(tbl_Customers[[#This Row],[account_length]] &lt;=100, "51-100", IF(tbl_Customers[[#This Row],[account_length]] &lt;= 150, "101-150", "151+")))</f>
        <v>151+</v>
      </c>
      <c r="Y217" t="str">
        <f>IF(tbl_Customers[[#This Row],[total_intl_charge]] &lt;= 3, "Low Charges", "High Charges")</f>
        <v>High Charges</v>
      </c>
      <c r="Z217" t="str">
        <f>IF(tbl_Customers[[#This Row],[total_eve_calls]]&lt;=80,"Low Calls",
IF(tbl_Customers[[#This Row],[total_eve_calls]]&lt;=120,"Medium Calls","High Calls"))</f>
        <v>Medium Calls</v>
      </c>
      <c r="AA217" t="str">
        <f>IF(tbl_Customers[[#This Row],[total_eve_charge]]&lt;=15,"Low Charges",
IF(tbl_Customers[[#This Row],[total_eve_charge]]&lt;=20,"Medium Charges","High Charges"))</f>
        <v>Low Charges</v>
      </c>
      <c r="AB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 t="str">
        <f>IF(tbl_Customers[[#This Row],[number_vmail_messages]] = 0, "No Usage", IF(tbl_Customers[[#This Row],[number_vmail_messages]] &lt;= 20, "Low Usage", IF(tbl_Customers[[#This Row],[number_vmail_messages]] &lt;= 40, "Medium Usgae", "High Usage")))</f>
        <v>No Usage</v>
      </c>
      <c r="AD217" t="str">
        <f>IF(tbl_Customers[[#This Row],[total_day_minutes]]&lt;=150,"Low Usage", IF(tbl_Customers[[#This Row],[total_day_minutes]]&lt;=200,"Medium Usage", IF(tbl_Customers[[#This Row],[total_day_minutes]]&lt;=250,"High Usage","Very High Usage")))</f>
        <v>Low Usage</v>
      </c>
      <c r="AE217" t="str">
        <f>IF(tbl_Customers[[#This Row],[total_intl_calls]]&lt;=5,"Low Calls", IF(tbl_Customers[[#This Row],[total_intl_calls]]&lt;=10, "Medium Calls", "High Calls"))</f>
        <v>Low Calls</v>
      </c>
      <c r="AF2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7" s="36" t="str">
        <f>IF(tbl_Customers[[#This Row],[Churn_Risk_Score]]&gt;=10,"High Risk", IF(tbl_Customers[[#This Row],[Churn_Risk_Score]]&gt;=5,"Medium Risk","Low Risk"))</f>
        <v>Low Risk</v>
      </c>
    </row>
    <row r="218" spans="1:33" x14ac:dyDescent="0.35">
      <c r="A218">
        <v>217</v>
      </c>
      <c r="B218" t="s">
        <v>61</v>
      </c>
      <c r="C218">
        <v>117</v>
      </c>
      <c r="D218" t="s">
        <v>21</v>
      </c>
      <c r="E218" t="s">
        <v>22</v>
      </c>
      <c r="F218" t="s">
        <v>22</v>
      </c>
      <c r="G218">
        <v>0</v>
      </c>
      <c r="H218">
        <v>143.30000000000001</v>
      </c>
      <c r="I218">
        <v>103</v>
      </c>
      <c r="J218">
        <v>24.36</v>
      </c>
      <c r="K218">
        <v>211.3</v>
      </c>
      <c r="L218">
        <v>108</v>
      </c>
      <c r="M218">
        <v>17.96</v>
      </c>
      <c r="N218">
        <v>185.2</v>
      </c>
      <c r="O218">
        <v>96</v>
      </c>
      <c r="P218">
        <v>8.33</v>
      </c>
      <c r="Q218">
        <v>11.5</v>
      </c>
      <c r="R218">
        <v>3</v>
      </c>
      <c r="S218">
        <v>3.11</v>
      </c>
      <c r="T218">
        <v>1</v>
      </c>
      <c r="U218" t="s">
        <v>22</v>
      </c>
      <c r="V218">
        <f>IF(tbl_Customers[[#This Row],[churn]] = "yes", 1, 0)</f>
        <v>0</v>
      </c>
      <c r="W218" t="str">
        <f>IF(tbl_Customers[[#This Row],[number_customer_service_calls]] &lt;= 1, "0-1 Calls", IF(tbl_Customers[[#This Row],[number_customer_service_calls]] &lt;= 3, "2-3 Calls", IF(tbl_Customers[[#This Row],[number_customer_service_calls]] &lt;=5, "4-5 Calls", "6+ Calls")))</f>
        <v>0-1 Calls</v>
      </c>
      <c r="X218" t="str">
        <f>IF(tbl_Customers[[#This Row],[account_length]] &lt;= 50, "0-50", IF(tbl_Customers[[#This Row],[account_length]] &lt;=100, "51-100", IF(tbl_Customers[[#This Row],[account_length]] &lt;= 150, "101-150", "151+")))</f>
        <v>101-150</v>
      </c>
      <c r="Y218" t="str">
        <f>IF(tbl_Customers[[#This Row],[total_intl_charge]] &lt;= 3, "Low Charges", "High Charges")</f>
        <v>High Charges</v>
      </c>
      <c r="Z218" t="str">
        <f>IF(tbl_Customers[[#This Row],[total_eve_calls]]&lt;=80,"Low Calls",
IF(tbl_Customers[[#This Row],[total_eve_calls]]&lt;=120,"Medium Calls","High Calls"))</f>
        <v>Medium Calls</v>
      </c>
      <c r="AA218" t="str">
        <f>IF(tbl_Customers[[#This Row],[total_eve_charge]]&lt;=15,"Low Charges",
IF(tbl_Customers[[#This Row],[total_eve_charge]]&lt;=20,"Medium Charges","High Charges"))</f>
        <v>Medium Charges</v>
      </c>
      <c r="AB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 t="str">
        <f>IF(tbl_Customers[[#This Row],[number_vmail_messages]] = 0, "No Usage", IF(tbl_Customers[[#This Row],[number_vmail_messages]] &lt;= 20, "Low Usage", IF(tbl_Customers[[#This Row],[number_vmail_messages]] &lt;= 40, "Medium Usgae", "High Usage")))</f>
        <v>No Usage</v>
      </c>
      <c r="AD218" t="str">
        <f>IF(tbl_Customers[[#This Row],[total_day_minutes]]&lt;=150,"Low Usage", IF(tbl_Customers[[#This Row],[total_day_minutes]]&lt;=200,"Medium Usage", IF(tbl_Customers[[#This Row],[total_day_minutes]]&lt;=250,"High Usage","Very High Usage")))</f>
        <v>Low Usage</v>
      </c>
      <c r="AE218" t="str">
        <f>IF(tbl_Customers[[#This Row],[total_intl_calls]]&lt;=5,"Low Calls", IF(tbl_Customers[[#This Row],[total_intl_calls]]&lt;=10, "Medium Calls", "High Calls"))</f>
        <v>Low Calls</v>
      </c>
      <c r="AF2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8" s="36" t="str">
        <f>IF(tbl_Customers[[#This Row],[Churn_Risk_Score]]&gt;=10,"High Risk", IF(tbl_Customers[[#This Row],[Churn_Risk_Score]]&gt;=5,"Medium Risk","Low Risk"))</f>
        <v>Low Risk</v>
      </c>
    </row>
    <row r="219" spans="1:33" x14ac:dyDescent="0.35">
      <c r="A219">
        <v>218</v>
      </c>
      <c r="B219" t="s">
        <v>43</v>
      </c>
      <c r="C219">
        <v>78</v>
      </c>
      <c r="D219" t="s">
        <v>28</v>
      </c>
      <c r="E219" t="s">
        <v>22</v>
      </c>
      <c r="F219" t="s">
        <v>22</v>
      </c>
      <c r="G219">
        <v>0</v>
      </c>
      <c r="H219">
        <v>168.3</v>
      </c>
      <c r="I219">
        <v>110</v>
      </c>
      <c r="J219">
        <v>28.61</v>
      </c>
      <c r="K219">
        <v>221.2</v>
      </c>
      <c r="L219">
        <v>73</v>
      </c>
      <c r="M219">
        <v>18.8</v>
      </c>
      <c r="N219">
        <v>241</v>
      </c>
      <c r="O219">
        <v>136</v>
      </c>
      <c r="P219">
        <v>10.85</v>
      </c>
      <c r="Q219">
        <v>12.5</v>
      </c>
      <c r="R219">
        <v>1</v>
      </c>
      <c r="S219">
        <v>3.38</v>
      </c>
      <c r="T219">
        <v>1</v>
      </c>
      <c r="U219" t="s">
        <v>22</v>
      </c>
      <c r="V219">
        <f>IF(tbl_Customers[[#This Row],[churn]] = "yes", 1, 0)</f>
        <v>0</v>
      </c>
      <c r="W219" t="str">
        <f>IF(tbl_Customers[[#This Row],[number_customer_service_calls]] &lt;= 1, "0-1 Calls", IF(tbl_Customers[[#This Row],[number_customer_service_calls]] &lt;= 3, "2-3 Calls", IF(tbl_Customers[[#This Row],[number_customer_service_calls]] &lt;=5, "4-5 Calls", "6+ Calls")))</f>
        <v>0-1 Calls</v>
      </c>
      <c r="X219" t="str">
        <f>IF(tbl_Customers[[#This Row],[account_length]] &lt;= 50, "0-50", IF(tbl_Customers[[#This Row],[account_length]] &lt;=100, "51-100", IF(tbl_Customers[[#This Row],[account_length]] &lt;= 150, "101-150", "151+")))</f>
        <v>51-100</v>
      </c>
      <c r="Y219" t="str">
        <f>IF(tbl_Customers[[#This Row],[total_intl_charge]] &lt;= 3, "Low Charges", "High Charges")</f>
        <v>High Charges</v>
      </c>
      <c r="Z219" t="str">
        <f>IF(tbl_Customers[[#This Row],[total_eve_calls]]&lt;=80,"Low Calls",
IF(tbl_Customers[[#This Row],[total_eve_calls]]&lt;=120,"Medium Calls","High Calls"))</f>
        <v>Low Calls</v>
      </c>
      <c r="AA219" t="str">
        <f>IF(tbl_Customers[[#This Row],[total_eve_charge]]&lt;=15,"Low Charges",
IF(tbl_Customers[[#This Row],[total_eve_charge]]&lt;=20,"Medium Charges","High Charges"))</f>
        <v>Medium Charges</v>
      </c>
      <c r="AB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 t="str">
        <f>IF(tbl_Customers[[#This Row],[number_vmail_messages]] = 0, "No Usage", IF(tbl_Customers[[#This Row],[number_vmail_messages]] &lt;= 20, "Low Usage", IF(tbl_Customers[[#This Row],[number_vmail_messages]] &lt;= 40, "Medium Usgae", "High Usage")))</f>
        <v>No Usage</v>
      </c>
      <c r="AD219" t="str">
        <f>IF(tbl_Customers[[#This Row],[total_day_minutes]]&lt;=150,"Low Usage", IF(tbl_Customers[[#This Row],[total_day_minutes]]&lt;=200,"Medium Usage", IF(tbl_Customers[[#This Row],[total_day_minutes]]&lt;=250,"High Usage","Very High Usage")))</f>
        <v>Medium Usage</v>
      </c>
      <c r="AE219" t="str">
        <f>IF(tbl_Customers[[#This Row],[total_intl_calls]]&lt;=5,"Low Calls", IF(tbl_Customers[[#This Row],[total_intl_calls]]&lt;=10, "Medium Calls", "High Calls"))</f>
        <v>Low Calls</v>
      </c>
      <c r="AF2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 s="36" t="str">
        <f>IF(tbl_Customers[[#This Row],[Churn_Risk_Score]]&gt;=10,"High Risk", IF(tbl_Customers[[#This Row],[Churn_Risk_Score]]&gt;=5,"Medium Risk","Low Risk"))</f>
        <v>Low Risk</v>
      </c>
    </row>
    <row r="220" spans="1:33" x14ac:dyDescent="0.35">
      <c r="A220">
        <v>219</v>
      </c>
      <c r="B220" t="s">
        <v>58</v>
      </c>
      <c r="C220">
        <v>155</v>
      </c>
      <c r="D220" t="s">
        <v>25</v>
      </c>
      <c r="E220" t="s">
        <v>22</v>
      </c>
      <c r="F220" t="s">
        <v>22</v>
      </c>
      <c r="G220">
        <v>0</v>
      </c>
      <c r="H220">
        <v>262.39999999999998</v>
      </c>
      <c r="I220">
        <v>55</v>
      </c>
      <c r="J220">
        <v>44.61</v>
      </c>
      <c r="K220">
        <v>194.6</v>
      </c>
      <c r="L220">
        <v>113</v>
      </c>
      <c r="M220">
        <v>16.54</v>
      </c>
      <c r="N220">
        <v>146.5</v>
      </c>
      <c r="O220">
        <v>85</v>
      </c>
      <c r="P220">
        <v>6.59</v>
      </c>
      <c r="Q220">
        <v>8.3000000000000007</v>
      </c>
      <c r="R220">
        <v>6</v>
      </c>
      <c r="S220">
        <v>2.2400000000000002</v>
      </c>
      <c r="T220">
        <v>2</v>
      </c>
      <c r="U220" t="s">
        <v>22</v>
      </c>
      <c r="V220">
        <f>IF(tbl_Customers[[#This Row],[churn]] = "yes", 1, 0)</f>
        <v>0</v>
      </c>
      <c r="W220" t="str">
        <f>IF(tbl_Customers[[#This Row],[number_customer_service_calls]] &lt;= 1, "0-1 Calls", IF(tbl_Customers[[#This Row],[number_customer_service_calls]] &lt;= 3, "2-3 Calls", IF(tbl_Customers[[#This Row],[number_customer_service_calls]] &lt;=5, "4-5 Calls", "6+ Calls")))</f>
        <v>2-3 Calls</v>
      </c>
      <c r="X220" t="str">
        <f>IF(tbl_Customers[[#This Row],[account_length]] &lt;= 50, "0-50", IF(tbl_Customers[[#This Row],[account_length]] &lt;=100, "51-100", IF(tbl_Customers[[#This Row],[account_length]] &lt;= 150, "101-150", "151+")))</f>
        <v>151+</v>
      </c>
      <c r="Y220" t="str">
        <f>IF(tbl_Customers[[#This Row],[total_intl_charge]] &lt;= 3, "Low Charges", "High Charges")</f>
        <v>Low Charges</v>
      </c>
      <c r="Z220" t="str">
        <f>IF(tbl_Customers[[#This Row],[total_eve_calls]]&lt;=80,"Low Calls",
IF(tbl_Customers[[#This Row],[total_eve_calls]]&lt;=120,"Medium Calls","High Calls"))</f>
        <v>Medium Calls</v>
      </c>
      <c r="AA220" t="str">
        <f>IF(tbl_Customers[[#This Row],[total_eve_charge]]&lt;=15,"Low Charges",
IF(tbl_Customers[[#This Row],[total_eve_charge]]&lt;=20,"Medium Charges","High Charges"))</f>
        <v>Medium Charges</v>
      </c>
      <c r="AB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 t="str">
        <f>IF(tbl_Customers[[#This Row],[number_vmail_messages]] = 0, "No Usage", IF(tbl_Customers[[#This Row],[number_vmail_messages]] &lt;= 20, "Low Usage", IF(tbl_Customers[[#This Row],[number_vmail_messages]] &lt;= 40, "Medium Usgae", "High Usage")))</f>
        <v>No Usage</v>
      </c>
      <c r="AD220" t="str">
        <f>IF(tbl_Customers[[#This Row],[total_day_minutes]]&lt;=150,"Low Usage", IF(tbl_Customers[[#This Row],[total_day_minutes]]&lt;=200,"Medium Usage", IF(tbl_Customers[[#This Row],[total_day_minutes]]&lt;=250,"High Usage","Very High Usage")))</f>
        <v>Very High Usage</v>
      </c>
      <c r="AE220" t="str">
        <f>IF(tbl_Customers[[#This Row],[total_intl_calls]]&lt;=5,"Low Calls", IF(tbl_Customers[[#This Row],[total_intl_calls]]&lt;=10, "Medium Calls", "High Calls"))</f>
        <v>Medium Calls</v>
      </c>
      <c r="AF2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0" s="36" t="str">
        <f>IF(tbl_Customers[[#This Row],[Churn_Risk_Score]]&gt;=10,"High Risk", IF(tbl_Customers[[#This Row],[Churn_Risk_Score]]&gt;=5,"Medium Risk","Low Risk"))</f>
        <v>Medium Risk</v>
      </c>
    </row>
    <row r="221" spans="1:33" x14ac:dyDescent="0.35">
      <c r="A221">
        <v>220</v>
      </c>
      <c r="B221" t="s">
        <v>31</v>
      </c>
      <c r="C221">
        <v>114</v>
      </c>
      <c r="D221" t="s">
        <v>28</v>
      </c>
      <c r="E221" t="s">
        <v>22</v>
      </c>
      <c r="F221" t="s">
        <v>23</v>
      </c>
      <c r="G221">
        <v>30</v>
      </c>
      <c r="H221">
        <v>206.2</v>
      </c>
      <c r="I221">
        <v>79</v>
      </c>
      <c r="J221">
        <v>35.049999999999997</v>
      </c>
      <c r="K221">
        <v>260</v>
      </c>
      <c r="L221">
        <v>91</v>
      </c>
      <c r="M221">
        <v>22.1</v>
      </c>
      <c r="N221">
        <v>291.60000000000002</v>
      </c>
      <c r="O221">
        <v>83</v>
      </c>
      <c r="P221">
        <v>13.12</v>
      </c>
      <c r="Q221">
        <v>11.4</v>
      </c>
      <c r="R221">
        <v>6</v>
      </c>
      <c r="S221">
        <v>3.08</v>
      </c>
      <c r="T221">
        <v>1</v>
      </c>
      <c r="U221" t="s">
        <v>22</v>
      </c>
      <c r="V221">
        <f>IF(tbl_Customers[[#This Row],[churn]] = "yes", 1, 0)</f>
        <v>0</v>
      </c>
      <c r="W221" t="str">
        <f>IF(tbl_Customers[[#This Row],[number_customer_service_calls]] &lt;= 1, "0-1 Calls", IF(tbl_Customers[[#This Row],[number_customer_service_calls]] &lt;= 3, "2-3 Calls", IF(tbl_Customers[[#This Row],[number_customer_service_calls]] &lt;=5, "4-5 Calls", "6+ Calls")))</f>
        <v>0-1 Calls</v>
      </c>
      <c r="X221" t="str">
        <f>IF(tbl_Customers[[#This Row],[account_length]] &lt;= 50, "0-50", IF(tbl_Customers[[#This Row],[account_length]] &lt;=100, "51-100", IF(tbl_Customers[[#This Row],[account_length]] &lt;= 150, "101-150", "151+")))</f>
        <v>101-150</v>
      </c>
      <c r="Y221" t="str">
        <f>IF(tbl_Customers[[#This Row],[total_intl_charge]] &lt;= 3, "Low Charges", "High Charges")</f>
        <v>High Charges</v>
      </c>
      <c r="Z221" t="str">
        <f>IF(tbl_Customers[[#This Row],[total_eve_calls]]&lt;=80,"Low Calls",
IF(tbl_Customers[[#This Row],[total_eve_calls]]&lt;=120,"Medium Calls","High Calls"))</f>
        <v>Medium Calls</v>
      </c>
      <c r="AA221" t="str">
        <f>IF(tbl_Customers[[#This Row],[total_eve_charge]]&lt;=15,"Low Charges",
IF(tbl_Customers[[#This Row],[total_eve_charge]]&lt;=20,"Medium Charges","High Charges"))</f>
        <v>High Charges</v>
      </c>
      <c r="AB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 t="str">
        <f>IF(tbl_Customers[[#This Row],[number_vmail_messages]] = 0, "No Usage", IF(tbl_Customers[[#This Row],[number_vmail_messages]] &lt;= 20, "Low Usage", IF(tbl_Customers[[#This Row],[number_vmail_messages]] &lt;= 40, "Medium Usgae", "High Usage")))</f>
        <v>Medium Usgae</v>
      </c>
      <c r="AD221" t="str">
        <f>IF(tbl_Customers[[#This Row],[total_day_minutes]]&lt;=150,"Low Usage", IF(tbl_Customers[[#This Row],[total_day_minutes]]&lt;=200,"Medium Usage", IF(tbl_Customers[[#This Row],[total_day_minutes]]&lt;=250,"High Usage","Very High Usage")))</f>
        <v>High Usage</v>
      </c>
      <c r="AE221" t="str">
        <f>IF(tbl_Customers[[#This Row],[total_intl_calls]]&lt;=5,"Low Calls", IF(tbl_Customers[[#This Row],[total_intl_calls]]&lt;=10, "Medium Calls", "High Calls"))</f>
        <v>Medium Calls</v>
      </c>
      <c r="AF2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1" s="36" t="str">
        <f>IF(tbl_Customers[[#This Row],[Churn_Risk_Score]]&gt;=10,"High Risk", IF(tbl_Customers[[#This Row],[Churn_Risk_Score]]&gt;=5,"Medium Risk","Low Risk"))</f>
        <v>Low Risk</v>
      </c>
    </row>
    <row r="222" spans="1:33" x14ac:dyDescent="0.35">
      <c r="A222">
        <v>221</v>
      </c>
      <c r="B222" t="s">
        <v>33</v>
      </c>
      <c r="C222">
        <v>114</v>
      </c>
      <c r="D222" t="s">
        <v>28</v>
      </c>
      <c r="E222" t="s">
        <v>22</v>
      </c>
      <c r="F222" t="s">
        <v>23</v>
      </c>
      <c r="G222">
        <v>28</v>
      </c>
      <c r="H222">
        <v>225.8</v>
      </c>
      <c r="I222">
        <v>94</v>
      </c>
      <c r="J222">
        <v>38.39</v>
      </c>
      <c r="K222">
        <v>193</v>
      </c>
      <c r="L222">
        <v>117</v>
      </c>
      <c r="M222">
        <v>16.41</v>
      </c>
      <c r="N222">
        <v>232.4</v>
      </c>
      <c r="O222">
        <v>100</v>
      </c>
      <c r="P222">
        <v>10.46</v>
      </c>
      <c r="Q222">
        <v>8.4</v>
      </c>
      <c r="R222">
        <v>9</v>
      </c>
      <c r="S222">
        <v>2.27</v>
      </c>
      <c r="T222">
        <v>4</v>
      </c>
      <c r="U222" t="s">
        <v>22</v>
      </c>
      <c r="V222">
        <f>IF(tbl_Customers[[#This Row],[churn]] = "yes", 1, 0)</f>
        <v>0</v>
      </c>
      <c r="W222" t="str">
        <f>IF(tbl_Customers[[#This Row],[number_customer_service_calls]] &lt;= 1, "0-1 Calls", IF(tbl_Customers[[#This Row],[number_customer_service_calls]] &lt;= 3, "2-3 Calls", IF(tbl_Customers[[#This Row],[number_customer_service_calls]] &lt;=5, "4-5 Calls", "6+ Calls")))</f>
        <v>4-5 Calls</v>
      </c>
      <c r="X222" t="str">
        <f>IF(tbl_Customers[[#This Row],[account_length]] &lt;= 50, "0-50", IF(tbl_Customers[[#This Row],[account_length]] &lt;=100, "51-100", IF(tbl_Customers[[#This Row],[account_length]] &lt;= 150, "101-150", "151+")))</f>
        <v>101-150</v>
      </c>
      <c r="Y222" t="str">
        <f>IF(tbl_Customers[[#This Row],[total_intl_charge]] &lt;= 3, "Low Charges", "High Charges")</f>
        <v>Low Charges</v>
      </c>
      <c r="Z222" t="str">
        <f>IF(tbl_Customers[[#This Row],[total_eve_calls]]&lt;=80,"Low Calls",
IF(tbl_Customers[[#This Row],[total_eve_calls]]&lt;=120,"Medium Calls","High Calls"))</f>
        <v>Medium Calls</v>
      </c>
      <c r="AA222" t="str">
        <f>IF(tbl_Customers[[#This Row],[total_eve_charge]]&lt;=15,"Low Charges",
IF(tbl_Customers[[#This Row],[total_eve_charge]]&lt;=20,"Medium Charges","High Charges"))</f>
        <v>Medium Charges</v>
      </c>
      <c r="AB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2" t="str">
        <f>IF(tbl_Customers[[#This Row],[number_vmail_messages]] = 0, "No Usage", IF(tbl_Customers[[#This Row],[number_vmail_messages]] &lt;= 20, "Low Usage", IF(tbl_Customers[[#This Row],[number_vmail_messages]] &lt;= 40, "Medium Usgae", "High Usage")))</f>
        <v>Medium Usgae</v>
      </c>
      <c r="AD222" t="str">
        <f>IF(tbl_Customers[[#This Row],[total_day_minutes]]&lt;=150,"Low Usage", IF(tbl_Customers[[#This Row],[total_day_minutes]]&lt;=200,"Medium Usage", IF(tbl_Customers[[#This Row],[total_day_minutes]]&lt;=250,"High Usage","Very High Usage")))</f>
        <v>High Usage</v>
      </c>
      <c r="AE222" t="str">
        <f>IF(tbl_Customers[[#This Row],[total_intl_calls]]&lt;=5,"Low Calls", IF(tbl_Customers[[#This Row],[total_intl_calls]]&lt;=10, "Medium Calls", "High Calls"))</f>
        <v>Medium Calls</v>
      </c>
      <c r="AF2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 s="36" t="str">
        <f>IF(tbl_Customers[[#This Row],[Churn_Risk_Score]]&gt;=10,"High Risk", IF(tbl_Customers[[#This Row],[Churn_Risk_Score]]&gt;=5,"Medium Risk","Low Risk"))</f>
        <v>Low Risk</v>
      </c>
    </row>
    <row r="223" spans="1:33" x14ac:dyDescent="0.35">
      <c r="A223">
        <v>222</v>
      </c>
      <c r="B223" t="s">
        <v>46</v>
      </c>
      <c r="C223">
        <v>119</v>
      </c>
      <c r="D223" t="s">
        <v>25</v>
      </c>
      <c r="E223" t="s">
        <v>22</v>
      </c>
      <c r="F223" t="s">
        <v>22</v>
      </c>
      <c r="G223">
        <v>0</v>
      </c>
      <c r="H223">
        <v>138.30000000000001</v>
      </c>
      <c r="I223">
        <v>89</v>
      </c>
      <c r="J223">
        <v>23.51</v>
      </c>
      <c r="K223">
        <v>170.5</v>
      </c>
      <c r="L223">
        <v>78</v>
      </c>
      <c r="M223">
        <v>14.49</v>
      </c>
      <c r="N223">
        <v>263.89999999999998</v>
      </c>
      <c r="O223">
        <v>98</v>
      </c>
      <c r="P223">
        <v>11.88</v>
      </c>
      <c r="Q223">
        <v>13.5</v>
      </c>
      <c r="R223">
        <v>6</v>
      </c>
      <c r="S223">
        <v>3.65</v>
      </c>
      <c r="T223">
        <v>3</v>
      </c>
      <c r="U223" t="s">
        <v>22</v>
      </c>
      <c r="V223">
        <f>IF(tbl_Customers[[#This Row],[churn]] = "yes", 1, 0)</f>
        <v>0</v>
      </c>
      <c r="W223" t="str">
        <f>IF(tbl_Customers[[#This Row],[number_customer_service_calls]] &lt;= 1, "0-1 Calls", IF(tbl_Customers[[#This Row],[number_customer_service_calls]] &lt;= 3, "2-3 Calls", IF(tbl_Customers[[#This Row],[number_customer_service_calls]] &lt;=5, "4-5 Calls", "6+ Calls")))</f>
        <v>2-3 Calls</v>
      </c>
      <c r="X223" t="str">
        <f>IF(tbl_Customers[[#This Row],[account_length]] &lt;= 50, "0-50", IF(tbl_Customers[[#This Row],[account_length]] &lt;=100, "51-100", IF(tbl_Customers[[#This Row],[account_length]] &lt;= 150, "101-150", "151+")))</f>
        <v>101-150</v>
      </c>
      <c r="Y223" t="str">
        <f>IF(tbl_Customers[[#This Row],[total_intl_charge]] &lt;= 3, "Low Charges", "High Charges")</f>
        <v>High Charges</v>
      </c>
      <c r="Z223" t="str">
        <f>IF(tbl_Customers[[#This Row],[total_eve_calls]]&lt;=80,"Low Calls",
IF(tbl_Customers[[#This Row],[total_eve_calls]]&lt;=120,"Medium Calls","High Calls"))</f>
        <v>Low Calls</v>
      </c>
      <c r="AA223" t="str">
        <f>IF(tbl_Customers[[#This Row],[total_eve_charge]]&lt;=15,"Low Charges",
IF(tbl_Customers[[#This Row],[total_eve_charge]]&lt;=20,"Medium Charges","High Charges"))</f>
        <v>Low Charges</v>
      </c>
      <c r="AB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 t="str">
        <f>IF(tbl_Customers[[#This Row],[number_vmail_messages]] = 0, "No Usage", IF(tbl_Customers[[#This Row],[number_vmail_messages]] &lt;= 20, "Low Usage", IF(tbl_Customers[[#This Row],[number_vmail_messages]] &lt;= 40, "Medium Usgae", "High Usage")))</f>
        <v>No Usage</v>
      </c>
      <c r="AD223" t="str">
        <f>IF(tbl_Customers[[#This Row],[total_day_minutes]]&lt;=150,"Low Usage", IF(tbl_Customers[[#This Row],[total_day_minutes]]&lt;=200,"Medium Usage", IF(tbl_Customers[[#This Row],[total_day_minutes]]&lt;=250,"High Usage","Very High Usage")))</f>
        <v>Low Usage</v>
      </c>
      <c r="AE223" t="str">
        <f>IF(tbl_Customers[[#This Row],[total_intl_calls]]&lt;=5,"Low Calls", IF(tbl_Customers[[#This Row],[total_intl_calls]]&lt;=10, "Medium Calls", "High Calls"))</f>
        <v>Medium Calls</v>
      </c>
      <c r="AF2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3" s="36" t="str">
        <f>IF(tbl_Customers[[#This Row],[Churn_Risk_Score]]&gt;=10,"High Risk", IF(tbl_Customers[[#This Row],[Churn_Risk_Score]]&gt;=5,"Medium Risk","Low Risk"))</f>
        <v>Low Risk</v>
      </c>
    </row>
    <row r="224" spans="1:33" x14ac:dyDescent="0.35">
      <c r="A224">
        <v>223</v>
      </c>
      <c r="B224" t="s">
        <v>27</v>
      </c>
      <c r="C224">
        <v>118</v>
      </c>
      <c r="D224" t="s">
        <v>25</v>
      </c>
      <c r="E224" t="s">
        <v>23</v>
      </c>
      <c r="F224" t="s">
        <v>22</v>
      </c>
      <c r="G224">
        <v>0</v>
      </c>
      <c r="H224">
        <v>160</v>
      </c>
      <c r="I224">
        <v>123</v>
      </c>
      <c r="J224">
        <v>27.2</v>
      </c>
      <c r="K224">
        <v>175.4</v>
      </c>
      <c r="L224">
        <v>96</v>
      </c>
      <c r="M224">
        <v>14.91</v>
      </c>
      <c r="N224">
        <v>184.8</v>
      </c>
      <c r="O224">
        <v>99</v>
      </c>
      <c r="P224">
        <v>8.32</v>
      </c>
      <c r="Q224">
        <v>9.9</v>
      </c>
      <c r="R224">
        <v>3</v>
      </c>
      <c r="S224">
        <v>2.67</v>
      </c>
      <c r="T224">
        <v>2</v>
      </c>
      <c r="U224" t="s">
        <v>22</v>
      </c>
      <c r="V224">
        <f>IF(tbl_Customers[[#This Row],[churn]] = "yes", 1, 0)</f>
        <v>0</v>
      </c>
      <c r="W224" t="str">
        <f>IF(tbl_Customers[[#This Row],[number_customer_service_calls]] &lt;= 1, "0-1 Calls", IF(tbl_Customers[[#This Row],[number_customer_service_calls]] &lt;= 3, "2-3 Calls", IF(tbl_Customers[[#This Row],[number_customer_service_calls]] &lt;=5, "4-5 Calls", "6+ Calls")))</f>
        <v>2-3 Calls</v>
      </c>
      <c r="X224" t="str">
        <f>IF(tbl_Customers[[#This Row],[account_length]] &lt;= 50, "0-50", IF(tbl_Customers[[#This Row],[account_length]] &lt;=100, "51-100", IF(tbl_Customers[[#This Row],[account_length]] &lt;= 150, "101-150", "151+")))</f>
        <v>101-150</v>
      </c>
      <c r="Y224" t="str">
        <f>IF(tbl_Customers[[#This Row],[total_intl_charge]] &lt;= 3, "Low Charges", "High Charges")</f>
        <v>Low Charges</v>
      </c>
      <c r="Z224" t="str">
        <f>IF(tbl_Customers[[#This Row],[total_eve_calls]]&lt;=80,"Low Calls",
IF(tbl_Customers[[#This Row],[total_eve_calls]]&lt;=120,"Medium Calls","High Calls"))</f>
        <v>Medium Calls</v>
      </c>
      <c r="AA224" t="str">
        <f>IF(tbl_Customers[[#This Row],[total_eve_charge]]&lt;=15,"Low Charges",
IF(tbl_Customers[[#This Row],[total_eve_charge]]&lt;=20,"Medium Charges","High Charges"))</f>
        <v>Low Charges</v>
      </c>
      <c r="AB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4" t="str">
        <f>IF(tbl_Customers[[#This Row],[number_vmail_messages]] = 0, "No Usage", IF(tbl_Customers[[#This Row],[number_vmail_messages]] &lt;= 20, "Low Usage", IF(tbl_Customers[[#This Row],[number_vmail_messages]] &lt;= 40, "Medium Usgae", "High Usage")))</f>
        <v>No Usage</v>
      </c>
      <c r="AD224" t="str">
        <f>IF(tbl_Customers[[#This Row],[total_day_minutes]]&lt;=150,"Low Usage", IF(tbl_Customers[[#This Row],[total_day_minutes]]&lt;=200,"Medium Usage", IF(tbl_Customers[[#This Row],[total_day_minutes]]&lt;=250,"High Usage","Very High Usage")))</f>
        <v>Medium Usage</v>
      </c>
      <c r="AE224" t="str">
        <f>IF(tbl_Customers[[#This Row],[total_intl_calls]]&lt;=5,"Low Calls", IF(tbl_Customers[[#This Row],[total_intl_calls]]&lt;=10, "Medium Calls", "High Calls"))</f>
        <v>Low Calls</v>
      </c>
      <c r="AF2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4" s="36" t="str">
        <f>IF(tbl_Customers[[#This Row],[Churn_Risk_Score]]&gt;=10,"High Risk", IF(tbl_Customers[[#This Row],[Churn_Risk_Score]]&gt;=5,"Medium Risk","Low Risk"))</f>
        <v>Low Risk</v>
      </c>
    </row>
    <row r="225" spans="1:33" x14ac:dyDescent="0.35">
      <c r="A225">
        <v>224</v>
      </c>
      <c r="B225" t="s">
        <v>73</v>
      </c>
      <c r="C225">
        <v>101</v>
      </c>
      <c r="D225" t="s">
        <v>21</v>
      </c>
      <c r="E225" t="s">
        <v>22</v>
      </c>
      <c r="F225" t="s">
        <v>22</v>
      </c>
      <c r="G225">
        <v>0</v>
      </c>
      <c r="H225">
        <v>206.6</v>
      </c>
      <c r="I225">
        <v>105</v>
      </c>
      <c r="J225">
        <v>35.119999999999997</v>
      </c>
      <c r="K225">
        <v>224.9</v>
      </c>
      <c r="L225">
        <v>117</v>
      </c>
      <c r="M225">
        <v>19.12</v>
      </c>
      <c r="N225">
        <v>249.9</v>
      </c>
      <c r="O225">
        <v>100</v>
      </c>
      <c r="P225">
        <v>11.25</v>
      </c>
      <c r="Q225">
        <v>14.6</v>
      </c>
      <c r="R225">
        <v>3</v>
      </c>
      <c r="S225">
        <v>3.94</v>
      </c>
      <c r="T225">
        <v>0</v>
      </c>
      <c r="U225" t="s">
        <v>22</v>
      </c>
      <c r="V225">
        <f>IF(tbl_Customers[[#This Row],[churn]] = "yes", 1, 0)</f>
        <v>0</v>
      </c>
      <c r="W225" t="str">
        <f>IF(tbl_Customers[[#This Row],[number_customer_service_calls]] &lt;= 1, "0-1 Calls", IF(tbl_Customers[[#This Row],[number_customer_service_calls]] &lt;= 3, "2-3 Calls", IF(tbl_Customers[[#This Row],[number_customer_service_calls]] &lt;=5, "4-5 Calls", "6+ Calls")))</f>
        <v>0-1 Calls</v>
      </c>
      <c r="X225" t="str">
        <f>IF(tbl_Customers[[#This Row],[account_length]] &lt;= 50, "0-50", IF(tbl_Customers[[#This Row],[account_length]] &lt;=100, "51-100", IF(tbl_Customers[[#This Row],[account_length]] &lt;= 150, "101-150", "151+")))</f>
        <v>101-150</v>
      </c>
      <c r="Y225" t="str">
        <f>IF(tbl_Customers[[#This Row],[total_intl_charge]] &lt;= 3, "Low Charges", "High Charges")</f>
        <v>High Charges</v>
      </c>
      <c r="Z225" t="str">
        <f>IF(tbl_Customers[[#This Row],[total_eve_calls]]&lt;=80,"Low Calls",
IF(tbl_Customers[[#This Row],[total_eve_calls]]&lt;=120,"Medium Calls","High Calls"))</f>
        <v>Medium Calls</v>
      </c>
      <c r="AA225" t="str">
        <f>IF(tbl_Customers[[#This Row],[total_eve_charge]]&lt;=15,"Low Charges",
IF(tbl_Customers[[#This Row],[total_eve_charge]]&lt;=20,"Medium Charges","High Charges"))</f>
        <v>Medium Charges</v>
      </c>
      <c r="AB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 t="str">
        <f>IF(tbl_Customers[[#This Row],[number_vmail_messages]] = 0, "No Usage", IF(tbl_Customers[[#This Row],[number_vmail_messages]] &lt;= 20, "Low Usage", IF(tbl_Customers[[#This Row],[number_vmail_messages]] &lt;= 40, "Medium Usgae", "High Usage")))</f>
        <v>No Usage</v>
      </c>
      <c r="AD225" t="str">
        <f>IF(tbl_Customers[[#This Row],[total_day_minutes]]&lt;=150,"Low Usage", IF(tbl_Customers[[#This Row],[total_day_minutes]]&lt;=200,"Medium Usage", IF(tbl_Customers[[#This Row],[total_day_minutes]]&lt;=250,"High Usage","Very High Usage")))</f>
        <v>High Usage</v>
      </c>
      <c r="AE225" t="str">
        <f>IF(tbl_Customers[[#This Row],[total_intl_calls]]&lt;=5,"Low Calls", IF(tbl_Customers[[#This Row],[total_intl_calls]]&lt;=10, "Medium Calls", "High Calls"))</f>
        <v>Low Calls</v>
      </c>
      <c r="AF2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5" s="36" t="str">
        <f>IF(tbl_Customers[[#This Row],[Churn_Risk_Score]]&gt;=10,"High Risk", IF(tbl_Customers[[#This Row],[Churn_Risk_Score]]&gt;=5,"Medium Risk","Low Risk"))</f>
        <v>Low Risk</v>
      </c>
    </row>
    <row r="226" spans="1:33" x14ac:dyDescent="0.35">
      <c r="A226">
        <v>225</v>
      </c>
      <c r="B226" t="s">
        <v>26</v>
      </c>
      <c r="C226">
        <v>117</v>
      </c>
      <c r="D226" t="s">
        <v>21</v>
      </c>
      <c r="E226" t="s">
        <v>22</v>
      </c>
      <c r="F226" t="s">
        <v>22</v>
      </c>
      <c r="G226">
        <v>0</v>
      </c>
      <c r="H226">
        <v>134.69999999999999</v>
      </c>
      <c r="I226">
        <v>121</v>
      </c>
      <c r="J226">
        <v>22.9</v>
      </c>
      <c r="K226">
        <v>180</v>
      </c>
      <c r="L226">
        <v>83</v>
      </c>
      <c r="M226">
        <v>15.3</v>
      </c>
      <c r="N226">
        <v>200.9</v>
      </c>
      <c r="O226">
        <v>104</v>
      </c>
      <c r="P226">
        <v>9.0399999999999991</v>
      </c>
      <c r="Q226">
        <v>7.7</v>
      </c>
      <c r="R226">
        <v>3</v>
      </c>
      <c r="S226">
        <v>2.08</v>
      </c>
      <c r="T226">
        <v>1</v>
      </c>
      <c r="U226" t="s">
        <v>22</v>
      </c>
      <c r="V226">
        <f>IF(tbl_Customers[[#This Row],[churn]] = "yes", 1, 0)</f>
        <v>0</v>
      </c>
      <c r="W226" t="str">
        <f>IF(tbl_Customers[[#This Row],[number_customer_service_calls]] &lt;= 1, "0-1 Calls", IF(tbl_Customers[[#This Row],[number_customer_service_calls]] &lt;= 3, "2-3 Calls", IF(tbl_Customers[[#This Row],[number_customer_service_calls]] &lt;=5, "4-5 Calls", "6+ Calls")))</f>
        <v>0-1 Calls</v>
      </c>
      <c r="X226" t="str">
        <f>IF(tbl_Customers[[#This Row],[account_length]] &lt;= 50, "0-50", IF(tbl_Customers[[#This Row],[account_length]] &lt;=100, "51-100", IF(tbl_Customers[[#This Row],[account_length]] &lt;= 150, "101-150", "151+")))</f>
        <v>101-150</v>
      </c>
      <c r="Y226" t="str">
        <f>IF(tbl_Customers[[#This Row],[total_intl_charge]] &lt;= 3, "Low Charges", "High Charges")</f>
        <v>Low Charges</v>
      </c>
      <c r="Z226" t="str">
        <f>IF(tbl_Customers[[#This Row],[total_eve_calls]]&lt;=80,"Low Calls",
IF(tbl_Customers[[#This Row],[total_eve_calls]]&lt;=120,"Medium Calls","High Calls"))</f>
        <v>Medium Calls</v>
      </c>
      <c r="AA226" t="str">
        <f>IF(tbl_Customers[[#This Row],[total_eve_charge]]&lt;=15,"Low Charges",
IF(tbl_Customers[[#This Row],[total_eve_charge]]&lt;=20,"Medium Charges","High Charges"))</f>
        <v>Medium Charges</v>
      </c>
      <c r="AB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 t="str">
        <f>IF(tbl_Customers[[#This Row],[number_vmail_messages]] = 0, "No Usage", IF(tbl_Customers[[#This Row],[number_vmail_messages]] &lt;= 20, "Low Usage", IF(tbl_Customers[[#This Row],[number_vmail_messages]] &lt;= 40, "Medium Usgae", "High Usage")))</f>
        <v>No Usage</v>
      </c>
      <c r="AD226" t="str">
        <f>IF(tbl_Customers[[#This Row],[total_day_minutes]]&lt;=150,"Low Usage", IF(tbl_Customers[[#This Row],[total_day_minutes]]&lt;=200,"Medium Usage", IF(tbl_Customers[[#This Row],[total_day_minutes]]&lt;=250,"High Usage","Very High Usage")))</f>
        <v>Low Usage</v>
      </c>
      <c r="AE226" t="str">
        <f>IF(tbl_Customers[[#This Row],[total_intl_calls]]&lt;=5,"Low Calls", IF(tbl_Customers[[#This Row],[total_intl_calls]]&lt;=10, "Medium Calls", "High Calls"))</f>
        <v>Low Calls</v>
      </c>
      <c r="AF2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6" s="36" t="str">
        <f>IF(tbl_Customers[[#This Row],[Churn_Risk_Score]]&gt;=10,"High Risk", IF(tbl_Customers[[#This Row],[Churn_Risk_Score]]&gt;=5,"Medium Risk","Low Risk"))</f>
        <v>Low Risk</v>
      </c>
    </row>
    <row r="227" spans="1:33" x14ac:dyDescent="0.35">
      <c r="A227">
        <v>226</v>
      </c>
      <c r="B227" t="s">
        <v>68</v>
      </c>
      <c r="C227">
        <v>49</v>
      </c>
      <c r="D227" t="s">
        <v>21</v>
      </c>
      <c r="E227" t="s">
        <v>22</v>
      </c>
      <c r="F227" t="s">
        <v>23</v>
      </c>
      <c r="G227">
        <v>28</v>
      </c>
      <c r="H227">
        <v>214.4</v>
      </c>
      <c r="I227">
        <v>78</v>
      </c>
      <c r="J227">
        <v>36.450000000000003</v>
      </c>
      <c r="K227">
        <v>235.2</v>
      </c>
      <c r="L227">
        <v>100</v>
      </c>
      <c r="M227">
        <v>19.989999999999998</v>
      </c>
      <c r="N227">
        <v>206.2</v>
      </c>
      <c r="O227">
        <v>107</v>
      </c>
      <c r="P227">
        <v>9.2799999999999994</v>
      </c>
      <c r="Q227">
        <v>8</v>
      </c>
      <c r="R227">
        <v>13</v>
      </c>
      <c r="S227">
        <v>2.16</v>
      </c>
      <c r="T227">
        <v>3</v>
      </c>
      <c r="U227" t="s">
        <v>22</v>
      </c>
      <c r="V227">
        <f>IF(tbl_Customers[[#This Row],[churn]] = "yes", 1, 0)</f>
        <v>0</v>
      </c>
      <c r="W227" t="str">
        <f>IF(tbl_Customers[[#This Row],[number_customer_service_calls]] &lt;= 1, "0-1 Calls", IF(tbl_Customers[[#This Row],[number_customer_service_calls]] &lt;= 3, "2-3 Calls", IF(tbl_Customers[[#This Row],[number_customer_service_calls]] &lt;=5, "4-5 Calls", "6+ Calls")))</f>
        <v>2-3 Calls</v>
      </c>
      <c r="X227" t="str">
        <f>IF(tbl_Customers[[#This Row],[account_length]] &lt;= 50, "0-50", IF(tbl_Customers[[#This Row],[account_length]] &lt;=100, "51-100", IF(tbl_Customers[[#This Row],[account_length]] &lt;= 150, "101-150", "151+")))</f>
        <v>0-50</v>
      </c>
      <c r="Y227" t="str">
        <f>IF(tbl_Customers[[#This Row],[total_intl_charge]] &lt;= 3, "Low Charges", "High Charges")</f>
        <v>Low Charges</v>
      </c>
      <c r="Z227" t="str">
        <f>IF(tbl_Customers[[#This Row],[total_eve_calls]]&lt;=80,"Low Calls",
IF(tbl_Customers[[#This Row],[total_eve_calls]]&lt;=120,"Medium Calls","High Calls"))</f>
        <v>Medium Calls</v>
      </c>
      <c r="AA227" t="str">
        <f>IF(tbl_Customers[[#This Row],[total_eve_charge]]&lt;=15,"Low Charges",
IF(tbl_Customers[[#This Row],[total_eve_charge]]&lt;=20,"Medium Charges","High Charges"))</f>
        <v>Medium Charges</v>
      </c>
      <c r="AB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 t="str">
        <f>IF(tbl_Customers[[#This Row],[number_vmail_messages]] = 0, "No Usage", IF(tbl_Customers[[#This Row],[number_vmail_messages]] &lt;= 20, "Low Usage", IF(tbl_Customers[[#This Row],[number_vmail_messages]] &lt;= 40, "Medium Usgae", "High Usage")))</f>
        <v>Medium Usgae</v>
      </c>
      <c r="AD227" t="str">
        <f>IF(tbl_Customers[[#This Row],[total_day_minutes]]&lt;=150,"Low Usage", IF(tbl_Customers[[#This Row],[total_day_minutes]]&lt;=200,"Medium Usage", IF(tbl_Customers[[#This Row],[total_day_minutes]]&lt;=250,"High Usage","Very High Usage")))</f>
        <v>High Usage</v>
      </c>
      <c r="AE227" t="str">
        <f>IF(tbl_Customers[[#This Row],[total_intl_calls]]&lt;=5,"Low Calls", IF(tbl_Customers[[#This Row],[total_intl_calls]]&lt;=10, "Medium Calls", "High Calls"))</f>
        <v>High Calls</v>
      </c>
      <c r="AF2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7" s="36" t="str">
        <f>IF(tbl_Customers[[#This Row],[Churn_Risk_Score]]&gt;=10,"High Risk", IF(tbl_Customers[[#This Row],[Churn_Risk_Score]]&gt;=5,"Medium Risk","Low Risk"))</f>
        <v>Low Risk</v>
      </c>
    </row>
    <row r="228" spans="1:33" x14ac:dyDescent="0.35">
      <c r="A228">
        <v>227</v>
      </c>
      <c r="B228" t="s">
        <v>44</v>
      </c>
      <c r="C228">
        <v>139</v>
      </c>
      <c r="D228" t="s">
        <v>21</v>
      </c>
      <c r="E228" t="s">
        <v>22</v>
      </c>
      <c r="F228" t="s">
        <v>22</v>
      </c>
      <c r="G228">
        <v>0</v>
      </c>
      <c r="H228">
        <v>192.8</v>
      </c>
      <c r="I228">
        <v>104</v>
      </c>
      <c r="J228">
        <v>32.78</v>
      </c>
      <c r="K228">
        <v>234.4</v>
      </c>
      <c r="L228">
        <v>96</v>
      </c>
      <c r="M228">
        <v>19.920000000000002</v>
      </c>
      <c r="N228">
        <v>203.2</v>
      </c>
      <c r="O228">
        <v>101</v>
      </c>
      <c r="P228">
        <v>9.14</v>
      </c>
      <c r="Q228">
        <v>13</v>
      </c>
      <c r="R228">
        <v>3</v>
      </c>
      <c r="S228">
        <v>3.51</v>
      </c>
      <c r="T228">
        <v>3</v>
      </c>
      <c r="U228" t="s">
        <v>22</v>
      </c>
      <c r="V228">
        <f>IF(tbl_Customers[[#This Row],[churn]] = "yes", 1, 0)</f>
        <v>0</v>
      </c>
      <c r="W228" t="str">
        <f>IF(tbl_Customers[[#This Row],[number_customer_service_calls]] &lt;= 1, "0-1 Calls", IF(tbl_Customers[[#This Row],[number_customer_service_calls]] &lt;= 3, "2-3 Calls", IF(tbl_Customers[[#This Row],[number_customer_service_calls]] &lt;=5, "4-5 Calls", "6+ Calls")))</f>
        <v>2-3 Calls</v>
      </c>
      <c r="X228" t="str">
        <f>IF(tbl_Customers[[#This Row],[account_length]] &lt;= 50, "0-50", IF(tbl_Customers[[#This Row],[account_length]] &lt;=100, "51-100", IF(tbl_Customers[[#This Row],[account_length]] &lt;= 150, "101-150", "151+")))</f>
        <v>101-150</v>
      </c>
      <c r="Y228" t="str">
        <f>IF(tbl_Customers[[#This Row],[total_intl_charge]] &lt;= 3, "Low Charges", "High Charges")</f>
        <v>High Charges</v>
      </c>
      <c r="Z228" t="str">
        <f>IF(tbl_Customers[[#This Row],[total_eve_calls]]&lt;=80,"Low Calls",
IF(tbl_Customers[[#This Row],[total_eve_calls]]&lt;=120,"Medium Calls","High Calls"))</f>
        <v>Medium Calls</v>
      </c>
      <c r="AA228" t="str">
        <f>IF(tbl_Customers[[#This Row],[total_eve_charge]]&lt;=15,"Low Charges",
IF(tbl_Customers[[#This Row],[total_eve_charge]]&lt;=20,"Medium Charges","High Charges"))</f>
        <v>Medium Charges</v>
      </c>
      <c r="AB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 t="str">
        <f>IF(tbl_Customers[[#This Row],[number_vmail_messages]] = 0, "No Usage", IF(tbl_Customers[[#This Row],[number_vmail_messages]] &lt;= 20, "Low Usage", IF(tbl_Customers[[#This Row],[number_vmail_messages]] &lt;= 40, "Medium Usgae", "High Usage")))</f>
        <v>No Usage</v>
      </c>
      <c r="AD228" t="str">
        <f>IF(tbl_Customers[[#This Row],[total_day_minutes]]&lt;=150,"Low Usage", IF(tbl_Customers[[#This Row],[total_day_minutes]]&lt;=200,"Medium Usage", IF(tbl_Customers[[#This Row],[total_day_minutes]]&lt;=250,"High Usage","Very High Usage")))</f>
        <v>Medium Usage</v>
      </c>
      <c r="AE228" t="str">
        <f>IF(tbl_Customers[[#This Row],[total_intl_calls]]&lt;=5,"Low Calls", IF(tbl_Customers[[#This Row],[total_intl_calls]]&lt;=10, "Medium Calls", "High Calls"))</f>
        <v>Low Calls</v>
      </c>
      <c r="AF2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8" s="36" t="str">
        <f>IF(tbl_Customers[[#This Row],[Churn_Risk_Score]]&gt;=10,"High Risk", IF(tbl_Customers[[#This Row],[Churn_Risk_Score]]&gt;=5,"Medium Risk","Low Risk"))</f>
        <v>Low Risk</v>
      </c>
    </row>
    <row r="229" spans="1:33" x14ac:dyDescent="0.35">
      <c r="A229">
        <v>228</v>
      </c>
      <c r="B229" t="s">
        <v>73</v>
      </c>
      <c r="C229">
        <v>92</v>
      </c>
      <c r="D229" t="s">
        <v>25</v>
      </c>
      <c r="E229" t="s">
        <v>22</v>
      </c>
      <c r="F229" t="s">
        <v>23</v>
      </c>
      <c r="G229">
        <v>28</v>
      </c>
      <c r="H229">
        <v>151.1</v>
      </c>
      <c r="I229">
        <v>90</v>
      </c>
      <c r="J229">
        <v>25.69</v>
      </c>
      <c r="K229">
        <v>194.8</v>
      </c>
      <c r="L229">
        <v>79</v>
      </c>
      <c r="M229">
        <v>16.559999999999999</v>
      </c>
      <c r="N229">
        <v>239.2</v>
      </c>
      <c r="O229">
        <v>114</v>
      </c>
      <c r="P229">
        <v>10.76</v>
      </c>
      <c r="Q229">
        <v>10</v>
      </c>
      <c r="R229">
        <v>3</v>
      </c>
      <c r="S229">
        <v>2.7</v>
      </c>
      <c r="T229">
        <v>1</v>
      </c>
      <c r="U229" t="s">
        <v>22</v>
      </c>
      <c r="V229">
        <f>IF(tbl_Customers[[#This Row],[churn]] = "yes", 1, 0)</f>
        <v>0</v>
      </c>
      <c r="W229" t="str">
        <f>IF(tbl_Customers[[#This Row],[number_customer_service_calls]] &lt;= 1, "0-1 Calls", IF(tbl_Customers[[#This Row],[number_customer_service_calls]] &lt;= 3, "2-3 Calls", IF(tbl_Customers[[#This Row],[number_customer_service_calls]] &lt;=5, "4-5 Calls", "6+ Calls")))</f>
        <v>0-1 Calls</v>
      </c>
      <c r="X229" t="str">
        <f>IF(tbl_Customers[[#This Row],[account_length]] &lt;= 50, "0-50", IF(tbl_Customers[[#This Row],[account_length]] &lt;=100, "51-100", IF(tbl_Customers[[#This Row],[account_length]] &lt;= 150, "101-150", "151+")))</f>
        <v>51-100</v>
      </c>
      <c r="Y229" t="str">
        <f>IF(tbl_Customers[[#This Row],[total_intl_charge]] &lt;= 3, "Low Charges", "High Charges")</f>
        <v>Low Charges</v>
      </c>
      <c r="Z229" t="str">
        <f>IF(tbl_Customers[[#This Row],[total_eve_calls]]&lt;=80,"Low Calls",
IF(tbl_Customers[[#This Row],[total_eve_calls]]&lt;=120,"Medium Calls","High Calls"))</f>
        <v>Low Calls</v>
      </c>
      <c r="AA229" t="str">
        <f>IF(tbl_Customers[[#This Row],[total_eve_charge]]&lt;=15,"Low Charges",
IF(tbl_Customers[[#This Row],[total_eve_charge]]&lt;=20,"Medium Charges","High Charges"))</f>
        <v>Medium Charges</v>
      </c>
      <c r="AB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 t="str">
        <f>IF(tbl_Customers[[#This Row],[number_vmail_messages]] = 0, "No Usage", IF(tbl_Customers[[#This Row],[number_vmail_messages]] &lt;= 20, "Low Usage", IF(tbl_Customers[[#This Row],[number_vmail_messages]] &lt;= 40, "Medium Usgae", "High Usage")))</f>
        <v>Medium Usgae</v>
      </c>
      <c r="AD229" t="str">
        <f>IF(tbl_Customers[[#This Row],[total_day_minutes]]&lt;=150,"Low Usage", IF(tbl_Customers[[#This Row],[total_day_minutes]]&lt;=200,"Medium Usage", IF(tbl_Customers[[#This Row],[total_day_minutes]]&lt;=250,"High Usage","Very High Usage")))</f>
        <v>Medium Usage</v>
      </c>
      <c r="AE229" t="str">
        <f>IF(tbl_Customers[[#This Row],[total_intl_calls]]&lt;=5,"Low Calls", IF(tbl_Customers[[#This Row],[total_intl_calls]]&lt;=10, "Medium Calls", "High Calls"))</f>
        <v>Low Calls</v>
      </c>
      <c r="AF2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9" s="36" t="str">
        <f>IF(tbl_Customers[[#This Row],[Churn_Risk_Score]]&gt;=10,"High Risk", IF(tbl_Customers[[#This Row],[Churn_Risk_Score]]&gt;=5,"Medium Risk","Low Risk"))</f>
        <v>Low Risk</v>
      </c>
    </row>
    <row r="230" spans="1:33" x14ac:dyDescent="0.35">
      <c r="A230">
        <v>229</v>
      </c>
      <c r="B230" t="s">
        <v>45</v>
      </c>
      <c r="C230">
        <v>148</v>
      </c>
      <c r="D230" t="s">
        <v>28</v>
      </c>
      <c r="E230" t="s">
        <v>23</v>
      </c>
      <c r="F230" t="s">
        <v>22</v>
      </c>
      <c r="G230">
        <v>0</v>
      </c>
      <c r="H230">
        <v>218.9</v>
      </c>
      <c r="I230">
        <v>88</v>
      </c>
      <c r="J230">
        <v>37.21</v>
      </c>
      <c r="K230">
        <v>208</v>
      </c>
      <c r="L230">
        <v>85</v>
      </c>
      <c r="M230">
        <v>17.68</v>
      </c>
      <c r="N230">
        <v>203.3</v>
      </c>
      <c r="O230">
        <v>99</v>
      </c>
      <c r="P230">
        <v>9.15</v>
      </c>
      <c r="Q230">
        <v>11.1</v>
      </c>
      <c r="R230">
        <v>4</v>
      </c>
      <c r="S230">
        <v>3</v>
      </c>
      <c r="T230">
        <v>0</v>
      </c>
      <c r="U230" t="s">
        <v>22</v>
      </c>
      <c r="V230">
        <f>IF(tbl_Customers[[#This Row],[churn]] = "yes", 1, 0)</f>
        <v>0</v>
      </c>
      <c r="W230" t="str">
        <f>IF(tbl_Customers[[#This Row],[number_customer_service_calls]] &lt;= 1, "0-1 Calls", IF(tbl_Customers[[#This Row],[number_customer_service_calls]] &lt;= 3, "2-3 Calls", IF(tbl_Customers[[#This Row],[number_customer_service_calls]] &lt;=5, "4-5 Calls", "6+ Calls")))</f>
        <v>0-1 Calls</v>
      </c>
      <c r="X230" t="str">
        <f>IF(tbl_Customers[[#This Row],[account_length]] &lt;= 50, "0-50", IF(tbl_Customers[[#This Row],[account_length]] &lt;=100, "51-100", IF(tbl_Customers[[#This Row],[account_length]] &lt;= 150, "101-150", "151+")))</f>
        <v>101-150</v>
      </c>
      <c r="Y230" t="str">
        <f>IF(tbl_Customers[[#This Row],[total_intl_charge]] &lt;= 3, "Low Charges", "High Charges")</f>
        <v>Low Charges</v>
      </c>
      <c r="Z230" t="str">
        <f>IF(tbl_Customers[[#This Row],[total_eve_calls]]&lt;=80,"Low Calls",
IF(tbl_Customers[[#This Row],[total_eve_calls]]&lt;=120,"Medium Calls","High Calls"))</f>
        <v>Medium Calls</v>
      </c>
      <c r="AA230" t="str">
        <f>IF(tbl_Customers[[#This Row],[total_eve_charge]]&lt;=15,"Low Charges",
IF(tbl_Customers[[#This Row],[total_eve_charge]]&lt;=20,"Medium Charges","High Charges"))</f>
        <v>Medium Charges</v>
      </c>
      <c r="AB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 t="str">
        <f>IF(tbl_Customers[[#This Row],[number_vmail_messages]] = 0, "No Usage", IF(tbl_Customers[[#This Row],[number_vmail_messages]] &lt;= 20, "Low Usage", IF(tbl_Customers[[#This Row],[number_vmail_messages]] &lt;= 40, "Medium Usgae", "High Usage")))</f>
        <v>No Usage</v>
      </c>
      <c r="AD230" t="str">
        <f>IF(tbl_Customers[[#This Row],[total_day_minutes]]&lt;=150,"Low Usage", IF(tbl_Customers[[#This Row],[total_day_minutes]]&lt;=200,"Medium Usage", IF(tbl_Customers[[#This Row],[total_day_minutes]]&lt;=250,"High Usage","Very High Usage")))</f>
        <v>High Usage</v>
      </c>
      <c r="AE230" t="str">
        <f>IF(tbl_Customers[[#This Row],[total_intl_calls]]&lt;=5,"Low Calls", IF(tbl_Customers[[#This Row],[total_intl_calls]]&lt;=10, "Medium Calls", "High Calls"))</f>
        <v>Low Calls</v>
      </c>
      <c r="AF2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0" s="36" t="str">
        <f>IF(tbl_Customers[[#This Row],[Churn_Risk_Score]]&gt;=10,"High Risk", IF(tbl_Customers[[#This Row],[Churn_Risk_Score]]&gt;=5,"Medium Risk","Low Risk"))</f>
        <v>Low Risk</v>
      </c>
    </row>
    <row r="231" spans="1:33" x14ac:dyDescent="0.35">
      <c r="A231">
        <v>230</v>
      </c>
      <c r="B231" t="s">
        <v>57</v>
      </c>
      <c r="C231">
        <v>144</v>
      </c>
      <c r="D231" t="s">
        <v>25</v>
      </c>
      <c r="E231" t="s">
        <v>22</v>
      </c>
      <c r="F231" t="s">
        <v>23</v>
      </c>
      <c r="G231">
        <v>48</v>
      </c>
      <c r="H231">
        <v>189.8</v>
      </c>
      <c r="I231">
        <v>96</v>
      </c>
      <c r="J231">
        <v>32.270000000000003</v>
      </c>
      <c r="K231">
        <v>123.4</v>
      </c>
      <c r="L231">
        <v>67</v>
      </c>
      <c r="M231">
        <v>10.49</v>
      </c>
      <c r="N231">
        <v>214.2</v>
      </c>
      <c r="O231">
        <v>106</v>
      </c>
      <c r="P231">
        <v>9.64</v>
      </c>
      <c r="Q231">
        <v>6.5</v>
      </c>
      <c r="R231">
        <v>2</v>
      </c>
      <c r="S231">
        <v>1.76</v>
      </c>
      <c r="T231">
        <v>2</v>
      </c>
      <c r="U231" t="s">
        <v>23</v>
      </c>
      <c r="V231">
        <f>IF(tbl_Customers[[#This Row],[churn]] = "yes", 1, 0)</f>
        <v>1</v>
      </c>
      <c r="W231" t="str">
        <f>IF(tbl_Customers[[#This Row],[number_customer_service_calls]] &lt;= 1, "0-1 Calls", IF(tbl_Customers[[#This Row],[number_customer_service_calls]] &lt;= 3, "2-3 Calls", IF(tbl_Customers[[#This Row],[number_customer_service_calls]] &lt;=5, "4-5 Calls", "6+ Calls")))</f>
        <v>2-3 Calls</v>
      </c>
      <c r="X231" t="str">
        <f>IF(tbl_Customers[[#This Row],[account_length]] &lt;= 50, "0-50", IF(tbl_Customers[[#This Row],[account_length]] &lt;=100, "51-100", IF(tbl_Customers[[#This Row],[account_length]] &lt;= 150, "101-150", "151+")))</f>
        <v>101-150</v>
      </c>
      <c r="Y231" t="str">
        <f>IF(tbl_Customers[[#This Row],[total_intl_charge]] &lt;= 3, "Low Charges", "High Charges")</f>
        <v>Low Charges</v>
      </c>
      <c r="Z231" t="str">
        <f>IF(tbl_Customers[[#This Row],[total_eve_calls]]&lt;=80,"Low Calls",
IF(tbl_Customers[[#This Row],[total_eve_calls]]&lt;=120,"Medium Calls","High Calls"))</f>
        <v>Low Calls</v>
      </c>
      <c r="AA231" t="str">
        <f>IF(tbl_Customers[[#This Row],[total_eve_charge]]&lt;=15,"Low Charges",
IF(tbl_Customers[[#This Row],[total_eve_charge]]&lt;=20,"Medium Charges","High Charges"))</f>
        <v>Low Charges</v>
      </c>
      <c r="AB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 t="str">
        <f>IF(tbl_Customers[[#This Row],[number_vmail_messages]] = 0, "No Usage", IF(tbl_Customers[[#This Row],[number_vmail_messages]] &lt;= 20, "Low Usage", IF(tbl_Customers[[#This Row],[number_vmail_messages]] &lt;= 40, "Medium Usgae", "High Usage")))</f>
        <v>High Usage</v>
      </c>
      <c r="AD231" t="str">
        <f>IF(tbl_Customers[[#This Row],[total_day_minutes]]&lt;=150,"Low Usage", IF(tbl_Customers[[#This Row],[total_day_minutes]]&lt;=200,"Medium Usage", IF(tbl_Customers[[#This Row],[total_day_minutes]]&lt;=250,"High Usage","Very High Usage")))</f>
        <v>Medium Usage</v>
      </c>
      <c r="AE231" t="str">
        <f>IF(tbl_Customers[[#This Row],[total_intl_calls]]&lt;=5,"Low Calls", IF(tbl_Customers[[#This Row],[total_intl_calls]]&lt;=10, "Medium Calls", "High Calls"))</f>
        <v>Low Calls</v>
      </c>
      <c r="AF2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1" s="36" t="str">
        <f>IF(tbl_Customers[[#This Row],[Churn_Risk_Score]]&gt;=10,"High Risk", IF(tbl_Customers[[#This Row],[Churn_Risk_Score]]&gt;=5,"Medium Risk","Low Risk"))</f>
        <v>Low Risk</v>
      </c>
    </row>
    <row r="232" spans="1:33" x14ac:dyDescent="0.35">
      <c r="A232">
        <v>231</v>
      </c>
      <c r="B232" t="s">
        <v>68</v>
      </c>
      <c r="C232">
        <v>131</v>
      </c>
      <c r="D232" t="s">
        <v>21</v>
      </c>
      <c r="E232" t="s">
        <v>22</v>
      </c>
      <c r="F232" t="s">
        <v>23</v>
      </c>
      <c r="G232">
        <v>25</v>
      </c>
      <c r="H232">
        <v>192.7</v>
      </c>
      <c r="I232">
        <v>85</v>
      </c>
      <c r="J232">
        <v>32.76</v>
      </c>
      <c r="K232">
        <v>225.9</v>
      </c>
      <c r="L232">
        <v>105</v>
      </c>
      <c r="M232">
        <v>19.2</v>
      </c>
      <c r="N232">
        <v>254.2</v>
      </c>
      <c r="O232">
        <v>59</v>
      </c>
      <c r="P232">
        <v>11.44</v>
      </c>
      <c r="Q232">
        <v>10.9</v>
      </c>
      <c r="R232">
        <v>6</v>
      </c>
      <c r="S232">
        <v>2.94</v>
      </c>
      <c r="T232">
        <v>2</v>
      </c>
      <c r="U232" t="s">
        <v>22</v>
      </c>
      <c r="V232">
        <f>IF(tbl_Customers[[#This Row],[churn]] = "yes", 1, 0)</f>
        <v>0</v>
      </c>
      <c r="W232" t="str">
        <f>IF(tbl_Customers[[#This Row],[number_customer_service_calls]] &lt;= 1, "0-1 Calls", IF(tbl_Customers[[#This Row],[number_customer_service_calls]] &lt;= 3, "2-3 Calls", IF(tbl_Customers[[#This Row],[number_customer_service_calls]] &lt;=5, "4-5 Calls", "6+ Calls")))</f>
        <v>2-3 Calls</v>
      </c>
      <c r="X232" t="str">
        <f>IF(tbl_Customers[[#This Row],[account_length]] &lt;= 50, "0-50", IF(tbl_Customers[[#This Row],[account_length]] &lt;=100, "51-100", IF(tbl_Customers[[#This Row],[account_length]] &lt;= 150, "101-150", "151+")))</f>
        <v>101-150</v>
      </c>
      <c r="Y232" t="str">
        <f>IF(tbl_Customers[[#This Row],[total_intl_charge]] &lt;= 3, "Low Charges", "High Charges")</f>
        <v>Low Charges</v>
      </c>
      <c r="Z232" t="str">
        <f>IF(tbl_Customers[[#This Row],[total_eve_calls]]&lt;=80,"Low Calls",
IF(tbl_Customers[[#This Row],[total_eve_calls]]&lt;=120,"Medium Calls","High Calls"))</f>
        <v>Medium Calls</v>
      </c>
      <c r="AA232" t="str">
        <f>IF(tbl_Customers[[#This Row],[total_eve_charge]]&lt;=15,"Low Charges",
IF(tbl_Customers[[#This Row],[total_eve_charge]]&lt;=20,"Medium Charges","High Charges"))</f>
        <v>Medium Charges</v>
      </c>
      <c r="AB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 t="str">
        <f>IF(tbl_Customers[[#This Row],[number_vmail_messages]] = 0, "No Usage", IF(tbl_Customers[[#This Row],[number_vmail_messages]] &lt;= 20, "Low Usage", IF(tbl_Customers[[#This Row],[number_vmail_messages]] &lt;= 40, "Medium Usgae", "High Usage")))</f>
        <v>Medium Usgae</v>
      </c>
      <c r="AD232" t="str">
        <f>IF(tbl_Customers[[#This Row],[total_day_minutes]]&lt;=150,"Low Usage", IF(tbl_Customers[[#This Row],[total_day_minutes]]&lt;=200,"Medium Usage", IF(tbl_Customers[[#This Row],[total_day_minutes]]&lt;=250,"High Usage","Very High Usage")))</f>
        <v>Medium Usage</v>
      </c>
      <c r="AE232" t="str">
        <f>IF(tbl_Customers[[#This Row],[total_intl_calls]]&lt;=5,"Low Calls", IF(tbl_Customers[[#This Row],[total_intl_calls]]&lt;=10, "Medium Calls", "High Calls"))</f>
        <v>Medium Calls</v>
      </c>
      <c r="AF2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2" s="36" t="str">
        <f>IF(tbl_Customers[[#This Row],[Churn_Risk_Score]]&gt;=10,"High Risk", IF(tbl_Customers[[#This Row],[Churn_Risk_Score]]&gt;=5,"Medium Risk","Low Risk"))</f>
        <v>Low Risk</v>
      </c>
    </row>
    <row r="233" spans="1:33" x14ac:dyDescent="0.35">
      <c r="A233">
        <v>232</v>
      </c>
      <c r="B233" t="s">
        <v>64</v>
      </c>
      <c r="C233">
        <v>146</v>
      </c>
      <c r="D233" t="s">
        <v>28</v>
      </c>
      <c r="E233" t="s">
        <v>23</v>
      </c>
      <c r="F233" t="s">
        <v>22</v>
      </c>
      <c r="G233">
        <v>0</v>
      </c>
      <c r="H233">
        <v>204.4</v>
      </c>
      <c r="I233">
        <v>135</v>
      </c>
      <c r="J233">
        <v>34.75</v>
      </c>
      <c r="K233">
        <v>219.1</v>
      </c>
      <c r="L233">
        <v>90</v>
      </c>
      <c r="M233">
        <v>18.62</v>
      </c>
      <c r="N233">
        <v>222.7</v>
      </c>
      <c r="O233">
        <v>114</v>
      </c>
      <c r="P233">
        <v>10.02</v>
      </c>
      <c r="Q233">
        <v>10.5</v>
      </c>
      <c r="R233">
        <v>6</v>
      </c>
      <c r="S233">
        <v>2.84</v>
      </c>
      <c r="T233">
        <v>3</v>
      </c>
      <c r="U233" t="s">
        <v>22</v>
      </c>
      <c r="V233">
        <f>IF(tbl_Customers[[#This Row],[churn]] = "yes", 1, 0)</f>
        <v>0</v>
      </c>
      <c r="W233" t="str">
        <f>IF(tbl_Customers[[#This Row],[number_customer_service_calls]] &lt;= 1, "0-1 Calls", IF(tbl_Customers[[#This Row],[number_customer_service_calls]] &lt;= 3, "2-3 Calls", IF(tbl_Customers[[#This Row],[number_customer_service_calls]] &lt;=5, "4-5 Calls", "6+ Calls")))</f>
        <v>2-3 Calls</v>
      </c>
      <c r="X233" t="str">
        <f>IF(tbl_Customers[[#This Row],[account_length]] &lt;= 50, "0-50", IF(tbl_Customers[[#This Row],[account_length]] &lt;=100, "51-100", IF(tbl_Customers[[#This Row],[account_length]] &lt;= 150, "101-150", "151+")))</f>
        <v>101-150</v>
      </c>
      <c r="Y233" t="str">
        <f>IF(tbl_Customers[[#This Row],[total_intl_charge]] &lt;= 3, "Low Charges", "High Charges")</f>
        <v>Low Charges</v>
      </c>
      <c r="Z233" t="str">
        <f>IF(tbl_Customers[[#This Row],[total_eve_calls]]&lt;=80,"Low Calls",
IF(tbl_Customers[[#This Row],[total_eve_calls]]&lt;=120,"Medium Calls","High Calls"))</f>
        <v>Medium Calls</v>
      </c>
      <c r="AA233" t="str">
        <f>IF(tbl_Customers[[#This Row],[total_eve_charge]]&lt;=15,"Low Charges",
IF(tbl_Customers[[#This Row],[total_eve_charge]]&lt;=20,"Medium Charges","High Charges"))</f>
        <v>Medium Charges</v>
      </c>
      <c r="AB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3" t="str">
        <f>IF(tbl_Customers[[#This Row],[number_vmail_messages]] = 0, "No Usage", IF(tbl_Customers[[#This Row],[number_vmail_messages]] &lt;= 20, "Low Usage", IF(tbl_Customers[[#This Row],[number_vmail_messages]] &lt;= 40, "Medium Usgae", "High Usage")))</f>
        <v>No Usage</v>
      </c>
      <c r="AD233" t="str">
        <f>IF(tbl_Customers[[#This Row],[total_day_minutes]]&lt;=150,"Low Usage", IF(tbl_Customers[[#This Row],[total_day_minutes]]&lt;=200,"Medium Usage", IF(tbl_Customers[[#This Row],[total_day_minutes]]&lt;=250,"High Usage","Very High Usage")))</f>
        <v>High Usage</v>
      </c>
      <c r="AE233" t="str">
        <f>IF(tbl_Customers[[#This Row],[total_intl_calls]]&lt;=5,"Low Calls", IF(tbl_Customers[[#This Row],[total_intl_calls]]&lt;=10, "Medium Calls", "High Calls"))</f>
        <v>Medium Calls</v>
      </c>
      <c r="AF2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 s="36" t="str">
        <f>IF(tbl_Customers[[#This Row],[Churn_Risk_Score]]&gt;=10,"High Risk", IF(tbl_Customers[[#This Row],[Churn_Risk_Score]]&gt;=5,"Medium Risk","Low Risk"))</f>
        <v>Low Risk</v>
      </c>
    </row>
    <row r="234" spans="1:33" x14ac:dyDescent="0.35">
      <c r="A234">
        <v>233</v>
      </c>
      <c r="B234" t="s">
        <v>35</v>
      </c>
      <c r="C234">
        <v>143</v>
      </c>
      <c r="D234" t="s">
        <v>21</v>
      </c>
      <c r="E234" t="s">
        <v>22</v>
      </c>
      <c r="F234" t="s">
        <v>22</v>
      </c>
      <c r="G234">
        <v>0</v>
      </c>
      <c r="H234">
        <v>172.3</v>
      </c>
      <c r="I234">
        <v>97</v>
      </c>
      <c r="J234">
        <v>29.29</v>
      </c>
      <c r="K234">
        <v>174</v>
      </c>
      <c r="L234">
        <v>108</v>
      </c>
      <c r="M234">
        <v>14.79</v>
      </c>
      <c r="N234">
        <v>188.2</v>
      </c>
      <c r="O234">
        <v>119</v>
      </c>
      <c r="P234">
        <v>8.4700000000000006</v>
      </c>
      <c r="Q234">
        <v>13</v>
      </c>
      <c r="R234">
        <v>4</v>
      </c>
      <c r="S234">
        <v>3.51</v>
      </c>
      <c r="T234">
        <v>2</v>
      </c>
      <c r="U234" t="s">
        <v>22</v>
      </c>
      <c r="V234">
        <f>IF(tbl_Customers[[#This Row],[churn]] = "yes", 1, 0)</f>
        <v>0</v>
      </c>
      <c r="W234" t="str">
        <f>IF(tbl_Customers[[#This Row],[number_customer_service_calls]] &lt;= 1, "0-1 Calls", IF(tbl_Customers[[#This Row],[number_customer_service_calls]] &lt;= 3, "2-3 Calls", IF(tbl_Customers[[#This Row],[number_customer_service_calls]] &lt;=5, "4-5 Calls", "6+ Calls")))</f>
        <v>2-3 Calls</v>
      </c>
      <c r="X234" t="str">
        <f>IF(tbl_Customers[[#This Row],[account_length]] &lt;= 50, "0-50", IF(tbl_Customers[[#This Row],[account_length]] &lt;=100, "51-100", IF(tbl_Customers[[#This Row],[account_length]] &lt;= 150, "101-150", "151+")))</f>
        <v>101-150</v>
      </c>
      <c r="Y234" t="str">
        <f>IF(tbl_Customers[[#This Row],[total_intl_charge]] &lt;= 3, "Low Charges", "High Charges")</f>
        <v>High Charges</v>
      </c>
      <c r="Z234" t="str">
        <f>IF(tbl_Customers[[#This Row],[total_eve_calls]]&lt;=80,"Low Calls",
IF(tbl_Customers[[#This Row],[total_eve_calls]]&lt;=120,"Medium Calls","High Calls"))</f>
        <v>Medium Calls</v>
      </c>
      <c r="AA234" t="str">
        <f>IF(tbl_Customers[[#This Row],[total_eve_charge]]&lt;=15,"Low Charges",
IF(tbl_Customers[[#This Row],[total_eve_charge]]&lt;=20,"Medium Charges","High Charges"))</f>
        <v>Low Charges</v>
      </c>
      <c r="AB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 t="str">
        <f>IF(tbl_Customers[[#This Row],[number_vmail_messages]] = 0, "No Usage", IF(tbl_Customers[[#This Row],[number_vmail_messages]] &lt;= 20, "Low Usage", IF(tbl_Customers[[#This Row],[number_vmail_messages]] &lt;= 40, "Medium Usgae", "High Usage")))</f>
        <v>No Usage</v>
      </c>
      <c r="AD234" t="str">
        <f>IF(tbl_Customers[[#This Row],[total_day_minutes]]&lt;=150,"Low Usage", IF(tbl_Customers[[#This Row],[total_day_minutes]]&lt;=200,"Medium Usage", IF(tbl_Customers[[#This Row],[total_day_minutes]]&lt;=250,"High Usage","Very High Usage")))</f>
        <v>Medium Usage</v>
      </c>
      <c r="AE234" t="str">
        <f>IF(tbl_Customers[[#This Row],[total_intl_calls]]&lt;=5,"Low Calls", IF(tbl_Customers[[#This Row],[total_intl_calls]]&lt;=10, "Medium Calls", "High Calls"))</f>
        <v>Low Calls</v>
      </c>
      <c r="AF2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4" s="36" t="str">
        <f>IF(tbl_Customers[[#This Row],[Churn_Risk_Score]]&gt;=10,"High Risk", IF(tbl_Customers[[#This Row],[Churn_Risk_Score]]&gt;=5,"Medium Risk","Low Risk"))</f>
        <v>Low Risk</v>
      </c>
    </row>
    <row r="235" spans="1:33" x14ac:dyDescent="0.35">
      <c r="A235">
        <v>234</v>
      </c>
      <c r="B235" t="s">
        <v>60</v>
      </c>
      <c r="C235">
        <v>81</v>
      </c>
      <c r="D235" t="s">
        <v>21</v>
      </c>
      <c r="E235" t="s">
        <v>22</v>
      </c>
      <c r="F235" t="s">
        <v>22</v>
      </c>
      <c r="G235">
        <v>0</v>
      </c>
      <c r="H235">
        <v>198.4</v>
      </c>
      <c r="I235">
        <v>93</v>
      </c>
      <c r="J235">
        <v>33.729999999999997</v>
      </c>
      <c r="K235">
        <v>210.9</v>
      </c>
      <c r="L235">
        <v>108</v>
      </c>
      <c r="M235">
        <v>17.93</v>
      </c>
      <c r="N235">
        <v>193.3</v>
      </c>
      <c r="O235">
        <v>71</v>
      </c>
      <c r="P235">
        <v>8.6999999999999993</v>
      </c>
      <c r="Q235">
        <v>10.4</v>
      </c>
      <c r="R235">
        <v>6</v>
      </c>
      <c r="S235">
        <v>2.81</v>
      </c>
      <c r="T235">
        <v>2</v>
      </c>
      <c r="U235" t="s">
        <v>22</v>
      </c>
      <c r="V235">
        <f>IF(tbl_Customers[[#This Row],[churn]] = "yes", 1, 0)</f>
        <v>0</v>
      </c>
      <c r="W235" t="str">
        <f>IF(tbl_Customers[[#This Row],[number_customer_service_calls]] &lt;= 1, "0-1 Calls", IF(tbl_Customers[[#This Row],[number_customer_service_calls]] &lt;= 3, "2-3 Calls", IF(tbl_Customers[[#This Row],[number_customer_service_calls]] &lt;=5, "4-5 Calls", "6+ Calls")))</f>
        <v>2-3 Calls</v>
      </c>
      <c r="X235" t="str">
        <f>IF(tbl_Customers[[#This Row],[account_length]] &lt;= 50, "0-50", IF(tbl_Customers[[#This Row],[account_length]] &lt;=100, "51-100", IF(tbl_Customers[[#This Row],[account_length]] &lt;= 150, "101-150", "151+")))</f>
        <v>51-100</v>
      </c>
      <c r="Y235" t="str">
        <f>IF(tbl_Customers[[#This Row],[total_intl_charge]] &lt;= 3, "Low Charges", "High Charges")</f>
        <v>Low Charges</v>
      </c>
      <c r="Z235" t="str">
        <f>IF(tbl_Customers[[#This Row],[total_eve_calls]]&lt;=80,"Low Calls",
IF(tbl_Customers[[#This Row],[total_eve_calls]]&lt;=120,"Medium Calls","High Calls"))</f>
        <v>Medium Calls</v>
      </c>
      <c r="AA235" t="str">
        <f>IF(tbl_Customers[[#This Row],[total_eve_charge]]&lt;=15,"Low Charges",
IF(tbl_Customers[[#This Row],[total_eve_charge]]&lt;=20,"Medium Charges","High Charges"))</f>
        <v>Medium Charges</v>
      </c>
      <c r="AB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 t="str">
        <f>IF(tbl_Customers[[#This Row],[number_vmail_messages]] = 0, "No Usage", IF(tbl_Customers[[#This Row],[number_vmail_messages]] &lt;= 20, "Low Usage", IF(tbl_Customers[[#This Row],[number_vmail_messages]] &lt;= 40, "Medium Usgae", "High Usage")))</f>
        <v>No Usage</v>
      </c>
      <c r="AD235" t="str">
        <f>IF(tbl_Customers[[#This Row],[total_day_minutes]]&lt;=150,"Low Usage", IF(tbl_Customers[[#This Row],[total_day_minutes]]&lt;=200,"Medium Usage", IF(tbl_Customers[[#This Row],[total_day_minutes]]&lt;=250,"High Usage","Very High Usage")))</f>
        <v>Medium Usage</v>
      </c>
      <c r="AE235" t="str">
        <f>IF(tbl_Customers[[#This Row],[total_intl_calls]]&lt;=5,"Low Calls", IF(tbl_Customers[[#This Row],[total_intl_calls]]&lt;=10, "Medium Calls", "High Calls"))</f>
        <v>Medium Calls</v>
      </c>
      <c r="AF2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5" s="36" t="str">
        <f>IF(tbl_Customers[[#This Row],[Churn_Risk_Score]]&gt;=10,"High Risk", IF(tbl_Customers[[#This Row],[Churn_Risk_Score]]&gt;=5,"Medium Risk","Low Risk"))</f>
        <v>Low Risk</v>
      </c>
    </row>
    <row r="236" spans="1:33" x14ac:dyDescent="0.35">
      <c r="A236">
        <v>235</v>
      </c>
      <c r="B236" t="s">
        <v>47</v>
      </c>
      <c r="C236">
        <v>48</v>
      </c>
      <c r="D236" t="s">
        <v>21</v>
      </c>
      <c r="E236" t="s">
        <v>22</v>
      </c>
      <c r="F236" t="s">
        <v>23</v>
      </c>
      <c r="G236">
        <v>37</v>
      </c>
      <c r="H236">
        <v>211.7</v>
      </c>
      <c r="I236">
        <v>115</v>
      </c>
      <c r="J236">
        <v>35.99</v>
      </c>
      <c r="K236">
        <v>159.9</v>
      </c>
      <c r="L236">
        <v>84</v>
      </c>
      <c r="M236">
        <v>13.59</v>
      </c>
      <c r="N236">
        <v>144.1</v>
      </c>
      <c r="O236">
        <v>80</v>
      </c>
      <c r="P236">
        <v>6.48</v>
      </c>
      <c r="Q236">
        <v>12.2</v>
      </c>
      <c r="R236">
        <v>1</v>
      </c>
      <c r="S236">
        <v>3.29</v>
      </c>
      <c r="T236">
        <v>1</v>
      </c>
      <c r="U236" t="s">
        <v>22</v>
      </c>
      <c r="V236">
        <f>IF(tbl_Customers[[#This Row],[churn]] = "yes", 1, 0)</f>
        <v>0</v>
      </c>
      <c r="W236" t="str">
        <f>IF(tbl_Customers[[#This Row],[number_customer_service_calls]] &lt;= 1, "0-1 Calls", IF(tbl_Customers[[#This Row],[number_customer_service_calls]] &lt;= 3, "2-3 Calls", IF(tbl_Customers[[#This Row],[number_customer_service_calls]] &lt;=5, "4-5 Calls", "6+ Calls")))</f>
        <v>0-1 Calls</v>
      </c>
      <c r="X236" t="str">
        <f>IF(tbl_Customers[[#This Row],[account_length]] &lt;= 50, "0-50", IF(tbl_Customers[[#This Row],[account_length]] &lt;=100, "51-100", IF(tbl_Customers[[#This Row],[account_length]] &lt;= 150, "101-150", "151+")))</f>
        <v>0-50</v>
      </c>
      <c r="Y236" t="str">
        <f>IF(tbl_Customers[[#This Row],[total_intl_charge]] &lt;= 3, "Low Charges", "High Charges")</f>
        <v>High Charges</v>
      </c>
      <c r="Z236" t="str">
        <f>IF(tbl_Customers[[#This Row],[total_eve_calls]]&lt;=80,"Low Calls",
IF(tbl_Customers[[#This Row],[total_eve_calls]]&lt;=120,"Medium Calls","High Calls"))</f>
        <v>Medium Calls</v>
      </c>
      <c r="AA236" t="str">
        <f>IF(tbl_Customers[[#This Row],[total_eve_charge]]&lt;=15,"Low Charges",
IF(tbl_Customers[[#This Row],[total_eve_charge]]&lt;=20,"Medium Charges","High Charges"))</f>
        <v>Low Charges</v>
      </c>
      <c r="AB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 t="str">
        <f>IF(tbl_Customers[[#This Row],[number_vmail_messages]] = 0, "No Usage", IF(tbl_Customers[[#This Row],[number_vmail_messages]] &lt;= 20, "Low Usage", IF(tbl_Customers[[#This Row],[number_vmail_messages]] &lt;= 40, "Medium Usgae", "High Usage")))</f>
        <v>Medium Usgae</v>
      </c>
      <c r="AD236" t="str">
        <f>IF(tbl_Customers[[#This Row],[total_day_minutes]]&lt;=150,"Low Usage", IF(tbl_Customers[[#This Row],[total_day_minutes]]&lt;=200,"Medium Usage", IF(tbl_Customers[[#This Row],[total_day_minutes]]&lt;=250,"High Usage","Very High Usage")))</f>
        <v>High Usage</v>
      </c>
      <c r="AE236" t="str">
        <f>IF(tbl_Customers[[#This Row],[total_intl_calls]]&lt;=5,"Low Calls", IF(tbl_Customers[[#This Row],[total_intl_calls]]&lt;=10, "Medium Calls", "High Calls"))</f>
        <v>Low Calls</v>
      </c>
      <c r="AF2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6" s="36" t="str">
        <f>IF(tbl_Customers[[#This Row],[Churn_Risk_Score]]&gt;=10,"High Risk", IF(tbl_Customers[[#This Row],[Churn_Risk_Score]]&gt;=5,"Medium Risk","Low Risk"))</f>
        <v>Low Risk</v>
      </c>
    </row>
    <row r="237" spans="1:33" x14ac:dyDescent="0.35">
      <c r="A237">
        <v>236</v>
      </c>
      <c r="B237" t="s">
        <v>57</v>
      </c>
      <c r="C237">
        <v>145</v>
      </c>
      <c r="D237" t="s">
        <v>25</v>
      </c>
      <c r="E237" t="s">
        <v>22</v>
      </c>
      <c r="F237" t="s">
        <v>23</v>
      </c>
      <c r="G237">
        <v>24</v>
      </c>
      <c r="H237">
        <v>147.5</v>
      </c>
      <c r="I237">
        <v>90</v>
      </c>
      <c r="J237">
        <v>25.08</v>
      </c>
      <c r="K237">
        <v>175.7</v>
      </c>
      <c r="L237">
        <v>108</v>
      </c>
      <c r="M237">
        <v>14.93</v>
      </c>
      <c r="N237">
        <v>252.1</v>
      </c>
      <c r="O237">
        <v>102</v>
      </c>
      <c r="P237">
        <v>11.34</v>
      </c>
      <c r="Q237">
        <v>15.6</v>
      </c>
      <c r="R237">
        <v>3</v>
      </c>
      <c r="S237">
        <v>4.21</v>
      </c>
      <c r="T237">
        <v>2</v>
      </c>
      <c r="U237" t="s">
        <v>22</v>
      </c>
      <c r="V237">
        <f>IF(tbl_Customers[[#This Row],[churn]] = "yes", 1, 0)</f>
        <v>0</v>
      </c>
      <c r="W237" t="str">
        <f>IF(tbl_Customers[[#This Row],[number_customer_service_calls]] &lt;= 1, "0-1 Calls", IF(tbl_Customers[[#This Row],[number_customer_service_calls]] &lt;= 3, "2-3 Calls", IF(tbl_Customers[[#This Row],[number_customer_service_calls]] &lt;=5, "4-5 Calls", "6+ Calls")))</f>
        <v>2-3 Calls</v>
      </c>
      <c r="X237" t="str">
        <f>IF(tbl_Customers[[#This Row],[account_length]] &lt;= 50, "0-50", IF(tbl_Customers[[#This Row],[account_length]] &lt;=100, "51-100", IF(tbl_Customers[[#This Row],[account_length]] &lt;= 150, "101-150", "151+")))</f>
        <v>101-150</v>
      </c>
      <c r="Y237" t="str">
        <f>IF(tbl_Customers[[#This Row],[total_intl_charge]] &lt;= 3, "Low Charges", "High Charges")</f>
        <v>High Charges</v>
      </c>
      <c r="Z237" t="str">
        <f>IF(tbl_Customers[[#This Row],[total_eve_calls]]&lt;=80,"Low Calls",
IF(tbl_Customers[[#This Row],[total_eve_calls]]&lt;=120,"Medium Calls","High Calls"))</f>
        <v>Medium Calls</v>
      </c>
      <c r="AA237" t="str">
        <f>IF(tbl_Customers[[#This Row],[total_eve_charge]]&lt;=15,"Low Charges",
IF(tbl_Customers[[#This Row],[total_eve_charge]]&lt;=20,"Medium Charges","High Charges"))</f>
        <v>Low Charges</v>
      </c>
      <c r="AB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 t="str">
        <f>IF(tbl_Customers[[#This Row],[number_vmail_messages]] = 0, "No Usage", IF(tbl_Customers[[#This Row],[number_vmail_messages]] &lt;= 20, "Low Usage", IF(tbl_Customers[[#This Row],[number_vmail_messages]] &lt;= 40, "Medium Usgae", "High Usage")))</f>
        <v>Medium Usgae</v>
      </c>
      <c r="AD237" t="str">
        <f>IF(tbl_Customers[[#This Row],[total_day_minutes]]&lt;=150,"Low Usage", IF(tbl_Customers[[#This Row],[total_day_minutes]]&lt;=200,"Medium Usage", IF(tbl_Customers[[#This Row],[total_day_minutes]]&lt;=250,"High Usage","Very High Usage")))</f>
        <v>Low Usage</v>
      </c>
      <c r="AE237" t="str">
        <f>IF(tbl_Customers[[#This Row],[total_intl_calls]]&lt;=5,"Low Calls", IF(tbl_Customers[[#This Row],[total_intl_calls]]&lt;=10, "Medium Calls", "High Calls"))</f>
        <v>Low Calls</v>
      </c>
      <c r="AF2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7" s="36" t="str">
        <f>IF(tbl_Customers[[#This Row],[Churn_Risk_Score]]&gt;=10,"High Risk", IF(tbl_Customers[[#This Row],[Churn_Risk_Score]]&gt;=5,"Medium Risk","Low Risk"))</f>
        <v>Low Risk</v>
      </c>
    </row>
    <row r="238" spans="1:33" x14ac:dyDescent="0.35">
      <c r="A238">
        <v>237</v>
      </c>
      <c r="B238" t="s">
        <v>53</v>
      </c>
      <c r="C238">
        <v>137</v>
      </c>
      <c r="D238" t="s">
        <v>28</v>
      </c>
      <c r="E238" t="s">
        <v>22</v>
      </c>
      <c r="F238" t="s">
        <v>22</v>
      </c>
      <c r="G238">
        <v>0</v>
      </c>
      <c r="H238">
        <v>206.4</v>
      </c>
      <c r="I238">
        <v>122</v>
      </c>
      <c r="J238">
        <v>35.090000000000003</v>
      </c>
      <c r="K238">
        <v>128</v>
      </c>
      <c r="L238">
        <v>102</v>
      </c>
      <c r="M238">
        <v>10.88</v>
      </c>
      <c r="N238">
        <v>194.5</v>
      </c>
      <c r="O238">
        <v>84</v>
      </c>
      <c r="P238">
        <v>8.75</v>
      </c>
      <c r="Q238">
        <v>8.8000000000000007</v>
      </c>
      <c r="R238">
        <v>5</v>
      </c>
      <c r="S238">
        <v>2.38</v>
      </c>
      <c r="T238">
        <v>2</v>
      </c>
      <c r="U238" t="s">
        <v>22</v>
      </c>
      <c r="V238">
        <f>IF(tbl_Customers[[#This Row],[churn]] = "yes", 1, 0)</f>
        <v>0</v>
      </c>
      <c r="W238" t="str">
        <f>IF(tbl_Customers[[#This Row],[number_customer_service_calls]] &lt;= 1, "0-1 Calls", IF(tbl_Customers[[#This Row],[number_customer_service_calls]] &lt;= 3, "2-3 Calls", IF(tbl_Customers[[#This Row],[number_customer_service_calls]] &lt;=5, "4-5 Calls", "6+ Calls")))</f>
        <v>2-3 Calls</v>
      </c>
      <c r="X238" t="str">
        <f>IF(tbl_Customers[[#This Row],[account_length]] &lt;= 50, "0-50", IF(tbl_Customers[[#This Row],[account_length]] &lt;=100, "51-100", IF(tbl_Customers[[#This Row],[account_length]] &lt;= 150, "101-150", "151+")))</f>
        <v>101-150</v>
      </c>
      <c r="Y238" t="str">
        <f>IF(tbl_Customers[[#This Row],[total_intl_charge]] &lt;= 3, "Low Charges", "High Charges")</f>
        <v>Low Charges</v>
      </c>
      <c r="Z238" t="str">
        <f>IF(tbl_Customers[[#This Row],[total_eve_calls]]&lt;=80,"Low Calls",
IF(tbl_Customers[[#This Row],[total_eve_calls]]&lt;=120,"Medium Calls","High Calls"))</f>
        <v>Medium Calls</v>
      </c>
      <c r="AA238" t="str">
        <f>IF(tbl_Customers[[#This Row],[total_eve_charge]]&lt;=15,"Low Charges",
IF(tbl_Customers[[#This Row],[total_eve_charge]]&lt;=20,"Medium Charges","High Charges"))</f>
        <v>Low Charges</v>
      </c>
      <c r="AB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8" t="str">
        <f>IF(tbl_Customers[[#This Row],[number_vmail_messages]] = 0, "No Usage", IF(tbl_Customers[[#This Row],[number_vmail_messages]] &lt;= 20, "Low Usage", IF(tbl_Customers[[#This Row],[number_vmail_messages]] &lt;= 40, "Medium Usgae", "High Usage")))</f>
        <v>No Usage</v>
      </c>
      <c r="AD238" t="str">
        <f>IF(tbl_Customers[[#This Row],[total_day_minutes]]&lt;=150,"Low Usage", IF(tbl_Customers[[#This Row],[total_day_minutes]]&lt;=200,"Medium Usage", IF(tbl_Customers[[#This Row],[total_day_minutes]]&lt;=250,"High Usage","Very High Usage")))</f>
        <v>High Usage</v>
      </c>
      <c r="AE238" t="str">
        <f>IF(tbl_Customers[[#This Row],[total_intl_calls]]&lt;=5,"Low Calls", IF(tbl_Customers[[#This Row],[total_intl_calls]]&lt;=10, "Medium Calls", "High Calls"))</f>
        <v>Low Calls</v>
      </c>
      <c r="AF2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 s="36" t="str">
        <f>IF(tbl_Customers[[#This Row],[Churn_Risk_Score]]&gt;=10,"High Risk", IF(tbl_Customers[[#This Row],[Churn_Risk_Score]]&gt;=5,"Medium Risk","Low Risk"))</f>
        <v>Low Risk</v>
      </c>
    </row>
    <row r="239" spans="1:33" x14ac:dyDescent="0.35">
      <c r="A239">
        <v>238</v>
      </c>
      <c r="B239" t="s">
        <v>70</v>
      </c>
      <c r="C239">
        <v>137</v>
      </c>
      <c r="D239" t="s">
        <v>25</v>
      </c>
      <c r="E239" t="s">
        <v>22</v>
      </c>
      <c r="F239" t="s">
        <v>22</v>
      </c>
      <c r="G239">
        <v>0</v>
      </c>
      <c r="H239">
        <v>205.9</v>
      </c>
      <c r="I239">
        <v>88</v>
      </c>
      <c r="J239">
        <v>35</v>
      </c>
      <c r="K239">
        <v>209.3</v>
      </c>
      <c r="L239">
        <v>86</v>
      </c>
      <c r="M239">
        <v>17.79</v>
      </c>
      <c r="N239">
        <v>289.89999999999998</v>
      </c>
      <c r="O239">
        <v>84</v>
      </c>
      <c r="P239">
        <v>13.05</v>
      </c>
      <c r="Q239">
        <v>14.5</v>
      </c>
      <c r="R239">
        <v>4</v>
      </c>
      <c r="S239">
        <v>3.92</v>
      </c>
      <c r="T239">
        <v>2</v>
      </c>
      <c r="U239" t="s">
        <v>22</v>
      </c>
      <c r="V239">
        <f>IF(tbl_Customers[[#This Row],[churn]] = "yes", 1, 0)</f>
        <v>0</v>
      </c>
      <c r="W239" t="str">
        <f>IF(tbl_Customers[[#This Row],[number_customer_service_calls]] &lt;= 1, "0-1 Calls", IF(tbl_Customers[[#This Row],[number_customer_service_calls]] &lt;= 3, "2-3 Calls", IF(tbl_Customers[[#This Row],[number_customer_service_calls]] &lt;=5, "4-5 Calls", "6+ Calls")))</f>
        <v>2-3 Calls</v>
      </c>
      <c r="X239" t="str">
        <f>IF(tbl_Customers[[#This Row],[account_length]] &lt;= 50, "0-50", IF(tbl_Customers[[#This Row],[account_length]] &lt;=100, "51-100", IF(tbl_Customers[[#This Row],[account_length]] &lt;= 150, "101-150", "151+")))</f>
        <v>101-150</v>
      </c>
      <c r="Y239" t="str">
        <f>IF(tbl_Customers[[#This Row],[total_intl_charge]] &lt;= 3, "Low Charges", "High Charges")</f>
        <v>High Charges</v>
      </c>
      <c r="Z239" t="str">
        <f>IF(tbl_Customers[[#This Row],[total_eve_calls]]&lt;=80,"Low Calls",
IF(tbl_Customers[[#This Row],[total_eve_calls]]&lt;=120,"Medium Calls","High Calls"))</f>
        <v>Medium Calls</v>
      </c>
      <c r="AA239" t="str">
        <f>IF(tbl_Customers[[#This Row],[total_eve_charge]]&lt;=15,"Low Charges",
IF(tbl_Customers[[#This Row],[total_eve_charge]]&lt;=20,"Medium Charges","High Charges"))</f>
        <v>Medium Charges</v>
      </c>
      <c r="AB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 t="str">
        <f>IF(tbl_Customers[[#This Row],[number_vmail_messages]] = 0, "No Usage", IF(tbl_Customers[[#This Row],[number_vmail_messages]] &lt;= 20, "Low Usage", IF(tbl_Customers[[#This Row],[number_vmail_messages]] &lt;= 40, "Medium Usgae", "High Usage")))</f>
        <v>No Usage</v>
      </c>
      <c r="AD239" t="str">
        <f>IF(tbl_Customers[[#This Row],[total_day_minutes]]&lt;=150,"Low Usage", IF(tbl_Customers[[#This Row],[total_day_minutes]]&lt;=200,"Medium Usage", IF(tbl_Customers[[#This Row],[total_day_minutes]]&lt;=250,"High Usage","Very High Usage")))</f>
        <v>High Usage</v>
      </c>
      <c r="AE239" t="str">
        <f>IF(tbl_Customers[[#This Row],[total_intl_calls]]&lt;=5,"Low Calls", IF(tbl_Customers[[#This Row],[total_intl_calls]]&lt;=10, "Medium Calls", "High Calls"))</f>
        <v>Low Calls</v>
      </c>
      <c r="AF2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9" s="36" t="str">
        <f>IF(tbl_Customers[[#This Row],[Churn_Risk_Score]]&gt;=10,"High Risk", IF(tbl_Customers[[#This Row],[Churn_Risk_Score]]&gt;=5,"Medium Risk","Low Risk"))</f>
        <v>Low Risk</v>
      </c>
    </row>
    <row r="240" spans="1:33" x14ac:dyDescent="0.35">
      <c r="A240">
        <v>239</v>
      </c>
      <c r="B240" t="s">
        <v>68</v>
      </c>
      <c r="C240">
        <v>167</v>
      </c>
      <c r="D240" t="s">
        <v>28</v>
      </c>
      <c r="E240" t="s">
        <v>22</v>
      </c>
      <c r="F240" t="s">
        <v>22</v>
      </c>
      <c r="G240">
        <v>0</v>
      </c>
      <c r="H240">
        <v>207.6</v>
      </c>
      <c r="I240">
        <v>88</v>
      </c>
      <c r="J240">
        <v>35.29</v>
      </c>
      <c r="K240">
        <v>132.4</v>
      </c>
      <c r="L240">
        <v>63</v>
      </c>
      <c r="M240">
        <v>11.25</v>
      </c>
      <c r="N240">
        <v>255.2</v>
      </c>
      <c r="O240">
        <v>98</v>
      </c>
      <c r="P240">
        <v>11.48</v>
      </c>
      <c r="Q240">
        <v>14.1</v>
      </c>
      <c r="R240">
        <v>5</v>
      </c>
      <c r="S240">
        <v>3.81</v>
      </c>
      <c r="T240">
        <v>0</v>
      </c>
      <c r="U240" t="s">
        <v>22</v>
      </c>
      <c r="V240">
        <f>IF(tbl_Customers[[#This Row],[churn]] = "yes", 1, 0)</f>
        <v>0</v>
      </c>
      <c r="W240" t="str">
        <f>IF(tbl_Customers[[#This Row],[number_customer_service_calls]] &lt;= 1, "0-1 Calls", IF(tbl_Customers[[#This Row],[number_customer_service_calls]] &lt;= 3, "2-3 Calls", IF(tbl_Customers[[#This Row],[number_customer_service_calls]] &lt;=5, "4-5 Calls", "6+ Calls")))</f>
        <v>0-1 Calls</v>
      </c>
      <c r="X240" t="str">
        <f>IF(tbl_Customers[[#This Row],[account_length]] &lt;= 50, "0-50", IF(tbl_Customers[[#This Row],[account_length]] &lt;=100, "51-100", IF(tbl_Customers[[#This Row],[account_length]] &lt;= 150, "101-150", "151+")))</f>
        <v>151+</v>
      </c>
      <c r="Y240" t="str">
        <f>IF(tbl_Customers[[#This Row],[total_intl_charge]] &lt;= 3, "Low Charges", "High Charges")</f>
        <v>High Charges</v>
      </c>
      <c r="Z240" t="str">
        <f>IF(tbl_Customers[[#This Row],[total_eve_calls]]&lt;=80,"Low Calls",
IF(tbl_Customers[[#This Row],[total_eve_calls]]&lt;=120,"Medium Calls","High Calls"))</f>
        <v>Low Calls</v>
      </c>
      <c r="AA240" t="str">
        <f>IF(tbl_Customers[[#This Row],[total_eve_charge]]&lt;=15,"Low Charges",
IF(tbl_Customers[[#This Row],[total_eve_charge]]&lt;=20,"Medium Charges","High Charges"))</f>
        <v>Low Charges</v>
      </c>
      <c r="AB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 t="str">
        <f>IF(tbl_Customers[[#This Row],[number_vmail_messages]] = 0, "No Usage", IF(tbl_Customers[[#This Row],[number_vmail_messages]] &lt;= 20, "Low Usage", IF(tbl_Customers[[#This Row],[number_vmail_messages]] &lt;= 40, "Medium Usgae", "High Usage")))</f>
        <v>No Usage</v>
      </c>
      <c r="AD240" t="str">
        <f>IF(tbl_Customers[[#This Row],[total_day_minutes]]&lt;=150,"Low Usage", IF(tbl_Customers[[#This Row],[total_day_minutes]]&lt;=200,"Medium Usage", IF(tbl_Customers[[#This Row],[total_day_minutes]]&lt;=250,"High Usage","Very High Usage")))</f>
        <v>High Usage</v>
      </c>
      <c r="AE240" t="str">
        <f>IF(tbl_Customers[[#This Row],[total_intl_calls]]&lt;=5,"Low Calls", IF(tbl_Customers[[#This Row],[total_intl_calls]]&lt;=10, "Medium Calls", "High Calls"))</f>
        <v>Low Calls</v>
      </c>
      <c r="AF2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0" s="36" t="str">
        <f>IF(tbl_Customers[[#This Row],[Churn_Risk_Score]]&gt;=10,"High Risk", IF(tbl_Customers[[#This Row],[Churn_Risk_Score]]&gt;=5,"Medium Risk","Low Risk"))</f>
        <v>Low Risk</v>
      </c>
    </row>
    <row r="241" spans="1:33" x14ac:dyDescent="0.35">
      <c r="A241">
        <v>240</v>
      </c>
      <c r="B241" t="s">
        <v>26</v>
      </c>
      <c r="C241">
        <v>89</v>
      </c>
      <c r="D241" t="s">
        <v>28</v>
      </c>
      <c r="E241" t="s">
        <v>22</v>
      </c>
      <c r="F241" t="s">
        <v>22</v>
      </c>
      <c r="G241">
        <v>0</v>
      </c>
      <c r="H241">
        <v>303.89999999999998</v>
      </c>
      <c r="I241">
        <v>95</v>
      </c>
      <c r="J241">
        <v>51.66</v>
      </c>
      <c r="K241">
        <v>260.89999999999998</v>
      </c>
      <c r="L241">
        <v>114</v>
      </c>
      <c r="M241">
        <v>22.18</v>
      </c>
      <c r="N241">
        <v>312.10000000000002</v>
      </c>
      <c r="O241">
        <v>89</v>
      </c>
      <c r="P241">
        <v>14.04</v>
      </c>
      <c r="Q241">
        <v>5.3</v>
      </c>
      <c r="R241">
        <v>3</v>
      </c>
      <c r="S241">
        <v>1.43</v>
      </c>
      <c r="T241">
        <v>1</v>
      </c>
      <c r="U241" t="s">
        <v>23</v>
      </c>
      <c r="V241">
        <f>IF(tbl_Customers[[#This Row],[churn]] = "yes", 1, 0)</f>
        <v>1</v>
      </c>
      <c r="W241" t="str">
        <f>IF(tbl_Customers[[#This Row],[number_customer_service_calls]] &lt;= 1, "0-1 Calls", IF(tbl_Customers[[#This Row],[number_customer_service_calls]] &lt;= 3, "2-3 Calls", IF(tbl_Customers[[#This Row],[number_customer_service_calls]] &lt;=5, "4-5 Calls", "6+ Calls")))</f>
        <v>0-1 Calls</v>
      </c>
      <c r="X241" t="str">
        <f>IF(tbl_Customers[[#This Row],[account_length]] &lt;= 50, "0-50", IF(tbl_Customers[[#This Row],[account_length]] &lt;=100, "51-100", IF(tbl_Customers[[#This Row],[account_length]] &lt;= 150, "101-150", "151+")))</f>
        <v>51-100</v>
      </c>
      <c r="Y241" t="str">
        <f>IF(tbl_Customers[[#This Row],[total_intl_charge]] &lt;= 3, "Low Charges", "High Charges")</f>
        <v>Low Charges</v>
      </c>
      <c r="Z241" t="str">
        <f>IF(tbl_Customers[[#This Row],[total_eve_calls]]&lt;=80,"Low Calls",
IF(tbl_Customers[[#This Row],[total_eve_calls]]&lt;=120,"Medium Calls","High Calls"))</f>
        <v>Medium Calls</v>
      </c>
      <c r="AA241" t="str">
        <f>IF(tbl_Customers[[#This Row],[total_eve_charge]]&lt;=15,"Low Charges",
IF(tbl_Customers[[#This Row],[total_eve_charge]]&lt;=20,"Medium Charges","High Charges"))</f>
        <v>High Charges</v>
      </c>
      <c r="AB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1" t="str">
        <f>IF(tbl_Customers[[#This Row],[number_vmail_messages]] = 0, "No Usage", IF(tbl_Customers[[#This Row],[number_vmail_messages]] &lt;= 20, "Low Usage", IF(tbl_Customers[[#This Row],[number_vmail_messages]] &lt;= 40, "Medium Usgae", "High Usage")))</f>
        <v>No Usage</v>
      </c>
      <c r="AD241" t="str">
        <f>IF(tbl_Customers[[#This Row],[total_day_minutes]]&lt;=150,"Low Usage", IF(tbl_Customers[[#This Row],[total_day_minutes]]&lt;=200,"Medium Usage", IF(tbl_Customers[[#This Row],[total_day_minutes]]&lt;=250,"High Usage","Very High Usage")))</f>
        <v>Very High Usage</v>
      </c>
      <c r="AE241" t="str">
        <f>IF(tbl_Customers[[#This Row],[total_intl_calls]]&lt;=5,"Low Calls", IF(tbl_Customers[[#This Row],[total_intl_calls]]&lt;=10, "Medium Calls", "High Calls"))</f>
        <v>Low Calls</v>
      </c>
      <c r="AF2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1" s="36" t="str">
        <f>IF(tbl_Customers[[#This Row],[Churn_Risk_Score]]&gt;=10,"High Risk", IF(tbl_Customers[[#This Row],[Churn_Risk_Score]]&gt;=5,"Medium Risk","Low Risk"))</f>
        <v>Medium Risk</v>
      </c>
    </row>
    <row r="242" spans="1:33" x14ac:dyDescent="0.35">
      <c r="A242">
        <v>241</v>
      </c>
      <c r="B242" t="s">
        <v>74</v>
      </c>
      <c r="C242">
        <v>199</v>
      </c>
      <c r="D242" t="s">
        <v>21</v>
      </c>
      <c r="E242" t="s">
        <v>22</v>
      </c>
      <c r="F242" t="s">
        <v>23</v>
      </c>
      <c r="G242">
        <v>34</v>
      </c>
      <c r="H242">
        <v>230.6</v>
      </c>
      <c r="I242">
        <v>121</v>
      </c>
      <c r="J242">
        <v>39.200000000000003</v>
      </c>
      <c r="K242">
        <v>219.4</v>
      </c>
      <c r="L242">
        <v>99</v>
      </c>
      <c r="M242">
        <v>18.649999999999999</v>
      </c>
      <c r="N242">
        <v>299.3</v>
      </c>
      <c r="O242">
        <v>94</v>
      </c>
      <c r="P242">
        <v>13.47</v>
      </c>
      <c r="Q242">
        <v>8</v>
      </c>
      <c r="R242">
        <v>2</v>
      </c>
      <c r="S242">
        <v>2.16</v>
      </c>
      <c r="T242">
        <v>0</v>
      </c>
      <c r="U242" t="s">
        <v>22</v>
      </c>
      <c r="V242">
        <f>IF(tbl_Customers[[#This Row],[churn]] = "yes", 1, 0)</f>
        <v>0</v>
      </c>
      <c r="W242" t="str">
        <f>IF(tbl_Customers[[#This Row],[number_customer_service_calls]] &lt;= 1, "0-1 Calls", IF(tbl_Customers[[#This Row],[number_customer_service_calls]] &lt;= 3, "2-3 Calls", IF(tbl_Customers[[#This Row],[number_customer_service_calls]] &lt;=5, "4-5 Calls", "6+ Calls")))</f>
        <v>0-1 Calls</v>
      </c>
      <c r="X242" t="str">
        <f>IF(tbl_Customers[[#This Row],[account_length]] &lt;= 50, "0-50", IF(tbl_Customers[[#This Row],[account_length]] &lt;=100, "51-100", IF(tbl_Customers[[#This Row],[account_length]] &lt;= 150, "101-150", "151+")))</f>
        <v>151+</v>
      </c>
      <c r="Y242" t="str">
        <f>IF(tbl_Customers[[#This Row],[total_intl_charge]] &lt;= 3, "Low Charges", "High Charges")</f>
        <v>Low Charges</v>
      </c>
      <c r="Z242" t="str">
        <f>IF(tbl_Customers[[#This Row],[total_eve_calls]]&lt;=80,"Low Calls",
IF(tbl_Customers[[#This Row],[total_eve_calls]]&lt;=120,"Medium Calls","High Calls"))</f>
        <v>Medium Calls</v>
      </c>
      <c r="AA242" t="str">
        <f>IF(tbl_Customers[[#This Row],[total_eve_charge]]&lt;=15,"Low Charges",
IF(tbl_Customers[[#This Row],[total_eve_charge]]&lt;=20,"Medium Charges","High Charges"))</f>
        <v>Medium Charges</v>
      </c>
      <c r="AB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 t="str">
        <f>IF(tbl_Customers[[#This Row],[number_vmail_messages]] = 0, "No Usage", IF(tbl_Customers[[#This Row],[number_vmail_messages]] &lt;= 20, "Low Usage", IF(tbl_Customers[[#This Row],[number_vmail_messages]] &lt;= 40, "Medium Usgae", "High Usage")))</f>
        <v>Medium Usgae</v>
      </c>
      <c r="AD242" t="str">
        <f>IF(tbl_Customers[[#This Row],[total_day_minutes]]&lt;=150,"Low Usage", IF(tbl_Customers[[#This Row],[total_day_minutes]]&lt;=200,"Medium Usage", IF(tbl_Customers[[#This Row],[total_day_minutes]]&lt;=250,"High Usage","Very High Usage")))</f>
        <v>High Usage</v>
      </c>
      <c r="AE242" t="str">
        <f>IF(tbl_Customers[[#This Row],[total_intl_calls]]&lt;=5,"Low Calls", IF(tbl_Customers[[#This Row],[total_intl_calls]]&lt;=10, "Medium Calls", "High Calls"))</f>
        <v>Low Calls</v>
      </c>
      <c r="AF2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2" s="36" t="str">
        <f>IF(tbl_Customers[[#This Row],[Churn_Risk_Score]]&gt;=10,"High Risk", IF(tbl_Customers[[#This Row],[Churn_Risk_Score]]&gt;=5,"Medium Risk","Low Risk"))</f>
        <v>Low Risk</v>
      </c>
    </row>
    <row r="243" spans="1:33" x14ac:dyDescent="0.35">
      <c r="A243">
        <v>242</v>
      </c>
      <c r="B243" t="s">
        <v>69</v>
      </c>
      <c r="C243">
        <v>132</v>
      </c>
      <c r="D243" t="s">
        <v>28</v>
      </c>
      <c r="E243" t="s">
        <v>22</v>
      </c>
      <c r="F243" t="s">
        <v>22</v>
      </c>
      <c r="G243">
        <v>0</v>
      </c>
      <c r="H243">
        <v>99.5</v>
      </c>
      <c r="I243">
        <v>110</v>
      </c>
      <c r="J243">
        <v>16.920000000000002</v>
      </c>
      <c r="K243">
        <v>129.1</v>
      </c>
      <c r="L243">
        <v>80</v>
      </c>
      <c r="M243">
        <v>10.97</v>
      </c>
      <c r="N243">
        <v>125.1</v>
      </c>
      <c r="O243">
        <v>124</v>
      </c>
      <c r="P243">
        <v>5.63</v>
      </c>
      <c r="Q243">
        <v>9.6999999999999993</v>
      </c>
      <c r="R243">
        <v>3</v>
      </c>
      <c r="S243">
        <v>2.62</v>
      </c>
      <c r="T243">
        <v>0</v>
      </c>
      <c r="U243" t="s">
        <v>22</v>
      </c>
      <c r="V243">
        <f>IF(tbl_Customers[[#This Row],[churn]] = "yes", 1, 0)</f>
        <v>0</v>
      </c>
      <c r="W243" t="str">
        <f>IF(tbl_Customers[[#This Row],[number_customer_service_calls]] &lt;= 1, "0-1 Calls", IF(tbl_Customers[[#This Row],[number_customer_service_calls]] &lt;= 3, "2-3 Calls", IF(tbl_Customers[[#This Row],[number_customer_service_calls]] &lt;=5, "4-5 Calls", "6+ Calls")))</f>
        <v>0-1 Calls</v>
      </c>
      <c r="X243" t="str">
        <f>IF(tbl_Customers[[#This Row],[account_length]] &lt;= 50, "0-50", IF(tbl_Customers[[#This Row],[account_length]] &lt;=100, "51-100", IF(tbl_Customers[[#This Row],[account_length]] &lt;= 150, "101-150", "151+")))</f>
        <v>101-150</v>
      </c>
      <c r="Y243" t="str">
        <f>IF(tbl_Customers[[#This Row],[total_intl_charge]] &lt;= 3, "Low Charges", "High Charges")</f>
        <v>Low Charges</v>
      </c>
      <c r="Z243" t="str">
        <f>IF(tbl_Customers[[#This Row],[total_eve_calls]]&lt;=80,"Low Calls",
IF(tbl_Customers[[#This Row],[total_eve_calls]]&lt;=120,"Medium Calls","High Calls"))</f>
        <v>Low Calls</v>
      </c>
      <c r="AA243" t="str">
        <f>IF(tbl_Customers[[#This Row],[total_eve_charge]]&lt;=15,"Low Charges",
IF(tbl_Customers[[#This Row],[total_eve_charge]]&lt;=20,"Medium Charges","High Charges"))</f>
        <v>Low Charges</v>
      </c>
      <c r="AB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 t="str">
        <f>IF(tbl_Customers[[#This Row],[number_vmail_messages]] = 0, "No Usage", IF(tbl_Customers[[#This Row],[number_vmail_messages]] &lt;= 20, "Low Usage", IF(tbl_Customers[[#This Row],[number_vmail_messages]] &lt;= 40, "Medium Usgae", "High Usage")))</f>
        <v>No Usage</v>
      </c>
      <c r="AD243" t="str">
        <f>IF(tbl_Customers[[#This Row],[total_day_minutes]]&lt;=150,"Low Usage", IF(tbl_Customers[[#This Row],[total_day_minutes]]&lt;=200,"Medium Usage", IF(tbl_Customers[[#This Row],[total_day_minutes]]&lt;=250,"High Usage","Very High Usage")))</f>
        <v>Low Usage</v>
      </c>
      <c r="AE243" t="str">
        <f>IF(tbl_Customers[[#This Row],[total_intl_calls]]&lt;=5,"Low Calls", IF(tbl_Customers[[#This Row],[total_intl_calls]]&lt;=10, "Medium Calls", "High Calls"))</f>
        <v>Low Calls</v>
      </c>
      <c r="AF2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 s="36" t="str">
        <f>IF(tbl_Customers[[#This Row],[Churn_Risk_Score]]&gt;=10,"High Risk", IF(tbl_Customers[[#This Row],[Churn_Risk_Score]]&gt;=5,"Medium Risk","Low Risk"))</f>
        <v>Low Risk</v>
      </c>
    </row>
    <row r="244" spans="1:33" x14ac:dyDescent="0.35">
      <c r="A244">
        <v>243</v>
      </c>
      <c r="B244" t="s">
        <v>51</v>
      </c>
      <c r="C244">
        <v>94</v>
      </c>
      <c r="D244" t="s">
        <v>28</v>
      </c>
      <c r="E244" t="s">
        <v>22</v>
      </c>
      <c r="F244" t="s">
        <v>22</v>
      </c>
      <c r="G244">
        <v>0</v>
      </c>
      <c r="H244">
        <v>177.1</v>
      </c>
      <c r="I244">
        <v>112</v>
      </c>
      <c r="J244">
        <v>30.11</v>
      </c>
      <c r="K244">
        <v>194</v>
      </c>
      <c r="L244">
        <v>112</v>
      </c>
      <c r="M244">
        <v>16.489999999999998</v>
      </c>
      <c r="N244">
        <v>146.69999999999999</v>
      </c>
      <c r="O244">
        <v>108</v>
      </c>
      <c r="P244">
        <v>6.6</v>
      </c>
      <c r="Q244">
        <v>5.9</v>
      </c>
      <c r="R244">
        <v>4</v>
      </c>
      <c r="S244">
        <v>1.59</v>
      </c>
      <c r="T244">
        <v>1</v>
      </c>
      <c r="U244" t="s">
        <v>22</v>
      </c>
      <c r="V244">
        <f>IF(tbl_Customers[[#This Row],[churn]] = "yes", 1, 0)</f>
        <v>0</v>
      </c>
      <c r="W244" t="str">
        <f>IF(tbl_Customers[[#This Row],[number_customer_service_calls]] &lt;= 1, "0-1 Calls", IF(tbl_Customers[[#This Row],[number_customer_service_calls]] &lt;= 3, "2-3 Calls", IF(tbl_Customers[[#This Row],[number_customer_service_calls]] &lt;=5, "4-5 Calls", "6+ Calls")))</f>
        <v>0-1 Calls</v>
      </c>
      <c r="X244" t="str">
        <f>IF(tbl_Customers[[#This Row],[account_length]] &lt;= 50, "0-50", IF(tbl_Customers[[#This Row],[account_length]] &lt;=100, "51-100", IF(tbl_Customers[[#This Row],[account_length]] &lt;= 150, "101-150", "151+")))</f>
        <v>51-100</v>
      </c>
      <c r="Y244" t="str">
        <f>IF(tbl_Customers[[#This Row],[total_intl_charge]] &lt;= 3, "Low Charges", "High Charges")</f>
        <v>Low Charges</v>
      </c>
      <c r="Z244" t="str">
        <f>IF(tbl_Customers[[#This Row],[total_eve_calls]]&lt;=80,"Low Calls",
IF(tbl_Customers[[#This Row],[total_eve_calls]]&lt;=120,"Medium Calls","High Calls"))</f>
        <v>Medium Calls</v>
      </c>
      <c r="AA244" t="str">
        <f>IF(tbl_Customers[[#This Row],[total_eve_charge]]&lt;=15,"Low Charges",
IF(tbl_Customers[[#This Row],[total_eve_charge]]&lt;=20,"Medium Charges","High Charges"))</f>
        <v>Medium Charges</v>
      </c>
      <c r="AB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4" t="str">
        <f>IF(tbl_Customers[[#This Row],[number_vmail_messages]] = 0, "No Usage", IF(tbl_Customers[[#This Row],[number_vmail_messages]] &lt;= 20, "Low Usage", IF(tbl_Customers[[#This Row],[number_vmail_messages]] &lt;= 40, "Medium Usgae", "High Usage")))</f>
        <v>No Usage</v>
      </c>
      <c r="AD244" t="str">
        <f>IF(tbl_Customers[[#This Row],[total_day_minutes]]&lt;=150,"Low Usage", IF(tbl_Customers[[#This Row],[total_day_minutes]]&lt;=200,"Medium Usage", IF(tbl_Customers[[#This Row],[total_day_minutes]]&lt;=250,"High Usage","Very High Usage")))</f>
        <v>Medium Usage</v>
      </c>
      <c r="AE244" t="str">
        <f>IF(tbl_Customers[[#This Row],[total_intl_calls]]&lt;=5,"Low Calls", IF(tbl_Customers[[#This Row],[total_intl_calls]]&lt;=10, "Medium Calls", "High Calls"))</f>
        <v>Low Calls</v>
      </c>
      <c r="AF2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4" s="36" t="str">
        <f>IF(tbl_Customers[[#This Row],[Churn_Risk_Score]]&gt;=10,"High Risk", IF(tbl_Customers[[#This Row],[Churn_Risk_Score]]&gt;=5,"Medium Risk","Low Risk"))</f>
        <v>Low Risk</v>
      </c>
    </row>
    <row r="245" spans="1:33" x14ac:dyDescent="0.35">
      <c r="A245">
        <v>244</v>
      </c>
      <c r="B245" t="s">
        <v>51</v>
      </c>
      <c r="C245">
        <v>96</v>
      </c>
      <c r="D245" t="s">
        <v>28</v>
      </c>
      <c r="E245" t="s">
        <v>22</v>
      </c>
      <c r="F245" t="s">
        <v>23</v>
      </c>
      <c r="G245">
        <v>18</v>
      </c>
      <c r="H245">
        <v>172.7</v>
      </c>
      <c r="I245">
        <v>86</v>
      </c>
      <c r="J245">
        <v>29.36</v>
      </c>
      <c r="K245">
        <v>133.4</v>
      </c>
      <c r="L245">
        <v>113</v>
      </c>
      <c r="M245">
        <v>11.34</v>
      </c>
      <c r="N245">
        <v>259.5</v>
      </c>
      <c r="O245">
        <v>70</v>
      </c>
      <c r="P245">
        <v>11.68</v>
      </c>
      <c r="Q245">
        <v>9.8000000000000007</v>
      </c>
      <c r="R245">
        <v>3</v>
      </c>
      <c r="S245">
        <v>2.65</v>
      </c>
      <c r="T245">
        <v>1</v>
      </c>
      <c r="U245" t="s">
        <v>22</v>
      </c>
      <c r="V245">
        <f>IF(tbl_Customers[[#This Row],[churn]] = "yes", 1, 0)</f>
        <v>0</v>
      </c>
      <c r="W245" t="str">
        <f>IF(tbl_Customers[[#This Row],[number_customer_service_calls]] &lt;= 1, "0-1 Calls", IF(tbl_Customers[[#This Row],[number_customer_service_calls]] &lt;= 3, "2-3 Calls", IF(tbl_Customers[[#This Row],[number_customer_service_calls]] &lt;=5, "4-5 Calls", "6+ Calls")))</f>
        <v>0-1 Calls</v>
      </c>
      <c r="X245" t="str">
        <f>IF(tbl_Customers[[#This Row],[account_length]] &lt;= 50, "0-50", IF(tbl_Customers[[#This Row],[account_length]] &lt;=100, "51-100", IF(tbl_Customers[[#This Row],[account_length]] &lt;= 150, "101-150", "151+")))</f>
        <v>51-100</v>
      </c>
      <c r="Y245" t="str">
        <f>IF(tbl_Customers[[#This Row],[total_intl_charge]] &lt;= 3, "Low Charges", "High Charges")</f>
        <v>Low Charges</v>
      </c>
      <c r="Z245" t="str">
        <f>IF(tbl_Customers[[#This Row],[total_eve_calls]]&lt;=80,"Low Calls",
IF(tbl_Customers[[#This Row],[total_eve_calls]]&lt;=120,"Medium Calls","High Calls"))</f>
        <v>Medium Calls</v>
      </c>
      <c r="AA245" t="str">
        <f>IF(tbl_Customers[[#This Row],[total_eve_charge]]&lt;=15,"Low Charges",
IF(tbl_Customers[[#This Row],[total_eve_charge]]&lt;=20,"Medium Charges","High Charges"))</f>
        <v>Low Charges</v>
      </c>
      <c r="AB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 t="str">
        <f>IF(tbl_Customers[[#This Row],[number_vmail_messages]] = 0, "No Usage", IF(tbl_Customers[[#This Row],[number_vmail_messages]] &lt;= 20, "Low Usage", IF(tbl_Customers[[#This Row],[number_vmail_messages]] &lt;= 40, "Medium Usgae", "High Usage")))</f>
        <v>Low Usage</v>
      </c>
      <c r="AD245" t="str">
        <f>IF(tbl_Customers[[#This Row],[total_day_minutes]]&lt;=150,"Low Usage", IF(tbl_Customers[[#This Row],[total_day_minutes]]&lt;=200,"Medium Usage", IF(tbl_Customers[[#This Row],[total_day_minutes]]&lt;=250,"High Usage","Very High Usage")))</f>
        <v>Medium Usage</v>
      </c>
      <c r="AE245" t="str">
        <f>IF(tbl_Customers[[#This Row],[total_intl_calls]]&lt;=5,"Low Calls", IF(tbl_Customers[[#This Row],[total_intl_calls]]&lt;=10, "Medium Calls", "High Calls"))</f>
        <v>Low Calls</v>
      </c>
      <c r="AF2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5" s="36" t="str">
        <f>IF(tbl_Customers[[#This Row],[Churn_Risk_Score]]&gt;=10,"High Risk", IF(tbl_Customers[[#This Row],[Churn_Risk_Score]]&gt;=5,"Medium Risk","Low Risk"))</f>
        <v>Low Risk</v>
      </c>
    </row>
    <row r="246" spans="1:33" x14ac:dyDescent="0.35">
      <c r="A246">
        <v>245</v>
      </c>
      <c r="B246" t="s">
        <v>32</v>
      </c>
      <c r="C246">
        <v>166</v>
      </c>
      <c r="D246" t="s">
        <v>28</v>
      </c>
      <c r="E246" t="s">
        <v>22</v>
      </c>
      <c r="F246" t="s">
        <v>22</v>
      </c>
      <c r="G246">
        <v>0</v>
      </c>
      <c r="H246">
        <v>204.2</v>
      </c>
      <c r="I246">
        <v>115</v>
      </c>
      <c r="J246">
        <v>34.71</v>
      </c>
      <c r="K246">
        <v>179.9</v>
      </c>
      <c r="L246">
        <v>152</v>
      </c>
      <c r="M246">
        <v>15.29</v>
      </c>
      <c r="N246">
        <v>216.8</v>
      </c>
      <c r="O246">
        <v>109</v>
      </c>
      <c r="P246">
        <v>9.76</v>
      </c>
      <c r="Q246">
        <v>9.5</v>
      </c>
      <c r="R246">
        <v>5</v>
      </c>
      <c r="S246">
        <v>2.57</v>
      </c>
      <c r="T246">
        <v>1</v>
      </c>
      <c r="U246" t="s">
        <v>22</v>
      </c>
      <c r="V246">
        <f>IF(tbl_Customers[[#This Row],[churn]] = "yes", 1, 0)</f>
        <v>0</v>
      </c>
      <c r="W246" t="str">
        <f>IF(tbl_Customers[[#This Row],[number_customer_service_calls]] &lt;= 1, "0-1 Calls", IF(tbl_Customers[[#This Row],[number_customer_service_calls]] &lt;= 3, "2-3 Calls", IF(tbl_Customers[[#This Row],[number_customer_service_calls]] &lt;=5, "4-5 Calls", "6+ Calls")))</f>
        <v>0-1 Calls</v>
      </c>
      <c r="X246" t="str">
        <f>IF(tbl_Customers[[#This Row],[account_length]] &lt;= 50, "0-50", IF(tbl_Customers[[#This Row],[account_length]] &lt;=100, "51-100", IF(tbl_Customers[[#This Row],[account_length]] &lt;= 150, "101-150", "151+")))</f>
        <v>151+</v>
      </c>
      <c r="Y246" t="str">
        <f>IF(tbl_Customers[[#This Row],[total_intl_charge]] &lt;= 3, "Low Charges", "High Charges")</f>
        <v>Low Charges</v>
      </c>
      <c r="Z246" t="str">
        <f>IF(tbl_Customers[[#This Row],[total_eve_calls]]&lt;=80,"Low Calls",
IF(tbl_Customers[[#This Row],[total_eve_calls]]&lt;=120,"Medium Calls","High Calls"))</f>
        <v>High Calls</v>
      </c>
      <c r="AA246" t="str">
        <f>IF(tbl_Customers[[#This Row],[total_eve_charge]]&lt;=15,"Low Charges",
IF(tbl_Customers[[#This Row],[total_eve_charge]]&lt;=20,"Medium Charges","High Charges"))</f>
        <v>Medium Charges</v>
      </c>
      <c r="AB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6" t="str">
        <f>IF(tbl_Customers[[#This Row],[number_vmail_messages]] = 0, "No Usage", IF(tbl_Customers[[#This Row],[number_vmail_messages]] &lt;= 20, "Low Usage", IF(tbl_Customers[[#This Row],[number_vmail_messages]] &lt;= 40, "Medium Usgae", "High Usage")))</f>
        <v>No Usage</v>
      </c>
      <c r="AD246" t="str">
        <f>IF(tbl_Customers[[#This Row],[total_day_minutes]]&lt;=150,"Low Usage", IF(tbl_Customers[[#This Row],[total_day_minutes]]&lt;=200,"Medium Usage", IF(tbl_Customers[[#This Row],[total_day_minutes]]&lt;=250,"High Usage","Very High Usage")))</f>
        <v>High Usage</v>
      </c>
      <c r="AE246" t="str">
        <f>IF(tbl_Customers[[#This Row],[total_intl_calls]]&lt;=5,"Low Calls", IF(tbl_Customers[[#This Row],[total_intl_calls]]&lt;=10, "Medium Calls", "High Calls"))</f>
        <v>Low Calls</v>
      </c>
      <c r="AF2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6" s="36" t="str">
        <f>IF(tbl_Customers[[#This Row],[Churn_Risk_Score]]&gt;=10,"High Risk", IF(tbl_Customers[[#This Row],[Churn_Risk_Score]]&gt;=5,"Medium Risk","Low Risk"))</f>
        <v>Low Risk</v>
      </c>
    </row>
    <row r="247" spans="1:33" x14ac:dyDescent="0.35">
      <c r="A247">
        <v>246</v>
      </c>
      <c r="B247" t="s">
        <v>63</v>
      </c>
      <c r="C247">
        <v>74</v>
      </c>
      <c r="D247" t="s">
        <v>21</v>
      </c>
      <c r="E247" t="s">
        <v>22</v>
      </c>
      <c r="F247" t="s">
        <v>22</v>
      </c>
      <c r="G247">
        <v>0</v>
      </c>
      <c r="H247">
        <v>85.7</v>
      </c>
      <c r="I247">
        <v>83</v>
      </c>
      <c r="J247">
        <v>14.57</v>
      </c>
      <c r="K247">
        <v>247.7</v>
      </c>
      <c r="L247">
        <v>67</v>
      </c>
      <c r="M247">
        <v>21.05</v>
      </c>
      <c r="N247">
        <v>142.4</v>
      </c>
      <c r="O247">
        <v>85</v>
      </c>
      <c r="P247">
        <v>6.41</v>
      </c>
      <c r="Q247">
        <v>10.1</v>
      </c>
      <c r="R247">
        <v>5</v>
      </c>
      <c r="S247">
        <v>2.73</v>
      </c>
      <c r="T247">
        <v>2</v>
      </c>
      <c r="U247" t="s">
        <v>22</v>
      </c>
      <c r="V247">
        <f>IF(tbl_Customers[[#This Row],[churn]] = "yes", 1, 0)</f>
        <v>0</v>
      </c>
      <c r="W247" t="str">
        <f>IF(tbl_Customers[[#This Row],[number_customer_service_calls]] &lt;= 1, "0-1 Calls", IF(tbl_Customers[[#This Row],[number_customer_service_calls]] &lt;= 3, "2-3 Calls", IF(tbl_Customers[[#This Row],[number_customer_service_calls]] &lt;=5, "4-5 Calls", "6+ Calls")))</f>
        <v>2-3 Calls</v>
      </c>
      <c r="X247" t="str">
        <f>IF(tbl_Customers[[#This Row],[account_length]] &lt;= 50, "0-50", IF(tbl_Customers[[#This Row],[account_length]] &lt;=100, "51-100", IF(tbl_Customers[[#This Row],[account_length]] &lt;= 150, "101-150", "151+")))</f>
        <v>51-100</v>
      </c>
      <c r="Y247" t="str">
        <f>IF(tbl_Customers[[#This Row],[total_intl_charge]] &lt;= 3, "Low Charges", "High Charges")</f>
        <v>Low Charges</v>
      </c>
      <c r="Z247" t="str">
        <f>IF(tbl_Customers[[#This Row],[total_eve_calls]]&lt;=80,"Low Calls",
IF(tbl_Customers[[#This Row],[total_eve_calls]]&lt;=120,"Medium Calls","High Calls"))</f>
        <v>Low Calls</v>
      </c>
      <c r="AA247" t="str">
        <f>IF(tbl_Customers[[#This Row],[total_eve_charge]]&lt;=15,"Low Charges",
IF(tbl_Customers[[#This Row],[total_eve_charge]]&lt;=20,"Medium Charges","High Charges"))</f>
        <v>High Charges</v>
      </c>
      <c r="AB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 t="str">
        <f>IF(tbl_Customers[[#This Row],[number_vmail_messages]] = 0, "No Usage", IF(tbl_Customers[[#This Row],[number_vmail_messages]] &lt;= 20, "Low Usage", IF(tbl_Customers[[#This Row],[number_vmail_messages]] &lt;= 40, "Medium Usgae", "High Usage")))</f>
        <v>No Usage</v>
      </c>
      <c r="AD247" t="str">
        <f>IF(tbl_Customers[[#This Row],[total_day_minutes]]&lt;=150,"Low Usage", IF(tbl_Customers[[#This Row],[total_day_minutes]]&lt;=200,"Medium Usage", IF(tbl_Customers[[#This Row],[total_day_minutes]]&lt;=250,"High Usage","Very High Usage")))</f>
        <v>Low Usage</v>
      </c>
      <c r="AE247" t="str">
        <f>IF(tbl_Customers[[#This Row],[total_intl_calls]]&lt;=5,"Low Calls", IF(tbl_Customers[[#This Row],[total_intl_calls]]&lt;=10, "Medium Calls", "High Calls"))</f>
        <v>Low Calls</v>
      </c>
      <c r="AF2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 s="36" t="str">
        <f>IF(tbl_Customers[[#This Row],[Churn_Risk_Score]]&gt;=10,"High Risk", IF(tbl_Customers[[#This Row],[Churn_Risk_Score]]&gt;=5,"Medium Risk","Low Risk"))</f>
        <v>Low Risk</v>
      </c>
    </row>
    <row r="248" spans="1:33" x14ac:dyDescent="0.35">
      <c r="A248">
        <v>247</v>
      </c>
      <c r="B248" t="s">
        <v>50</v>
      </c>
      <c r="C248">
        <v>36</v>
      </c>
      <c r="D248" t="s">
        <v>21</v>
      </c>
      <c r="E248" t="s">
        <v>22</v>
      </c>
      <c r="F248" t="s">
        <v>22</v>
      </c>
      <c r="G248">
        <v>0</v>
      </c>
      <c r="H248">
        <v>157.6</v>
      </c>
      <c r="I248">
        <v>117</v>
      </c>
      <c r="J248">
        <v>26.79</v>
      </c>
      <c r="K248">
        <v>184.3</v>
      </c>
      <c r="L248">
        <v>58</v>
      </c>
      <c r="M248">
        <v>15.67</v>
      </c>
      <c r="N248">
        <v>240.4</v>
      </c>
      <c r="O248">
        <v>99</v>
      </c>
      <c r="P248">
        <v>10.82</v>
      </c>
      <c r="Q248">
        <v>11.9</v>
      </c>
      <c r="R248">
        <v>1</v>
      </c>
      <c r="S248">
        <v>3.21</v>
      </c>
      <c r="T248">
        <v>0</v>
      </c>
      <c r="U248" t="s">
        <v>22</v>
      </c>
      <c r="V248">
        <f>IF(tbl_Customers[[#This Row],[churn]] = "yes", 1, 0)</f>
        <v>0</v>
      </c>
      <c r="W248" t="str">
        <f>IF(tbl_Customers[[#This Row],[number_customer_service_calls]] &lt;= 1, "0-1 Calls", IF(tbl_Customers[[#This Row],[number_customer_service_calls]] &lt;= 3, "2-3 Calls", IF(tbl_Customers[[#This Row],[number_customer_service_calls]] &lt;=5, "4-5 Calls", "6+ Calls")))</f>
        <v>0-1 Calls</v>
      </c>
      <c r="X248" t="str">
        <f>IF(tbl_Customers[[#This Row],[account_length]] &lt;= 50, "0-50", IF(tbl_Customers[[#This Row],[account_length]] &lt;=100, "51-100", IF(tbl_Customers[[#This Row],[account_length]] &lt;= 150, "101-150", "151+")))</f>
        <v>0-50</v>
      </c>
      <c r="Y248" t="str">
        <f>IF(tbl_Customers[[#This Row],[total_intl_charge]] &lt;= 3, "Low Charges", "High Charges")</f>
        <v>High Charges</v>
      </c>
      <c r="Z248" t="str">
        <f>IF(tbl_Customers[[#This Row],[total_eve_calls]]&lt;=80,"Low Calls",
IF(tbl_Customers[[#This Row],[total_eve_calls]]&lt;=120,"Medium Calls","High Calls"))</f>
        <v>Low Calls</v>
      </c>
      <c r="AA248" t="str">
        <f>IF(tbl_Customers[[#This Row],[total_eve_charge]]&lt;=15,"Low Charges",
IF(tbl_Customers[[#This Row],[total_eve_charge]]&lt;=20,"Medium Charges","High Charges"))</f>
        <v>Medium Charges</v>
      </c>
      <c r="AB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 t="str">
        <f>IF(tbl_Customers[[#This Row],[number_vmail_messages]] = 0, "No Usage", IF(tbl_Customers[[#This Row],[number_vmail_messages]] &lt;= 20, "Low Usage", IF(tbl_Customers[[#This Row],[number_vmail_messages]] &lt;= 40, "Medium Usgae", "High Usage")))</f>
        <v>No Usage</v>
      </c>
      <c r="AD248" t="str">
        <f>IF(tbl_Customers[[#This Row],[total_day_minutes]]&lt;=150,"Low Usage", IF(tbl_Customers[[#This Row],[total_day_minutes]]&lt;=200,"Medium Usage", IF(tbl_Customers[[#This Row],[total_day_minutes]]&lt;=250,"High Usage","Very High Usage")))</f>
        <v>Medium Usage</v>
      </c>
      <c r="AE248" t="str">
        <f>IF(tbl_Customers[[#This Row],[total_intl_calls]]&lt;=5,"Low Calls", IF(tbl_Customers[[#This Row],[total_intl_calls]]&lt;=10, "Medium Calls", "High Calls"))</f>
        <v>Low Calls</v>
      </c>
      <c r="AF2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 s="36" t="str">
        <f>IF(tbl_Customers[[#This Row],[Churn_Risk_Score]]&gt;=10,"High Risk", IF(tbl_Customers[[#This Row],[Churn_Risk_Score]]&gt;=5,"Medium Risk","Low Risk"))</f>
        <v>Low Risk</v>
      </c>
    </row>
    <row r="249" spans="1:33" x14ac:dyDescent="0.35">
      <c r="A249">
        <v>248</v>
      </c>
      <c r="B249" t="s">
        <v>66</v>
      </c>
      <c r="C249">
        <v>113</v>
      </c>
      <c r="D249" t="s">
        <v>21</v>
      </c>
      <c r="E249" t="s">
        <v>22</v>
      </c>
      <c r="F249" t="s">
        <v>22</v>
      </c>
      <c r="G249">
        <v>0</v>
      </c>
      <c r="H249">
        <v>215.5</v>
      </c>
      <c r="I249">
        <v>129</v>
      </c>
      <c r="J249">
        <v>36.64</v>
      </c>
      <c r="K249">
        <v>218.7</v>
      </c>
      <c r="L249">
        <v>117</v>
      </c>
      <c r="M249">
        <v>18.59</v>
      </c>
      <c r="N249">
        <v>207.1</v>
      </c>
      <c r="O249">
        <v>91</v>
      </c>
      <c r="P249">
        <v>9.32</v>
      </c>
      <c r="Q249">
        <v>6.6</v>
      </c>
      <c r="R249">
        <v>9</v>
      </c>
      <c r="S249">
        <v>1.78</v>
      </c>
      <c r="T249">
        <v>4</v>
      </c>
      <c r="U249" t="s">
        <v>22</v>
      </c>
      <c r="V249">
        <f>IF(tbl_Customers[[#This Row],[churn]] = "yes", 1, 0)</f>
        <v>0</v>
      </c>
      <c r="W249" t="str">
        <f>IF(tbl_Customers[[#This Row],[number_customer_service_calls]] &lt;= 1, "0-1 Calls", IF(tbl_Customers[[#This Row],[number_customer_service_calls]] &lt;= 3, "2-3 Calls", IF(tbl_Customers[[#This Row],[number_customer_service_calls]] &lt;=5, "4-5 Calls", "6+ Calls")))</f>
        <v>4-5 Calls</v>
      </c>
      <c r="X249" t="str">
        <f>IF(tbl_Customers[[#This Row],[account_length]] &lt;= 50, "0-50", IF(tbl_Customers[[#This Row],[account_length]] &lt;=100, "51-100", IF(tbl_Customers[[#This Row],[account_length]] &lt;= 150, "101-150", "151+")))</f>
        <v>101-150</v>
      </c>
      <c r="Y249" t="str">
        <f>IF(tbl_Customers[[#This Row],[total_intl_charge]] &lt;= 3, "Low Charges", "High Charges")</f>
        <v>Low Charges</v>
      </c>
      <c r="Z249" t="str">
        <f>IF(tbl_Customers[[#This Row],[total_eve_calls]]&lt;=80,"Low Calls",
IF(tbl_Customers[[#This Row],[total_eve_calls]]&lt;=120,"Medium Calls","High Calls"))</f>
        <v>Medium Calls</v>
      </c>
      <c r="AA249" t="str">
        <f>IF(tbl_Customers[[#This Row],[total_eve_charge]]&lt;=15,"Low Charges",
IF(tbl_Customers[[#This Row],[total_eve_charge]]&lt;=20,"Medium Charges","High Charges"))</f>
        <v>Medium Charges</v>
      </c>
      <c r="AB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 t="str">
        <f>IF(tbl_Customers[[#This Row],[number_vmail_messages]] = 0, "No Usage", IF(tbl_Customers[[#This Row],[number_vmail_messages]] &lt;= 20, "Low Usage", IF(tbl_Customers[[#This Row],[number_vmail_messages]] &lt;= 40, "Medium Usgae", "High Usage")))</f>
        <v>No Usage</v>
      </c>
      <c r="AD249" t="str">
        <f>IF(tbl_Customers[[#This Row],[total_day_minutes]]&lt;=150,"Low Usage", IF(tbl_Customers[[#This Row],[total_day_minutes]]&lt;=200,"Medium Usage", IF(tbl_Customers[[#This Row],[total_day_minutes]]&lt;=250,"High Usage","Very High Usage")))</f>
        <v>High Usage</v>
      </c>
      <c r="AE249" t="str">
        <f>IF(tbl_Customers[[#This Row],[total_intl_calls]]&lt;=5,"Low Calls", IF(tbl_Customers[[#This Row],[total_intl_calls]]&lt;=10, "Medium Calls", "High Calls"))</f>
        <v>Medium Calls</v>
      </c>
      <c r="AF2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9" s="36" t="str">
        <f>IF(tbl_Customers[[#This Row],[Churn_Risk_Score]]&gt;=10,"High Risk", IF(tbl_Customers[[#This Row],[Churn_Risk_Score]]&gt;=5,"Medium Risk","Low Risk"))</f>
        <v>Medium Risk</v>
      </c>
    </row>
    <row r="250" spans="1:33" x14ac:dyDescent="0.35">
      <c r="A250">
        <v>249</v>
      </c>
      <c r="B250" t="s">
        <v>49</v>
      </c>
      <c r="C250">
        <v>67</v>
      </c>
      <c r="D250" t="s">
        <v>21</v>
      </c>
      <c r="E250" t="s">
        <v>22</v>
      </c>
      <c r="F250" t="s">
        <v>22</v>
      </c>
      <c r="G250">
        <v>0</v>
      </c>
      <c r="H250">
        <v>171.7</v>
      </c>
      <c r="I250">
        <v>80</v>
      </c>
      <c r="J250">
        <v>29.19</v>
      </c>
      <c r="K250">
        <v>110.4</v>
      </c>
      <c r="L250">
        <v>81</v>
      </c>
      <c r="M250">
        <v>9.3800000000000008</v>
      </c>
      <c r="N250">
        <v>195.4</v>
      </c>
      <c r="O250">
        <v>111</v>
      </c>
      <c r="P250">
        <v>8.7899999999999991</v>
      </c>
      <c r="Q250">
        <v>11.9</v>
      </c>
      <c r="R250">
        <v>4</v>
      </c>
      <c r="S250">
        <v>3.21</v>
      </c>
      <c r="T250">
        <v>2</v>
      </c>
      <c r="U250" t="s">
        <v>22</v>
      </c>
      <c r="V250">
        <f>IF(tbl_Customers[[#This Row],[churn]] = "yes", 1, 0)</f>
        <v>0</v>
      </c>
      <c r="W250" t="str">
        <f>IF(tbl_Customers[[#This Row],[number_customer_service_calls]] &lt;= 1, "0-1 Calls", IF(tbl_Customers[[#This Row],[number_customer_service_calls]] &lt;= 3, "2-3 Calls", IF(tbl_Customers[[#This Row],[number_customer_service_calls]] &lt;=5, "4-5 Calls", "6+ Calls")))</f>
        <v>2-3 Calls</v>
      </c>
      <c r="X250" t="str">
        <f>IF(tbl_Customers[[#This Row],[account_length]] &lt;= 50, "0-50", IF(tbl_Customers[[#This Row],[account_length]] &lt;=100, "51-100", IF(tbl_Customers[[#This Row],[account_length]] &lt;= 150, "101-150", "151+")))</f>
        <v>51-100</v>
      </c>
      <c r="Y250" t="str">
        <f>IF(tbl_Customers[[#This Row],[total_intl_charge]] &lt;= 3, "Low Charges", "High Charges")</f>
        <v>High Charges</v>
      </c>
      <c r="Z250" t="str">
        <f>IF(tbl_Customers[[#This Row],[total_eve_calls]]&lt;=80,"Low Calls",
IF(tbl_Customers[[#This Row],[total_eve_calls]]&lt;=120,"Medium Calls","High Calls"))</f>
        <v>Medium Calls</v>
      </c>
      <c r="AA250" t="str">
        <f>IF(tbl_Customers[[#This Row],[total_eve_charge]]&lt;=15,"Low Charges",
IF(tbl_Customers[[#This Row],[total_eve_charge]]&lt;=20,"Medium Charges","High Charges"))</f>
        <v>Low Charges</v>
      </c>
      <c r="AB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 t="str">
        <f>IF(tbl_Customers[[#This Row],[number_vmail_messages]] = 0, "No Usage", IF(tbl_Customers[[#This Row],[number_vmail_messages]] &lt;= 20, "Low Usage", IF(tbl_Customers[[#This Row],[number_vmail_messages]] &lt;= 40, "Medium Usgae", "High Usage")))</f>
        <v>No Usage</v>
      </c>
      <c r="AD250" t="str">
        <f>IF(tbl_Customers[[#This Row],[total_day_minutes]]&lt;=150,"Low Usage", IF(tbl_Customers[[#This Row],[total_day_minutes]]&lt;=200,"Medium Usage", IF(tbl_Customers[[#This Row],[total_day_minutes]]&lt;=250,"High Usage","Very High Usage")))</f>
        <v>Medium Usage</v>
      </c>
      <c r="AE250" t="str">
        <f>IF(tbl_Customers[[#This Row],[total_intl_calls]]&lt;=5,"Low Calls", IF(tbl_Customers[[#This Row],[total_intl_calls]]&lt;=10, "Medium Calls", "High Calls"))</f>
        <v>Low Calls</v>
      </c>
      <c r="AF2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0" s="36" t="str">
        <f>IF(tbl_Customers[[#This Row],[Churn_Risk_Score]]&gt;=10,"High Risk", IF(tbl_Customers[[#This Row],[Churn_Risk_Score]]&gt;=5,"Medium Risk","Low Risk"))</f>
        <v>Low Risk</v>
      </c>
    </row>
    <row r="251" spans="1:33" x14ac:dyDescent="0.35">
      <c r="A251">
        <v>250</v>
      </c>
      <c r="B251" t="s">
        <v>40</v>
      </c>
      <c r="C251">
        <v>127</v>
      </c>
      <c r="D251" t="s">
        <v>21</v>
      </c>
      <c r="E251" t="s">
        <v>22</v>
      </c>
      <c r="F251" t="s">
        <v>22</v>
      </c>
      <c r="G251">
        <v>0</v>
      </c>
      <c r="H251">
        <v>266.60000000000002</v>
      </c>
      <c r="I251">
        <v>106</v>
      </c>
      <c r="J251">
        <v>45.32</v>
      </c>
      <c r="K251">
        <v>264.8</v>
      </c>
      <c r="L251">
        <v>168</v>
      </c>
      <c r="M251">
        <v>22.51</v>
      </c>
      <c r="N251">
        <v>207.2</v>
      </c>
      <c r="O251">
        <v>119</v>
      </c>
      <c r="P251">
        <v>9.32</v>
      </c>
      <c r="Q251">
        <v>5.9</v>
      </c>
      <c r="R251">
        <v>2</v>
      </c>
      <c r="S251">
        <v>1.59</v>
      </c>
      <c r="T251">
        <v>1</v>
      </c>
      <c r="U251" t="s">
        <v>23</v>
      </c>
      <c r="V251">
        <f>IF(tbl_Customers[[#This Row],[churn]] = "yes", 1, 0)</f>
        <v>1</v>
      </c>
      <c r="W251" t="str">
        <f>IF(tbl_Customers[[#This Row],[number_customer_service_calls]] &lt;= 1, "0-1 Calls", IF(tbl_Customers[[#This Row],[number_customer_service_calls]] &lt;= 3, "2-3 Calls", IF(tbl_Customers[[#This Row],[number_customer_service_calls]] &lt;=5, "4-5 Calls", "6+ Calls")))</f>
        <v>0-1 Calls</v>
      </c>
      <c r="X251" t="str">
        <f>IF(tbl_Customers[[#This Row],[account_length]] &lt;= 50, "0-50", IF(tbl_Customers[[#This Row],[account_length]] &lt;=100, "51-100", IF(tbl_Customers[[#This Row],[account_length]] &lt;= 150, "101-150", "151+")))</f>
        <v>101-150</v>
      </c>
      <c r="Y251" t="str">
        <f>IF(tbl_Customers[[#This Row],[total_intl_charge]] &lt;= 3, "Low Charges", "High Charges")</f>
        <v>Low Charges</v>
      </c>
      <c r="Z251" t="str">
        <f>IF(tbl_Customers[[#This Row],[total_eve_calls]]&lt;=80,"Low Calls",
IF(tbl_Customers[[#This Row],[total_eve_calls]]&lt;=120,"Medium Calls","High Calls"))</f>
        <v>High Calls</v>
      </c>
      <c r="AA251" t="str">
        <f>IF(tbl_Customers[[#This Row],[total_eve_charge]]&lt;=15,"Low Charges",
IF(tbl_Customers[[#This Row],[total_eve_charge]]&lt;=20,"Medium Charges","High Charges"))</f>
        <v>High Charges</v>
      </c>
      <c r="AB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 t="str">
        <f>IF(tbl_Customers[[#This Row],[number_vmail_messages]] = 0, "No Usage", IF(tbl_Customers[[#This Row],[number_vmail_messages]] &lt;= 20, "Low Usage", IF(tbl_Customers[[#This Row],[number_vmail_messages]] &lt;= 40, "Medium Usgae", "High Usage")))</f>
        <v>No Usage</v>
      </c>
      <c r="AD251" t="str">
        <f>IF(tbl_Customers[[#This Row],[total_day_minutes]]&lt;=150,"Low Usage", IF(tbl_Customers[[#This Row],[total_day_minutes]]&lt;=200,"Medium Usage", IF(tbl_Customers[[#This Row],[total_day_minutes]]&lt;=250,"High Usage","Very High Usage")))</f>
        <v>Very High Usage</v>
      </c>
      <c r="AE251" t="str">
        <f>IF(tbl_Customers[[#This Row],[total_intl_calls]]&lt;=5,"Low Calls", IF(tbl_Customers[[#This Row],[total_intl_calls]]&lt;=10, "Medium Calls", "High Calls"))</f>
        <v>Low Calls</v>
      </c>
      <c r="AF2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1" s="36" t="str">
        <f>IF(tbl_Customers[[#This Row],[Churn_Risk_Score]]&gt;=10,"High Risk", IF(tbl_Customers[[#This Row],[Churn_Risk_Score]]&gt;=5,"Medium Risk","Low Risk"))</f>
        <v>Medium Risk</v>
      </c>
    </row>
    <row r="252" spans="1:33" x14ac:dyDescent="0.35">
      <c r="A252">
        <v>251</v>
      </c>
      <c r="B252" t="s">
        <v>34</v>
      </c>
      <c r="C252">
        <v>158</v>
      </c>
      <c r="D252" t="s">
        <v>21</v>
      </c>
      <c r="E252" t="s">
        <v>22</v>
      </c>
      <c r="F252" t="s">
        <v>22</v>
      </c>
      <c r="G252">
        <v>0</v>
      </c>
      <c r="H252">
        <v>158</v>
      </c>
      <c r="I252">
        <v>106</v>
      </c>
      <c r="J252">
        <v>26.86</v>
      </c>
      <c r="K252">
        <v>292.5</v>
      </c>
      <c r="L252">
        <v>114</v>
      </c>
      <c r="M252">
        <v>24.86</v>
      </c>
      <c r="N252">
        <v>241.1</v>
      </c>
      <c r="O252">
        <v>89</v>
      </c>
      <c r="P252">
        <v>10.85</v>
      </c>
      <c r="Q252">
        <v>9.1</v>
      </c>
      <c r="R252">
        <v>4</v>
      </c>
      <c r="S252">
        <v>2.46</v>
      </c>
      <c r="T252">
        <v>1</v>
      </c>
      <c r="U252" t="s">
        <v>22</v>
      </c>
      <c r="V252">
        <f>IF(tbl_Customers[[#This Row],[churn]] = "yes", 1, 0)</f>
        <v>0</v>
      </c>
      <c r="W252" t="str">
        <f>IF(tbl_Customers[[#This Row],[number_customer_service_calls]] &lt;= 1, "0-1 Calls", IF(tbl_Customers[[#This Row],[number_customer_service_calls]] &lt;= 3, "2-3 Calls", IF(tbl_Customers[[#This Row],[number_customer_service_calls]] &lt;=5, "4-5 Calls", "6+ Calls")))</f>
        <v>0-1 Calls</v>
      </c>
      <c r="X252" t="str">
        <f>IF(tbl_Customers[[#This Row],[account_length]] &lt;= 50, "0-50", IF(tbl_Customers[[#This Row],[account_length]] &lt;=100, "51-100", IF(tbl_Customers[[#This Row],[account_length]] &lt;= 150, "101-150", "151+")))</f>
        <v>151+</v>
      </c>
      <c r="Y252" t="str">
        <f>IF(tbl_Customers[[#This Row],[total_intl_charge]] &lt;= 3, "Low Charges", "High Charges")</f>
        <v>Low Charges</v>
      </c>
      <c r="Z252" t="str">
        <f>IF(tbl_Customers[[#This Row],[total_eve_calls]]&lt;=80,"Low Calls",
IF(tbl_Customers[[#This Row],[total_eve_calls]]&lt;=120,"Medium Calls","High Calls"))</f>
        <v>Medium Calls</v>
      </c>
      <c r="AA252" t="str">
        <f>IF(tbl_Customers[[#This Row],[total_eve_charge]]&lt;=15,"Low Charges",
IF(tbl_Customers[[#This Row],[total_eve_charge]]&lt;=20,"Medium Charges","High Charges"))</f>
        <v>High Charges</v>
      </c>
      <c r="AB2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 t="str">
        <f>IF(tbl_Customers[[#This Row],[number_vmail_messages]] = 0, "No Usage", IF(tbl_Customers[[#This Row],[number_vmail_messages]] &lt;= 20, "Low Usage", IF(tbl_Customers[[#This Row],[number_vmail_messages]] &lt;= 40, "Medium Usgae", "High Usage")))</f>
        <v>No Usage</v>
      </c>
      <c r="AD252" t="str">
        <f>IF(tbl_Customers[[#This Row],[total_day_minutes]]&lt;=150,"Low Usage", IF(tbl_Customers[[#This Row],[total_day_minutes]]&lt;=200,"Medium Usage", IF(tbl_Customers[[#This Row],[total_day_minutes]]&lt;=250,"High Usage","Very High Usage")))</f>
        <v>Medium Usage</v>
      </c>
      <c r="AE252" t="str">
        <f>IF(tbl_Customers[[#This Row],[total_intl_calls]]&lt;=5,"Low Calls", IF(tbl_Customers[[#This Row],[total_intl_calls]]&lt;=10, "Medium Calls", "High Calls"))</f>
        <v>Low Calls</v>
      </c>
      <c r="AF2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 s="36" t="str">
        <f>IF(tbl_Customers[[#This Row],[Churn_Risk_Score]]&gt;=10,"High Risk", IF(tbl_Customers[[#This Row],[Churn_Risk_Score]]&gt;=5,"Medium Risk","Low Risk"))</f>
        <v>Low Risk</v>
      </c>
    </row>
    <row r="253" spans="1:33" x14ac:dyDescent="0.35">
      <c r="A253">
        <v>252</v>
      </c>
      <c r="B253" t="s">
        <v>42</v>
      </c>
      <c r="C253">
        <v>136</v>
      </c>
      <c r="D253" t="s">
        <v>28</v>
      </c>
      <c r="E253" t="s">
        <v>22</v>
      </c>
      <c r="F253" t="s">
        <v>22</v>
      </c>
      <c r="G253">
        <v>0</v>
      </c>
      <c r="H253">
        <v>92</v>
      </c>
      <c r="I253">
        <v>117</v>
      </c>
      <c r="J253">
        <v>15.64</v>
      </c>
      <c r="K253">
        <v>253.6</v>
      </c>
      <c r="L253">
        <v>77</v>
      </c>
      <c r="M253">
        <v>21.56</v>
      </c>
      <c r="N253">
        <v>214.1</v>
      </c>
      <c r="O253">
        <v>90</v>
      </c>
      <c r="P253">
        <v>9.6300000000000008</v>
      </c>
      <c r="Q253">
        <v>10.3</v>
      </c>
      <c r="R253">
        <v>10</v>
      </c>
      <c r="S253">
        <v>2.78</v>
      </c>
      <c r="T253">
        <v>1</v>
      </c>
      <c r="U253" t="s">
        <v>22</v>
      </c>
      <c r="V253">
        <f>IF(tbl_Customers[[#This Row],[churn]] = "yes", 1, 0)</f>
        <v>0</v>
      </c>
      <c r="W253" t="str">
        <f>IF(tbl_Customers[[#This Row],[number_customer_service_calls]] &lt;= 1, "0-1 Calls", IF(tbl_Customers[[#This Row],[number_customer_service_calls]] &lt;= 3, "2-3 Calls", IF(tbl_Customers[[#This Row],[number_customer_service_calls]] &lt;=5, "4-5 Calls", "6+ Calls")))</f>
        <v>0-1 Calls</v>
      </c>
      <c r="X253" t="str">
        <f>IF(tbl_Customers[[#This Row],[account_length]] &lt;= 50, "0-50", IF(tbl_Customers[[#This Row],[account_length]] &lt;=100, "51-100", IF(tbl_Customers[[#This Row],[account_length]] &lt;= 150, "101-150", "151+")))</f>
        <v>101-150</v>
      </c>
      <c r="Y253" t="str">
        <f>IF(tbl_Customers[[#This Row],[total_intl_charge]] &lt;= 3, "Low Charges", "High Charges")</f>
        <v>Low Charges</v>
      </c>
      <c r="Z253" t="str">
        <f>IF(tbl_Customers[[#This Row],[total_eve_calls]]&lt;=80,"Low Calls",
IF(tbl_Customers[[#This Row],[total_eve_calls]]&lt;=120,"Medium Calls","High Calls"))</f>
        <v>Low Calls</v>
      </c>
      <c r="AA253" t="str">
        <f>IF(tbl_Customers[[#This Row],[total_eve_charge]]&lt;=15,"Low Charges",
IF(tbl_Customers[[#This Row],[total_eve_charge]]&lt;=20,"Medium Charges","High Charges"))</f>
        <v>High Charges</v>
      </c>
      <c r="AB2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 t="str">
        <f>IF(tbl_Customers[[#This Row],[number_vmail_messages]] = 0, "No Usage", IF(tbl_Customers[[#This Row],[number_vmail_messages]] &lt;= 20, "Low Usage", IF(tbl_Customers[[#This Row],[number_vmail_messages]] &lt;= 40, "Medium Usgae", "High Usage")))</f>
        <v>No Usage</v>
      </c>
      <c r="AD253" t="str">
        <f>IF(tbl_Customers[[#This Row],[total_day_minutes]]&lt;=150,"Low Usage", IF(tbl_Customers[[#This Row],[total_day_minutes]]&lt;=200,"Medium Usage", IF(tbl_Customers[[#This Row],[total_day_minutes]]&lt;=250,"High Usage","Very High Usage")))</f>
        <v>Low Usage</v>
      </c>
      <c r="AE253" t="str">
        <f>IF(tbl_Customers[[#This Row],[total_intl_calls]]&lt;=5,"Low Calls", IF(tbl_Customers[[#This Row],[total_intl_calls]]&lt;=10, "Medium Calls", "High Calls"))</f>
        <v>Medium Calls</v>
      </c>
      <c r="AF2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3" s="36" t="str">
        <f>IF(tbl_Customers[[#This Row],[Churn_Risk_Score]]&gt;=10,"High Risk", IF(tbl_Customers[[#This Row],[Churn_Risk_Score]]&gt;=5,"Medium Risk","Low Risk"))</f>
        <v>Low Risk</v>
      </c>
    </row>
    <row r="254" spans="1:33" x14ac:dyDescent="0.35">
      <c r="A254">
        <v>253</v>
      </c>
      <c r="B254" t="s">
        <v>29</v>
      </c>
      <c r="C254">
        <v>196</v>
      </c>
      <c r="D254" t="s">
        <v>21</v>
      </c>
      <c r="E254" t="s">
        <v>22</v>
      </c>
      <c r="F254" t="s">
        <v>22</v>
      </c>
      <c r="G254">
        <v>0</v>
      </c>
      <c r="H254">
        <v>234</v>
      </c>
      <c r="I254">
        <v>109</v>
      </c>
      <c r="J254">
        <v>39.78</v>
      </c>
      <c r="K254">
        <v>249.5</v>
      </c>
      <c r="L254">
        <v>114</v>
      </c>
      <c r="M254">
        <v>21.21</v>
      </c>
      <c r="N254">
        <v>173.1</v>
      </c>
      <c r="O254">
        <v>70</v>
      </c>
      <c r="P254">
        <v>7.79</v>
      </c>
      <c r="Q254">
        <v>9.1</v>
      </c>
      <c r="R254">
        <v>5</v>
      </c>
      <c r="S254">
        <v>2.46</v>
      </c>
      <c r="T254">
        <v>2</v>
      </c>
      <c r="U254" t="s">
        <v>22</v>
      </c>
      <c r="V254">
        <f>IF(tbl_Customers[[#This Row],[churn]] = "yes", 1, 0)</f>
        <v>0</v>
      </c>
      <c r="W254" t="str">
        <f>IF(tbl_Customers[[#This Row],[number_customer_service_calls]] &lt;= 1, "0-1 Calls", IF(tbl_Customers[[#This Row],[number_customer_service_calls]] &lt;= 3, "2-3 Calls", IF(tbl_Customers[[#This Row],[number_customer_service_calls]] &lt;=5, "4-5 Calls", "6+ Calls")))</f>
        <v>2-3 Calls</v>
      </c>
      <c r="X254" t="str">
        <f>IF(tbl_Customers[[#This Row],[account_length]] &lt;= 50, "0-50", IF(tbl_Customers[[#This Row],[account_length]] &lt;=100, "51-100", IF(tbl_Customers[[#This Row],[account_length]] &lt;= 150, "101-150", "151+")))</f>
        <v>151+</v>
      </c>
      <c r="Y254" t="str">
        <f>IF(tbl_Customers[[#This Row],[total_intl_charge]] &lt;= 3, "Low Charges", "High Charges")</f>
        <v>Low Charges</v>
      </c>
      <c r="Z254" t="str">
        <f>IF(tbl_Customers[[#This Row],[total_eve_calls]]&lt;=80,"Low Calls",
IF(tbl_Customers[[#This Row],[total_eve_calls]]&lt;=120,"Medium Calls","High Calls"))</f>
        <v>Medium Calls</v>
      </c>
      <c r="AA254" t="str">
        <f>IF(tbl_Customers[[#This Row],[total_eve_charge]]&lt;=15,"Low Charges",
IF(tbl_Customers[[#This Row],[total_eve_charge]]&lt;=20,"Medium Charges","High Charges"))</f>
        <v>High Charges</v>
      </c>
      <c r="AB2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 t="str">
        <f>IF(tbl_Customers[[#This Row],[number_vmail_messages]] = 0, "No Usage", IF(tbl_Customers[[#This Row],[number_vmail_messages]] &lt;= 20, "Low Usage", IF(tbl_Customers[[#This Row],[number_vmail_messages]] &lt;= 40, "Medium Usgae", "High Usage")))</f>
        <v>No Usage</v>
      </c>
      <c r="AD254" t="str">
        <f>IF(tbl_Customers[[#This Row],[total_day_minutes]]&lt;=150,"Low Usage", IF(tbl_Customers[[#This Row],[total_day_minutes]]&lt;=200,"Medium Usage", IF(tbl_Customers[[#This Row],[total_day_minutes]]&lt;=250,"High Usage","Very High Usage")))</f>
        <v>High Usage</v>
      </c>
      <c r="AE254" t="str">
        <f>IF(tbl_Customers[[#This Row],[total_intl_calls]]&lt;=5,"Low Calls", IF(tbl_Customers[[#This Row],[total_intl_calls]]&lt;=10, "Medium Calls", "High Calls"))</f>
        <v>Low Calls</v>
      </c>
      <c r="AF2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4" s="36" t="str">
        <f>IF(tbl_Customers[[#This Row],[Churn_Risk_Score]]&gt;=10,"High Risk", IF(tbl_Customers[[#This Row],[Churn_Risk_Score]]&gt;=5,"Medium Risk","Low Risk"))</f>
        <v>Low Risk</v>
      </c>
    </row>
    <row r="255" spans="1:33" x14ac:dyDescent="0.35">
      <c r="A255">
        <v>254</v>
      </c>
      <c r="B255" t="s">
        <v>64</v>
      </c>
      <c r="C255">
        <v>113</v>
      </c>
      <c r="D255" t="s">
        <v>21</v>
      </c>
      <c r="E255" t="s">
        <v>22</v>
      </c>
      <c r="F255" t="s">
        <v>22</v>
      </c>
      <c r="G255">
        <v>0</v>
      </c>
      <c r="H255">
        <v>272.10000000000002</v>
      </c>
      <c r="I255">
        <v>111</v>
      </c>
      <c r="J255">
        <v>46.26</v>
      </c>
      <c r="K255">
        <v>268.5</v>
      </c>
      <c r="L255">
        <v>118</v>
      </c>
      <c r="M255">
        <v>22.82</v>
      </c>
      <c r="N255">
        <v>213.8</v>
      </c>
      <c r="O255">
        <v>105</v>
      </c>
      <c r="P255">
        <v>9.6199999999999992</v>
      </c>
      <c r="Q255">
        <v>8.5</v>
      </c>
      <c r="R255">
        <v>10</v>
      </c>
      <c r="S255">
        <v>2.2999999999999998</v>
      </c>
      <c r="T255">
        <v>1</v>
      </c>
      <c r="U255" t="s">
        <v>23</v>
      </c>
      <c r="V255">
        <f>IF(tbl_Customers[[#This Row],[churn]] = "yes", 1, 0)</f>
        <v>1</v>
      </c>
      <c r="W255" t="str">
        <f>IF(tbl_Customers[[#This Row],[number_customer_service_calls]] &lt;= 1, "0-1 Calls", IF(tbl_Customers[[#This Row],[number_customer_service_calls]] &lt;= 3, "2-3 Calls", IF(tbl_Customers[[#This Row],[number_customer_service_calls]] &lt;=5, "4-5 Calls", "6+ Calls")))</f>
        <v>0-1 Calls</v>
      </c>
      <c r="X255" t="str">
        <f>IF(tbl_Customers[[#This Row],[account_length]] &lt;= 50, "0-50", IF(tbl_Customers[[#This Row],[account_length]] &lt;=100, "51-100", IF(tbl_Customers[[#This Row],[account_length]] &lt;= 150, "101-150", "151+")))</f>
        <v>101-150</v>
      </c>
      <c r="Y255" t="str">
        <f>IF(tbl_Customers[[#This Row],[total_intl_charge]] &lt;= 3, "Low Charges", "High Charges")</f>
        <v>Low Charges</v>
      </c>
      <c r="Z255" t="str">
        <f>IF(tbl_Customers[[#This Row],[total_eve_calls]]&lt;=80,"Low Calls",
IF(tbl_Customers[[#This Row],[total_eve_calls]]&lt;=120,"Medium Calls","High Calls"))</f>
        <v>Medium Calls</v>
      </c>
      <c r="AA255" t="str">
        <f>IF(tbl_Customers[[#This Row],[total_eve_charge]]&lt;=15,"Low Charges",
IF(tbl_Customers[[#This Row],[total_eve_charge]]&lt;=20,"Medium Charges","High Charges"))</f>
        <v>High Charges</v>
      </c>
      <c r="AB2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 t="str">
        <f>IF(tbl_Customers[[#This Row],[number_vmail_messages]] = 0, "No Usage", IF(tbl_Customers[[#This Row],[number_vmail_messages]] &lt;= 20, "Low Usage", IF(tbl_Customers[[#This Row],[number_vmail_messages]] &lt;= 40, "Medium Usgae", "High Usage")))</f>
        <v>No Usage</v>
      </c>
      <c r="AD255" t="str">
        <f>IF(tbl_Customers[[#This Row],[total_day_minutes]]&lt;=150,"Low Usage", IF(tbl_Customers[[#This Row],[total_day_minutes]]&lt;=200,"Medium Usage", IF(tbl_Customers[[#This Row],[total_day_minutes]]&lt;=250,"High Usage","Very High Usage")))</f>
        <v>Very High Usage</v>
      </c>
      <c r="AE255" t="str">
        <f>IF(tbl_Customers[[#This Row],[total_intl_calls]]&lt;=5,"Low Calls", IF(tbl_Customers[[#This Row],[total_intl_calls]]&lt;=10, "Medium Calls", "High Calls"))</f>
        <v>Medium Calls</v>
      </c>
      <c r="AF2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5" s="36" t="str">
        <f>IF(tbl_Customers[[#This Row],[Churn_Risk_Score]]&gt;=10,"High Risk", IF(tbl_Customers[[#This Row],[Churn_Risk_Score]]&gt;=5,"Medium Risk","Low Risk"))</f>
        <v>Medium Risk</v>
      </c>
    </row>
    <row r="256" spans="1:33" x14ac:dyDescent="0.35">
      <c r="A256">
        <v>255</v>
      </c>
      <c r="B256" t="s">
        <v>32</v>
      </c>
      <c r="C256">
        <v>122</v>
      </c>
      <c r="D256" t="s">
        <v>25</v>
      </c>
      <c r="E256" t="s">
        <v>22</v>
      </c>
      <c r="F256" t="s">
        <v>22</v>
      </c>
      <c r="G256">
        <v>0</v>
      </c>
      <c r="H256">
        <v>296.39999999999998</v>
      </c>
      <c r="I256">
        <v>99</v>
      </c>
      <c r="J256">
        <v>50.39</v>
      </c>
      <c r="K256">
        <v>214.8</v>
      </c>
      <c r="L256">
        <v>89</v>
      </c>
      <c r="M256">
        <v>18.260000000000002</v>
      </c>
      <c r="N256">
        <v>133.9</v>
      </c>
      <c r="O256">
        <v>107</v>
      </c>
      <c r="P256">
        <v>6.03</v>
      </c>
      <c r="Q256">
        <v>11.4</v>
      </c>
      <c r="R256">
        <v>3</v>
      </c>
      <c r="S256">
        <v>3.08</v>
      </c>
      <c r="T256">
        <v>4</v>
      </c>
      <c r="U256" t="s">
        <v>23</v>
      </c>
      <c r="V256">
        <f>IF(tbl_Customers[[#This Row],[churn]] = "yes", 1, 0)</f>
        <v>1</v>
      </c>
      <c r="W256" t="str">
        <f>IF(tbl_Customers[[#This Row],[number_customer_service_calls]] &lt;= 1, "0-1 Calls", IF(tbl_Customers[[#This Row],[number_customer_service_calls]] &lt;= 3, "2-3 Calls", IF(tbl_Customers[[#This Row],[number_customer_service_calls]] &lt;=5, "4-5 Calls", "6+ Calls")))</f>
        <v>4-5 Calls</v>
      </c>
      <c r="X256" t="str">
        <f>IF(tbl_Customers[[#This Row],[account_length]] &lt;= 50, "0-50", IF(tbl_Customers[[#This Row],[account_length]] &lt;=100, "51-100", IF(tbl_Customers[[#This Row],[account_length]] &lt;= 150, "101-150", "151+")))</f>
        <v>101-150</v>
      </c>
      <c r="Y256" t="str">
        <f>IF(tbl_Customers[[#This Row],[total_intl_charge]] &lt;= 3, "Low Charges", "High Charges")</f>
        <v>High Charges</v>
      </c>
      <c r="Z256" t="str">
        <f>IF(tbl_Customers[[#This Row],[total_eve_calls]]&lt;=80,"Low Calls",
IF(tbl_Customers[[#This Row],[total_eve_calls]]&lt;=120,"Medium Calls","High Calls"))</f>
        <v>Medium Calls</v>
      </c>
      <c r="AA256" t="str">
        <f>IF(tbl_Customers[[#This Row],[total_eve_charge]]&lt;=15,"Low Charges",
IF(tbl_Customers[[#This Row],[total_eve_charge]]&lt;=20,"Medium Charges","High Charges"))</f>
        <v>Medium Charges</v>
      </c>
      <c r="AB2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 t="str">
        <f>IF(tbl_Customers[[#This Row],[number_vmail_messages]] = 0, "No Usage", IF(tbl_Customers[[#This Row],[number_vmail_messages]] &lt;= 20, "Low Usage", IF(tbl_Customers[[#This Row],[number_vmail_messages]] &lt;= 40, "Medium Usgae", "High Usage")))</f>
        <v>No Usage</v>
      </c>
      <c r="AD256" t="str">
        <f>IF(tbl_Customers[[#This Row],[total_day_minutes]]&lt;=150,"Low Usage", IF(tbl_Customers[[#This Row],[total_day_minutes]]&lt;=200,"Medium Usage", IF(tbl_Customers[[#This Row],[total_day_minutes]]&lt;=250,"High Usage","Very High Usage")))</f>
        <v>Very High Usage</v>
      </c>
      <c r="AE256" t="str">
        <f>IF(tbl_Customers[[#This Row],[total_intl_calls]]&lt;=5,"Low Calls", IF(tbl_Customers[[#This Row],[total_intl_calls]]&lt;=10, "Medium Calls", "High Calls"))</f>
        <v>Low Calls</v>
      </c>
      <c r="AF2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56" s="36" t="str">
        <f>IF(tbl_Customers[[#This Row],[Churn_Risk_Score]]&gt;=10,"High Risk", IF(tbl_Customers[[#This Row],[Churn_Risk_Score]]&gt;=5,"Medium Risk","Low Risk"))</f>
        <v>High Risk</v>
      </c>
    </row>
    <row r="257" spans="1:33" x14ac:dyDescent="0.35">
      <c r="A257">
        <v>256</v>
      </c>
      <c r="B257" t="s">
        <v>33</v>
      </c>
      <c r="C257">
        <v>112</v>
      </c>
      <c r="D257" t="s">
        <v>28</v>
      </c>
      <c r="E257" t="s">
        <v>22</v>
      </c>
      <c r="F257" t="s">
        <v>22</v>
      </c>
      <c r="G257">
        <v>0</v>
      </c>
      <c r="H257">
        <v>194.4</v>
      </c>
      <c r="I257">
        <v>101</v>
      </c>
      <c r="J257">
        <v>33.049999999999997</v>
      </c>
      <c r="K257">
        <v>190.3</v>
      </c>
      <c r="L257">
        <v>82</v>
      </c>
      <c r="M257">
        <v>16.18</v>
      </c>
      <c r="N257">
        <v>183.4</v>
      </c>
      <c r="O257">
        <v>107</v>
      </c>
      <c r="P257">
        <v>8.25</v>
      </c>
      <c r="Q257">
        <v>11.4</v>
      </c>
      <c r="R257">
        <v>2</v>
      </c>
      <c r="S257">
        <v>3.08</v>
      </c>
      <c r="T257">
        <v>0</v>
      </c>
      <c r="U257" t="s">
        <v>22</v>
      </c>
      <c r="V257">
        <f>IF(tbl_Customers[[#This Row],[churn]] = "yes", 1, 0)</f>
        <v>0</v>
      </c>
      <c r="W257" t="str">
        <f>IF(tbl_Customers[[#This Row],[number_customer_service_calls]] &lt;= 1, "0-1 Calls", IF(tbl_Customers[[#This Row],[number_customer_service_calls]] &lt;= 3, "2-3 Calls", IF(tbl_Customers[[#This Row],[number_customer_service_calls]] &lt;=5, "4-5 Calls", "6+ Calls")))</f>
        <v>0-1 Calls</v>
      </c>
      <c r="X257" t="str">
        <f>IF(tbl_Customers[[#This Row],[account_length]] &lt;= 50, "0-50", IF(tbl_Customers[[#This Row],[account_length]] &lt;=100, "51-100", IF(tbl_Customers[[#This Row],[account_length]] &lt;= 150, "101-150", "151+")))</f>
        <v>101-150</v>
      </c>
      <c r="Y257" t="str">
        <f>IF(tbl_Customers[[#This Row],[total_intl_charge]] &lt;= 3, "Low Charges", "High Charges")</f>
        <v>High Charges</v>
      </c>
      <c r="Z257" t="str">
        <f>IF(tbl_Customers[[#This Row],[total_eve_calls]]&lt;=80,"Low Calls",
IF(tbl_Customers[[#This Row],[total_eve_calls]]&lt;=120,"Medium Calls","High Calls"))</f>
        <v>Medium Calls</v>
      </c>
      <c r="AA257" t="str">
        <f>IF(tbl_Customers[[#This Row],[total_eve_charge]]&lt;=15,"Low Charges",
IF(tbl_Customers[[#This Row],[total_eve_charge]]&lt;=20,"Medium Charges","High Charges"))</f>
        <v>Medium Charges</v>
      </c>
      <c r="AB2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 t="str">
        <f>IF(tbl_Customers[[#This Row],[number_vmail_messages]] = 0, "No Usage", IF(tbl_Customers[[#This Row],[number_vmail_messages]] &lt;= 20, "Low Usage", IF(tbl_Customers[[#This Row],[number_vmail_messages]] &lt;= 40, "Medium Usgae", "High Usage")))</f>
        <v>No Usage</v>
      </c>
      <c r="AD257" t="str">
        <f>IF(tbl_Customers[[#This Row],[total_day_minutes]]&lt;=150,"Low Usage", IF(tbl_Customers[[#This Row],[total_day_minutes]]&lt;=200,"Medium Usage", IF(tbl_Customers[[#This Row],[total_day_minutes]]&lt;=250,"High Usage","Very High Usage")))</f>
        <v>Medium Usage</v>
      </c>
      <c r="AE257" t="str">
        <f>IF(tbl_Customers[[#This Row],[total_intl_calls]]&lt;=5,"Low Calls", IF(tbl_Customers[[#This Row],[total_intl_calls]]&lt;=10, "Medium Calls", "High Calls"))</f>
        <v>Low Calls</v>
      </c>
      <c r="AF2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7" s="36" t="str">
        <f>IF(tbl_Customers[[#This Row],[Churn_Risk_Score]]&gt;=10,"High Risk", IF(tbl_Customers[[#This Row],[Churn_Risk_Score]]&gt;=5,"Medium Risk","Low Risk"))</f>
        <v>Low Risk</v>
      </c>
    </row>
    <row r="258" spans="1:33" x14ac:dyDescent="0.35">
      <c r="A258">
        <v>257</v>
      </c>
      <c r="B258" t="s">
        <v>57</v>
      </c>
      <c r="C258">
        <v>209</v>
      </c>
      <c r="D258" t="s">
        <v>21</v>
      </c>
      <c r="E258" t="s">
        <v>22</v>
      </c>
      <c r="F258" t="s">
        <v>22</v>
      </c>
      <c r="G258">
        <v>0</v>
      </c>
      <c r="H258">
        <v>227.2</v>
      </c>
      <c r="I258">
        <v>128</v>
      </c>
      <c r="J258">
        <v>38.619999999999997</v>
      </c>
      <c r="K258">
        <v>258.39999999999998</v>
      </c>
      <c r="L258">
        <v>92</v>
      </c>
      <c r="M258">
        <v>21.96</v>
      </c>
      <c r="N258">
        <v>183.5</v>
      </c>
      <c r="O258">
        <v>74</v>
      </c>
      <c r="P258">
        <v>8.26</v>
      </c>
      <c r="Q258">
        <v>8.9</v>
      </c>
      <c r="R258">
        <v>4</v>
      </c>
      <c r="S258">
        <v>2.4</v>
      </c>
      <c r="T258">
        <v>3</v>
      </c>
      <c r="U258" t="s">
        <v>22</v>
      </c>
      <c r="V258">
        <f>IF(tbl_Customers[[#This Row],[churn]] = "yes", 1, 0)</f>
        <v>0</v>
      </c>
      <c r="W258" t="str">
        <f>IF(tbl_Customers[[#This Row],[number_customer_service_calls]] &lt;= 1, "0-1 Calls", IF(tbl_Customers[[#This Row],[number_customer_service_calls]] &lt;= 3, "2-3 Calls", IF(tbl_Customers[[#This Row],[number_customer_service_calls]] &lt;=5, "4-5 Calls", "6+ Calls")))</f>
        <v>2-3 Calls</v>
      </c>
      <c r="X258" t="str">
        <f>IF(tbl_Customers[[#This Row],[account_length]] &lt;= 50, "0-50", IF(tbl_Customers[[#This Row],[account_length]] &lt;=100, "51-100", IF(tbl_Customers[[#This Row],[account_length]] &lt;= 150, "101-150", "151+")))</f>
        <v>151+</v>
      </c>
      <c r="Y258" t="str">
        <f>IF(tbl_Customers[[#This Row],[total_intl_charge]] &lt;= 3, "Low Charges", "High Charges")</f>
        <v>Low Charges</v>
      </c>
      <c r="Z258" t="str">
        <f>IF(tbl_Customers[[#This Row],[total_eve_calls]]&lt;=80,"Low Calls",
IF(tbl_Customers[[#This Row],[total_eve_calls]]&lt;=120,"Medium Calls","High Calls"))</f>
        <v>Medium Calls</v>
      </c>
      <c r="AA258" t="str">
        <f>IF(tbl_Customers[[#This Row],[total_eve_charge]]&lt;=15,"Low Charges",
IF(tbl_Customers[[#This Row],[total_eve_charge]]&lt;=20,"Medium Charges","High Charges"))</f>
        <v>High Charges</v>
      </c>
      <c r="AB2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8" t="str">
        <f>IF(tbl_Customers[[#This Row],[number_vmail_messages]] = 0, "No Usage", IF(tbl_Customers[[#This Row],[number_vmail_messages]] &lt;= 20, "Low Usage", IF(tbl_Customers[[#This Row],[number_vmail_messages]] &lt;= 40, "Medium Usgae", "High Usage")))</f>
        <v>No Usage</v>
      </c>
      <c r="AD258" t="str">
        <f>IF(tbl_Customers[[#This Row],[total_day_minutes]]&lt;=150,"Low Usage", IF(tbl_Customers[[#This Row],[total_day_minutes]]&lt;=200,"Medium Usage", IF(tbl_Customers[[#This Row],[total_day_minutes]]&lt;=250,"High Usage","Very High Usage")))</f>
        <v>High Usage</v>
      </c>
      <c r="AE258" t="str">
        <f>IF(tbl_Customers[[#This Row],[total_intl_calls]]&lt;=5,"Low Calls", IF(tbl_Customers[[#This Row],[total_intl_calls]]&lt;=10, "Medium Calls", "High Calls"))</f>
        <v>Low Calls</v>
      </c>
      <c r="AF2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 s="36" t="str">
        <f>IF(tbl_Customers[[#This Row],[Churn_Risk_Score]]&gt;=10,"High Risk", IF(tbl_Customers[[#This Row],[Churn_Risk_Score]]&gt;=5,"Medium Risk","Low Risk"))</f>
        <v>Low Risk</v>
      </c>
    </row>
    <row r="259" spans="1:33" x14ac:dyDescent="0.35">
      <c r="A259">
        <v>258</v>
      </c>
      <c r="B259" t="s">
        <v>60</v>
      </c>
      <c r="C259">
        <v>62</v>
      </c>
      <c r="D259" t="s">
        <v>21</v>
      </c>
      <c r="E259" t="s">
        <v>22</v>
      </c>
      <c r="F259" t="s">
        <v>22</v>
      </c>
      <c r="G259">
        <v>0</v>
      </c>
      <c r="H259">
        <v>248.7</v>
      </c>
      <c r="I259">
        <v>109</v>
      </c>
      <c r="J259">
        <v>42.28</v>
      </c>
      <c r="K259">
        <v>220</v>
      </c>
      <c r="L259">
        <v>118</v>
      </c>
      <c r="M259">
        <v>18.7</v>
      </c>
      <c r="N259">
        <v>265.7</v>
      </c>
      <c r="O259">
        <v>78</v>
      </c>
      <c r="P259">
        <v>11.96</v>
      </c>
      <c r="Q259">
        <v>13.2</v>
      </c>
      <c r="R259">
        <v>2</v>
      </c>
      <c r="S259">
        <v>3.56</v>
      </c>
      <c r="T259">
        <v>1</v>
      </c>
      <c r="U259" t="s">
        <v>23</v>
      </c>
      <c r="V259">
        <f>IF(tbl_Customers[[#This Row],[churn]] = "yes", 1, 0)</f>
        <v>1</v>
      </c>
      <c r="W259" t="str">
        <f>IF(tbl_Customers[[#This Row],[number_customer_service_calls]] &lt;= 1, "0-1 Calls", IF(tbl_Customers[[#This Row],[number_customer_service_calls]] &lt;= 3, "2-3 Calls", IF(tbl_Customers[[#This Row],[number_customer_service_calls]] &lt;=5, "4-5 Calls", "6+ Calls")))</f>
        <v>0-1 Calls</v>
      </c>
      <c r="X259" t="str">
        <f>IF(tbl_Customers[[#This Row],[account_length]] &lt;= 50, "0-50", IF(tbl_Customers[[#This Row],[account_length]] &lt;=100, "51-100", IF(tbl_Customers[[#This Row],[account_length]] &lt;= 150, "101-150", "151+")))</f>
        <v>51-100</v>
      </c>
      <c r="Y259" t="str">
        <f>IF(tbl_Customers[[#This Row],[total_intl_charge]] &lt;= 3, "Low Charges", "High Charges")</f>
        <v>High Charges</v>
      </c>
      <c r="Z259" t="str">
        <f>IF(tbl_Customers[[#This Row],[total_eve_calls]]&lt;=80,"Low Calls",
IF(tbl_Customers[[#This Row],[total_eve_calls]]&lt;=120,"Medium Calls","High Calls"))</f>
        <v>Medium Calls</v>
      </c>
      <c r="AA259" t="str">
        <f>IF(tbl_Customers[[#This Row],[total_eve_charge]]&lt;=15,"Low Charges",
IF(tbl_Customers[[#This Row],[total_eve_charge]]&lt;=20,"Medium Charges","High Charges"))</f>
        <v>Medium Charges</v>
      </c>
      <c r="AB2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 t="str">
        <f>IF(tbl_Customers[[#This Row],[number_vmail_messages]] = 0, "No Usage", IF(tbl_Customers[[#This Row],[number_vmail_messages]] &lt;= 20, "Low Usage", IF(tbl_Customers[[#This Row],[number_vmail_messages]] &lt;= 40, "Medium Usgae", "High Usage")))</f>
        <v>No Usage</v>
      </c>
      <c r="AD259" t="str">
        <f>IF(tbl_Customers[[#This Row],[total_day_minutes]]&lt;=150,"Low Usage", IF(tbl_Customers[[#This Row],[total_day_minutes]]&lt;=200,"Medium Usage", IF(tbl_Customers[[#This Row],[total_day_minutes]]&lt;=250,"High Usage","Very High Usage")))</f>
        <v>High Usage</v>
      </c>
      <c r="AE259" t="str">
        <f>IF(tbl_Customers[[#This Row],[total_intl_calls]]&lt;=5,"Low Calls", IF(tbl_Customers[[#This Row],[total_intl_calls]]&lt;=10, "Medium Calls", "High Calls"))</f>
        <v>Low Calls</v>
      </c>
      <c r="AF2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9" s="36" t="str">
        <f>IF(tbl_Customers[[#This Row],[Churn_Risk_Score]]&gt;=10,"High Risk", IF(tbl_Customers[[#This Row],[Churn_Risk_Score]]&gt;=5,"Medium Risk","Low Risk"))</f>
        <v>Low Risk</v>
      </c>
    </row>
    <row r="260" spans="1:33" x14ac:dyDescent="0.35">
      <c r="A260">
        <v>259</v>
      </c>
      <c r="B260" t="s">
        <v>39</v>
      </c>
      <c r="C260">
        <v>110</v>
      </c>
      <c r="D260" t="s">
        <v>21</v>
      </c>
      <c r="E260" t="s">
        <v>22</v>
      </c>
      <c r="F260" t="s">
        <v>23</v>
      </c>
      <c r="G260">
        <v>38</v>
      </c>
      <c r="H260">
        <v>236.3</v>
      </c>
      <c r="I260">
        <v>102</v>
      </c>
      <c r="J260">
        <v>40.17</v>
      </c>
      <c r="K260">
        <v>195.9</v>
      </c>
      <c r="L260">
        <v>112</v>
      </c>
      <c r="M260">
        <v>16.649999999999999</v>
      </c>
      <c r="N260">
        <v>183.5</v>
      </c>
      <c r="O260">
        <v>82</v>
      </c>
      <c r="P260">
        <v>8.26</v>
      </c>
      <c r="Q260">
        <v>9.6999999999999993</v>
      </c>
      <c r="R260">
        <v>6</v>
      </c>
      <c r="S260">
        <v>2.62</v>
      </c>
      <c r="T260">
        <v>1</v>
      </c>
      <c r="U260" t="s">
        <v>22</v>
      </c>
      <c r="V260">
        <f>IF(tbl_Customers[[#This Row],[churn]] = "yes", 1, 0)</f>
        <v>0</v>
      </c>
      <c r="W260" t="str">
        <f>IF(tbl_Customers[[#This Row],[number_customer_service_calls]] &lt;= 1, "0-1 Calls", IF(tbl_Customers[[#This Row],[number_customer_service_calls]] &lt;= 3, "2-3 Calls", IF(tbl_Customers[[#This Row],[number_customer_service_calls]] &lt;=5, "4-5 Calls", "6+ Calls")))</f>
        <v>0-1 Calls</v>
      </c>
      <c r="X260" t="str">
        <f>IF(tbl_Customers[[#This Row],[account_length]] &lt;= 50, "0-50", IF(tbl_Customers[[#This Row],[account_length]] &lt;=100, "51-100", IF(tbl_Customers[[#This Row],[account_length]] &lt;= 150, "101-150", "151+")))</f>
        <v>101-150</v>
      </c>
      <c r="Y260" t="str">
        <f>IF(tbl_Customers[[#This Row],[total_intl_charge]] &lt;= 3, "Low Charges", "High Charges")</f>
        <v>Low Charges</v>
      </c>
      <c r="Z260" t="str">
        <f>IF(tbl_Customers[[#This Row],[total_eve_calls]]&lt;=80,"Low Calls",
IF(tbl_Customers[[#This Row],[total_eve_calls]]&lt;=120,"Medium Calls","High Calls"))</f>
        <v>Medium Calls</v>
      </c>
      <c r="AA260" t="str">
        <f>IF(tbl_Customers[[#This Row],[total_eve_charge]]&lt;=15,"Low Charges",
IF(tbl_Customers[[#This Row],[total_eve_charge]]&lt;=20,"Medium Charges","High Charges"))</f>
        <v>Medium Charges</v>
      </c>
      <c r="AB2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 t="str">
        <f>IF(tbl_Customers[[#This Row],[number_vmail_messages]] = 0, "No Usage", IF(tbl_Customers[[#This Row],[number_vmail_messages]] &lt;= 20, "Low Usage", IF(tbl_Customers[[#This Row],[number_vmail_messages]] &lt;= 40, "Medium Usgae", "High Usage")))</f>
        <v>Medium Usgae</v>
      </c>
      <c r="AD260" t="str">
        <f>IF(tbl_Customers[[#This Row],[total_day_minutes]]&lt;=150,"Low Usage", IF(tbl_Customers[[#This Row],[total_day_minutes]]&lt;=200,"Medium Usage", IF(tbl_Customers[[#This Row],[total_day_minutes]]&lt;=250,"High Usage","Very High Usage")))</f>
        <v>High Usage</v>
      </c>
      <c r="AE260" t="str">
        <f>IF(tbl_Customers[[#This Row],[total_intl_calls]]&lt;=5,"Low Calls", IF(tbl_Customers[[#This Row],[total_intl_calls]]&lt;=10, "Medium Calls", "High Calls"))</f>
        <v>Medium Calls</v>
      </c>
      <c r="AF2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0" s="36" t="str">
        <f>IF(tbl_Customers[[#This Row],[Churn_Risk_Score]]&gt;=10,"High Risk", IF(tbl_Customers[[#This Row],[Churn_Risk_Score]]&gt;=5,"Medium Risk","Low Risk"))</f>
        <v>Low Risk</v>
      </c>
    </row>
    <row r="261" spans="1:33" x14ac:dyDescent="0.35">
      <c r="A261">
        <v>260</v>
      </c>
      <c r="B261" t="s">
        <v>38</v>
      </c>
      <c r="C261">
        <v>16</v>
      </c>
      <c r="D261" t="s">
        <v>28</v>
      </c>
      <c r="E261" t="s">
        <v>22</v>
      </c>
      <c r="F261" t="s">
        <v>22</v>
      </c>
      <c r="G261">
        <v>0</v>
      </c>
      <c r="H261">
        <v>205.6</v>
      </c>
      <c r="I261">
        <v>69</v>
      </c>
      <c r="J261">
        <v>34.950000000000003</v>
      </c>
      <c r="K261">
        <v>169.5</v>
      </c>
      <c r="L261">
        <v>93</v>
      </c>
      <c r="M261">
        <v>14.41</v>
      </c>
      <c r="N261">
        <v>220.1</v>
      </c>
      <c r="O261">
        <v>64</v>
      </c>
      <c r="P261">
        <v>9.9</v>
      </c>
      <c r="Q261">
        <v>10.9</v>
      </c>
      <c r="R261">
        <v>3</v>
      </c>
      <c r="S261">
        <v>2.94</v>
      </c>
      <c r="T261">
        <v>0</v>
      </c>
      <c r="U261" t="s">
        <v>22</v>
      </c>
      <c r="V261">
        <f>IF(tbl_Customers[[#This Row],[churn]] = "yes", 1, 0)</f>
        <v>0</v>
      </c>
      <c r="W261" t="str">
        <f>IF(tbl_Customers[[#This Row],[number_customer_service_calls]] &lt;= 1, "0-1 Calls", IF(tbl_Customers[[#This Row],[number_customer_service_calls]] &lt;= 3, "2-3 Calls", IF(tbl_Customers[[#This Row],[number_customer_service_calls]] &lt;=5, "4-5 Calls", "6+ Calls")))</f>
        <v>0-1 Calls</v>
      </c>
      <c r="X261" t="str">
        <f>IF(tbl_Customers[[#This Row],[account_length]] &lt;= 50, "0-50", IF(tbl_Customers[[#This Row],[account_length]] &lt;=100, "51-100", IF(tbl_Customers[[#This Row],[account_length]] &lt;= 150, "101-150", "151+")))</f>
        <v>0-50</v>
      </c>
      <c r="Y261" t="str">
        <f>IF(tbl_Customers[[#This Row],[total_intl_charge]] &lt;= 3, "Low Charges", "High Charges")</f>
        <v>Low Charges</v>
      </c>
      <c r="Z261" t="str">
        <f>IF(tbl_Customers[[#This Row],[total_eve_calls]]&lt;=80,"Low Calls",
IF(tbl_Customers[[#This Row],[total_eve_calls]]&lt;=120,"Medium Calls","High Calls"))</f>
        <v>Medium Calls</v>
      </c>
      <c r="AA261" t="str">
        <f>IF(tbl_Customers[[#This Row],[total_eve_charge]]&lt;=15,"Low Charges",
IF(tbl_Customers[[#This Row],[total_eve_charge]]&lt;=20,"Medium Charges","High Charges"))</f>
        <v>Low Charges</v>
      </c>
      <c r="AB2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 t="str">
        <f>IF(tbl_Customers[[#This Row],[number_vmail_messages]] = 0, "No Usage", IF(tbl_Customers[[#This Row],[number_vmail_messages]] &lt;= 20, "Low Usage", IF(tbl_Customers[[#This Row],[number_vmail_messages]] &lt;= 40, "Medium Usgae", "High Usage")))</f>
        <v>No Usage</v>
      </c>
      <c r="AD261" t="str">
        <f>IF(tbl_Customers[[#This Row],[total_day_minutes]]&lt;=150,"Low Usage", IF(tbl_Customers[[#This Row],[total_day_minutes]]&lt;=200,"Medium Usage", IF(tbl_Customers[[#This Row],[total_day_minutes]]&lt;=250,"High Usage","Very High Usage")))</f>
        <v>High Usage</v>
      </c>
      <c r="AE261" t="str">
        <f>IF(tbl_Customers[[#This Row],[total_intl_calls]]&lt;=5,"Low Calls", IF(tbl_Customers[[#This Row],[total_intl_calls]]&lt;=10, "Medium Calls", "High Calls"))</f>
        <v>Low Calls</v>
      </c>
      <c r="AF2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1" s="36" t="str">
        <f>IF(tbl_Customers[[#This Row],[Churn_Risk_Score]]&gt;=10,"High Risk", IF(tbl_Customers[[#This Row],[Churn_Risk_Score]]&gt;=5,"Medium Risk","Low Risk"))</f>
        <v>Low Risk</v>
      </c>
    </row>
    <row r="262" spans="1:33" x14ac:dyDescent="0.35">
      <c r="A262">
        <v>261</v>
      </c>
      <c r="B262" t="s">
        <v>27</v>
      </c>
      <c r="C262">
        <v>73</v>
      </c>
      <c r="D262" t="s">
        <v>25</v>
      </c>
      <c r="E262" t="s">
        <v>22</v>
      </c>
      <c r="F262" t="s">
        <v>22</v>
      </c>
      <c r="G262">
        <v>0</v>
      </c>
      <c r="H262">
        <v>94.1</v>
      </c>
      <c r="I262">
        <v>136</v>
      </c>
      <c r="J262">
        <v>16</v>
      </c>
      <c r="K262">
        <v>280.3</v>
      </c>
      <c r="L262">
        <v>122</v>
      </c>
      <c r="M262">
        <v>23.83</v>
      </c>
      <c r="N262">
        <v>205</v>
      </c>
      <c r="O262">
        <v>77</v>
      </c>
      <c r="P262">
        <v>9.23</v>
      </c>
      <c r="Q262">
        <v>9.8000000000000007</v>
      </c>
      <c r="R262">
        <v>4</v>
      </c>
      <c r="S262">
        <v>2.65</v>
      </c>
      <c r="T262">
        <v>0</v>
      </c>
      <c r="U262" t="s">
        <v>22</v>
      </c>
      <c r="V262">
        <f>IF(tbl_Customers[[#This Row],[churn]] = "yes", 1, 0)</f>
        <v>0</v>
      </c>
      <c r="W262" t="str">
        <f>IF(tbl_Customers[[#This Row],[number_customer_service_calls]] &lt;= 1, "0-1 Calls", IF(tbl_Customers[[#This Row],[number_customer_service_calls]] &lt;= 3, "2-3 Calls", IF(tbl_Customers[[#This Row],[number_customer_service_calls]] &lt;=5, "4-5 Calls", "6+ Calls")))</f>
        <v>0-1 Calls</v>
      </c>
      <c r="X262" t="str">
        <f>IF(tbl_Customers[[#This Row],[account_length]] &lt;= 50, "0-50", IF(tbl_Customers[[#This Row],[account_length]] &lt;=100, "51-100", IF(tbl_Customers[[#This Row],[account_length]] &lt;= 150, "101-150", "151+")))</f>
        <v>51-100</v>
      </c>
      <c r="Y262" t="str">
        <f>IF(tbl_Customers[[#This Row],[total_intl_charge]] &lt;= 3, "Low Charges", "High Charges")</f>
        <v>Low Charges</v>
      </c>
      <c r="Z262" t="str">
        <f>IF(tbl_Customers[[#This Row],[total_eve_calls]]&lt;=80,"Low Calls",
IF(tbl_Customers[[#This Row],[total_eve_calls]]&lt;=120,"Medium Calls","High Calls"))</f>
        <v>High Calls</v>
      </c>
      <c r="AA262" t="str">
        <f>IF(tbl_Customers[[#This Row],[total_eve_charge]]&lt;=15,"Low Charges",
IF(tbl_Customers[[#This Row],[total_eve_charge]]&lt;=20,"Medium Charges","High Charges"))</f>
        <v>High Charges</v>
      </c>
      <c r="AB2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 t="str">
        <f>IF(tbl_Customers[[#This Row],[number_vmail_messages]] = 0, "No Usage", IF(tbl_Customers[[#This Row],[number_vmail_messages]] &lt;= 20, "Low Usage", IF(tbl_Customers[[#This Row],[number_vmail_messages]] &lt;= 40, "Medium Usgae", "High Usage")))</f>
        <v>No Usage</v>
      </c>
      <c r="AD262" t="str">
        <f>IF(tbl_Customers[[#This Row],[total_day_minutes]]&lt;=150,"Low Usage", IF(tbl_Customers[[#This Row],[total_day_minutes]]&lt;=200,"Medium Usage", IF(tbl_Customers[[#This Row],[total_day_minutes]]&lt;=250,"High Usage","Very High Usage")))</f>
        <v>Low Usage</v>
      </c>
      <c r="AE262" t="str">
        <f>IF(tbl_Customers[[#This Row],[total_intl_calls]]&lt;=5,"Low Calls", IF(tbl_Customers[[#This Row],[total_intl_calls]]&lt;=10, "Medium Calls", "High Calls"))</f>
        <v>Low Calls</v>
      </c>
      <c r="AF2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 s="36" t="str">
        <f>IF(tbl_Customers[[#This Row],[Churn_Risk_Score]]&gt;=10,"High Risk", IF(tbl_Customers[[#This Row],[Churn_Risk_Score]]&gt;=5,"Medium Risk","Low Risk"))</f>
        <v>Low Risk</v>
      </c>
    </row>
    <row r="263" spans="1:33" x14ac:dyDescent="0.35">
      <c r="A263">
        <v>262</v>
      </c>
      <c r="B263" t="s">
        <v>37</v>
      </c>
      <c r="C263">
        <v>128</v>
      </c>
      <c r="D263" t="s">
        <v>25</v>
      </c>
      <c r="E263" t="s">
        <v>22</v>
      </c>
      <c r="F263" t="s">
        <v>22</v>
      </c>
      <c r="G263">
        <v>0</v>
      </c>
      <c r="H263">
        <v>125.2</v>
      </c>
      <c r="I263">
        <v>99</v>
      </c>
      <c r="J263">
        <v>21.28</v>
      </c>
      <c r="K263">
        <v>205.4</v>
      </c>
      <c r="L263">
        <v>107</v>
      </c>
      <c r="M263">
        <v>17.46</v>
      </c>
      <c r="N263">
        <v>254.4</v>
      </c>
      <c r="O263">
        <v>111</v>
      </c>
      <c r="P263">
        <v>11.45</v>
      </c>
      <c r="Q263">
        <v>18.899999999999999</v>
      </c>
      <c r="R263">
        <v>2</v>
      </c>
      <c r="S263">
        <v>5.0999999999999996</v>
      </c>
      <c r="T263">
        <v>0</v>
      </c>
      <c r="U263" t="s">
        <v>22</v>
      </c>
      <c r="V263">
        <f>IF(tbl_Customers[[#This Row],[churn]] = "yes", 1, 0)</f>
        <v>0</v>
      </c>
      <c r="W263" t="str">
        <f>IF(tbl_Customers[[#This Row],[number_customer_service_calls]] &lt;= 1, "0-1 Calls", IF(tbl_Customers[[#This Row],[number_customer_service_calls]] &lt;= 3, "2-3 Calls", IF(tbl_Customers[[#This Row],[number_customer_service_calls]] &lt;=5, "4-5 Calls", "6+ Calls")))</f>
        <v>0-1 Calls</v>
      </c>
      <c r="X263" t="str">
        <f>IF(tbl_Customers[[#This Row],[account_length]] &lt;= 50, "0-50", IF(tbl_Customers[[#This Row],[account_length]] &lt;=100, "51-100", IF(tbl_Customers[[#This Row],[account_length]] &lt;= 150, "101-150", "151+")))</f>
        <v>101-150</v>
      </c>
      <c r="Y263" t="str">
        <f>IF(tbl_Customers[[#This Row],[total_intl_charge]] &lt;= 3, "Low Charges", "High Charges")</f>
        <v>High Charges</v>
      </c>
      <c r="Z263" t="str">
        <f>IF(tbl_Customers[[#This Row],[total_eve_calls]]&lt;=80,"Low Calls",
IF(tbl_Customers[[#This Row],[total_eve_calls]]&lt;=120,"Medium Calls","High Calls"))</f>
        <v>Medium Calls</v>
      </c>
      <c r="AA263" t="str">
        <f>IF(tbl_Customers[[#This Row],[total_eve_charge]]&lt;=15,"Low Charges",
IF(tbl_Customers[[#This Row],[total_eve_charge]]&lt;=20,"Medium Charges","High Charges"))</f>
        <v>Medium Charges</v>
      </c>
      <c r="AB2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 t="str">
        <f>IF(tbl_Customers[[#This Row],[number_vmail_messages]] = 0, "No Usage", IF(tbl_Customers[[#This Row],[number_vmail_messages]] &lt;= 20, "Low Usage", IF(tbl_Customers[[#This Row],[number_vmail_messages]] &lt;= 40, "Medium Usgae", "High Usage")))</f>
        <v>No Usage</v>
      </c>
      <c r="AD263" t="str">
        <f>IF(tbl_Customers[[#This Row],[total_day_minutes]]&lt;=150,"Low Usage", IF(tbl_Customers[[#This Row],[total_day_minutes]]&lt;=200,"Medium Usage", IF(tbl_Customers[[#This Row],[total_day_minutes]]&lt;=250,"High Usage","Very High Usage")))</f>
        <v>Low Usage</v>
      </c>
      <c r="AE263" t="str">
        <f>IF(tbl_Customers[[#This Row],[total_intl_calls]]&lt;=5,"Low Calls", IF(tbl_Customers[[#This Row],[total_intl_calls]]&lt;=10, "Medium Calls", "High Calls"))</f>
        <v>Low Calls</v>
      </c>
      <c r="AF2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3" s="36" t="str">
        <f>IF(tbl_Customers[[#This Row],[Churn_Risk_Score]]&gt;=10,"High Risk", IF(tbl_Customers[[#This Row],[Churn_Risk_Score]]&gt;=5,"Medium Risk","Low Risk"))</f>
        <v>Low Risk</v>
      </c>
    </row>
    <row r="264" spans="1:33" x14ac:dyDescent="0.35">
      <c r="A264">
        <v>263</v>
      </c>
      <c r="B264" t="s">
        <v>27</v>
      </c>
      <c r="C264">
        <v>39</v>
      </c>
      <c r="D264" t="s">
        <v>25</v>
      </c>
      <c r="E264" t="s">
        <v>22</v>
      </c>
      <c r="F264" t="s">
        <v>22</v>
      </c>
      <c r="G264">
        <v>0</v>
      </c>
      <c r="H264">
        <v>60.4</v>
      </c>
      <c r="I264">
        <v>158</v>
      </c>
      <c r="J264">
        <v>10.27</v>
      </c>
      <c r="K264">
        <v>306.2</v>
      </c>
      <c r="L264">
        <v>120</v>
      </c>
      <c r="M264">
        <v>26.03</v>
      </c>
      <c r="N264">
        <v>123.9</v>
      </c>
      <c r="O264">
        <v>46</v>
      </c>
      <c r="P264">
        <v>5.58</v>
      </c>
      <c r="Q264">
        <v>12.4</v>
      </c>
      <c r="R264">
        <v>3</v>
      </c>
      <c r="S264">
        <v>3.35</v>
      </c>
      <c r="T264">
        <v>1</v>
      </c>
      <c r="U264" t="s">
        <v>22</v>
      </c>
      <c r="V264">
        <f>IF(tbl_Customers[[#This Row],[churn]] = "yes", 1, 0)</f>
        <v>0</v>
      </c>
      <c r="W264" t="str">
        <f>IF(tbl_Customers[[#This Row],[number_customer_service_calls]] &lt;= 1, "0-1 Calls", IF(tbl_Customers[[#This Row],[number_customer_service_calls]] &lt;= 3, "2-3 Calls", IF(tbl_Customers[[#This Row],[number_customer_service_calls]] &lt;=5, "4-5 Calls", "6+ Calls")))</f>
        <v>0-1 Calls</v>
      </c>
      <c r="X264" t="str">
        <f>IF(tbl_Customers[[#This Row],[account_length]] &lt;= 50, "0-50", IF(tbl_Customers[[#This Row],[account_length]] &lt;=100, "51-100", IF(tbl_Customers[[#This Row],[account_length]] &lt;= 150, "101-150", "151+")))</f>
        <v>0-50</v>
      </c>
      <c r="Y264" t="str">
        <f>IF(tbl_Customers[[#This Row],[total_intl_charge]] &lt;= 3, "Low Charges", "High Charges")</f>
        <v>High Charges</v>
      </c>
      <c r="Z264" t="str">
        <f>IF(tbl_Customers[[#This Row],[total_eve_calls]]&lt;=80,"Low Calls",
IF(tbl_Customers[[#This Row],[total_eve_calls]]&lt;=120,"Medium Calls","High Calls"))</f>
        <v>Medium Calls</v>
      </c>
      <c r="AA264" t="str">
        <f>IF(tbl_Customers[[#This Row],[total_eve_charge]]&lt;=15,"Low Charges",
IF(tbl_Customers[[#This Row],[total_eve_charge]]&lt;=20,"Medium Charges","High Charges"))</f>
        <v>High Charges</v>
      </c>
      <c r="AB2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 t="str">
        <f>IF(tbl_Customers[[#This Row],[number_vmail_messages]] = 0, "No Usage", IF(tbl_Customers[[#This Row],[number_vmail_messages]] &lt;= 20, "Low Usage", IF(tbl_Customers[[#This Row],[number_vmail_messages]] &lt;= 40, "Medium Usgae", "High Usage")))</f>
        <v>No Usage</v>
      </c>
      <c r="AD264" t="str">
        <f>IF(tbl_Customers[[#This Row],[total_day_minutes]]&lt;=150,"Low Usage", IF(tbl_Customers[[#This Row],[total_day_minutes]]&lt;=200,"Medium Usage", IF(tbl_Customers[[#This Row],[total_day_minutes]]&lt;=250,"High Usage","Very High Usage")))</f>
        <v>Low Usage</v>
      </c>
      <c r="AE264" t="str">
        <f>IF(tbl_Customers[[#This Row],[total_intl_calls]]&lt;=5,"Low Calls", IF(tbl_Customers[[#This Row],[total_intl_calls]]&lt;=10, "Medium Calls", "High Calls"))</f>
        <v>Low Calls</v>
      </c>
      <c r="AF2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 s="36" t="str">
        <f>IF(tbl_Customers[[#This Row],[Churn_Risk_Score]]&gt;=10,"High Risk", IF(tbl_Customers[[#This Row],[Churn_Risk_Score]]&gt;=5,"Medium Risk","Low Risk"))</f>
        <v>Low Risk</v>
      </c>
    </row>
    <row r="265" spans="1:33" x14ac:dyDescent="0.35">
      <c r="A265">
        <v>264</v>
      </c>
      <c r="B265" t="s">
        <v>48</v>
      </c>
      <c r="C265">
        <v>103</v>
      </c>
      <c r="D265" t="s">
        <v>21</v>
      </c>
      <c r="E265" t="s">
        <v>22</v>
      </c>
      <c r="F265" t="s">
        <v>23</v>
      </c>
      <c r="G265">
        <v>28</v>
      </c>
      <c r="H265">
        <v>121</v>
      </c>
      <c r="I265">
        <v>105</v>
      </c>
      <c r="J265">
        <v>20.57</v>
      </c>
      <c r="K265">
        <v>270.39999999999998</v>
      </c>
      <c r="L265">
        <v>100</v>
      </c>
      <c r="M265">
        <v>22.98</v>
      </c>
      <c r="N265">
        <v>160.5</v>
      </c>
      <c r="O265">
        <v>76</v>
      </c>
      <c r="P265">
        <v>7.22</v>
      </c>
      <c r="Q265">
        <v>7.7</v>
      </c>
      <c r="R265">
        <v>4</v>
      </c>
      <c r="S265">
        <v>2.08</v>
      </c>
      <c r="T265">
        <v>2</v>
      </c>
      <c r="U265" t="s">
        <v>22</v>
      </c>
      <c r="V265">
        <f>IF(tbl_Customers[[#This Row],[churn]] = "yes", 1, 0)</f>
        <v>0</v>
      </c>
      <c r="W265" t="str">
        <f>IF(tbl_Customers[[#This Row],[number_customer_service_calls]] &lt;= 1, "0-1 Calls", IF(tbl_Customers[[#This Row],[number_customer_service_calls]] &lt;= 3, "2-3 Calls", IF(tbl_Customers[[#This Row],[number_customer_service_calls]] &lt;=5, "4-5 Calls", "6+ Calls")))</f>
        <v>2-3 Calls</v>
      </c>
      <c r="X265" t="str">
        <f>IF(tbl_Customers[[#This Row],[account_length]] &lt;= 50, "0-50", IF(tbl_Customers[[#This Row],[account_length]] &lt;=100, "51-100", IF(tbl_Customers[[#This Row],[account_length]] &lt;= 150, "101-150", "151+")))</f>
        <v>101-150</v>
      </c>
      <c r="Y265" t="str">
        <f>IF(tbl_Customers[[#This Row],[total_intl_charge]] &lt;= 3, "Low Charges", "High Charges")</f>
        <v>Low Charges</v>
      </c>
      <c r="Z265" t="str">
        <f>IF(tbl_Customers[[#This Row],[total_eve_calls]]&lt;=80,"Low Calls",
IF(tbl_Customers[[#This Row],[total_eve_calls]]&lt;=120,"Medium Calls","High Calls"))</f>
        <v>Medium Calls</v>
      </c>
      <c r="AA265" t="str">
        <f>IF(tbl_Customers[[#This Row],[total_eve_charge]]&lt;=15,"Low Charges",
IF(tbl_Customers[[#This Row],[total_eve_charge]]&lt;=20,"Medium Charges","High Charges"))</f>
        <v>High Charges</v>
      </c>
      <c r="AB2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5" t="str">
        <f>IF(tbl_Customers[[#This Row],[number_vmail_messages]] = 0, "No Usage", IF(tbl_Customers[[#This Row],[number_vmail_messages]] &lt;= 20, "Low Usage", IF(tbl_Customers[[#This Row],[number_vmail_messages]] &lt;= 40, "Medium Usgae", "High Usage")))</f>
        <v>Medium Usgae</v>
      </c>
      <c r="AD265" t="str">
        <f>IF(tbl_Customers[[#This Row],[total_day_minutes]]&lt;=150,"Low Usage", IF(tbl_Customers[[#This Row],[total_day_minutes]]&lt;=200,"Medium Usage", IF(tbl_Customers[[#This Row],[total_day_minutes]]&lt;=250,"High Usage","Very High Usage")))</f>
        <v>Low Usage</v>
      </c>
      <c r="AE265" t="str">
        <f>IF(tbl_Customers[[#This Row],[total_intl_calls]]&lt;=5,"Low Calls", IF(tbl_Customers[[#This Row],[total_intl_calls]]&lt;=10, "Medium Calls", "High Calls"))</f>
        <v>Low Calls</v>
      </c>
      <c r="AF2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5" s="36" t="str">
        <f>IF(tbl_Customers[[#This Row],[Churn_Risk_Score]]&gt;=10,"High Risk", IF(tbl_Customers[[#This Row],[Churn_Risk_Score]]&gt;=5,"Medium Risk","Low Risk"))</f>
        <v>Low Risk</v>
      </c>
    </row>
    <row r="266" spans="1:33" x14ac:dyDescent="0.35">
      <c r="A266">
        <v>265</v>
      </c>
      <c r="B266" t="s">
        <v>33</v>
      </c>
      <c r="C266">
        <v>119</v>
      </c>
      <c r="D266" t="s">
        <v>21</v>
      </c>
      <c r="E266" t="s">
        <v>22</v>
      </c>
      <c r="F266" t="s">
        <v>23</v>
      </c>
      <c r="G266">
        <v>29</v>
      </c>
      <c r="H266">
        <v>117.8</v>
      </c>
      <c r="I266">
        <v>66</v>
      </c>
      <c r="J266">
        <v>20.03</v>
      </c>
      <c r="K266">
        <v>256.8</v>
      </c>
      <c r="L266">
        <v>114</v>
      </c>
      <c r="M266">
        <v>21.83</v>
      </c>
      <c r="N266">
        <v>147.6</v>
      </c>
      <c r="O266">
        <v>76</v>
      </c>
      <c r="P266">
        <v>6.64</v>
      </c>
      <c r="Q266">
        <v>7.6</v>
      </c>
      <c r="R266">
        <v>3</v>
      </c>
      <c r="S266">
        <v>2.0499999999999998</v>
      </c>
      <c r="T266">
        <v>3</v>
      </c>
      <c r="U266" t="s">
        <v>22</v>
      </c>
      <c r="V266">
        <f>IF(tbl_Customers[[#This Row],[churn]] = "yes", 1, 0)</f>
        <v>0</v>
      </c>
      <c r="W266" t="str">
        <f>IF(tbl_Customers[[#This Row],[number_customer_service_calls]] &lt;= 1, "0-1 Calls", IF(tbl_Customers[[#This Row],[number_customer_service_calls]] &lt;= 3, "2-3 Calls", IF(tbl_Customers[[#This Row],[number_customer_service_calls]] &lt;=5, "4-5 Calls", "6+ Calls")))</f>
        <v>2-3 Calls</v>
      </c>
      <c r="X266" t="str">
        <f>IF(tbl_Customers[[#This Row],[account_length]] &lt;= 50, "0-50", IF(tbl_Customers[[#This Row],[account_length]] &lt;=100, "51-100", IF(tbl_Customers[[#This Row],[account_length]] &lt;= 150, "101-150", "151+")))</f>
        <v>101-150</v>
      </c>
      <c r="Y266" t="str">
        <f>IF(tbl_Customers[[#This Row],[total_intl_charge]] &lt;= 3, "Low Charges", "High Charges")</f>
        <v>Low Charges</v>
      </c>
      <c r="Z266" t="str">
        <f>IF(tbl_Customers[[#This Row],[total_eve_calls]]&lt;=80,"Low Calls",
IF(tbl_Customers[[#This Row],[total_eve_calls]]&lt;=120,"Medium Calls","High Calls"))</f>
        <v>Medium Calls</v>
      </c>
      <c r="AA266" t="str">
        <f>IF(tbl_Customers[[#This Row],[total_eve_charge]]&lt;=15,"Low Charges",
IF(tbl_Customers[[#This Row],[total_eve_charge]]&lt;=20,"Medium Charges","High Charges"))</f>
        <v>High Charges</v>
      </c>
      <c r="AB2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 t="str">
        <f>IF(tbl_Customers[[#This Row],[number_vmail_messages]] = 0, "No Usage", IF(tbl_Customers[[#This Row],[number_vmail_messages]] &lt;= 20, "Low Usage", IF(tbl_Customers[[#This Row],[number_vmail_messages]] &lt;= 40, "Medium Usgae", "High Usage")))</f>
        <v>Medium Usgae</v>
      </c>
      <c r="AD266" t="str">
        <f>IF(tbl_Customers[[#This Row],[total_day_minutes]]&lt;=150,"Low Usage", IF(tbl_Customers[[#This Row],[total_day_minutes]]&lt;=200,"Medium Usage", IF(tbl_Customers[[#This Row],[total_day_minutes]]&lt;=250,"High Usage","Very High Usage")))</f>
        <v>Low Usage</v>
      </c>
      <c r="AE266" t="str">
        <f>IF(tbl_Customers[[#This Row],[total_intl_calls]]&lt;=5,"Low Calls", IF(tbl_Customers[[#This Row],[total_intl_calls]]&lt;=10, "Medium Calls", "High Calls"))</f>
        <v>Low Calls</v>
      </c>
      <c r="AF2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6" s="36" t="str">
        <f>IF(tbl_Customers[[#This Row],[Churn_Risk_Score]]&gt;=10,"High Risk", IF(tbl_Customers[[#This Row],[Churn_Risk_Score]]&gt;=5,"Medium Risk","Low Risk"))</f>
        <v>Low Risk</v>
      </c>
    </row>
    <row r="267" spans="1:33" x14ac:dyDescent="0.35">
      <c r="A267">
        <v>266</v>
      </c>
      <c r="B267" t="s">
        <v>27</v>
      </c>
      <c r="C267">
        <v>86</v>
      </c>
      <c r="D267" t="s">
        <v>28</v>
      </c>
      <c r="E267" t="s">
        <v>22</v>
      </c>
      <c r="F267" t="s">
        <v>22</v>
      </c>
      <c r="G267">
        <v>0</v>
      </c>
      <c r="H267">
        <v>176.3</v>
      </c>
      <c r="I267">
        <v>79</v>
      </c>
      <c r="J267">
        <v>29.97</v>
      </c>
      <c r="K267">
        <v>259.2</v>
      </c>
      <c r="L267">
        <v>97</v>
      </c>
      <c r="M267">
        <v>22.03</v>
      </c>
      <c r="N267">
        <v>287.39999999999998</v>
      </c>
      <c r="O267">
        <v>78</v>
      </c>
      <c r="P267">
        <v>12.93</v>
      </c>
      <c r="Q267">
        <v>6.2</v>
      </c>
      <c r="R267">
        <v>3</v>
      </c>
      <c r="S267">
        <v>1.67</v>
      </c>
      <c r="T267">
        <v>0</v>
      </c>
      <c r="U267" t="s">
        <v>22</v>
      </c>
      <c r="V267">
        <f>IF(tbl_Customers[[#This Row],[churn]] = "yes", 1, 0)</f>
        <v>0</v>
      </c>
      <c r="W267" t="str">
        <f>IF(tbl_Customers[[#This Row],[number_customer_service_calls]] &lt;= 1, "0-1 Calls", IF(tbl_Customers[[#This Row],[number_customer_service_calls]] &lt;= 3, "2-3 Calls", IF(tbl_Customers[[#This Row],[number_customer_service_calls]] &lt;=5, "4-5 Calls", "6+ Calls")))</f>
        <v>0-1 Calls</v>
      </c>
      <c r="X267" t="str">
        <f>IF(tbl_Customers[[#This Row],[account_length]] &lt;= 50, "0-50", IF(tbl_Customers[[#This Row],[account_length]] &lt;=100, "51-100", IF(tbl_Customers[[#This Row],[account_length]] &lt;= 150, "101-150", "151+")))</f>
        <v>51-100</v>
      </c>
      <c r="Y267" t="str">
        <f>IF(tbl_Customers[[#This Row],[total_intl_charge]] &lt;= 3, "Low Charges", "High Charges")</f>
        <v>Low Charges</v>
      </c>
      <c r="Z267" t="str">
        <f>IF(tbl_Customers[[#This Row],[total_eve_calls]]&lt;=80,"Low Calls",
IF(tbl_Customers[[#This Row],[total_eve_calls]]&lt;=120,"Medium Calls","High Calls"))</f>
        <v>Medium Calls</v>
      </c>
      <c r="AA267" t="str">
        <f>IF(tbl_Customers[[#This Row],[total_eve_charge]]&lt;=15,"Low Charges",
IF(tbl_Customers[[#This Row],[total_eve_charge]]&lt;=20,"Medium Charges","High Charges"))</f>
        <v>High Charges</v>
      </c>
      <c r="AB2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 t="str">
        <f>IF(tbl_Customers[[#This Row],[number_vmail_messages]] = 0, "No Usage", IF(tbl_Customers[[#This Row],[number_vmail_messages]] &lt;= 20, "Low Usage", IF(tbl_Customers[[#This Row],[number_vmail_messages]] &lt;= 40, "Medium Usgae", "High Usage")))</f>
        <v>No Usage</v>
      </c>
      <c r="AD267" t="str">
        <f>IF(tbl_Customers[[#This Row],[total_day_minutes]]&lt;=150,"Low Usage", IF(tbl_Customers[[#This Row],[total_day_minutes]]&lt;=200,"Medium Usage", IF(tbl_Customers[[#This Row],[total_day_minutes]]&lt;=250,"High Usage","Very High Usage")))</f>
        <v>Medium Usage</v>
      </c>
      <c r="AE267" t="str">
        <f>IF(tbl_Customers[[#This Row],[total_intl_calls]]&lt;=5,"Low Calls", IF(tbl_Customers[[#This Row],[total_intl_calls]]&lt;=10, "Medium Calls", "High Calls"))</f>
        <v>Low Calls</v>
      </c>
      <c r="AF2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 s="36" t="str">
        <f>IF(tbl_Customers[[#This Row],[Churn_Risk_Score]]&gt;=10,"High Risk", IF(tbl_Customers[[#This Row],[Churn_Risk_Score]]&gt;=5,"Medium Risk","Low Risk"))</f>
        <v>Low Risk</v>
      </c>
    </row>
    <row r="268" spans="1:33" x14ac:dyDescent="0.35">
      <c r="A268">
        <v>267</v>
      </c>
      <c r="B268" t="s">
        <v>44</v>
      </c>
      <c r="C268">
        <v>114</v>
      </c>
      <c r="D268" t="s">
        <v>21</v>
      </c>
      <c r="E268" t="s">
        <v>22</v>
      </c>
      <c r="F268" t="s">
        <v>23</v>
      </c>
      <c r="G268">
        <v>32</v>
      </c>
      <c r="H268">
        <v>125.2</v>
      </c>
      <c r="I268">
        <v>79</v>
      </c>
      <c r="J268">
        <v>21.28</v>
      </c>
      <c r="K268">
        <v>177.8</v>
      </c>
      <c r="L268">
        <v>105</v>
      </c>
      <c r="M268">
        <v>15.11</v>
      </c>
      <c r="N268">
        <v>232.4</v>
      </c>
      <c r="O268">
        <v>89</v>
      </c>
      <c r="P268">
        <v>10.46</v>
      </c>
      <c r="Q268">
        <v>12.9</v>
      </c>
      <c r="R268">
        <v>3</v>
      </c>
      <c r="S268">
        <v>3.48</v>
      </c>
      <c r="T268">
        <v>1</v>
      </c>
      <c r="U268" t="s">
        <v>22</v>
      </c>
      <c r="V268">
        <f>IF(tbl_Customers[[#This Row],[churn]] = "yes", 1, 0)</f>
        <v>0</v>
      </c>
      <c r="W268" t="str">
        <f>IF(tbl_Customers[[#This Row],[number_customer_service_calls]] &lt;= 1, "0-1 Calls", IF(tbl_Customers[[#This Row],[number_customer_service_calls]] &lt;= 3, "2-3 Calls", IF(tbl_Customers[[#This Row],[number_customer_service_calls]] &lt;=5, "4-5 Calls", "6+ Calls")))</f>
        <v>0-1 Calls</v>
      </c>
      <c r="X268" t="str">
        <f>IF(tbl_Customers[[#This Row],[account_length]] &lt;= 50, "0-50", IF(tbl_Customers[[#This Row],[account_length]] &lt;=100, "51-100", IF(tbl_Customers[[#This Row],[account_length]] &lt;= 150, "101-150", "151+")))</f>
        <v>101-150</v>
      </c>
      <c r="Y268" t="str">
        <f>IF(tbl_Customers[[#This Row],[total_intl_charge]] &lt;= 3, "Low Charges", "High Charges")</f>
        <v>High Charges</v>
      </c>
      <c r="Z268" t="str">
        <f>IF(tbl_Customers[[#This Row],[total_eve_calls]]&lt;=80,"Low Calls",
IF(tbl_Customers[[#This Row],[total_eve_calls]]&lt;=120,"Medium Calls","High Calls"))</f>
        <v>Medium Calls</v>
      </c>
      <c r="AA268" t="str">
        <f>IF(tbl_Customers[[#This Row],[total_eve_charge]]&lt;=15,"Low Charges",
IF(tbl_Customers[[#This Row],[total_eve_charge]]&lt;=20,"Medium Charges","High Charges"))</f>
        <v>Medium Charges</v>
      </c>
      <c r="AB2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 t="str">
        <f>IF(tbl_Customers[[#This Row],[number_vmail_messages]] = 0, "No Usage", IF(tbl_Customers[[#This Row],[number_vmail_messages]] &lt;= 20, "Low Usage", IF(tbl_Customers[[#This Row],[number_vmail_messages]] &lt;= 40, "Medium Usgae", "High Usage")))</f>
        <v>Medium Usgae</v>
      </c>
      <c r="AD268" t="str">
        <f>IF(tbl_Customers[[#This Row],[total_day_minutes]]&lt;=150,"Low Usage", IF(tbl_Customers[[#This Row],[total_day_minutes]]&lt;=200,"Medium Usage", IF(tbl_Customers[[#This Row],[total_day_minutes]]&lt;=250,"High Usage","Very High Usage")))</f>
        <v>Low Usage</v>
      </c>
      <c r="AE268" t="str">
        <f>IF(tbl_Customers[[#This Row],[total_intl_calls]]&lt;=5,"Low Calls", IF(tbl_Customers[[#This Row],[total_intl_calls]]&lt;=10, "Medium Calls", "High Calls"))</f>
        <v>Low Calls</v>
      </c>
      <c r="AF2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8" s="36" t="str">
        <f>IF(tbl_Customers[[#This Row],[Churn_Risk_Score]]&gt;=10,"High Risk", IF(tbl_Customers[[#This Row],[Churn_Risk_Score]]&gt;=5,"Medium Risk","Low Risk"))</f>
        <v>Low Risk</v>
      </c>
    </row>
    <row r="269" spans="1:33" x14ac:dyDescent="0.35">
      <c r="A269">
        <v>268</v>
      </c>
      <c r="B269" t="s">
        <v>38</v>
      </c>
      <c r="C269">
        <v>104</v>
      </c>
      <c r="D269" t="s">
        <v>25</v>
      </c>
      <c r="E269" t="s">
        <v>22</v>
      </c>
      <c r="F269" t="s">
        <v>22</v>
      </c>
      <c r="G269">
        <v>0</v>
      </c>
      <c r="H269">
        <v>138.69999999999999</v>
      </c>
      <c r="I269">
        <v>107</v>
      </c>
      <c r="J269">
        <v>23.58</v>
      </c>
      <c r="K269">
        <v>256.89999999999998</v>
      </c>
      <c r="L269">
        <v>113</v>
      </c>
      <c r="M269">
        <v>21.84</v>
      </c>
      <c r="N269">
        <v>234.9</v>
      </c>
      <c r="O269">
        <v>74</v>
      </c>
      <c r="P269">
        <v>10.57</v>
      </c>
      <c r="Q269">
        <v>10</v>
      </c>
      <c r="R269">
        <v>3</v>
      </c>
      <c r="S269">
        <v>2.7</v>
      </c>
      <c r="T269">
        <v>0</v>
      </c>
      <c r="U269" t="s">
        <v>22</v>
      </c>
      <c r="V269">
        <f>IF(tbl_Customers[[#This Row],[churn]] = "yes", 1, 0)</f>
        <v>0</v>
      </c>
      <c r="W269" t="str">
        <f>IF(tbl_Customers[[#This Row],[number_customer_service_calls]] &lt;= 1, "0-1 Calls", IF(tbl_Customers[[#This Row],[number_customer_service_calls]] &lt;= 3, "2-3 Calls", IF(tbl_Customers[[#This Row],[number_customer_service_calls]] &lt;=5, "4-5 Calls", "6+ Calls")))</f>
        <v>0-1 Calls</v>
      </c>
      <c r="X269" t="str">
        <f>IF(tbl_Customers[[#This Row],[account_length]] &lt;= 50, "0-50", IF(tbl_Customers[[#This Row],[account_length]] &lt;=100, "51-100", IF(tbl_Customers[[#This Row],[account_length]] &lt;= 150, "101-150", "151+")))</f>
        <v>101-150</v>
      </c>
      <c r="Y269" t="str">
        <f>IF(tbl_Customers[[#This Row],[total_intl_charge]] &lt;= 3, "Low Charges", "High Charges")</f>
        <v>Low Charges</v>
      </c>
      <c r="Z269" t="str">
        <f>IF(tbl_Customers[[#This Row],[total_eve_calls]]&lt;=80,"Low Calls",
IF(tbl_Customers[[#This Row],[total_eve_calls]]&lt;=120,"Medium Calls","High Calls"))</f>
        <v>Medium Calls</v>
      </c>
      <c r="AA269" t="str">
        <f>IF(tbl_Customers[[#This Row],[total_eve_charge]]&lt;=15,"Low Charges",
IF(tbl_Customers[[#This Row],[total_eve_charge]]&lt;=20,"Medium Charges","High Charges"))</f>
        <v>High Charges</v>
      </c>
      <c r="AB2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 t="str">
        <f>IF(tbl_Customers[[#This Row],[number_vmail_messages]] = 0, "No Usage", IF(tbl_Customers[[#This Row],[number_vmail_messages]] &lt;= 20, "Low Usage", IF(tbl_Customers[[#This Row],[number_vmail_messages]] &lt;= 40, "Medium Usgae", "High Usage")))</f>
        <v>No Usage</v>
      </c>
      <c r="AD269" t="str">
        <f>IF(tbl_Customers[[#This Row],[total_day_minutes]]&lt;=150,"Low Usage", IF(tbl_Customers[[#This Row],[total_day_minutes]]&lt;=200,"Medium Usage", IF(tbl_Customers[[#This Row],[total_day_minutes]]&lt;=250,"High Usage","Very High Usage")))</f>
        <v>Low Usage</v>
      </c>
      <c r="AE269" t="str">
        <f>IF(tbl_Customers[[#This Row],[total_intl_calls]]&lt;=5,"Low Calls", IF(tbl_Customers[[#This Row],[total_intl_calls]]&lt;=10, "Medium Calls", "High Calls"))</f>
        <v>Low Calls</v>
      </c>
      <c r="AF2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9" s="36" t="str">
        <f>IF(tbl_Customers[[#This Row],[Churn_Risk_Score]]&gt;=10,"High Risk", IF(tbl_Customers[[#This Row],[Churn_Risk_Score]]&gt;=5,"Medium Risk","Low Risk"))</f>
        <v>Low Risk</v>
      </c>
    </row>
    <row r="270" spans="1:33" x14ac:dyDescent="0.35">
      <c r="A270">
        <v>269</v>
      </c>
      <c r="B270" t="s">
        <v>52</v>
      </c>
      <c r="C270">
        <v>148</v>
      </c>
      <c r="D270" t="s">
        <v>21</v>
      </c>
      <c r="E270" t="s">
        <v>22</v>
      </c>
      <c r="F270" t="s">
        <v>22</v>
      </c>
      <c r="G270">
        <v>0</v>
      </c>
      <c r="H270">
        <v>86.3</v>
      </c>
      <c r="I270">
        <v>134</v>
      </c>
      <c r="J270">
        <v>14.67</v>
      </c>
      <c r="K270">
        <v>246.6</v>
      </c>
      <c r="L270">
        <v>92</v>
      </c>
      <c r="M270">
        <v>20.96</v>
      </c>
      <c r="N270">
        <v>251.6</v>
      </c>
      <c r="O270">
        <v>91</v>
      </c>
      <c r="P270">
        <v>11.32</v>
      </c>
      <c r="Q270">
        <v>11.3</v>
      </c>
      <c r="R270">
        <v>4</v>
      </c>
      <c r="S270">
        <v>3.05</v>
      </c>
      <c r="T270">
        <v>1</v>
      </c>
      <c r="U270" t="s">
        <v>22</v>
      </c>
      <c r="V270">
        <f>IF(tbl_Customers[[#This Row],[churn]] = "yes", 1, 0)</f>
        <v>0</v>
      </c>
      <c r="W270" t="str">
        <f>IF(tbl_Customers[[#This Row],[number_customer_service_calls]] &lt;= 1, "0-1 Calls", IF(tbl_Customers[[#This Row],[number_customer_service_calls]] &lt;= 3, "2-3 Calls", IF(tbl_Customers[[#This Row],[number_customer_service_calls]] &lt;=5, "4-5 Calls", "6+ Calls")))</f>
        <v>0-1 Calls</v>
      </c>
      <c r="X270" t="str">
        <f>IF(tbl_Customers[[#This Row],[account_length]] &lt;= 50, "0-50", IF(tbl_Customers[[#This Row],[account_length]] &lt;=100, "51-100", IF(tbl_Customers[[#This Row],[account_length]] &lt;= 150, "101-150", "151+")))</f>
        <v>101-150</v>
      </c>
      <c r="Y270" t="str">
        <f>IF(tbl_Customers[[#This Row],[total_intl_charge]] &lt;= 3, "Low Charges", "High Charges")</f>
        <v>High Charges</v>
      </c>
      <c r="Z270" t="str">
        <f>IF(tbl_Customers[[#This Row],[total_eve_calls]]&lt;=80,"Low Calls",
IF(tbl_Customers[[#This Row],[total_eve_calls]]&lt;=120,"Medium Calls","High Calls"))</f>
        <v>Medium Calls</v>
      </c>
      <c r="AA270" t="str">
        <f>IF(tbl_Customers[[#This Row],[total_eve_charge]]&lt;=15,"Low Charges",
IF(tbl_Customers[[#This Row],[total_eve_charge]]&lt;=20,"Medium Charges","High Charges"))</f>
        <v>High Charges</v>
      </c>
      <c r="AB2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 t="str">
        <f>IF(tbl_Customers[[#This Row],[number_vmail_messages]] = 0, "No Usage", IF(tbl_Customers[[#This Row],[number_vmail_messages]] &lt;= 20, "Low Usage", IF(tbl_Customers[[#This Row],[number_vmail_messages]] &lt;= 40, "Medium Usgae", "High Usage")))</f>
        <v>No Usage</v>
      </c>
      <c r="AD270" t="str">
        <f>IF(tbl_Customers[[#This Row],[total_day_minutes]]&lt;=150,"Low Usage", IF(tbl_Customers[[#This Row],[total_day_minutes]]&lt;=200,"Medium Usage", IF(tbl_Customers[[#This Row],[total_day_minutes]]&lt;=250,"High Usage","Very High Usage")))</f>
        <v>Low Usage</v>
      </c>
      <c r="AE270" t="str">
        <f>IF(tbl_Customers[[#This Row],[total_intl_calls]]&lt;=5,"Low Calls", IF(tbl_Customers[[#This Row],[total_intl_calls]]&lt;=10, "Medium Calls", "High Calls"))</f>
        <v>Low Calls</v>
      </c>
      <c r="AF2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0" s="36" t="str">
        <f>IF(tbl_Customers[[#This Row],[Churn_Risk_Score]]&gt;=10,"High Risk", IF(tbl_Customers[[#This Row],[Churn_Risk_Score]]&gt;=5,"Medium Risk","Low Risk"))</f>
        <v>Low Risk</v>
      </c>
    </row>
    <row r="271" spans="1:33" x14ac:dyDescent="0.35">
      <c r="A271">
        <v>270</v>
      </c>
      <c r="B271" t="s">
        <v>38</v>
      </c>
      <c r="C271">
        <v>129</v>
      </c>
      <c r="D271" t="s">
        <v>25</v>
      </c>
      <c r="E271" t="s">
        <v>22</v>
      </c>
      <c r="F271" t="s">
        <v>22</v>
      </c>
      <c r="G271">
        <v>0</v>
      </c>
      <c r="H271">
        <v>207</v>
      </c>
      <c r="I271">
        <v>91</v>
      </c>
      <c r="J271">
        <v>35.19</v>
      </c>
      <c r="K271">
        <v>154.9</v>
      </c>
      <c r="L271">
        <v>121</v>
      </c>
      <c r="M271">
        <v>13.17</v>
      </c>
      <c r="N271">
        <v>245.1</v>
      </c>
      <c r="O271">
        <v>112</v>
      </c>
      <c r="P271">
        <v>11.03</v>
      </c>
      <c r="Q271">
        <v>13.4</v>
      </c>
      <c r="R271">
        <v>5</v>
      </c>
      <c r="S271">
        <v>3.62</v>
      </c>
      <c r="T271">
        <v>3</v>
      </c>
      <c r="U271" t="s">
        <v>22</v>
      </c>
      <c r="V271">
        <f>IF(tbl_Customers[[#This Row],[churn]] = "yes", 1, 0)</f>
        <v>0</v>
      </c>
      <c r="W271" t="str">
        <f>IF(tbl_Customers[[#This Row],[number_customer_service_calls]] &lt;= 1, "0-1 Calls", IF(tbl_Customers[[#This Row],[number_customer_service_calls]] &lt;= 3, "2-3 Calls", IF(tbl_Customers[[#This Row],[number_customer_service_calls]] &lt;=5, "4-5 Calls", "6+ Calls")))</f>
        <v>2-3 Calls</v>
      </c>
      <c r="X271" t="str">
        <f>IF(tbl_Customers[[#This Row],[account_length]] &lt;= 50, "0-50", IF(tbl_Customers[[#This Row],[account_length]] &lt;=100, "51-100", IF(tbl_Customers[[#This Row],[account_length]] &lt;= 150, "101-150", "151+")))</f>
        <v>101-150</v>
      </c>
      <c r="Y271" t="str">
        <f>IF(tbl_Customers[[#This Row],[total_intl_charge]] &lt;= 3, "Low Charges", "High Charges")</f>
        <v>High Charges</v>
      </c>
      <c r="Z271" t="str">
        <f>IF(tbl_Customers[[#This Row],[total_eve_calls]]&lt;=80,"Low Calls",
IF(tbl_Customers[[#This Row],[total_eve_calls]]&lt;=120,"Medium Calls","High Calls"))</f>
        <v>High Calls</v>
      </c>
      <c r="AA271" t="str">
        <f>IF(tbl_Customers[[#This Row],[total_eve_charge]]&lt;=15,"Low Charges",
IF(tbl_Customers[[#This Row],[total_eve_charge]]&lt;=20,"Medium Charges","High Charges"))</f>
        <v>Low Charges</v>
      </c>
      <c r="AB2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 t="str">
        <f>IF(tbl_Customers[[#This Row],[number_vmail_messages]] = 0, "No Usage", IF(tbl_Customers[[#This Row],[number_vmail_messages]] &lt;= 20, "Low Usage", IF(tbl_Customers[[#This Row],[number_vmail_messages]] &lt;= 40, "Medium Usgae", "High Usage")))</f>
        <v>No Usage</v>
      </c>
      <c r="AD271" t="str">
        <f>IF(tbl_Customers[[#This Row],[total_day_minutes]]&lt;=150,"Low Usage", IF(tbl_Customers[[#This Row],[total_day_minutes]]&lt;=200,"Medium Usage", IF(tbl_Customers[[#This Row],[total_day_minutes]]&lt;=250,"High Usage","Very High Usage")))</f>
        <v>High Usage</v>
      </c>
      <c r="AE271" t="str">
        <f>IF(tbl_Customers[[#This Row],[total_intl_calls]]&lt;=5,"Low Calls", IF(tbl_Customers[[#This Row],[total_intl_calls]]&lt;=10, "Medium Calls", "High Calls"))</f>
        <v>Low Calls</v>
      </c>
      <c r="AF2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1" s="36" t="str">
        <f>IF(tbl_Customers[[#This Row],[Churn_Risk_Score]]&gt;=10,"High Risk", IF(tbl_Customers[[#This Row],[Churn_Risk_Score]]&gt;=5,"Medium Risk","Low Risk"))</f>
        <v>Low Risk</v>
      </c>
    </row>
    <row r="272" spans="1:33" x14ac:dyDescent="0.35">
      <c r="A272">
        <v>271</v>
      </c>
      <c r="B272" t="s">
        <v>66</v>
      </c>
      <c r="C272">
        <v>100</v>
      </c>
      <c r="D272" t="s">
        <v>28</v>
      </c>
      <c r="E272" t="s">
        <v>22</v>
      </c>
      <c r="F272" t="s">
        <v>23</v>
      </c>
      <c r="G272">
        <v>30</v>
      </c>
      <c r="H272">
        <v>58.8</v>
      </c>
      <c r="I272">
        <v>104</v>
      </c>
      <c r="J272">
        <v>10</v>
      </c>
      <c r="K272">
        <v>219.5</v>
      </c>
      <c r="L272">
        <v>107</v>
      </c>
      <c r="M272">
        <v>18.66</v>
      </c>
      <c r="N272">
        <v>152.30000000000001</v>
      </c>
      <c r="O272">
        <v>118</v>
      </c>
      <c r="P272">
        <v>6.85</v>
      </c>
      <c r="Q272">
        <v>7.1</v>
      </c>
      <c r="R272">
        <v>3</v>
      </c>
      <c r="S272">
        <v>1.92</v>
      </c>
      <c r="T272">
        <v>0</v>
      </c>
      <c r="U272" t="s">
        <v>22</v>
      </c>
      <c r="V272">
        <f>IF(tbl_Customers[[#This Row],[churn]] = "yes", 1, 0)</f>
        <v>0</v>
      </c>
      <c r="W272" t="str">
        <f>IF(tbl_Customers[[#This Row],[number_customer_service_calls]] &lt;= 1, "0-1 Calls", IF(tbl_Customers[[#This Row],[number_customer_service_calls]] &lt;= 3, "2-3 Calls", IF(tbl_Customers[[#This Row],[number_customer_service_calls]] &lt;=5, "4-5 Calls", "6+ Calls")))</f>
        <v>0-1 Calls</v>
      </c>
      <c r="X272" t="str">
        <f>IF(tbl_Customers[[#This Row],[account_length]] &lt;= 50, "0-50", IF(tbl_Customers[[#This Row],[account_length]] &lt;=100, "51-100", IF(tbl_Customers[[#This Row],[account_length]] &lt;= 150, "101-150", "151+")))</f>
        <v>51-100</v>
      </c>
      <c r="Y272" t="str">
        <f>IF(tbl_Customers[[#This Row],[total_intl_charge]] &lt;= 3, "Low Charges", "High Charges")</f>
        <v>Low Charges</v>
      </c>
      <c r="Z272" t="str">
        <f>IF(tbl_Customers[[#This Row],[total_eve_calls]]&lt;=80,"Low Calls",
IF(tbl_Customers[[#This Row],[total_eve_calls]]&lt;=120,"Medium Calls","High Calls"))</f>
        <v>Medium Calls</v>
      </c>
      <c r="AA272" t="str">
        <f>IF(tbl_Customers[[#This Row],[total_eve_charge]]&lt;=15,"Low Charges",
IF(tbl_Customers[[#This Row],[total_eve_charge]]&lt;=20,"Medium Charges","High Charges"))</f>
        <v>Medium Charges</v>
      </c>
      <c r="AB2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 t="str">
        <f>IF(tbl_Customers[[#This Row],[number_vmail_messages]] = 0, "No Usage", IF(tbl_Customers[[#This Row],[number_vmail_messages]] &lt;= 20, "Low Usage", IF(tbl_Customers[[#This Row],[number_vmail_messages]] &lt;= 40, "Medium Usgae", "High Usage")))</f>
        <v>Medium Usgae</v>
      </c>
      <c r="AD272" t="str">
        <f>IF(tbl_Customers[[#This Row],[total_day_minutes]]&lt;=150,"Low Usage", IF(tbl_Customers[[#This Row],[total_day_minutes]]&lt;=200,"Medium Usage", IF(tbl_Customers[[#This Row],[total_day_minutes]]&lt;=250,"High Usage","Very High Usage")))</f>
        <v>Low Usage</v>
      </c>
      <c r="AE272" t="str">
        <f>IF(tbl_Customers[[#This Row],[total_intl_calls]]&lt;=5,"Low Calls", IF(tbl_Customers[[#This Row],[total_intl_calls]]&lt;=10, "Medium Calls", "High Calls"))</f>
        <v>Low Calls</v>
      </c>
      <c r="AF2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2" s="36" t="str">
        <f>IF(tbl_Customers[[#This Row],[Churn_Risk_Score]]&gt;=10,"High Risk", IF(tbl_Customers[[#This Row],[Churn_Risk_Score]]&gt;=5,"Medium Risk","Low Risk"))</f>
        <v>Low Risk</v>
      </c>
    </row>
    <row r="273" spans="1:33" x14ac:dyDescent="0.35">
      <c r="A273">
        <v>272</v>
      </c>
      <c r="B273" t="s">
        <v>68</v>
      </c>
      <c r="C273">
        <v>121</v>
      </c>
      <c r="D273" t="s">
        <v>25</v>
      </c>
      <c r="E273" t="s">
        <v>22</v>
      </c>
      <c r="F273" t="s">
        <v>23</v>
      </c>
      <c r="G273">
        <v>35</v>
      </c>
      <c r="H273">
        <v>68.7</v>
      </c>
      <c r="I273">
        <v>95</v>
      </c>
      <c r="J273">
        <v>11.68</v>
      </c>
      <c r="K273">
        <v>209.2</v>
      </c>
      <c r="L273">
        <v>69</v>
      </c>
      <c r="M273">
        <v>17.78</v>
      </c>
      <c r="N273">
        <v>197.4</v>
      </c>
      <c r="O273">
        <v>42</v>
      </c>
      <c r="P273">
        <v>8.8800000000000008</v>
      </c>
      <c r="Q273">
        <v>11.4</v>
      </c>
      <c r="R273">
        <v>4</v>
      </c>
      <c r="S273">
        <v>3.08</v>
      </c>
      <c r="T273">
        <v>1</v>
      </c>
      <c r="U273" t="s">
        <v>22</v>
      </c>
      <c r="V273">
        <f>IF(tbl_Customers[[#This Row],[churn]] = "yes", 1, 0)</f>
        <v>0</v>
      </c>
      <c r="W273" t="str">
        <f>IF(tbl_Customers[[#This Row],[number_customer_service_calls]] &lt;= 1, "0-1 Calls", IF(tbl_Customers[[#This Row],[number_customer_service_calls]] &lt;= 3, "2-3 Calls", IF(tbl_Customers[[#This Row],[number_customer_service_calls]] &lt;=5, "4-5 Calls", "6+ Calls")))</f>
        <v>0-1 Calls</v>
      </c>
      <c r="X273" t="str">
        <f>IF(tbl_Customers[[#This Row],[account_length]] &lt;= 50, "0-50", IF(tbl_Customers[[#This Row],[account_length]] &lt;=100, "51-100", IF(tbl_Customers[[#This Row],[account_length]] &lt;= 150, "101-150", "151+")))</f>
        <v>101-150</v>
      </c>
      <c r="Y273" t="str">
        <f>IF(tbl_Customers[[#This Row],[total_intl_charge]] &lt;= 3, "Low Charges", "High Charges")</f>
        <v>High Charges</v>
      </c>
      <c r="Z273" t="str">
        <f>IF(tbl_Customers[[#This Row],[total_eve_calls]]&lt;=80,"Low Calls",
IF(tbl_Customers[[#This Row],[total_eve_calls]]&lt;=120,"Medium Calls","High Calls"))</f>
        <v>Low Calls</v>
      </c>
      <c r="AA273" t="str">
        <f>IF(tbl_Customers[[#This Row],[total_eve_charge]]&lt;=15,"Low Charges",
IF(tbl_Customers[[#This Row],[total_eve_charge]]&lt;=20,"Medium Charges","High Charges"))</f>
        <v>Medium Charges</v>
      </c>
      <c r="AB2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 t="str">
        <f>IF(tbl_Customers[[#This Row],[number_vmail_messages]] = 0, "No Usage", IF(tbl_Customers[[#This Row],[number_vmail_messages]] &lt;= 20, "Low Usage", IF(tbl_Customers[[#This Row],[number_vmail_messages]] &lt;= 40, "Medium Usgae", "High Usage")))</f>
        <v>Medium Usgae</v>
      </c>
      <c r="AD273" t="str">
        <f>IF(tbl_Customers[[#This Row],[total_day_minutes]]&lt;=150,"Low Usage", IF(tbl_Customers[[#This Row],[total_day_minutes]]&lt;=200,"Medium Usage", IF(tbl_Customers[[#This Row],[total_day_minutes]]&lt;=250,"High Usage","Very High Usage")))</f>
        <v>Low Usage</v>
      </c>
      <c r="AE273" t="str">
        <f>IF(tbl_Customers[[#This Row],[total_intl_calls]]&lt;=5,"Low Calls", IF(tbl_Customers[[#This Row],[total_intl_calls]]&lt;=10, "Medium Calls", "High Calls"))</f>
        <v>Low Calls</v>
      </c>
      <c r="AF2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3" s="36" t="str">
        <f>IF(tbl_Customers[[#This Row],[Churn_Risk_Score]]&gt;=10,"High Risk", IF(tbl_Customers[[#This Row],[Churn_Risk_Score]]&gt;=5,"Medium Risk","Low Risk"))</f>
        <v>Low Risk</v>
      </c>
    </row>
    <row r="274" spans="1:33" x14ac:dyDescent="0.35">
      <c r="A274">
        <v>273</v>
      </c>
      <c r="B274" t="s">
        <v>48</v>
      </c>
      <c r="C274">
        <v>143</v>
      </c>
      <c r="D274" t="s">
        <v>25</v>
      </c>
      <c r="E274" t="s">
        <v>22</v>
      </c>
      <c r="F274" t="s">
        <v>23</v>
      </c>
      <c r="G274">
        <v>33</v>
      </c>
      <c r="H274">
        <v>239.2</v>
      </c>
      <c r="I274">
        <v>109</v>
      </c>
      <c r="J274">
        <v>40.659999999999997</v>
      </c>
      <c r="K274">
        <v>235.5</v>
      </c>
      <c r="L274">
        <v>112</v>
      </c>
      <c r="M274">
        <v>20.02</v>
      </c>
      <c r="N274">
        <v>156.30000000000001</v>
      </c>
      <c r="O274">
        <v>95</v>
      </c>
      <c r="P274">
        <v>7.03</v>
      </c>
      <c r="Q274">
        <v>9.5</v>
      </c>
      <c r="R274">
        <v>4</v>
      </c>
      <c r="S274">
        <v>2.57</v>
      </c>
      <c r="T274">
        <v>1</v>
      </c>
      <c r="U274" t="s">
        <v>22</v>
      </c>
      <c r="V274">
        <f>IF(tbl_Customers[[#This Row],[churn]] = "yes", 1, 0)</f>
        <v>0</v>
      </c>
      <c r="W274" t="str">
        <f>IF(tbl_Customers[[#This Row],[number_customer_service_calls]] &lt;= 1, "0-1 Calls", IF(tbl_Customers[[#This Row],[number_customer_service_calls]] &lt;= 3, "2-3 Calls", IF(tbl_Customers[[#This Row],[number_customer_service_calls]] &lt;=5, "4-5 Calls", "6+ Calls")))</f>
        <v>0-1 Calls</v>
      </c>
      <c r="X274" t="str">
        <f>IF(tbl_Customers[[#This Row],[account_length]] &lt;= 50, "0-50", IF(tbl_Customers[[#This Row],[account_length]] &lt;=100, "51-100", IF(tbl_Customers[[#This Row],[account_length]] &lt;= 150, "101-150", "151+")))</f>
        <v>101-150</v>
      </c>
      <c r="Y274" t="str">
        <f>IF(tbl_Customers[[#This Row],[total_intl_charge]] &lt;= 3, "Low Charges", "High Charges")</f>
        <v>Low Charges</v>
      </c>
      <c r="Z274" t="str">
        <f>IF(tbl_Customers[[#This Row],[total_eve_calls]]&lt;=80,"Low Calls",
IF(tbl_Customers[[#This Row],[total_eve_calls]]&lt;=120,"Medium Calls","High Calls"))</f>
        <v>Medium Calls</v>
      </c>
      <c r="AA274" t="str">
        <f>IF(tbl_Customers[[#This Row],[total_eve_charge]]&lt;=15,"Low Charges",
IF(tbl_Customers[[#This Row],[total_eve_charge]]&lt;=20,"Medium Charges","High Charges"))</f>
        <v>High Charges</v>
      </c>
      <c r="AB2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 t="str">
        <f>IF(tbl_Customers[[#This Row],[number_vmail_messages]] = 0, "No Usage", IF(tbl_Customers[[#This Row],[number_vmail_messages]] &lt;= 20, "Low Usage", IF(tbl_Customers[[#This Row],[number_vmail_messages]] &lt;= 40, "Medium Usgae", "High Usage")))</f>
        <v>Medium Usgae</v>
      </c>
      <c r="AD274" t="str">
        <f>IF(tbl_Customers[[#This Row],[total_day_minutes]]&lt;=150,"Low Usage", IF(tbl_Customers[[#This Row],[total_day_minutes]]&lt;=200,"Medium Usage", IF(tbl_Customers[[#This Row],[total_day_minutes]]&lt;=250,"High Usage","Very High Usage")))</f>
        <v>High Usage</v>
      </c>
      <c r="AE274" t="str">
        <f>IF(tbl_Customers[[#This Row],[total_intl_calls]]&lt;=5,"Low Calls", IF(tbl_Customers[[#This Row],[total_intl_calls]]&lt;=10, "Medium Calls", "High Calls"))</f>
        <v>Low Calls</v>
      </c>
      <c r="AF2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 s="36" t="str">
        <f>IF(tbl_Customers[[#This Row],[Churn_Risk_Score]]&gt;=10,"High Risk", IF(tbl_Customers[[#This Row],[Churn_Risk_Score]]&gt;=5,"Medium Risk","Low Risk"))</f>
        <v>Low Risk</v>
      </c>
    </row>
    <row r="275" spans="1:33" x14ac:dyDescent="0.35">
      <c r="A275">
        <v>274</v>
      </c>
      <c r="B275" t="s">
        <v>34</v>
      </c>
      <c r="C275">
        <v>76</v>
      </c>
      <c r="D275" t="s">
        <v>28</v>
      </c>
      <c r="E275" t="s">
        <v>22</v>
      </c>
      <c r="F275" t="s">
        <v>22</v>
      </c>
      <c r="G275">
        <v>0</v>
      </c>
      <c r="H275">
        <v>198.3</v>
      </c>
      <c r="I275">
        <v>130</v>
      </c>
      <c r="J275">
        <v>33.71</v>
      </c>
      <c r="K275">
        <v>217.1</v>
      </c>
      <c r="L275">
        <v>86</v>
      </c>
      <c r="M275">
        <v>18.45</v>
      </c>
      <c r="N275">
        <v>188.4</v>
      </c>
      <c r="O275">
        <v>96</v>
      </c>
      <c r="P275">
        <v>8.48</v>
      </c>
      <c r="Q275">
        <v>12.5</v>
      </c>
      <c r="R275">
        <v>3</v>
      </c>
      <c r="S275">
        <v>3.38</v>
      </c>
      <c r="T275">
        <v>0</v>
      </c>
      <c r="U275" t="s">
        <v>22</v>
      </c>
      <c r="V275">
        <f>IF(tbl_Customers[[#This Row],[churn]] = "yes", 1, 0)</f>
        <v>0</v>
      </c>
      <c r="W275" t="str">
        <f>IF(tbl_Customers[[#This Row],[number_customer_service_calls]] &lt;= 1, "0-1 Calls", IF(tbl_Customers[[#This Row],[number_customer_service_calls]] &lt;= 3, "2-3 Calls", IF(tbl_Customers[[#This Row],[number_customer_service_calls]] &lt;=5, "4-5 Calls", "6+ Calls")))</f>
        <v>0-1 Calls</v>
      </c>
      <c r="X275" t="str">
        <f>IF(tbl_Customers[[#This Row],[account_length]] &lt;= 50, "0-50", IF(tbl_Customers[[#This Row],[account_length]] &lt;=100, "51-100", IF(tbl_Customers[[#This Row],[account_length]] &lt;= 150, "101-150", "151+")))</f>
        <v>51-100</v>
      </c>
      <c r="Y275" t="str">
        <f>IF(tbl_Customers[[#This Row],[total_intl_charge]] &lt;= 3, "Low Charges", "High Charges")</f>
        <v>High Charges</v>
      </c>
      <c r="Z275" t="str">
        <f>IF(tbl_Customers[[#This Row],[total_eve_calls]]&lt;=80,"Low Calls",
IF(tbl_Customers[[#This Row],[total_eve_calls]]&lt;=120,"Medium Calls","High Calls"))</f>
        <v>Medium Calls</v>
      </c>
      <c r="AA275" t="str">
        <f>IF(tbl_Customers[[#This Row],[total_eve_charge]]&lt;=15,"Low Charges",
IF(tbl_Customers[[#This Row],[total_eve_charge]]&lt;=20,"Medium Charges","High Charges"))</f>
        <v>Medium Charges</v>
      </c>
      <c r="AB2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 t="str">
        <f>IF(tbl_Customers[[#This Row],[number_vmail_messages]] = 0, "No Usage", IF(tbl_Customers[[#This Row],[number_vmail_messages]] &lt;= 20, "Low Usage", IF(tbl_Customers[[#This Row],[number_vmail_messages]] &lt;= 40, "Medium Usgae", "High Usage")))</f>
        <v>No Usage</v>
      </c>
      <c r="AD275" t="str">
        <f>IF(tbl_Customers[[#This Row],[total_day_minutes]]&lt;=150,"Low Usage", IF(tbl_Customers[[#This Row],[total_day_minutes]]&lt;=200,"Medium Usage", IF(tbl_Customers[[#This Row],[total_day_minutes]]&lt;=250,"High Usage","Very High Usage")))</f>
        <v>Medium Usage</v>
      </c>
      <c r="AE275" t="str">
        <f>IF(tbl_Customers[[#This Row],[total_intl_calls]]&lt;=5,"Low Calls", IF(tbl_Customers[[#This Row],[total_intl_calls]]&lt;=10, "Medium Calls", "High Calls"))</f>
        <v>Low Calls</v>
      </c>
      <c r="AF2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5" s="36" t="str">
        <f>IF(tbl_Customers[[#This Row],[Churn_Risk_Score]]&gt;=10,"High Risk", IF(tbl_Customers[[#This Row],[Churn_Risk_Score]]&gt;=5,"Medium Risk","Low Risk"))</f>
        <v>Low Risk</v>
      </c>
    </row>
    <row r="276" spans="1:33" x14ac:dyDescent="0.35">
      <c r="A276">
        <v>275</v>
      </c>
      <c r="B276" t="s">
        <v>42</v>
      </c>
      <c r="C276">
        <v>158</v>
      </c>
      <c r="D276" t="s">
        <v>28</v>
      </c>
      <c r="E276" t="s">
        <v>22</v>
      </c>
      <c r="F276" t="s">
        <v>22</v>
      </c>
      <c r="G276">
        <v>0</v>
      </c>
      <c r="H276">
        <v>205.2</v>
      </c>
      <c r="I276">
        <v>97</v>
      </c>
      <c r="J276">
        <v>34.880000000000003</v>
      </c>
      <c r="K276">
        <v>240.6</v>
      </c>
      <c r="L276">
        <v>77</v>
      </c>
      <c r="M276">
        <v>20.45</v>
      </c>
      <c r="N276">
        <v>79.7</v>
      </c>
      <c r="O276">
        <v>108</v>
      </c>
      <c r="P276">
        <v>3.59</v>
      </c>
      <c r="Q276">
        <v>14.4</v>
      </c>
      <c r="R276">
        <v>12</v>
      </c>
      <c r="S276">
        <v>3.89</v>
      </c>
      <c r="T276">
        <v>0</v>
      </c>
      <c r="U276" t="s">
        <v>22</v>
      </c>
      <c r="V276">
        <f>IF(tbl_Customers[[#This Row],[churn]] = "yes", 1, 0)</f>
        <v>0</v>
      </c>
      <c r="W276" t="str">
        <f>IF(tbl_Customers[[#This Row],[number_customer_service_calls]] &lt;= 1, "0-1 Calls", IF(tbl_Customers[[#This Row],[number_customer_service_calls]] &lt;= 3, "2-3 Calls", IF(tbl_Customers[[#This Row],[number_customer_service_calls]] &lt;=5, "4-5 Calls", "6+ Calls")))</f>
        <v>0-1 Calls</v>
      </c>
      <c r="X276" t="str">
        <f>IF(tbl_Customers[[#This Row],[account_length]] &lt;= 50, "0-50", IF(tbl_Customers[[#This Row],[account_length]] &lt;=100, "51-100", IF(tbl_Customers[[#This Row],[account_length]] &lt;= 150, "101-150", "151+")))</f>
        <v>151+</v>
      </c>
      <c r="Y276" t="str">
        <f>IF(tbl_Customers[[#This Row],[total_intl_charge]] &lt;= 3, "Low Charges", "High Charges")</f>
        <v>High Charges</v>
      </c>
      <c r="Z276" t="str">
        <f>IF(tbl_Customers[[#This Row],[total_eve_calls]]&lt;=80,"Low Calls",
IF(tbl_Customers[[#This Row],[total_eve_calls]]&lt;=120,"Medium Calls","High Calls"))</f>
        <v>Low Calls</v>
      </c>
      <c r="AA276" t="str">
        <f>IF(tbl_Customers[[#This Row],[total_eve_charge]]&lt;=15,"Low Charges",
IF(tbl_Customers[[#This Row],[total_eve_charge]]&lt;=20,"Medium Charges","High Charges"))</f>
        <v>High Charges</v>
      </c>
      <c r="AB2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 t="str">
        <f>IF(tbl_Customers[[#This Row],[number_vmail_messages]] = 0, "No Usage", IF(tbl_Customers[[#This Row],[number_vmail_messages]] &lt;= 20, "Low Usage", IF(tbl_Customers[[#This Row],[number_vmail_messages]] &lt;= 40, "Medium Usgae", "High Usage")))</f>
        <v>No Usage</v>
      </c>
      <c r="AD276" t="str">
        <f>IF(tbl_Customers[[#This Row],[total_day_minutes]]&lt;=150,"Low Usage", IF(tbl_Customers[[#This Row],[total_day_minutes]]&lt;=200,"Medium Usage", IF(tbl_Customers[[#This Row],[total_day_minutes]]&lt;=250,"High Usage","Very High Usage")))</f>
        <v>High Usage</v>
      </c>
      <c r="AE276" t="str">
        <f>IF(tbl_Customers[[#This Row],[total_intl_calls]]&lt;=5,"Low Calls", IF(tbl_Customers[[#This Row],[total_intl_calls]]&lt;=10, "Medium Calls", "High Calls"))</f>
        <v>High Calls</v>
      </c>
      <c r="AF2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 s="36" t="str">
        <f>IF(tbl_Customers[[#This Row],[Churn_Risk_Score]]&gt;=10,"High Risk", IF(tbl_Customers[[#This Row],[Churn_Risk_Score]]&gt;=5,"Medium Risk","Low Risk"))</f>
        <v>Low Risk</v>
      </c>
    </row>
    <row r="277" spans="1:33" x14ac:dyDescent="0.35">
      <c r="A277">
        <v>276</v>
      </c>
      <c r="B277" t="s">
        <v>40</v>
      </c>
      <c r="C277">
        <v>116</v>
      </c>
      <c r="D277" t="s">
        <v>28</v>
      </c>
      <c r="E277" t="s">
        <v>22</v>
      </c>
      <c r="F277" t="s">
        <v>22</v>
      </c>
      <c r="G277">
        <v>0</v>
      </c>
      <c r="H277">
        <v>192.1</v>
      </c>
      <c r="I277">
        <v>98</v>
      </c>
      <c r="J277">
        <v>32.659999999999997</v>
      </c>
      <c r="K277">
        <v>312.89999999999998</v>
      </c>
      <c r="L277">
        <v>135</v>
      </c>
      <c r="M277">
        <v>26.6</v>
      </c>
      <c r="N277">
        <v>130.19999999999999</v>
      </c>
      <c r="O277">
        <v>94</v>
      </c>
      <c r="P277">
        <v>5.86</v>
      </c>
      <c r="Q277">
        <v>7.9</v>
      </c>
      <c r="R277">
        <v>2</v>
      </c>
      <c r="S277">
        <v>2.13</v>
      </c>
      <c r="T277">
        <v>3</v>
      </c>
      <c r="U277" t="s">
        <v>22</v>
      </c>
      <c r="V277">
        <f>IF(tbl_Customers[[#This Row],[churn]] = "yes", 1, 0)</f>
        <v>0</v>
      </c>
      <c r="W277" t="str">
        <f>IF(tbl_Customers[[#This Row],[number_customer_service_calls]] &lt;= 1, "0-1 Calls", IF(tbl_Customers[[#This Row],[number_customer_service_calls]] &lt;= 3, "2-3 Calls", IF(tbl_Customers[[#This Row],[number_customer_service_calls]] &lt;=5, "4-5 Calls", "6+ Calls")))</f>
        <v>2-3 Calls</v>
      </c>
      <c r="X277" t="str">
        <f>IF(tbl_Customers[[#This Row],[account_length]] &lt;= 50, "0-50", IF(tbl_Customers[[#This Row],[account_length]] &lt;=100, "51-100", IF(tbl_Customers[[#This Row],[account_length]] &lt;= 150, "101-150", "151+")))</f>
        <v>101-150</v>
      </c>
      <c r="Y277" t="str">
        <f>IF(tbl_Customers[[#This Row],[total_intl_charge]] &lt;= 3, "Low Charges", "High Charges")</f>
        <v>Low Charges</v>
      </c>
      <c r="Z277" t="str">
        <f>IF(tbl_Customers[[#This Row],[total_eve_calls]]&lt;=80,"Low Calls",
IF(tbl_Customers[[#This Row],[total_eve_calls]]&lt;=120,"Medium Calls","High Calls"))</f>
        <v>High Calls</v>
      </c>
      <c r="AA277" t="str">
        <f>IF(tbl_Customers[[#This Row],[total_eve_charge]]&lt;=15,"Low Charges",
IF(tbl_Customers[[#This Row],[total_eve_charge]]&lt;=20,"Medium Charges","High Charges"))</f>
        <v>High Charges</v>
      </c>
      <c r="AB2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 t="str">
        <f>IF(tbl_Customers[[#This Row],[number_vmail_messages]] = 0, "No Usage", IF(tbl_Customers[[#This Row],[number_vmail_messages]] &lt;= 20, "Low Usage", IF(tbl_Customers[[#This Row],[number_vmail_messages]] &lt;= 40, "Medium Usgae", "High Usage")))</f>
        <v>No Usage</v>
      </c>
      <c r="AD277" t="str">
        <f>IF(tbl_Customers[[#This Row],[total_day_minutes]]&lt;=150,"Low Usage", IF(tbl_Customers[[#This Row],[total_day_minutes]]&lt;=200,"Medium Usage", IF(tbl_Customers[[#This Row],[total_day_minutes]]&lt;=250,"High Usage","Very High Usage")))</f>
        <v>Medium Usage</v>
      </c>
      <c r="AE277" t="str">
        <f>IF(tbl_Customers[[#This Row],[total_intl_calls]]&lt;=5,"Low Calls", IF(tbl_Customers[[#This Row],[total_intl_calls]]&lt;=10, "Medium Calls", "High Calls"))</f>
        <v>Low Calls</v>
      </c>
      <c r="AF2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7" s="36" t="str">
        <f>IF(tbl_Customers[[#This Row],[Churn_Risk_Score]]&gt;=10,"High Risk", IF(tbl_Customers[[#This Row],[Churn_Risk_Score]]&gt;=5,"Medium Risk","Low Risk"))</f>
        <v>Low Risk</v>
      </c>
    </row>
    <row r="278" spans="1:33" x14ac:dyDescent="0.35">
      <c r="A278">
        <v>277</v>
      </c>
      <c r="B278" t="s">
        <v>35</v>
      </c>
      <c r="C278">
        <v>54</v>
      </c>
      <c r="D278" t="s">
        <v>21</v>
      </c>
      <c r="E278" t="s">
        <v>22</v>
      </c>
      <c r="F278" t="s">
        <v>22</v>
      </c>
      <c r="G278">
        <v>0</v>
      </c>
      <c r="H278">
        <v>272.60000000000002</v>
      </c>
      <c r="I278">
        <v>83</v>
      </c>
      <c r="J278">
        <v>46.34</v>
      </c>
      <c r="K278">
        <v>248.7</v>
      </c>
      <c r="L278">
        <v>74</v>
      </c>
      <c r="M278">
        <v>21.14</v>
      </c>
      <c r="N278">
        <v>197.4</v>
      </c>
      <c r="O278">
        <v>111</v>
      </c>
      <c r="P278">
        <v>8.8800000000000008</v>
      </c>
      <c r="Q278">
        <v>9.5</v>
      </c>
      <c r="R278">
        <v>2</v>
      </c>
      <c r="S278">
        <v>2.57</v>
      </c>
      <c r="T278">
        <v>1</v>
      </c>
      <c r="U278" t="s">
        <v>23</v>
      </c>
      <c r="V278">
        <f>IF(tbl_Customers[[#This Row],[churn]] = "yes", 1, 0)</f>
        <v>1</v>
      </c>
      <c r="W278" t="str">
        <f>IF(tbl_Customers[[#This Row],[number_customer_service_calls]] &lt;= 1, "0-1 Calls", IF(tbl_Customers[[#This Row],[number_customer_service_calls]] &lt;= 3, "2-3 Calls", IF(tbl_Customers[[#This Row],[number_customer_service_calls]] &lt;=5, "4-5 Calls", "6+ Calls")))</f>
        <v>0-1 Calls</v>
      </c>
      <c r="X278" t="str">
        <f>IF(tbl_Customers[[#This Row],[account_length]] &lt;= 50, "0-50", IF(tbl_Customers[[#This Row],[account_length]] &lt;=100, "51-100", IF(tbl_Customers[[#This Row],[account_length]] &lt;= 150, "101-150", "151+")))</f>
        <v>51-100</v>
      </c>
      <c r="Y278" t="str">
        <f>IF(tbl_Customers[[#This Row],[total_intl_charge]] &lt;= 3, "Low Charges", "High Charges")</f>
        <v>Low Charges</v>
      </c>
      <c r="Z278" t="str">
        <f>IF(tbl_Customers[[#This Row],[total_eve_calls]]&lt;=80,"Low Calls",
IF(tbl_Customers[[#This Row],[total_eve_calls]]&lt;=120,"Medium Calls","High Calls"))</f>
        <v>Low Calls</v>
      </c>
      <c r="AA278" t="str">
        <f>IF(tbl_Customers[[#This Row],[total_eve_charge]]&lt;=15,"Low Charges",
IF(tbl_Customers[[#This Row],[total_eve_charge]]&lt;=20,"Medium Charges","High Charges"))</f>
        <v>High Charges</v>
      </c>
      <c r="AB2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 t="str">
        <f>IF(tbl_Customers[[#This Row],[number_vmail_messages]] = 0, "No Usage", IF(tbl_Customers[[#This Row],[number_vmail_messages]] &lt;= 20, "Low Usage", IF(tbl_Customers[[#This Row],[number_vmail_messages]] &lt;= 40, "Medium Usgae", "High Usage")))</f>
        <v>No Usage</v>
      </c>
      <c r="AD278" t="str">
        <f>IF(tbl_Customers[[#This Row],[total_day_minutes]]&lt;=150,"Low Usage", IF(tbl_Customers[[#This Row],[total_day_minutes]]&lt;=200,"Medium Usage", IF(tbl_Customers[[#This Row],[total_day_minutes]]&lt;=250,"High Usage","Very High Usage")))</f>
        <v>Very High Usage</v>
      </c>
      <c r="AE278" t="str">
        <f>IF(tbl_Customers[[#This Row],[total_intl_calls]]&lt;=5,"Low Calls", IF(tbl_Customers[[#This Row],[total_intl_calls]]&lt;=10, "Medium Calls", "High Calls"))</f>
        <v>Low Calls</v>
      </c>
      <c r="AF2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8" s="36" t="str">
        <f>IF(tbl_Customers[[#This Row],[Churn_Risk_Score]]&gt;=10,"High Risk", IF(tbl_Customers[[#This Row],[Churn_Risk_Score]]&gt;=5,"Medium Risk","Low Risk"))</f>
        <v>Medium Risk</v>
      </c>
    </row>
    <row r="279" spans="1:33" x14ac:dyDescent="0.35">
      <c r="A279">
        <v>278</v>
      </c>
      <c r="B279" t="s">
        <v>68</v>
      </c>
      <c r="C279">
        <v>86</v>
      </c>
      <c r="D279" t="s">
        <v>21</v>
      </c>
      <c r="E279" t="s">
        <v>22</v>
      </c>
      <c r="F279" t="s">
        <v>22</v>
      </c>
      <c r="G279">
        <v>0</v>
      </c>
      <c r="H279">
        <v>128.30000000000001</v>
      </c>
      <c r="I279">
        <v>121</v>
      </c>
      <c r="J279">
        <v>21.81</v>
      </c>
      <c r="K279">
        <v>197.1</v>
      </c>
      <c r="L279">
        <v>93</v>
      </c>
      <c r="M279">
        <v>16.75</v>
      </c>
      <c r="N279">
        <v>138.4</v>
      </c>
      <c r="O279">
        <v>152</v>
      </c>
      <c r="P279">
        <v>6.23</v>
      </c>
      <c r="Q279">
        <v>12.2</v>
      </c>
      <c r="R279">
        <v>5</v>
      </c>
      <c r="S279">
        <v>3.29</v>
      </c>
      <c r="T279">
        <v>7</v>
      </c>
      <c r="U279" t="s">
        <v>23</v>
      </c>
      <c r="V279">
        <f>IF(tbl_Customers[[#This Row],[churn]] = "yes", 1, 0)</f>
        <v>1</v>
      </c>
      <c r="W279" t="str">
        <f>IF(tbl_Customers[[#This Row],[number_customer_service_calls]] &lt;= 1, "0-1 Calls", IF(tbl_Customers[[#This Row],[number_customer_service_calls]] &lt;= 3, "2-3 Calls", IF(tbl_Customers[[#This Row],[number_customer_service_calls]] &lt;=5, "4-5 Calls", "6+ Calls")))</f>
        <v>6+ Calls</v>
      </c>
      <c r="X279" t="str">
        <f>IF(tbl_Customers[[#This Row],[account_length]] &lt;= 50, "0-50", IF(tbl_Customers[[#This Row],[account_length]] &lt;=100, "51-100", IF(tbl_Customers[[#This Row],[account_length]] &lt;= 150, "101-150", "151+")))</f>
        <v>51-100</v>
      </c>
      <c r="Y279" t="str">
        <f>IF(tbl_Customers[[#This Row],[total_intl_charge]] &lt;= 3, "Low Charges", "High Charges")</f>
        <v>High Charges</v>
      </c>
      <c r="Z279" t="str">
        <f>IF(tbl_Customers[[#This Row],[total_eve_calls]]&lt;=80,"Low Calls",
IF(tbl_Customers[[#This Row],[total_eve_calls]]&lt;=120,"Medium Calls","High Calls"))</f>
        <v>Medium Calls</v>
      </c>
      <c r="AA279" t="str">
        <f>IF(tbl_Customers[[#This Row],[total_eve_charge]]&lt;=15,"Low Charges",
IF(tbl_Customers[[#This Row],[total_eve_charge]]&lt;=20,"Medium Charges","High Charges"))</f>
        <v>Medium Charges</v>
      </c>
      <c r="AB2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 t="str">
        <f>IF(tbl_Customers[[#This Row],[number_vmail_messages]] = 0, "No Usage", IF(tbl_Customers[[#This Row],[number_vmail_messages]] &lt;= 20, "Low Usage", IF(tbl_Customers[[#This Row],[number_vmail_messages]] &lt;= 40, "Medium Usgae", "High Usage")))</f>
        <v>No Usage</v>
      </c>
      <c r="AD279" t="str">
        <f>IF(tbl_Customers[[#This Row],[total_day_minutes]]&lt;=150,"Low Usage", IF(tbl_Customers[[#This Row],[total_day_minutes]]&lt;=200,"Medium Usage", IF(tbl_Customers[[#This Row],[total_day_minutes]]&lt;=250,"High Usage","Very High Usage")))</f>
        <v>Low Usage</v>
      </c>
      <c r="AE279" t="str">
        <f>IF(tbl_Customers[[#This Row],[total_intl_calls]]&lt;=5,"Low Calls", IF(tbl_Customers[[#This Row],[total_intl_calls]]&lt;=10, "Medium Calls", "High Calls"))</f>
        <v>Low Calls</v>
      </c>
      <c r="AF2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9" s="36" t="str">
        <f>IF(tbl_Customers[[#This Row],[Churn_Risk_Score]]&gt;=10,"High Risk", IF(tbl_Customers[[#This Row],[Churn_Risk_Score]]&gt;=5,"Medium Risk","Low Risk"))</f>
        <v>Medium Risk</v>
      </c>
    </row>
    <row r="280" spans="1:33" x14ac:dyDescent="0.35">
      <c r="A280">
        <v>279</v>
      </c>
      <c r="B280" t="s">
        <v>54</v>
      </c>
      <c r="C280">
        <v>108</v>
      </c>
      <c r="D280" t="s">
        <v>28</v>
      </c>
      <c r="E280" t="s">
        <v>22</v>
      </c>
      <c r="F280" t="s">
        <v>22</v>
      </c>
      <c r="G280">
        <v>0</v>
      </c>
      <c r="H280">
        <v>169.6</v>
      </c>
      <c r="I280">
        <v>99</v>
      </c>
      <c r="J280">
        <v>28.83</v>
      </c>
      <c r="K280">
        <v>264.10000000000002</v>
      </c>
      <c r="L280">
        <v>87</v>
      </c>
      <c r="M280">
        <v>22.45</v>
      </c>
      <c r="N280">
        <v>206.3</v>
      </c>
      <c r="O280">
        <v>78</v>
      </c>
      <c r="P280">
        <v>9.2799999999999994</v>
      </c>
      <c r="Q280">
        <v>9.3000000000000007</v>
      </c>
      <c r="R280">
        <v>4</v>
      </c>
      <c r="S280">
        <v>2.5099999999999998</v>
      </c>
      <c r="T280">
        <v>0</v>
      </c>
      <c r="U280" t="s">
        <v>22</v>
      </c>
      <c r="V280">
        <f>IF(tbl_Customers[[#This Row],[churn]] = "yes", 1, 0)</f>
        <v>0</v>
      </c>
      <c r="W280" t="str">
        <f>IF(tbl_Customers[[#This Row],[number_customer_service_calls]] &lt;= 1, "0-1 Calls", IF(tbl_Customers[[#This Row],[number_customer_service_calls]] &lt;= 3, "2-3 Calls", IF(tbl_Customers[[#This Row],[number_customer_service_calls]] &lt;=5, "4-5 Calls", "6+ Calls")))</f>
        <v>0-1 Calls</v>
      </c>
      <c r="X280" t="str">
        <f>IF(tbl_Customers[[#This Row],[account_length]] &lt;= 50, "0-50", IF(tbl_Customers[[#This Row],[account_length]] &lt;=100, "51-100", IF(tbl_Customers[[#This Row],[account_length]] &lt;= 150, "101-150", "151+")))</f>
        <v>101-150</v>
      </c>
      <c r="Y280" t="str">
        <f>IF(tbl_Customers[[#This Row],[total_intl_charge]] &lt;= 3, "Low Charges", "High Charges")</f>
        <v>Low Charges</v>
      </c>
      <c r="Z280" t="str">
        <f>IF(tbl_Customers[[#This Row],[total_eve_calls]]&lt;=80,"Low Calls",
IF(tbl_Customers[[#This Row],[total_eve_calls]]&lt;=120,"Medium Calls","High Calls"))</f>
        <v>Medium Calls</v>
      </c>
      <c r="AA280" t="str">
        <f>IF(tbl_Customers[[#This Row],[total_eve_charge]]&lt;=15,"Low Charges",
IF(tbl_Customers[[#This Row],[total_eve_charge]]&lt;=20,"Medium Charges","High Charges"))</f>
        <v>High Charges</v>
      </c>
      <c r="AB2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 t="str">
        <f>IF(tbl_Customers[[#This Row],[number_vmail_messages]] = 0, "No Usage", IF(tbl_Customers[[#This Row],[number_vmail_messages]] &lt;= 20, "Low Usage", IF(tbl_Customers[[#This Row],[number_vmail_messages]] &lt;= 40, "Medium Usgae", "High Usage")))</f>
        <v>No Usage</v>
      </c>
      <c r="AD280" t="str">
        <f>IF(tbl_Customers[[#This Row],[total_day_minutes]]&lt;=150,"Low Usage", IF(tbl_Customers[[#This Row],[total_day_minutes]]&lt;=200,"Medium Usage", IF(tbl_Customers[[#This Row],[total_day_minutes]]&lt;=250,"High Usage","Very High Usage")))</f>
        <v>Medium Usage</v>
      </c>
      <c r="AE280" t="str">
        <f>IF(tbl_Customers[[#This Row],[total_intl_calls]]&lt;=5,"Low Calls", IF(tbl_Customers[[#This Row],[total_intl_calls]]&lt;=10, "Medium Calls", "High Calls"))</f>
        <v>Low Calls</v>
      </c>
      <c r="AF2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0" s="36" t="str">
        <f>IF(tbl_Customers[[#This Row],[Churn_Risk_Score]]&gt;=10,"High Risk", IF(tbl_Customers[[#This Row],[Churn_Risk_Score]]&gt;=5,"Medium Risk","Low Risk"))</f>
        <v>Low Risk</v>
      </c>
    </row>
    <row r="281" spans="1:33" x14ac:dyDescent="0.35">
      <c r="A281">
        <v>280</v>
      </c>
      <c r="B281" t="s">
        <v>65</v>
      </c>
      <c r="C281">
        <v>151</v>
      </c>
      <c r="D281" t="s">
        <v>25</v>
      </c>
      <c r="E281" t="s">
        <v>22</v>
      </c>
      <c r="F281" t="s">
        <v>23</v>
      </c>
      <c r="G281">
        <v>17</v>
      </c>
      <c r="H281">
        <v>214.7</v>
      </c>
      <c r="I281">
        <v>97</v>
      </c>
      <c r="J281">
        <v>36.5</v>
      </c>
      <c r="K281">
        <v>138.5</v>
      </c>
      <c r="L281">
        <v>90</v>
      </c>
      <c r="M281">
        <v>11.77</v>
      </c>
      <c r="N281">
        <v>169.1</v>
      </c>
      <c r="O281">
        <v>44</v>
      </c>
      <c r="P281">
        <v>7.61</v>
      </c>
      <c r="Q281">
        <v>8.6</v>
      </c>
      <c r="R281">
        <v>4</v>
      </c>
      <c r="S281">
        <v>2.3199999999999998</v>
      </c>
      <c r="T281">
        <v>1</v>
      </c>
      <c r="U281" t="s">
        <v>22</v>
      </c>
      <c r="V281">
        <f>IF(tbl_Customers[[#This Row],[churn]] = "yes", 1, 0)</f>
        <v>0</v>
      </c>
      <c r="W281" t="str">
        <f>IF(tbl_Customers[[#This Row],[number_customer_service_calls]] &lt;= 1, "0-1 Calls", IF(tbl_Customers[[#This Row],[number_customer_service_calls]] &lt;= 3, "2-3 Calls", IF(tbl_Customers[[#This Row],[number_customer_service_calls]] &lt;=5, "4-5 Calls", "6+ Calls")))</f>
        <v>0-1 Calls</v>
      </c>
      <c r="X281" t="str">
        <f>IF(tbl_Customers[[#This Row],[account_length]] &lt;= 50, "0-50", IF(tbl_Customers[[#This Row],[account_length]] &lt;=100, "51-100", IF(tbl_Customers[[#This Row],[account_length]] &lt;= 150, "101-150", "151+")))</f>
        <v>151+</v>
      </c>
      <c r="Y281" t="str">
        <f>IF(tbl_Customers[[#This Row],[total_intl_charge]] &lt;= 3, "Low Charges", "High Charges")</f>
        <v>Low Charges</v>
      </c>
      <c r="Z281" t="str">
        <f>IF(tbl_Customers[[#This Row],[total_eve_calls]]&lt;=80,"Low Calls",
IF(tbl_Customers[[#This Row],[total_eve_calls]]&lt;=120,"Medium Calls","High Calls"))</f>
        <v>Medium Calls</v>
      </c>
      <c r="AA281" t="str">
        <f>IF(tbl_Customers[[#This Row],[total_eve_charge]]&lt;=15,"Low Charges",
IF(tbl_Customers[[#This Row],[total_eve_charge]]&lt;=20,"Medium Charges","High Charges"))</f>
        <v>Low Charges</v>
      </c>
      <c r="AB2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 t="str">
        <f>IF(tbl_Customers[[#This Row],[number_vmail_messages]] = 0, "No Usage", IF(tbl_Customers[[#This Row],[number_vmail_messages]] &lt;= 20, "Low Usage", IF(tbl_Customers[[#This Row],[number_vmail_messages]] &lt;= 40, "Medium Usgae", "High Usage")))</f>
        <v>Low Usage</v>
      </c>
      <c r="AD281" t="str">
        <f>IF(tbl_Customers[[#This Row],[total_day_minutes]]&lt;=150,"Low Usage", IF(tbl_Customers[[#This Row],[total_day_minutes]]&lt;=200,"Medium Usage", IF(tbl_Customers[[#This Row],[total_day_minutes]]&lt;=250,"High Usage","Very High Usage")))</f>
        <v>High Usage</v>
      </c>
      <c r="AE281" t="str">
        <f>IF(tbl_Customers[[#This Row],[total_intl_calls]]&lt;=5,"Low Calls", IF(tbl_Customers[[#This Row],[total_intl_calls]]&lt;=10, "Medium Calls", "High Calls"))</f>
        <v>Low Calls</v>
      </c>
      <c r="AF2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1" s="36" t="str">
        <f>IF(tbl_Customers[[#This Row],[Churn_Risk_Score]]&gt;=10,"High Risk", IF(tbl_Customers[[#This Row],[Churn_Risk_Score]]&gt;=5,"Medium Risk","Low Risk"))</f>
        <v>Low Risk</v>
      </c>
    </row>
    <row r="282" spans="1:33" x14ac:dyDescent="0.35">
      <c r="A282">
        <v>281</v>
      </c>
      <c r="B282" t="s">
        <v>43</v>
      </c>
      <c r="C282">
        <v>99</v>
      </c>
      <c r="D282" t="s">
        <v>28</v>
      </c>
      <c r="E282" t="s">
        <v>22</v>
      </c>
      <c r="F282" t="s">
        <v>22</v>
      </c>
      <c r="G282">
        <v>0</v>
      </c>
      <c r="H282">
        <v>169.2</v>
      </c>
      <c r="I282">
        <v>70</v>
      </c>
      <c r="J282">
        <v>28.76</v>
      </c>
      <c r="K282">
        <v>271.5</v>
      </c>
      <c r="L282">
        <v>77</v>
      </c>
      <c r="M282">
        <v>23.08</v>
      </c>
      <c r="N282">
        <v>170.2</v>
      </c>
      <c r="O282">
        <v>104</v>
      </c>
      <c r="P282">
        <v>7.66</v>
      </c>
      <c r="Q282">
        <v>10.6</v>
      </c>
      <c r="R282">
        <v>2</v>
      </c>
      <c r="S282">
        <v>2.86</v>
      </c>
      <c r="T282">
        <v>0</v>
      </c>
      <c r="U282" t="s">
        <v>22</v>
      </c>
      <c r="V282">
        <f>IF(tbl_Customers[[#This Row],[churn]] = "yes", 1, 0)</f>
        <v>0</v>
      </c>
      <c r="W282" t="str">
        <f>IF(tbl_Customers[[#This Row],[number_customer_service_calls]] &lt;= 1, "0-1 Calls", IF(tbl_Customers[[#This Row],[number_customer_service_calls]] &lt;= 3, "2-3 Calls", IF(tbl_Customers[[#This Row],[number_customer_service_calls]] &lt;=5, "4-5 Calls", "6+ Calls")))</f>
        <v>0-1 Calls</v>
      </c>
      <c r="X282" t="str">
        <f>IF(tbl_Customers[[#This Row],[account_length]] &lt;= 50, "0-50", IF(tbl_Customers[[#This Row],[account_length]] &lt;=100, "51-100", IF(tbl_Customers[[#This Row],[account_length]] &lt;= 150, "101-150", "151+")))</f>
        <v>51-100</v>
      </c>
      <c r="Y282" t="str">
        <f>IF(tbl_Customers[[#This Row],[total_intl_charge]] &lt;= 3, "Low Charges", "High Charges")</f>
        <v>Low Charges</v>
      </c>
      <c r="Z282" t="str">
        <f>IF(tbl_Customers[[#This Row],[total_eve_calls]]&lt;=80,"Low Calls",
IF(tbl_Customers[[#This Row],[total_eve_calls]]&lt;=120,"Medium Calls","High Calls"))</f>
        <v>Low Calls</v>
      </c>
      <c r="AA282" t="str">
        <f>IF(tbl_Customers[[#This Row],[total_eve_charge]]&lt;=15,"Low Charges",
IF(tbl_Customers[[#This Row],[total_eve_charge]]&lt;=20,"Medium Charges","High Charges"))</f>
        <v>High Charges</v>
      </c>
      <c r="AB2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 t="str">
        <f>IF(tbl_Customers[[#This Row],[number_vmail_messages]] = 0, "No Usage", IF(tbl_Customers[[#This Row],[number_vmail_messages]] &lt;= 20, "Low Usage", IF(tbl_Customers[[#This Row],[number_vmail_messages]] &lt;= 40, "Medium Usgae", "High Usage")))</f>
        <v>No Usage</v>
      </c>
      <c r="AD282" t="str">
        <f>IF(tbl_Customers[[#This Row],[total_day_minutes]]&lt;=150,"Low Usage", IF(tbl_Customers[[#This Row],[total_day_minutes]]&lt;=200,"Medium Usage", IF(tbl_Customers[[#This Row],[total_day_minutes]]&lt;=250,"High Usage","Very High Usage")))</f>
        <v>Medium Usage</v>
      </c>
      <c r="AE282" t="str">
        <f>IF(tbl_Customers[[#This Row],[total_intl_calls]]&lt;=5,"Low Calls", IF(tbl_Customers[[#This Row],[total_intl_calls]]&lt;=10, "Medium Calls", "High Calls"))</f>
        <v>Low Calls</v>
      </c>
      <c r="AF2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2" s="36" t="str">
        <f>IF(tbl_Customers[[#This Row],[Churn_Risk_Score]]&gt;=10,"High Risk", IF(tbl_Customers[[#This Row],[Churn_Risk_Score]]&gt;=5,"Medium Risk","Low Risk"))</f>
        <v>Low Risk</v>
      </c>
    </row>
    <row r="283" spans="1:33" x14ac:dyDescent="0.35">
      <c r="A283">
        <v>282</v>
      </c>
      <c r="B283" t="s">
        <v>59</v>
      </c>
      <c r="C283">
        <v>55</v>
      </c>
      <c r="D283" t="s">
        <v>21</v>
      </c>
      <c r="E283" t="s">
        <v>22</v>
      </c>
      <c r="F283" t="s">
        <v>22</v>
      </c>
      <c r="G283">
        <v>0</v>
      </c>
      <c r="H283">
        <v>194.1</v>
      </c>
      <c r="I283">
        <v>121</v>
      </c>
      <c r="J283">
        <v>33</v>
      </c>
      <c r="K283">
        <v>176.6</v>
      </c>
      <c r="L283">
        <v>110</v>
      </c>
      <c r="M283">
        <v>15.01</v>
      </c>
      <c r="N283">
        <v>302.8</v>
      </c>
      <c r="O283">
        <v>136</v>
      </c>
      <c r="P283">
        <v>13.63</v>
      </c>
      <c r="Q283">
        <v>7</v>
      </c>
      <c r="R283">
        <v>7</v>
      </c>
      <c r="S283">
        <v>1.89</v>
      </c>
      <c r="T283">
        <v>2</v>
      </c>
      <c r="U283" t="s">
        <v>22</v>
      </c>
      <c r="V283">
        <f>IF(tbl_Customers[[#This Row],[churn]] = "yes", 1, 0)</f>
        <v>0</v>
      </c>
      <c r="W283" t="str">
        <f>IF(tbl_Customers[[#This Row],[number_customer_service_calls]] &lt;= 1, "0-1 Calls", IF(tbl_Customers[[#This Row],[number_customer_service_calls]] &lt;= 3, "2-3 Calls", IF(tbl_Customers[[#This Row],[number_customer_service_calls]] &lt;=5, "4-5 Calls", "6+ Calls")))</f>
        <v>2-3 Calls</v>
      </c>
      <c r="X283" t="str">
        <f>IF(tbl_Customers[[#This Row],[account_length]] &lt;= 50, "0-50", IF(tbl_Customers[[#This Row],[account_length]] &lt;=100, "51-100", IF(tbl_Customers[[#This Row],[account_length]] &lt;= 150, "101-150", "151+")))</f>
        <v>51-100</v>
      </c>
      <c r="Y283" t="str">
        <f>IF(tbl_Customers[[#This Row],[total_intl_charge]] &lt;= 3, "Low Charges", "High Charges")</f>
        <v>Low Charges</v>
      </c>
      <c r="Z283" t="str">
        <f>IF(tbl_Customers[[#This Row],[total_eve_calls]]&lt;=80,"Low Calls",
IF(tbl_Customers[[#This Row],[total_eve_calls]]&lt;=120,"Medium Calls","High Calls"))</f>
        <v>Medium Calls</v>
      </c>
      <c r="AA283" t="str">
        <f>IF(tbl_Customers[[#This Row],[total_eve_charge]]&lt;=15,"Low Charges",
IF(tbl_Customers[[#This Row],[total_eve_charge]]&lt;=20,"Medium Charges","High Charges"))</f>
        <v>Medium Charges</v>
      </c>
      <c r="AB2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 t="str">
        <f>IF(tbl_Customers[[#This Row],[number_vmail_messages]] = 0, "No Usage", IF(tbl_Customers[[#This Row],[number_vmail_messages]] &lt;= 20, "Low Usage", IF(tbl_Customers[[#This Row],[number_vmail_messages]] &lt;= 40, "Medium Usgae", "High Usage")))</f>
        <v>No Usage</v>
      </c>
      <c r="AD283" t="str">
        <f>IF(tbl_Customers[[#This Row],[total_day_minutes]]&lt;=150,"Low Usage", IF(tbl_Customers[[#This Row],[total_day_minutes]]&lt;=200,"Medium Usage", IF(tbl_Customers[[#This Row],[total_day_minutes]]&lt;=250,"High Usage","Very High Usage")))</f>
        <v>Medium Usage</v>
      </c>
      <c r="AE283" t="str">
        <f>IF(tbl_Customers[[#This Row],[total_intl_calls]]&lt;=5,"Low Calls", IF(tbl_Customers[[#This Row],[total_intl_calls]]&lt;=10, "Medium Calls", "High Calls"))</f>
        <v>Medium Calls</v>
      </c>
      <c r="AF2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 s="36" t="str">
        <f>IF(tbl_Customers[[#This Row],[Churn_Risk_Score]]&gt;=10,"High Risk", IF(tbl_Customers[[#This Row],[Churn_Risk_Score]]&gt;=5,"Medium Risk","Low Risk"))</f>
        <v>Low Risk</v>
      </c>
    </row>
    <row r="284" spans="1:33" x14ac:dyDescent="0.35">
      <c r="A284">
        <v>283</v>
      </c>
      <c r="B284" t="s">
        <v>47</v>
      </c>
      <c r="C284">
        <v>78</v>
      </c>
      <c r="D284" t="s">
        <v>25</v>
      </c>
      <c r="E284" t="s">
        <v>22</v>
      </c>
      <c r="F284" t="s">
        <v>22</v>
      </c>
      <c r="G284">
        <v>0</v>
      </c>
      <c r="H284">
        <v>225.1</v>
      </c>
      <c r="I284">
        <v>67</v>
      </c>
      <c r="J284">
        <v>38.270000000000003</v>
      </c>
      <c r="K284">
        <v>199.2</v>
      </c>
      <c r="L284">
        <v>127</v>
      </c>
      <c r="M284">
        <v>16.93</v>
      </c>
      <c r="N284">
        <v>175.5</v>
      </c>
      <c r="O284">
        <v>102</v>
      </c>
      <c r="P284">
        <v>7.9</v>
      </c>
      <c r="Q284">
        <v>14.6</v>
      </c>
      <c r="R284">
        <v>2</v>
      </c>
      <c r="S284">
        <v>3.94</v>
      </c>
      <c r="T284">
        <v>0</v>
      </c>
      <c r="U284" t="s">
        <v>22</v>
      </c>
      <c r="V284">
        <f>IF(tbl_Customers[[#This Row],[churn]] = "yes", 1, 0)</f>
        <v>0</v>
      </c>
      <c r="W284" t="str">
        <f>IF(tbl_Customers[[#This Row],[number_customer_service_calls]] &lt;= 1, "0-1 Calls", IF(tbl_Customers[[#This Row],[number_customer_service_calls]] &lt;= 3, "2-3 Calls", IF(tbl_Customers[[#This Row],[number_customer_service_calls]] &lt;=5, "4-5 Calls", "6+ Calls")))</f>
        <v>0-1 Calls</v>
      </c>
      <c r="X284" t="str">
        <f>IF(tbl_Customers[[#This Row],[account_length]] &lt;= 50, "0-50", IF(tbl_Customers[[#This Row],[account_length]] &lt;=100, "51-100", IF(tbl_Customers[[#This Row],[account_length]] &lt;= 150, "101-150", "151+")))</f>
        <v>51-100</v>
      </c>
      <c r="Y284" t="str">
        <f>IF(tbl_Customers[[#This Row],[total_intl_charge]] &lt;= 3, "Low Charges", "High Charges")</f>
        <v>High Charges</v>
      </c>
      <c r="Z284" t="str">
        <f>IF(tbl_Customers[[#This Row],[total_eve_calls]]&lt;=80,"Low Calls",
IF(tbl_Customers[[#This Row],[total_eve_calls]]&lt;=120,"Medium Calls","High Calls"))</f>
        <v>High Calls</v>
      </c>
      <c r="AA284" t="str">
        <f>IF(tbl_Customers[[#This Row],[total_eve_charge]]&lt;=15,"Low Charges",
IF(tbl_Customers[[#This Row],[total_eve_charge]]&lt;=20,"Medium Charges","High Charges"))</f>
        <v>Medium Charges</v>
      </c>
      <c r="AB2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 t="str">
        <f>IF(tbl_Customers[[#This Row],[number_vmail_messages]] = 0, "No Usage", IF(tbl_Customers[[#This Row],[number_vmail_messages]] &lt;= 20, "Low Usage", IF(tbl_Customers[[#This Row],[number_vmail_messages]] &lt;= 40, "Medium Usgae", "High Usage")))</f>
        <v>No Usage</v>
      </c>
      <c r="AD284" t="str">
        <f>IF(tbl_Customers[[#This Row],[total_day_minutes]]&lt;=150,"Low Usage", IF(tbl_Customers[[#This Row],[total_day_minutes]]&lt;=200,"Medium Usage", IF(tbl_Customers[[#This Row],[total_day_minutes]]&lt;=250,"High Usage","Very High Usage")))</f>
        <v>High Usage</v>
      </c>
      <c r="AE284" t="str">
        <f>IF(tbl_Customers[[#This Row],[total_intl_calls]]&lt;=5,"Low Calls", IF(tbl_Customers[[#This Row],[total_intl_calls]]&lt;=10, "Medium Calls", "High Calls"))</f>
        <v>Low Calls</v>
      </c>
      <c r="AF2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4" s="36" t="str">
        <f>IF(tbl_Customers[[#This Row],[Churn_Risk_Score]]&gt;=10,"High Risk", IF(tbl_Customers[[#This Row],[Churn_Risk_Score]]&gt;=5,"Medium Risk","Low Risk"))</f>
        <v>Low Risk</v>
      </c>
    </row>
    <row r="285" spans="1:33" x14ac:dyDescent="0.35">
      <c r="A285">
        <v>284</v>
      </c>
      <c r="B285" t="s">
        <v>48</v>
      </c>
      <c r="C285">
        <v>89</v>
      </c>
      <c r="D285" t="s">
        <v>21</v>
      </c>
      <c r="E285" t="s">
        <v>22</v>
      </c>
      <c r="F285" t="s">
        <v>22</v>
      </c>
      <c r="G285">
        <v>0</v>
      </c>
      <c r="H285">
        <v>213</v>
      </c>
      <c r="I285">
        <v>63</v>
      </c>
      <c r="J285">
        <v>36.21</v>
      </c>
      <c r="K285">
        <v>176.6</v>
      </c>
      <c r="L285">
        <v>71</v>
      </c>
      <c r="M285">
        <v>15.01</v>
      </c>
      <c r="N285">
        <v>262.60000000000002</v>
      </c>
      <c r="O285">
        <v>126</v>
      </c>
      <c r="P285">
        <v>11.82</v>
      </c>
      <c r="Q285">
        <v>9.1</v>
      </c>
      <c r="R285">
        <v>1</v>
      </c>
      <c r="S285">
        <v>2.46</v>
      </c>
      <c r="T285">
        <v>1</v>
      </c>
      <c r="U285" t="s">
        <v>23</v>
      </c>
      <c r="V285">
        <f>IF(tbl_Customers[[#This Row],[churn]] = "yes", 1, 0)</f>
        <v>1</v>
      </c>
      <c r="W285" t="str">
        <f>IF(tbl_Customers[[#This Row],[number_customer_service_calls]] &lt;= 1, "0-1 Calls", IF(tbl_Customers[[#This Row],[number_customer_service_calls]] &lt;= 3, "2-3 Calls", IF(tbl_Customers[[#This Row],[number_customer_service_calls]] &lt;=5, "4-5 Calls", "6+ Calls")))</f>
        <v>0-1 Calls</v>
      </c>
      <c r="X285" t="str">
        <f>IF(tbl_Customers[[#This Row],[account_length]] &lt;= 50, "0-50", IF(tbl_Customers[[#This Row],[account_length]] &lt;=100, "51-100", IF(tbl_Customers[[#This Row],[account_length]] &lt;= 150, "101-150", "151+")))</f>
        <v>51-100</v>
      </c>
      <c r="Y285" t="str">
        <f>IF(tbl_Customers[[#This Row],[total_intl_charge]] &lt;= 3, "Low Charges", "High Charges")</f>
        <v>Low Charges</v>
      </c>
      <c r="Z285" t="str">
        <f>IF(tbl_Customers[[#This Row],[total_eve_calls]]&lt;=80,"Low Calls",
IF(tbl_Customers[[#This Row],[total_eve_calls]]&lt;=120,"Medium Calls","High Calls"))</f>
        <v>Low Calls</v>
      </c>
      <c r="AA285" t="str">
        <f>IF(tbl_Customers[[#This Row],[total_eve_charge]]&lt;=15,"Low Charges",
IF(tbl_Customers[[#This Row],[total_eve_charge]]&lt;=20,"Medium Charges","High Charges"))</f>
        <v>Medium Charges</v>
      </c>
      <c r="AB2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5" t="str">
        <f>IF(tbl_Customers[[#This Row],[number_vmail_messages]] = 0, "No Usage", IF(tbl_Customers[[#This Row],[number_vmail_messages]] &lt;= 20, "Low Usage", IF(tbl_Customers[[#This Row],[number_vmail_messages]] &lt;= 40, "Medium Usgae", "High Usage")))</f>
        <v>No Usage</v>
      </c>
      <c r="AD285" t="str">
        <f>IF(tbl_Customers[[#This Row],[total_day_minutes]]&lt;=150,"Low Usage", IF(tbl_Customers[[#This Row],[total_day_minutes]]&lt;=200,"Medium Usage", IF(tbl_Customers[[#This Row],[total_day_minutes]]&lt;=250,"High Usage","Very High Usage")))</f>
        <v>High Usage</v>
      </c>
      <c r="AE285" t="str">
        <f>IF(tbl_Customers[[#This Row],[total_intl_calls]]&lt;=5,"Low Calls", IF(tbl_Customers[[#This Row],[total_intl_calls]]&lt;=10, "Medium Calls", "High Calls"))</f>
        <v>Low Calls</v>
      </c>
      <c r="AF2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5" s="36" t="str">
        <f>IF(tbl_Customers[[#This Row],[Churn_Risk_Score]]&gt;=10,"High Risk", IF(tbl_Customers[[#This Row],[Churn_Risk_Score]]&gt;=5,"Medium Risk","Low Risk"))</f>
        <v>Low Risk</v>
      </c>
    </row>
    <row r="286" spans="1:33" x14ac:dyDescent="0.35">
      <c r="A286">
        <v>285</v>
      </c>
      <c r="B286" t="s">
        <v>72</v>
      </c>
      <c r="C286">
        <v>44</v>
      </c>
      <c r="D286" t="s">
        <v>21</v>
      </c>
      <c r="E286" t="s">
        <v>22</v>
      </c>
      <c r="F286" t="s">
        <v>23</v>
      </c>
      <c r="G286">
        <v>34</v>
      </c>
      <c r="H286">
        <v>221.8</v>
      </c>
      <c r="I286">
        <v>105</v>
      </c>
      <c r="J286">
        <v>37.71</v>
      </c>
      <c r="K286">
        <v>161.69999999999999</v>
      </c>
      <c r="L286">
        <v>85</v>
      </c>
      <c r="M286">
        <v>13.74</v>
      </c>
      <c r="N286">
        <v>227.7</v>
      </c>
      <c r="O286">
        <v>62</v>
      </c>
      <c r="P286">
        <v>10.25</v>
      </c>
      <c r="Q286">
        <v>14</v>
      </c>
      <c r="R286">
        <v>7</v>
      </c>
      <c r="S286">
        <v>3.78</v>
      </c>
      <c r="T286">
        <v>0</v>
      </c>
      <c r="U286" t="s">
        <v>22</v>
      </c>
      <c r="V286">
        <f>IF(tbl_Customers[[#This Row],[churn]] = "yes", 1, 0)</f>
        <v>0</v>
      </c>
      <c r="W286" t="str">
        <f>IF(tbl_Customers[[#This Row],[number_customer_service_calls]] &lt;= 1, "0-1 Calls", IF(tbl_Customers[[#This Row],[number_customer_service_calls]] &lt;= 3, "2-3 Calls", IF(tbl_Customers[[#This Row],[number_customer_service_calls]] &lt;=5, "4-5 Calls", "6+ Calls")))</f>
        <v>0-1 Calls</v>
      </c>
      <c r="X286" t="str">
        <f>IF(tbl_Customers[[#This Row],[account_length]] &lt;= 50, "0-50", IF(tbl_Customers[[#This Row],[account_length]] &lt;=100, "51-100", IF(tbl_Customers[[#This Row],[account_length]] &lt;= 150, "101-150", "151+")))</f>
        <v>0-50</v>
      </c>
      <c r="Y286" t="str">
        <f>IF(tbl_Customers[[#This Row],[total_intl_charge]] &lt;= 3, "Low Charges", "High Charges")</f>
        <v>High Charges</v>
      </c>
      <c r="Z286" t="str">
        <f>IF(tbl_Customers[[#This Row],[total_eve_calls]]&lt;=80,"Low Calls",
IF(tbl_Customers[[#This Row],[total_eve_calls]]&lt;=120,"Medium Calls","High Calls"))</f>
        <v>Medium Calls</v>
      </c>
      <c r="AA286" t="str">
        <f>IF(tbl_Customers[[#This Row],[total_eve_charge]]&lt;=15,"Low Charges",
IF(tbl_Customers[[#This Row],[total_eve_charge]]&lt;=20,"Medium Charges","High Charges"))</f>
        <v>Low Charges</v>
      </c>
      <c r="AB2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 t="str">
        <f>IF(tbl_Customers[[#This Row],[number_vmail_messages]] = 0, "No Usage", IF(tbl_Customers[[#This Row],[number_vmail_messages]] &lt;= 20, "Low Usage", IF(tbl_Customers[[#This Row],[number_vmail_messages]] &lt;= 40, "Medium Usgae", "High Usage")))</f>
        <v>Medium Usgae</v>
      </c>
      <c r="AD286" t="str">
        <f>IF(tbl_Customers[[#This Row],[total_day_minutes]]&lt;=150,"Low Usage", IF(tbl_Customers[[#This Row],[total_day_minutes]]&lt;=200,"Medium Usage", IF(tbl_Customers[[#This Row],[total_day_minutes]]&lt;=250,"High Usage","Very High Usage")))</f>
        <v>High Usage</v>
      </c>
      <c r="AE286" t="str">
        <f>IF(tbl_Customers[[#This Row],[total_intl_calls]]&lt;=5,"Low Calls", IF(tbl_Customers[[#This Row],[total_intl_calls]]&lt;=10, "Medium Calls", "High Calls"))</f>
        <v>Medium Calls</v>
      </c>
      <c r="AF2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6" s="36" t="str">
        <f>IF(tbl_Customers[[#This Row],[Churn_Risk_Score]]&gt;=10,"High Risk", IF(tbl_Customers[[#This Row],[Churn_Risk_Score]]&gt;=5,"Medium Risk","Low Risk"))</f>
        <v>Low Risk</v>
      </c>
    </row>
    <row r="287" spans="1:33" x14ac:dyDescent="0.35">
      <c r="A287">
        <v>286</v>
      </c>
      <c r="B287" t="s">
        <v>32</v>
      </c>
      <c r="C287">
        <v>98</v>
      </c>
      <c r="D287" t="s">
        <v>25</v>
      </c>
      <c r="E287" t="s">
        <v>22</v>
      </c>
      <c r="F287" t="s">
        <v>23</v>
      </c>
      <c r="G287">
        <v>21</v>
      </c>
      <c r="H287">
        <v>64.599999999999994</v>
      </c>
      <c r="I287">
        <v>98</v>
      </c>
      <c r="J287">
        <v>10.98</v>
      </c>
      <c r="K287">
        <v>176.1</v>
      </c>
      <c r="L287">
        <v>86</v>
      </c>
      <c r="M287">
        <v>14.97</v>
      </c>
      <c r="N287">
        <v>244.8</v>
      </c>
      <c r="O287">
        <v>84</v>
      </c>
      <c r="P287">
        <v>11.02</v>
      </c>
      <c r="Q287">
        <v>0</v>
      </c>
      <c r="R287">
        <v>0</v>
      </c>
      <c r="S287">
        <v>0</v>
      </c>
      <c r="T287">
        <v>2</v>
      </c>
      <c r="U287" t="s">
        <v>22</v>
      </c>
      <c r="V287">
        <f>IF(tbl_Customers[[#This Row],[churn]] = "yes", 1, 0)</f>
        <v>0</v>
      </c>
      <c r="W287" t="str">
        <f>IF(tbl_Customers[[#This Row],[number_customer_service_calls]] &lt;= 1, "0-1 Calls", IF(tbl_Customers[[#This Row],[number_customer_service_calls]] &lt;= 3, "2-3 Calls", IF(tbl_Customers[[#This Row],[number_customer_service_calls]] &lt;=5, "4-5 Calls", "6+ Calls")))</f>
        <v>2-3 Calls</v>
      </c>
      <c r="X287" t="str">
        <f>IF(tbl_Customers[[#This Row],[account_length]] &lt;= 50, "0-50", IF(tbl_Customers[[#This Row],[account_length]] &lt;=100, "51-100", IF(tbl_Customers[[#This Row],[account_length]] &lt;= 150, "101-150", "151+")))</f>
        <v>51-100</v>
      </c>
      <c r="Y287" t="str">
        <f>IF(tbl_Customers[[#This Row],[total_intl_charge]] &lt;= 3, "Low Charges", "High Charges")</f>
        <v>Low Charges</v>
      </c>
      <c r="Z287" t="str">
        <f>IF(tbl_Customers[[#This Row],[total_eve_calls]]&lt;=80,"Low Calls",
IF(tbl_Customers[[#This Row],[total_eve_calls]]&lt;=120,"Medium Calls","High Calls"))</f>
        <v>Medium Calls</v>
      </c>
      <c r="AA287" t="str">
        <f>IF(tbl_Customers[[#This Row],[total_eve_charge]]&lt;=15,"Low Charges",
IF(tbl_Customers[[#This Row],[total_eve_charge]]&lt;=20,"Medium Charges","High Charges"))</f>
        <v>Low Charges</v>
      </c>
      <c r="AB2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 t="str">
        <f>IF(tbl_Customers[[#This Row],[number_vmail_messages]] = 0, "No Usage", IF(tbl_Customers[[#This Row],[number_vmail_messages]] &lt;= 20, "Low Usage", IF(tbl_Customers[[#This Row],[number_vmail_messages]] &lt;= 40, "Medium Usgae", "High Usage")))</f>
        <v>Medium Usgae</v>
      </c>
      <c r="AD287" t="str">
        <f>IF(tbl_Customers[[#This Row],[total_day_minutes]]&lt;=150,"Low Usage", IF(tbl_Customers[[#This Row],[total_day_minutes]]&lt;=200,"Medium Usage", IF(tbl_Customers[[#This Row],[total_day_minutes]]&lt;=250,"High Usage","Very High Usage")))</f>
        <v>Low Usage</v>
      </c>
      <c r="AE287" t="str">
        <f>IF(tbl_Customers[[#This Row],[total_intl_calls]]&lt;=5,"Low Calls", IF(tbl_Customers[[#This Row],[total_intl_calls]]&lt;=10, "Medium Calls", "High Calls"))</f>
        <v>Low Calls</v>
      </c>
      <c r="AF2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7" s="36" t="str">
        <f>IF(tbl_Customers[[#This Row],[Churn_Risk_Score]]&gt;=10,"High Risk", IF(tbl_Customers[[#This Row],[Churn_Risk_Score]]&gt;=5,"Medium Risk","Low Risk"))</f>
        <v>Low Risk</v>
      </c>
    </row>
    <row r="288" spans="1:33" x14ac:dyDescent="0.35">
      <c r="A288">
        <v>287</v>
      </c>
      <c r="B288" t="s">
        <v>43</v>
      </c>
      <c r="C288">
        <v>64</v>
      </c>
      <c r="D288" t="s">
        <v>28</v>
      </c>
      <c r="E288" t="s">
        <v>22</v>
      </c>
      <c r="F288" t="s">
        <v>23</v>
      </c>
      <c r="G288">
        <v>37</v>
      </c>
      <c r="H288">
        <v>154.6</v>
      </c>
      <c r="I288">
        <v>92</v>
      </c>
      <c r="J288">
        <v>26.28</v>
      </c>
      <c r="K288">
        <v>83.4</v>
      </c>
      <c r="L288">
        <v>103</v>
      </c>
      <c r="M288">
        <v>7.09</v>
      </c>
      <c r="N288">
        <v>165.9</v>
      </c>
      <c r="O288">
        <v>99</v>
      </c>
      <c r="P288">
        <v>7.47</v>
      </c>
      <c r="Q288">
        <v>13.3</v>
      </c>
      <c r="R288">
        <v>3</v>
      </c>
      <c r="S288">
        <v>3.59</v>
      </c>
      <c r="T288">
        <v>1</v>
      </c>
      <c r="U288" t="s">
        <v>22</v>
      </c>
      <c r="V288">
        <f>IF(tbl_Customers[[#This Row],[churn]] = "yes", 1, 0)</f>
        <v>0</v>
      </c>
      <c r="W288" t="str">
        <f>IF(tbl_Customers[[#This Row],[number_customer_service_calls]] &lt;= 1, "0-1 Calls", IF(tbl_Customers[[#This Row],[number_customer_service_calls]] &lt;= 3, "2-3 Calls", IF(tbl_Customers[[#This Row],[number_customer_service_calls]] &lt;=5, "4-5 Calls", "6+ Calls")))</f>
        <v>0-1 Calls</v>
      </c>
      <c r="X288" t="str">
        <f>IF(tbl_Customers[[#This Row],[account_length]] &lt;= 50, "0-50", IF(tbl_Customers[[#This Row],[account_length]] &lt;=100, "51-100", IF(tbl_Customers[[#This Row],[account_length]] &lt;= 150, "101-150", "151+")))</f>
        <v>51-100</v>
      </c>
      <c r="Y288" t="str">
        <f>IF(tbl_Customers[[#This Row],[total_intl_charge]] &lt;= 3, "Low Charges", "High Charges")</f>
        <v>High Charges</v>
      </c>
      <c r="Z288" t="str">
        <f>IF(tbl_Customers[[#This Row],[total_eve_calls]]&lt;=80,"Low Calls",
IF(tbl_Customers[[#This Row],[total_eve_calls]]&lt;=120,"Medium Calls","High Calls"))</f>
        <v>Medium Calls</v>
      </c>
      <c r="AA288" t="str">
        <f>IF(tbl_Customers[[#This Row],[total_eve_charge]]&lt;=15,"Low Charges",
IF(tbl_Customers[[#This Row],[total_eve_charge]]&lt;=20,"Medium Charges","High Charges"))</f>
        <v>Low Charges</v>
      </c>
      <c r="AB2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 t="str">
        <f>IF(tbl_Customers[[#This Row],[number_vmail_messages]] = 0, "No Usage", IF(tbl_Customers[[#This Row],[number_vmail_messages]] &lt;= 20, "Low Usage", IF(tbl_Customers[[#This Row],[number_vmail_messages]] &lt;= 40, "Medium Usgae", "High Usage")))</f>
        <v>Medium Usgae</v>
      </c>
      <c r="AD288" t="str">
        <f>IF(tbl_Customers[[#This Row],[total_day_minutes]]&lt;=150,"Low Usage", IF(tbl_Customers[[#This Row],[total_day_minutes]]&lt;=200,"Medium Usage", IF(tbl_Customers[[#This Row],[total_day_minutes]]&lt;=250,"High Usage","Very High Usage")))</f>
        <v>Medium Usage</v>
      </c>
      <c r="AE288" t="str">
        <f>IF(tbl_Customers[[#This Row],[total_intl_calls]]&lt;=5,"Low Calls", IF(tbl_Customers[[#This Row],[total_intl_calls]]&lt;=10, "Medium Calls", "High Calls"))</f>
        <v>Low Calls</v>
      </c>
      <c r="AF2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8" s="36" t="str">
        <f>IF(tbl_Customers[[#This Row],[Churn_Risk_Score]]&gt;=10,"High Risk", IF(tbl_Customers[[#This Row],[Churn_Risk_Score]]&gt;=5,"Medium Risk","Low Risk"))</f>
        <v>Low Risk</v>
      </c>
    </row>
    <row r="289" spans="1:33" x14ac:dyDescent="0.35">
      <c r="A289">
        <v>288</v>
      </c>
      <c r="B289" t="s">
        <v>38</v>
      </c>
      <c r="C289">
        <v>141</v>
      </c>
      <c r="D289" t="s">
        <v>21</v>
      </c>
      <c r="E289" t="s">
        <v>22</v>
      </c>
      <c r="F289" t="s">
        <v>22</v>
      </c>
      <c r="G289">
        <v>0</v>
      </c>
      <c r="H289">
        <v>260.2</v>
      </c>
      <c r="I289">
        <v>131</v>
      </c>
      <c r="J289">
        <v>44.23</v>
      </c>
      <c r="K289">
        <v>179.2</v>
      </c>
      <c r="L289">
        <v>120</v>
      </c>
      <c r="M289">
        <v>15.23</v>
      </c>
      <c r="N289">
        <v>135</v>
      </c>
      <c r="O289">
        <v>119</v>
      </c>
      <c r="P289">
        <v>6.08</v>
      </c>
      <c r="Q289">
        <v>7.2</v>
      </c>
      <c r="R289">
        <v>8</v>
      </c>
      <c r="S289">
        <v>1.94</v>
      </c>
      <c r="T289">
        <v>3</v>
      </c>
      <c r="U289" t="s">
        <v>22</v>
      </c>
      <c r="V289">
        <f>IF(tbl_Customers[[#This Row],[churn]] = "yes", 1, 0)</f>
        <v>0</v>
      </c>
      <c r="W289" t="str">
        <f>IF(tbl_Customers[[#This Row],[number_customer_service_calls]] &lt;= 1, "0-1 Calls", IF(tbl_Customers[[#This Row],[number_customer_service_calls]] &lt;= 3, "2-3 Calls", IF(tbl_Customers[[#This Row],[number_customer_service_calls]] &lt;=5, "4-5 Calls", "6+ Calls")))</f>
        <v>2-3 Calls</v>
      </c>
      <c r="X289" t="str">
        <f>IF(tbl_Customers[[#This Row],[account_length]] &lt;= 50, "0-50", IF(tbl_Customers[[#This Row],[account_length]] &lt;=100, "51-100", IF(tbl_Customers[[#This Row],[account_length]] &lt;= 150, "101-150", "151+")))</f>
        <v>101-150</v>
      </c>
      <c r="Y289" t="str">
        <f>IF(tbl_Customers[[#This Row],[total_intl_charge]] &lt;= 3, "Low Charges", "High Charges")</f>
        <v>Low Charges</v>
      </c>
      <c r="Z289" t="str">
        <f>IF(tbl_Customers[[#This Row],[total_eve_calls]]&lt;=80,"Low Calls",
IF(tbl_Customers[[#This Row],[total_eve_calls]]&lt;=120,"Medium Calls","High Calls"))</f>
        <v>Medium Calls</v>
      </c>
      <c r="AA289" t="str">
        <f>IF(tbl_Customers[[#This Row],[total_eve_charge]]&lt;=15,"Low Charges",
IF(tbl_Customers[[#This Row],[total_eve_charge]]&lt;=20,"Medium Charges","High Charges"))</f>
        <v>Medium Charges</v>
      </c>
      <c r="AB2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 t="str">
        <f>IF(tbl_Customers[[#This Row],[number_vmail_messages]] = 0, "No Usage", IF(tbl_Customers[[#This Row],[number_vmail_messages]] &lt;= 20, "Low Usage", IF(tbl_Customers[[#This Row],[number_vmail_messages]] &lt;= 40, "Medium Usgae", "High Usage")))</f>
        <v>No Usage</v>
      </c>
      <c r="AD289" t="str">
        <f>IF(tbl_Customers[[#This Row],[total_day_minutes]]&lt;=150,"Low Usage", IF(tbl_Customers[[#This Row],[total_day_minutes]]&lt;=200,"Medium Usage", IF(tbl_Customers[[#This Row],[total_day_minutes]]&lt;=250,"High Usage","Very High Usage")))</f>
        <v>Very High Usage</v>
      </c>
      <c r="AE289" t="str">
        <f>IF(tbl_Customers[[#This Row],[total_intl_calls]]&lt;=5,"Low Calls", IF(tbl_Customers[[#This Row],[total_intl_calls]]&lt;=10, "Medium Calls", "High Calls"))</f>
        <v>Medium Calls</v>
      </c>
      <c r="AF2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9" s="36" t="str">
        <f>IF(tbl_Customers[[#This Row],[Churn_Risk_Score]]&gt;=10,"High Risk", IF(tbl_Customers[[#This Row],[Churn_Risk_Score]]&gt;=5,"Medium Risk","Low Risk"))</f>
        <v>Medium Risk</v>
      </c>
    </row>
    <row r="290" spans="1:33" x14ac:dyDescent="0.35">
      <c r="A290">
        <v>289</v>
      </c>
      <c r="B290" t="s">
        <v>51</v>
      </c>
      <c r="C290">
        <v>81</v>
      </c>
      <c r="D290" t="s">
        <v>21</v>
      </c>
      <c r="E290" t="s">
        <v>22</v>
      </c>
      <c r="F290" t="s">
        <v>23</v>
      </c>
      <c r="G290">
        <v>33</v>
      </c>
      <c r="H290">
        <v>161.6</v>
      </c>
      <c r="I290">
        <v>117</v>
      </c>
      <c r="J290">
        <v>27.47</v>
      </c>
      <c r="K290">
        <v>123</v>
      </c>
      <c r="L290">
        <v>90</v>
      </c>
      <c r="M290">
        <v>10.46</v>
      </c>
      <c r="N290">
        <v>261.3</v>
      </c>
      <c r="O290">
        <v>101</v>
      </c>
      <c r="P290">
        <v>11.76</v>
      </c>
      <c r="Q290">
        <v>12.2</v>
      </c>
      <c r="R290">
        <v>5</v>
      </c>
      <c r="S290">
        <v>3.29</v>
      </c>
      <c r="T290">
        <v>1</v>
      </c>
      <c r="U290" t="s">
        <v>22</v>
      </c>
      <c r="V290">
        <f>IF(tbl_Customers[[#This Row],[churn]] = "yes", 1, 0)</f>
        <v>0</v>
      </c>
      <c r="W290" t="str">
        <f>IF(tbl_Customers[[#This Row],[number_customer_service_calls]] &lt;= 1, "0-1 Calls", IF(tbl_Customers[[#This Row],[number_customer_service_calls]] &lt;= 3, "2-3 Calls", IF(tbl_Customers[[#This Row],[number_customer_service_calls]] &lt;=5, "4-5 Calls", "6+ Calls")))</f>
        <v>0-1 Calls</v>
      </c>
      <c r="X290" t="str">
        <f>IF(tbl_Customers[[#This Row],[account_length]] &lt;= 50, "0-50", IF(tbl_Customers[[#This Row],[account_length]] &lt;=100, "51-100", IF(tbl_Customers[[#This Row],[account_length]] &lt;= 150, "101-150", "151+")))</f>
        <v>51-100</v>
      </c>
      <c r="Y290" t="str">
        <f>IF(tbl_Customers[[#This Row],[total_intl_charge]] &lt;= 3, "Low Charges", "High Charges")</f>
        <v>High Charges</v>
      </c>
      <c r="Z290" t="str">
        <f>IF(tbl_Customers[[#This Row],[total_eve_calls]]&lt;=80,"Low Calls",
IF(tbl_Customers[[#This Row],[total_eve_calls]]&lt;=120,"Medium Calls","High Calls"))</f>
        <v>Medium Calls</v>
      </c>
      <c r="AA290" t="str">
        <f>IF(tbl_Customers[[#This Row],[total_eve_charge]]&lt;=15,"Low Charges",
IF(tbl_Customers[[#This Row],[total_eve_charge]]&lt;=20,"Medium Charges","High Charges"))</f>
        <v>Low Charges</v>
      </c>
      <c r="AB2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 t="str">
        <f>IF(tbl_Customers[[#This Row],[number_vmail_messages]] = 0, "No Usage", IF(tbl_Customers[[#This Row],[number_vmail_messages]] &lt;= 20, "Low Usage", IF(tbl_Customers[[#This Row],[number_vmail_messages]] &lt;= 40, "Medium Usgae", "High Usage")))</f>
        <v>Medium Usgae</v>
      </c>
      <c r="AD290" t="str">
        <f>IF(tbl_Customers[[#This Row],[total_day_minutes]]&lt;=150,"Low Usage", IF(tbl_Customers[[#This Row],[total_day_minutes]]&lt;=200,"Medium Usage", IF(tbl_Customers[[#This Row],[total_day_minutes]]&lt;=250,"High Usage","Very High Usage")))</f>
        <v>Medium Usage</v>
      </c>
      <c r="AE290" t="str">
        <f>IF(tbl_Customers[[#This Row],[total_intl_calls]]&lt;=5,"Low Calls", IF(tbl_Customers[[#This Row],[total_intl_calls]]&lt;=10, "Medium Calls", "High Calls"))</f>
        <v>Low Calls</v>
      </c>
      <c r="AF2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 s="36" t="str">
        <f>IF(tbl_Customers[[#This Row],[Churn_Risk_Score]]&gt;=10,"High Risk", IF(tbl_Customers[[#This Row],[Churn_Risk_Score]]&gt;=5,"Medium Risk","Low Risk"))</f>
        <v>Low Risk</v>
      </c>
    </row>
    <row r="291" spans="1:33" x14ac:dyDescent="0.35">
      <c r="A291">
        <v>290</v>
      </c>
      <c r="B291" t="s">
        <v>64</v>
      </c>
      <c r="C291">
        <v>162</v>
      </c>
      <c r="D291" t="s">
        <v>28</v>
      </c>
      <c r="E291" t="s">
        <v>22</v>
      </c>
      <c r="F291" t="s">
        <v>22</v>
      </c>
      <c r="G291">
        <v>0</v>
      </c>
      <c r="H291">
        <v>220.6</v>
      </c>
      <c r="I291">
        <v>117</v>
      </c>
      <c r="J291">
        <v>37.5</v>
      </c>
      <c r="K291">
        <v>155.19999999999999</v>
      </c>
      <c r="L291">
        <v>121</v>
      </c>
      <c r="M291">
        <v>13.19</v>
      </c>
      <c r="N291">
        <v>186.7</v>
      </c>
      <c r="O291">
        <v>89</v>
      </c>
      <c r="P291">
        <v>8.4</v>
      </c>
      <c r="Q291">
        <v>10.5</v>
      </c>
      <c r="R291">
        <v>11</v>
      </c>
      <c r="S291">
        <v>2.84</v>
      </c>
      <c r="T291">
        <v>1</v>
      </c>
      <c r="U291" t="s">
        <v>22</v>
      </c>
      <c r="V291">
        <f>IF(tbl_Customers[[#This Row],[churn]] = "yes", 1, 0)</f>
        <v>0</v>
      </c>
      <c r="W291" t="str">
        <f>IF(tbl_Customers[[#This Row],[number_customer_service_calls]] &lt;= 1, "0-1 Calls", IF(tbl_Customers[[#This Row],[number_customer_service_calls]] &lt;= 3, "2-3 Calls", IF(tbl_Customers[[#This Row],[number_customer_service_calls]] &lt;=5, "4-5 Calls", "6+ Calls")))</f>
        <v>0-1 Calls</v>
      </c>
      <c r="X291" t="str">
        <f>IF(tbl_Customers[[#This Row],[account_length]] &lt;= 50, "0-50", IF(tbl_Customers[[#This Row],[account_length]] &lt;=100, "51-100", IF(tbl_Customers[[#This Row],[account_length]] &lt;= 150, "101-150", "151+")))</f>
        <v>151+</v>
      </c>
      <c r="Y291" t="str">
        <f>IF(tbl_Customers[[#This Row],[total_intl_charge]] &lt;= 3, "Low Charges", "High Charges")</f>
        <v>Low Charges</v>
      </c>
      <c r="Z291" t="str">
        <f>IF(tbl_Customers[[#This Row],[total_eve_calls]]&lt;=80,"Low Calls",
IF(tbl_Customers[[#This Row],[total_eve_calls]]&lt;=120,"Medium Calls","High Calls"))</f>
        <v>High Calls</v>
      </c>
      <c r="AA291" t="str">
        <f>IF(tbl_Customers[[#This Row],[total_eve_charge]]&lt;=15,"Low Charges",
IF(tbl_Customers[[#This Row],[total_eve_charge]]&lt;=20,"Medium Charges","High Charges"))</f>
        <v>Low Charges</v>
      </c>
      <c r="AB2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 t="str">
        <f>IF(tbl_Customers[[#This Row],[number_vmail_messages]] = 0, "No Usage", IF(tbl_Customers[[#This Row],[number_vmail_messages]] &lt;= 20, "Low Usage", IF(tbl_Customers[[#This Row],[number_vmail_messages]] &lt;= 40, "Medium Usgae", "High Usage")))</f>
        <v>No Usage</v>
      </c>
      <c r="AD291" t="str">
        <f>IF(tbl_Customers[[#This Row],[total_day_minutes]]&lt;=150,"Low Usage", IF(tbl_Customers[[#This Row],[total_day_minutes]]&lt;=200,"Medium Usage", IF(tbl_Customers[[#This Row],[total_day_minutes]]&lt;=250,"High Usage","Very High Usage")))</f>
        <v>High Usage</v>
      </c>
      <c r="AE291" t="str">
        <f>IF(tbl_Customers[[#This Row],[total_intl_calls]]&lt;=5,"Low Calls", IF(tbl_Customers[[#This Row],[total_intl_calls]]&lt;=10, "Medium Calls", "High Calls"))</f>
        <v>High Calls</v>
      </c>
      <c r="AF2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 s="36" t="str">
        <f>IF(tbl_Customers[[#This Row],[Churn_Risk_Score]]&gt;=10,"High Risk", IF(tbl_Customers[[#This Row],[Churn_Risk_Score]]&gt;=5,"Medium Risk","Low Risk"))</f>
        <v>Low Risk</v>
      </c>
    </row>
    <row r="292" spans="1:33" x14ac:dyDescent="0.35">
      <c r="A292">
        <v>291</v>
      </c>
      <c r="B292" t="s">
        <v>42</v>
      </c>
      <c r="C292">
        <v>83</v>
      </c>
      <c r="D292" t="s">
        <v>21</v>
      </c>
      <c r="E292" t="s">
        <v>22</v>
      </c>
      <c r="F292" t="s">
        <v>23</v>
      </c>
      <c r="G292">
        <v>41</v>
      </c>
      <c r="H292">
        <v>155.9</v>
      </c>
      <c r="I292">
        <v>122</v>
      </c>
      <c r="J292">
        <v>26.5</v>
      </c>
      <c r="K292">
        <v>162.30000000000001</v>
      </c>
      <c r="L292">
        <v>107</v>
      </c>
      <c r="M292">
        <v>13.8</v>
      </c>
      <c r="N292">
        <v>127.6</v>
      </c>
      <c r="O292">
        <v>105</v>
      </c>
      <c r="P292">
        <v>5.74</v>
      </c>
      <c r="Q292">
        <v>13.1</v>
      </c>
      <c r="R292">
        <v>5</v>
      </c>
      <c r="S292">
        <v>3.54</v>
      </c>
      <c r="T292">
        <v>3</v>
      </c>
      <c r="U292" t="s">
        <v>22</v>
      </c>
      <c r="V292">
        <f>IF(tbl_Customers[[#This Row],[churn]] = "yes", 1, 0)</f>
        <v>0</v>
      </c>
      <c r="W292" t="str">
        <f>IF(tbl_Customers[[#This Row],[number_customer_service_calls]] &lt;= 1, "0-1 Calls", IF(tbl_Customers[[#This Row],[number_customer_service_calls]] &lt;= 3, "2-3 Calls", IF(tbl_Customers[[#This Row],[number_customer_service_calls]] &lt;=5, "4-5 Calls", "6+ Calls")))</f>
        <v>2-3 Calls</v>
      </c>
      <c r="X292" t="str">
        <f>IF(tbl_Customers[[#This Row],[account_length]] &lt;= 50, "0-50", IF(tbl_Customers[[#This Row],[account_length]] &lt;=100, "51-100", IF(tbl_Customers[[#This Row],[account_length]] &lt;= 150, "101-150", "151+")))</f>
        <v>51-100</v>
      </c>
      <c r="Y292" t="str">
        <f>IF(tbl_Customers[[#This Row],[total_intl_charge]] &lt;= 3, "Low Charges", "High Charges")</f>
        <v>High Charges</v>
      </c>
      <c r="Z292" t="str">
        <f>IF(tbl_Customers[[#This Row],[total_eve_calls]]&lt;=80,"Low Calls",
IF(tbl_Customers[[#This Row],[total_eve_calls]]&lt;=120,"Medium Calls","High Calls"))</f>
        <v>Medium Calls</v>
      </c>
      <c r="AA292" t="str">
        <f>IF(tbl_Customers[[#This Row],[total_eve_charge]]&lt;=15,"Low Charges",
IF(tbl_Customers[[#This Row],[total_eve_charge]]&lt;=20,"Medium Charges","High Charges"))</f>
        <v>Low Charges</v>
      </c>
      <c r="AB2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 t="str">
        <f>IF(tbl_Customers[[#This Row],[number_vmail_messages]] = 0, "No Usage", IF(tbl_Customers[[#This Row],[number_vmail_messages]] &lt;= 20, "Low Usage", IF(tbl_Customers[[#This Row],[number_vmail_messages]] &lt;= 40, "Medium Usgae", "High Usage")))</f>
        <v>High Usage</v>
      </c>
      <c r="AD292" t="str">
        <f>IF(tbl_Customers[[#This Row],[total_day_minutes]]&lt;=150,"Low Usage", IF(tbl_Customers[[#This Row],[total_day_minutes]]&lt;=200,"Medium Usage", IF(tbl_Customers[[#This Row],[total_day_minutes]]&lt;=250,"High Usage","Very High Usage")))</f>
        <v>Medium Usage</v>
      </c>
      <c r="AE292" t="str">
        <f>IF(tbl_Customers[[#This Row],[total_intl_calls]]&lt;=5,"Low Calls", IF(tbl_Customers[[#This Row],[total_intl_calls]]&lt;=10, "Medium Calls", "High Calls"))</f>
        <v>Low Calls</v>
      </c>
      <c r="AF2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2" s="36" t="str">
        <f>IF(tbl_Customers[[#This Row],[Churn_Risk_Score]]&gt;=10,"High Risk", IF(tbl_Customers[[#This Row],[Churn_Risk_Score]]&gt;=5,"Medium Risk","Low Risk"))</f>
        <v>Low Risk</v>
      </c>
    </row>
    <row r="293" spans="1:33" x14ac:dyDescent="0.35">
      <c r="A293">
        <v>292</v>
      </c>
      <c r="B293" t="s">
        <v>47</v>
      </c>
      <c r="C293">
        <v>59</v>
      </c>
      <c r="D293" t="s">
        <v>28</v>
      </c>
      <c r="E293" t="s">
        <v>22</v>
      </c>
      <c r="F293" t="s">
        <v>22</v>
      </c>
      <c r="G293">
        <v>0</v>
      </c>
      <c r="H293">
        <v>182.5</v>
      </c>
      <c r="I293">
        <v>104</v>
      </c>
      <c r="J293">
        <v>31.03</v>
      </c>
      <c r="K293">
        <v>204.7</v>
      </c>
      <c r="L293">
        <v>95</v>
      </c>
      <c r="M293">
        <v>17.399999999999999</v>
      </c>
      <c r="N293">
        <v>229.9</v>
      </c>
      <c r="O293">
        <v>100</v>
      </c>
      <c r="P293">
        <v>10.35</v>
      </c>
      <c r="Q293">
        <v>11.3</v>
      </c>
      <c r="R293">
        <v>8</v>
      </c>
      <c r="S293">
        <v>3.05</v>
      </c>
      <c r="T293">
        <v>4</v>
      </c>
      <c r="U293" t="s">
        <v>22</v>
      </c>
      <c r="V293">
        <f>IF(tbl_Customers[[#This Row],[churn]] = "yes", 1, 0)</f>
        <v>0</v>
      </c>
      <c r="W293" t="str">
        <f>IF(tbl_Customers[[#This Row],[number_customer_service_calls]] &lt;= 1, "0-1 Calls", IF(tbl_Customers[[#This Row],[number_customer_service_calls]] &lt;= 3, "2-3 Calls", IF(tbl_Customers[[#This Row],[number_customer_service_calls]] &lt;=5, "4-5 Calls", "6+ Calls")))</f>
        <v>4-5 Calls</v>
      </c>
      <c r="X293" t="str">
        <f>IF(tbl_Customers[[#This Row],[account_length]] &lt;= 50, "0-50", IF(tbl_Customers[[#This Row],[account_length]] &lt;=100, "51-100", IF(tbl_Customers[[#This Row],[account_length]] &lt;= 150, "101-150", "151+")))</f>
        <v>51-100</v>
      </c>
      <c r="Y293" t="str">
        <f>IF(tbl_Customers[[#This Row],[total_intl_charge]] &lt;= 3, "Low Charges", "High Charges")</f>
        <v>High Charges</v>
      </c>
      <c r="Z293" t="str">
        <f>IF(tbl_Customers[[#This Row],[total_eve_calls]]&lt;=80,"Low Calls",
IF(tbl_Customers[[#This Row],[total_eve_calls]]&lt;=120,"Medium Calls","High Calls"))</f>
        <v>Medium Calls</v>
      </c>
      <c r="AA293" t="str">
        <f>IF(tbl_Customers[[#This Row],[total_eve_charge]]&lt;=15,"Low Charges",
IF(tbl_Customers[[#This Row],[total_eve_charge]]&lt;=20,"Medium Charges","High Charges"))</f>
        <v>Medium Charges</v>
      </c>
      <c r="AB2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 t="str">
        <f>IF(tbl_Customers[[#This Row],[number_vmail_messages]] = 0, "No Usage", IF(tbl_Customers[[#This Row],[number_vmail_messages]] &lt;= 20, "Low Usage", IF(tbl_Customers[[#This Row],[number_vmail_messages]] &lt;= 40, "Medium Usgae", "High Usage")))</f>
        <v>No Usage</v>
      </c>
      <c r="AD293" t="str">
        <f>IF(tbl_Customers[[#This Row],[total_day_minutes]]&lt;=150,"Low Usage", IF(tbl_Customers[[#This Row],[total_day_minutes]]&lt;=200,"Medium Usage", IF(tbl_Customers[[#This Row],[total_day_minutes]]&lt;=250,"High Usage","Very High Usage")))</f>
        <v>Medium Usage</v>
      </c>
      <c r="AE293" t="str">
        <f>IF(tbl_Customers[[#This Row],[total_intl_calls]]&lt;=5,"Low Calls", IF(tbl_Customers[[#This Row],[total_intl_calls]]&lt;=10, "Medium Calls", "High Calls"))</f>
        <v>Medium Calls</v>
      </c>
      <c r="AF2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3" s="36" t="str">
        <f>IF(tbl_Customers[[#This Row],[Churn_Risk_Score]]&gt;=10,"High Risk", IF(tbl_Customers[[#This Row],[Churn_Risk_Score]]&gt;=5,"Medium Risk","Low Risk"))</f>
        <v>Medium Risk</v>
      </c>
    </row>
    <row r="294" spans="1:33" x14ac:dyDescent="0.35">
      <c r="A294">
        <v>293</v>
      </c>
      <c r="B294" t="s">
        <v>50</v>
      </c>
      <c r="C294">
        <v>179</v>
      </c>
      <c r="D294" t="s">
        <v>21</v>
      </c>
      <c r="E294" t="s">
        <v>23</v>
      </c>
      <c r="F294" t="s">
        <v>23</v>
      </c>
      <c r="G294">
        <v>38</v>
      </c>
      <c r="H294">
        <v>220.1</v>
      </c>
      <c r="I294">
        <v>78</v>
      </c>
      <c r="J294">
        <v>37.42</v>
      </c>
      <c r="K294">
        <v>234.3</v>
      </c>
      <c r="L294">
        <v>71</v>
      </c>
      <c r="M294">
        <v>19.920000000000002</v>
      </c>
      <c r="N294">
        <v>237.3</v>
      </c>
      <c r="O294">
        <v>85</v>
      </c>
      <c r="P294">
        <v>10.68</v>
      </c>
      <c r="Q294">
        <v>10.1</v>
      </c>
      <c r="R294">
        <v>4</v>
      </c>
      <c r="S294">
        <v>2.73</v>
      </c>
      <c r="T294">
        <v>4</v>
      </c>
      <c r="U294" t="s">
        <v>22</v>
      </c>
      <c r="V294">
        <f>IF(tbl_Customers[[#This Row],[churn]] = "yes", 1, 0)</f>
        <v>0</v>
      </c>
      <c r="W294" t="str">
        <f>IF(tbl_Customers[[#This Row],[number_customer_service_calls]] &lt;= 1, "0-1 Calls", IF(tbl_Customers[[#This Row],[number_customer_service_calls]] &lt;= 3, "2-3 Calls", IF(tbl_Customers[[#This Row],[number_customer_service_calls]] &lt;=5, "4-5 Calls", "6+ Calls")))</f>
        <v>4-5 Calls</v>
      </c>
      <c r="X294" t="str">
        <f>IF(tbl_Customers[[#This Row],[account_length]] &lt;= 50, "0-50", IF(tbl_Customers[[#This Row],[account_length]] &lt;=100, "51-100", IF(tbl_Customers[[#This Row],[account_length]] &lt;= 150, "101-150", "151+")))</f>
        <v>151+</v>
      </c>
      <c r="Y294" t="str">
        <f>IF(tbl_Customers[[#This Row],[total_intl_charge]] &lt;= 3, "Low Charges", "High Charges")</f>
        <v>Low Charges</v>
      </c>
      <c r="Z294" t="str">
        <f>IF(tbl_Customers[[#This Row],[total_eve_calls]]&lt;=80,"Low Calls",
IF(tbl_Customers[[#This Row],[total_eve_calls]]&lt;=120,"Medium Calls","High Calls"))</f>
        <v>Low Calls</v>
      </c>
      <c r="AA294" t="str">
        <f>IF(tbl_Customers[[#This Row],[total_eve_charge]]&lt;=15,"Low Charges",
IF(tbl_Customers[[#This Row],[total_eve_charge]]&lt;=20,"Medium Charges","High Charges"))</f>
        <v>Medium Charges</v>
      </c>
      <c r="AB2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 t="str">
        <f>IF(tbl_Customers[[#This Row],[number_vmail_messages]] = 0, "No Usage", IF(tbl_Customers[[#This Row],[number_vmail_messages]] &lt;= 20, "Low Usage", IF(tbl_Customers[[#This Row],[number_vmail_messages]] &lt;= 40, "Medium Usgae", "High Usage")))</f>
        <v>Medium Usgae</v>
      </c>
      <c r="AD294" t="str">
        <f>IF(tbl_Customers[[#This Row],[total_day_minutes]]&lt;=150,"Low Usage", IF(tbl_Customers[[#This Row],[total_day_minutes]]&lt;=200,"Medium Usage", IF(tbl_Customers[[#This Row],[total_day_minutes]]&lt;=250,"High Usage","Very High Usage")))</f>
        <v>High Usage</v>
      </c>
      <c r="AE294" t="str">
        <f>IF(tbl_Customers[[#This Row],[total_intl_calls]]&lt;=5,"Low Calls", IF(tbl_Customers[[#This Row],[total_intl_calls]]&lt;=10, "Medium Calls", "High Calls"))</f>
        <v>Low Calls</v>
      </c>
      <c r="AF2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4" s="36" t="str">
        <f>IF(tbl_Customers[[#This Row],[Churn_Risk_Score]]&gt;=10,"High Risk", IF(tbl_Customers[[#This Row],[Churn_Risk_Score]]&gt;=5,"Medium Risk","Low Risk"))</f>
        <v>Medium Risk</v>
      </c>
    </row>
    <row r="295" spans="1:33" x14ac:dyDescent="0.35">
      <c r="A295">
        <v>294</v>
      </c>
      <c r="B295" t="s">
        <v>50</v>
      </c>
      <c r="C295">
        <v>79</v>
      </c>
      <c r="D295" t="s">
        <v>25</v>
      </c>
      <c r="E295" t="s">
        <v>22</v>
      </c>
      <c r="F295" t="s">
        <v>22</v>
      </c>
      <c r="G295">
        <v>0</v>
      </c>
      <c r="H295">
        <v>152.19999999999999</v>
      </c>
      <c r="I295">
        <v>112</v>
      </c>
      <c r="J295">
        <v>25.87</v>
      </c>
      <c r="K295">
        <v>177.2</v>
      </c>
      <c r="L295">
        <v>132</v>
      </c>
      <c r="M295">
        <v>15.06</v>
      </c>
      <c r="N295">
        <v>96.4</v>
      </c>
      <c r="O295">
        <v>87</v>
      </c>
      <c r="P295">
        <v>4.34</v>
      </c>
      <c r="Q295">
        <v>5.3</v>
      </c>
      <c r="R295">
        <v>3</v>
      </c>
      <c r="S295">
        <v>1.43</v>
      </c>
      <c r="T295">
        <v>1</v>
      </c>
      <c r="U295" t="s">
        <v>22</v>
      </c>
      <c r="V295">
        <f>IF(tbl_Customers[[#This Row],[churn]] = "yes", 1, 0)</f>
        <v>0</v>
      </c>
      <c r="W295" t="str">
        <f>IF(tbl_Customers[[#This Row],[number_customer_service_calls]] &lt;= 1, "0-1 Calls", IF(tbl_Customers[[#This Row],[number_customer_service_calls]] &lt;= 3, "2-3 Calls", IF(tbl_Customers[[#This Row],[number_customer_service_calls]] &lt;=5, "4-5 Calls", "6+ Calls")))</f>
        <v>0-1 Calls</v>
      </c>
      <c r="X295" t="str">
        <f>IF(tbl_Customers[[#This Row],[account_length]] &lt;= 50, "0-50", IF(tbl_Customers[[#This Row],[account_length]] &lt;=100, "51-100", IF(tbl_Customers[[#This Row],[account_length]] &lt;= 150, "101-150", "151+")))</f>
        <v>51-100</v>
      </c>
      <c r="Y295" t="str">
        <f>IF(tbl_Customers[[#This Row],[total_intl_charge]] &lt;= 3, "Low Charges", "High Charges")</f>
        <v>Low Charges</v>
      </c>
      <c r="Z295" t="str">
        <f>IF(tbl_Customers[[#This Row],[total_eve_calls]]&lt;=80,"Low Calls",
IF(tbl_Customers[[#This Row],[total_eve_calls]]&lt;=120,"Medium Calls","High Calls"))</f>
        <v>High Calls</v>
      </c>
      <c r="AA295" t="str">
        <f>IF(tbl_Customers[[#This Row],[total_eve_charge]]&lt;=15,"Low Charges",
IF(tbl_Customers[[#This Row],[total_eve_charge]]&lt;=20,"Medium Charges","High Charges"))</f>
        <v>Medium Charges</v>
      </c>
      <c r="AB2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5" t="str">
        <f>IF(tbl_Customers[[#This Row],[number_vmail_messages]] = 0, "No Usage", IF(tbl_Customers[[#This Row],[number_vmail_messages]] &lt;= 20, "Low Usage", IF(tbl_Customers[[#This Row],[number_vmail_messages]] &lt;= 40, "Medium Usgae", "High Usage")))</f>
        <v>No Usage</v>
      </c>
      <c r="AD295" t="str">
        <f>IF(tbl_Customers[[#This Row],[total_day_minutes]]&lt;=150,"Low Usage", IF(tbl_Customers[[#This Row],[total_day_minutes]]&lt;=200,"Medium Usage", IF(tbl_Customers[[#This Row],[total_day_minutes]]&lt;=250,"High Usage","Very High Usage")))</f>
        <v>Medium Usage</v>
      </c>
      <c r="AE295" t="str">
        <f>IF(tbl_Customers[[#This Row],[total_intl_calls]]&lt;=5,"Low Calls", IF(tbl_Customers[[#This Row],[total_intl_calls]]&lt;=10, "Medium Calls", "High Calls"))</f>
        <v>Low Calls</v>
      </c>
      <c r="AF2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5" s="36" t="str">
        <f>IF(tbl_Customers[[#This Row],[Churn_Risk_Score]]&gt;=10,"High Risk", IF(tbl_Customers[[#This Row],[Churn_Risk_Score]]&gt;=5,"Medium Risk","Low Risk"))</f>
        <v>Low Risk</v>
      </c>
    </row>
    <row r="296" spans="1:33" x14ac:dyDescent="0.35">
      <c r="A296">
        <v>295</v>
      </c>
      <c r="B296" t="s">
        <v>47</v>
      </c>
      <c r="C296">
        <v>117</v>
      </c>
      <c r="D296" t="s">
        <v>21</v>
      </c>
      <c r="E296" t="s">
        <v>22</v>
      </c>
      <c r="F296" t="s">
        <v>22</v>
      </c>
      <c r="G296">
        <v>0</v>
      </c>
      <c r="H296">
        <v>181.5</v>
      </c>
      <c r="I296">
        <v>95</v>
      </c>
      <c r="J296">
        <v>30.86</v>
      </c>
      <c r="K296">
        <v>205.1</v>
      </c>
      <c r="L296">
        <v>88</v>
      </c>
      <c r="M296">
        <v>17.43</v>
      </c>
      <c r="N296">
        <v>204</v>
      </c>
      <c r="O296">
        <v>82</v>
      </c>
      <c r="P296">
        <v>9.18</v>
      </c>
      <c r="Q296">
        <v>14.7</v>
      </c>
      <c r="R296">
        <v>9</v>
      </c>
      <c r="S296">
        <v>3.97</v>
      </c>
      <c r="T296">
        <v>2</v>
      </c>
      <c r="U296" t="s">
        <v>22</v>
      </c>
      <c r="V296">
        <f>IF(tbl_Customers[[#This Row],[churn]] = "yes", 1, 0)</f>
        <v>0</v>
      </c>
      <c r="W296" t="str">
        <f>IF(tbl_Customers[[#This Row],[number_customer_service_calls]] &lt;= 1, "0-1 Calls", IF(tbl_Customers[[#This Row],[number_customer_service_calls]] &lt;= 3, "2-3 Calls", IF(tbl_Customers[[#This Row],[number_customer_service_calls]] &lt;=5, "4-5 Calls", "6+ Calls")))</f>
        <v>2-3 Calls</v>
      </c>
      <c r="X296" t="str">
        <f>IF(tbl_Customers[[#This Row],[account_length]] &lt;= 50, "0-50", IF(tbl_Customers[[#This Row],[account_length]] &lt;=100, "51-100", IF(tbl_Customers[[#This Row],[account_length]] &lt;= 150, "101-150", "151+")))</f>
        <v>101-150</v>
      </c>
      <c r="Y296" t="str">
        <f>IF(tbl_Customers[[#This Row],[total_intl_charge]] &lt;= 3, "Low Charges", "High Charges")</f>
        <v>High Charges</v>
      </c>
      <c r="Z296" t="str">
        <f>IF(tbl_Customers[[#This Row],[total_eve_calls]]&lt;=80,"Low Calls",
IF(tbl_Customers[[#This Row],[total_eve_calls]]&lt;=120,"Medium Calls","High Calls"))</f>
        <v>Medium Calls</v>
      </c>
      <c r="AA296" t="str">
        <f>IF(tbl_Customers[[#This Row],[total_eve_charge]]&lt;=15,"Low Charges",
IF(tbl_Customers[[#This Row],[total_eve_charge]]&lt;=20,"Medium Charges","High Charges"))</f>
        <v>Medium Charges</v>
      </c>
      <c r="AB2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6" t="str">
        <f>IF(tbl_Customers[[#This Row],[number_vmail_messages]] = 0, "No Usage", IF(tbl_Customers[[#This Row],[number_vmail_messages]] &lt;= 20, "Low Usage", IF(tbl_Customers[[#This Row],[number_vmail_messages]] &lt;= 40, "Medium Usgae", "High Usage")))</f>
        <v>No Usage</v>
      </c>
      <c r="AD296" t="str">
        <f>IF(tbl_Customers[[#This Row],[total_day_minutes]]&lt;=150,"Low Usage", IF(tbl_Customers[[#This Row],[total_day_minutes]]&lt;=200,"Medium Usage", IF(tbl_Customers[[#This Row],[total_day_minutes]]&lt;=250,"High Usage","Very High Usage")))</f>
        <v>Medium Usage</v>
      </c>
      <c r="AE296" t="str">
        <f>IF(tbl_Customers[[#This Row],[total_intl_calls]]&lt;=5,"Low Calls", IF(tbl_Customers[[#This Row],[total_intl_calls]]&lt;=10, "Medium Calls", "High Calls"))</f>
        <v>Medium Calls</v>
      </c>
      <c r="AF2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6" s="36" t="str">
        <f>IF(tbl_Customers[[#This Row],[Churn_Risk_Score]]&gt;=10,"High Risk", IF(tbl_Customers[[#This Row],[Churn_Risk_Score]]&gt;=5,"Medium Risk","Low Risk"))</f>
        <v>Low Risk</v>
      </c>
    </row>
    <row r="297" spans="1:33" x14ac:dyDescent="0.35">
      <c r="A297">
        <v>296</v>
      </c>
      <c r="B297" t="s">
        <v>67</v>
      </c>
      <c r="C297">
        <v>64</v>
      </c>
      <c r="D297" t="s">
        <v>25</v>
      </c>
      <c r="E297" t="s">
        <v>23</v>
      </c>
      <c r="F297" t="s">
        <v>22</v>
      </c>
      <c r="G297">
        <v>0</v>
      </c>
      <c r="H297">
        <v>236.2</v>
      </c>
      <c r="I297">
        <v>77</v>
      </c>
      <c r="J297">
        <v>40.15</v>
      </c>
      <c r="K297">
        <v>218.6</v>
      </c>
      <c r="L297">
        <v>85</v>
      </c>
      <c r="M297">
        <v>18.579999999999998</v>
      </c>
      <c r="N297">
        <v>194.1</v>
      </c>
      <c r="O297">
        <v>97</v>
      </c>
      <c r="P297">
        <v>8.73</v>
      </c>
      <c r="Q297">
        <v>13.2</v>
      </c>
      <c r="R297">
        <v>2</v>
      </c>
      <c r="S297">
        <v>3.56</v>
      </c>
      <c r="T297">
        <v>2</v>
      </c>
      <c r="U297" t="s">
        <v>23</v>
      </c>
      <c r="V297">
        <f>IF(tbl_Customers[[#This Row],[churn]] = "yes", 1, 0)</f>
        <v>1</v>
      </c>
      <c r="W297" t="str">
        <f>IF(tbl_Customers[[#This Row],[number_customer_service_calls]] &lt;= 1, "0-1 Calls", IF(tbl_Customers[[#This Row],[number_customer_service_calls]] &lt;= 3, "2-3 Calls", IF(tbl_Customers[[#This Row],[number_customer_service_calls]] &lt;=5, "4-5 Calls", "6+ Calls")))</f>
        <v>2-3 Calls</v>
      </c>
      <c r="X297" t="str">
        <f>IF(tbl_Customers[[#This Row],[account_length]] &lt;= 50, "0-50", IF(tbl_Customers[[#This Row],[account_length]] &lt;=100, "51-100", IF(tbl_Customers[[#This Row],[account_length]] &lt;= 150, "101-150", "151+")))</f>
        <v>51-100</v>
      </c>
      <c r="Y297" t="str">
        <f>IF(tbl_Customers[[#This Row],[total_intl_charge]] &lt;= 3, "Low Charges", "High Charges")</f>
        <v>High Charges</v>
      </c>
      <c r="Z297" t="str">
        <f>IF(tbl_Customers[[#This Row],[total_eve_calls]]&lt;=80,"Low Calls",
IF(tbl_Customers[[#This Row],[total_eve_calls]]&lt;=120,"Medium Calls","High Calls"))</f>
        <v>Medium Calls</v>
      </c>
      <c r="AA297" t="str">
        <f>IF(tbl_Customers[[#This Row],[total_eve_charge]]&lt;=15,"Low Charges",
IF(tbl_Customers[[#This Row],[total_eve_charge]]&lt;=20,"Medium Charges","High Charges"))</f>
        <v>Medium Charges</v>
      </c>
      <c r="AB2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7" t="str">
        <f>IF(tbl_Customers[[#This Row],[number_vmail_messages]] = 0, "No Usage", IF(tbl_Customers[[#This Row],[number_vmail_messages]] &lt;= 20, "Low Usage", IF(tbl_Customers[[#This Row],[number_vmail_messages]] &lt;= 40, "Medium Usgae", "High Usage")))</f>
        <v>No Usage</v>
      </c>
      <c r="AD297" t="str">
        <f>IF(tbl_Customers[[#This Row],[total_day_minutes]]&lt;=150,"Low Usage", IF(tbl_Customers[[#This Row],[total_day_minutes]]&lt;=200,"Medium Usage", IF(tbl_Customers[[#This Row],[total_day_minutes]]&lt;=250,"High Usage","Very High Usage")))</f>
        <v>High Usage</v>
      </c>
      <c r="AE297" t="str">
        <f>IF(tbl_Customers[[#This Row],[total_intl_calls]]&lt;=5,"Low Calls", IF(tbl_Customers[[#This Row],[total_intl_calls]]&lt;=10, "Medium Calls", "High Calls"))</f>
        <v>Low Calls</v>
      </c>
      <c r="AF2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7" s="36" t="str">
        <f>IF(tbl_Customers[[#This Row],[Churn_Risk_Score]]&gt;=10,"High Risk", IF(tbl_Customers[[#This Row],[Churn_Risk_Score]]&gt;=5,"Medium Risk","Low Risk"))</f>
        <v>Medium Risk</v>
      </c>
    </row>
    <row r="298" spans="1:33" x14ac:dyDescent="0.35">
      <c r="A298">
        <v>297</v>
      </c>
      <c r="B298" t="s">
        <v>61</v>
      </c>
      <c r="C298">
        <v>122</v>
      </c>
      <c r="D298" t="s">
        <v>25</v>
      </c>
      <c r="E298" t="s">
        <v>22</v>
      </c>
      <c r="F298" t="s">
        <v>23</v>
      </c>
      <c r="G298">
        <v>23</v>
      </c>
      <c r="H298">
        <v>134.19999999999999</v>
      </c>
      <c r="I298">
        <v>85</v>
      </c>
      <c r="J298">
        <v>22.81</v>
      </c>
      <c r="K298">
        <v>227.3</v>
      </c>
      <c r="L298">
        <v>132</v>
      </c>
      <c r="M298">
        <v>19.32</v>
      </c>
      <c r="N298">
        <v>122.4</v>
      </c>
      <c r="O298">
        <v>96</v>
      </c>
      <c r="P298">
        <v>5.51</v>
      </c>
      <c r="Q298">
        <v>8.5</v>
      </c>
      <c r="R298">
        <v>2</v>
      </c>
      <c r="S298">
        <v>2.2999999999999998</v>
      </c>
      <c r="T298">
        <v>2</v>
      </c>
      <c r="U298" t="s">
        <v>22</v>
      </c>
      <c r="V298">
        <f>IF(tbl_Customers[[#This Row],[churn]] = "yes", 1, 0)</f>
        <v>0</v>
      </c>
      <c r="W298" t="str">
        <f>IF(tbl_Customers[[#This Row],[number_customer_service_calls]] &lt;= 1, "0-1 Calls", IF(tbl_Customers[[#This Row],[number_customer_service_calls]] &lt;= 3, "2-3 Calls", IF(tbl_Customers[[#This Row],[number_customer_service_calls]] &lt;=5, "4-5 Calls", "6+ Calls")))</f>
        <v>2-3 Calls</v>
      </c>
      <c r="X298" t="str">
        <f>IF(tbl_Customers[[#This Row],[account_length]] &lt;= 50, "0-50", IF(tbl_Customers[[#This Row],[account_length]] &lt;=100, "51-100", IF(tbl_Customers[[#This Row],[account_length]] &lt;= 150, "101-150", "151+")))</f>
        <v>101-150</v>
      </c>
      <c r="Y298" t="str">
        <f>IF(tbl_Customers[[#This Row],[total_intl_charge]] &lt;= 3, "Low Charges", "High Charges")</f>
        <v>Low Charges</v>
      </c>
      <c r="Z298" t="str">
        <f>IF(tbl_Customers[[#This Row],[total_eve_calls]]&lt;=80,"Low Calls",
IF(tbl_Customers[[#This Row],[total_eve_calls]]&lt;=120,"Medium Calls","High Calls"))</f>
        <v>High Calls</v>
      </c>
      <c r="AA298" t="str">
        <f>IF(tbl_Customers[[#This Row],[total_eve_charge]]&lt;=15,"Low Charges",
IF(tbl_Customers[[#This Row],[total_eve_charge]]&lt;=20,"Medium Charges","High Charges"))</f>
        <v>Medium Charges</v>
      </c>
      <c r="AB2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 t="str">
        <f>IF(tbl_Customers[[#This Row],[number_vmail_messages]] = 0, "No Usage", IF(tbl_Customers[[#This Row],[number_vmail_messages]] &lt;= 20, "Low Usage", IF(tbl_Customers[[#This Row],[number_vmail_messages]] &lt;= 40, "Medium Usgae", "High Usage")))</f>
        <v>Medium Usgae</v>
      </c>
      <c r="AD298" t="str">
        <f>IF(tbl_Customers[[#This Row],[total_day_minutes]]&lt;=150,"Low Usage", IF(tbl_Customers[[#This Row],[total_day_minutes]]&lt;=200,"Medium Usage", IF(tbl_Customers[[#This Row],[total_day_minutes]]&lt;=250,"High Usage","Very High Usage")))</f>
        <v>Low Usage</v>
      </c>
      <c r="AE298" t="str">
        <f>IF(tbl_Customers[[#This Row],[total_intl_calls]]&lt;=5,"Low Calls", IF(tbl_Customers[[#This Row],[total_intl_calls]]&lt;=10, "Medium Calls", "High Calls"))</f>
        <v>Low Calls</v>
      </c>
      <c r="AF2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 s="36" t="str">
        <f>IF(tbl_Customers[[#This Row],[Churn_Risk_Score]]&gt;=10,"High Risk", IF(tbl_Customers[[#This Row],[Churn_Risk_Score]]&gt;=5,"Medium Risk","Low Risk"))</f>
        <v>Low Risk</v>
      </c>
    </row>
    <row r="299" spans="1:33" x14ac:dyDescent="0.35">
      <c r="A299">
        <v>298</v>
      </c>
      <c r="B299" t="s">
        <v>43</v>
      </c>
      <c r="C299">
        <v>90</v>
      </c>
      <c r="D299" t="s">
        <v>25</v>
      </c>
      <c r="E299" t="s">
        <v>22</v>
      </c>
      <c r="F299" t="s">
        <v>23</v>
      </c>
      <c r="G299">
        <v>29</v>
      </c>
      <c r="H299">
        <v>150.1</v>
      </c>
      <c r="I299">
        <v>109</v>
      </c>
      <c r="J299">
        <v>25.52</v>
      </c>
      <c r="K299">
        <v>264.7</v>
      </c>
      <c r="L299">
        <v>103</v>
      </c>
      <c r="M299">
        <v>22.5</v>
      </c>
      <c r="N299">
        <v>178.4</v>
      </c>
      <c r="O299">
        <v>97</v>
      </c>
      <c r="P299">
        <v>8.0299999999999994</v>
      </c>
      <c r="Q299">
        <v>5.8</v>
      </c>
      <c r="R299">
        <v>4</v>
      </c>
      <c r="S299">
        <v>1.57</v>
      </c>
      <c r="T299">
        <v>1</v>
      </c>
      <c r="U299" t="s">
        <v>22</v>
      </c>
      <c r="V299">
        <f>IF(tbl_Customers[[#This Row],[churn]] = "yes", 1, 0)</f>
        <v>0</v>
      </c>
      <c r="W299" t="str">
        <f>IF(tbl_Customers[[#This Row],[number_customer_service_calls]] &lt;= 1, "0-1 Calls", IF(tbl_Customers[[#This Row],[number_customer_service_calls]] &lt;= 3, "2-3 Calls", IF(tbl_Customers[[#This Row],[number_customer_service_calls]] &lt;=5, "4-5 Calls", "6+ Calls")))</f>
        <v>0-1 Calls</v>
      </c>
      <c r="X299" t="str">
        <f>IF(tbl_Customers[[#This Row],[account_length]] &lt;= 50, "0-50", IF(tbl_Customers[[#This Row],[account_length]] &lt;=100, "51-100", IF(tbl_Customers[[#This Row],[account_length]] &lt;= 150, "101-150", "151+")))</f>
        <v>51-100</v>
      </c>
      <c r="Y299" t="str">
        <f>IF(tbl_Customers[[#This Row],[total_intl_charge]] &lt;= 3, "Low Charges", "High Charges")</f>
        <v>Low Charges</v>
      </c>
      <c r="Z299" t="str">
        <f>IF(tbl_Customers[[#This Row],[total_eve_calls]]&lt;=80,"Low Calls",
IF(tbl_Customers[[#This Row],[total_eve_calls]]&lt;=120,"Medium Calls","High Calls"))</f>
        <v>Medium Calls</v>
      </c>
      <c r="AA299" t="str">
        <f>IF(tbl_Customers[[#This Row],[total_eve_charge]]&lt;=15,"Low Charges",
IF(tbl_Customers[[#This Row],[total_eve_charge]]&lt;=20,"Medium Charges","High Charges"))</f>
        <v>High Charges</v>
      </c>
      <c r="AB2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 t="str">
        <f>IF(tbl_Customers[[#This Row],[number_vmail_messages]] = 0, "No Usage", IF(tbl_Customers[[#This Row],[number_vmail_messages]] &lt;= 20, "Low Usage", IF(tbl_Customers[[#This Row],[number_vmail_messages]] &lt;= 40, "Medium Usgae", "High Usage")))</f>
        <v>Medium Usgae</v>
      </c>
      <c r="AD299" t="str">
        <f>IF(tbl_Customers[[#This Row],[total_day_minutes]]&lt;=150,"Low Usage", IF(tbl_Customers[[#This Row],[total_day_minutes]]&lt;=200,"Medium Usage", IF(tbl_Customers[[#This Row],[total_day_minutes]]&lt;=250,"High Usage","Very High Usage")))</f>
        <v>Medium Usage</v>
      </c>
      <c r="AE299" t="str">
        <f>IF(tbl_Customers[[#This Row],[total_intl_calls]]&lt;=5,"Low Calls", IF(tbl_Customers[[#This Row],[total_intl_calls]]&lt;=10, "Medium Calls", "High Calls"))</f>
        <v>Low Calls</v>
      </c>
      <c r="AF2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9" s="36" t="str">
        <f>IF(tbl_Customers[[#This Row],[Churn_Risk_Score]]&gt;=10,"High Risk", IF(tbl_Customers[[#This Row],[Churn_Risk_Score]]&gt;=5,"Medium Risk","Low Risk"))</f>
        <v>Low Risk</v>
      </c>
    </row>
    <row r="300" spans="1:33" x14ac:dyDescent="0.35">
      <c r="A300">
        <v>299</v>
      </c>
      <c r="B300" t="s">
        <v>41</v>
      </c>
      <c r="C300">
        <v>159</v>
      </c>
      <c r="D300" t="s">
        <v>25</v>
      </c>
      <c r="E300" t="s">
        <v>23</v>
      </c>
      <c r="F300" t="s">
        <v>22</v>
      </c>
      <c r="G300">
        <v>0</v>
      </c>
      <c r="H300">
        <v>257.10000000000002</v>
      </c>
      <c r="I300">
        <v>53</v>
      </c>
      <c r="J300">
        <v>43.71</v>
      </c>
      <c r="K300">
        <v>312.2</v>
      </c>
      <c r="L300">
        <v>127</v>
      </c>
      <c r="M300">
        <v>26.54</v>
      </c>
      <c r="N300">
        <v>183</v>
      </c>
      <c r="O300">
        <v>82</v>
      </c>
      <c r="P300">
        <v>8.24</v>
      </c>
      <c r="Q300">
        <v>8.8000000000000007</v>
      </c>
      <c r="R300">
        <v>6</v>
      </c>
      <c r="S300">
        <v>2.38</v>
      </c>
      <c r="T300">
        <v>1</v>
      </c>
      <c r="U300" t="s">
        <v>23</v>
      </c>
      <c r="V300">
        <f>IF(tbl_Customers[[#This Row],[churn]] = "yes", 1, 0)</f>
        <v>1</v>
      </c>
      <c r="W300" t="str">
        <f>IF(tbl_Customers[[#This Row],[number_customer_service_calls]] &lt;= 1, "0-1 Calls", IF(tbl_Customers[[#This Row],[number_customer_service_calls]] &lt;= 3, "2-3 Calls", IF(tbl_Customers[[#This Row],[number_customer_service_calls]] &lt;=5, "4-5 Calls", "6+ Calls")))</f>
        <v>0-1 Calls</v>
      </c>
      <c r="X300" t="str">
        <f>IF(tbl_Customers[[#This Row],[account_length]] &lt;= 50, "0-50", IF(tbl_Customers[[#This Row],[account_length]] &lt;=100, "51-100", IF(tbl_Customers[[#This Row],[account_length]] &lt;= 150, "101-150", "151+")))</f>
        <v>151+</v>
      </c>
      <c r="Y300" t="str">
        <f>IF(tbl_Customers[[#This Row],[total_intl_charge]] &lt;= 3, "Low Charges", "High Charges")</f>
        <v>Low Charges</v>
      </c>
      <c r="Z300" t="str">
        <f>IF(tbl_Customers[[#This Row],[total_eve_calls]]&lt;=80,"Low Calls",
IF(tbl_Customers[[#This Row],[total_eve_calls]]&lt;=120,"Medium Calls","High Calls"))</f>
        <v>High Calls</v>
      </c>
      <c r="AA300" t="str">
        <f>IF(tbl_Customers[[#This Row],[total_eve_charge]]&lt;=15,"Low Charges",
IF(tbl_Customers[[#This Row],[total_eve_charge]]&lt;=20,"Medium Charges","High Charges"))</f>
        <v>High Charges</v>
      </c>
      <c r="AB3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0" t="str">
        <f>IF(tbl_Customers[[#This Row],[number_vmail_messages]] = 0, "No Usage", IF(tbl_Customers[[#This Row],[number_vmail_messages]] &lt;= 20, "Low Usage", IF(tbl_Customers[[#This Row],[number_vmail_messages]] &lt;= 40, "Medium Usgae", "High Usage")))</f>
        <v>No Usage</v>
      </c>
      <c r="AD300" t="str">
        <f>IF(tbl_Customers[[#This Row],[total_day_minutes]]&lt;=150,"Low Usage", IF(tbl_Customers[[#This Row],[total_day_minutes]]&lt;=200,"Medium Usage", IF(tbl_Customers[[#This Row],[total_day_minutes]]&lt;=250,"High Usage","Very High Usage")))</f>
        <v>Very High Usage</v>
      </c>
      <c r="AE300" t="str">
        <f>IF(tbl_Customers[[#This Row],[total_intl_calls]]&lt;=5,"Low Calls", IF(tbl_Customers[[#This Row],[total_intl_calls]]&lt;=10, "Medium Calls", "High Calls"))</f>
        <v>Medium Calls</v>
      </c>
      <c r="AF3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0" s="36" t="str">
        <f>IF(tbl_Customers[[#This Row],[Churn_Risk_Score]]&gt;=10,"High Risk", IF(tbl_Customers[[#This Row],[Churn_Risk_Score]]&gt;=5,"Medium Risk","Low Risk"))</f>
        <v>Medium Risk</v>
      </c>
    </row>
    <row r="301" spans="1:33" x14ac:dyDescent="0.35">
      <c r="A301">
        <v>300</v>
      </c>
      <c r="B301" t="s">
        <v>54</v>
      </c>
      <c r="C301">
        <v>148</v>
      </c>
      <c r="D301" t="s">
        <v>21</v>
      </c>
      <c r="E301" t="s">
        <v>22</v>
      </c>
      <c r="F301" t="s">
        <v>22</v>
      </c>
      <c r="G301">
        <v>0</v>
      </c>
      <c r="H301">
        <v>124.4</v>
      </c>
      <c r="I301">
        <v>83</v>
      </c>
      <c r="J301">
        <v>21.15</v>
      </c>
      <c r="K301">
        <v>179.7</v>
      </c>
      <c r="L301">
        <v>81</v>
      </c>
      <c r="M301">
        <v>15.27</v>
      </c>
      <c r="N301">
        <v>253</v>
      </c>
      <c r="O301">
        <v>99</v>
      </c>
      <c r="P301">
        <v>11.39</v>
      </c>
      <c r="Q301">
        <v>11.3</v>
      </c>
      <c r="R301">
        <v>6</v>
      </c>
      <c r="S301">
        <v>3.05</v>
      </c>
      <c r="T301">
        <v>0</v>
      </c>
      <c r="U301" t="s">
        <v>22</v>
      </c>
      <c r="V301">
        <f>IF(tbl_Customers[[#This Row],[churn]] = "yes", 1, 0)</f>
        <v>0</v>
      </c>
      <c r="W301" t="str">
        <f>IF(tbl_Customers[[#This Row],[number_customer_service_calls]] &lt;= 1, "0-1 Calls", IF(tbl_Customers[[#This Row],[number_customer_service_calls]] &lt;= 3, "2-3 Calls", IF(tbl_Customers[[#This Row],[number_customer_service_calls]] &lt;=5, "4-5 Calls", "6+ Calls")))</f>
        <v>0-1 Calls</v>
      </c>
      <c r="X301" t="str">
        <f>IF(tbl_Customers[[#This Row],[account_length]] &lt;= 50, "0-50", IF(tbl_Customers[[#This Row],[account_length]] &lt;=100, "51-100", IF(tbl_Customers[[#This Row],[account_length]] &lt;= 150, "101-150", "151+")))</f>
        <v>101-150</v>
      </c>
      <c r="Y301" t="str">
        <f>IF(tbl_Customers[[#This Row],[total_intl_charge]] &lt;= 3, "Low Charges", "High Charges")</f>
        <v>High Charges</v>
      </c>
      <c r="Z301" t="str">
        <f>IF(tbl_Customers[[#This Row],[total_eve_calls]]&lt;=80,"Low Calls",
IF(tbl_Customers[[#This Row],[total_eve_calls]]&lt;=120,"Medium Calls","High Calls"))</f>
        <v>Medium Calls</v>
      </c>
      <c r="AA301" t="str">
        <f>IF(tbl_Customers[[#This Row],[total_eve_charge]]&lt;=15,"Low Charges",
IF(tbl_Customers[[#This Row],[total_eve_charge]]&lt;=20,"Medium Charges","High Charges"))</f>
        <v>Medium Charges</v>
      </c>
      <c r="AB3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 t="str">
        <f>IF(tbl_Customers[[#This Row],[number_vmail_messages]] = 0, "No Usage", IF(tbl_Customers[[#This Row],[number_vmail_messages]] &lt;= 20, "Low Usage", IF(tbl_Customers[[#This Row],[number_vmail_messages]] &lt;= 40, "Medium Usgae", "High Usage")))</f>
        <v>No Usage</v>
      </c>
      <c r="AD301" t="str">
        <f>IF(tbl_Customers[[#This Row],[total_day_minutes]]&lt;=150,"Low Usage", IF(tbl_Customers[[#This Row],[total_day_minutes]]&lt;=200,"Medium Usage", IF(tbl_Customers[[#This Row],[total_day_minutes]]&lt;=250,"High Usage","Very High Usage")))</f>
        <v>Low Usage</v>
      </c>
      <c r="AE301" t="str">
        <f>IF(tbl_Customers[[#This Row],[total_intl_calls]]&lt;=5,"Low Calls", IF(tbl_Customers[[#This Row],[total_intl_calls]]&lt;=10, "Medium Calls", "High Calls"))</f>
        <v>Medium Calls</v>
      </c>
      <c r="AF3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 s="36" t="str">
        <f>IF(tbl_Customers[[#This Row],[Churn_Risk_Score]]&gt;=10,"High Risk", IF(tbl_Customers[[#This Row],[Churn_Risk_Score]]&gt;=5,"Medium Risk","Low Risk"))</f>
        <v>Low Risk</v>
      </c>
    </row>
    <row r="302" spans="1:33" x14ac:dyDescent="0.35">
      <c r="A302">
        <v>301</v>
      </c>
      <c r="B302" t="s">
        <v>20</v>
      </c>
      <c r="C302">
        <v>39</v>
      </c>
      <c r="D302" t="s">
        <v>21</v>
      </c>
      <c r="E302" t="s">
        <v>22</v>
      </c>
      <c r="F302" t="s">
        <v>23</v>
      </c>
      <c r="G302">
        <v>36</v>
      </c>
      <c r="H302">
        <v>141.69999999999999</v>
      </c>
      <c r="I302">
        <v>121</v>
      </c>
      <c r="J302">
        <v>24.09</v>
      </c>
      <c r="K302">
        <v>232.3</v>
      </c>
      <c r="L302">
        <v>113</v>
      </c>
      <c r="M302">
        <v>19.75</v>
      </c>
      <c r="N302">
        <v>222.1</v>
      </c>
      <c r="O302">
        <v>131</v>
      </c>
      <c r="P302">
        <v>9.99</v>
      </c>
      <c r="Q302">
        <v>12</v>
      </c>
      <c r="R302">
        <v>5</v>
      </c>
      <c r="S302">
        <v>3.24</v>
      </c>
      <c r="T302">
        <v>1</v>
      </c>
      <c r="U302" t="s">
        <v>22</v>
      </c>
      <c r="V302">
        <f>IF(tbl_Customers[[#This Row],[churn]] = "yes", 1, 0)</f>
        <v>0</v>
      </c>
      <c r="W302" t="str">
        <f>IF(tbl_Customers[[#This Row],[number_customer_service_calls]] &lt;= 1, "0-1 Calls", IF(tbl_Customers[[#This Row],[number_customer_service_calls]] &lt;= 3, "2-3 Calls", IF(tbl_Customers[[#This Row],[number_customer_service_calls]] &lt;=5, "4-5 Calls", "6+ Calls")))</f>
        <v>0-1 Calls</v>
      </c>
      <c r="X302" t="str">
        <f>IF(tbl_Customers[[#This Row],[account_length]] &lt;= 50, "0-50", IF(tbl_Customers[[#This Row],[account_length]] &lt;=100, "51-100", IF(tbl_Customers[[#This Row],[account_length]] &lt;= 150, "101-150", "151+")))</f>
        <v>0-50</v>
      </c>
      <c r="Y302" t="str">
        <f>IF(tbl_Customers[[#This Row],[total_intl_charge]] &lt;= 3, "Low Charges", "High Charges")</f>
        <v>High Charges</v>
      </c>
      <c r="Z302" t="str">
        <f>IF(tbl_Customers[[#This Row],[total_eve_calls]]&lt;=80,"Low Calls",
IF(tbl_Customers[[#This Row],[total_eve_calls]]&lt;=120,"Medium Calls","High Calls"))</f>
        <v>Medium Calls</v>
      </c>
      <c r="AA302" t="str">
        <f>IF(tbl_Customers[[#This Row],[total_eve_charge]]&lt;=15,"Low Charges",
IF(tbl_Customers[[#This Row],[total_eve_charge]]&lt;=20,"Medium Charges","High Charges"))</f>
        <v>Medium Charges</v>
      </c>
      <c r="AB3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 t="str">
        <f>IF(tbl_Customers[[#This Row],[number_vmail_messages]] = 0, "No Usage", IF(tbl_Customers[[#This Row],[number_vmail_messages]] &lt;= 20, "Low Usage", IF(tbl_Customers[[#This Row],[number_vmail_messages]] &lt;= 40, "Medium Usgae", "High Usage")))</f>
        <v>Medium Usgae</v>
      </c>
      <c r="AD302" t="str">
        <f>IF(tbl_Customers[[#This Row],[total_day_minutes]]&lt;=150,"Low Usage", IF(tbl_Customers[[#This Row],[total_day_minutes]]&lt;=200,"Medium Usage", IF(tbl_Customers[[#This Row],[total_day_minutes]]&lt;=250,"High Usage","Very High Usage")))</f>
        <v>Low Usage</v>
      </c>
      <c r="AE302" t="str">
        <f>IF(tbl_Customers[[#This Row],[total_intl_calls]]&lt;=5,"Low Calls", IF(tbl_Customers[[#This Row],[total_intl_calls]]&lt;=10, "Medium Calls", "High Calls"))</f>
        <v>Low Calls</v>
      </c>
      <c r="AF3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2" s="36" t="str">
        <f>IF(tbl_Customers[[#This Row],[Churn_Risk_Score]]&gt;=10,"High Risk", IF(tbl_Customers[[#This Row],[Churn_Risk_Score]]&gt;=5,"Medium Risk","Low Risk"))</f>
        <v>Low Risk</v>
      </c>
    </row>
    <row r="303" spans="1:33" x14ac:dyDescent="0.35">
      <c r="A303">
        <v>302</v>
      </c>
      <c r="B303" t="s">
        <v>67</v>
      </c>
      <c r="C303">
        <v>77</v>
      </c>
      <c r="D303" t="s">
        <v>25</v>
      </c>
      <c r="E303" t="s">
        <v>22</v>
      </c>
      <c r="F303" t="s">
        <v>22</v>
      </c>
      <c r="G303">
        <v>0</v>
      </c>
      <c r="H303">
        <v>230</v>
      </c>
      <c r="I303">
        <v>87</v>
      </c>
      <c r="J303">
        <v>39.1</v>
      </c>
      <c r="K303">
        <v>103.2</v>
      </c>
      <c r="L303">
        <v>138</v>
      </c>
      <c r="M303">
        <v>8.77</v>
      </c>
      <c r="N303">
        <v>309.60000000000002</v>
      </c>
      <c r="O303">
        <v>136</v>
      </c>
      <c r="P303">
        <v>13.93</v>
      </c>
      <c r="Q303">
        <v>11.3</v>
      </c>
      <c r="R303">
        <v>3</v>
      </c>
      <c r="S303">
        <v>3.05</v>
      </c>
      <c r="T303">
        <v>2</v>
      </c>
      <c r="U303" t="s">
        <v>22</v>
      </c>
      <c r="V303">
        <f>IF(tbl_Customers[[#This Row],[churn]] = "yes", 1, 0)</f>
        <v>0</v>
      </c>
      <c r="W303" t="str">
        <f>IF(tbl_Customers[[#This Row],[number_customer_service_calls]] &lt;= 1, "0-1 Calls", IF(tbl_Customers[[#This Row],[number_customer_service_calls]] &lt;= 3, "2-3 Calls", IF(tbl_Customers[[#This Row],[number_customer_service_calls]] &lt;=5, "4-5 Calls", "6+ Calls")))</f>
        <v>2-3 Calls</v>
      </c>
      <c r="X303" t="str">
        <f>IF(tbl_Customers[[#This Row],[account_length]] &lt;= 50, "0-50", IF(tbl_Customers[[#This Row],[account_length]] &lt;=100, "51-100", IF(tbl_Customers[[#This Row],[account_length]] &lt;= 150, "101-150", "151+")))</f>
        <v>51-100</v>
      </c>
      <c r="Y303" t="str">
        <f>IF(tbl_Customers[[#This Row],[total_intl_charge]] &lt;= 3, "Low Charges", "High Charges")</f>
        <v>High Charges</v>
      </c>
      <c r="Z303" t="str">
        <f>IF(tbl_Customers[[#This Row],[total_eve_calls]]&lt;=80,"Low Calls",
IF(tbl_Customers[[#This Row],[total_eve_calls]]&lt;=120,"Medium Calls","High Calls"))</f>
        <v>High Calls</v>
      </c>
      <c r="AA303" t="str">
        <f>IF(tbl_Customers[[#This Row],[total_eve_charge]]&lt;=15,"Low Charges",
IF(tbl_Customers[[#This Row],[total_eve_charge]]&lt;=20,"Medium Charges","High Charges"))</f>
        <v>Low Charges</v>
      </c>
      <c r="AB3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 t="str">
        <f>IF(tbl_Customers[[#This Row],[number_vmail_messages]] = 0, "No Usage", IF(tbl_Customers[[#This Row],[number_vmail_messages]] &lt;= 20, "Low Usage", IF(tbl_Customers[[#This Row],[number_vmail_messages]] &lt;= 40, "Medium Usgae", "High Usage")))</f>
        <v>No Usage</v>
      </c>
      <c r="AD303" t="str">
        <f>IF(tbl_Customers[[#This Row],[total_day_minutes]]&lt;=150,"Low Usage", IF(tbl_Customers[[#This Row],[total_day_minutes]]&lt;=200,"Medium Usage", IF(tbl_Customers[[#This Row],[total_day_minutes]]&lt;=250,"High Usage","Very High Usage")))</f>
        <v>High Usage</v>
      </c>
      <c r="AE303" t="str">
        <f>IF(tbl_Customers[[#This Row],[total_intl_calls]]&lt;=5,"Low Calls", IF(tbl_Customers[[#This Row],[total_intl_calls]]&lt;=10, "Medium Calls", "High Calls"))</f>
        <v>Low Calls</v>
      </c>
      <c r="AF3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3" s="36" t="str">
        <f>IF(tbl_Customers[[#This Row],[Churn_Risk_Score]]&gt;=10,"High Risk", IF(tbl_Customers[[#This Row],[Churn_Risk_Score]]&gt;=5,"Medium Risk","Low Risk"))</f>
        <v>Low Risk</v>
      </c>
    </row>
    <row r="304" spans="1:33" x14ac:dyDescent="0.35">
      <c r="A304">
        <v>303</v>
      </c>
      <c r="B304" t="s">
        <v>26</v>
      </c>
      <c r="C304">
        <v>194</v>
      </c>
      <c r="D304" t="s">
        <v>25</v>
      </c>
      <c r="E304" t="s">
        <v>22</v>
      </c>
      <c r="F304" t="s">
        <v>22</v>
      </c>
      <c r="G304">
        <v>0</v>
      </c>
      <c r="H304">
        <v>162.30000000000001</v>
      </c>
      <c r="I304">
        <v>88</v>
      </c>
      <c r="J304">
        <v>27.59</v>
      </c>
      <c r="K304">
        <v>213.7</v>
      </c>
      <c r="L304">
        <v>118</v>
      </c>
      <c r="M304">
        <v>18.16</v>
      </c>
      <c r="N304">
        <v>192.1</v>
      </c>
      <c r="O304">
        <v>81</v>
      </c>
      <c r="P304">
        <v>8.64</v>
      </c>
      <c r="Q304">
        <v>10.9</v>
      </c>
      <c r="R304">
        <v>2</v>
      </c>
      <c r="S304">
        <v>2.94</v>
      </c>
      <c r="T304">
        <v>0</v>
      </c>
      <c r="U304" t="s">
        <v>22</v>
      </c>
      <c r="V304">
        <f>IF(tbl_Customers[[#This Row],[churn]] = "yes", 1, 0)</f>
        <v>0</v>
      </c>
      <c r="W304" t="str">
        <f>IF(tbl_Customers[[#This Row],[number_customer_service_calls]] &lt;= 1, "0-1 Calls", IF(tbl_Customers[[#This Row],[number_customer_service_calls]] &lt;= 3, "2-3 Calls", IF(tbl_Customers[[#This Row],[number_customer_service_calls]] &lt;=5, "4-5 Calls", "6+ Calls")))</f>
        <v>0-1 Calls</v>
      </c>
      <c r="X304" t="str">
        <f>IF(tbl_Customers[[#This Row],[account_length]] &lt;= 50, "0-50", IF(tbl_Customers[[#This Row],[account_length]] &lt;=100, "51-100", IF(tbl_Customers[[#This Row],[account_length]] &lt;= 150, "101-150", "151+")))</f>
        <v>151+</v>
      </c>
      <c r="Y304" t="str">
        <f>IF(tbl_Customers[[#This Row],[total_intl_charge]] &lt;= 3, "Low Charges", "High Charges")</f>
        <v>Low Charges</v>
      </c>
      <c r="Z304" t="str">
        <f>IF(tbl_Customers[[#This Row],[total_eve_calls]]&lt;=80,"Low Calls",
IF(tbl_Customers[[#This Row],[total_eve_calls]]&lt;=120,"Medium Calls","High Calls"))</f>
        <v>Medium Calls</v>
      </c>
      <c r="AA304" t="str">
        <f>IF(tbl_Customers[[#This Row],[total_eve_charge]]&lt;=15,"Low Charges",
IF(tbl_Customers[[#This Row],[total_eve_charge]]&lt;=20,"Medium Charges","High Charges"))</f>
        <v>Medium Charges</v>
      </c>
      <c r="AB3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 t="str">
        <f>IF(tbl_Customers[[#This Row],[number_vmail_messages]] = 0, "No Usage", IF(tbl_Customers[[#This Row],[number_vmail_messages]] &lt;= 20, "Low Usage", IF(tbl_Customers[[#This Row],[number_vmail_messages]] &lt;= 40, "Medium Usgae", "High Usage")))</f>
        <v>No Usage</v>
      </c>
      <c r="AD304" t="str">
        <f>IF(tbl_Customers[[#This Row],[total_day_minutes]]&lt;=150,"Low Usage", IF(tbl_Customers[[#This Row],[total_day_minutes]]&lt;=200,"Medium Usage", IF(tbl_Customers[[#This Row],[total_day_minutes]]&lt;=250,"High Usage","Very High Usage")))</f>
        <v>Medium Usage</v>
      </c>
      <c r="AE304" t="str">
        <f>IF(tbl_Customers[[#This Row],[total_intl_calls]]&lt;=5,"Low Calls", IF(tbl_Customers[[#This Row],[total_intl_calls]]&lt;=10, "Medium Calls", "High Calls"))</f>
        <v>Low Calls</v>
      </c>
      <c r="AF3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 s="36" t="str">
        <f>IF(tbl_Customers[[#This Row],[Churn_Risk_Score]]&gt;=10,"High Risk", IF(tbl_Customers[[#This Row],[Churn_Risk_Score]]&gt;=5,"Medium Risk","Low Risk"))</f>
        <v>Low Risk</v>
      </c>
    </row>
    <row r="305" spans="1:33" x14ac:dyDescent="0.35">
      <c r="A305">
        <v>304</v>
      </c>
      <c r="B305" t="s">
        <v>58</v>
      </c>
      <c r="C305">
        <v>112</v>
      </c>
      <c r="D305" t="s">
        <v>21</v>
      </c>
      <c r="E305" t="s">
        <v>22</v>
      </c>
      <c r="F305" t="s">
        <v>22</v>
      </c>
      <c r="G305">
        <v>0</v>
      </c>
      <c r="H305">
        <v>193.3</v>
      </c>
      <c r="I305">
        <v>96</v>
      </c>
      <c r="J305">
        <v>32.86</v>
      </c>
      <c r="K305">
        <v>264.10000000000002</v>
      </c>
      <c r="L305">
        <v>123</v>
      </c>
      <c r="M305">
        <v>22.45</v>
      </c>
      <c r="N305">
        <v>128.6</v>
      </c>
      <c r="O305">
        <v>115</v>
      </c>
      <c r="P305">
        <v>5.79</v>
      </c>
      <c r="Q305">
        <v>9.1</v>
      </c>
      <c r="R305">
        <v>3</v>
      </c>
      <c r="S305">
        <v>2.46</v>
      </c>
      <c r="T305">
        <v>4</v>
      </c>
      <c r="U305" t="s">
        <v>22</v>
      </c>
      <c r="V305">
        <f>IF(tbl_Customers[[#This Row],[churn]] = "yes", 1, 0)</f>
        <v>0</v>
      </c>
      <c r="W305" t="str">
        <f>IF(tbl_Customers[[#This Row],[number_customer_service_calls]] &lt;= 1, "0-1 Calls", IF(tbl_Customers[[#This Row],[number_customer_service_calls]] &lt;= 3, "2-3 Calls", IF(tbl_Customers[[#This Row],[number_customer_service_calls]] &lt;=5, "4-5 Calls", "6+ Calls")))</f>
        <v>4-5 Calls</v>
      </c>
      <c r="X305" t="str">
        <f>IF(tbl_Customers[[#This Row],[account_length]] &lt;= 50, "0-50", IF(tbl_Customers[[#This Row],[account_length]] &lt;=100, "51-100", IF(tbl_Customers[[#This Row],[account_length]] &lt;= 150, "101-150", "151+")))</f>
        <v>101-150</v>
      </c>
      <c r="Y305" t="str">
        <f>IF(tbl_Customers[[#This Row],[total_intl_charge]] &lt;= 3, "Low Charges", "High Charges")</f>
        <v>Low Charges</v>
      </c>
      <c r="Z305" t="str">
        <f>IF(tbl_Customers[[#This Row],[total_eve_calls]]&lt;=80,"Low Calls",
IF(tbl_Customers[[#This Row],[total_eve_calls]]&lt;=120,"Medium Calls","High Calls"))</f>
        <v>High Calls</v>
      </c>
      <c r="AA305" t="str">
        <f>IF(tbl_Customers[[#This Row],[total_eve_charge]]&lt;=15,"Low Charges",
IF(tbl_Customers[[#This Row],[total_eve_charge]]&lt;=20,"Medium Charges","High Charges"))</f>
        <v>High Charges</v>
      </c>
      <c r="AB3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5" t="str">
        <f>IF(tbl_Customers[[#This Row],[number_vmail_messages]] = 0, "No Usage", IF(tbl_Customers[[#This Row],[number_vmail_messages]] &lt;= 20, "Low Usage", IF(tbl_Customers[[#This Row],[number_vmail_messages]] &lt;= 40, "Medium Usgae", "High Usage")))</f>
        <v>No Usage</v>
      </c>
      <c r="AD305" t="str">
        <f>IF(tbl_Customers[[#This Row],[total_day_minutes]]&lt;=150,"Low Usage", IF(tbl_Customers[[#This Row],[total_day_minutes]]&lt;=200,"Medium Usage", IF(tbl_Customers[[#This Row],[total_day_minutes]]&lt;=250,"High Usage","Very High Usage")))</f>
        <v>Medium Usage</v>
      </c>
      <c r="AE305" t="str">
        <f>IF(tbl_Customers[[#This Row],[total_intl_calls]]&lt;=5,"Low Calls", IF(tbl_Customers[[#This Row],[total_intl_calls]]&lt;=10, "Medium Calls", "High Calls"))</f>
        <v>Low Calls</v>
      </c>
      <c r="AF3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5" s="36" t="str">
        <f>IF(tbl_Customers[[#This Row],[Churn_Risk_Score]]&gt;=10,"High Risk", IF(tbl_Customers[[#This Row],[Churn_Risk_Score]]&gt;=5,"Medium Risk","Low Risk"))</f>
        <v>Medium Risk</v>
      </c>
    </row>
    <row r="306" spans="1:33" x14ac:dyDescent="0.35">
      <c r="A306">
        <v>305</v>
      </c>
      <c r="B306" t="s">
        <v>49</v>
      </c>
      <c r="C306">
        <v>45</v>
      </c>
      <c r="D306" t="s">
        <v>21</v>
      </c>
      <c r="E306" t="s">
        <v>22</v>
      </c>
      <c r="F306" t="s">
        <v>22</v>
      </c>
      <c r="G306">
        <v>0</v>
      </c>
      <c r="H306">
        <v>78.2</v>
      </c>
      <c r="I306">
        <v>127</v>
      </c>
      <c r="J306">
        <v>13.29</v>
      </c>
      <c r="K306">
        <v>253.4</v>
      </c>
      <c r="L306">
        <v>108</v>
      </c>
      <c r="M306">
        <v>21.54</v>
      </c>
      <c r="N306">
        <v>255</v>
      </c>
      <c r="O306">
        <v>100</v>
      </c>
      <c r="P306">
        <v>11.48</v>
      </c>
      <c r="Q306">
        <v>18</v>
      </c>
      <c r="R306">
        <v>3</v>
      </c>
      <c r="S306">
        <v>4.8600000000000003</v>
      </c>
      <c r="T306">
        <v>1</v>
      </c>
      <c r="U306" t="s">
        <v>22</v>
      </c>
      <c r="V306">
        <f>IF(tbl_Customers[[#This Row],[churn]] = "yes", 1, 0)</f>
        <v>0</v>
      </c>
      <c r="W306" t="str">
        <f>IF(tbl_Customers[[#This Row],[number_customer_service_calls]] &lt;= 1, "0-1 Calls", IF(tbl_Customers[[#This Row],[number_customer_service_calls]] &lt;= 3, "2-3 Calls", IF(tbl_Customers[[#This Row],[number_customer_service_calls]] &lt;=5, "4-5 Calls", "6+ Calls")))</f>
        <v>0-1 Calls</v>
      </c>
      <c r="X306" t="str">
        <f>IF(tbl_Customers[[#This Row],[account_length]] &lt;= 50, "0-50", IF(tbl_Customers[[#This Row],[account_length]] &lt;=100, "51-100", IF(tbl_Customers[[#This Row],[account_length]] &lt;= 150, "101-150", "151+")))</f>
        <v>0-50</v>
      </c>
      <c r="Y306" t="str">
        <f>IF(tbl_Customers[[#This Row],[total_intl_charge]] &lt;= 3, "Low Charges", "High Charges")</f>
        <v>High Charges</v>
      </c>
      <c r="Z306" t="str">
        <f>IF(tbl_Customers[[#This Row],[total_eve_calls]]&lt;=80,"Low Calls",
IF(tbl_Customers[[#This Row],[total_eve_calls]]&lt;=120,"Medium Calls","High Calls"))</f>
        <v>Medium Calls</v>
      </c>
      <c r="AA306" t="str">
        <f>IF(tbl_Customers[[#This Row],[total_eve_charge]]&lt;=15,"Low Charges",
IF(tbl_Customers[[#This Row],[total_eve_charge]]&lt;=20,"Medium Charges","High Charges"))</f>
        <v>High Charges</v>
      </c>
      <c r="AB3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 t="str">
        <f>IF(tbl_Customers[[#This Row],[number_vmail_messages]] = 0, "No Usage", IF(tbl_Customers[[#This Row],[number_vmail_messages]] &lt;= 20, "Low Usage", IF(tbl_Customers[[#This Row],[number_vmail_messages]] &lt;= 40, "Medium Usgae", "High Usage")))</f>
        <v>No Usage</v>
      </c>
      <c r="AD306" t="str">
        <f>IF(tbl_Customers[[#This Row],[total_day_minutes]]&lt;=150,"Low Usage", IF(tbl_Customers[[#This Row],[total_day_minutes]]&lt;=200,"Medium Usage", IF(tbl_Customers[[#This Row],[total_day_minutes]]&lt;=250,"High Usage","Very High Usage")))</f>
        <v>Low Usage</v>
      </c>
      <c r="AE306" t="str">
        <f>IF(tbl_Customers[[#This Row],[total_intl_calls]]&lt;=5,"Low Calls", IF(tbl_Customers[[#This Row],[total_intl_calls]]&lt;=10, "Medium Calls", "High Calls"))</f>
        <v>Low Calls</v>
      </c>
      <c r="AF3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6" s="36" t="str">
        <f>IF(tbl_Customers[[#This Row],[Churn_Risk_Score]]&gt;=10,"High Risk", IF(tbl_Customers[[#This Row],[Churn_Risk_Score]]&gt;=5,"Medium Risk","Low Risk"))</f>
        <v>Low Risk</v>
      </c>
    </row>
    <row r="307" spans="1:33" x14ac:dyDescent="0.35">
      <c r="A307">
        <v>306</v>
      </c>
      <c r="B307" t="s">
        <v>70</v>
      </c>
      <c r="C307">
        <v>132</v>
      </c>
      <c r="D307" t="s">
        <v>21</v>
      </c>
      <c r="E307" t="s">
        <v>22</v>
      </c>
      <c r="F307" t="s">
        <v>22</v>
      </c>
      <c r="G307">
        <v>0</v>
      </c>
      <c r="H307">
        <v>83.4</v>
      </c>
      <c r="I307">
        <v>110</v>
      </c>
      <c r="J307">
        <v>14.18</v>
      </c>
      <c r="K307">
        <v>232.2</v>
      </c>
      <c r="L307">
        <v>137</v>
      </c>
      <c r="M307">
        <v>19.739999999999998</v>
      </c>
      <c r="N307">
        <v>146.69999999999999</v>
      </c>
      <c r="O307">
        <v>114</v>
      </c>
      <c r="P307">
        <v>6.6</v>
      </c>
      <c r="Q307">
        <v>7.6</v>
      </c>
      <c r="R307">
        <v>5</v>
      </c>
      <c r="S307">
        <v>2.0499999999999998</v>
      </c>
      <c r="T307">
        <v>1</v>
      </c>
      <c r="U307" t="s">
        <v>22</v>
      </c>
      <c r="V307">
        <f>IF(tbl_Customers[[#This Row],[churn]] = "yes", 1, 0)</f>
        <v>0</v>
      </c>
      <c r="W307" t="str">
        <f>IF(tbl_Customers[[#This Row],[number_customer_service_calls]] &lt;= 1, "0-1 Calls", IF(tbl_Customers[[#This Row],[number_customer_service_calls]] &lt;= 3, "2-3 Calls", IF(tbl_Customers[[#This Row],[number_customer_service_calls]] &lt;=5, "4-5 Calls", "6+ Calls")))</f>
        <v>0-1 Calls</v>
      </c>
      <c r="X307" t="str">
        <f>IF(tbl_Customers[[#This Row],[account_length]] &lt;= 50, "0-50", IF(tbl_Customers[[#This Row],[account_length]] &lt;=100, "51-100", IF(tbl_Customers[[#This Row],[account_length]] &lt;= 150, "101-150", "151+")))</f>
        <v>101-150</v>
      </c>
      <c r="Y307" t="str">
        <f>IF(tbl_Customers[[#This Row],[total_intl_charge]] &lt;= 3, "Low Charges", "High Charges")</f>
        <v>Low Charges</v>
      </c>
      <c r="Z307" t="str">
        <f>IF(tbl_Customers[[#This Row],[total_eve_calls]]&lt;=80,"Low Calls",
IF(tbl_Customers[[#This Row],[total_eve_calls]]&lt;=120,"Medium Calls","High Calls"))</f>
        <v>High Calls</v>
      </c>
      <c r="AA307" t="str">
        <f>IF(tbl_Customers[[#This Row],[total_eve_charge]]&lt;=15,"Low Charges",
IF(tbl_Customers[[#This Row],[total_eve_charge]]&lt;=20,"Medium Charges","High Charges"))</f>
        <v>Medium Charges</v>
      </c>
      <c r="AB3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7" t="str">
        <f>IF(tbl_Customers[[#This Row],[number_vmail_messages]] = 0, "No Usage", IF(tbl_Customers[[#This Row],[number_vmail_messages]] &lt;= 20, "Low Usage", IF(tbl_Customers[[#This Row],[number_vmail_messages]] &lt;= 40, "Medium Usgae", "High Usage")))</f>
        <v>No Usage</v>
      </c>
      <c r="AD307" t="str">
        <f>IF(tbl_Customers[[#This Row],[total_day_minutes]]&lt;=150,"Low Usage", IF(tbl_Customers[[#This Row],[total_day_minutes]]&lt;=200,"Medium Usage", IF(tbl_Customers[[#This Row],[total_day_minutes]]&lt;=250,"High Usage","Very High Usage")))</f>
        <v>Low Usage</v>
      </c>
      <c r="AE307" t="str">
        <f>IF(tbl_Customers[[#This Row],[total_intl_calls]]&lt;=5,"Low Calls", IF(tbl_Customers[[#This Row],[total_intl_calls]]&lt;=10, "Medium Calls", "High Calls"))</f>
        <v>Low Calls</v>
      </c>
      <c r="AF3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7" s="36" t="str">
        <f>IF(tbl_Customers[[#This Row],[Churn_Risk_Score]]&gt;=10,"High Risk", IF(tbl_Customers[[#This Row],[Churn_Risk_Score]]&gt;=5,"Medium Risk","Low Risk"))</f>
        <v>Low Risk</v>
      </c>
    </row>
    <row r="308" spans="1:33" x14ac:dyDescent="0.35">
      <c r="A308">
        <v>307</v>
      </c>
      <c r="B308" t="s">
        <v>58</v>
      </c>
      <c r="C308">
        <v>135</v>
      </c>
      <c r="D308" t="s">
        <v>21</v>
      </c>
      <c r="E308" t="s">
        <v>22</v>
      </c>
      <c r="F308" t="s">
        <v>22</v>
      </c>
      <c r="G308">
        <v>0</v>
      </c>
      <c r="H308">
        <v>201.8</v>
      </c>
      <c r="I308">
        <v>81</v>
      </c>
      <c r="J308">
        <v>34.31</v>
      </c>
      <c r="K308">
        <v>225</v>
      </c>
      <c r="L308">
        <v>114</v>
      </c>
      <c r="M308">
        <v>19.13</v>
      </c>
      <c r="N308">
        <v>204.4</v>
      </c>
      <c r="O308">
        <v>82</v>
      </c>
      <c r="P308">
        <v>9.1999999999999993</v>
      </c>
      <c r="Q308">
        <v>10.3</v>
      </c>
      <c r="R308">
        <v>6</v>
      </c>
      <c r="S308">
        <v>2.78</v>
      </c>
      <c r="T308">
        <v>1</v>
      </c>
      <c r="U308" t="s">
        <v>22</v>
      </c>
      <c r="V308">
        <f>IF(tbl_Customers[[#This Row],[churn]] = "yes", 1, 0)</f>
        <v>0</v>
      </c>
      <c r="W308" t="str">
        <f>IF(tbl_Customers[[#This Row],[number_customer_service_calls]] &lt;= 1, "0-1 Calls", IF(tbl_Customers[[#This Row],[number_customer_service_calls]] &lt;= 3, "2-3 Calls", IF(tbl_Customers[[#This Row],[number_customer_service_calls]] &lt;=5, "4-5 Calls", "6+ Calls")))</f>
        <v>0-1 Calls</v>
      </c>
      <c r="X308" t="str">
        <f>IF(tbl_Customers[[#This Row],[account_length]] &lt;= 50, "0-50", IF(tbl_Customers[[#This Row],[account_length]] &lt;=100, "51-100", IF(tbl_Customers[[#This Row],[account_length]] &lt;= 150, "101-150", "151+")))</f>
        <v>101-150</v>
      </c>
      <c r="Y308" t="str">
        <f>IF(tbl_Customers[[#This Row],[total_intl_charge]] &lt;= 3, "Low Charges", "High Charges")</f>
        <v>Low Charges</v>
      </c>
      <c r="Z308" t="str">
        <f>IF(tbl_Customers[[#This Row],[total_eve_calls]]&lt;=80,"Low Calls",
IF(tbl_Customers[[#This Row],[total_eve_calls]]&lt;=120,"Medium Calls","High Calls"))</f>
        <v>Medium Calls</v>
      </c>
      <c r="AA308" t="str">
        <f>IF(tbl_Customers[[#This Row],[total_eve_charge]]&lt;=15,"Low Charges",
IF(tbl_Customers[[#This Row],[total_eve_charge]]&lt;=20,"Medium Charges","High Charges"))</f>
        <v>Medium Charges</v>
      </c>
      <c r="AB3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 t="str">
        <f>IF(tbl_Customers[[#This Row],[number_vmail_messages]] = 0, "No Usage", IF(tbl_Customers[[#This Row],[number_vmail_messages]] &lt;= 20, "Low Usage", IF(tbl_Customers[[#This Row],[number_vmail_messages]] &lt;= 40, "Medium Usgae", "High Usage")))</f>
        <v>No Usage</v>
      </c>
      <c r="AD308" t="str">
        <f>IF(tbl_Customers[[#This Row],[total_day_minutes]]&lt;=150,"Low Usage", IF(tbl_Customers[[#This Row],[total_day_minutes]]&lt;=200,"Medium Usage", IF(tbl_Customers[[#This Row],[total_day_minutes]]&lt;=250,"High Usage","Very High Usage")))</f>
        <v>High Usage</v>
      </c>
      <c r="AE308" t="str">
        <f>IF(tbl_Customers[[#This Row],[total_intl_calls]]&lt;=5,"Low Calls", IF(tbl_Customers[[#This Row],[total_intl_calls]]&lt;=10, "Medium Calls", "High Calls"))</f>
        <v>Medium Calls</v>
      </c>
      <c r="AF3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8" s="36" t="str">
        <f>IF(tbl_Customers[[#This Row],[Churn_Risk_Score]]&gt;=10,"High Risk", IF(tbl_Customers[[#This Row],[Churn_Risk_Score]]&gt;=5,"Medium Risk","Low Risk"))</f>
        <v>Low Risk</v>
      </c>
    </row>
    <row r="309" spans="1:33" x14ac:dyDescent="0.35">
      <c r="A309">
        <v>308</v>
      </c>
      <c r="B309" t="s">
        <v>61</v>
      </c>
      <c r="C309">
        <v>56</v>
      </c>
      <c r="D309" t="s">
        <v>25</v>
      </c>
      <c r="E309" t="s">
        <v>22</v>
      </c>
      <c r="F309" t="s">
        <v>22</v>
      </c>
      <c r="G309">
        <v>0</v>
      </c>
      <c r="H309">
        <v>197</v>
      </c>
      <c r="I309">
        <v>110</v>
      </c>
      <c r="J309">
        <v>33.49</v>
      </c>
      <c r="K309">
        <v>222.8</v>
      </c>
      <c r="L309">
        <v>102</v>
      </c>
      <c r="M309">
        <v>18.940000000000001</v>
      </c>
      <c r="N309">
        <v>225.3</v>
      </c>
      <c r="O309">
        <v>91</v>
      </c>
      <c r="P309">
        <v>10.14</v>
      </c>
      <c r="Q309">
        <v>10.6</v>
      </c>
      <c r="R309">
        <v>6</v>
      </c>
      <c r="S309">
        <v>2.86</v>
      </c>
      <c r="T309">
        <v>2</v>
      </c>
      <c r="U309" t="s">
        <v>22</v>
      </c>
      <c r="V309">
        <f>IF(tbl_Customers[[#This Row],[churn]] = "yes", 1, 0)</f>
        <v>0</v>
      </c>
      <c r="W309" t="str">
        <f>IF(tbl_Customers[[#This Row],[number_customer_service_calls]] &lt;= 1, "0-1 Calls", IF(tbl_Customers[[#This Row],[number_customer_service_calls]] &lt;= 3, "2-3 Calls", IF(tbl_Customers[[#This Row],[number_customer_service_calls]] &lt;=5, "4-5 Calls", "6+ Calls")))</f>
        <v>2-3 Calls</v>
      </c>
      <c r="X309" t="str">
        <f>IF(tbl_Customers[[#This Row],[account_length]] &lt;= 50, "0-50", IF(tbl_Customers[[#This Row],[account_length]] &lt;=100, "51-100", IF(tbl_Customers[[#This Row],[account_length]] &lt;= 150, "101-150", "151+")))</f>
        <v>51-100</v>
      </c>
      <c r="Y309" t="str">
        <f>IF(tbl_Customers[[#This Row],[total_intl_charge]] &lt;= 3, "Low Charges", "High Charges")</f>
        <v>Low Charges</v>
      </c>
      <c r="Z309" t="str">
        <f>IF(tbl_Customers[[#This Row],[total_eve_calls]]&lt;=80,"Low Calls",
IF(tbl_Customers[[#This Row],[total_eve_calls]]&lt;=120,"Medium Calls","High Calls"))</f>
        <v>Medium Calls</v>
      </c>
      <c r="AA309" t="str">
        <f>IF(tbl_Customers[[#This Row],[total_eve_charge]]&lt;=15,"Low Charges",
IF(tbl_Customers[[#This Row],[total_eve_charge]]&lt;=20,"Medium Charges","High Charges"))</f>
        <v>Medium Charges</v>
      </c>
      <c r="AB3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 t="str">
        <f>IF(tbl_Customers[[#This Row],[number_vmail_messages]] = 0, "No Usage", IF(tbl_Customers[[#This Row],[number_vmail_messages]] &lt;= 20, "Low Usage", IF(tbl_Customers[[#This Row],[number_vmail_messages]] &lt;= 40, "Medium Usgae", "High Usage")))</f>
        <v>No Usage</v>
      </c>
      <c r="AD309" t="str">
        <f>IF(tbl_Customers[[#This Row],[total_day_minutes]]&lt;=150,"Low Usage", IF(tbl_Customers[[#This Row],[total_day_minutes]]&lt;=200,"Medium Usage", IF(tbl_Customers[[#This Row],[total_day_minutes]]&lt;=250,"High Usage","Very High Usage")))</f>
        <v>Medium Usage</v>
      </c>
      <c r="AE309" t="str">
        <f>IF(tbl_Customers[[#This Row],[total_intl_calls]]&lt;=5,"Low Calls", IF(tbl_Customers[[#This Row],[total_intl_calls]]&lt;=10, "Medium Calls", "High Calls"))</f>
        <v>Medium Calls</v>
      </c>
      <c r="AF3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 s="36" t="str">
        <f>IF(tbl_Customers[[#This Row],[Churn_Risk_Score]]&gt;=10,"High Risk", IF(tbl_Customers[[#This Row],[Churn_Risk_Score]]&gt;=5,"Medium Risk","Low Risk"))</f>
        <v>Low Risk</v>
      </c>
    </row>
    <row r="310" spans="1:33" x14ac:dyDescent="0.35">
      <c r="A310">
        <v>309</v>
      </c>
      <c r="B310" t="s">
        <v>56</v>
      </c>
      <c r="C310">
        <v>151</v>
      </c>
      <c r="D310" t="s">
        <v>21</v>
      </c>
      <c r="E310" t="s">
        <v>23</v>
      </c>
      <c r="F310" t="s">
        <v>22</v>
      </c>
      <c r="G310">
        <v>0</v>
      </c>
      <c r="H310">
        <v>218</v>
      </c>
      <c r="I310">
        <v>57</v>
      </c>
      <c r="J310">
        <v>37.06</v>
      </c>
      <c r="K310">
        <v>114.4</v>
      </c>
      <c r="L310">
        <v>88</v>
      </c>
      <c r="M310">
        <v>9.7200000000000006</v>
      </c>
      <c r="N310">
        <v>269.2</v>
      </c>
      <c r="O310">
        <v>95</v>
      </c>
      <c r="P310">
        <v>12.11</v>
      </c>
      <c r="Q310">
        <v>12.4</v>
      </c>
      <c r="R310">
        <v>1</v>
      </c>
      <c r="S310">
        <v>3.35</v>
      </c>
      <c r="T310">
        <v>0</v>
      </c>
      <c r="U310" t="s">
        <v>23</v>
      </c>
      <c r="V310">
        <f>IF(tbl_Customers[[#This Row],[churn]] = "yes", 1, 0)</f>
        <v>1</v>
      </c>
      <c r="W310" t="str">
        <f>IF(tbl_Customers[[#This Row],[number_customer_service_calls]] &lt;= 1, "0-1 Calls", IF(tbl_Customers[[#This Row],[number_customer_service_calls]] &lt;= 3, "2-3 Calls", IF(tbl_Customers[[#This Row],[number_customer_service_calls]] &lt;=5, "4-5 Calls", "6+ Calls")))</f>
        <v>0-1 Calls</v>
      </c>
      <c r="X310" t="str">
        <f>IF(tbl_Customers[[#This Row],[account_length]] &lt;= 50, "0-50", IF(tbl_Customers[[#This Row],[account_length]] &lt;=100, "51-100", IF(tbl_Customers[[#This Row],[account_length]] &lt;= 150, "101-150", "151+")))</f>
        <v>151+</v>
      </c>
      <c r="Y310" t="str">
        <f>IF(tbl_Customers[[#This Row],[total_intl_charge]] &lt;= 3, "Low Charges", "High Charges")</f>
        <v>High Charges</v>
      </c>
      <c r="Z310" t="str">
        <f>IF(tbl_Customers[[#This Row],[total_eve_calls]]&lt;=80,"Low Calls",
IF(tbl_Customers[[#This Row],[total_eve_calls]]&lt;=120,"Medium Calls","High Calls"))</f>
        <v>Medium Calls</v>
      </c>
      <c r="AA310" t="str">
        <f>IF(tbl_Customers[[#This Row],[total_eve_charge]]&lt;=15,"Low Charges",
IF(tbl_Customers[[#This Row],[total_eve_charge]]&lt;=20,"Medium Charges","High Charges"))</f>
        <v>Low Charges</v>
      </c>
      <c r="AB3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0" t="str">
        <f>IF(tbl_Customers[[#This Row],[number_vmail_messages]] = 0, "No Usage", IF(tbl_Customers[[#This Row],[number_vmail_messages]] &lt;= 20, "Low Usage", IF(tbl_Customers[[#This Row],[number_vmail_messages]] &lt;= 40, "Medium Usgae", "High Usage")))</f>
        <v>No Usage</v>
      </c>
      <c r="AD310" t="str">
        <f>IF(tbl_Customers[[#This Row],[total_day_minutes]]&lt;=150,"Low Usage", IF(tbl_Customers[[#This Row],[total_day_minutes]]&lt;=200,"Medium Usage", IF(tbl_Customers[[#This Row],[total_day_minutes]]&lt;=250,"High Usage","Very High Usage")))</f>
        <v>High Usage</v>
      </c>
      <c r="AE310" t="str">
        <f>IF(tbl_Customers[[#This Row],[total_intl_calls]]&lt;=5,"Low Calls", IF(tbl_Customers[[#This Row],[total_intl_calls]]&lt;=10, "Medium Calls", "High Calls"))</f>
        <v>Low Calls</v>
      </c>
      <c r="AF3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0" s="36" t="str">
        <f>IF(tbl_Customers[[#This Row],[Churn_Risk_Score]]&gt;=10,"High Risk", IF(tbl_Customers[[#This Row],[Churn_Risk_Score]]&gt;=5,"Medium Risk","Low Risk"))</f>
        <v>Medium Risk</v>
      </c>
    </row>
    <row r="311" spans="1:33" x14ac:dyDescent="0.35">
      <c r="A311">
        <v>310</v>
      </c>
      <c r="B311" t="s">
        <v>36</v>
      </c>
      <c r="C311">
        <v>32</v>
      </c>
      <c r="D311" t="s">
        <v>21</v>
      </c>
      <c r="E311" t="s">
        <v>22</v>
      </c>
      <c r="F311" t="s">
        <v>22</v>
      </c>
      <c r="G311">
        <v>0</v>
      </c>
      <c r="H311">
        <v>164.8</v>
      </c>
      <c r="I311">
        <v>98</v>
      </c>
      <c r="J311">
        <v>28.02</v>
      </c>
      <c r="K311">
        <v>229.9</v>
      </c>
      <c r="L311">
        <v>96</v>
      </c>
      <c r="M311">
        <v>19.54</v>
      </c>
      <c r="N311">
        <v>167.3</v>
      </c>
      <c r="O311">
        <v>108</v>
      </c>
      <c r="P311">
        <v>7.53</v>
      </c>
      <c r="Q311">
        <v>14.8</v>
      </c>
      <c r="R311">
        <v>2</v>
      </c>
      <c r="S311">
        <v>4</v>
      </c>
      <c r="T311">
        <v>2</v>
      </c>
      <c r="U311" t="s">
        <v>22</v>
      </c>
      <c r="V311">
        <f>IF(tbl_Customers[[#This Row],[churn]] = "yes", 1, 0)</f>
        <v>0</v>
      </c>
      <c r="W311" t="str">
        <f>IF(tbl_Customers[[#This Row],[number_customer_service_calls]] &lt;= 1, "0-1 Calls", IF(tbl_Customers[[#This Row],[number_customer_service_calls]] &lt;= 3, "2-3 Calls", IF(tbl_Customers[[#This Row],[number_customer_service_calls]] &lt;=5, "4-5 Calls", "6+ Calls")))</f>
        <v>2-3 Calls</v>
      </c>
      <c r="X311" t="str">
        <f>IF(tbl_Customers[[#This Row],[account_length]] &lt;= 50, "0-50", IF(tbl_Customers[[#This Row],[account_length]] &lt;=100, "51-100", IF(tbl_Customers[[#This Row],[account_length]] &lt;= 150, "101-150", "151+")))</f>
        <v>0-50</v>
      </c>
      <c r="Y311" t="str">
        <f>IF(tbl_Customers[[#This Row],[total_intl_charge]] &lt;= 3, "Low Charges", "High Charges")</f>
        <v>High Charges</v>
      </c>
      <c r="Z311" t="str">
        <f>IF(tbl_Customers[[#This Row],[total_eve_calls]]&lt;=80,"Low Calls",
IF(tbl_Customers[[#This Row],[total_eve_calls]]&lt;=120,"Medium Calls","High Calls"))</f>
        <v>Medium Calls</v>
      </c>
      <c r="AA311" t="str">
        <f>IF(tbl_Customers[[#This Row],[total_eve_charge]]&lt;=15,"Low Charges",
IF(tbl_Customers[[#This Row],[total_eve_charge]]&lt;=20,"Medium Charges","High Charges"))</f>
        <v>Medium Charges</v>
      </c>
      <c r="AB3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 t="str">
        <f>IF(tbl_Customers[[#This Row],[number_vmail_messages]] = 0, "No Usage", IF(tbl_Customers[[#This Row],[number_vmail_messages]] &lt;= 20, "Low Usage", IF(tbl_Customers[[#This Row],[number_vmail_messages]] &lt;= 40, "Medium Usgae", "High Usage")))</f>
        <v>No Usage</v>
      </c>
      <c r="AD311" t="str">
        <f>IF(tbl_Customers[[#This Row],[total_day_minutes]]&lt;=150,"Low Usage", IF(tbl_Customers[[#This Row],[total_day_minutes]]&lt;=200,"Medium Usage", IF(tbl_Customers[[#This Row],[total_day_minutes]]&lt;=250,"High Usage","Very High Usage")))</f>
        <v>Medium Usage</v>
      </c>
      <c r="AE311" t="str">
        <f>IF(tbl_Customers[[#This Row],[total_intl_calls]]&lt;=5,"Low Calls", IF(tbl_Customers[[#This Row],[total_intl_calls]]&lt;=10, "Medium Calls", "High Calls"))</f>
        <v>Low Calls</v>
      </c>
      <c r="AF3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1" s="36" t="str">
        <f>IF(tbl_Customers[[#This Row],[Churn_Risk_Score]]&gt;=10,"High Risk", IF(tbl_Customers[[#This Row],[Churn_Risk_Score]]&gt;=5,"Medium Risk","Low Risk"))</f>
        <v>Low Risk</v>
      </c>
    </row>
    <row r="312" spans="1:33" x14ac:dyDescent="0.35">
      <c r="A312">
        <v>311</v>
      </c>
      <c r="B312" t="s">
        <v>57</v>
      </c>
      <c r="C312">
        <v>87</v>
      </c>
      <c r="D312" t="s">
        <v>21</v>
      </c>
      <c r="E312" t="s">
        <v>22</v>
      </c>
      <c r="F312" t="s">
        <v>23</v>
      </c>
      <c r="G312">
        <v>21</v>
      </c>
      <c r="H312">
        <v>214</v>
      </c>
      <c r="I312">
        <v>113</v>
      </c>
      <c r="J312">
        <v>36.380000000000003</v>
      </c>
      <c r="K312">
        <v>180</v>
      </c>
      <c r="L312">
        <v>114</v>
      </c>
      <c r="M312">
        <v>15.3</v>
      </c>
      <c r="N312">
        <v>134.5</v>
      </c>
      <c r="O312">
        <v>82</v>
      </c>
      <c r="P312">
        <v>6.05</v>
      </c>
      <c r="Q312">
        <v>10.6</v>
      </c>
      <c r="R312">
        <v>5</v>
      </c>
      <c r="S312">
        <v>2.86</v>
      </c>
      <c r="T312">
        <v>0</v>
      </c>
      <c r="U312" t="s">
        <v>22</v>
      </c>
      <c r="V312">
        <f>IF(tbl_Customers[[#This Row],[churn]] = "yes", 1, 0)</f>
        <v>0</v>
      </c>
      <c r="W312" t="str">
        <f>IF(tbl_Customers[[#This Row],[number_customer_service_calls]] &lt;= 1, "0-1 Calls", IF(tbl_Customers[[#This Row],[number_customer_service_calls]] &lt;= 3, "2-3 Calls", IF(tbl_Customers[[#This Row],[number_customer_service_calls]] &lt;=5, "4-5 Calls", "6+ Calls")))</f>
        <v>0-1 Calls</v>
      </c>
      <c r="X312" t="str">
        <f>IF(tbl_Customers[[#This Row],[account_length]] &lt;= 50, "0-50", IF(tbl_Customers[[#This Row],[account_length]] &lt;=100, "51-100", IF(tbl_Customers[[#This Row],[account_length]] &lt;= 150, "101-150", "151+")))</f>
        <v>51-100</v>
      </c>
      <c r="Y312" t="str">
        <f>IF(tbl_Customers[[#This Row],[total_intl_charge]] &lt;= 3, "Low Charges", "High Charges")</f>
        <v>Low Charges</v>
      </c>
      <c r="Z312" t="str">
        <f>IF(tbl_Customers[[#This Row],[total_eve_calls]]&lt;=80,"Low Calls",
IF(tbl_Customers[[#This Row],[total_eve_calls]]&lt;=120,"Medium Calls","High Calls"))</f>
        <v>Medium Calls</v>
      </c>
      <c r="AA312" t="str">
        <f>IF(tbl_Customers[[#This Row],[total_eve_charge]]&lt;=15,"Low Charges",
IF(tbl_Customers[[#This Row],[total_eve_charge]]&lt;=20,"Medium Charges","High Charges"))</f>
        <v>Medium Charges</v>
      </c>
      <c r="AB3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 t="str">
        <f>IF(tbl_Customers[[#This Row],[number_vmail_messages]] = 0, "No Usage", IF(tbl_Customers[[#This Row],[number_vmail_messages]] &lt;= 20, "Low Usage", IF(tbl_Customers[[#This Row],[number_vmail_messages]] &lt;= 40, "Medium Usgae", "High Usage")))</f>
        <v>Medium Usgae</v>
      </c>
      <c r="AD312" t="str">
        <f>IF(tbl_Customers[[#This Row],[total_day_minutes]]&lt;=150,"Low Usage", IF(tbl_Customers[[#This Row],[total_day_minutes]]&lt;=200,"Medium Usage", IF(tbl_Customers[[#This Row],[total_day_minutes]]&lt;=250,"High Usage","Very High Usage")))</f>
        <v>High Usage</v>
      </c>
      <c r="AE312" t="str">
        <f>IF(tbl_Customers[[#This Row],[total_intl_calls]]&lt;=5,"Low Calls", IF(tbl_Customers[[#This Row],[total_intl_calls]]&lt;=10, "Medium Calls", "High Calls"))</f>
        <v>Low Calls</v>
      </c>
      <c r="AF3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2" s="36" t="str">
        <f>IF(tbl_Customers[[#This Row],[Churn_Risk_Score]]&gt;=10,"High Risk", IF(tbl_Customers[[#This Row],[Churn_Risk_Score]]&gt;=5,"Medium Risk","Low Risk"))</f>
        <v>Low Risk</v>
      </c>
    </row>
    <row r="313" spans="1:33" x14ac:dyDescent="0.35">
      <c r="A313">
        <v>312</v>
      </c>
      <c r="B313" t="s">
        <v>63</v>
      </c>
      <c r="C313">
        <v>138</v>
      </c>
      <c r="D313" t="s">
        <v>21</v>
      </c>
      <c r="E313" t="s">
        <v>22</v>
      </c>
      <c r="F313" t="s">
        <v>22</v>
      </c>
      <c r="G313">
        <v>0</v>
      </c>
      <c r="H313">
        <v>170.5</v>
      </c>
      <c r="I313">
        <v>87</v>
      </c>
      <c r="J313">
        <v>28.99</v>
      </c>
      <c r="K313">
        <v>118.2</v>
      </c>
      <c r="L313">
        <v>116</v>
      </c>
      <c r="M313">
        <v>10.050000000000001</v>
      </c>
      <c r="N313">
        <v>187.9</v>
      </c>
      <c r="O313">
        <v>111</v>
      </c>
      <c r="P313">
        <v>8.4600000000000009</v>
      </c>
      <c r="Q313">
        <v>11.2</v>
      </c>
      <c r="R313">
        <v>7</v>
      </c>
      <c r="S313">
        <v>3.02</v>
      </c>
      <c r="T313">
        <v>2</v>
      </c>
      <c r="U313" t="s">
        <v>22</v>
      </c>
      <c r="V313">
        <f>IF(tbl_Customers[[#This Row],[churn]] = "yes", 1, 0)</f>
        <v>0</v>
      </c>
      <c r="W313" t="str">
        <f>IF(tbl_Customers[[#This Row],[number_customer_service_calls]] &lt;= 1, "0-1 Calls", IF(tbl_Customers[[#This Row],[number_customer_service_calls]] &lt;= 3, "2-3 Calls", IF(tbl_Customers[[#This Row],[number_customer_service_calls]] &lt;=5, "4-5 Calls", "6+ Calls")))</f>
        <v>2-3 Calls</v>
      </c>
      <c r="X313" t="str">
        <f>IF(tbl_Customers[[#This Row],[account_length]] &lt;= 50, "0-50", IF(tbl_Customers[[#This Row],[account_length]] &lt;=100, "51-100", IF(tbl_Customers[[#This Row],[account_length]] &lt;= 150, "101-150", "151+")))</f>
        <v>101-150</v>
      </c>
      <c r="Y313" t="str">
        <f>IF(tbl_Customers[[#This Row],[total_intl_charge]] &lt;= 3, "Low Charges", "High Charges")</f>
        <v>High Charges</v>
      </c>
      <c r="Z313" t="str">
        <f>IF(tbl_Customers[[#This Row],[total_eve_calls]]&lt;=80,"Low Calls",
IF(tbl_Customers[[#This Row],[total_eve_calls]]&lt;=120,"Medium Calls","High Calls"))</f>
        <v>Medium Calls</v>
      </c>
      <c r="AA313" t="str">
        <f>IF(tbl_Customers[[#This Row],[total_eve_charge]]&lt;=15,"Low Charges",
IF(tbl_Customers[[#This Row],[total_eve_charge]]&lt;=20,"Medium Charges","High Charges"))</f>
        <v>Low Charges</v>
      </c>
      <c r="AB3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 t="str">
        <f>IF(tbl_Customers[[#This Row],[number_vmail_messages]] = 0, "No Usage", IF(tbl_Customers[[#This Row],[number_vmail_messages]] &lt;= 20, "Low Usage", IF(tbl_Customers[[#This Row],[number_vmail_messages]] &lt;= 40, "Medium Usgae", "High Usage")))</f>
        <v>No Usage</v>
      </c>
      <c r="AD313" t="str">
        <f>IF(tbl_Customers[[#This Row],[total_day_minutes]]&lt;=150,"Low Usage", IF(tbl_Customers[[#This Row],[total_day_minutes]]&lt;=200,"Medium Usage", IF(tbl_Customers[[#This Row],[total_day_minutes]]&lt;=250,"High Usage","Very High Usage")))</f>
        <v>Medium Usage</v>
      </c>
      <c r="AE313" t="str">
        <f>IF(tbl_Customers[[#This Row],[total_intl_calls]]&lt;=5,"Low Calls", IF(tbl_Customers[[#This Row],[total_intl_calls]]&lt;=10, "Medium Calls", "High Calls"))</f>
        <v>Medium Calls</v>
      </c>
      <c r="AF3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3" s="36" t="str">
        <f>IF(tbl_Customers[[#This Row],[Churn_Risk_Score]]&gt;=10,"High Risk", IF(tbl_Customers[[#This Row],[Churn_Risk_Score]]&gt;=5,"Medium Risk","Low Risk"))</f>
        <v>Low Risk</v>
      </c>
    </row>
    <row r="314" spans="1:33" x14ac:dyDescent="0.35">
      <c r="A314">
        <v>313</v>
      </c>
      <c r="B314" t="s">
        <v>75</v>
      </c>
      <c r="C314">
        <v>79</v>
      </c>
      <c r="D314" t="s">
        <v>25</v>
      </c>
      <c r="E314" t="s">
        <v>22</v>
      </c>
      <c r="F314" t="s">
        <v>22</v>
      </c>
      <c r="G314">
        <v>0</v>
      </c>
      <c r="H314">
        <v>205.7</v>
      </c>
      <c r="I314">
        <v>123</v>
      </c>
      <c r="J314">
        <v>34.97</v>
      </c>
      <c r="K314">
        <v>214.5</v>
      </c>
      <c r="L314">
        <v>108</v>
      </c>
      <c r="M314">
        <v>18.23</v>
      </c>
      <c r="N314">
        <v>226.1</v>
      </c>
      <c r="O314">
        <v>106</v>
      </c>
      <c r="P314">
        <v>10.17</v>
      </c>
      <c r="Q314">
        <v>6.7</v>
      </c>
      <c r="R314">
        <v>18</v>
      </c>
      <c r="S314">
        <v>1.81</v>
      </c>
      <c r="T314">
        <v>1</v>
      </c>
      <c r="U314" t="s">
        <v>22</v>
      </c>
      <c r="V314">
        <f>IF(tbl_Customers[[#This Row],[churn]] = "yes", 1, 0)</f>
        <v>0</v>
      </c>
      <c r="W314" t="str">
        <f>IF(tbl_Customers[[#This Row],[number_customer_service_calls]] &lt;= 1, "0-1 Calls", IF(tbl_Customers[[#This Row],[number_customer_service_calls]] &lt;= 3, "2-3 Calls", IF(tbl_Customers[[#This Row],[number_customer_service_calls]] &lt;=5, "4-5 Calls", "6+ Calls")))</f>
        <v>0-1 Calls</v>
      </c>
      <c r="X314" t="str">
        <f>IF(tbl_Customers[[#This Row],[account_length]] &lt;= 50, "0-50", IF(tbl_Customers[[#This Row],[account_length]] &lt;=100, "51-100", IF(tbl_Customers[[#This Row],[account_length]] &lt;= 150, "101-150", "151+")))</f>
        <v>51-100</v>
      </c>
      <c r="Y314" t="str">
        <f>IF(tbl_Customers[[#This Row],[total_intl_charge]] &lt;= 3, "Low Charges", "High Charges")</f>
        <v>Low Charges</v>
      </c>
      <c r="Z314" t="str">
        <f>IF(tbl_Customers[[#This Row],[total_eve_calls]]&lt;=80,"Low Calls",
IF(tbl_Customers[[#This Row],[total_eve_calls]]&lt;=120,"Medium Calls","High Calls"))</f>
        <v>Medium Calls</v>
      </c>
      <c r="AA314" t="str">
        <f>IF(tbl_Customers[[#This Row],[total_eve_charge]]&lt;=15,"Low Charges",
IF(tbl_Customers[[#This Row],[total_eve_charge]]&lt;=20,"Medium Charges","High Charges"))</f>
        <v>Medium Charges</v>
      </c>
      <c r="AB3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 t="str">
        <f>IF(tbl_Customers[[#This Row],[number_vmail_messages]] = 0, "No Usage", IF(tbl_Customers[[#This Row],[number_vmail_messages]] &lt;= 20, "Low Usage", IF(tbl_Customers[[#This Row],[number_vmail_messages]] &lt;= 40, "Medium Usgae", "High Usage")))</f>
        <v>No Usage</v>
      </c>
      <c r="AD314" t="str">
        <f>IF(tbl_Customers[[#This Row],[total_day_minutes]]&lt;=150,"Low Usage", IF(tbl_Customers[[#This Row],[total_day_minutes]]&lt;=200,"Medium Usage", IF(tbl_Customers[[#This Row],[total_day_minutes]]&lt;=250,"High Usage","Very High Usage")))</f>
        <v>High Usage</v>
      </c>
      <c r="AE314" t="str">
        <f>IF(tbl_Customers[[#This Row],[total_intl_calls]]&lt;=5,"Low Calls", IF(tbl_Customers[[#This Row],[total_intl_calls]]&lt;=10, "Medium Calls", "High Calls"))</f>
        <v>High Calls</v>
      </c>
      <c r="AF3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 s="36" t="str">
        <f>IF(tbl_Customers[[#This Row],[Churn_Risk_Score]]&gt;=10,"High Risk", IF(tbl_Customers[[#This Row],[Churn_Risk_Score]]&gt;=5,"Medium Risk","Low Risk"))</f>
        <v>Low Risk</v>
      </c>
    </row>
    <row r="315" spans="1:33" x14ac:dyDescent="0.35">
      <c r="A315">
        <v>314</v>
      </c>
      <c r="B315" t="s">
        <v>29</v>
      </c>
      <c r="C315">
        <v>95</v>
      </c>
      <c r="D315" t="s">
        <v>21</v>
      </c>
      <c r="E315" t="s">
        <v>23</v>
      </c>
      <c r="F315" t="s">
        <v>22</v>
      </c>
      <c r="G315">
        <v>0</v>
      </c>
      <c r="H315">
        <v>165.5</v>
      </c>
      <c r="I315">
        <v>84</v>
      </c>
      <c r="J315">
        <v>28.14</v>
      </c>
      <c r="K315">
        <v>286.2</v>
      </c>
      <c r="L315">
        <v>112</v>
      </c>
      <c r="M315">
        <v>24.33</v>
      </c>
      <c r="N315">
        <v>198.9</v>
      </c>
      <c r="O315">
        <v>89</v>
      </c>
      <c r="P315">
        <v>8.9499999999999993</v>
      </c>
      <c r="Q315">
        <v>11.5</v>
      </c>
      <c r="R315">
        <v>2</v>
      </c>
      <c r="S315">
        <v>3.11</v>
      </c>
      <c r="T315">
        <v>1</v>
      </c>
      <c r="U315" t="s">
        <v>23</v>
      </c>
      <c r="V315">
        <f>IF(tbl_Customers[[#This Row],[churn]] = "yes", 1, 0)</f>
        <v>1</v>
      </c>
      <c r="W315" t="str">
        <f>IF(tbl_Customers[[#This Row],[number_customer_service_calls]] &lt;= 1, "0-1 Calls", IF(tbl_Customers[[#This Row],[number_customer_service_calls]] &lt;= 3, "2-3 Calls", IF(tbl_Customers[[#This Row],[number_customer_service_calls]] &lt;=5, "4-5 Calls", "6+ Calls")))</f>
        <v>0-1 Calls</v>
      </c>
      <c r="X315" t="str">
        <f>IF(tbl_Customers[[#This Row],[account_length]] &lt;= 50, "0-50", IF(tbl_Customers[[#This Row],[account_length]] &lt;=100, "51-100", IF(tbl_Customers[[#This Row],[account_length]] &lt;= 150, "101-150", "151+")))</f>
        <v>51-100</v>
      </c>
      <c r="Y315" t="str">
        <f>IF(tbl_Customers[[#This Row],[total_intl_charge]] &lt;= 3, "Low Charges", "High Charges")</f>
        <v>High Charges</v>
      </c>
      <c r="Z315" t="str">
        <f>IF(tbl_Customers[[#This Row],[total_eve_calls]]&lt;=80,"Low Calls",
IF(tbl_Customers[[#This Row],[total_eve_calls]]&lt;=120,"Medium Calls","High Calls"))</f>
        <v>Medium Calls</v>
      </c>
      <c r="AA315" t="str">
        <f>IF(tbl_Customers[[#This Row],[total_eve_charge]]&lt;=15,"Low Charges",
IF(tbl_Customers[[#This Row],[total_eve_charge]]&lt;=20,"Medium Charges","High Charges"))</f>
        <v>High Charges</v>
      </c>
      <c r="AB3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 t="str">
        <f>IF(tbl_Customers[[#This Row],[number_vmail_messages]] = 0, "No Usage", IF(tbl_Customers[[#This Row],[number_vmail_messages]] &lt;= 20, "Low Usage", IF(tbl_Customers[[#This Row],[number_vmail_messages]] &lt;= 40, "Medium Usgae", "High Usage")))</f>
        <v>No Usage</v>
      </c>
      <c r="AD315" t="str">
        <f>IF(tbl_Customers[[#This Row],[total_day_minutes]]&lt;=150,"Low Usage", IF(tbl_Customers[[#This Row],[total_day_minutes]]&lt;=200,"Medium Usage", IF(tbl_Customers[[#This Row],[total_day_minutes]]&lt;=250,"High Usage","Very High Usage")))</f>
        <v>Medium Usage</v>
      </c>
      <c r="AE315" t="str">
        <f>IF(tbl_Customers[[#This Row],[total_intl_calls]]&lt;=5,"Low Calls", IF(tbl_Customers[[#This Row],[total_intl_calls]]&lt;=10, "Medium Calls", "High Calls"))</f>
        <v>Low Calls</v>
      </c>
      <c r="AF3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5" s="36" t="str">
        <f>IF(tbl_Customers[[#This Row],[Churn_Risk_Score]]&gt;=10,"High Risk", IF(tbl_Customers[[#This Row],[Churn_Risk_Score]]&gt;=5,"Medium Risk","Low Risk"))</f>
        <v>Medium Risk</v>
      </c>
    </row>
    <row r="316" spans="1:33" x14ac:dyDescent="0.35">
      <c r="A316">
        <v>315</v>
      </c>
      <c r="B316" t="s">
        <v>70</v>
      </c>
      <c r="C316">
        <v>127</v>
      </c>
      <c r="D316" t="s">
        <v>21</v>
      </c>
      <c r="E316" t="s">
        <v>22</v>
      </c>
      <c r="F316" t="s">
        <v>22</v>
      </c>
      <c r="G316">
        <v>0</v>
      </c>
      <c r="H316">
        <v>221</v>
      </c>
      <c r="I316">
        <v>100</v>
      </c>
      <c r="J316">
        <v>37.57</v>
      </c>
      <c r="K316">
        <v>160.69999999999999</v>
      </c>
      <c r="L316">
        <v>113</v>
      </c>
      <c r="M316">
        <v>13.66</v>
      </c>
      <c r="N316">
        <v>233.1</v>
      </c>
      <c r="O316">
        <v>96</v>
      </c>
      <c r="P316">
        <v>10.49</v>
      </c>
      <c r="Q316">
        <v>6.8</v>
      </c>
      <c r="R316">
        <v>4</v>
      </c>
      <c r="S316">
        <v>1.84</v>
      </c>
      <c r="T316">
        <v>2</v>
      </c>
      <c r="U316" t="s">
        <v>22</v>
      </c>
      <c r="V316">
        <f>IF(tbl_Customers[[#This Row],[churn]] = "yes", 1, 0)</f>
        <v>0</v>
      </c>
      <c r="W316" t="str">
        <f>IF(tbl_Customers[[#This Row],[number_customer_service_calls]] &lt;= 1, "0-1 Calls", IF(tbl_Customers[[#This Row],[number_customer_service_calls]] &lt;= 3, "2-3 Calls", IF(tbl_Customers[[#This Row],[number_customer_service_calls]] &lt;=5, "4-5 Calls", "6+ Calls")))</f>
        <v>2-3 Calls</v>
      </c>
      <c r="X316" t="str">
        <f>IF(tbl_Customers[[#This Row],[account_length]] &lt;= 50, "0-50", IF(tbl_Customers[[#This Row],[account_length]] &lt;=100, "51-100", IF(tbl_Customers[[#This Row],[account_length]] &lt;= 150, "101-150", "151+")))</f>
        <v>101-150</v>
      </c>
      <c r="Y316" t="str">
        <f>IF(tbl_Customers[[#This Row],[total_intl_charge]] &lt;= 3, "Low Charges", "High Charges")</f>
        <v>Low Charges</v>
      </c>
      <c r="Z316" t="str">
        <f>IF(tbl_Customers[[#This Row],[total_eve_calls]]&lt;=80,"Low Calls",
IF(tbl_Customers[[#This Row],[total_eve_calls]]&lt;=120,"Medium Calls","High Calls"))</f>
        <v>Medium Calls</v>
      </c>
      <c r="AA316" t="str">
        <f>IF(tbl_Customers[[#This Row],[total_eve_charge]]&lt;=15,"Low Charges",
IF(tbl_Customers[[#This Row],[total_eve_charge]]&lt;=20,"Medium Charges","High Charges"))</f>
        <v>Low Charges</v>
      </c>
      <c r="AB3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 t="str">
        <f>IF(tbl_Customers[[#This Row],[number_vmail_messages]] = 0, "No Usage", IF(tbl_Customers[[#This Row],[number_vmail_messages]] &lt;= 20, "Low Usage", IF(tbl_Customers[[#This Row],[number_vmail_messages]] &lt;= 40, "Medium Usgae", "High Usage")))</f>
        <v>No Usage</v>
      </c>
      <c r="AD316" t="str">
        <f>IF(tbl_Customers[[#This Row],[total_day_minutes]]&lt;=150,"Low Usage", IF(tbl_Customers[[#This Row],[total_day_minutes]]&lt;=200,"Medium Usage", IF(tbl_Customers[[#This Row],[total_day_minutes]]&lt;=250,"High Usage","Very High Usage")))</f>
        <v>High Usage</v>
      </c>
      <c r="AE316" t="str">
        <f>IF(tbl_Customers[[#This Row],[total_intl_calls]]&lt;=5,"Low Calls", IF(tbl_Customers[[#This Row],[total_intl_calls]]&lt;=10, "Medium Calls", "High Calls"))</f>
        <v>Low Calls</v>
      </c>
      <c r="AF3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 s="36" t="str">
        <f>IF(tbl_Customers[[#This Row],[Churn_Risk_Score]]&gt;=10,"High Risk", IF(tbl_Customers[[#This Row],[Churn_Risk_Score]]&gt;=5,"Medium Risk","Low Risk"))</f>
        <v>Low Risk</v>
      </c>
    </row>
    <row r="317" spans="1:33" x14ac:dyDescent="0.35">
      <c r="A317">
        <v>316</v>
      </c>
      <c r="B317" t="s">
        <v>57</v>
      </c>
      <c r="C317">
        <v>137</v>
      </c>
      <c r="D317" t="s">
        <v>28</v>
      </c>
      <c r="E317" t="s">
        <v>22</v>
      </c>
      <c r="F317" t="s">
        <v>22</v>
      </c>
      <c r="G317">
        <v>0</v>
      </c>
      <c r="H317">
        <v>242.1</v>
      </c>
      <c r="I317">
        <v>118</v>
      </c>
      <c r="J317">
        <v>41.16</v>
      </c>
      <c r="K317">
        <v>191</v>
      </c>
      <c r="L317">
        <v>93</v>
      </c>
      <c r="M317">
        <v>16.239999999999998</v>
      </c>
      <c r="N317">
        <v>218.6</v>
      </c>
      <c r="O317">
        <v>50</v>
      </c>
      <c r="P317">
        <v>9.84</v>
      </c>
      <c r="Q317">
        <v>14.7</v>
      </c>
      <c r="R317">
        <v>2</v>
      </c>
      <c r="S317">
        <v>3.97</v>
      </c>
      <c r="T317">
        <v>3</v>
      </c>
      <c r="U317" t="s">
        <v>22</v>
      </c>
      <c r="V317">
        <f>IF(tbl_Customers[[#This Row],[churn]] = "yes", 1, 0)</f>
        <v>0</v>
      </c>
      <c r="W317" t="str">
        <f>IF(tbl_Customers[[#This Row],[number_customer_service_calls]] &lt;= 1, "0-1 Calls", IF(tbl_Customers[[#This Row],[number_customer_service_calls]] &lt;= 3, "2-3 Calls", IF(tbl_Customers[[#This Row],[number_customer_service_calls]] &lt;=5, "4-5 Calls", "6+ Calls")))</f>
        <v>2-3 Calls</v>
      </c>
      <c r="X317" t="str">
        <f>IF(tbl_Customers[[#This Row],[account_length]] &lt;= 50, "0-50", IF(tbl_Customers[[#This Row],[account_length]] &lt;=100, "51-100", IF(tbl_Customers[[#This Row],[account_length]] &lt;= 150, "101-150", "151+")))</f>
        <v>101-150</v>
      </c>
      <c r="Y317" t="str">
        <f>IF(tbl_Customers[[#This Row],[total_intl_charge]] &lt;= 3, "Low Charges", "High Charges")</f>
        <v>High Charges</v>
      </c>
      <c r="Z317" t="str">
        <f>IF(tbl_Customers[[#This Row],[total_eve_calls]]&lt;=80,"Low Calls",
IF(tbl_Customers[[#This Row],[total_eve_calls]]&lt;=120,"Medium Calls","High Calls"))</f>
        <v>Medium Calls</v>
      </c>
      <c r="AA317" t="str">
        <f>IF(tbl_Customers[[#This Row],[total_eve_charge]]&lt;=15,"Low Charges",
IF(tbl_Customers[[#This Row],[total_eve_charge]]&lt;=20,"Medium Charges","High Charges"))</f>
        <v>Medium Charges</v>
      </c>
      <c r="AB3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 t="str">
        <f>IF(tbl_Customers[[#This Row],[number_vmail_messages]] = 0, "No Usage", IF(tbl_Customers[[#This Row],[number_vmail_messages]] &lt;= 20, "Low Usage", IF(tbl_Customers[[#This Row],[number_vmail_messages]] &lt;= 40, "Medium Usgae", "High Usage")))</f>
        <v>No Usage</v>
      </c>
      <c r="AD317" t="str">
        <f>IF(tbl_Customers[[#This Row],[total_day_minutes]]&lt;=150,"Low Usage", IF(tbl_Customers[[#This Row],[total_day_minutes]]&lt;=200,"Medium Usage", IF(tbl_Customers[[#This Row],[total_day_minutes]]&lt;=250,"High Usage","Very High Usage")))</f>
        <v>High Usage</v>
      </c>
      <c r="AE317" t="str">
        <f>IF(tbl_Customers[[#This Row],[total_intl_calls]]&lt;=5,"Low Calls", IF(tbl_Customers[[#This Row],[total_intl_calls]]&lt;=10, "Medium Calls", "High Calls"))</f>
        <v>Low Calls</v>
      </c>
      <c r="AF3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7" s="36" t="str">
        <f>IF(tbl_Customers[[#This Row],[Churn_Risk_Score]]&gt;=10,"High Risk", IF(tbl_Customers[[#This Row],[Churn_Risk_Score]]&gt;=5,"Medium Risk","Low Risk"))</f>
        <v>Low Risk</v>
      </c>
    </row>
    <row r="318" spans="1:33" x14ac:dyDescent="0.35">
      <c r="A318">
        <v>317</v>
      </c>
      <c r="B318" t="s">
        <v>26</v>
      </c>
      <c r="C318">
        <v>97</v>
      </c>
      <c r="D318" t="s">
        <v>21</v>
      </c>
      <c r="E318" t="s">
        <v>22</v>
      </c>
      <c r="F318" t="s">
        <v>22</v>
      </c>
      <c r="G318">
        <v>0</v>
      </c>
      <c r="H318">
        <v>151.6</v>
      </c>
      <c r="I318">
        <v>107</v>
      </c>
      <c r="J318">
        <v>25.77</v>
      </c>
      <c r="K318">
        <v>155.4</v>
      </c>
      <c r="L318">
        <v>96</v>
      </c>
      <c r="M318">
        <v>13.21</v>
      </c>
      <c r="N318">
        <v>240</v>
      </c>
      <c r="O318">
        <v>112</v>
      </c>
      <c r="P318">
        <v>10.8</v>
      </c>
      <c r="Q318">
        <v>14.7</v>
      </c>
      <c r="R318">
        <v>4</v>
      </c>
      <c r="S318">
        <v>3.97</v>
      </c>
      <c r="T318">
        <v>1</v>
      </c>
      <c r="U318" t="s">
        <v>22</v>
      </c>
      <c r="V318">
        <f>IF(tbl_Customers[[#This Row],[churn]] = "yes", 1, 0)</f>
        <v>0</v>
      </c>
      <c r="W318" t="str">
        <f>IF(tbl_Customers[[#This Row],[number_customer_service_calls]] &lt;= 1, "0-1 Calls", IF(tbl_Customers[[#This Row],[number_customer_service_calls]] &lt;= 3, "2-3 Calls", IF(tbl_Customers[[#This Row],[number_customer_service_calls]] &lt;=5, "4-5 Calls", "6+ Calls")))</f>
        <v>0-1 Calls</v>
      </c>
      <c r="X318" t="str">
        <f>IF(tbl_Customers[[#This Row],[account_length]] &lt;= 50, "0-50", IF(tbl_Customers[[#This Row],[account_length]] &lt;=100, "51-100", IF(tbl_Customers[[#This Row],[account_length]] &lt;= 150, "101-150", "151+")))</f>
        <v>51-100</v>
      </c>
      <c r="Y318" t="str">
        <f>IF(tbl_Customers[[#This Row],[total_intl_charge]] &lt;= 3, "Low Charges", "High Charges")</f>
        <v>High Charges</v>
      </c>
      <c r="Z318" t="str">
        <f>IF(tbl_Customers[[#This Row],[total_eve_calls]]&lt;=80,"Low Calls",
IF(tbl_Customers[[#This Row],[total_eve_calls]]&lt;=120,"Medium Calls","High Calls"))</f>
        <v>Medium Calls</v>
      </c>
      <c r="AA318" t="str">
        <f>IF(tbl_Customers[[#This Row],[total_eve_charge]]&lt;=15,"Low Charges",
IF(tbl_Customers[[#This Row],[total_eve_charge]]&lt;=20,"Medium Charges","High Charges"))</f>
        <v>Low Charges</v>
      </c>
      <c r="AB3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 t="str">
        <f>IF(tbl_Customers[[#This Row],[number_vmail_messages]] = 0, "No Usage", IF(tbl_Customers[[#This Row],[number_vmail_messages]] &lt;= 20, "Low Usage", IF(tbl_Customers[[#This Row],[number_vmail_messages]] &lt;= 40, "Medium Usgae", "High Usage")))</f>
        <v>No Usage</v>
      </c>
      <c r="AD318" t="str">
        <f>IF(tbl_Customers[[#This Row],[total_day_minutes]]&lt;=150,"Low Usage", IF(tbl_Customers[[#This Row],[total_day_minutes]]&lt;=200,"Medium Usage", IF(tbl_Customers[[#This Row],[total_day_minutes]]&lt;=250,"High Usage","Very High Usage")))</f>
        <v>Medium Usage</v>
      </c>
      <c r="AE318" t="str">
        <f>IF(tbl_Customers[[#This Row],[total_intl_calls]]&lt;=5,"Low Calls", IF(tbl_Customers[[#This Row],[total_intl_calls]]&lt;=10, "Medium Calls", "High Calls"))</f>
        <v>Low Calls</v>
      </c>
      <c r="AF3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 s="36" t="str">
        <f>IF(tbl_Customers[[#This Row],[Churn_Risk_Score]]&gt;=10,"High Risk", IF(tbl_Customers[[#This Row],[Churn_Risk_Score]]&gt;=5,"Medium Risk","Low Risk"))</f>
        <v>Low Risk</v>
      </c>
    </row>
    <row r="319" spans="1:33" x14ac:dyDescent="0.35">
      <c r="A319">
        <v>318</v>
      </c>
      <c r="B319" t="s">
        <v>52</v>
      </c>
      <c r="C319">
        <v>149</v>
      </c>
      <c r="D319" t="s">
        <v>21</v>
      </c>
      <c r="E319" t="s">
        <v>23</v>
      </c>
      <c r="F319" t="s">
        <v>22</v>
      </c>
      <c r="G319">
        <v>0</v>
      </c>
      <c r="H319">
        <v>176.2</v>
      </c>
      <c r="I319">
        <v>87</v>
      </c>
      <c r="J319">
        <v>29.95</v>
      </c>
      <c r="K319">
        <v>145</v>
      </c>
      <c r="L319">
        <v>81</v>
      </c>
      <c r="M319">
        <v>12.33</v>
      </c>
      <c r="N319">
        <v>249.5</v>
      </c>
      <c r="O319">
        <v>92</v>
      </c>
      <c r="P319">
        <v>11.23</v>
      </c>
      <c r="Q319">
        <v>5.7</v>
      </c>
      <c r="R319">
        <v>4</v>
      </c>
      <c r="S319">
        <v>1.54</v>
      </c>
      <c r="T319">
        <v>0</v>
      </c>
      <c r="U319" t="s">
        <v>22</v>
      </c>
      <c r="V319">
        <f>IF(tbl_Customers[[#This Row],[churn]] = "yes", 1, 0)</f>
        <v>0</v>
      </c>
      <c r="W319" t="str">
        <f>IF(tbl_Customers[[#This Row],[number_customer_service_calls]] &lt;= 1, "0-1 Calls", IF(tbl_Customers[[#This Row],[number_customer_service_calls]] &lt;= 3, "2-3 Calls", IF(tbl_Customers[[#This Row],[number_customer_service_calls]] &lt;=5, "4-5 Calls", "6+ Calls")))</f>
        <v>0-1 Calls</v>
      </c>
      <c r="X319" t="str">
        <f>IF(tbl_Customers[[#This Row],[account_length]] &lt;= 50, "0-50", IF(tbl_Customers[[#This Row],[account_length]] &lt;=100, "51-100", IF(tbl_Customers[[#This Row],[account_length]] &lt;= 150, "101-150", "151+")))</f>
        <v>101-150</v>
      </c>
      <c r="Y319" t="str">
        <f>IF(tbl_Customers[[#This Row],[total_intl_charge]] &lt;= 3, "Low Charges", "High Charges")</f>
        <v>Low Charges</v>
      </c>
      <c r="Z319" t="str">
        <f>IF(tbl_Customers[[#This Row],[total_eve_calls]]&lt;=80,"Low Calls",
IF(tbl_Customers[[#This Row],[total_eve_calls]]&lt;=120,"Medium Calls","High Calls"))</f>
        <v>Medium Calls</v>
      </c>
      <c r="AA319" t="str">
        <f>IF(tbl_Customers[[#This Row],[total_eve_charge]]&lt;=15,"Low Charges",
IF(tbl_Customers[[#This Row],[total_eve_charge]]&lt;=20,"Medium Charges","High Charges"))</f>
        <v>Low Charges</v>
      </c>
      <c r="AB3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9" t="str">
        <f>IF(tbl_Customers[[#This Row],[number_vmail_messages]] = 0, "No Usage", IF(tbl_Customers[[#This Row],[number_vmail_messages]] &lt;= 20, "Low Usage", IF(tbl_Customers[[#This Row],[number_vmail_messages]] &lt;= 40, "Medium Usgae", "High Usage")))</f>
        <v>No Usage</v>
      </c>
      <c r="AD319" t="str">
        <f>IF(tbl_Customers[[#This Row],[total_day_minutes]]&lt;=150,"Low Usage", IF(tbl_Customers[[#This Row],[total_day_minutes]]&lt;=200,"Medium Usage", IF(tbl_Customers[[#This Row],[total_day_minutes]]&lt;=250,"High Usage","Very High Usage")))</f>
        <v>Medium Usage</v>
      </c>
      <c r="AE319" t="str">
        <f>IF(tbl_Customers[[#This Row],[total_intl_calls]]&lt;=5,"Low Calls", IF(tbl_Customers[[#This Row],[total_intl_calls]]&lt;=10, "Medium Calls", "High Calls"))</f>
        <v>Low Calls</v>
      </c>
      <c r="AF3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 s="36" t="str">
        <f>IF(tbl_Customers[[#This Row],[Churn_Risk_Score]]&gt;=10,"High Risk", IF(tbl_Customers[[#This Row],[Churn_Risk_Score]]&gt;=5,"Medium Risk","Low Risk"))</f>
        <v>Low Risk</v>
      </c>
    </row>
    <row r="320" spans="1:33" x14ac:dyDescent="0.35">
      <c r="A320">
        <v>319</v>
      </c>
      <c r="B320" t="s">
        <v>32</v>
      </c>
      <c r="C320">
        <v>117</v>
      </c>
      <c r="D320" t="s">
        <v>21</v>
      </c>
      <c r="E320" t="s">
        <v>23</v>
      </c>
      <c r="F320" t="s">
        <v>23</v>
      </c>
      <c r="G320">
        <v>22</v>
      </c>
      <c r="H320">
        <v>196</v>
      </c>
      <c r="I320">
        <v>82</v>
      </c>
      <c r="J320">
        <v>33.32</v>
      </c>
      <c r="K320">
        <v>322.7</v>
      </c>
      <c r="L320">
        <v>82</v>
      </c>
      <c r="M320">
        <v>27.43</v>
      </c>
      <c r="N320">
        <v>225.6</v>
      </c>
      <c r="O320">
        <v>120</v>
      </c>
      <c r="P320">
        <v>10.15</v>
      </c>
      <c r="Q320">
        <v>3.7</v>
      </c>
      <c r="R320">
        <v>5</v>
      </c>
      <c r="S320">
        <v>1</v>
      </c>
      <c r="T320">
        <v>1</v>
      </c>
      <c r="U320" t="s">
        <v>22</v>
      </c>
      <c r="V320">
        <f>IF(tbl_Customers[[#This Row],[churn]] = "yes", 1, 0)</f>
        <v>0</v>
      </c>
      <c r="W320" t="str">
        <f>IF(tbl_Customers[[#This Row],[number_customer_service_calls]] &lt;= 1, "0-1 Calls", IF(tbl_Customers[[#This Row],[number_customer_service_calls]] &lt;= 3, "2-3 Calls", IF(tbl_Customers[[#This Row],[number_customer_service_calls]] &lt;=5, "4-5 Calls", "6+ Calls")))</f>
        <v>0-1 Calls</v>
      </c>
      <c r="X320" t="str">
        <f>IF(tbl_Customers[[#This Row],[account_length]] &lt;= 50, "0-50", IF(tbl_Customers[[#This Row],[account_length]] &lt;=100, "51-100", IF(tbl_Customers[[#This Row],[account_length]] &lt;= 150, "101-150", "151+")))</f>
        <v>101-150</v>
      </c>
      <c r="Y320" t="str">
        <f>IF(tbl_Customers[[#This Row],[total_intl_charge]] &lt;= 3, "Low Charges", "High Charges")</f>
        <v>Low Charges</v>
      </c>
      <c r="Z320" t="str">
        <f>IF(tbl_Customers[[#This Row],[total_eve_calls]]&lt;=80,"Low Calls",
IF(tbl_Customers[[#This Row],[total_eve_calls]]&lt;=120,"Medium Calls","High Calls"))</f>
        <v>Medium Calls</v>
      </c>
      <c r="AA320" t="str">
        <f>IF(tbl_Customers[[#This Row],[total_eve_charge]]&lt;=15,"Low Charges",
IF(tbl_Customers[[#This Row],[total_eve_charge]]&lt;=20,"Medium Charges","High Charges"))</f>
        <v>High Charges</v>
      </c>
      <c r="AB3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0" t="str">
        <f>IF(tbl_Customers[[#This Row],[number_vmail_messages]] = 0, "No Usage", IF(tbl_Customers[[#This Row],[number_vmail_messages]] &lt;= 20, "Low Usage", IF(tbl_Customers[[#This Row],[number_vmail_messages]] &lt;= 40, "Medium Usgae", "High Usage")))</f>
        <v>Medium Usgae</v>
      </c>
      <c r="AD320" t="str">
        <f>IF(tbl_Customers[[#This Row],[total_day_minutes]]&lt;=150,"Low Usage", IF(tbl_Customers[[#This Row],[total_day_minutes]]&lt;=200,"Medium Usage", IF(tbl_Customers[[#This Row],[total_day_minutes]]&lt;=250,"High Usage","Very High Usage")))</f>
        <v>Medium Usage</v>
      </c>
      <c r="AE320" t="str">
        <f>IF(tbl_Customers[[#This Row],[total_intl_calls]]&lt;=5,"Low Calls", IF(tbl_Customers[[#This Row],[total_intl_calls]]&lt;=10, "Medium Calls", "High Calls"))</f>
        <v>Low Calls</v>
      </c>
      <c r="AF3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0" s="36" t="str">
        <f>IF(tbl_Customers[[#This Row],[Churn_Risk_Score]]&gt;=10,"High Risk", IF(tbl_Customers[[#This Row],[Churn_Risk_Score]]&gt;=5,"Medium Risk","Low Risk"))</f>
        <v>Low Risk</v>
      </c>
    </row>
    <row r="321" spans="1:33" x14ac:dyDescent="0.35">
      <c r="A321">
        <v>320</v>
      </c>
      <c r="B321" t="s">
        <v>20</v>
      </c>
      <c r="C321">
        <v>84</v>
      </c>
      <c r="D321" t="s">
        <v>25</v>
      </c>
      <c r="E321" t="s">
        <v>22</v>
      </c>
      <c r="F321" t="s">
        <v>22</v>
      </c>
      <c r="G321">
        <v>0</v>
      </c>
      <c r="H321">
        <v>159.5</v>
      </c>
      <c r="I321">
        <v>125</v>
      </c>
      <c r="J321">
        <v>27.12</v>
      </c>
      <c r="K321">
        <v>247.1</v>
      </c>
      <c r="L321">
        <v>90</v>
      </c>
      <c r="M321">
        <v>21</v>
      </c>
      <c r="N321">
        <v>187.9</v>
      </c>
      <c r="O321">
        <v>82</v>
      </c>
      <c r="P321">
        <v>8.4600000000000009</v>
      </c>
      <c r="Q321">
        <v>7.2</v>
      </c>
      <c r="R321">
        <v>4</v>
      </c>
      <c r="S321">
        <v>1.94</v>
      </c>
      <c r="T321">
        <v>2</v>
      </c>
      <c r="U321" t="s">
        <v>22</v>
      </c>
      <c r="V321">
        <f>IF(tbl_Customers[[#This Row],[churn]] = "yes", 1, 0)</f>
        <v>0</v>
      </c>
      <c r="W321" t="str">
        <f>IF(tbl_Customers[[#This Row],[number_customer_service_calls]] &lt;= 1, "0-1 Calls", IF(tbl_Customers[[#This Row],[number_customer_service_calls]] &lt;= 3, "2-3 Calls", IF(tbl_Customers[[#This Row],[number_customer_service_calls]] &lt;=5, "4-5 Calls", "6+ Calls")))</f>
        <v>2-3 Calls</v>
      </c>
      <c r="X321" t="str">
        <f>IF(tbl_Customers[[#This Row],[account_length]] &lt;= 50, "0-50", IF(tbl_Customers[[#This Row],[account_length]] &lt;=100, "51-100", IF(tbl_Customers[[#This Row],[account_length]] &lt;= 150, "101-150", "151+")))</f>
        <v>51-100</v>
      </c>
      <c r="Y321" t="str">
        <f>IF(tbl_Customers[[#This Row],[total_intl_charge]] &lt;= 3, "Low Charges", "High Charges")</f>
        <v>Low Charges</v>
      </c>
      <c r="Z321" t="str">
        <f>IF(tbl_Customers[[#This Row],[total_eve_calls]]&lt;=80,"Low Calls",
IF(tbl_Customers[[#This Row],[total_eve_calls]]&lt;=120,"Medium Calls","High Calls"))</f>
        <v>Medium Calls</v>
      </c>
      <c r="AA321" t="str">
        <f>IF(tbl_Customers[[#This Row],[total_eve_charge]]&lt;=15,"Low Charges",
IF(tbl_Customers[[#This Row],[total_eve_charge]]&lt;=20,"Medium Charges","High Charges"))</f>
        <v>High Charges</v>
      </c>
      <c r="AB3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 t="str">
        <f>IF(tbl_Customers[[#This Row],[number_vmail_messages]] = 0, "No Usage", IF(tbl_Customers[[#This Row],[number_vmail_messages]] &lt;= 20, "Low Usage", IF(tbl_Customers[[#This Row],[number_vmail_messages]] &lt;= 40, "Medium Usgae", "High Usage")))</f>
        <v>No Usage</v>
      </c>
      <c r="AD321" t="str">
        <f>IF(tbl_Customers[[#This Row],[total_day_minutes]]&lt;=150,"Low Usage", IF(tbl_Customers[[#This Row],[total_day_minutes]]&lt;=200,"Medium Usage", IF(tbl_Customers[[#This Row],[total_day_minutes]]&lt;=250,"High Usage","Very High Usage")))</f>
        <v>Medium Usage</v>
      </c>
      <c r="AE321" t="str">
        <f>IF(tbl_Customers[[#This Row],[total_intl_calls]]&lt;=5,"Low Calls", IF(tbl_Customers[[#This Row],[total_intl_calls]]&lt;=10, "Medium Calls", "High Calls"))</f>
        <v>Low Calls</v>
      </c>
      <c r="AF3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1" s="36" t="str">
        <f>IF(tbl_Customers[[#This Row],[Churn_Risk_Score]]&gt;=10,"High Risk", IF(tbl_Customers[[#This Row],[Churn_Risk_Score]]&gt;=5,"Medium Risk","Low Risk"))</f>
        <v>Low Risk</v>
      </c>
    </row>
    <row r="322" spans="1:33" x14ac:dyDescent="0.35">
      <c r="A322">
        <v>321</v>
      </c>
      <c r="B322" t="s">
        <v>70</v>
      </c>
      <c r="C322">
        <v>137</v>
      </c>
      <c r="D322" t="s">
        <v>21</v>
      </c>
      <c r="E322" t="s">
        <v>22</v>
      </c>
      <c r="F322" t="s">
        <v>22</v>
      </c>
      <c r="G322">
        <v>0</v>
      </c>
      <c r="H322">
        <v>230.2</v>
      </c>
      <c r="I322">
        <v>113</v>
      </c>
      <c r="J322">
        <v>39.130000000000003</v>
      </c>
      <c r="K322">
        <v>220.4</v>
      </c>
      <c r="L322">
        <v>79</v>
      </c>
      <c r="M322">
        <v>18.73</v>
      </c>
      <c r="N322">
        <v>204.7</v>
      </c>
      <c r="O322">
        <v>111</v>
      </c>
      <c r="P322">
        <v>9.2100000000000009</v>
      </c>
      <c r="Q322">
        <v>10.7</v>
      </c>
      <c r="R322">
        <v>7</v>
      </c>
      <c r="S322">
        <v>2.89</v>
      </c>
      <c r="T322">
        <v>4</v>
      </c>
      <c r="U322" t="s">
        <v>22</v>
      </c>
      <c r="V322">
        <f>IF(tbl_Customers[[#This Row],[churn]] = "yes", 1, 0)</f>
        <v>0</v>
      </c>
      <c r="W322" t="str">
        <f>IF(tbl_Customers[[#This Row],[number_customer_service_calls]] &lt;= 1, "0-1 Calls", IF(tbl_Customers[[#This Row],[number_customer_service_calls]] &lt;= 3, "2-3 Calls", IF(tbl_Customers[[#This Row],[number_customer_service_calls]] &lt;=5, "4-5 Calls", "6+ Calls")))</f>
        <v>4-5 Calls</v>
      </c>
      <c r="X322" t="str">
        <f>IF(tbl_Customers[[#This Row],[account_length]] &lt;= 50, "0-50", IF(tbl_Customers[[#This Row],[account_length]] &lt;=100, "51-100", IF(tbl_Customers[[#This Row],[account_length]] &lt;= 150, "101-150", "151+")))</f>
        <v>101-150</v>
      </c>
      <c r="Y322" t="str">
        <f>IF(tbl_Customers[[#This Row],[total_intl_charge]] &lt;= 3, "Low Charges", "High Charges")</f>
        <v>Low Charges</v>
      </c>
      <c r="Z322" t="str">
        <f>IF(tbl_Customers[[#This Row],[total_eve_calls]]&lt;=80,"Low Calls",
IF(tbl_Customers[[#This Row],[total_eve_calls]]&lt;=120,"Medium Calls","High Calls"))</f>
        <v>Low Calls</v>
      </c>
      <c r="AA322" t="str">
        <f>IF(tbl_Customers[[#This Row],[total_eve_charge]]&lt;=15,"Low Charges",
IF(tbl_Customers[[#This Row],[total_eve_charge]]&lt;=20,"Medium Charges","High Charges"))</f>
        <v>Medium Charges</v>
      </c>
      <c r="AB3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2" t="str">
        <f>IF(tbl_Customers[[#This Row],[number_vmail_messages]] = 0, "No Usage", IF(tbl_Customers[[#This Row],[number_vmail_messages]] &lt;= 20, "Low Usage", IF(tbl_Customers[[#This Row],[number_vmail_messages]] &lt;= 40, "Medium Usgae", "High Usage")))</f>
        <v>No Usage</v>
      </c>
      <c r="AD322" t="str">
        <f>IF(tbl_Customers[[#This Row],[total_day_minutes]]&lt;=150,"Low Usage", IF(tbl_Customers[[#This Row],[total_day_minutes]]&lt;=200,"Medium Usage", IF(tbl_Customers[[#This Row],[total_day_minutes]]&lt;=250,"High Usage","Very High Usage")))</f>
        <v>High Usage</v>
      </c>
      <c r="AE322" t="str">
        <f>IF(tbl_Customers[[#This Row],[total_intl_calls]]&lt;=5,"Low Calls", IF(tbl_Customers[[#This Row],[total_intl_calls]]&lt;=10, "Medium Calls", "High Calls"))</f>
        <v>Medium Calls</v>
      </c>
      <c r="AF3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2" s="36" t="str">
        <f>IF(tbl_Customers[[#This Row],[Churn_Risk_Score]]&gt;=10,"High Risk", IF(tbl_Customers[[#This Row],[Churn_Risk_Score]]&gt;=5,"Medium Risk","Low Risk"))</f>
        <v>Medium Risk</v>
      </c>
    </row>
    <row r="323" spans="1:33" x14ac:dyDescent="0.35">
      <c r="A323">
        <v>322</v>
      </c>
      <c r="B323" t="s">
        <v>46</v>
      </c>
      <c r="C323">
        <v>54</v>
      </c>
      <c r="D323" t="s">
        <v>28</v>
      </c>
      <c r="E323" t="s">
        <v>22</v>
      </c>
      <c r="F323" t="s">
        <v>22</v>
      </c>
      <c r="G323">
        <v>0</v>
      </c>
      <c r="H323">
        <v>210.5</v>
      </c>
      <c r="I323">
        <v>102</v>
      </c>
      <c r="J323">
        <v>35.79</v>
      </c>
      <c r="K323">
        <v>204.5</v>
      </c>
      <c r="L323">
        <v>83</v>
      </c>
      <c r="M323">
        <v>17.38</v>
      </c>
      <c r="N323">
        <v>127.8</v>
      </c>
      <c r="O323">
        <v>53</v>
      </c>
      <c r="P323">
        <v>5.75</v>
      </c>
      <c r="Q323">
        <v>8.5</v>
      </c>
      <c r="R323">
        <v>5</v>
      </c>
      <c r="S323">
        <v>2.2999999999999998</v>
      </c>
      <c r="T323">
        <v>1</v>
      </c>
      <c r="U323" t="s">
        <v>22</v>
      </c>
      <c r="V323">
        <f>IF(tbl_Customers[[#This Row],[churn]] = "yes", 1, 0)</f>
        <v>0</v>
      </c>
      <c r="W323" t="str">
        <f>IF(tbl_Customers[[#This Row],[number_customer_service_calls]] &lt;= 1, "0-1 Calls", IF(tbl_Customers[[#This Row],[number_customer_service_calls]] &lt;= 3, "2-3 Calls", IF(tbl_Customers[[#This Row],[number_customer_service_calls]] &lt;=5, "4-5 Calls", "6+ Calls")))</f>
        <v>0-1 Calls</v>
      </c>
      <c r="X323" t="str">
        <f>IF(tbl_Customers[[#This Row],[account_length]] &lt;= 50, "0-50", IF(tbl_Customers[[#This Row],[account_length]] &lt;=100, "51-100", IF(tbl_Customers[[#This Row],[account_length]] &lt;= 150, "101-150", "151+")))</f>
        <v>51-100</v>
      </c>
      <c r="Y323" t="str">
        <f>IF(tbl_Customers[[#This Row],[total_intl_charge]] &lt;= 3, "Low Charges", "High Charges")</f>
        <v>Low Charges</v>
      </c>
      <c r="Z323" t="str">
        <f>IF(tbl_Customers[[#This Row],[total_eve_calls]]&lt;=80,"Low Calls",
IF(tbl_Customers[[#This Row],[total_eve_calls]]&lt;=120,"Medium Calls","High Calls"))</f>
        <v>Medium Calls</v>
      </c>
      <c r="AA323" t="str">
        <f>IF(tbl_Customers[[#This Row],[total_eve_charge]]&lt;=15,"Low Charges",
IF(tbl_Customers[[#This Row],[total_eve_charge]]&lt;=20,"Medium Charges","High Charges"))</f>
        <v>Medium Charges</v>
      </c>
      <c r="AB3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 t="str">
        <f>IF(tbl_Customers[[#This Row],[number_vmail_messages]] = 0, "No Usage", IF(tbl_Customers[[#This Row],[number_vmail_messages]] &lt;= 20, "Low Usage", IF(tbl_Customers[[#This Row],[number_vmail_messages]] &lt;= 40, "Medium Usgae", "High Usage")))</f>
        <v>No Usage</v>
      </c>
      <c r="AD323" t="str">
        <f>IF(tbl_Customers[[#This Row],[total_day_minutes]]&lt;=150,"Low Usage", IF(tbl_Customers[[#This Row],[total_day_minutes]]&lt;=200,"Medium Usage", IF(tbl_Customers[[#This Row],[total_day_minutes]]&lt;=250,"High Usage","Very High Usage")))</f>
        <v>High Usage</v>
      </c>
      <c r="AE323" t="str">
        <f>IF(tbl_Customers[[#This Row],[total_intl_calls]]&lt;=5,"Low Calls", IF(tbl_Customers[[#This Row],[total_intl_calls]]&lt;=10, "Medium Calls", "High Calls"))</f>
        <v>Low Calls</v>
      </c>
      <c r="AF3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 s="36" t="str">
        <f>IF(tbl_Customers[[#This Row],[Churn_Risk_Score]]&gt;=10,"High Risk", IF(tbl_Customers[[#This Row],[Churn_Risk_Score]]&gt;=5,"Medium Risk","Low Risk"))</f>
        <v>Low Risk</v>
      </c>
    </row>
    <row r="324" spans="1:33" x14ac:dyDescent="0.35">
      <c r="A324">
        <v>323</v>
      </c>
      <c r="B324" t="s">
        <v>51</v>
      </c>
      <c r="C324">
        <v>85</v>
      </c>
      <c r="D324" t="s">
        <v>21</v>
      </c>
      <c r="E324" t="s">
        <v>22</v>
      </c>
      <c r="F324" t="s">
        <v>22</v>
      </c>
      <c r="G324">
        <v>0</v>
      </c>
      <c r="H324">
        <v>102</v>
      </c>
      <c r="I324">
        <v>95</v>
      </c>
      <c r="J324">
        <v>17.34</v>
      </c>
      <c r="K324">
        <v>270.2</v>
      </c>
      <c r="L324">
        <v>139</v>
      </c>
      <c r="M324">
        <v>22.97</v>
      </c>
      <c r="N324">
        <v>148.19999999999999</v>
      </c>
      <c r="O324">
        <v>105</v>
      </c>
      <c r="P324">
        <v>6.67</v>
      </c>
      <c r="Q324">
        <v>10.7</v>
      </c>
      <c r="R324">
        <v>3</v>
      </c>
      <c r="S324">
        <v>2.89</v>
      </c>
      <c r="T324">
        <v>1</v>
      </c>
      <c r="U324" t="s">
        <v>22</v>
      </c>
      <c r="V324">
        <f>IF(tbl_Customers[[#This Row],[churn]] = "yes", 1, 0)</f>
        <v>0</v>
      </c>
      <c r="W324" t="str">
        <f>IF(tbl_Customers[[#This Row],[number_customer_service_calls]] &lt;= 1, "0-1 Calls", IF(tbl_Customers[[#This Row],[number_customer_service_calls]] &lt;= 3, "2-3 Calls", IF(tbl_Customers[[#This Row],[number_customer_service_calls]] &lt;=5, "4-5 Calls", "6+ Calls")))</f>
        <v>0-1 Calls</v>
      </c>
      <c r="X324" t="str">
        <f>IF(tbl_Customers[[#This Row],[account_length]] &lt;= 50, "0-50", IF(tbl_Customers[[#This Row],[account_length]] &lt;=100, "51-100", IF(tbl_Customers[[#This Row],[account_length]] &lt;= 150, "101-150", "151+")))</f>
        <v>51-100</v>
      </c>
      <c r="Y324" t="str">
        <f>IF(tbl_Customers[[#This Row],[total_intl_charge]] &lt;= 3, "Low Charges", "High Charges")</f>
        <v>Low Charges</v>
      </c>
      <c r="Z324" t="str">
        <f>IF(tbl_Customers[[#This Row],[total_eve_calls]]&lt;=80,"Low Calls",
IF(tbl_Customers[[#This Row],[total_eve_calls]]&lt;=120,"Medium Calls","High Calls"))</f>
        <v>High Calls</v>
      </c>
      <c r="AA324" t="str">
        <f>IF(tbl_Customers[[#This Row],[total_eve_charge]]&lt;=15,"Low Charges",
IF(tbl_Customers[[#This Row],[total_eve_charge]]&lt;=20,"Medium Charges","High Charges"))</f>
        <v>High Charges</v>
      </c>
      <c r="AB3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 t="str">
        <f>IF(tbl_Customers[[#This Row],[number_vmail_messages]] = 0, "No Usage", IF(tbl_Customers[[#This Row],[number_vmail_messages]] &lt;= 20, "Low Usage", IF(tbl_Customers[[#This Row],[number_vmail_messages]] &lt;= 40, "Medium Usgae", "High Usage")))</f>
        <v>No Usage</v>
      </c>
      <c r="AD324" t="str">
        <f>IF(tbl_Customers[[#This Row],[total_day_minutes]]&lt;=150,"Low Usage", IF(tbl_Customers[[#This Row],[total_day_minutes]]&lt;=200,"Medium Usage", IF(tbl_Customers[[#This Row],[total_day_minutes]]&lt;=250,"High Usage","Very High Usage")))</f>
        <v>Low Usage</v>
      </c>
      <c r="AE324" t="str">
        <f>IF(tbl_Customers[[#This Row],[total_intl_calls]]&lt;=5,"Low Calls", IF(tbl_Customers[[#This Row],[total_intl_calls]]&lt;=10, "Medium Calls", "High Calls"))</f>
        <v>Low Calls</v>
      </c>
      <c r="AF3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4" s="36" t="str">
        <f>IF(tbl_Customers[[#This Row],[Churn_Risk_Score]]&gt;=10,"High Risk", IF(tbl_Customers[[#This Row],[Churn_Risk_Score]]&gt;=5,"Medium Risk","Low Risk"))</f>
        <v>Low Risk</v>
      </c>
    </row>
    <row r="325" spans="1:33" x14ac:dyDescent="0.35">
      <c r="A325">
        <v>324</v>
      </c>
      <c r="B325" t="s">
        <v>31</v>
      </c>
      <c r="C325">
        <v>43</v>
      </c>
      <c r="D325" t="s">
        <v>21</v>
      </c>
      <c r="E325" t="s">
        <v>22</v>
      </c>
      <c r="F325" t="s">
        <v>22</v>
      </c>
      <c r="G325">
        <v>0</v>
      </c>
      <c r="H325">
        <v>168.4</v>
      </c>
      <c r="I325">
        <v>125</v>
      </c>
      <c r="J325">
        <v>28.63</v>
      </c>
      <c r="K325">
        <v>243.8</v>
      </c>
      <c r="L325">
        <v>89</v>
      </c>
      <c r="M325">
        <v>20.72</v>
      </c>
      <c r="N325">
        <v>214.7</v>
      </c>
      <c r="O325">
        <v>102</v>
      </c>
      <c r="P325">
        <v>9.66</v>
      </c>
      <c r="Q325">
        <v>11.1</v>
      </c>
      <c r="R325">
        <v>2</v>
      </c>
      <c r="S325">
        <v>3</v>
      </c>
      <c r="T325">
        <v>1</v>
      </c>
      <c r="U325" t="s">
        <v>22</v>
      </c>
      <c r="V325">
        <f>IF(tbl_Customers[[#This Row],[churn]] = "yes", 1, 0)</f>
        <v>0</v>
      </c>
      <c r="W325" t="str">
        <f>IF(tbl_Customers[[#This Row],[number_customer_service_calls]] &lt;= 1, "0-1 Calls", IF(tbl_Customers[[#This Row],[number_customer_service_calls]] &lt;= 3, "2-3 Calls", IF(tbl_Customers[[#This Row],[number_customer_service_calls]] &lt;=5, "4-5 Calls", "6+ Calls")))</f>
        <v>0-1 Calls</v>
      </c>
      <c r="X325" t="str">
        <f>IF(tbl_Customers[[#This Row],[account_length]] &lt;= 50, "0-50", IF(tbl_Customers[[#This Row],[account_length]] &lt;=100, "51-100", IF(tbl_Customers[[#This Row],[account_length]] &lt;= 150, "101-150", "151+")))</f>
        <v>0-50</v>
      </c>
      <c r="Y325" t="str">
        <f>IF(tbl_Customers[[#This Row],[total_intl_charge]] &lt;= 3, "Low Charges", "High Charges")</f>
        <v>Low Charges</v>
      </c>
      <c r="Z325" t="str">
        <f>IF(tbl_Customers[[#This Row],[total_eve_calls]]&lt;=80,"Low Calls",
IF(tbl_Customers[[#This Row],[total_eve_calls]]&lt;=120,"Medium Calls","High Calls"))</f>
        <v>Medium Calls</v>
      </c>
      <c r="AA325" t="str">
        <f>IF(tbl_Customers[[#This Row],[total_eve_charge]]&lt;=15,"Low Charges",
IF(tbl_Customers[[#This Row],[total_eve_charge]]&lt;=20,"Medium Charges","High Charges"))</f>
        <v>High Charges</v>
      </c>
      <c r="AB3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 t="str">
        <f>IF(tbl_Customers[[#This Row],[number_vmail_messages]] = 0, "No Usage", IF(tbl_Customers[[#This Row],[number_vmail_messages]] &lt;= 20, "Low Usage", IF(tbl_Customers[[#This Row],[number_vmail_messages]] &lt;= 40, "Medium Usgae", "High Usage")))</f>
        <v>No Usage</v>
      </c>
      <c r="AD325" t="str">
        <f>IF(tbl_Customers[[#This Row],[total_day_minutes]]&lt;=150,"Low Usage", IF(tbl_Customers[[#This Row],[total_day_minutes]]&lt;=200,"Medium Usage", IF(tbl_Customers[[#This Row],[total_day_minutes]]&lt;=250,"High Usage","Very High Usage")))</f>
        <v>Medium Usage</v>
      </c>
      <c r="AE325" t="str">
        <f>IF(tbl_Customers[[#This Row],[total_intl_calls]]&lt;=5,"Low Calls", IF(tbl_Customers[[#This Row],[total_intl_calls]]&lt;=10, "Medium Calls", "High Calls"))</f>
        <v>Low Calls</v>
      </c>
      <c r="AF3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5" s="36" t="str">
        <f>IF(tbl_Customers[[#This Row],[Churn_Risk_Score]]&gt;=10,"High Risk", IF(tbl_Customers[[#This Row],[Churn_Risk_Score]]&gt;=5,"Medium Risk","Low Risk"))</f>
        <v>Low Risk</v>
      </c>
    </row>
    <row r="326" spans="1:33" x14ac:dyDescent="0.35">
      <c r="A326">
        <v>325</v>
      </c>
      <c r="B326" t="s">
        <v>27</v>
      </c>
      <c r="C326">
        <v>35</v>
      </c>
      <c r="D326" t="s">
        <v>21</v>
      </c>
      <c r="E326" t="s">
        <v>22</v>
      </c>
      <c r="F326" t="s">
        <v>22</v>
      </c>
      <c r="G326">
        <v>0</v>
      </c>
      <c r="H326">
        <v>105.6</v>
      </c>
      <c r="I326">
        <v>129</v>
      </c>
      <c r="J326">
        <v>17.95</v>
      </c>
      <c r="K326">
        <v>258.2</v>
      </c>
      <c r="L326">
        <v>129</v>
      </c>
      <c r="M326">
        <v>21.95</v>
      </c>
      <c r="N326">
        <v>213.1</v>
      </c>
      <c r="O326">
        <v>77</v>
      </c>
      <c r="P326">
        <v>9.59</v>
      </c>
      <c r="Q326">
        <v>8.6999999999999993</v>
      </c>
      <c r="R326">
        <v>3</v>
      </c>
      <c r="S326">
        <v>2.35</v>
      </c>
      <c r="T326">
        <v>0</v>
      </c>
      <c r="U326" t="s">
        <v>22</v>
      </c>
      <c r="V326">
        <f>IF(tbl_Customers[[#This Row],[churn]] = "yes", 1, 0)</f>
        <v>0</v>
      </c>
      <c r="W326" t="str">
        <f>IF(tbl_Customers[[#This Row],[number_customer_service_calls]] &lt;= 1, "0-1 Calls", IF(tbl_Customers[[#This Row],[number_customer_service_calls]] &lt;= 3, "2-3 Calls", IF(tbl_Customers[[#This Row],[number_customer_service_calls]] &lt;=5, "4-5 Calls", "6+ Calls")))</f>
        <v>0-1 Calls</v>
      </c>
      <c r="X326" t="str">
        <f>IF(tbl_Customers[[#This Row],[account_length]] &lt;= 50, "0-50", IF(tbl_Customers[[#This Row],[account_length]] &lt;=100, "51-100", IF(tbl_Customers[[#This Row],[account_length]] &lt;= 150, "101-150", "151+")))</f>
        <v>0-50</v>
      </c>
      <c r="Y326" t="str">
        <f>IF(tbl_Customers[[#This Row],[total_intl_charge]] &lt;= 3, "Low Charges", "High Charges")</f>
        <v>Low Charges</v>
      </c>
      <c r="Z326" t="str">
        <f>IF(tbl_Customers[[#This Row],[total_eve_calls]]&lt;=80,"Low Calls",
IF(tbl_Customers[[#This Row],[total_eve_calls]]&lt;=120,"Medium Calls","High Calls"))</f>
        <v>High Calls</v>
      </c>
      <c r="AA326" t="str">
        <f>IF(tbl_Customers[[#This Row],[total_eve_charge]]&lt;=15,"Low Charges",
IF(tbl_Customers[[#This Row],[total_eve_charge]]&lt;=20,"Medium Charges","High Charges"))</f>
        <v>High Charges</v>
      </c>
      <c r="AB3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 t="str">
        <f>IF(tbl_Customers[[#This Row],[number_vmail_messages]] = 0, "No Usage", IF(tbl_Customers[[#This Row],[number_vmail_messages]] &lt;= 20, "Low Usage", IF(tbl_Customers[[#This Row],[number_vmail_messages]] &lt;= 40, "Medium Usgae", "High Usage")))</f>
        <v>No Usage</v>
      </c>
      <c r="AD326" t="str">
        <f>IF(tbl_Customers[[#This Row],[total_day_minutes]]&lt;=150,"Low Usage", IF(tbl_Customers[[#This Row],[total_day_minutes]]&lt;=200,"Medium Usage", IF(tbl_Customers[[#This Row],[total_day_minutes]]&lt;=250,"High Usage","Very High Usage")))</f>
        <v>Low Usage</v>
      </c>
      <c r="AE326" t="str">
        <f>IF(tbl_Customers[[#This Row],[total_intl_calls]]&lt;=5,"Low Calls", IF(tbl_Customers[[#This Row],[total_intl_calls]]&lt;=10, "Medium Calls", "High Calls"))</f>
        <v>Low Calls</v>
      </c>
      <c r="AF3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 s="36" t="str">
        <f>IF(tbl_Customers[[#This Row],[Churn_Risk_Score]]&gt;=10,"High Risk", IF(tbl_Customers[[#This Row],[Churn_Risk_Score]]&gt;=5,"Medium Risk","Low Risk"))</f>
        <v>Low Risk</v>
      </c>
    </row>
    <row r="327" spans="1:33" x14ac:dyDescent="0.35">
      <c r="A327">
        <v>326</v>
      </c>
      <c r="B327" t="s">
        <v>49</v>
      </c>
      <c r="C327">
        <v>98</v>
      </c>
      <c r="D327" t="s">
        <v>21</v>
      </c>
      <c r="E327" t="s">
        <v>22</v>
      </c>
      <c r="F327" t="s">
        <v>22</v>
      </c>
      <c r="G327">
        <v>0</v>
      </c>
      <c r="H327">
        <v>206.5</v>
      </c>
      <c r="I327">
        <v>92</v>
      </c>
      <c r="J327">
        <v>35.11</v>
      </c>
      <c r="K327">
        <v>176.2</v>
      </c>
      <c r="L327">
        <v>152</v>
      </c>
      <c r="M327">
        <v>14.98</v>
      </c>
      <c r="N327">
        <v>232.8</v>
      </c>
      <c r="O327">
        <v>115</v>
      </c>
      <c r="P327">
        <v>10.48</v>
      </c>
      <c r="Q327">
        <v>12.4</v>
      </c>
      <c r="R327">
        <v>5</v>
      </c>
      <c r="S327">
        <v>3.35</v>
      </c>
      <c r="T327">
        <v>5</v>
      </c>
      <c r="U327" t="s">
        <v>22</v>
      </c>
      <c r="V327">
        <f>IF(tbl_Customers[[#This Row],[churn]] = "yes", 1, 0)</f>
        <v>0</v>
      </c>
      <c r="W327" t="str">
        <f>IF(tbl_Customers[[#This Row],[number_customer_service_calls]] &lt;= 1, "0-1 Calls", IF(tbl_Customers[[#This Row],[number_customer_service_calls]] &lt;= 3, "2-3 Calls", IF(tbl_Customers[[#This Row],[number_customer_service_calls]] &lt;=5, "4-5 Calls", "6+ Calls")))</f>
        <v>4-5 Calls</v>
      </c>
      <c r="X327" t="str">
        <f>IF(tbl_Customers[[#This Row],[account_length]] &lt;= 50, "0-50", IF(tbl_Customers[[#This Row],[account_length]] &lt;=100, "51-100", IF(tbl_Customers[[#This Row],[account_length]] &lt;= 150, "101-150", "151+")))</f>
        <v>51-100</v>
      </c>
      <c r="Y327" t="str">
        <f>IF(tbl_Customers[[#This Row],[total_intl_charge]] &lt;= 3, "Low Charges", "High Charges")</f>
        <v>High Charges</v>
      </c>
      <c r="Z327" t="str">
        <f>IF(tbl_Customers[[#This Row],[total_eve_calls]]&lt;=80,"Low Calls",
IF(tbl_Customers[[#This Row],[total_eve_calls]]&lt;=120,"Medium Calls","High Calls"))</f>
        <v>High Calls</v>
      </c>
      <c r="AA327" t="str">
        <f>IF(tbl_Customers[[#This Row],[total_eve_charge]]&lt;=15,"Low Charges",
IF(tbl_Customers[[#This Row],[total_eve_charge]]&lt;=20,"Medium Charges","High Charges"))</f>
        <v>Low Charges</v>
      </c>
      <c r="AB3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 t="str">
        <f>IF(tbl_Customers[[#This Row],[number_vmail_messages]] = 0, "No Usage", IF(tbl_Customers[[#This Row],[number_vmail_messages]] &lt;= 20, "Low Usage", IF(tbl_Customers[[#This Row],[number_vmail_messages]] &lt;= 40, "Medium Usgae", "High Usage")))</f>
        <v>No Usage</v>
      </c>
      <c r="AD327" t="str">
        <f>IF(tbl_Customers[[#This Row],[total_day_minutes]]&lt;=150,"Low Usage", IF(tbl_Customers[[#This Row],[total_day_minutes]]&lt;=200,"Medium Usage", IF(tbl_Customers[[#This Row],[total_day_minutes]]&lt;=250,"High Usage","Very High Usage")))</f>
        <v>High Usage</v>
      </c>
      <c r="AE327" t="str">
        <f>IF(tbl_Customers[[#This Row],[total_intl_calls]]&lt;=5,"Low Calls", IF(tbl_Customers[[#This Row],[total_intl_calls]]&lt;=10, "Medium Calls", "High Calls"))</f>
        <v>Low Calls</v>
      </c>
      <c r="AF3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7" s="36" t="str">
        <f>IF(tbl_Customers[[#This Row],[Churn_Risk_Score]]&gt;=10,"High Risk", IF(tbl_Customers[[#This Row],[Churn_Risk_Score]]&gt;=5,"Medium Risk","Low Risk"))</f>
        <v>Medium Risk</v>
      </c>
    </row>
    <row r="328" spans="1:33" x14ac:dyDescent="0.35">
      <c r="A328">
        <v>327</v>
      </c>
      <c r="B328" t="s">
        <v>73</v>
      </c>
      <c r="C328">
        <v>112</v>
      </c>
      <c r="D328" t="s">
        <v>28</v>
      </c>
      <c r="E328" t="s">
        <v>22</v>
      </c>
      <c r="F328" t="s">
        <v>22</v>
      </c>
      <c r="G328">
        <v>0</v>
      </c>
      <c r="H328">
        <v>217.1</v>
      </c>
      <c r="I328">
        <v>76</v>
      </c>
      <c r="J328">
        <v>36.909999999999997</v>
      </c>
      <c r="K328">
        <v>205.2</v>
      </c>
      <c r="L328">
        <v>100</v>
      </c>
      <c r="M328">
        <v>17.440000000000001</v>
      </c>
      <c r="N328">
        <v>185.7</v>
      </c>
      <c r="O328">
        <v>91</v>
      </c>
      <c r="P328">
        <v>8.36</v>
      </c>
      <c r="Q328">
        <v>9.4</v>
      </c>
      <c r="R328">
        <v>3</v>
      </c>
      <c r="S328">
        <v>2.54</v>
      </c>
      <c r="T328">
        <v>2</v>
      </c>
      <c r="U328" t="s">
        <v>22</v>
      </c>
      <c r="V328">
        <f>IF(tbl_Customers[[#This Row],[churn]] = "yes", 1, 0)</f>
        <v>0</v>
      </c>
      <c r="W328" t="str">
        <f>IF(tbl_Customers[[#This Row],[number_customer_service_calls]] &lt;= 1, "0-1 Calls", IF(tbl_Customers[[#This Row],[number_customer_service_calls]] &lt;= 3, "2-3 Calls", IF(tbl_Customers[[#This Row],[number_customer_service_calls]] &lt;=5, "4-5 Calls", "6+ Calls")))</f>
        <v>2-3 Calls</v>
      </c>
      <c r="X328" t="str">
        <f>IF(tbl_Customers[[#This Row],[account_length]] &lt;= 50, "0-50", IF(tbl_Customers[[#This Row],[account_length]] &lt;=100, "51-100", IF(tbl_Customers[[#This Row],[account_length]] &lt;= 150, "101-150", "151+")))</f>
        <v>101-150</v>
      </c>
      <c r="Y328" t="str">
        <f>IF(tbl_Customers[[#This Row],[total_intl_charge]] &lt;= 3, "Low Charges", "High Charges")</f>
        <v>Low Charges</v>
      </c>
      <c r="Z328" t="str">
        <f>IF(tbl_Customers[[#This Row],[total_eve_calls]]&lt;=80,"Low Calls",
IF(tbl_Customers[[#This Row],[total_eve_calls]]&lt;=120,"Medium Calls","High Calls"))</f>
        <v>Medium Calls</v>
      </c>
      <c r="AA328" t="str">
        <f>IF(tbl_Customers[[#This Row],[total_eve_charge]]&lt;=15,"Low Charges",
IF(tbl_Customers[[#This Row],[total_eve_charge]]&lt;=20,"Medium Charges","High Charges"))</f>
        <v>Medium Charges</v>
      </c>
      <c r="AB3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 t="str">
        <f>IF(tbl_Customers[[#This Row],[number_vmail_messages]] = 0, "No Usage", IF(tbl_Customers[[#This Row],[number_vmail_messages]] &lt;= 20, "Low Usage", IF(tbl_Customers[[#This Row],[number_vmail_messages]] &lt;= 40, "Medium Usgae", "High Usage")))</f>
        <v>No Usage</v>
      </c>
      <c r="AD328" t="str">
        <f>IF(tbl_Customers[[#This Row],[total_day_minutes]]&lt;=150,"Low Usage", IF(tbl_Customers[[#This Row],[total_day_minutes]]&lt;=200,"Medium Usage", IF(tbl_Customers[[#This Row],[total_day_minutes]]&lt;=250,"High Usage","Very High Usage")))</f>
        <v>High Usage</v>
      </c>
      <c r="AE328" t="str">
        <f>IF(tbl_Customers[[#This Row],[total_intl_calls]]&lt;=5,"Low Calls", IF(tbl_Customers[[#This Row],[total_intl_calls]]&lt;=10, "Medium Calls", "High Calls"))</f>
        <v>Low Calls</v>
      </c>
      <c r="AF3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8" s="36" t="str">
        <f>IF(tbl_Customers[[#This Row],[Churn_Risk_Score]]&gt;=10,"High Risk", IF(tbl_Customers[[#This Row],[Churn_Risk_Score]]&gt;=5,"Medium Risk","Low Risk"))</f>
        <v>Low Risk</v>
      </c>
    </row>
    <row r="329" spans="1:33" x14ac:dyDescent="0.35">
      <c r="A329">
        <v>328</v>
      </c>
      <c r="B329" t="s">
        <v>51</v>
      </c>
      <c r="C329">
        <v>16</v>
      </c>
      <c r="D329" t="s">
        <v>28</v>
      </c>
      <c r="E329" t="s">
        <v>22</v>
      </c>
      <c r="F329" t="s">
        <v>22</v>
      </c>
      <c r="G329">
        <v>0</v>
      </c>
      <c r="H329">
        <v>229.6</v>
      </c>
      <c r="I329">
        <v>78</v>
      </c>
      <c r="J329">
        <v>39.03</v>
      </c>
      <c r="K329">
        <v>205.7</v>
      </c>
      <c r="L329">
        <v>108</v>
      </c>
      <c r="M329">
        <v>17.48</v>
      </c>
      <c r="N329">
        <v>166.2</v>
      </c>
      <c r="O329">
        <v>91</v>
      </c>
      <c r="P329">
        <v>7.48</v>
      </c>
      <c r="Q329">
        <v>10.8</v>
      </c>
      <c r="R329">
        <v>2</v>
      </c>
      <c r="S329">
        <v>2.92</v>
      </c>
      <c r="T329">
        <v>0</v>
      </c>
      <c r="U329" t="s">
        <v>23</v>
      </c>
      <c r="V329">
        <f>IF(tbl_Customers[[#This Row],[churn]] = "yes", 1, 0)</f>
        <v>1</v>
      </c>
      <c r="W329" t="str">
        <f>IF(tbl_Customers[[#This Row],[number_customer_service_calls]] &lt;= 1, "0-1 Calls", IF(tbl_Customers[[#This Row],[number_customer_service_calls]] &lt;= 3, "2-3 Calls", IF(tbl_Customers[[#This Row],[number_customer_service_calls]] &lt;=5, "4-5 Calls", "6+ Calls")))</f>
        <v>0-1 Calls</v>
      </c>
      <c r="X329" t="str">
        <f>IF(tbl_Customers[[#This Row],[account_length]] &lt;= 50, "0-50", IF(tbl_Customers[[#This Row],[account_length]] &lt;=100, "51-100", IF(tbl_Customers[[#This Row],[account_length]] &lt;= 150, "101-150", "151+")))</f>
        <v>0-50</v>
      </c>
      <c r="Y329" t="str">
        <f>IF(tbl_Customers[[#This Row],[total_intl_charge]] &lt;= 3, "Low Charges", "High Charges")</f>
        <v>Low Charges</v>
      </c>
      <c r="Z329" t="str">
        <f>IF(tbl_Customers[[#This Row],[total_eve_calls]]&lt;=80,"Low Calls",
IF(tbl_Customers[[#This Row],[total_eve_calls]]&lt;=120,"Medium Calls","High Calls"))</f>
        <v>Medium Calls</v>
      </c>
      <c r="AA329" t="str">
        <f>IF(tbl_Customers[[#This Row],[total_eve_charge]]&lt;=15,"Low Charges",
IF(tbl_Customers[[#This Row],[total_eve_charge]]&lt;=20,"Medium Charges","High Charges"))</f>
        <v>Medium Charges</v>
      </c>
      <c r="AB3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 t="str">
        <f>IF(tbl_Customers[[#This Row],[number_vmail_messages]] = 0, "No Usage", IF(tbl_Customers[[#This Row],[number_vmail_messages]] &lt;= 20, "Low Usage", IF(tbl_Customers[[#This Row],[number_vmail_messages]] &lt;= 40, "Medium Usgae", "High Usage")))</f>
        <v>No Usage</v>
      </c>
      <c r="AD329" t="str">
        <f>IF(tbl_Customers[[#This Row],[total_day_minutes]]&lt;=150,"Low Usage", IF(tbl_Customers[[#This Row],[total_day_minutes]]&lt;=200,"Medium Usage", IF(tbl_Customers[[#This Row],[total_day_minutes]]&lt;=250,"High Usage","Very High Usage")))</f>
        <v>High Usage</v>
      </c>
      <c r="AE329" t="str">
        <f>IF(tbl_Customers[[#This Row],[total_intl_calls]]&lt;=5,"Low Calls", IF(tbl_Customers[[#This Row],[total_intl_calls]]&lt;=10, "Medium Calls", "High Calls"))</f>
        <v>Low Calls</v>
      </c>
      <c r="AF3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 s="36" t="str">
        <f>IF(tbl_Customers[[#This Row],[Churn_Risk_Score]]&gt;=10,"High Risk", IF(tbl_Customers[[#This Row],[Churn_Risk_Score]]&gt;=5,"Medium Risk","Low Risk"))</f>
        <v>Low Risk</v>
      </c>
    </row>
    <row r="330" spans="1:33" x14ac:dyDescent="0.35">
      <c r="A330">
        <v>329</v>
      </c>
      <c r="B330" t="s">
        <v>71</v>
      </c>
      <c r="C330">
        <v>98</v>
      </c>
      <c r="D330" t="s">
        <v>21</v>
      </c>
      <c r="E330" t="s">
        <v>22</v>
      </c>
      <c r="F330" t="s">
        <v>23</v>
      </c>
      <c r="G330">
        <v>22</v>
      </c>
      <c r="H330">
        <v>278.3</v>
      </c>
      <c r="I330">
        <v>89</v>
      </c>
      <c r="J330">
        <v>47.31</v>
      </c>
      <c r="K330">
        <v>93.4</v>
      </c>
      <c r="L330">
        <v>143</v>
      </c>
      <c r="M330">
        <v>7.94</v>
      </c>
      <c r="N330">
        <v>107.6</v>
      </c>
      <c r="O330">
        <v>42</v>
      </c>
      <c r="P330">
        <v>4.84</v>
      </c>
      <c r="Q330">
        <v>9.6999999999999993</v>
      </c>
      <c r="R330">
        <v>5</v>
      </c>
      <c r="S330">
        <v>2.62</v>
      </c>
      <c r="T330">
        <v>0</v>
      </c>
      <c r="U330" t="s">
        <v>22</v>
      </c>
      <c r="V330">
        <f>IF(tbl_Customers[[#This Row],[churn]] = "yes", 1, 0)</f>
        <v>0</v>
      </c>
      <c r="W330" t="str">
        <f>IF(tbl_Customers[[#This Row],[number_customer_service_calls]] &lt;= 1, "0-1 Calls", IF(tbl_Customers[[#This Row],[number_customer_service_calls]] &lt;= 3, "2-3 Calls", IF(tbl_Customers[[#This Row],[number_customer_service_calls]] &lt;=5, "4-5 Calls", "6+ Calls")))</f>
        <v>0-1 Calls</v>
      </c>
      <c r="X330" t="str">
        <f>IF(tbl_Customers[[#This Row],[account_length]] &lt;= 50, "0-50", IF(tbl_Customers[[#This Row],[account_length]] &lt;=100, "51-100", IF(tbl_Customers[[#This Row],[account_length]] &lt;= 150, "101-150", "151+")))</f>
        <v>51-100</v>
      </c>
      <c r="Y330" t="str">
        <f>IF(tbl_Customers[[#This Row],[total_intl_charge]] &lt;= 3, "Low Charges", "High Charges")</f>
        <v>Low Charges</v>
      </c>
      <c r="Z330" t="str">
        <f>IF(tbl_Customers[[#This Row],[total_eve_calls]]&lt;=80,"Low Calls",
IF(tbl_Customers[[#This Row],[total_eve_calls]]&lt;=120,"Medium Calls","High Calls"))</f>
        <v>High Calls</v>
      </c>
      <c r="AA330" t="str">
        <f>IF(tbl_Customers[[#This Row],[total_eve_charge]]&lt;=15,"Low Charges",
IF(tbl_Customers[[#This Row],[total_eve_charge]]&lt;=20,"Medium Charges","High Charges"))</f>
        <v>Low Charges</v>
      </c>
      <c r="AB3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 t="str">
        <f>IF(tbl_Customers[[#This Row],[number_vmail_messages]] = 0, "No Usage", IF(tbl_Customers[[#This Row],[number_vmail_messages]] &lt;= 20, "Low Usage", IF(tbl_Customers[[#This Row],[number_vmail_messages]] &lt;= 40, "Medium Usgae", "High Usage")))</f>
        <v>Medium Usgae</v>
      </c>
      <c r="AD330" t="str">
        <f>IF(tbl_Customers[[#This Row],[total_day_minutes]]&lt;=150,"Low Usage", IF(tbl_Customers[[#This Row],[total_day_minutes]]&lt;=200,"Medium Usage", IF(tbl_Customers[[#This Row],[total_day_minutes]]&lt;=250,"High Usage","Very High Usage")))</f>
        <v>Very High Usage</v>
      </c>
      <c r="AE330" t="str">
        <f>IF(tbl_Customers[[#This Row],[total_intl_calls]]&lt;=5,"Low Calls", IF(tbl_Customers[[#This Row],[total_intl_calls]]&lt;=10, "Medium Calls", "High Calls"))</f>
        <v>Low Calls</v>
      </c>
      <c r="AF3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 s="36" t="str">
        <f>IF(tbl_Customers[[#This Row],[Churn_Risk_Score]]&gt;=10,"High Risk", IF(tbl_Customers[[#This Row],[Churn_Risk_Score]]&gt;=5,"Medium Risk","Low Risk"))</f>
        <v>Low Risk</v>
      </c>
    </row>
    <row r="331" spans="1:33" x14ac:dyDescent="0.35">
      <c r="A331">
        <v>330</v>
      </c>
      <c r="B331" t="s">
        <v>72</v>
      </c>
      <c r="C331">
        <v>84</v>
      </c>
      <c r="D331" t="s">
        <v>28</v>
      </c>
      <c r="E331" t="s">
        <v>22</v>
      </c>
      <c r="F331" t="s">
        <v>22</v>
      </c>
      <c r="G331">
        <v>0</v>
      </c>
      <c r="H331">
        <v>181.5</v>
      </c>
      <c r="I331">
        <v>129</v>
      </c>
      <c r="J331">
        <v>30.86</v>
      </c>
      <c r="K331">
        <v>130.69999999999999</v>
      </c>
      <c r="L331">
        <v>112</v>
      </c>
      <c r="M331">
        <v>11.11</v>
      </c>
      <c r="N331">
        <v>186.5</v>
      </c>
      <c r="O331">
        <v>118</v>
      </c>
      <c r="P331">
        <v>8.39</v>
      </c>
      <c r="Q331">
        <v>8.5</v>
      </c>
      <c r="R331">
        <v>4</v>
      </c>
      <c r="S331">
        <v>2.2999999999999998</v>
      </c>
      <c r="T331">
        <v>1</v>
      </c>
      <c r="U331" t="s">
        <v>22</v>
      </c>
      <c r="V331">
        <f>IF(tbl_Customers[[#This Row],[churn]] = "yes", 1, 0)</f>
        <v>0</v>
      </c>
      <c r="W331" t="str">
        <f>IF(tbl_Customers[[#This Row],[number_customer_service_calls]] &lt;= 1, "0-1 Calls", IF(tbl_Customers[[#This Row],[number_customer_service_calls]] &lt;= 3, "2-3 Calls", IF(tbl_Customers[[#This Row],[number_customer_service_calls]] &lt;=5, "4-5 Calls", "6+ Calls")))</f>
        <v>0-1 Calls</v>
      </c>
      <c r="X331" t="str">
        <f>IF(tbl_Customers[[#This Row],[account_length]] &lt;= 50, "0-50", IF(tbl_Customers[[#This Row],[account_length]] &lt;=100, "51-100", IF(tbl_Customers[[#This Row],[account_length]] &lt;= 150, "101-150", "151+")))</f>
        <v>51-100</v>
      </c>
      <c r="Y331" t="str">
        <f>IF(tbl_Customers[[#This Row],[total_intl_charge]] &lt;= 3, "Low Charges", "High Charges")</f>
        <v>Low Charges</v>
      </c>
      <c r="Z331" t="str">
        <f>IF(tbl_Customers[[#This Row],[total_eve_calls]]&lt;=80,"Low Calls",
IF(tbl_Customers[[#This Row],[total_eve_calls]]&lt;=120,"Medium Calls","High Calls"))</f>
        <v>Medium Calls</v>
      </c>
      <c r="AA331" t="str">
        <f>IF(tbl_Customers[[#This Row],[total_eve_charge]]&lt;=15,"Low Charges",
IF(tbl_Customers[[#This Row],[total_eve_charge]]&lt;=20,"Medium Charges","High Charges"))</f>
        <v>Low Charges</v>
      </c>
      <c r="AB3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1" t="str">
        <f>IF(tbl_Customers[[#This Row],[number_vmail_messages]] = 0, "No Usage", IF(tbl_Customers[[#This Row],[number_vmail_messages]] &lt;= 20, "Low Usage", IF(tbl_Customers[[#This Row],[number_vmail_messages]] &lt;= 40, "Medium Usgae", "High Usage")))</f>
        <v>No Usage</v>
      </c>
      <c r="AD331" t="str">
        <f>IF(tbl_Customers[[#This Row],[total_day_minutes]]&lt;=150,"Low Usage", IF(tbl_Customers[[#This Row],[total_day_minutes]]&lt;=200,"Medium Usage", IF(tbl_Customers[[#This Row],[total_day_minutes]]&lt;=250,"High Usage","Very High Usage")))</f>
        <v>Medium Usage</v>
      </c>
      <c r="AE331" t="str">
        <f>IF(tbl_Customers[[#This Row],[total_intl_calls]]&lt;=5,"Low Calls", IF(tbl_Customers[[#This Row],[total_intl_calls]]&lt;=10, "Medium Calls", "High Calls"))</f>
        <v>Low Calls</v>
      </c>
      <c r="AF3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1" s="36" t="str">
        <f>IF(tbl_Customers[[#This Row],[Churn_Risk_Score]]&gt;=10,"High Risk", IF(tbl_Customers[[#This Row],[Churn_Risk_Score]]&gt;=5,"Medium Risk","Low Risk"))</f>
        <v>Low Risk</v>
      </c>
    </row>
    <row r="332" spans="1:33" x14ac:dyDescent="0.35">
      <c r="A332">
        <v>331</v>
      </c>
      <c r="B332" t="s">
        <v>63</v>
      </c>
      <c r="C332">
        <v>66</v>
      </c>
      <c r="D332" t="s">
        <v>21</v>
      </c>
      <c r="E332" t="s">
        <v>22</v>
      </c>
      <c r="F332" t="s">
        <v>22</v>
      </c>
      <c r="G332">
        <v>0</v>
      </c>
      <c r="H332">
        <v>167.3</v>
      </c>
      <c r="I332">
        <v>91</v>
      </c>
      <c r="J332">
        <v>28.44</v>
      </c>
      <c r="K332">
        <v>230</v>
      </c>
      <c r="L332">
        <v>68</v>
      </c>
      <c r="M332">
        <v>19.55</v>
      </c>
      <c r="N332">
        <v>191.7</v>
      </c>
      <c r="O332">
        <v>118</v>
      </c>
      <c r="P332">
        <v>8.6300000000000008</v>
      </c>
      <c r="Q332">
        <v>10.6</v>
      </c>
      <c r="R332">
        <v>5</v>
      </c>
      <c r="S332">
        <v>2.86</v>
      </c>
      <c r="T332">
        <v>1</v>
      </c>
      <c r="U332" t="s">
        <v>23</v>
      </c>
      <c r="V332">
        <f>IF(tbl_Customers[[#This Row],[churn]] = "yes", 1, 0)</f>
        <v>1</v>
      </c>
      <c r="W332" t="str">
        <f>IF(tbl_Customers[[#This Row],[number_customer_service_calls]] &lt;= 1, "0-1 Calls", IF(tbl_Customers[[#This Row],[number_customer_service_calls]] &lt;= 3, "2-3 Calls", IF(tbl_Customers[[#This Row],[number_customer_service_calls]] &lt;=5, "4-5 Calls", "6+ Calls")))</f>
        <v>0-1 Calls</v>
      </c>
      <c r="X332" t="str">
        <f>IF(tbl_Customers[[#This Row],[account_length]] &lt;= 50, "0-50", IF(tbl_Customers[[#This Row],[account_length]] &lt;=100, "51-100", IF(tbl_Customers[[#This Row],[account_length]] &lt;= 150, "101-150", "151+")))</f>
        <v>51-100</v>
      </c>
      <c r="Y332" t="str">
        <f>IF(tbl_Customers[[#This Row],[total_intl_charge]] &lt;= 3, "Low Charges", "High Charges")</f>
        <v>Low Charges</v>
      </c>
      <c r="Z332" t="str">
        <f>IF(tbl_Customers[[#This Row],[total_eve_calls]]&lt;=80,"Low Calls",
IF(tbl_Customers[[#This Row],[total_eve_calls]]&lt;=120,"Medium Calls","High Calls"))</f>
        <v>Low Calls</v>
      </c>
      <c r="AA332" t="str">
        <f>IF(tbl_Customers[[#This Row],[total_eve_charge]]&lt;=15,"Low Charges",
IF(tbl_Customers[[#This Row],[total_eve_charge]]&lt;=20,"Medium Charges","High Charges"))</f>
        <v>Medium Charges</v>
      </c>
      <c r="AB3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 t="str">
        <f>IF(tbl_Customers[[#This Row],[number_vmail_messages]] = 0, "No Usage", IF(tbl_Customers[[#This Row],[number_vmail_messages]] &lt;= 20, "Low Usage", IF(tbl_Customers[[#This Row],[number_vmail_messages]] &lt;= 40, "Medium Usgae", "High Usage")))</f>
        <v>No Usage</v>
      </c>
      <c r="AD332" t="str">
        <f>IF(tbl_Customers[[#This Row],[total_day_minutes]]&lt;=150,"Low Usage", IF(tbl_Customers[[#This Row],[total_day_minutes]]&lt;=200,"Medium Usage", IF(tbl_Customers[[#This Row],[total_day_minutes]]&lt;=250,"High Usage","Very High Usage")))</f>
        <v>Medium Usage</v>
      </c>
      <c r="AE332" t="str">
        <f>IF(tbl_Customers[[#This Row],[total_intl_calls]]&lt;=5,"Low Calls", IF(tbl_Customers[[#This Row],[total_intl_calls]]&lt;=10, "Medium Calls", "High Calls"))</f>
        <v>Low Calls</v>
      </c>
      <c r="AF3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 s="36" t="str">
        <f>IF(tbl_Customers[[#This Row],[Churn_Risk_Score]]&gt;=10,"High Risk", IF(tbl_Customers[[#This Row],[Churn_Risk_Score]]&gt;=5,"Medium Risk","Low Risk"))</f>
        <v>Low Risk</v>
      </c>
    </row>
    <row r="333" spans="1:33" x14ac:dyDescent="0.35">
      <c r="A333">
        <v>332</v>
      </c>
      <c r="B333" t="s">
        <v>37</v>
      </c>
      <c r="C333">
        <v>74</v>
      </c>
      <c r="D333" t="s">
        <v>21</v>
      </c>
      <c r="E333" t="s">
        <v>22</v>
      </c>
      <c r="F333" t="s">
        <v>22</v>
      </c>
      <c r="G333">
        <v>0</v>
      </c>
      <c r="H333">
        <v>221.1</v>
      </c>
      <c r="I333">
        <v>124</v>
      </c>
      <c r="J333">
        <v>37.590000000000003</v>
      </c>
      <c r="K333">
        <v>110.8</v>
      </c>
      <c r="L333">
        <v>94</v>
      </c>
      <c r="M333">
        <v>9.42</v>
      </c>
      <c r="N333">
        <v>240.1</v>
      </c>
      <c r="O333">
        <v>112</v>
      </c>
      <c r="P333">
        <v>10.8</v>
      </c>
      <c r="Q333">
        <v>10.6</v>
      </c>
      <c r="R333">
        <v>3</v>
      </c>
      <c r="S333">
        <v>2.86</v>
      </c>
      <c r="T333">
        <v>0</v>
      </c>
      <c r="U333" t="s">
        <v>22</v>
      </c>
      <c r="V333">
        <f>IF(tbl_Customers[[#This Row],[churn]] = "yes", 1, 0)</f>
        <v>0</v>
      </c>
      <c r="W333" t="str">
        <f>IF(tbl_Customers[[#This Row],[number_customer_service_calls]] &lt;= 1, "0-1 Calls", IF(tbl_Customers[[#This Row],[number_customer_service_calls]] &lt;= 3, "2-3 Calls", IF(tbl_Customers[[#This Row],[number_customer_service_calls]] &lt;=5, "4-5 Calls", "6+ Calls")))</f>
        <v>0-1 Calls</v>
      </c>
      <c r="X333" t="str">
        <f>IF(tbl_Customers[[#This Row],[account_length]] &lt;= 50, "0-50", IF(tbl_Customers[[#This Row],[account_length]] &lt;=100, "51-100", IF(tbl_Customers[[#This Row],[account_length]] &lt;= 150, "101-150", "151+")))</f>
        <v>51-100</v>
      </c>
      <c r="Y333" t="str">
        <f>IF(tbl_Customers[[#This Row],[total_intl_charge]] &lt;= 3, "Low Charges", "High Charges")</f>
        <v>Low Charges</v>
      </c>
      <c r="Z333" t="str">
        <f>IF(tbl_Customers[[#This Row],[total_eve_calls]]&lt;=80,"Low Calls",
IF(tbl_Customers[[#This Row],[total_eve_calls]]&lt;=120,"Medium Calls","High Calls"))</f>
        <v>Medium Calls</v>
      </c>
      <c r="AA333" t="str">
        <f>IF(tbl_Customers[[#This Row],[total_eve_charge]]&lt;=15,"Low Charges",
IF(tbl_Customers[[#This Row],[total_eve_charge]]&lt;=20,"Medium Charges","High Charges"))</f>
        <v>Low Charges</v>
      </c>
      <c r="AB3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 t="str">
        <f>IF(tbl_Customers[[#This Row],[number_vmail_messages]] = 0, "No Usage", IF(tbl_Customers[[#This Row],[number_vmail_messages]] &lt;= 20, "Low Usage", IF(tbl_Customers[[#This Row],[number_vmail_messages]] &lt;= 40, "Medium Usgae", "High Usage")))</f>
        <v>No Usage</v>
      </c>
      <c r="AD333" t="str">
        <f>IF(tbl_Customers[[#This Row],[total_day_minutes]]&lt;=150,"Low Usage", IF(tbl_Customers[[#This Row],[total_day_minutes]]&lt;=200,"Medium Usage", IF(tbl_Customers[[#This Row],[total_day_minutes]]&lt;=250,"High Usage","Very High Usage")))</f>
        <v>High Usage</v>
      </c>
      <c r="AE333" t="str">
        <f>IF(tbl_Customers[[#This Row],[total_intl_calls]]&lt;=5,"Low Calls", IF(tbl_Customers[[#This Row],[total_intl_calls]]&lt;=10, "Medium Calls", "High Calls"))</f>
        <v>Low Calls</v>
      </c>
      <c r="AF3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3" s="36" t="str">
        <f>IF(tbl_Customers[[#This Row],[Churn_Risk_Score]]&gt;=10,"High Risk", IF(tbl_Customers[[#This Row],[Churn_Risk_Score]]&gt;=5,"Medium Risk","Low Risk"))</f>
        <v>Low Risk</v>
      </c>
    </row>
    <row r="334" spans="1:33" x14ac:dyDescent="0.35">
      <c r="A334">
        <v>333</v>
      </c>
      <c r="B334" t="s">
        <v>55</v>
      </c>
      <c r="C334">
        <v>96</v>
      </c>
      <c r="D334" t="s">
        <v>25</v>
      </c>
      <c r="E334" t="s">
        <v>22</v>
      </c>
      <c r="F334" t="s">
        <v>23</v>
      </c>
      <c r="G334">
        <v>26</v>
      </c>
      <c r="H334">
        <v>145.80000000000001</v>
      </c>
      <c r="I334">
        <v>108</v>
      </c>
      <c r="J334">
        <v>24.79</v>
      </c>
      <c r="K334">
        <v>192.2</v>
      </c>
      <c r="L334">
        <v>89</v>
      </c>
      <c r="M334">
        <v>16.34</v>
      </c>
      <c r="N334">
        <v>165.1</v>
      </c>
      <c r="O334">
        <v>96</v>
      </c>
      <c r="P334">
        <v>7.43</v>
      </c>
      <c r="Q334">
        <v>9.9</v>
      </c>
      <c r="R334">
        <v>2</v>
      </c>
      <c r="S334">
        <v>2.67</v>
      </c>
      <c r="T334">
        <v>1</v>
      </c>
      <c r="U334" t="s">
        <v>22</v>
      </c>
      <c r="V334">
        <f>IF(tbl_Customers[[#This Row],[churn]] = "yes", 1, 0)</f>
        <v>0</v>
      </c>
      <c r="W334" t="str">
        <f>IF(tbl_Customers[[#This Row],[number_customer_service_calls]] &lt;= 1, "0-1 Calls", IF(tbl_Customers[[#This Row],[number_customer_service_calls]] &lt;= 3, "2-3 Calls", IF(tbl_Customers[[#This Row],[number_customer_service_calls]] &lt;=5, "4-5 Calls", "6+ Calls")))</f>
        <v>0-1 Calls</v>
      </c>
      <c r="X334" t="str">
        <f>IF(tbl_Customers[[#This Row],[account_length]] &lt;= 50, "0-50", IF(tbl_Customers[[#This Row],[account_length]] &lt;=100, "51-100", IF(tbl_Customers[[#This Row],[account_length]] &lt;= 150, "101-150", "151+")))</f>
        <v>51-100</v>
      </c>
      <c r="Y334" t="str">
        <f>IF(tbl_Customers[[#This Row],[total_intl_charge]] &lt;= 3, "Low Charges", "High Charges")</f>
        <v>Low Charges</v>
      </c>
      <c r="Z334" t="str">
        <f>IF(tbl_Customers[[#This Row],[total_eve_calls]]&lt;=80,"Low Calls",
IF(tbl_Customers[[#This Row],[total_eve_calls]]&lt;=120,"Medium Calls","High Calls"))</f>
        <v>Medium Calls</v>
      </c>
      <c r="AA334" t="str">
        <f>IF(tbl_Customers[[#This Row],[total_eve_charge]]&lt;=15,"Low Charges",
IF(tbl_Customers[[#This Row],[total_eve_charge]]&lt;=20,"Medium Charges","High Charges"))</f>
        <v>Medium Charges</v>
      </c>
      <c r="AB3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4" t="str">
        <f>IF(tbl_Customers[[#This Row],[number_vmail_messages]] = 0, "No Usage", IF(tbl_Customers[[#This Row],[number_vmail_messages]] &lt;= 20, "Low Usage", IF(tbl_Customers[[#This Row],[number_vmail_messages]] &lt;= 40, "Medium Usgae", "High Usage")))</f>
        <v>Medium Usgae</v>
      </c>
      <c r="AD334" t="str">
        <f>IF(tbl_Customers[[#This Row],[total_day_minutes]]&lt;=150,"Low Usage", IF(tbl_Customers[[#This Row],[total_day_minutes]]&lt;=200,"Medium Usage", IF(tbl_Customers[[#This Row],[total_day_minutes]]&lt;=250,"High Usage","Very High Usage")))</f>
        <v>Low Usage</v>
      </c>
      <c r="AE334" t="str">
        <f>IF(tbl_Customers[[#This Row],[total_intl_calls]]&lt;=5,"Low Calls", IF(tbl_Customers[[#This Row],[total_intl_calls]]&lt;=10, "Medium Calls", "High Calls"))</f>
        <v>Low Calls</v>
      </c>
      <c r="AF3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4" s="36" t="str">
        <f>IF(tbl_Customers[[#This Row],[Churn_Risk_Score]]&gt;=10,"High Risk", IF(tbl_Customers[[#This Row],[Churn_Risk_Score]]&gt;=5,"Medium Risk","Low Risk"))</f>
        <v>Low Risk</v>
      </c>
    </row>
    <row r="335" spans="1:33" x14ac:dyDescent="0.35">
      <c r="A335">
        <v>334</v>
      </c>
      <c r="B335" t="s">
        <v>65</v>
      </c>
      <c r="C335">
        <v>119</v>
      </c>
      <c r="D335" t="s">
        <v>28</v>
      </c>
      <c r="E335" t="s">
        <v>22</v>
      </c>
      <c r="F335" t="s">
        <v>22</v>
      </c>
      <c r="G335">
        <v>0</v>
      </c>
      <c r="H335">
        <v>222.8</v>
      </c>
      <c r="I335">
        <v>122</v>
      </c>
      <c r="J335">
        <v>37.880000000000003</v>
      </c>
      <c r="K335">
        <v>163.19999999999999</v>
      </c>
      <c r="L335">
        <v>107</v>
      </c>
      <c r="M335">
        <v>13.87</v>
      </c>
      <c r="N335">
        <v>160.6</v>
      </c>
      <c r="O335">
        <v>112</v>
      </c>
      <c r="P335">
        <v>7.23</v>
      </c>
      <c r="Q335">
        <v>11.2</v>
      </c>
      <c r="R335">
        <v>6</v>
      </c>
      <c r="S335">
        <v>3.02</v>
      </c>
      <c r="T335">
        <v>1</v>
      </c>
      <c r="U335" t="s">
        <v>22</v>
      </c>
      <c r="V335">
        <f>IF(tbl_Customers[[#This Row],[churn]] = "yes", 1, 0)</f>
        <v>0</v>
      </c>
      <c r="W335" t="str">
        <f>IF(tbl_Customers[[#This Row],[number_customer_service_calls]] &lt;= 1, "0-1 Calls", IF(tbl_Customers[[#This Row],[number_customer_service_calls]] &lt;= 3, "2-3 Calls", IF(tbl_Customers[[#This Row],[number_customer_service_calls]] &lt;=5, "4-5 Calls", "6+ Calls")))</f>
        <v>0-1 Calls</v>
      </c>
      <c r="X335" t="str">
        <f>IF(tbl_Customers[[#This Row],[account_length]] &lt;= 50, "0-50", IF(tbl_Customers[[#This Row],[account_length]] &lt;=100, "51-100", IF(tbl_Customers[[#This Row],[account_length]] &lt;= 150, "101-150", "151+")))</f>
        <v>101-150</v>
      </c>
      <c r="Y335" t="str">
        <f>IF(tbl_Customers[[#This Row],[total_intl_charge]] &lt;= 3, "Low Charges", "High Charges")</f>
        <v>High Charges</v>
      </c>
      <c r="Z335" t="str">
        <f>IF(tbl_Customers[[#This Row],[total_eve_calls]]&lt;=80,"Low Calls",
IF(tbl_Customers[[#This Row],[total_eve_calls]]&lt;=120,"Medium Calls","High Calls"))</f>
        <v>Medium Calls</v>
      </c>
      <c r="AA335" t="str">
        <f>IF(tbl_Customers[[#This Row],[total_eve_charge]]&lt;=15,"Low Charges",
IF(tbl_Customers[[#This Row],[total_eve_charge]]&lt;=20,"Medium Charges","High Charges"))</f>
        <v>Low Charges</v>
      </c>
      <c r="AB3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 t="str">
        <f>IF(tbl_Customers[[#This Row],[number_vmail_messages]] = 0, "No Usage", IF(tbl_Customers[[#This Row],[number_vmail_messages]] &lt;= 20, "Low Usage", IF(tbl_Customers[[#This Row],[number_vmail_messages]] &lt;= 40, "Medium Usgae", "High Usage")))</f>
        <v>No Usage</v>
      </c>
      <c r="AD335" t="str">
        <f>IF(tbl_Customers[[#This Row],[total_day_minutes]]&lt;=150,"Low Usage", IF(tbl_Customers[[#This Row],[total_day_minutes]]&lt;=200,"Medium Usage", IF(tbl_Customers[[#This Row],[total_day_minutes]]&lt;=250,"High Usage","Very High Usage")))</f>
        <v>High Usage</v>
      </c>
      <c r="AE335" t="str">
        <f>IF(tbl_Customers[[#This Row],[total_intl_calls]]&lt;=5,"Low Calls", IF(tbl_Customers[[#This Row],[total_intl_calls]]&lt;=10, "Medium Calls", "High Calls"))</f>
        <v>Medium Calls</v>
      </c>
      <c r="AF3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5" s="36" t="str">
        <f>IF(tbl_Customers[[#This Row],[Churn_Risk_Score]]&gt;=10,"High Risk", IF(tbl_Customers[[#This Row],[Churn_Risk_Score]]&gt;=5,"Medium Risk","Low Risk"))</f>
        <v>Low Risk</v>
      </c>
    </row>
    <row r="336" spans="1:33" x14ac:dyDescent="0.35">
      <c r="A336">
        <v>335</v>
      </c>
      <c r="B336" t="s">
        <v>51</v>
      </c>
      <c r="C336">
        <v>92</v>
      </c>
      <c r="D336" t="s">
        <v>21</v>
      </c>
      <c r="E336" t="s">
        <v>23</v>
      </c>
      <c r="F336" t="s">
        <v>22</v>
      </c>
      <c r="G336">
        <v>0</v>
      </c>
      <c r="H336">
        <v>264.3</v>
      </c>
      <c r="I336">
        <v>91</v>
      </c>
      <c r="J336">
        <v>44.93</v>
      </c>
      <c r="K336">
        <v>160.9</v>
      </c>
      <c r="L336">
        <v>115</v>
      </c>
      <c r="M336">
        <v>13.68</v>
      </c>
      <c r="N336">
        <v>198.6</v>
      </c>
      <c r="O336">
        <v>73</v>
      </c>
      <c r="P336">
        <v>8.94</v>
      </c>
      <c r="Q336">
        <v>9.3000000000000007</v>
      </c>
      <c r="R336">
        <v>5</v>
      </c>
      <c r="S336">
        <v>2.5099999999999998</v>
      </c>
      <c r="T336">
        <v>0</v>
      </c>
      <c r="U336" t="s">
        <v>22</v>
      </c>
      <c r="V336">
        <f>IF(tbl_Customers[[#This Row],[churn]] = "yes", 1, 0)</f>
        <v>0</v>
      </c>
      <c r="W336" t="str">
        <f>IF(tbl_Customers[[#This Row],[number_customer_service_calls]] &lt;= 1, "0-1 Calls", IF(tbl_Customers[[#This Row],[number_customer_service_calls]] &lt;= 3, "2-3 Calls", IF(tbl_Customers[[#This Row],[number_customer_service_calls]] &lt;=5, "4-5 Calls", "6+ Calls")))</f>
        <v>0-1 Calls</v>
      </c>
      <c r="X336" t="str">
        <f>IF(tbl_Customers[[#This Row],[account_length]] &lt;= 50, "0-50", IF(tbl_Customers[[#This Row],[account_length]] &lt;=100, "51-100", IF(tbl_Customers[[#This Row],[account_length]] &lt;= 150, "101-150", "151+")))</f>
        <v>51-100</v>
      </c>
      <c r="Y336" t="str">
        <f>IF(tbl_Customers[[#This Row],[total_intl_charge]] &lt;= 3, "Low Charges", "High Charges")</f>
        <v>Low Charges</v>
      </c>
      <c r="Z336" t="str">
        <f>IF(tbl_Customers[[#This Row],[total_eve_calls]]&lt;=80,"Low Calls",
IF(tbl_Customers[[#This Row],[total_eve_calls]]&lt;=120,"Medium Calls","High Calls"))</f>
        <v>Medium Calls</v>
      </c>
      <c r="AA336" t="str">
        <f>IF(tbl_Customers[[#This Row],[total_eve_charge]]&lt;=15,"Low Charges",
IF(tbl_Customers[[#This Row],[total_eve_charge]]&lt;=20,"Medium Charges","High Charges"))</f>
        <v>Low Charges</v>
      </c>
      <c r="AB3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 t="str">
        <f>IF(tbl_Customers[[#This Row],[number_vmail_messages]] = 0, "No Usage", IF(tbl_Customers[[#This Row],[number_vmail_messages]] &lt;= 20, "Low Usage", IF(tbl_Customers[[#This Row],[number_vmail_messages]] &lt;= 40, "Medium Usgae", "High Usage")))</f>
        <v>No Usage</v>
      </c>
      <c r="AD336" t="str">
        <f>IF(tbl_Customers[[#This Row],[total_day_minutes]]&lt;=150,"Low Usage", IF(tbl_Customers[[#This Row],[total_day_minutes]]&lt;=200,"Medium Usage", IF(tbl_Customers[[#This Row],[total_day_minutes]]&lt;=250,"High Usage","Very High Usage")))</f>
        <v>Very High Usage</v>
      </c>
      <c r="AE336" t="str">
        <f>IF(tbl_Customers[[#This Row],[total_intl_calls]]&lt;=5,"Low Calls", IF(tbl_Customers[[#This Row],[total_intl_calls]]&lt;=10, "Medium Calls", "High Calls"))</f>
        <v>Low Calls</v>
      </c>
      <c r="AF3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6" s="36" t="str">
        <f>IF(tbl_Customers[[#This Row],[Churn_Risk_Score]]&gt;=10,"High Risk", IF(tbl_Customers[[#This Row],[Churn_Risk_Score]]&gt;=5,"Medium Risk","Low Risk"))</f>
        <v>Medium Risk</v>
      </c>
    </row>
    <row r="337" spans="1:33" x14ac:dyDescent="0.35">
      <c r="A337">
        <v>336</v>
      </c>
      <c r="B337" t="s">
        <v>72</v>
      </c>
      <c r="C337">
        <v>21</v>
      </c>
      <c r="D337" t="s">
        <v>21</v>
      </c>
      <c r="E337" t="s">
        <v>22</v>
      </c>
      <c r="F337" t="s">
        <v>22</v>
      </c>
      <c r="G337">
        <v>0</v>
      </c>
      <c r="H337">
        <v>146</v>
      </c>
      <c r="I337">
        <v>78</v>
      </c>
      <c r="J337">
        <v>24.82</v>
      </c>
      <c r="K337">
        <v>109.7</v>
      </c>
      <c r="L337">
        <v>79</v>
      </c>
      <c r="M337">
        <v>9.32</v>
      </c>
      <c r="N337">
        <v>247.4</v>
      </c>
      <c r="O337">
        <v>108</v>
      </c>
      <c r="P337">
        <v>11.13</v>
      </c>
      <c r="Q337">
        <v>6.8</v>
      </c>
      <c r="R337">
        <v>7</v>
      </c>
      <c r="S337">
        <v>1.84</v>
      </c>
      <c r="T337">
        <v>0</v>
      </c>
      <c r="U337" t="s">
        <v>22</v>
      </c>
      <c r="V337">
        <f>IF(tbl_Customers[[#This Row],[churn]] = "yes", 1, 0)</f>
        <v>0</v>
      </c>
      <c r="W337" t="str">
        <f>IF(tbl_Customers[[#This Row],[number_customer_service_calls]] &lt;= 1, "0-1 Calls", IF(tbl_Customers[[#This Row],[number_customer_service_calls]] &lt;= 3, "2-3 Calls", IF(tbl_Customers[[#This Row],[number_customer_service_calls]] &lt;=5, "4-5 Calls", "6+ Calls")))</f>
        <v>0-1 Calls</v>
      </c>
      <c r="X337" t="str">
        <f>IF(tbl_Customers[[#This Row],[account_length]] &lt;= 50, "0-50", IF(tbl_Customers[[#This Row],[account_length]] &lt;=100, "51-100", IF(tbl_Customers[[#This Row],[account_length]] &lt;= 150, "101-150", "151+")))</f>
        <v>0-50</v>
      </c>
      <c r="Y337" t="str">
        <f>IF(tbl_Customers[[#This Row],[total_intl_charge]] &lt;= 3, "Low Charges", "High Charges")</f>
        <v>Low Charges</v>
      </c>
      <c r="Z337" t="str">
        <f>IF(tbl_Customers[[#This Row],[total_eve_calls]]&lt;=80,"Low Calls",
IF(tbl_Customers[[#This Row],[total_eve_calls]]&lt;=120,"Medium Calls","High Calls"))</f>
        <v>Low Calls</v>
      </c>
      <c r="AA337" t="str">
        <f>IF(tbl_Customers[[#This Row],[total_eve_charge]]&lt;=15,"Low Charges",
IF(tbl_Customers[[#This Row],[total_eve_charge]]&lt;=20,"Medium Charges","High Charges"))</f>
        <v>Low Charges</v>
      </c>
      <c r="AB3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 t="str">
        <f>IF(tbl_Customers[[#This Row],[number_vmail_messages]] = 0, "No Usage", IF(tbl_Customers[[#This Row],[number_vmail_messages]] &lt;= 20, "Low Usage", IF(tbl_Customers[[#This Row],[number_vmail_messages]] &lt;= 40, "Medium Usgae", "High Usage")))</f>
        <v>No Usage</v>
      </c>
      <c r="AD337" t="str">
        <f>IF(tbl_Customers[[#This Row],[total_day_minutes]]&lt;=150,"Low Usage", IF(tbl_Customers[[#This Row],[total_day_minutes]]&lt;=200,"Medium Usage", IF(tbl_Customers[[#This Row],[total_day_minutes]]&lt;=250,"High Usage","Very High Usage")))</f>
        <v>Low Usage</v>
      </c>
      <c r="AE337" t="str">
        <f>IF(tbl_Customers[[#This Row],[total_intl_calls]]&lt;=5,"Low Calls", IF(tbl_Customers[[#This Row],[total_intl_calls]]&lt;=10, "Medium Calls", "High Calls"))</f>
        <v>Medium Calls</v>
      </c>
      <c r="AF3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7" s="36" t="str">
        <f>IF(tbl_Customers[[#This Row],[Churn_Risk_Score]]&gt;=10,"High Risk", IF(tbl_Customers[[#This Row],[Churn_Risk_Score]]&gt;=5,"Medium Risk","Low Risk"))</f>
        <v>Low Risk</v>
      </c>
    </row>
    <row r="338" spans="1:33" x14ac:dyDescent="0.35">
      <c r="A338">
        <v>337</v>
      </c>
      <c r="B338" t="s">
        <v>54</v>
      </c>
      <c r="C338">
        <v>122</v>
      </c>
      <c r="D338" t="s">
        <v>28</v>
      </c>
      <c r="E338" t="s">
        <v>22</v>
      </c>
      <c r="F338" t="s">
        <v>22</v>
      </c>
      <c r="G338">
        <v>0</v>
      </c>
      <c r="H338">
        <v>157.1</v>
      </c>
      <c r="I338">
        <v>134</v>
      </c>
      <c r="J338">
        <v>26.71</v>
      </c>
      <c r="K338">
        <v>184.9</v>
      </c>
      <c r="L338">
        <v>122</v>
      </c>
      <c r="M338">
        <v>15.72</v>
      </c>
      <c r="N338">
        <v>197.2</v>
      </c>
      <c r="O338">
        <v>59</v>
      </c>
      <c r="P338">
        <v>8.8699999999999992</v>
      </c>
      <c r="Q338">
        <v>8.5</v>
      </c>
      <c r="R338">
        <v>5</v>
      </c>
      <c r="S338">
        <v>2.2999999999999998</v>
      </c>
      <c r="T338">
        <v>4</v>
      </c>
      <c r="U338" t="s">
        <v>23</v>
      </c>
      <c r="V338">
        <f>IF(tbl_Customers[[#This Row],[churn]] = "yes", 1, 0)</f>
        <v>1</v>
      </c>
      <c r="W338" t="str">
        <f>IF(tbl_Customers[[#This Row],[number_customer_service_calls]] &lt;= 1, "0-1 Calls", IF(tbl_Customers[[#This Row],[number_customer_service_calls]] &lt;= 3, "2-3 Calls", IF(tbl_Customers[[#This Row],[number_customer_service_calls]] &lt;=5, "4-5 Calls", "6+ Calls")))</f>
        <v>4-5 Calls</v>
      </c>
      <c r="X338" t="str">
        <f>IF(tbl_Customers[[#This Row],[account_length]] &lt;= 50, "0-50", IF(tbl_Customers[[#This Row],[account_length]] &lt;=100, "51-100", IF(tbl_Customers[[#This Row],[account_length]] &lt;= 150, "101-150", "151+")))</f>
        <v>101-150</v>
      </c>
      <c r="Y338" t="str">
        <f>IF(tbl_Customers[[#This Row],[total_intl_charge]] &lt;= 3, "Low Charges", "High Charges")</f>
        <v>Low Charges</v>
      </c>
      <c r="Z338" t="str">
        <f>IF(tbl_Customers[[#This Row],[total_eve_calls]]&lt;=80,"Low Calls",
IF(tbl_Customers[[#This Row],[total_eve_calls]]&lt;=120,"Medium Calls","High Calls"))</f>
        <v>High Calls</v>
      </c>
      <c r="AA338" t="str">
        <f>IF(tbl_Customers[[#This Row],[total_eve_charge]]&lt;=15,"Low Charges",
IF(tbl_Customers[[#This Row],[total_eve_charge]]&lt;=20,"Medium Charges","High Charges"))</f>
        <v>Medium Charges</v>
      </c>
      <c r="AB3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8" t="str">
        <f>IF(tbl_Customers[[#This Row],[number_vmail_messages]] = 0, "No Usage", IF(tbl_Customers[[#This Row],[number_vmail_messages]] &lt;= 20, "Low Usage", IF(tbl_Customers[[#This Row],[number_vmail_messages]] &lt;= 40, "Medium Usgae", "High Usage")))</f>
        <v>No Usage</v>
      </c>
      <c r="AD338" t="str">
        <f>IF(tbl_Customers[[#This Row],[total_day_minutes]]&lt;=150,"Low Usage", IF(tbl_Customers[[#This Row],[total_day_minutes]]&lt;=200,"Medium Usage", IF(tbl_Customers[[#This Row],[total_day_minutes]]&lt;=250,"High Usage","Very High Usage")))</f>
        <v>Medium Usage</v>
      </c>
      <c r="AE338" t="str">
        <f>IF(tbl_Customers[[#This Row],[total_intl_calls]]&lt;=5,"Low Calls", IF(tbl_Customers[[#This Row],[total_intl_calls]]&lt;=10, "Medium Calls", "High Calls"))</f>
        <v>Low Calls</v>
      </c>
      <c r="AF3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8" s="36" t="str">
        <f>IF(tbl_Customers[[#This Row],[Churn_Risk_Score]]&gt;=10,"High Risk", IF(tbl_Customers[[#This Row],[Churn_Risk_Score]]&gt;=5,"Medium Risk","Low Risk"))</f>
        <v>Medium Risk</v>
      </c>
    </row>
    <row r="339" spans="1:33" x14ac:dyDescent="0.35">
      <c r="A339">
        <v>338</v>
      </c>
      <c r="B339" t="s">
        <v>33</v>
      </c>
      <c r="C339">
        <v>133</v>
      </c>
      <c r="D339" t="s">
        <v>28</v>
      </c>
      <c r="E339" t="s">
        <v>23</v>
      </c>
      <c r="F339" t="s">
        <v>22</v>
      </c>
      <c r="G339">
        <v>0</v>
      </c>
      <c r="H339">
        <v>127.3</v>
      </c>
      <c r="I339">
        <v>108</v>
      </c>
      <c r="J339">
        <v>21.64</v>
      </c>
      <c r="K339">
        <v>251.3</v>
      </c>
      <c r="L339">
        <v>81</v>
      </c>
      <c r="M339">
        <v>21.36</v>
      </c>
      <c r="N339">
        <v>135</v>
      </c>
      <c r="O339">
        <v>88</v>
      </c>
      <c r="P339">
        <v>6.08</v>
      </c>
      <c r="Q339">
        <v>10.3</v>
      </c>
      <c r="R339">
        <v>3</v>
      </c>
      <c r="S339">
        <v>2.78</v>
      </c>
      <c r="T339">
        <v>1</v>
      </c>
      <c r="U339" t="s">
        <v>22</v>
      </c>
      <c r="V339">
        <f>IF(tbl_Customers[[#This Row],[churn]] = "yes", 1, 0)</f>
        <v>0</v>
      </c>
      <c r="W339" t="str">
        <f>IF(tbl_Customers[[#This Row],[number_customer_service_calls]] &lt;= 1, "0-1 Calls", IF(tbl_Customers[[#This Row],[number_customer_service_calls]] &lt;= 3, "2-3 Calls", IF(tbl_Customers[[#This Row],[number_customer_service_calls]] &lt;=5, "4-5 Calls", "6+ Calls")))</f>
        <v>0-1 Calls</v>
      </c>
      <c r="X339" t="str">
        <f>IF(tbl_Customers[[#This Row],[account_length]] &lt;= 50, "0-50", IF(tbl_Customers[[#This Row],[account_length]] &lt;=100, "51-100", IF(tbl_Customers[[#This Row],[account_length]] &lt;= 150, "101-150", "151+")))</f>
        <v>101-150</v>
      </c>
      <c r="Y339" t="str">
        <f>IF(tbl_Customers[[#This Row],[total_intl_charge]] &lt;= 3, "Low Charges", "High Charges")</f>
        <v>Low Charges</v>
      </c>
      <c r="Z339" t="str">
        <f>IF(tbl_Customers[[#This Row],[total_eve_calls]]&lt;=80,"Low Calls",
IF(tbl_Customers[[#This Row],[total_eve_calls]]&lt;=120,"Medium Calls","High Calls"))</f>
        <v>Medium Calls</v>
      </c>
      <c r="AA339" t="str">
        <f>IF(tbl_Customers[[#This Row],[total_eve_charge]]&lt;=15,"Low Charges",
IF(tbl_Customers[[#This Row],[total_eve_charge]]&lt;=20,"Medium Charges","High Charges"))</f>
        <v>High Charges</v>
      </c>
      <c r="AB3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 t="str">
        <f>IF(tbl_Customers[[#This Row],[number_vmail_messages]] = 0, "No Usage", IF(tbl_Customers[[#This Row],[number_vmail_messages]] &lt;= 20, "Low Usage", IF(tbl_Customers[[#This Row],[number_vmail_messages]] &lt;= 40, "Medium Usgae", "High Usage")))</f>
        <v>No Usage</v>
      </c>
      <c r="AD339" t="str">
        <f>IF(tbl_Customers[[#This Row],[total_day_minutes]]&lt;=150,"Low Usage", IF(tbl_Customers[[#This Row],[total_day_minutes]]&lt;=200,"Medium Usage", IF(tbl_Customers[[#This Row],[total_day_minutes]]&lt;=250,"High Usage","Very High Usage")))</f>
        <v>Low Usage</v>
      </c>
      <c r="AE339" t="str">
        <f>IF(tbl_Customers[[#This Row],[total_intl_calls]]&lt;=5,"Low Calls", IF(tbl_Customers[[#This Row],[total_intl_calls]]&lt;=10, "Medium Calls", "High Calls"))</f>
        <v>Low Calls</v>
      </c>
      <c r="AF3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9" s="36" t="str">
        <f>IF(tbl_Customers[[#This Row],[Churn_Risk_Score]]&gt;=10,"High Risk", IF(tbl_Customers[[#This Row],[Churn_Risk_Score]]&gt;=5,"Medium Risk","Low Risk"))</f>
        <v>Low Risk</v>
      </c>
    </row>
    <row r="340" spans="1:33" x14ac:dyDescent="0.35">
      <c r="A340">
        <v>339</v>
      </c>
      <c r="B340" t="s">
        <v>39</v>
      </c>
      <c r="C340">
        <v>145</v>
      </c>
      <c r="D340" t="s">
        <v>21</v>
      </c>
      <c r="E340" t="s">
        <v>22</v>
      </c>
      <c r="F340" t="s">
        <v>22</v>
      </c>
      <c r="G340">
        <v>0</v>
      </c>
      <c r="H340">
        <v>187.9</v>
      </c>
      <c r="I340">
        <v>110</v>
      </c>
      <c r="J340">
        <v>31.94</v>
      </c>
      <c r="K340">
        <v>197</v>
      </c>
      <c r="L340">
        <v>117</v>
      </c>
      <c r="M340">
        <v>16.75</v>
      </c>
      <c r="N340">
        <v>167</v>
      </c>
      <c r="O340">
        <v>108</v>
      </c>
      <c r="P340">
        <v>7.52</v>
      </c>
      <c r="Q340">
        <v>4.8</v>
      </c>
      <c r="R340">
        <v>4</v>
      </c>
      <c r="S340">
        <v>1.3</v>
      </c>
      <c r="T340">
        <v>2</v>
      </c>
      <c r="U340" t="s">
        <v>22</v>
      </c>
      <c r="V340">
        <f>IF(tbl_Customers[[#This Row],[churn]] = "yes", 1, 0)</f>
        <v>0</v>
      </c>
      <c r="W340" t="str">
        <f>IF(tbl_Customers[[#This Row],[number_customer_service_calls]] &lt;= 1, "0-1 Calls", IF(tbl_Customers[[#This Row],[number_customer_service_calls]] &lt;= 3, "2-3 Calls", IF(tbl_Customers[[#This Row],[number_customer_service_calls]] &lt;=5, "4-5 Calls", "6+ Calls")))</f>
        <v>2-3 Calls</v>
      </c>
      <c r="X340" t="str">
        <f>IF(tbl_Customers[[#This Row],[account_length]] &lt;= 50, "0-50", IF(tbl_Customers[[#This Row],[account_length]] &lt;=100, "51-100", IF(tbl_Customers[[#This Row],[account_length]] &lt;= 150, "101-150", "151+")))</f>
        <v>101-150</v>
      </c>
      <c r="Y340" t="str">
        <f>IF(tbl_Customers[[#This Row],[total_intl_charge]] &lt;= 3, "Low Charges", "High Charges")</f>
        <v>Low Charges</v>
      </c>
      <c r="Z340" t="str">
        <f>IF(tbl_Customers[[#This Row],[total_eve_calls]]&lt;=80,"Low Calls",
IF(tbl_Customers[[#This Row],[total_eve_calls]]&lt;=120,"Medium Calls","High Calls"))</f>
        <v>Medium Calls</v>
      </c>
      <c r="AA340" t="str">
        <f>IF(tbl_Customers[[#This Row],[total_eve_charge]]&lt;=15,"Low Charges",
IF(tbl_Customers[[#This Row],[total_eve_charge]]&lt;=20,"Medium Charges","High Charges"))</f>
        <v>Medium Charges</v>
      </c>
      <c r="AB3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 t="str">
        <f>IF(tbl_Customers[[#This Row],[number_vmail_messages]] = 0, "No Usage", IF(tbl_Customers[[#This Row],[number_vmail_messages]] &lt;= 20, "Low Usage", IF(tbl_Customers[[#This Row],[number_vmail_messages]] &lt;= 40, "Medium Usgae", "High Usage")))</f>
        <v>No Usage</v>
      </c>
      <c r="AD340" t="str">
        <f>IF(tbl_Customers[[#This Row],[total_day_minutes]]&lt;=150,"Low Usage", IF(tbl_Customers[[#This Row],[total_day_minutes]]&lt;=200,"Medium Usage", IF(tbl_Customers[[#This Row],[total_day_minutes]]&lt;=250,"High Usage","Very High Usage")))</f>
        <v>Medium Usage</v>
      </c>
      <c r="AE340" t="str">
        <f>IF(tbl_Customers[[#This Row],[total_intl_calls]]&lt;=5,"Low Calls", IF(tbl_Customers[[#This Row],[total_intl_calls]]&lt;=10, "Medium Calls", "High Calls"))</f>
        <v>Low Calls</v>
      </c>
      <c r="AF3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 s="36" t="str">
        <f>IF(tbl_Customers[[#This Row],[Churn_Risk_Score]]&gt;=10,"High Risk", IF(tbl_Customers[[#This Row],[Churn_Risk_Score]]&gt;=5,"Medium Risk","Low Risk"))</f>
        <v>Low Risk</v>
      </c>
    </row>
    <row r="341" spans="1:33" x14ac:dyDescent="0.35">
      <c r="A341">
        <v>340</v>
      </c>
      <c r="B341" t="s">
        <v>52</v>
      </c>
      <c r="C341">
        <v>25</v>
      </c>
      <c r="D341" t="s">
        <v>25</v>
      </c>
      <c r="E341" t="s">
        <v>22</v>
      </c>
      <c r="F341" t="s">
        <v>22</v>
      </c>
      <c r="G341">
        <v>0</v>
      </c>
      <c r="H341">
        <v>178.8</v>
      </c>
      <c r="I341">
        <v>90</v>
      </c>
      <c r="J341">
        <v>30.4</v>
      </c>
      <c r="K341">
        <v>141.19999999999999</v>
      </c>
      <c r="L341">
        <v>72</v>
      </c>
      <c r="M341">
        <v>12</v>
      </c>
      <c r="N341">
        <v>203</v>
      </c>
      <c r="O341">
        <v>99</v>
      </c>
      <c r="P341">
        <v>9.14</v>
      </c>
      <c r="Q341">
        <v>8.4</v>
      </c>
      <c r="R341">
        <v>5</v>
      </c>
      <c r="S341">
        <v>2.27</v>
      </c>
      <c r="T341">
        <v>2</v>
      </c>
      <c r="U341" t="s">
        <v>22</v>
      </c>
      <c r="V341">
        <f>IF(tbl_Customers[[#This Row],[churn]] = "yes", 1, 0)</f>
        <v>0</v>
      </c>
      <c r="W341" t="str">
        <f>IF(tbl_Customers[[#This Row],[number_customer_service_calls]] &lt;= 1, "0-1 Calls", IF(tbl_Customers[[#This Row],[number_customer_service_calls]] &lt;= 3, "2-3 Calls", IF(tbl_Customers[[#This Row],[number_customer_service_calls]] &lt;=5, "4-5 Calls", "6+ Calls")))</f>
        <v>2-3 Calls</v>
      </c>
      <c r="X341" t="str">
        <f>IF(tbl_Customers[[#This Row],[account_length]] &lt;= 50, "0-50", IF(tbl_Customers[[#This Row],[account_length]] &lt;=100, "51-100", IF(tbl_Customers[[#This Row],[account_length]] &lt;= 150, "101-150", "151+")))</f>
        <v>0-50</v>
      </c>
      <c r="Y341" t="str">
        <f>IF(tbl_Customers[[#This Row],[total_intl_charge]] &lt;= 3, "Low Charges", "High Charges")</f>
        <v>Low Charges</v>
      </c>
      <c r="Z341" t="str">
        <f>IF(tbl_Customers[[#This Row],[total_eve_calls]]&lt;=80,"Low Calls",
IF(tbl_Customers[[#This Row],[total_eve_calls]]&lt;=120,"Medium Calls","High Calls"))</f>
        <v>Low Calls</v>
      </c>
      <c r="AA341" t="str">
        <f>IF(tbl_Customers[[#This Row],[total_eve_charge]]&lt;=15,"Low Charges",
IF(tbl_Customers[[#This Row],[total_eve_charge]]&lt;=20,"Medium Charges","High Charges"))</f>
        <v>Low Charges</v>
      </c>
      <c r="AB3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 t="str">
        <f>IF(tbl_Customers[[#This Row],[number_vmail_messages]] = 0, "No Usage", IF(tbl_Customers[[#This Row],[number_vmail_messages]] &lt;= 20, "Low Usage", IF(tbl_Customers[[#This Row],[number_vmail_messages]] &lt;= 40, "Medium Usgae", "High Usage")))</f>
        <v>No Usage</v>
      </c>
      <c r="AD341" t="str">
        <f>IF(tbl_Customers[[#This Row],[total_day_minutes]]&lt;=150,"Low Usage", IF(tbl_Customers[[#This Row],[total_day_minutes]]&lt;=200,"Medium Usage", IF(tbl_Customers[[#This Row],[total_day_minutes]]&lt;=250,"High Usage","Very High Usage")))</f>
        <v>Medium Usage</v>
      </c>
      <c r="AE341" t="str">
        <f>IF(tbl_Customers[[#This Row],[total_intl_calls]]&lt;=5,"Low Calls", IF(tbl_Customers[[#This Row],[total_intl_calls]]&lt;=10, "Medium Calls", "High Calls"))</f>
        <v>Low Calls</v>
      </c>
      <c r="AF3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 s="36" t="str">
        <f>IF(tbl_Customers[[#This Row],[Churn_Risk_Score]]&gt;=10,"High Risk", IF(tbl_Customers[[#This Row],[Churn_Risk_Score]]&gt;=5,"Medium Risk","Low Risk"))</f>
        <v>Low Risk</v>
      </c>
    </row>
    <row r="342" spans="1:33" x14ac:dyDescent="0.35">
      <c r="A342">
        <v>341</v>
      </c>
      <c r="B342" t="s">
        <v>62</v>
      </c>
      <c r="C342">
        <v>64</v>
      </c>
      <c r="D342" t="s">
        <v>21</v>
      </c>
      <c r="E342" t="s">
        <v>22</v>
      </c>
      <c r="F342" t="s">
        <v>22</v>
      </c>
      <c r="G342">
        <v>0</v>
      </c>
      <c r="H342">
        <v>97.2</v>
      </c>
      <c r="I342">
        <v>80</v>
      </c>
      <c r="J342">
        <v>16.52</v>
      </c>
      <c r="K342">
        <v>186.2</v>
      </c>
      <c r="L342">
        <v>90</v>
      </c>
      <c r="M342">
        <v>15.83</v>
      </c>
      <c r="N342">
        <v>189</v>
      </c>
      <c r="O342">
        <v>92</v>
      </c>
      <c r="P342">
        <v>8.5</v>
      </c>
      <c r="Q342">
        <v>10.4</v>
      </c>
      <c r="R342">
        <v>6</v>
      </c>
      <c r="S342">
        <v>2.81</v>
      </c>
      <c r="T342">
        <v>2</v>
      </c>
      <c r="U342" t="s">
        <v>22</v>
      </c>
      <c r="V342">
        <f>IF(tbl_Customers[[#This Row],[churn]] = "yes", 1, 0)</f>
        <v>0</v>
      </c>
      <c r="W342" t="str">
        <f>IF(tbl_Customers[[#This Row],[number_customer_service_calls]] &lt;= 1, "0-1 Calls", IF(tbl_Customers[[#This Row],[number_customer_service_calls]] &lt;= 3, "2-3 Calls", IF(tbl_Customers[[#This Row],[number_customer_service_calls]] &lt;=5, "4-5 Calls", "6+ Calls")))</f>
        <v>2-3 Calls</v>
      </c>
      <c r="X342" t="str">
        <f>IF(tbl_Customers[[#This Row],[account_length]] &lt;= 50, "0-50", IF(tbl_Customers[[#This Row],[account_length]] &lt;=100, "51-100", IF(tbl_Customers[[#This Row],[account_length]] &lt;= 150, "101-150", "151+")))</f>
        <v>51-100</v>
      </c>
      <c r="Y342" t="str">
        <f>IF(tbl_Customers[[#This Row],[total_intl_charge]] &lt;= 3, "Low Charges", "High Charges")</f>
        <v>Low Charges</v>
      </c>
      <c r="Z342" t="str">
        <f>IF(tbl_Customers[[#This Row],[total_eve_calls]]&lt;=80,"Low Calls",
IF(tbl_Customers[[#This Row],[total_eve_calls]]&lt;=120,"Medium Calls","High Calls"))</f>
        <v>Medium Calls</v>
      </c>
      <c r="AA342" t="str">
        <f>IF(tbl_Customers[[#This Row],[total_eve_charge]]&lt;=15,"Low Charges",
IF(tbl_Customers[[#This Row],[total_eve_charge]]&lt;=20,"Medium Charges","High Charges"))</f>
        <v>Medium Charges</v>
      </c>
      <c r="AB3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 t="str">
        <f>IF(tbl_Customers[[#This Row],[number_vmail_messages]] = 0, "No Usage", IF(tbl_Customers[[#This Row],[number_vmail_messages]] &lt;= 20, "Low Usage", IF(tbl_Customers[[#This Row],[number_vmail_messages]] &lt;= 40, "Medium Usgae", "High Usage")))</f>
        <v>No Usage</v>
      </c>
      <c r="AD342" t="str">
        <f>IF(tbl_Customers[[#This Row],[total_day_minutes]]&lt;=150,"Low Usage", IF(tbl_Customers[[#This Row],[total_day_minutes]]&lt;=200,"Medium Usage", IF(tbl_Customers[[#This Row],[total_day_minutes]]&lt;=250,"High Usage","Very High Usage")))</f>
        <v>Low Usage</v>
      </c>
      <c r="AE342" t="str">
        <f>IF(tbl_Customers[[#This Row],[total_intl_calls]]&lt;=5,"Low Calls", IF(tbl_Customers[[#This Row],[total_intl_calls]]&lt;=10, "Medium Calls", "High Calls"))</f>
        <v>Medium Calls</v>
      </c>
      <c r="AF3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2" s="36" t="str">
        <f>IF(tbl_Customers[[#This Row],[Churn_Risk_Score]]&gt;=10,"High Risk", IF(tbl_Customers[[#This Row],[Churn_Risk_Score]]&gt;=5,"Medium Risk","Low Risk"))</f>
        <v>Low Risk</v>
      </c>
    </row>
    <row r="343" spans="1:33" x14ac:dyDescent="0.35">
      <c r="A343">
        <v>342</v>
      </c>
      <c r="B343" t="s">
        <v>69</v>
      </c>
      <c r="C343">
        <v>85</v>
      </c>
      <c r="D343" t="s">
        <v>21</v>
      </c>
      <c r="E343" t="s">
        <v>22</v>
      </c>
      <c r="F343" t="s">
        <v>22</v>
      </c>
      <c r="G343">
        <v>0</v>
      </c>
      <c r="H343">
        <v>259.8</v>
      </c>
      <c r="I343">
        <v>85</v>
      </c>
      <c r="J343">
        <v>44.17</v>
      </c>
      <c r="K343">
        <v>242.3</v>
      </c>
      <c r="L343">
        <v>117</v>
      </c>
      <c r="M343">
        <v>20.6</v>
      </c>
      <c r="N343">
        <v>168.8</v>
      </c>
      <c r="O343">
        <v>72</v>
      </c>
      <c r="P343">
        <v>7.6</v>
      </c>
      <c r="Q343">
        <v>5.4</v>
      </c>
      <c r="R343">
        <v>1</v>
      </c>
      <c r="S343">
        <v>1.46</v>
      </c>
      <c r="T343">
        <v>0</v>
      </c>
      <c r="U343" t="s">
        <v>22</v>
      </c>
      <c r="V343">
        <f>IF(tbl_Customers[[#This Row],[churn]] = "yes", 1, 0)</f>
        <v>0</v>
      </c>
      <c r="W343" t="str">
        <f>IF(tbl_Customers[[#This Row],[number_customer_service_calls]] &lt;= 1, "0-1 Calls", IF(tbl_Customers[[#This Row],[number_customer_service_calls]] &lt;= 3, "2-3 Calls", IF(tbl_Customers[[#This Row],[number_customer_service_calls]] &lt;=5, "4-5 Calls", "6+ Calls")))</f>
        <v>0-1 Calls</v>
      </c>
      <c r="X343" t="str">
        <f>IF(tbl_Customers[[#This Row],[account_length]] &lt;= 50, "0-50", IF(tbl_Customers[[#This Row],[account_length]] &lt;=100, "51-100", IF(tbl_Customers[[#This Row],[account_length]] &lt;= 150, "101-150", "151+")))</f>
        <v>51-100</v>
      </c>
      <c r="Y343" t="str">
        <f>IF(tbl_Customers[[#This Row],[total_intl_charge]] &lt;= 3, "Low Charges", "High Charges")</f>
        <v>Low Charges</v>
      </c>
      <c r="Z343" t="str">
        <f>IF(tbl_Customers[[#This Row],[total_eve_calls]]&lt;=80,"Low Calls",
IF(tbl_Customers[[#This Row],[total_eve_calls]]&lt;=120,"Medium Calls","High Calls"))</f>
        <v>Medium Calls</v>
      </c>
      <c r="AA343" t="str">
        <f>IF(tbl_Customers[[#This Row],[total_eve_charge]]&lt;=15,"Low Charges",
IF(tbl_Customers[[#This Row],[total_eve_charge]]&lt;=20,"Medium Charges","High Charges"))</f>
        <v>High Charges</v>
      </c>
      <c r="AB3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 t="str">
        <f>IF(tbl_Customers[[#This Row],[number_vmail_messages]] = 0, "No Usage", IF(tbl_Customers[[#This Row],[number_vmail_messages]] &lt;= 20, "Low Usage", IF(tbl_Customers[[#This Row],[number_vmail_messages]] &lt;= 40, "Medium Usgae", "High Usage")))</f>
        <v>No Usage</v>
      </c>
      <c r="AD343" t="str">
        <f>IF(tbl_Customers[[#This Row],[total_day_minutes]]&lt;=150,"Low Usage", IF(tbl_Customers[[#This Row],[total_day_minutes]]&lt;=200,"Medium Usage", IF(tbl_Customers[[#This Row],[total_day_minutes]]&lt;=250,"High Usage","Very High Usage")))</f>
        <v>Very High Usage</v>
      </c>
      <c r="AE343" t="str">
        <f>IF(tbl_Customers[[#This Row],[total_intl_calls]]&lt;=5,"Low Calls", IF(tbl_Customers[[#This Row],[total_intl_calls]]&lt;=10, "Medium Calls", "High Calls"))</f>
        <v>Low Calls</v>
      </c>
      <c r="AF3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3" s="36" t="str">
        <f>IF(tbl_Customers[[#This Row],[Churn_Risk_Score]]&gt;=10,"High Risk", IF(tbl_Customers[[#This Row],[Churn_Risk_Score]]&gt;=5,"Medium Risk","Low Risk"))</f>
        <v>Medium Risk</v>
      </c>
    </row>
    <row r="344" spans="1:33" x14ac:dyDescent="0.35">
      <c r="A344">
        <v>343</v>
      </c>
      <c r="B344" t="s">
        <v>52</v>
      </c>
      <c r="C344">
        <v>76</v>
      </c>
      <c r="D344" t="s">
        <v>21</v>
      </c>
      <c r="E344" t="s">
        <v>22</v>
      </c>
      <c r="F344" t="s">
        <v>22</v>
      </c>
      <c r="G344">
        <v>0</v>
      </c>
      <c r="H344">
        <v>169.5</v>
      </c>
      <c r="I344">
        <v>77</v>
      </c>
      <c r="J344">
        <v>28.82</v>
      </c>
      <c r="K344">
        <v>124</v>
      </c>
      <c r="L344">
        <v>87</v>
      </c>
      <c r="M344">
        <v>10.54</v>
      </c>
      <c r="N344">
        <v>219.4</v>
      </c>
      <c r="O344">
        <v>92</v>
      </c>
      <c r="P344">
        <v>9.8699999999999992</v>
      </c>
      <c r="Q344">
        <v>10</v>
      </c>
      <c r="R344">
        <v>3</v>
      </c>
      <c r="S344">
        <v>2.7</v>
      </c>
      <c r="T344">
        <v>0</v>
      </c>
      <c r="U344" t="s">
        <v>22</v>
      </c>
      <c r="V344">
        <f>IF(tbl_Customers[[#This Row],[churn]] = "yes", 1, 0)</f>
        <v>0</v>
      </c>
      <c r="W344" t="str">
        <f>IF(tbl_Customers[[#This Row],[number_customer_service_calls]] &lt;= 1, "0-1 Calls", IF(tbl_Customers[[#This Row],[number_customer_service_calls]] &lt;= 3, "2-3 Calls", IF(tbl_Customers[[#This Row],[number_customer_service_calls]] &lt;=5, "4-5 Calls", "6+ Calls")))</f>
        <v>0-1 Calls</v>
      </c>
      <c r="X344" t="str">
        <f>IF(tbl_Customers[[#This Row],[account_length]] &lt;= 50, "0-50", IF(tbl_Customers[[#This Row],[account_length]] &lt;=100, "51-100", IF(tbl_Customers[[#This Row],[account_length]] &lt;= 150, "101-150", "151+")))</f>
        <v>51-100</v>
      </c>
      <c r="Y344" t="str">
        <f>IF(tbl_Customers[[#This Row],[total_intl_charge]] &lt;= 3, "Low Charges", "High Charges")</f>
        <v>Low Charges</v>
      </c>
      <c r="Z344" t="str">
        <f>IF(tbl_Customers[[#This Row],[total_eve_calls]]&lt;=80,"Low Calls",
IF(tbl_Customers[[#This Row],[total_eve_calls]]&lt;=120,"Medium Calls","High Calls"))</f>
        <v>Medium Calls</v>
      </c>
      <c r="AA344" t="str">
        <f>IF(tbl_Customers[[#This Row],[total_eve_charge]]&lt;=15,"Low Charges",
IF(tbl_Customers[[#This Row],[total_eve_charge]]&lt;=20,"Medium Charges","High Charges"))</f>
        <v>Low Charges</v>
      </c>
      <c r="AB3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 t="str">
        <f>IF(tbl_Customers[[#This Row],[number_vmail_messages]] = 0, "No Usage", IF(tbl_Customers[[#This Row],[number_vmail_messages]] &lt;= 20, "Low Usage", IF(tbl_Customers[[#This Row],[number_vmail_messages]] &lt;= 40, "Medium Usgae", "High Usage")))</f>
        <v>No Usage</v>
      </c>
      <c r="AD344" t="str">
        <f>IF(tbl_Customers[[#This Row],[total_day_minutes]]&lt;=150,"Low Usage", IF(tbl_Customers[[#This Row],[total_day_minutes]]&lt;=200,"Medium Usage", IF(tbl_Customers[[#This Row],[total_day_minutes]]&lt;=250,"High Usage","Very High Usage")))</f>
        <v>Medium Usage</v>
      </c>
      <c r="AE344" t="str">
        <f>IF(tbl_Customers[[#This Row],[total_intl_calls]]&lt;=5,"Low Calls", IF(tbl_Customers[[#This Row],[total_intl_calls]]&lt;=10, "Medium Calls", "High Calls"))</f>
        <v>Low Calls</v>
      </c>
      <c r="AF3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4" s="36" t="str">
        <f>IF(tbl_Customers[[#This Row],[Churn_Risk_Score]]&gt;=10,"High Risk", IF(tbl_Customers[[#This Row],[Churn_Risk_Score]]&gt;=5,"Medium Risk","Low Risk"))</f>
        <v>Low Risk</v>
      </c>
    </row>
    <row r="345" spans="1:33" x14ac:dyDescent="0.35">
      <c r="A345">
        <v>344</v>
      </c>
      <c r="B345" t="s">
        <v>54</v>
      </c>
      <c r="C345">
        <v>224</v>
      </c>
      <c r="D345" t="s">
        <v>28</v>
      </c>
      <c r="E345" t="s">
        <v>23</v>
      </c>
      <c r="F345" t="s">
        <v>22</v>
      </c>
      <c r="G345">
        <v>0</v>
      </c>
      <c r="H345">
        <v>171.5</v>
      </c>
      <c r="I345">
        <v>99</v>
      </c>
      <c r="J345">
        <v>29.16</v>
      </c>
      <c r="K345">
        <v>160</v>
      </c>
      <c r="L345">
        <v>103</v>
      </c>
      <c r="M345">
        <v>13.6</v>
      </c>
      <c r="N345">
        <v>212.4</v>
      </c>
      <c r="O345">
        <v>102</v>
      </c>
      <c r="P345">
        <v>9.56</v>
      </c>
      <c r="Q345">
        <v>5</v>
      </c>
      <c r="R345">
        <v>2</v>
      </c>
      <c r="S345">
        <v>1.35</v>
      </c>
      <c r="T345">
        <v>1</v>
      </c>
      <c r="U345" t="s">
        <v>23</v>
      </c>
      <c r="V345">
        <f>IF(tbl_Customers[[#This Row],[churn]] = "yes", 1, 0)</f>
        <v>1</v>
      </c>
      <c r="W345" t="str">
        <f>IF(tbl_Customers[[#This Row],[number_customer_service_calls]] &lt;= 1, "0-1 Calls", IF(tbl_Customers[[#This Row],[number_customer_service_calls]] &lt;= 3, "2-3 Calls", IF(tbl_Customers[[#This Row],[number_customer_service_calls]] &lt;=5, "4-5 Calls", "6+ Calls")))</f>
        <v>0-1 Calls</v>
      </c>
      <c r="X345" t="str">
        <f>IF(tbl_Customers[[#This Row],[account_length]] &lt;= 50, "0-50", IF(tbl_Customers[[#This Row],[account_length]] &lt;=100, "51-100", IF(tbl_Customers[[#This Row],[account_length]] &lt;= 150, "101-150", "151+")))</f>
        <v>151+</v>
      </c>
      <c r="Y345" t="str">
        <f>IF(tbl_Customers[[#This Row],[total_intl_charge]] &lt;= 3, "Low Charges", "High Charges")</f>
        <v>Low Charges</v>
      </c>
      <c r="Z345" t="str">
        <f>IF(tbl_Customers[[#This Row],[total_eve_calls]]&lt;=80,"Low Calls",
IF(tbl_Customers[[#This Row],[total_eve_calls]]&lt;=120,"Medium Calls","High Calls"))</f>
        <v>Medium Calls</v>
      </c>
      <c r="AA345" t="str">
        <f>IF(tbl_Customers[[#This Row],[total_eve_charge]]&lt;=15,"Low Charges",
IF(tbl_Customers[[#This Row],[total_eve_charge]]&lt;=20,"Medium Charges","High Charges"))</f>
        <v>Low Charges</v>
      </c>
      <c r="AB3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 t="str">
        <f>IF(tbl_Customers[[#This Row],[number_vmail_messages]] = 0, "No Usage", IF(tbl_Customers[[#This Row],[number_vmail_messages]] &lt;= 20, "Low Usage", IF(tbl_Customers[[#This Row],[number_vmail_messages]] &lt;= 40, "Medium Usgae", "High Usage")))</f>
        <v>No Usage</v>
      </c>
      <c r="AD345" t="str">
        <f>IF(tbl_Customers[[#This Row],[total_day_minutes]]&lt;=150,"Low Usage", IF(tbl_Customers[[#This Row],[total_day_minutes]]&lt;=200,"Medium Usage", IF(tbl_Customers[[#This Row],[total_day_minutes]]&lt;=250,"High Usage","Very High Usage")))</f>
        <v>Medium Usage</v>
      </c>
      <c r="AE345" t="str">
        <f>IF(tbl_Customers[[#This Row],[total_intl_calls]]&lt;=5,"Low Calls", IF(tbl_Customers[[#This Row],[total_intl_calls]]&lt;=10, "Medium Calls", "High Calls"))</f>
        <v>Low Calls</v>
      </c>
      <c r="AF3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5" s="36" t="str">
        <f>IF(tbl_Customers[[#This Row],[Churn_Risk_Score]]&gt;=10,"High Risk", IF(tbl_Customers[[#This Row],[Churn_Risk_Score]]&gt;=5,"Medium Risk","Low Risk"))</f>
        <v>Low Risk</v>
      </c>
    </row>
    <row r="346" spans="1:33" x14ac:dyDescent="0.35">
      <c r="A346">
        <v>345</v>
      </c>
      <c r="B346" t="s">
        <v>42</v>
      </c>
      <c r="C346">
        <v>117</v>
      </c>
      <c r="D346" t="s">
        <v>25</v>
      </c>
      <c r="E346" t="s">
        <v>22</v>
      </c>
      <c r="F346" t="s">
        <v>22</v>
      </c>
      <c r="G346">
        <v>0</v>
      </c>
      <c r="H346">
        <v>239.9</v>
      </c>
      <c r="I346">
        <v>84</v>
      </c>
      <c r="J346">
        <v>40.78</v>
      </c>
      <c r="K346">
        <v>174.8</v>
      </c>
      <c r="L346">
        <v>106</v>
      </c>
      <c r="M346">
        <v>14.86</v>
      </c>
      <c r="N346">
        <v>209.5</v>
      </c>
      <c r="O346">
        <v>93</v>
      </c>
      <c r="P346">
        <v>9.43</v>
      </c>
      <c r="Q346">
        <v>9.8000000000000007</v>
      </c>
      <c r="R346">
        <v>2</v>
      </c>
      <c r="S346">
        <v>2.65</v>
      </c>
      <c r="T346">
        <v>0</v>
      </c>
      <c r="U346" t="s">
        <v>22</v>
      </c>
      <c r="V346">
        <f>IF(tbl_Customers[[#This Row],[churn]] = "yes", 1, 0)</f>
        <v>0</v>
      </c>
      <c r="W346" t="str">
        <f>IF(tbl_Customers[[#This Row],[number_customer_service_calls]] &lt;= 1, "0-1 Calls", IF(tbl_Customers[[#This Row],[number_customer_service_calls]] &lt;= 3, "2-3 Calls", IF(tbl_Customers[[#This Row],[number_customer_service_calls]] &lt;=5, "4-5 Calls", "6+ Calls")))</f>
        <v>0-1 Calls</v>
      </c>
      <c r="X346" t="str">
        <f>IF(tbl_Customers[[#This Row],[account_length]] &lt;= 50, "0-50", IF(tbl_Customers[[#This Row],[account_length]] &lt;=100, "51-100", IF(tbl_Customers[[#This Row],[account_length]] &lt;= 150, "101-150", "151+")))</f>
        <v>101-150</v>
      </c>
      <c r="Y346" t="str">
        <f>IF(tbl_Customers[[#This Row],[total_intl_charge]] &lt;= 3, "Low Charges", "High Charges")</f>
        <v>Low Charges</v>
      </c>
      <c r="Z346" t="str">
        <f>IF(tbl_Customers[[#This Row],[total_eve_calls]]&lt;=80,"Low Calls",
IF(tbl_Customers[[#This Row],[total_eve_calls]]&lt;=120,"Medium Calls","High Calls"))</f>
        <v>Medium Calls</v>
      </c>
      <c r="AA346" t="str">
        <f>IF(tbl_Customers[[#This Row],[total_eve_charge]]&lt;=15,"Low Charges",
IF(tbl_Customers[[#This Row],[total_eve_charge]]&lt;=20,"Medium Charges","High Charges"))</f>
        <v>Low Charges</v>
      </c>
      <c r="AB3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 t="str">
        <f>IF(tbl_Customers[[#This Row],[number_vmail_messages]] = 0, "No Usage", IF(tbl_Customers[[#This Row],[number_vmail_messages]] &lt;= 20, "Low Usage", IF(tbl_Customers[[#This Row],[number_vmail_messages]] &lt;= 40, "Medium Usgae", "High Usage")))</f>
        <v>No Usage</v>
      </c>
      <c r="AD346" t="str">
        <f>IF(tbl_Customers[[#This Row],[total_day_minutes]]&lt;=150,"Low Usage", IF(tbl_Customers[[#This Row],[total_day_minutes]]&lt;=200,"Medium Usage", IF(tbl_Customers[[#This Row],[total_day_minutes]]&lt;=250,"High Usage","Very High Usage")))</f>
        <v>High Usage</v>
      </c>
      <c r="AE346" t="str">
        <f>IF(tbl_Customers[[#This Row],[total_intl_calls]]&lt;=5,"Low Calls", IF(tbl_Customers[[#This Row],[total_intl_calls]]&lt;=10, "Medium Calls", "High Calls"))</f>
        <v>Low Calls</v>
      </c>
      <c r="AF3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 s="36" t="str">
        <f>IF(tbl_Customers[[#This Row],[Churn_Risk_Score]]&gt;=10,"High Risk", IF(tbl_Customers[[#This Row],[Churn_Risk_Score]]&gt;=5,"Medium Risk","Low Risk"))</f>
        <v>Low Risk</v>
      </c>
    </row>
    <row r="347" spans="1:33" x14ac:dyDescent="0.35">
      <c r="A347">
        <v>346</v>
      </c>
      <c r="B347" t="s">
        <v>57</v>
      </c>
      <c r="C347">
        <v>128</v>
      </c>
      <c r="D347" t="s">
        <v>25</v>
      </c>
      <c r="E347" t="s">
        <v>22</v>
      </c>
      <c r="F347" t="s">
        <v>23</v>
      </c>
      <c r="G347">
        <v>34</v>
      </c>
      <c r="H347">
        <v>142.30000000000001</v>
      </c>
      <c r="I347">
        <v>73</v>
      </c>
      <c r="J347">
        <v>24.19</v>
      </c>
      <c r="K347">
        <v>194.8</v>
      </c>
      <c r="L347">
        <v>79</v>
      </c>
      <c r="M347">
        <v>16.559999999999999</v>
      </c>
      <c r="N347">
        <v>239.3</v>
      </c>
      <c r="O347">
        <v>81</v>
      </c>
      <c r="P347">
        <v>10.77</v>
      </c>
      <c r="Q347">
        <v>16</v>
      </c>
      <c r="R347">
        <v>6</v>
      </c>
      <c r="S347">
        <v>4.32</v>
      </c>
      <c r="T347">
        <v>1</v>
      </c>
      <c r="U347" t="s">
        <v>22</v>
      </c>
      <c r="V347">
        <f>IF(tbl_Customers[[#This Row],[churn]] = "yes", 1, 0)</f>
        <v>0</v>
      </c>
      <c r="W347" t="str">
        <f>IF(tbl_Customers[[#This Row],[number_customer_service_calls]] &lt;= 1, "0-1 Calls", IF(tbl_Customers[[#This Row],[number_customer_service_calls]] &lt;= 3, "2-3 Calls", IF(tbl_Customers[[#This Row],[number_customer_service_calls]] &lt;=5, "4-5 Calls", "6+ Calls")))</f>
        <v>0-1 Calls</v>
      </c>
      <c r="X347" t="str">
        <f>IF(tbl_Customers[[#This Row],[account_length]] &lt;= 50, "0-50", IF(tbl_Customers[[#This Row],[account_length]] &lt;=100, "51-100", IF(tbl_Customers[[#This Row],[account_length]] &lt;= 150, "101-150", "151+")))</f>
        <v>101-150</v>
      </c>
      <c r="Y347" t="str">
        <f>IF(tbl_Customers[[#This Row],[total_intl_charge]] &lt;= 3, "Low Charges", "High Charges")</f>
        <v>High Charges</v>
      </c>
      <c r="Z347" t="str">
        <f>IF(tbl_Customers[[#This Row],[total_eve_calls]]&lt;=80,"Low Calls",
IF(tbl_Customers[[#This Row],[total_eve_calls]]&lt;=120,"Medium Calls","High Calls"))</f>
        <v>Low Calls</v>
      </c>
      <c r="AA347" t="str">
        <f>IF(tbl_Customers[[#This Row],[total_eve_charge]]&lt;=15,"Low Charges",
IF(tbl_Customers[[#This Row],[total_eve_charge]]&lt;=20,"Medium Charges","High Charges"))</f>
        <v>Medium Charges</v>
      </c>
      <c r="AB3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 t="str">
        <f>IF(tbl_Customers[[#This Row],[number_vmail_messages]] = 0, "No Usage", IF(tbl_Customers[[#This Row],[number_vmail_messages]] &lt;= 20, "Low Usage", IF(tbl_Customers[[#This Row],[number_vmail_messages]] &lt;= 40, "Medium Usgae", "High Usage")))</f>
        <v>Medium Usgae</v>
      </c>
      <c r="AD347" t="str">
        <f>IF(tbl_Customers[[#This Row],[total_day_minutes]]&lt;=150,"Low Usage", IF(tbl_Customers[[#This Row],[total_day_minutes]]&lt;=200,"Medium Usage", IF(tbl_Customers[[#This Row],[total_day_minutes]]&lt;=250,"High Usage","Very High Usage")))</f>
        <v>Low Usage</v>
      </c>
      <c r="AE347" t="str">
        <f>IF(tbl_Customers[[#This Row],[total_intl_calls]]&lt;=5,"Low Calls", IF(tbl_Customers[[#This Row],[total_intl_calls]]&lt;=10, "Medium Calls", "High Calls"))</f>
        <v>Medium Calls</v>
      </c>
      <c r="AF3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7" s="36" t="str">
        <f>IF(tbl_Customers[[#This Row],[Churn_Risk_Score]]&gt;=10,"High Risk", IF(tbl_Customers[[#This Row],[Churn_Risk_Score]]&gt;=5,"Medium Risk","Low Risk"))</f>
        <v>Low Risk</v>
      </c>
    </row>
    <row r="348" spans="1:33" x14ac:dyDescent="0.35">
      <c r="A348">
        <v>347</v>
      </c>
      <c r="B348" t="s">
        <v>62</v>
      </c>
      <c r="C348">
        <v>115</v>
      </c>
      <c r="D348" t="s">
        <v>21</v>
      </c>
      <c r="E348" t="s">
        <v>22</v>
      </c>
      <c r="F348" t="s">
        <v>22</v>
      </c>
      <c r="G348">
        <v>0</v>
      </c>
      <c r="H348">
        <v>184.1</v>
      </c>
      <c r="I348">
        <v>98</v>
      </c>
      <c r="J348">
        <v>31.3</v>
      </c>
      <c r="K348">
        <v>327</v>
      </c>
      <c r="L348">
        <v>73</v>
      </c>
      <c r="M348">
        <v>27.8</v>
      </c>
      <c r="N348">
        <v>212.5</v>
      </c>
      <c r="O348">
        <v>106</v>
      </c>
      <c r="P348">
        <v>9.56</v>
      </c>
      <c r="Q348">
        <v>7.5</v>
      </c>
      <c r="R348">
        <v>6</v>
      </c>
      <c r="S348">
        <v>2.0299999999999998</v>
      </c>
      <c r="T348">
        <v>2</v>
      </c>
      <c r="U348" t="s">
        <v>22</v>
      </c>
      <c r="V348">
        <f>IF(tbl_Customers[[#This Row],[churn]] = "yes", 1, 0)</f>
        <v>0</v>
      </c>
      <c r="W348" t="str">
        <f>IF(tbl_Customers[[#This Row],[number_customer_service_calls]] &lt;= 1, "0-1 Calls", IF(tbl_Customers[[#This Row],[number_customer_service_calls]] &lt;= 3, "2-3 Calls", IF(tbl_Customers[[#This Row],[number_customer_service_calls]] &lt;=5, "4-5 Calls", "6+ Calls")))</f>
        <v>2-3 Calls</v>
      </c>
      <c r="X348" t="str">
        <f>IF(tbl_Customers[[#This Row],[account_length]] &lt;= 50, "0-50", IF(tbl_Customers[[#This Row],[account_length]] &lt;=100, "51-100", IF(tbl_Customers[[#This Row],[account_length]] &lt;= 150, "101-150", "151+")))</f>
        <v>101-150</v>
      </c>
      <c r="Y348" t="str">
        <f>IF(tbl_Customers[[#This Row],[total_intl_charge]] &lt;= 3, "Low Charges", "High Charges")</f>
        <v>Low Charges</v>
      </c>
      <c r="Z348" t="str">
        <f>IF(tbl_Customers[[#This Row],[total_eve_calls]]&lt;=80,"Low Calls",
IF(tbl_Customers[[#This Row],[total_eve_calls]]&lt;=120,"Medium Calls","High Calls"))</f>
        <v>Low Calls</v>
      </c>
      <c r="AA348" t="str">
        <f>IF(tbl_Customers[[#This Row],[total_eve_charge]]&lt;=15,"Low Charges",
IF(tbl_Customers[[#This Row],[total_eve_charge]]&lt;=20,"Medium Charges","High Charges"))</f>
        <v>High Charges</v>
      </c>
      <c r="AB3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8" t="str">
        <f>IF(tbl_Customers[[#This Row],[number_vmail_messages]] = 0, "No Usage", IF(tbl_Customers[[#This Row],[number_vmail_messages]] &lt;= 20, "Low Usage", IF(tbl_Customers[[#This Row],[number_vmail_messages]] &lt;= 40, "Medium Usgae", "High Usage")))</f>
        <v>No Usage</v>
      </c>
      <c r="AD348" t="str">
        <f>IF(tbl_Customers[[#This Row],[total_day_minutes]]&lt;=150,"Low Usage", IF(tbl_Customers[[#This Row],[total_day_minutes]]&lt;=200,"Medium Usage", IF(tbl_Customers[[#This Row],[total_day_minutes]]&lt;=250,"High Usage","Very High Usage")))</f>
        <v>Medium Usage</v>
      </c>
      <c r="AE348" t="str">
        <f>IF(tbl_Customers[[#This Row],[total_intl_calls]]&lt;=5,"Low Calls", IF(tbl_Customers[[#This Row],[total_intl_calls]]&lt;=10, "Medium Calls", "High Calls"))</f>
        <v>Medium Calls</v>
      </c>
      <c r="AF3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8" s="36" t="str">
        <f>IF(tbl_Customers[[#This Row],[Churn_Risk_Score]]&gt;=10,"High Risk", IF(tbl_Customers[[#This Row],[Churn_Risk_Score]]&gt;=5,"Medium Risk","Low Risk"))</f>
        <v>Low Risk</v>
      </c>
    </row>
    <row r="349" spans="1:33" x14ac:dyDescent="0.35">
      <c r="A349">
        <v>348</v>
      </c>
      <c r="B349" t="s">
        <v>61</v>
      </c>
      <c r="C349">
        <v>141</v>
      </c>
      <c r="D349" t="s">
        <v>21</v>
      </c>
      <c r="E349" t="s">
        <v>22</v>
      </c>
      <c r="F349" t="s">
        <v>23</v>
      </c>
      <c r="G349">
        <v>28</v>
      </c>
      <c r="H349">
        <v>206.9</v>
      </c>
      <c r="I349">
        <v>126</v>
      </c>
      <c r="J349">
        <v>35.17</v>
      </c>
      <c r="K349">
        <v>264.39999999999998</v>
      </c>
      <c r="L349">
        <v>126</v>
      </c>
      <c r="M349">
        <v>22.47</v>
      </c>
      <c r="N349">
        <v>171.8</v>
      </c>
      <c r="O349">
        <v>124</v>
      </c>
      <c r="P349">
        <v>7.73</v>
      </c>
      <c r="Q349">
        <v>9.3000000000000007</v>
      </c>
      <c r="R349">
        <v>11</v>
      </c>
      <c r="S349">
        <v>2.5099999999999998</v>
      </c>
      <c r="T349">
        <v>2</v>
      </c>
      <c r="U349" t="s">
        <v>22</v>
      </c>
      <c r="V349">
        <f>IF(tbl_Customers[[#This Row],[churn]] = "yes", 1, 0)</f>
        <v>0</v>
      </c>
      <c r="W349" t="str">
        <f>IF(tbl_Customers[[#This Row],[number_customer_service_calls]] &lt;= 1, "0-1 Calls", IF(tbl_Customers[[#This Row],[number_customer_service_calls]] &lt;= 3, "2-3 Calls", IF(tbl_Customers[[#This Row],[number_customer_service_calls]] &lt;=5, "4-5 Calls", "6+ Calls")))</f>
        <v>2-3 Calls</v>
      </c>
      <c r="X349" t="str">
        <f>IF(tbl_Customers[[#This Row],[account_length]] &lt;= 50, "0-50", IF(tbl_Customers[[#This Row],[account_length]] &lt;=100, "51-100", IF(tbl_Customers[[#This Row],[account_length]] &lt;= 150, "101-150", "151+")))</f>
        <v>101-150</v>
      </c>
      <c r="Y349" t="str">
        <f>IF(tbl_Customers[[#This Row],[total_intl_charge]] &lt;= 3, "Low Charges", "High Charges")</f>
        <v>Low Charges</v>
      </c>
      <c r="Z349" t="str">
        <f>IF(tbl_Customers[[#This Row],[total_eve_calls]]&lt;=80,"Low Calls",
IF(tbl_Customers[[#This Row],[total_eve_calls]]&lt;=120,"Medium Calls","High Calls"))</f>
        <v>High Calls</v>
      </c>
      <c r="AA349" t="str">
        <f>IF(tbl_Customers[[#This Row],[total_eve_charge]]&lt;=15,"Low Charges",
IF(tbl_Customers[[#This Row],[total_eve_charge]]&lt;=20,"Medium Charges","High Charges"))</f>
        <v>High Charges</v>
      </c>
      <c r="AB3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9" t="str">
        <f>IF(tbl_Customers[[#This Row],[number_vmail_messages]] = 0, "No Usage", IF(tbl_Customers[[#This Row],[number_vmail_messages]] &lt;= 20, "Low Usage", IF(tbl_Customers[[#This Row],[number_vmail_messages]] &lt;= 40, "Medium Usgae", "High Usage")))</f>
        <v>Medium Usgae</v>
      </c>
      <c r="AD349" t="str">
        <f>IF(tbl_Customers[[#This Row],[total_day_minutes]]&lt;=150,"Low Usage", IF(tbl_Customers[[#This Row],[total_day_minutes]]&lt;=200,"Medium Usage", IF(tbl_Customers[[#This Row],[total_day_minutes]]&lt;=250,"High Usage","Very High Usage")))</f>
        <v>High Usage</v>
      </c>
      <c r="AE349" t="str">
        <f>IF(tbl_Customers[[#This Row],[total_intl_calls]]&lt;=5,"Low Calls", IF(tbl_Customers[[#This Row],[total_intl_calls]]&lt;=10, "Medium Calls", "High Calls"))</f>
        <v>High Calls</v>
      </c>
      <c r="AF3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9" s="36" t="str">
        <f>IF(tbl_Customers[[#This Row],[Churn_Risk_Score]]&gt;=10,"High Risk", IF(tbl_Customers[[#This Row],[Churn_Risk_Score]]&gt;=5,"Medium Risk","Low Risk"))</f>
        <v>Low Risk</v>
      </c>
    </row>
    <row r="350" spans="1:33" x14ac:dyDescent="0.35">
      <c r="A350">
        <v>349</v>
      </c>
      <c r="B350" t="s">
        <v>60</v>
      </c>
      <c r="C350">
        <v>51</v>
      </c>
      <c r="D350" t="s">
        <v>28</v>
      </c>
      <c r="E350" t="s">
        <v>22</v>
      </c>
      <c r="F350" t="s">
        <v>22</v>
      </c>
      <c r="G350">
        <v>0</v>
      </c>
      <c r="H350">
        <v>259.89999999999998</v>
      </c>
      <c r="I350">
        <v>114</v>
      </c>
      <c r="J350">
        <v>44.18</v>
      </c>
      <c r="K350">
        <v>176.2</v>
      </c>
      <c r="L350">
        <v>94</v>
      </c>
      <c r="M350">
        <v>14.98</v>
      </c>
      <c r="N350">
        <v>77.2</v>
      </c>
      <c r="O350">
        <v>112</v>
      </c>
      <c r="P350">
        <v>3.47</v>
      </c>
      <c r="Q350">
        <v>15.3</v>
      </c>
      <c r="R350">
        <v>1</v>
      </c>
      <c r="S350">
        <v>4.13</v>
      </c>
      <c r="T350">
        <v>1</v>
      </c>
      <c r="U350" t="s">
        <v>22</v>
      </c>
      <c r="V350">
        <f>IF(tbl_Customers[[#This Row],[churn]] = "yes", 1, 0)</f>
        <v>0</v>
      </c>
      <c r="W350" t="str">
        <f>IF(tbl_Customers[[#This Row],[number_customer_service_calls]] &lt;= 1, "0-1 Calls", IF(tbl_Customers[[#This Row],[number_customer_service_calls]] &lt;= 3, "2-3 Calls", IF(tbl_Customers[[#This Row],[number_customer_service_calls]] &lt;=5, "4-5 Calls", "6+ Calls")))</f>
        <v>0-1 Calls</v>
      </c>
      <c r="X350" t="str">
        <f>IF(tbl_Customers[[#This Row],[account_length]] &lt;= 50, "0-50", IF(tbl_Customers[[#This Row],[account_length]] &lt;=100, "51-100", IF(tbl_Customers[[#This Row],[account_length]] &lt;= 150, "101-150", "151+")))</f>
        <v>51-100</v>
      </c>
      <c r="Y350" t="str">
        <f>IF(tbl_Customers[[#This Row],[total_intl_charge]] &lt;= 3, "Low Charges", "High Charges")</f>
        <v>High Charges</v>
      </c>
      <c r="Z350" t="str">
        <f>IF(tbl_Customers[[#This Row],[total_eve_calls]]&lt;=80,"Low Calls",
IF(tbl_Customers[[#This Row],[total_eve_calls]]&lt;=120,"Medium Calls","High Calls"))</f>
        <v>Medium Calls</v>
      </c>
      <c r="AA350" t="str">
        <f>IF(tbl_Customers[[#This Row],[total_eve_charge]]&lt;=15,"Low Charges",
IF(tbl_Customers[[#This Row],[total_eve_charge]]&lt;=20,"Medium Charges","High Charges"))</f>
        <v>Low Charges</v>
      </c>
      <c r="AB3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 t="str">
        <f>IF(tbl_Customers[[#This Row],[number_vmail_messages]] = 0, "No Usage", IF(tbl_Customers[[#This Row],[number_vmail_messages]] &lt;= 20, "Low Usage", IF(tbl_Customers[[#This Row],[number_vmail_messages]] &lt;= 40, "Medium Usgae", "High Usage")))</f>
        <v>No Usage</v>
      </c>
      <c r="AD350" t="str">
        <f>IF(tbl_Customers[[#This Row],[total_day_minutes]]&lt;=150,"Low Usage", IF(tbl_Customers[[#This Row],[total_day_minutes]]&lt;=200,"Medium Usage", IF(tbl_Customers[[#This Row],[total_day_minutes]]&lt;=250,"High Usage","Very High Usage")))</f>
        <v>Very High Usage</v>
      </c>
      <c r="AE350" t="str">
        <f>IF(tbl_Customers[[#This Row],[total_intl_calls]]&lt;=5,"Low Calls", IF(tbl_Customers[[#This Row],[total_intl_calls]]&lt;=10, "Medium Calls", "High Calls"))</f>
        <v>Low Calls</v>
      </c>
      <c r="AF3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0" s="36" t="str">
        <f>IF(tbl_Customers[[#This Row],[Churn_Risk_Score]]&gt;=10,"High Risk", IF(tbl_Customers[[#This Row],[Churn_Risk_Score]]&gt;=5,"Medium Risk","Low Risk"))</f>
        <v>Medium Risk</v>
      </c>
    </row>
    <row r="351" spans="1:33" x14ac:dyDescent="0.35">
      <c r="A351">
        <v>350</v>
      </c>
      <c r="B351" t="s">
        <v>24</v>
      </c>
      <c r="C351">
        <v>100</v>
      </c>
      <c r="D351" t="s">
        <v>21</v>
      </c>
      <c r="E351" t="s">
        <v>22</v>
      </c>
      <c r="F351" t="s">
        <v>22</v>
      </c>
      <c r="G351">
        <v>0</v>
      </c>
      <c r="H351">
        <v>203.8</v>
      </c>
      <c r="I351">
        <v>122</v>
      </c>
      <c r="J351">
        <v>34.65</v>
      </c>
      <c r="K351">
        <v>283.10000000000002</v>
      </c>
      <c r="L351">
        <v>76</v>
      </c>
      <c r="M351">
        <v>24.06</v>
      </c>
      <c r="N351">
        <v>197.3</v>
      </c>
      <c r="O351">
        <v>83</v>
      </c>
      <c r="P351">
        <v>8.8800000000000008</v>
      </c>
      <c r="Q351">
        <v>12.5</v>
      </c>
      <c r="R351">
        <v>3</v>
      </c>
      <c r="S351">
        <v>3.38</v>
      </c>
      <c r="T351">
        <v>0</v>
      </c>
      <c r="U351" t="s">
        <v>22</v>
      </c>
      <c r="V351">
        <f>IF(tbl_Customers[[#This Row],[churn]] = "yes", 1, 0)</f>
        <v>0</v>
      </c>
      <c r="W351" t="str">
        <f>IF(tbl_Customers[[#This Row],[number_customer_service_calls]] &lt;= 1, "0-1 Calls", IF(tbl_Customers[[#This Row],[number_customer_service_calls]] &lt;= 3, "2-3 Calls", IF(tbl_Customers[[#This Row],[number_customer_service_calls]] &lt;=5, "4-5 Calls", "6+ Calls")))</f>
        <v>0-1 Calls</v>
      </c>
      <c r="X351" t="str">
        <f>IF(tbl_Customers[[#This Row],[account_length]] &lt;= 50, "0-50", IF(tbl_Customers[[#This Row],[account_length]] &lt;=100, "51-100", IF(tbl_Customers[[#This Row],[account_length]] &lt;= 150, "101-150", "151+")))</f>
        <v>51-100</v>
      </c>
      <c r="Y351" t="str">
        <f>IF(tbl_Customers[[#This Row],[total_intl_charge]] &lt;= 3, "Low Charges", "High Charges")</f>
        <v>High Charges</v>
      </c>
      <c r="Z351" t="str">
        <f>IF(tbl_Customers[[#This Row],[total_eve_calls]]&lt;=80,"Low Calls",
IF(tbl_Customers[[#This Row],[total_eve_calls]]&lt;=120,"Medium Calls","High Calls"))</f>
        <v>Low Calls</v>
      </c>
      <c r="AA351" t="str">
        <f>IF(tbl_Customers[[#This Row],[total_eve_charge]]&lt;=15,"Low Charges",
IF(tbl_Customers[[#This Row],[total_eve_charge]]&lt;=20,"Medium Charges","High Charges"))</f>
        <v>High Charges</v>
      </c>
      <c r="AB3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 t="str">
        <f>IF(tbl_Customers[[#This Row],[number_vmail_messages]] = 0, "No Usage", IF(tbl_Customers[[#This Row],[number_vmail_messages]] &lt;= 20, "Low Usage", IF(tbl_Customers[[#This Row],[number_vmail_messages]] &lt;= 40, "Medium Usgae", "High Usage")))</f>
        <v>No Usage</v>
      </c>
      <c r="AD351" t="str">
        <f>IF(tbl_Customers[[#This Row],[total_day_minutes]]&lt;=150,"Low Usage", IF(tbl_Customers[[#This Row],[total_day_minutes]]&lt;=200,"Medium Usage", IF(tbl_Customers[[#This Row],[total_day_minutes]]&lt;=250,"High Usage","Very High Usage")))</f>
        <v>High Usage</v>
      </c>
      <c r="AE351" t="str">
        <f>IF(tbl_Customers[[#This Row],[total_intl_calls]]&lt;=5,"Low Calls", IF(tbl_Customers[[#This Row],[total_intl_calls]]&lt;=10, "Medium Calls", "High Calls"))</f>
        <v>Low Calls</v>
      </c>
      <c r="AF3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 s="36" t="str">
        <f>IF(tbl_Customers[[#This Row],[Churn_Risk_Score]]&gt;=10,"High Risk", IF(tbl_Customers[[#This Row],[Churn_Risk_Score]]&gt;=5,"Medium Risk","Low Risk"))</f>
        <v>Low Risk</v>
      </c>
    </row>
    <row r="352" spans="1:33" x14ac:dyDescent="0.35">
      <c r="A352">
        <v>351</v>
      </c>
      <c r="B352" t="s">
        <v>32</v>
      </c>
      <c r="C352">
        <v>96</v>
      </c>
      <c r="D352" t="s">
        <v>21</v>
      </c>
      <c r="E352" t="s">
        <v>22</v>
      </c>
      <c r="F352" t="s">
        <v>23</v>
      </c>
      <c r="G352">
        <v>45</v>
      </c>
      <c r="H352">
        <v>248.8</v>
      </c>
      <c r="I352">
        <v>124</v>
      </c>
      <c r="J352">
        <v>42.3</v>
      </c>
      <c r="K352">
        <v>140.30000000000001</v>
      </c>
      <c r="L352">
        <v>77</v>
      </c>
      <c r="M352">
        <v>11.93</v>
      </c>
      <c r="N352">
        <v>263.60000000000002</v>
      </c>
      <c r="O352">
        <v>102</v>
      </c>
      <c r="P352">
        <v>11.86</v>
      </c>
      <c r="Q352">
        <v>10.3</v>
      </c>
      <c r="R352">
        <v>2</v>
      </c>
      <c r="S352">
        <v>2.78</v>
      </c>
      <c r="T352">
        <v>3</v>
      </c>
      <c r="U352" t="s">
        <v>22</v>
      </c>
      <c r="V352">
        <f>IF(tbl_Customers[[#This Row],[churn]] = "yes", 1, 0)</f>
        <v>0</v>
      </c>
      <c r="W352" t="str">
        <f>IF(tbl_Customers[[#This Row],[number_customer_service_calls]] &lt;= 1, "0-1 Calls", IF(tbl_Customers[[#This Row],[number_customer_service_calls]] &lt;= 3, "2-3 Calls", IF(tbl_Customers[[#This Row],[number_customer_service_calls]] &lt;=5, "4-5 Calls", "6+ Calls")))</f>
        <v>2-3 Calls</v>
      </c>
      <c r="X352" t="str">
        <f>IF(tbl_Customers[[#This Row],[account_length]] &lt;= 50, "0-50", IF(tbl_Customers[[#This Row],[account_length]] &lt;=100, "51-100", IF(tbl_Customers[[#This Row],[account_length]] &lt;= 150, "101-150", "151+")))</f>
        <v>51-100</v>
      </c>
      <c r="Y352" t="str">
        <f>IF(tbl_Customers[[#This Row],[total_intl_charge]] &lt;= 3, "Low Charges", "High Charges")</f>
        <v>Low Charges</v>
      </c>
      <c r="Z352" t="str">
        <f>IF(tbl_Customers[[#This Row],[total_eve_calls]]&lt;=80,"Low Calls",
IF(tbl_Customers[[#This Row],[total_eve_calls]]&lt;=120,"Medium Calls","High Calls"))</f>
        <v>Low Calls</v>
      </c>
      <c r="AA352" t="str">
        <f>IF(tbl_Customers[[#This Row],[total_eve_charge]]&lt;=15,"Low Charges",
IF(tbl_Customers[[#This Row],[total_eve_charge]]&lt;=20,"Medium Charges","High Charges"))</f>
        <v>Low Charges</v>
      </c>
      <c r="AB3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 t="str">
        <f>IF(tbl_Customers[[#This Row],[number_vmail_messages]] = 0, "No Usage", IF(tbl_Customers[[#This Row],[number_vmail_messages]] &lt;= 20, "Low Usage", IF(tbl_Customers[[#This Row],[number_vmail_messages]] &lt;= 40, "Medium Usgae", "High Usage")))</f>
        <v>High Usage</v>
      </c>
      <c r="AD352" t="str">
        <f>IF(tbl_Customers[[#This Row],[total_day_minutes]]&lt;=150,"Low Usage", IF(tbl_Customers[[#This Row],[total_day_minutes]]&lt;=200,"Medium Usage", IF(tbl_Customers[[#This Row],[total_day_minutes]]&lt;=250,"High Usage","Very High Usage")))</f>
        <v>High Usage</v>
      </c>
      <c r="AE352" t="str">
        <f>IF(tbl_Customers[[#This Row],[total_intl_calls]]&lt;=5,"Low Calls", IF(tbl_Customers[[#This Row],[total_intl_calls]]&lt;=10, "Medium Calls", "High Calls"))</f>
        <v>Low Calls</v>
      </c>
      <c r="AF3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2" s="36" t="str">
        <f>IF(tbl_Customers[[#This Row],[Churn_Risk_Score]]&gt;=10,"High Risk", IF(tbl_Customers[[#This Row],[Churn_Risk_Score]]&gt;=5,"Medium Risk","Low Risk"))</f>
        <v>Low Risk</v>
      </c>
    </row>
    <row r="353" spans="1:33" x14ac:dyDescent="0.35">
      <c r="A353">
        <v>352</v>
      </c>
      <c r="B353" t="s">
        <v>63</v>
      </c>
      <c r="C353">
        <v>112</v>
      </c>
      <c r="D353" t="s">
        <v>21</v>
      </c>
      <c r="E353" t="s">
        <v>22</v>
      </c>
      <c r="F353" t="s">
        <v>23</v>
      </c>
      <c r="G353">
        <v>16</v>
      </c>
      <c r="H353">
        <v>221.6</v>
      </c>
      <c r="I353">
        <v>110</v>
      </c>
      <c r="J353">
        <v>37.67</v>
      </c>
      <c r="K353">
        <v>130.19999999999999</v>
      </c>
      <c r="L353">
        <v>123</v>
      </c>
      <c r="M353">
        <v>11.07</v>
      </c>
      <c r="N353">
        <v>200</v>
      </c>
      <c r="O353">
        <v>108</v>
      </c>
      <c r="P353">
        <v>9</v>
      </c>
      <c r="Q353">
        <v>11.3</v>
      </c>
      <c r="R353">
        <v>3</v>
      </c>
      <c r="S353">
        <v>3.05</v>
      </c>
      <c r="T353">
        <v>1</v>
      </c>
      <c r="U353" t="s">
        <v>22</v>
      </c>
      <c r="V353">
        <f>IF(tbl_Customers[[#This Row],[churn]] = "yes", 1, 0)</f>
        <v>0</v>
      </c>
      <c r="W353" t="str">
        <f>IF(tbl_Customers[[#This Row],[number_customer_service_calls]] &lt;= 1, "0-1 Calls", IF(tbl_Customers[[#This Row],[number_customer_service_calls]] &lt;= 3, "2-3 Calls", IF(tbl_Customers[[#This Row],[number_customer_service_calls]] &lt;=5, "4-5 Calls", "6+ Calls")))</f>
        <v>0-1 Calls</v>
      </c>
      <c r="X353" t="str">
        <f>IF(tbl_Customers[[#This Row],[account_length]] &lt;= 50, "0-50", IF(tbl_Customers[[#This Row],[account_length]] &lt;=100, "51-100", IF(tbl_Customers[[#This Row],[account_length]] &lt;= 150, "101-150", "151+")))</f>
        <v>101-150</v>
      </c>
      <c r="Y353" t="str">
        <f>IF(tbl_Customers[[#This Row],[total_intl_charge]] &lt;= 3, "Low Charges", "High Charges")</f>
        <v>High Charges</v>
      </c>
      <c r="Z353" t="str">
        <f>IF(tbl_Customers[[#This Row],[total_eve_calls]]&lt;=80,"Low Calls",
IF(tbl_Customers[[#This Row],[total_eve_calls]]&lt;=120,"Medium Calls","High Calls"))</f>
        <v>High Calls</v>
      </c>
      <c r="AA353" t="str">
        <f>IF(tbl_Customers[[#This Row],[total_eve_charge]]&lt;=15,"Low Charges",
IF(tbl_Customers[[#This Row],[total_eve_charge]]&lt;=20,"Medium Charges","High Charges"))</f>
        <v>Low Charges</v>
      </c>
      <c r="AB3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 t="str">
        <f>IF(tbl_Customers[[#This Row],[number_vmail_messages]] = 0, "No Usage", IF(tbl_Customers[[#This Row],[number_vmail_messages]] &lt;= 20, "Low Usage", IF(tbl_Customers[[#This Row],[number_vmail_messages]] &lt;= 40, "Medium Usgae", "High Usage")))</f>
        <v>Low Usage</v>
      </c>
      <c r="AD353" t="str">
        <f>IF(tbl_Customers[[#This Row],[total_day_minutes]]&lt;=150,"Low Usage", IF(tbl_Customers[[#This Row],[total_day_minutes]]&lt;=200,"Medium Usage", IF(tbl_Customers[[#This Row],[total_day_minutes]]&lt;=250,"High Usage","Very High Usage")))</f>
        <v>High Usage</v>
      </c>
      <c r="AE353" t="str">
        <f>IF(tbl_Customers[[#This Row],[total_intl_calls]]&lt;=5,"Low Calls", IF(tbl_Customers[[#This Row],[total_intl_calls]]&lt;=10, "Medium Calls", "High Calls"))</f>
        <v>Low Calls</v>
      </c>
      <c r="AF3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3" s="36" t="str">
        <f>IF(tbl_Customers[[#This Row],[Churn_Risk_Score]]&gt;=10,"High Risk", IF(tbl_Customers[[#This Row],[Churn_Risk_Score]]&gt;=5,"Medium Risk","Low Risk"))</f>
        <v>Low Risk</v>
      </c>
    </row>
    <row r="354" spans="1:33" x14ac:dyDescent="0.35">
      <c r="A354">
        <v>353</v>
      </c>
      <c r="B354" t="s">
        <v>27</v>
      </c>
      <c r="C354">
        <v>129</v>
      </c>
      <c r="D354" t="s">
        <v>28</v>
      </c>
      <c r="E354" t="s">
        <v>23</v>
      </c>
      <c r="F354" t="s">
        <v>22</v>
      </c>
      <c r="G354">
        <v>0</v>
      </c>
      <c r="H354">
        <v>192.9</v>
      </c>
      <c r="I354">
        <v>131</v>
      </c>
      <c r="J354">
        <v>32.79</v>
      </c>
      <c r="K354">
        <v>185.5</v>
      </c>
      <c r="L354">
        <v>101</v>
      </c>
      <c r="M354">
        <v>15.77</v>
      </c>
      <c r="N354">
        <v>205.2</v>
      </c>
      <c r="O354">
        <v>130</v>
      </c>
      <c r="P354">
        <v>9.23</v>
      </c>
      <c r="Q354">
        <v>10.9</v>
      </c>
      <c r="R354">
        <v>4</v>
      </c>
      <c r="S354">
        <v>2.94</v>
      </c>
      <c r="T354">
        <v>1</v>
      </c>
      <c r="U354" t="s">
        <v>22</v>
      </c>
      <c r="V354">
        <f>IF(tbl_Customers[[#This Row],[churn]] = "yes", 1, 0)</f>
        <v>0</v>
      </c>
      <c r="W354" t="str">
        <f>IF(tbl_Customers[[#This Row],[number_customer_service_calls]] &lt;= 1, "0-1 Calls", IF(tbl_Customers[[#This Row],[number_customer_service_calls]] &lt;= 3, "2-3 Calls", IF(tbl_Customers[[#This Row],[number_customer_service_calls]] &lt;=5, "4-5 Calls", "6+ Calls")))</f>
        <v>0-1 Calls</v>
      </c>
      <c r="X354" t="str">
        <f>IF(tbl_Customers[[#This Row],[account_length]] &lt;= 50, "0-50", IF(tbl_Customers[[#This Row],[account_length]] &lt;=100, "51-100", IF(tbl_Customers[[#This Row],[account_length]] &lt;= 150, "101-150", "151+")))</f>
        <v>101-150</v>
      </c>
      <c r="Y354" t="str">
        <f>IF(tbl_Customers[[#This Row],[total_intl_charge]] &lt;= 3, "Low Charges", "High Charges")</f>
        <v>Low Charges</v>
      </c>
      <c r="Z354" t="str">
        <f>IF(tbl_Customers[[#This Row],[total_eve_calls]]&lt;=80,"Low Calls",
IF(tbl_Customers[[#This Row],[total_eve_calls]]&lt;=120,"Medium Calls","High Calls"))</f>
        <v>Medium Calls</v>
      </c>
      <c r="AA354" t="str">
        <f>IF(tbl_Customers[[#This Row],[total_eve_charge]]&lt;=15,"Low Charges",
IF(tbl_Customers[[#This Row],[total_eve_charge]]&lt;=20,"Medium Charges","High Charges"))</f>
        <v>Medium Charges</v>
      </c>
      <c r="AB3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 t="str">
        <f>IF(tbl_Customers[[#This Row],[number_vmail_messages]] = 0, "No Usage", IF(tbl_Customers[[#This Row],[number_vmail_messages]] &lt;= 20, "Low Usage", IF(tbl_Customers[[#This Row],[number_vmail_messages]] &lt;= 40, "Medium Usgae", "High Usage")))</f>
        <v>No Usage</v>
      </c>
      <c r="AD354" t="str">
        <f>IF(tbl_Customers[[#This Row],[total_day_minutes]]&lt;=150,"Low Usage", IF(tbl_Customers[[#This Row],[total_day_minutes]]&lt;=200,"Medium Usage", IF(tbl_Customers[[#This Row],[total_day_minutes]]&lt;=250,"High Usage","Very High Usage")))</f>
        <v>Medium Usage</v>
      </c>
      <c r="AE354" t="str">
        <f>IF(tbl_Customers[[#This Row],[total_intl_calls]]&lt;=5,"Low Calls", IF(tbl_Customers[[#This Row],[total_intl_calls]]&lt;=10, "Medium Calls", "High Calls"))</f>
        <v>Low Calls</v>
      </c>
      <c r="AF3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4" s="36" t="str">
        <f>IF(tbl_Customers[[#This Row],[Churn_Risk_Score]]&gt;=10,"High Risk", IF(tbl_Customers[[#This Row],[Churn_Risk_Score]]&gt;=5,"Medium Risk","Low Risk"))</f>
        <v>Low Risk</v>
      </c>
    </row>
    <row r="355" spans="1:33" x14ac:dyDescent="0.35">
      <c r="A355">
        <v>354</v>
      </c>
      <c r="B355" t="s">
        <v>66</v>
      </c>
      <c r="C355">
        <v>163</v>
      </c>
      <c r="D355" t="s">
        <v>21</v>
      </c>
      <c r="E355" t="s">
        <v>22</v>
      </c>
      <c r="F355" t="s">
        <v>22</v>
      </c>
      <c r="G355">
        <v>0</v>
      </c>
      <c r="H355">
        <v>122.4</v>
      </c>
      <c r="I355">
        <v>129</v>
      </c>
      <c r="J355">
        <v>20.81</v>
      </c>
      <c r="K355">
        <v>113.4</v>
      </c>
      <c r="L355">
        <v>108</v>
      </c>
      <c r="M355">
        <v>9.64</v>
      </c>
      <c r="N355">
        <v>180.2</v>
      </c>
      <c r="O355">
        <v>97</v>
      </c>
      <c r="P355">
        <v>8.11</v>
      </c>
      <c r="Q355">
        <v>12.5</v>
      </c>
      <c r="R355">
        <v>7</v>
      </c>
      <c r="S355">
        <v>3.38</v>
      </c>
      <c r="T355">
        <v>1</v>
      </c>
      <c r="U355" t="s">
        <v>22</v>
      </c>
      <c r="V355">
        <f>IF(tbl_Customers[[#This Row],[churn]] = "yes", 1, 0)</f>
        <v>0</v>
      </c>
      <c r="W355" t="str">
        <f>IF(tbl_Customers[[#This Row],[number_customer_service_calls]] &lt;= 1, "0-1 Calls", IF(tbl_Customers[[#This Row],[number_customer_service_calls]] &lt;= 3, "2-3 Calls", IF(tbl_Customers[[#This Row],[number_customer_service_calls]] &lt;=5, "4-5 Calls", "6+ Calls")))</f>
        <v>0-1 Calls</v>
      </c>
      <c r="X355" t="str">
        <f>IF(tbl_Customers[[#This Row],[account_length]] &lt;= 50, "0-50", IF(tbl_Customers[[#This Row],[account_length]] &lt;=100, "51-100", IF(tbl_Customers[[#This Row],[account_length]] &lt;= 150, "101-150", "151+")))</f>
        <v>151+</v>
      </c>
      <c r="Y355" t="str">
        <f>IF(tbl_Customers[[#This Row],[total_intl_charge]] &lt;= 3, "Low Charges", "High Charges")</f>
        <v>High Charges</v>
      </c>
      <c r="Z355" t="str">
        <f>IF(tbl_Customers[[#This Row],[total_eve_calls]]&lt;=80,"Low Calls",
IF(tbl_Customers[[#This Row],[total_eve_calls]]&lt;=120,"Medium Calls","High Calls"))</f>
        <v>Medium Calls</v>
      </c>
      <c r="AA355" t="str">
        <f>IF(tbl_Customers[[#This Row],[total_eve_charge]]&lt;=15,"Low Charges",
IF(tbl_Customers[[#This Row],[total_eve_charge]]&lt;=20,"Medium Charges","High Charges"))</f>
        <v>Low Charges</v>
      </c>
      <c r="AB3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 t="str">
        <f>IF(tbl_Customers[[#This Row],[number_vmail_messages]] = 0, "No Usage", IF(tbl_Customers[[#This Row],[number_vmail_messages]] &lt;= 20, "Low Usage", IF(tbl_Customers[[#This Row],[number_vmail_messages]] &lt;= 40, "Medium Usgae", "High Usage")))</f>
        <v>No Usage</v>
      </c>
      <c r="AD355" t="str">
        <f>IF(tbl_Customers[[#This Row],[total_day_minutes]]&lt;=150,"Low Usage", IF(tbl_Customers[[#This Row],[total_day_minutes]]&lt;=200,"Medium Usage", IF(tbl_Customers[[#This Row],[total_day_minutes]]&lt;=250,"High Usage","Very High Usage")))</f>
        <v>Low Usage</v>
      </c>
      <c r="AE355" t="str">
        <f>IF(tbl_Customers[[#This Row],[total_intl_calls]]&lt;=5,"Low Calls", IF(tbl_Customers[[#This Row],[total_intl_calls]]&lt;=10, "Medium Calls", "High Calls"))</f>
        <v>Medium Calls</v>
      </c>
      <c r="AF3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5" s="36" t="str">
        <f>IF(tbl_Customers[[#This Row],[Churn_Risk_Score]]&gt;=10,"High Risk", IF(tbl_Customers[[#This Row],[Churn_Risk_Score]]&gt;=5,"Medium Risk","Low Risk"))</f>
        <v>Low Risk</v>
      </c>
    </row>
    <row r="356" spans="1:33" x14ac:dyDescent="0.35">
      <c r="A356">
        <v>355</v>
      </c>
      <c r="B356" t="s">
        <v>46</v>
      </c>
      <c r="C356">
        <v>67</v>
      </c>
      <c r="D356" t="s">
        <v>21</v>
      </c>
      <c r="E356" t="s">
        <v>22</v>
      </c>
      <c r="F356" t="s">
        <v>23</v>
      </c>
      <c r="G356">
        <v>40</v>
      </c>
      <c r="H356">
        <v>104.9</v>
      </c>
      <c r="I356">
        <v>65</v>
      </c>
      <c r="J356">
        <v>17.829999999999998</v>
      </c>
      <c r="K356">
        <v>216.3</v>
      </c>
      <c r="L356">
        <v>93</v>
      </c>
      <c r="M356">
        <v>18.39</v>
      </c>
      <c r="N356">
        <v>217.4</v>
      </c>
      <c r="O356">
        <v>128</v>
      </c>
      <c r="P356">
        <v>9.7799999999999994</v>
      </c>
      <c r="Q356">
        <v>9.6</v>
      </c>
      <c r="R356">
        <v>9</v>
      </c>
      <c r="S356">
        <v>2.59</v>
      </c>
      <c r="T356">
        <v>1</v>
      </c>
      <c r="U356" t="s">
        <v>22</v>
      </c>
      <c r="V356">
        <f>IF(tbl_Customers[[#This Row],[churn]] = "yes", 1, 0)</f>
        <v>0</v>
      </c>
      <c r="W356" t="str">
        <f>IF(tbl_Customers[[#This Row],[number_customer_service_calls]] &lt;= 1, "0-1 Calls", IF(tbl_Customers[[#This Row],[number_customer_service_calls]] &lt;= 3, "2-3 Calls", IF(tbl_Customers[[#This Row],[number_customer_service_calls]] &lt;=5, "4-5 Calls", "6+ Calls")))</f>
        <v>0-1 Calls</v>
      </c>
      <c r="X356" t="str">
        <f>IF(tbl_Customers[[#This Row],[account_length]] &lt;= 50, "0-50", IF(tbl_Customers[[#This Row],[account_length]] &lt;=100, "51-100", IF(tbl_Customers[[#This Row],[account_length]] &lt;= 150, "101-150", "151+")))</f>
        <v>51-100</v>
      </c>
      <c r="Y356" t="str">
        <f>IF(tbl_Customers[[#This Row],[total_intl_charge]] &lt;= 3, "Low Charges", "High Charges")</f>
        <v>Low Charges</v>
      </c>
      <c r="Z356" t="str">
        <f>IF(tbl_Customers[[#This Row],[total_eve_calls]]&lt;=80,"Low Calls",
IF(tbl_Customers[[#This Row],[total_eve_calls]]&lt;=120,"Medium Calls","High Calls"))</f>
        <v>Medium Calls</v>
      </c>
      <c r="AA356" t="str">
        <f>IF(tbl_Customers[[#This Row],[total_eve_charge]]&lt;=15,"Low Charges",
IF(tbl_Customers[[#This Row],[total_eve_charge]]&lt;=20,"Medium Charges","High Charges"))</f>
        <v>Medium Charges</v>
      </c>
      <c r="AB3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 t="str">
        <f>IF(tbl_Customers[[#This Row],[number_vmail_messages]] = 0, "No Usage", IF(tbl_Customers[[#This Row],[number_vmail_messages]] &lt;= 20, "Low Usage", IF(tbl_Customers[[#This Row],[number_vmail_messages]] &lt;= 40, "Medium Usgae", "High Usage")))</f>
        <v>Medium Usgae</v>
      </c>
      <c r="AD356" t="str">
        <f>IF(tbl_Customers[[#This Row],[total_day_minutes]]&lt;=150,"Low Usage", IF(tbl_Customers[[#This Row],[total_day_minutes]]&lt;=200,"Medium Usage", IF(tbl_Customers[[#This Row],[total_day_minutes]]&lt;=250,"High Usage","Very High Usage")))</f>
        <v>Low Usage</v>
      </c>
      <c r="AE356" t="str">
        <f>IF(tbl_Customers[[#This Row],[total_intl_calls]]&lt;=5,"Low Calls", IF(tbl_Customers[[#This Row],[total_intl_calls]]&lt;=10, "Medium Calls", "High Calls"))</f>
        <v>Medium Calls</v>
      </c>
      <c r="AF3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6" s="36" t="str">
        <f>IF(tbl_Customers[[#This Row],[Churn_Risk_Score]]&gt;=10,"High Risk", IF(tbl_Customers[[#This Row],[Churn_Risk_Score]]&gt;=5,"Medium Risk","Low Risk"))</f>
        <v>Low Risk</v>
      </c>
    </row>
    <row r="357" spans="1:33" x14ac:dyDescent="0.35">
      <c r="A357">
        <v>356</v>
      </c>
      <c r="B357" t="s">
        <v>42</v>
      </c>
      <c r="C357">
        <v>140</v>
      </c>
      <c r="D357" t="s">
        <v>25</v>
      </c>
      <c r="E357" t="s">
        <v>22</v>
      </c>
      <c r="F357" t="s">
        <v>22</v>
      </c>
      <c r="G357">
        <v>0</v>
      </c>
      <c r="H357">
        <v>173.2</v>
      </c>
      <c r="I357">
        <v>91</v>
      </c>
      <c r="J357">
        <v>29.44</v>
      </c>
      <c r="K357">
        <v>196.8</v>
      </c>
      <c r="L357">
        <v>106</v>
      </c>
      <c r="M357">
        <v>16.73</v>
      </c>
      <c r="N357">
        <v>209.3</v>
      </c>
      <c r="O357">
        <v>128</v>
      </c>
      <c r="P357">
        <v>9.42</v>
      </c>
      <c r="Q357">
        <v>11.2</v>
      </c>
      <c r="R357">
        <v>5</v>
      </c>
      <c r="S357">
        <v>3.02</v>
      </c>
      <c r="T357">
        <v>3</v>
      </c>
      <c r="U357" t="s">
        <v>22</v>
      </c>
      <c r="V357">
        <f>IF(tbl_Customers[[#This Row],[churn]] = "yes", 1, 0)</f>
        <v>0</v>
      </c>
      <c r="W357" t="str">
        <f>IF(tbl_Customers[[#This Row],[number_customer_service_calls]] &lt;= 1, "0-1 Calls", IF(tbl_Customers[[#This Row],[number_customer_service_calls]] &lt;= 3, "2-3 Calls", IF(tbl_Customers[[#This Row],[number_customer_service_calls]] &lt;=5, "4-5 Calls", "6+ Calls")))</f>
        <v>2-3 Calls</v>
      </c>
      <c r="X357" t="str">
        <f>IF(tbl_Customers[[#This Row],[account_length]] &lt;= 50, "0-50", IF(tbl_Customers[[#This Row],[account_length]] &lt;=100, "51-100", IF(tbl_Customers[[#This Row],[account_length]] &lt;= 150, "101-150", "151+")))</f>
        <v>101-150</v>
      </c>
      <c r="Y357" t="str">
        <f>IF(tbl_Customers[[#This Row],[total_intl_charge]] &lt;= 3, "Low Charges", "High Charges")</f>
        <v>High Charges</v>
      </c>
      <c r="Z357" t="str">
        <f>IF(tbl_Customers[[#This Row],[total_eve_calls]]&lt;=80,"Low Calls",
IF(tbl_Customers[[#This Row],[total_eve_calls]]&lt;=120,"Medium Calls","High Calls"))</f>
        <v>Medium Calls</v>
      </c>
      <c r="AA357" t="str">
        <f>IF(tbl_Customers[[#This Row],[total_eve_charge]]&lt;=15,"Low Charges",
IF(tbl_Customers[[#This Row],[total_eve_charge]]&lt;=20,"Medium Charges","High Charges"))</f>
        <v>Medium Charges</v>
      </c>
      <c r="AB3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 t="str">
        <f>IF(tbl_Customers[[#This Row],[number_vmail_messages]] = 0, "No Usage", IF(tbl_Customers[[#This Row],[number_vmail_messages]] &lt;= 20, "Low Usage", IF(tbl_Customers[[#This Row],[number_vmail_messages]] &lt;= 40, "Medium Usgae", "High Usage")))</f>
        <v>No Usage</v>
      </c>
      <c r="AD357" t="str">
        <f>IF(tbl_Customers[[#This Row],[total_day_minutes]]&lt;=150,"Low Usage", IF(tbl_Customers[[#This Row],[total_day_minutes]]&lt;=200,"Medium Usage", IF(tbl_Customers[[#This Row],[total_day_minutes]]&lt;=250,"High Usage","Very High Usage")))</f>
        <v>Medium Usage</v>
      </c>
      <c r="AE357" t="str">
        <f>IF(tbl_Customers[[#This Row],[total_intl_calls]]&lt;=5,"Low Calls", IF(tbl_Customers[[#This Row],[total_intl_calls]]&lt;=10, "Medium Calls", "High Calls"))</f>
        <v>Low Calls</v>
      </c>
      <c r="AF3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 s="36" t="str">
        <f>IF(tbl_Customers[[#This Row],[Churn_Risk_Score]]&gt;=10,"High Risk", IF(tbl_Customers[[#This Row],[Churn_Risk_Score]]&gt;=5,"Medium Risk","Low Risk"))</f>
        <v>Low Risk</v>
      </c>
    </row>
    <row r="358" spans="1:33" x14ac:dyDescent="0.35">
      <c r="A358">
        <v>357</v>
      </c>
      <c r="B358" t="s">
        <v>52</v>
      </c>
      <c r="C358">
        <v>49</v>
      </c>
      <c r="D358" t="s">
        <v>28</v>
      </c>
      <c r="E358" t="s">
        <v>22</v>
      </c>
      <c r="F358" t="s">
        <v>22</v>
      </c>
      <c r="G358">
        <v>0</v>
      </c>
      <c r="H358">
        <v>119.4</v>
      </c>
      <c r="I358">
        <v>69</v>
      </c>
      <c r="J358">
        <v>20.3</v>
      </c>
      <c r="K358">
        <v>273.3</v>
      </c>
      <c r="L358">
        <v>92</v>
      </c>
      <c r="M358">
        <v>23.23</v>
      </c>
      <c r="N358">
        <v>214.4</v>
      </c>
      <c r="O358">
        <v>153</v>
      </c>
      <c r="P358">
        <v>9.65</v>
      </c>
      <c r="Q358">
        <v>12.4</v>
      </c>
      <c r="R358">
        <v>7</v>
      </c>
      <c r="S358">
        <v>3.35</v>
      </c>
      <c r="T358">
        <v>2</v>
      </c>
      <c r="U358" t="s">
        <v>22</v>
      </c>
      <c r="V358">
        <f>IF(tbl_Customers[[#This Row],[churn]] = "yes", 1, 0)</f>
        <v>0</v>
      </c>
      <c r="W358" t="str">
        <f>IF(tbl_Customers[[#This Row],[number_customer_service_calls]] &lt;= 1, "0-1 Calls", IF(tbl_Customers[[#This Row],[number_customer_service_calls]] &lt;= 3, "2-3 Calls", IF(tbl_Customers[[#This Row],[number_customer_service_calls]] &lt;=5, "4-5 Calls", "6+ Calls")))</f>
        <v>2-3 Calls</v>
      </c>
      <c r="X358" t="str">
        <f>IF(tbl_Customers[[#This Row],[account_length]] &lt;= 50, "0-50", IF(tbl_Customers[[#This Row],[account_length]] &lt;=100, "51-100", IF(tbl_Customers[[#This Row],[account_length]] &lt;= 150, "101-150", "151+")))</f>
        <v>0-50</v>
      </c>
      <c r="Y358" t="str">
        <f>IF(tbl_Customers[[#This Row],[total_intl_charge]] &lt;= 3, "Low Charges", "High Charges")</f>
        <v>High Charges</v>
      </c>
      <c r="Z358" t="str">
        <f>IF(tbl_Customers[[#This Row],[total_eve_calls]]&lt;=80,"Low Calls",
IF(tbl_Customers[[#This Row],[total_eve_calls]]&lt;=120,"Medium Calls","High Calls"))</f>
        <v>Medium Calls</v>
      </c>
      <c r="AA358" t="str">
        <f>IF(tbl_Customers[[#This Row],[total_eve_charge]]&lt;=15,"Low Charges",
IF(tbl_Customers[[#This Row],[total_eve_charge]]&lt;=20,"Medium Charges","High Charges"))</f>
        <v>High Charges</v>
      </c>
      <c r="AB3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 t="str">
        <f>IF(tbl_Customers[[#This Row],[number_vmail_messages]] = 0, "No Usage", IF(tbl_Customers[[#This Row],[number_vmail_messages]] &lt;= 20, "Low Usage", IF(tbl_Customers[[#This Row],[number_vmail_messages]] &lt;= 40, "Medium Usgae", "High Usage")))</f>
        <v>No Usage</v>
      </c>
      <c r="AD358" t="str">
        <f>IF(tbl_Customers[[#This Row],[total_day_minutes]]&lt;=150,"Low Usage", IF(tbl_Customers[[#This Row],[total_day_minutes]]&lt;=200,"Medium Usage", IF(tbl_Customers[[#This Row],[total_day_minutes]]&lt;=250,"High Usage","Very High Usage")))</f>
        <v>Low Usage</v>
      </c>
      <c r="AE358" t="str">
        <f>IF(tbl_Customers[[#This Row],[total_intl_calls]]&lt;=5,"Low Calls", IF(tbl_Customers[[#This Row],[total_intl_calls]]&lt;=10, "Medium Calls", "High Calls"))</f>
        <v>Medium Calls</v>
      </c>
      <c r="AF3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8" s="36" t="str">
        <f>IF(tbl_Customers[[#This Row],[Churn_Risk_Score]]&gt;=10,"High Risk", IF(tbl_Customers[[#This Row],[Churn_Risk_Score]]&gt;=5,"Medium Risk","Low Risk"))</f>
        <v>Low Risk</v>
      </c>
    </row>
    <row r="359" spans="1:33" x14ac:dyDescent="0.35">
      <c r="A359">
        <v>358</v>
      </c>
      <c r="B359" t="s">
        <v>70</v>
      </c>
      <c r="C359">
        <v>46</v>
      </c>
      <c r="D359" t="s">
        <v>28</v>
      </c>
      <c r="E359" t="s">
        <v>22</v>
      </c>
      <c r="F359" t="s">
        <v>22</v>
      </c>
      <c r="G359">
        <v>0</v>
      </c>
      <c r="H359">
        <v>250.3</v>
      </c>
      <c r="I359">
        <v>100</v>
      </c>
      <c r="J359">
        <v>42.55</v>
      </c>
      <c r="K359">
        <v>260.60000000000002</v>
      </c>
      <c r="L359">
        <v>90</v>
      </c>
      <c r="M359">
        <v>22.15</v>
      </c>
      <c r="N359">
        <v>195</v>
      </c>
      <c r="O359">
        <v>104</v>
      </c>
      <c r="P359">
        <v>8.7799999999999994</v>
      </c>
      <c r="Q359">
        <v>13.3</v>
      </c>
      <c r="R359">
        <v>2</v>
      </c>
      <c r="S359">
        <v>3.59</v>
      </c>
      <c r="T359">
        <v>2</v>
      </c>
      <c r="U359" t="s">
        <v>23</v>
      </c>
      <c r="V359">
        <f>IF(tbl_Customers[[#This Row],[churn]] = "yes", 1, 0)</f>
        <v>1</v>
      </c>
      <c r="W359" t="str">
        <f>IF(tbl_Customers[[#This Row],[number_customer_service_calls]] &lt;= 1, "0-1 Calls", IF(tbl_Customers[[#This Row],[number_customer_service_calls]] &lt;= 3, "2-3 Calls", IF(tbl_Customers[[#This Row],[number_customer_service_calls]] &lt;=5, "4-5 Calls", "6+ Calls")))</f>
        <v>2-3 Calls</v>
      </c>
      <c r="X359" t="str">
        <f>IF(tbl_Customers[[#This Row],[account_length]] &lt;= 50, "0-50", IF(tbl_Customers[[#This Row],[account_length]] &lt;=100, "51-100", IF(tbl_Customers[[#This Row],[account_length]] &lt;= 150, "101-150", "151+")))</f>
        <v>0-50</v>
      </c>
      <c r="Y359" t="str">
        <f>IF(tbl_Customers[[#This Row],[total_intl_charge]] &lt;= 3, "Low Charges", "High Charges")</f>
        <v>High Charges</v>
      </c>
      <c r="Z359" t="str">
        <f>IF(tbl_Customers[[#This Row],[total_eve_calls]]&lt;=80,"Low Calls",
IF(tbl_Customers[[#This Row],[total_eve_calls]]&lt;=120,"Medium Calls","High Calls"))</f>
        <v>Medium Calls</v>
      </c>
      <c r="AA359" t="str">
        <f>IF(tbl_Customers[[#This Row],[total_eve_charge]]&lt;=15,"Low Charges",
IF(tbl_Customers[[#This Row],[total_eve_charge]]&lt;=20,"Medium Charges","High Charges"))</f>
        <v>High Charges</v>
      </c>
      <c r="AB3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 t="str">
        <f>IF(tbl_Customers[[#This Row],[number_vmail_messages]] = 0, "No Usage", IF(tbl_Customers[[#This Row],[number_vmail_messages]] &lt;= 20, "Low Usage", IF(tbl_Customers[[#This Row],[number_vmail_messages]] &lt;= 40, "Medium Usgae", "High Usage")))</f>
        <v>No Usage</v>
      </c>
      <c r="AD359" t="str">
        <f>IF(tbl_Customers[[#This Row],[total_day_minutes]]&lt;=150,"Low Usage", IF(tbl_Customers[[#This Row],[total_day_minutes]]&lt;=200,"Medium Usage", IF(tbl_Customers[[#This Row],[total_day_minutes]]&lt;=250,"High Usage","Very High Usage")))</f>
        <v>Very High Usage</v>
      </c>
      <c r="AE359" t="str">
        <f>IF(tbl_Customers[[#This Row],[total_intl_calls]]&lt;=5,"Low Calls", IF(tbl_Customers[[#This Row],[total_intl_calls]]&lt;=10, "Medium Calls", "High Calls"))</f>
        <v>Low Calls</v>
      </c>
      <c r="AF3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9" s="36" t="str">
        <f>IF(tbl_Customers[[#This Row],[Churn_Risk_Score]]&gt;=10,"High Risk", IF(tbl_Customers[[#This Row],[Churn_Risk_Score]]&gt;=5,"Medium Risk","Low Risk"))</f>
        <v>Medium Risk</v>
      </c>
    </row>
    <row r="360" spans="1:33" x14ac:dyDescent="0.35">
      <c r="A360">
        <v>359</v>
      </c>
      <c r="B360" t="s">
        <v>69</v>
      </c>
      <c r="C360">
        <v>148</v>
      </c>
      <c r="D360" t="s">
        <v>21</v>
      </c>
      <c r="E360" t="s">
        <v>22</v>
      </c>
      <c r="F360" t="s">
        <v>22</v>
      </c>
      <c r="G360">
        <v>0</v>
      </c>
      <c r="H360">
        <v>178.3</v>
      </c>
      <c r="I360">
        <v>98</v>
      </c>
      <c r="J360">
        <v>30.31</v>
      </c>
      <c r="K360">
        <v>282.60000000000002</v>
      </c>
      <c r="L360">
        <v>110</v>
      </c>
      <c r="M360">
        <v>24.02</v>
      </c>
      <c r="N360">
        <v>181</v>
      </c>
      <c r="O360">
        <v>98</v>
      </c>
      <c r="P360">
        <v>8.15</v>
      </c>
      <c r="Q360">
        <v>11.4</v>
      </c>
      <c r="R360">
        <v>4</v>
      </c>
      <c r="S360">
        <v>3.08</v>
      </c>
      <c r="T360">
        <v>1</v>
      </c>
      <c r="U360" t="s">
        <v>22</v>
      </c>
      <c r="V360">
        <f>IF(tbl_Customers[[#This Row],[churn]] = "yes", 1, 0)</f>
        <v>0</v>
      </c>
      <c r="W360" t="str">
        <f>IF(tbl_Customers[[#This Row],[number_customer_service_calls]] &lt;= 1, "0-1 Calls", IF(tbl_Customers[[#This Row],[number_customer_service_calls]] &lt;= 3, "2-3 Calls", IF(tbl_Customers[[#This Row],[number_customer_service_calls]] &lt;=5, "4-5 Calls", "6+ Calls")))</f>
        <v>0-1 Calls</v>
      </c>
      <c r="X360" t="str">
        <f>IF(tbl_Customers[[#This Row],[account_length]] &lt;= 50, "0-50", IF(tbl_Customers[[#This Row],[account_length]] &lt;=100, "51-100", IF(tbl_Customers[[#This Row],[account_length]] &lt;= 150, "101-150", "151+")))</f>
        <v>101-150</v>
      </c>
      <c r="Y360" t="str">
        <f>IF(tbl_Customers[[#This Row],[total_intl_charge]] &lt;= 3, "Low Charges", "High Charges")</f>
        <v>High Charges</v>
      </c>
      <c r="Z360" t="str">
        <f>IF(tbl_Customers[[#This Row],[total_eve_calls]]&lt;=80,"Low Calls",
IF(tbl_Customers[[#This Row],[total_eve_calls]]&lt;=120,"Medium Calls","High Calls"))</f>
        <v>Medium Calls</v>
      </c>
      <c r="AA360" t="str">
        <f>IF(tbl_Customers[[#This Row],[total_eve_charge]]&lt;=15,"Low Charges",
IF(tbl_Customers[[#This Row],[total_eve_charge]]&lt;=20,"Medium Charges","High Charges"))</f>
        <v>High Charges</v>
      </c>
      <c r="AB3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 t="str">
        <f>IF(tbl_Customers[[#This Row],[number_vmail_messages]] = 0, "No Usage", IF(tbl_Customers[[#This Row],[number_vmail_messages]] &lt;= 20, "Low Usage", IF(tbl_Customers[[#This Row],[number_vmail_messages]] &lt;= 40, "Medium Usgae", "High Usage")))</f>
        <v>No Usage</v>
      </c>
      <c r="AD360" t="str">
        <f>IF(tbl_Customers[[#This Row],[total_day_minutes]]&lt;=150,"Low Usage", IF(tbl_Customers[[#This Row],[total_day_minutes]]&lt;=200,"Medium Usage", IF(tbl_Customers[[#This Row],[total_day_minutes]]&lt;=250,"High Usage","Very High Usage")))</f>
        <v>Medium Usage</v>
      </c>
      <c r="AE360" t="str">
        <f>IF(tbl_Customers[[#This Row],[total_intl_calls]]&lt;=5,"Low Calls", IF(tbl_Customers[[#This Row],[total_intl_calls]]&lt;=10, "Medium Calls", "High Calls"))</f>
        <v>Low Calls</v>
      </c>
      <c r="AF3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 s="36" t="str">
        <f>IF(tbl_Customers[[#This Row],[Churn_Risk_Score]]&gt;=10,"High Risk", IF(tbl_Customers[[#This Row],[Churn_Risk_Score]]&gt;=5,"Medium Risk","Low Risk"))</f>
        <v>Low Risk</v>
      </c>
    </row>
    <row r="361" spans="1:33" x14ac:dyDescent="0.35">
      <c r="A361">
        <v>360</v>
      </c>
      <c r="B361" t="s">
        <v>53</v>
      </c>
      <c r="C361">
        <v>112</v>
      </c>
      <c r="D361" t="s">
        <v>28</v>
      </c>
      <c r="E361" t="s">
        <v>22</v>
      </c>
      <c r="F361" t="s">
        <v>22</v>
      </c>
      <c r="G361">
        <v>0</v>
      </c>
      <c r="H361">
        <v>243.4</v>
      </c>
      <c r="I361">
        <v>77</v>
      </c>
      <c r="J361">
        <v>41.38</v>
      </c>
      <c r="K361">
        <v>182.1</v>
      </c>
      <c r="L361">
        <v>97</v>
      </c>
      <c r="M361">
        <v>15.48</v>
      </c>
      <c r="N361">
        <v>259.2</v>
      </c>
      <c r="O361">
        <v>94</v>
      </c>
      <c r="P361">
        <v>11.66</v>
      </c>
      <c r="Q361">
        <v>12.8</v>
      </c>
      <c r="R361">
        <v>2</v>
      </c>
      <c r="S361">
        <v>3.46</v>
      </c>
      <c r="T361">
        <v>1</v>
      </c>
      <c r="U361" t="s">
        <v>22</v>
      </c>
      <c r="V361">
        <f>IF(tbl_Customers[[#This Row],[churn]] = "yes", 1, 0)</f>
        <v>0</v>
      </c>
      <c r="W361" t="str">
        <f>IF(tbl_Customers[[#This Row],[number_customer_service_calls]] &lt;= 1, "0-1 Calls", IF(tbl_Customers[[#This Row],[number_customer_service_calls]] &lt;= 3, "2-3 Calls", IF(tbl_Customers[[#This Row],[number_customer_service_calls]] &lt;=5, "4-5 Calls", "6+ Calls")))</f>
        <v>0-1 Calls</v>
      </c>
      <c r="X361" t="str">
        <f>IF(tbl_Customers[[#This Row],[account_length]] &lt;= 50, "0-50", IF(tbl_Customers[[#This Row],[account_length]] &lt;=100, "51-100", IF(tbl_Customers[[#This Row],[account_length]] &lt;= 150, "101-150", "151+")))</f>
        <v>101-150</v>
      </c>
      <c r="Y361" t="str">
        <f>IF(tbl_Customers[[#This Row],[total_intl_charge]] &lt;= 3, "Low Charges", "High Charges")</f>
        <v>High Charges</v>
      </c>
      <c r="Z361" t="str">
        <f>IF(tbl_Customers[[#This Row],[total_eve_calls]]&lt;=80,"Low Calls",
IF(tbl_Customers[[#This Row],[total_eve_calls]]&lt;=120,"Medium Calls","High Calls"))</f>
        <v>Medium Calls</v>
      </c>
      <c r="AA361" t="str">
        <f>IF(tbl_Customers[[#This Row],[total_eve_charge]]&lt;=15,"Low Charges",
IF(tbl_Customers[[#This Row],[total_eve_charge]]&lt;=20,"Medium Charges","High Charges"))</f>
        <v>Medium Charges</v>
      </c>
      <c r="AB3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 t="str">
        <f>IF(tbl_Customers[[#This Row],[number_vmail_messages]] = 0, "No Usage", IF(tbl_Customers[[#This Row],[number_vmail_messages]] &lt;= 20, "Low Usage", IF(tbl_Customers[[#This Row],[number_vmail_messages]] &lt;= 40, "Medium Usgae", "High Usage")))</f>
        <v>No Usage</v>
      </c>
      <c r="AD361" t="str">
        <f>IF(tbl_Customers[[#This Row],[total_day_minutes]]&lt;=150,"Low Usage", IF(tbl_Customers[[#This Row],[total_day_minutes]]&lt;=200,"Medium Usage", IF(tbl_Customers[[#This Row],[total_day_minutes]]&lt;=250,"High Usage","Very High Usage")))</f>
        <v>High Usage</v>
      </c>
      <c r="AE361" t="str">
        <f>IF(tbl_Customers[[#This Row],[total_intl_calls]]&lt;=5,"Low Calls", IF(tbl_Customers[[#This Row],[total_intl_calls]]&lt;=10, "Medium Calls", "High Calls"))</f>
        <v>Low Calls</v>
      </c>
      <c r="AF3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1" s="36" t="str">
        <f>IF(tbl_Customers[[#This Row],[Churn_Risk_Score]]&gt;=10,"High Risk", IF(tbl_Customers[[#This Row],[Churn_Risk_Score]]&gt;=5,"Medium Risk","Low Risk"))</f>
        <v>Low Risk</v>
      </c>
    </row>
    <row r="362" spans="1:33" x14ac:dyDescent="0.35">
      <c r="A362">
        <v>361</v>
      </c>
      <c r="B362" t="s">
        <v>43</v>
      </c>
      <c r="C362">
        <v>78</v>
      </c>
      <c r="D362" t="s">
        <v>21</v>
      </c>
      <c r="E362" t="s">
        <v>22</v>
      </c>
      <c r="F362" t="s">
        <v>22</v>
      </c>
      <c r="G362">
        <v>0</v>
      </c>
      <c r="H362">
        <v>155</v>
      </c>
      <c r="I362">
        <v>106</v>
      </c>
      <c r="J362">
        <v>26.35</v>
      </c>
      <c r="K362">
        <v>175.3</v>
      </c>
      <c r="L362">
        <v>101</v>
      </c>
      <c r="M362">
        <v>14.9</v>
      </c>
      <c r="N362">
        <v>155.6</v>
      </c>
      <c r="O362">
        <v>125</v>
      </c>
      <c r="P362">
        <v>7</v>
      </c>
      <c r="Q362">
        <v>11.8</v>
      </c>
      <c r="R362">
        <v>5</v>
      </c>
      <c r="S362">
        <v>3.19</v>
      </c>
      <c r="T362">
        <v>2</v>
      </c>
      <c r="U362" t="s">
        <v>22</v>
      </c>
      <c r="V362">
        <f>IF(tbl_Customers[[#This Row],[churn]] = "yes", 1, 0)</f>
        <v>0</v>
      </c>
      <c r="W362" t="str">
        <f>IF(tbl_Customers[[#This Row],[number_customer_service_calls]] &lt;= 1, "0-1 Calls", IF(tbl_Customers[[#This Row],[number_customer_service_calls]] &lt;= 3, "2-3 Calls", IF(tbl_Customers[[#This Row],[number_customer_service_calls]] &lt;=5, "4-5 Calls", "6+ Calls")))</f>
        <v>2-3 Calls</v>
      </c>
      <c r="X362" t="str">
        <f>IF(tbl_Customers[[#This Row],[account_length]] &lt;= 50, "0-50", IF(tbl_Customers[[#This Row],[account_length]] &lt;=100, "51-100", IF(tbl_Customers[[#This Row],[account_length]] &lt;= 150, "101-150", "151+")))</f>
        <v>51-100</v>
      </c>
      <c r="Y362" t="str">
        <f>IF(tbl_Customers[[#This Row],[total_intl_charge]] &lt;= 3, "Low Charges", "High Charges")</f>
        <v>High Charges</v>
      </c>
      <c r="Z362" t="str">
        <f>IF(tbl_Customers[[#This Row],[total_eve_calls]]&lt;=80,"Low Calls",
IF(tbl_Customers[[#This Row],[total_eve_calls]]&lt;=120,"Medium Calls","High Calls"))</f>
        <v>Medium Calls</v>
      </c>
      <c r="AA362" t="str">
        <f>IF(tbl_Customers[[#This Row],[total_eve_charge]]&lt;=15,"Low Charges",
IF(tbl_Customers[[#This Row],[total_eve_charge]]&lt;=20,"Medium Charges","High Charges"))</f>
        <v>Low Charges</v>
      </c>
      <c r="AB3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 t="str">
        <f>IF(tbl_Customers[[#This Row],[number_vmail_messages]] = 0, "No Usage", IF(tbl_Customers[[#This Row],[number_vmail_messages]] &lt;= 20, "Low Usage", IF(tbl_Customers[[#This Row],[number_vmail_messages]] &lt;= 40, "Medium Usgae", "High Usage")))</f>
        <v>No Usage</v>
      </c>
      <c r="AD362" t="str">
        <f>IF(tbl_Customers[[#This Row],[total_day_minutes]]&lt;=150,"Low Usage", IF(tbl_Customers[[#This Row],[total_day_minutes]]&lt;=200,"Medium Usage", IF(tbl_Customers[[#This Row],[total_day_minutes]]&lt;=250,"High Usage","Very High Usage")))</f>
        <v>Medium Usage</v>
      </c>
      <c r="AE362" t="str">
        <f>IF(tbl_Customers[[#This Row],[total_intl_calls]]&lt;=5,"Low Calls", IF(tbl_Customers[[#This Row],[total_intl_calls]]&lt;=10, "Medium Calls", "High Calls"))</f>
        <v>Low Calls</v>
      </c>
      <c r="AF3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 s="36" t="str">
        <f>IF(tbl_Customers[[#This Row],[Churn_Risk_Score]]&gt;=10,"High Risk", IF(tbl_Customers[[#This Row],[Churn_Risk_Score]]&gt;=5,"Medium Risk","Low Risk"))</f>
        <v>Low Risk</v>
      </c>
    </row>
    <row r="363" spans="1:33" x14ac:dyDescent="0.35">
      <c r="A363">
        <v>362</v>
      </c>
      <c r="B363" t="s">
        <v>73</v>
      </c>
      <c r="C363">
        <v>61</v>
      </c>
      <c r="D363" t="s">
        <v>25</v>
      </c>
      <c r="E363" t="s">
        <v>22</v>
      </c>
      <c r="F363" t="s">
        <v>23</v>
      </c>
      <c r="G363">
        <v>31</v>
      </c>
      <c r="H363">
        <v>288.7</v>
      </c>
      <c r="I363">
        <v>101</v>
      </c>
      <c r="J363">
        <v>49.08</v>
      </c>
      <c r="K363">
        <v>203.8</v>
      </c>
      <c r="L363">
        <v>102</v>
      </c>
      <c r="M363">
        <v>17.32</v>
      </c>
      <c r="N363">
        <v>203.2</v>
      </c>
      <c r="O363">
        <v>49</v>
      </c>
      <c r="P363">
        <v>9.14</v>
      </c>
      <c r="Q363">
        <v>8.6</v>
      </c>
      <c r="R363">
        <v>3</v>
      </c>
      <c r="S363">
        <v>2.3199999999999998</v>
      </c>
      <c r="T363">
        <v>0</v>
      </c>
      <c r="U363" t="s">
        <v>22</v>
      </c>
      <c r="V363">
        <f>IF(tbl_Customers[[#This Row],[churn]] = "yes", 1, 0)</f>
        <v>0</v>
      </c>
      <c r="W363" t="str">
        <f>IF(tbl_Customers[[#This Row],[number_customer_service_calls]] &lt;= 1, "0-1 Calls", IF(tbl_Customers[[#This Row],[number_customer_service_calls]] &lt;= 3, "2-3 Calls", IF(tbl_Customers[[#This Row],[number_customer_service_calls]] &lt;=5, "4-5 Calls", "6+ Calls")))</f>
        <v>0-1 Calls</v>
      </c>
      <c r="X363" t="str">
        <f>IF(tbl_Customers[[#This Row],[account_length]] &lt;= 50, "0-50", IF(tbl_Customers[[#This Row],[account_length]] &lt;=100, "51-100", IF(tbl_Customers[[#This Row],[account_length]] &lt;= 150, "101-150", "151+")))</f>
        <v>51-100</v>
      </c>
      <c r="Y363" t="str">
        <f>IF(tbl_Customers[[#This Row],[total_intl_charge]] &lt;= 3, "Low Charges", "High Charges")</f>
        <v>Low Charges</v>
      </c>
      <c r="Z363" t="str">
        <f>IF(tbl_Customers[[#This Row],[total_eve_calls]]&lt;=80,"Low Calls",
IF(tbl_Customers[[#This Row],[total_eve_calls]]&lt;=120,"Medium Calls","High Calls"))</f>
        <v>Medium Calls</v>
      </c>
      <c r="AA363" t="str">
        <f>IF(tbl_Customers[[#This Row],[total_eve_charge]]&lt;=15,"Low Charges",
IF(tbl_Customers[[#This Row],[total_eve_charge]]&lt;=20,"Medium Charges","High Charges"))</f>
        <v>Medium Charges</v>
      </c>
      <c r="AB3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 t="str">
        <f>IF(tbl_Customers[[#This Row],[number_vmail_messages]] = 0, "No Usage", IF(tbl_Customers[[#This Row],[number_vmail_messages]] &lt;= 20, "Low Usage", IF(tbl_Customers[[#This Row],[number_vmail_messages]] &lt;= 40, "Medium Usgae", "High Usage")))</f>
        <v>Medium Usgae</v>
      </c>
      <c r="AD363" t="str">
        <f>IF(tbl_Customers[[#This Row],[total_day_minutes]]&lt;=150,"Low Usage", IF(tbl_Customers[[#This Row],[total_day_minutes]]&lt;=200,"Medium Usage", IF(tbl_Customers[[#This Row],[total_day_minutes]]&lt;=250,"High Usage","Very High Usage")))</f>
        <v>Very High Usage</v>
      </c>
      <c r="AE363" t="str">
        <f>IF(tbl_Customers[[#This Row],[total_intl_calls]]&lt;=5,"Low Calls", IF(tbl_Customers[[#This Row],[total_intl_calls]]&lt;=10, "Medium Calls", "High Calls"))</f>
        <v>Low Calls</v>
      </c>
      <c r="AF3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3" s="36" t="str">
        <f>IF(tbl_Customers[[#This Row],[Churn_Risk_Score]]&gt;=10,"High Risk", IF(tbl_Customers[[#This Row],[Churn_Risk_Score]]&gt;=5,"Medium Risk","Low Risk"))</f>
        <v>Low Risk</v>
      </c>
    </row>
    <row r="364" spans="1:33" x14ac:dyDescent="0.35">
      <c r="A364">
        <v>363</v>
      </c>
      <c r="B364" t="s">
        <v>35</v>
      </c>
      <c r="C364">
        <v>58</v>
      </c>
      <c r="D364" t="s">
        <v>28</v>
      </c>
      <c r="E364" t="s">
        <v>22</v>
      </c>
      <c r="F364" t="s">
        <v>23</v>
      </c>
      <c r="G364">
        <v>29</v>
      </c>
      <c r="H364">
        <v>240.4</v>
      </c>
      <c r="I364">
        <v>80</v>
      </c>
      <c r="J364">
        <v>40.869999999999997</v>
      </c>
      <c r="K364">
        <v>118.9</v>
      </c>
      <c r="L364">
        <v>91</v>
      </c>
      <c r="M364">
        <v>10.11</v>
      </c>
      <c r="N364">
        <v>164.2</v>
      </c>
      <c r="O364">
        <v>108</v>
      </c>
      <c r="P364">
        <v>7.39</v>
      </c>
      <c r="Q364">
        <v>11.2</v>
      </c>
      <c r="R364">
        <v>3</v>
      </c>
      <c r="S364">
        <v>3.02</v>
      </c>
      <c r="T364">
        <v>1</v>
      </c>
      <c r="U364" t="s">
        <v>22</v>
      </c>
      <c r="V364">
        <f>IF(tbl_Customers[[#This Row],[churn]] = "yes", 1, 0)</f>
        <v>0</v>
      </c>
      <c r="W364" t="str">
        <f>IF(tbl_Customers[[#This Row],[number_customer_service_calls]] &lt;= 1, "0-1 Calls", IF(tbl_Customers[[#This Row],[number_customer_service_calls]] &lt;= 3, "2-3 Calls", IF(tbl_Customers[[#This Row],[number_customer_service_calls]] &lt;=5, "4-5 Calls", "6+ Calls")))</f>
        <v>0-1 Calls</v>
      </c>
      <c r="X364" t="str">
        <f>IF(tbl_Customers[[#This Row],[account_length]] &lt;= 50, "0-50", IF(tbl_Customers[[#This Row],[account_length]] &lt;=100, "51-100", IF(tbl_Customers[[#This Row],[account_length]] &lt;= 150, "101-150", "151+")))</f>
        <v>51-100</v>
      </c>
      <c r="Y364" t="str">
        <f>IF(tbl_Customers[[#This Row],[total_intl_charge]] &lt;= 3, "Low Charges", "High Charges")</f>
        <v>High Charges</v>
      </c>
      <c r="Z364" t="str">
        <f>IF(tbl_Customers[[#This Row],[total_eve_calls]]&lt;=80,"Low Calls",
IF(tbl_Customers[[#This Row],[total_eve_calls]]&lt;=120,"Medium Calls","High Calls"))</f>
        <v>Medium Calls</v>
      </c>
      <c r="AA364" t="str">
        <f>IF(tbl_Customers[[#This Row],[total_eve_charge]]&lt;=15,"Low Charges",
IF(tbl_Customers[[#This Row],[total_eve_charge]]&lt;=20,"Medium Charges","High Charges"))</f>
        <v>Low Charges</v>
      </c>
      <c r="AB3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 t="str">
        <f>IF(tbl_Customers[[#This Row],[number_vmail_messages]] = 0, "No Usage", IF(tbl_Customers[[#This Row],[number_vmail_messages]] &lt;= 20, "Low Usage", IF(tbl_Customers[[#This Row],[number_vmail_messages]] &lt;= 40, "Medium Usgae", "High Usage")))</f>
        <v>Medium Usgae</v>
      </c>
      <c r="AD364" t="str">
        <f>IF(tbl_Customers[[#This Row],[total_day_minutes]]&lt;=150,"Low Usage", IF(tbl_Customers[[#This Row],[total_day_minutes]]&lt;=200,"Medium Usage", IF(tbl_Customers[[#This Row],[total_day_minutes]]&lt;=250,"High Usage","Very High Usage")))</f>
        <v>High Usage</v>
      </c>
      <c r="AE364" t="str">
        <f>IF(tbl_Customers[[#This Row],[total_intl_calls]]&lt;=5,"Low Calls", IF(tbl_Customers[[#This Row],[total_intl_calls]]&lt;=10, "Medium Calls", "High Calls"))</f>
        <v>Low Calls</v>
      </c>
      <c r="AF3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4" s="36" t="str">
        <f>IF(tbl_Customers[[#This Row],[Churn_Risk_Score]]&gt;=10,"High Risk", IF(tbl_Customers[[#This Row],[Churn_Risk_Score]]&gt;=5,"Medium Risk","Low Risk"))</f>
        <v>Low Risk</v>
      </c>
    </row>
    <row r="365" spans="1:33" x14ac:dyDescent="0.35">
      <c r="A365">
        <v>364</v>
      </c>
      <c r="B365" t="s">
        <v>20</v>
      </c>
      <c r="C365">
        <v>100</v>
      </c>
      <c r="D365" t="s">
        <v>28</v>
      </c>
      <c r="E365" t="s">
        <v>22</v>
      </c>
      <c r="F365" t="s">
        <v>22</v>
      </c>
      <c r="G365">
        <v>0</v>
      </c>
      <c r="H365">
        <v>278</v>
      </c>
      <c r="I365">
        <v>76</v>
      </c>
      <c r="J365">
        <v>47.26</v>
      </c>
      <c r="K365">
        <v>176.7</v>
      </c>
      <c r="L365">
        <v>74</v>
      </c>
      <c r="M365">
        <v>15.02</v>
      </c>
      <c r="N365">
        <v>219.5</v>
      </c>
      <c r="O365">
        <v>126</v>
      </c>
      <c r="P365">
        <v>9.8800000000000008</v>
      </c>
      <c r="Q365">
        <v>8.3000000000000007</v>
      </c>
      <c r="R365">
        <v>4</v>
      </c>
      <c r="S365">
        <v>2.2400000000000002</v>
      </c>
      <c r="T365">
        <v>0</v>
      </c>
      <c r="U365" t="s">
        <v>23</v>
      </c>
      <c r="V365">
        <f>IF(tbl_Customers[[#This Row],[churn]] = "yes", 1, 0)</f>
        <v>1</v>
      </c>
      <c r="W365" t="str">
        <f>IF(tbl_Customers[[#This Row],[number_customer_service_calls]] &lt;= 1, "0-1 Calls", IF(tbl_Customers[[#This Row],[number_customer_service_calls]] &lt;= 3, "2-3 Calls", IF(tbl_Customers[[#This Row],[number_customer_service_calls]] &lt;=5, "4-5 Calls", "6+ Calls")))</f>
        <v>0-1 Calls</v>
      </c>
      <c r="X365" t="str">
        <f>IF(tbl_Customers[[#This Row],[account_length]] &lt;= 50, "0-50", IF(tbl_Customers[[#This Row],[account_length]] &lt;=100, "51-100", IF(tbl_Customers[[#This Row],[account_length]] &lt;= 150, "101-150", "151+")))</f>
        <v>51-100</v>
      </c>
      <c r="Y365" t="str">
        <f>IF(tbl_Customers[[#This Row],[total_intl_charge]] &lt;= 3, "Low Charges", "High Charges")</f>
        <v>Low Charges</v>
      </c>
      <c r="Z365" t="str">
        <f>IF(tbl_Customers[[#This Row],[total_eve_calls]]&lt;=80,"Low Calls",
IF(tbl_Customers[[#This Row],[total_eve_calls]]&lt;=120,"Medium Calls","High Calls"))</f>
        <v>Low Calls</v>
      </c>
      <c r="AA365" t="str">
        <f>IF(tbl_Customers[[#This Row],[total_eve_charge]]&lt;=15,"Low Charges",
IF(tbl_Customers[[#This Row],[total_eve_charge]]&lt;=20,"Medium Charges","High Charges"))</f>
        <v>Medium Charges</v>
      </c>
      <c r="AB3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 t="str">
        <f>IF(tbl_Customers[[#This Row],[number_vmail_messages]] = 0, "No Usage", IF(tbl_Customers[[#This Row],[number_vmail_messages]] &lt;= 20, "Low Usage", IF(tbl_Customers[[#This Row],[number_vmail_messages]] &lt;= 40, "Medium Usgae", "High Usage")))</f>
        <v>No Usage</v>
      </c>
      <c r="AD365" t="str">
        <f>IF(tbl_Customers[[#This Row],[total_day_minutes]]&lt;=150,"Low Usage", IF(tbl_Customers[[#This Row],[total_day_minutes]]&lt;=200,"Medium Usage", IF(tbl_Customers[[#This Row],[total_day_minutes]]&lt;=250,"High Usage","Very High Usage")))</f>
        <v>Very High Usage</v>
      </c>
      <c r="AE365" t="str">
        <f>IF(tbl_Customers[[#This Row],[total_intl_calls]]&lt;=5,"Low Calls", IF(tbl_Customers[[#This Row],[total_intl_calls]]&lt;=10, "Medium Calls", "High Calls"))</f>
        <v>Low Calls</v>
      </c>
      <c r="AF3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5" s="36" t="str">
        <f>IF(tbl_Customers[[#This Row],[Churn_Risk_Score]]&gt;=10,"High Risk", IF(tbl_Customers[[#This Row],[Churn_Risk_Score]]&gt;=5,"Medium Risk","Low Risk"))</f>
        <v>Medium Risk</v>
      </c>
    </row>
    <row r="366" spans="1:33" x14ac:dyDescent="0.35">
      <c r="A366">
        <v>365</v>
      </c>
      <c r="B366" t="s">
        <v>44</v>
      </c>
      <c r="C366">
        <v>113</v>
      </c>
      <c r="D366" t="s">
        <v>28</v>
      </c>
      <c r="E366" t="s">
        <v>22</v>
      </c>
      <c r="F366" t="s">
        <v>22</v>
      </c>
      <c r="G366">
        <v>0</v>
      </c>
      <c r="H366">
        <v>155</v>
      </c>
      <c r="I366">
        <v>93</v>
      </c>
      <c r="J366">
        <v>26.35</v>
      </c>
      <c r="K366">
        <v>330.6</v>
      </c>
      <c r="L366">
        <v>106</v>
      </c>
      <c r="M366">
        <v>28.1</v>
      </c>
      <c r="N366">
        <v>189.4</v>
      </c>
      <c r="O366">
        <v>123</v>
      </c>
      <c r="P366">
        <v>8.52</v>
      </c>
      <c r="Q366">
        <v>13.5</v>
      </c>
      <c r="R366">
        <v>3</v>
      </c>
      <c r="S366">
        <v>3.65</v>
      </c>
      <c r="T366">
        <v>1</v>
      </c>
      <c r="U366" t="s">
        <v>22</v>
      </c>
      <c r="V366">
        <f>IF(tbl_Customers[[#This Row],[churn]] = "yes", 1, 0)</f>
        <v>0</v>
      </c>
      <c r="W366" t="str">
        <f>IF(tbl_Customers[[#This Row],[number_customer_service_calls]] &lt;= 1, "0-1 Calls", IF(tbl_Customers[[#This Row],[number_customer_service_calls]] &lt;= 3, "2-3 Calls", IF(tbl_Customers[[#This Row],[number_customer_service_calls]] &lt;=5, "4-5 Calls", "6+ Calls")))</f>
        <v>0-1 Calls</v>
      </c>
      <c r="X366" t="str">
        <f>IF(tbl_Customers[[#This Row],[account_length]] &lt;= 50, "0-50", IF(tbl_Customers[[#This Row],[account_length]] &lt;=100, "51-100", IF(tbl_Customers[[#This Row],[account_length]] &lt;= 150, "101-150", "151+")))</f>
        <v>101-150</v>
      </c>
      <c r="Y366" t="str">
        <f>IF(tbl_Customers[[#This Row],[total_intl_charge]] &lt;= 3, "Low Charges", "High Charges")</f>
        <v>High Charges</v>
      </c>
      <c r="Z366" t="str">
        <f>IF(tbl_Customers[[#This Row],[total_eve_calls]]&lt;=80,"Low Calls",
IF(tbl_Customers[[#This Row],[total_eve_calls]]&lt;=120,"Medium Calls","High Calls"))</f>
        <v>Medium Calls</v>
      </c>
      <c r="AA366" t="str">
        <f>IF(tbl_Customers[[#This Row],[total_eve_charge]]&lt;=15,"Low Charges",
IF(tbl_Customers[[#This Row],[total_eve_charge]]&lt;=20,"Medium Charges","High Charges"))</f>
        <v>High Charges</v>
      </c>
      <c r="AB3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 t="str">
        <f>IF(tbl_Customers[[#This Row],[number_vmail_messages]] = 0, "No Usage", IF(tbl_Customers[[#This Row],[number_vmail_messages]] &lt;= 20, "Low Usage", IF(tbl_Customers[[#This Row],[number_vmail_messages]] &lt;= 40, "Medium Usgae", "High Usage")))</f>
        <v>No Usage</v>
      </c>
      <c r="AD366" t="str">
        <f>IF(tbl_Customers[[#This Row],[total_day_minutes]]&lt;=150,"Low Usage", IF(tbl_Customers[[#This Row],[total_day_minutes]]&lt;=200,"Medium Usage", IF(tbl_Customers[[#This Row],[total_day_minutes]]&lt;=250,"High Usage","Very High Usage")))</f>
        <v>Medium Usage</v>
      </c>
      <c r="AE366" t="str">
        <f>IF(tbl_Customers[[#This Row],[total_intl_calls]]&lt;=5,"Low Calls", IF(tbl_Customers[[#This Row],[total_intl_calls]]&lt;=10, "Medium Calls", "High Calls"))</f>
        <v>Low Calls</v>
      </c>
      <c r="AF3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 s="36" t="str">
        <f>IF(tbl_Customers[[#This Row],[Churn_Risk_Score]]&gt;=10,"High Risk", IF(tbl_Customers[[#This Row],[Churn_Risk_Score]]&gt;=5,"Medium Risk","Low Risk"))</f>
        <v>Low Risk</v>
      </c>
    </row>
    <row r="367" spans="1:33" x14ac:dyDescent="0.35">
      <c r="A367">
        <v>366</v>
      </c>
      <c r="B367" t="s">
        <v>53</v>
      </c>
      <c r="C367">
        <v>81</v>
      </c>
      <c r="D367" t="s">
        <v>21</v>
      </c>
      <c r="E367" t="s">
        <v>22</v>
      </c>
      <c r="F367" t="s">
        <v>22</v>
      </c>
      <c r="G367">
        <v>0</v>
      </c>
      <c r="H367">
        <v>153.5</v>
      </c>
      <c r="I367">
        <v>99</v>
      </c>
      <c r="J367">
        <v>26.1</v>
      </c>
      <c r="K367">
        <v>197.6</v>
      </c>
      <c r="L367">
        <v>102</v>
      </c>
      <c r="M367">
        <v>16.8</v>
      </c>
      <c r="N367">
        <v>198.5</v>
      </c>
      <c r="O367">
        <v>86</v>
      </c>
      <c r="P367">
        <v>8.93</v>
      </c>
      <c r="Q367">
        <v>6.3</v>
      </c>
      <c r="R367">
        <v>2</v>
      </c>
      <c r="S367">
        <v>1.7</v>
      </c>
      <c r="T367">
        <v>2</v>
      </c>
      <c r="U367" t="s">
        <v>22</v>
      </c>
      <c r="V367">
        <f>IF(tbl_Customers[[#This Row],[churn]] = "yes", 1, 0)</f>
        <v>0</v>
      </c>
      <c r="W367" t="str">
        <f>IF(tbl_Customers[[#This Row],[number_customer_service_calls]] &lt;= 1, "0-1 Calls", IF(tbl_Customers[[#This Row],[number_customer_service_calls]] &lt;= 3, "2-3 Calls", IF(tbl_Customers[[#This Row],[number_customer_service_calls]] &lt;=5, "4-5 Calls", "6+ Calls")))</f>
        <v>2-3 Calls</v>
      </c>
      <c r="X367" t="str">
        <f>IF(tbl_Customers[[#This Row],[account_length]] &lt;= 50, "0-50", IF(tbl_Customers[[#This Row],[account_length]] &lt;=100, "51-100", IF(tbl_Customers[[#This Row],[account_length]] &lt;= 150, "101-150", "151+")))</f>
        <v>51-100</v>
      </c>
      <c r="Y367" t="str">
        <f>IF(tbl_Customers[[#This Row],[total_intl_charge]] &lt;= 3, "Low Charges", "High Charges")</f>
        <v>Low Charges</v>
      </c>
      <c r="Z367" t="str">
        <f>IF(tbl_Customers[[#This Row],[total_eve_calls]]&lt;=80,"Low Calls",
IF(tbl_Customers[[#This Row],[total_eve_calls]]&lt;=120,"Medium Calls","High Calls"))</f>
        <v>Medium Calls</v>
      </c>
      <c r="AA367" t="str">
        <f>IF(tbl_Customers[[#This Row],[total_eve_charge]]&lt;=15,"Low Charges",
IF(tbl_Customers[[#This Row],[total_eve_charge]]&lt;=20,"Medium Charges","High Charges"))</f>
        <v>Medium Charges</v>
      </c>
      <c r="AB3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7" t="str">
        <f>IF(tbl_Customers[[#This Row],[number_vmail_messages]] = 0, "No Usage", IF(tbl_Customers[[#This Row],[number_vmail_messages]] &lt;= 20, "Low Usage", IF(tbl_Customers[[#This Row],[number_vmail_messages]] &lt;= 40, "Medium Usgae", "High Usage")))</f>
        <v>No Usage</v>
      </c>
      <c r="AD367" t="str">
        <f>IF(tbl_Customers[[#This Row],[total_day_minutes]]&lt;=150,"Low Usage", IF(tbl_Customers[[#This Row],[total_day_minutes]]&lt;=200,"Medium Usage", IF(tbl_Customers[[#This Row],[total_day_minutes]]&lt;=250,"High Usage","Very High Usage")))</f>
        <v>Medium Usage</v>
      </c>
      <c r="AE367" t="str">
        <f>IF(tbl_Customers[[#This Row],[total_intl_calls]]&lt;=5,"Low Calls", IF(tbl_Customers[[#This Row],[total_intl_calls]]&lt;=10, "Medium Calls", "High Calls"))</f>
        <v>Low Calls</v>
      </c>
      <c r="AF3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7" s="36" t="str">
        <f>IF(tbl_Customers[[#This Row],[Churn_Risk_Score]]&gt;=10,"High Risk", IF(tbl_Customers[[#This Row],[Churn_Risk_Score]]&gt;=5,"Medium Risk","Low Risk"))</f>
        <v>Low Risk</v>
      </c>
    </row>
    <row r="368" spans="1:33" x14ac:dyDescent="0.35">
      <c r="A368">
        <v>367</v>
      </c>
      <c r="B368" t="s">
        <v>50</v>
      </c>
      <c r="C368">
        <v>135</v>
      </c>
      <c r="D368" t="s">
        <v>28</v>
      </c>
      <c r="E368" t="s">
        <v>22</v>
      </c>
      <c r="F368" t="s">
        <v>23</v>
      </c>
      <c r="G368">
        <v>27</v>
      </c>
      <c r="H368">
        <v>273.39999999999998</v>
      </c>
      <c r="I368">
        <v>141</v>
      </c>
      <c r="J368">
        <v>46.48</v>
      </c>
      <c r="K368">
        <v>154</v>
      </c>
      <c r="L368">
        <v>99</v>
      </c>
      <c r="M368">
        <v>13.09</v>
      </c>
      <c r="N368">
        <v>245.8</v>
      </c>
      <c r="O368">
        <v>112</v>
      </c>
      <c r="P368">
        <v>11.06</v>
      </c>
      <c r="Q368">
        <v>12.3</v>
      </c>
      <c r="R368">
        <v>6</v>
      </c>
      <c r="S368">
        <v>3.32</v>
      </c>
      <c r="T368">
        <v>1</v>
      </c>
      <c r="U368" t="s">
        <v>22</v>
      </c>
      <c r="V368">
        <f>IF(tbl_Customers[[#This Row],[churn]] = "yes", 1, 0)</f>
        <v>0</v>
      </c>
      <c r="W368" t="str">
        <f>IF(tbl_Customers[[#This Row],[number_customer_service_calls]] &lt;= 1, "0-1 Calls", IF(tbl_Customers[[#This Row],[number_customer_service_calls]] &lt;= 3, "2-3 Calls", IF(tbl_Customers[[#This Row],[number_customer_service_calls]] &lt;=5, "4-5 Calls", "6+ Calls")))</f>
        <v>0-1 Calls</v>
      </c>
      <c r="X368" t="str">
        <f>IF(tbl_Customers[[#This Row],[account_length]] &lt;= 50, "0-50", IF(tbl_Customers[[#This Row],[account_length]] &lt;=100, "51-100", IF(tbl_Customers[[#This Row],[account_length]] &lt;= 150, "101-150", "151+")))</f>
        <v>101-150</v>
      </c>
      <c r="Y368" t="str">
        <f>IF(tbl_Customers[[#This Row],[total_intl_charge]] &lt;= 3, "Low Charges", "High Charges")</f>
        <v>High Charges</v>
      </c>
      <c r="Z368" t="str">
        <f>IF(tbl_Customers[[#This Row],[total_eve_calls]]&lt;=80,"Low Calls",
IF(tbl_Customers[[#This Row],[total_eve_calls]]&lt;=120,"Medium Calls","High Calls"))</f>
        <v>Medium Calls</v>
      </c>
      <c r="AA368" t="str">
        <f>IF(tbl_Customers[[#This Row],[total_eve_charge]]&lt;=15,"Low Charges",
IF(tbl_Customers[[#This Row],[total_eve_charge]]&lt;=20,"Medium Charges","High Charges"))</f>
        <v>Low Charges</v>
      </c>
      <c r="AB3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 t="str">
        <f>IF(tbl_Customers[[#This Row],[number_vmail_messages]] = 0, "No Usage", IF(tbl_Customers[[#This Row],[number_vmail_messages]] &lt;= 20, "Low Usage", IF(tbl_Customers[[#This Row],[number_vmail_messages]] &lt;= 40, "Medium Usgae", "High Usage")))</f>
        <v>Medium Usgae</v>
      </c>
      <c r="AD368" t="str">
        <f>IF(tbl_Customers[[#This Row],[total_day_minutes]]&lt;=150,"Low Usage", IF(tbl_Customers[[#This Row],[total_day_minutes]]&lt;=200,"Medium Usage", IF(tbl_Customers[[#This Row],[total_day_minutes]]&lt;=250,"High Usage","Very High Usage")))</f>
        <v>Very High Usage</v>
      </c>
      <c r="AE368" t="str">
        <f>IF(tbl_Customers[[#This Row],[total_intl_calls]]&lt;=5,"Low Calls", IF(tbl_Customers[[#This Row],[total_intl_calls]]&lt;=10, "Medium Calls", "High Calls"))</f>
        <v>Medium Calls</v>
      </c>
      <c r="AF3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8" s="36" t="str">
        <f>IF(tbl_Customers[[#This Row],[Churn_Risk_Score]]&gt;=10,"High Risk", IF(tbl_Customers[[#This Row],[Churn_Risk_Score]]&gt;=5,"Medium Risk","Low Risk"))</f>
        <v>Medium Risk</v>
      </c>
    </row>
    <row r="369" spans="1:33" x14ac:dyDescent="0.35">
      <c r="A369">
        <v>368</v>
      </c>
      <c r="B369" t="s">
        <v>40</v>
      </c>
      <c r="C369">
        <v>99</v>
      </c>
      <c r="D369" t="s">
        <v>25</v>
      </c>
      <c r="E369" t="s">
        <v>22</v>
      </c>
      <c r="F369" t="s">
        <v>22</v>
      </c>
      <c r="G369">
        <v>0</v>
      </c>
      <c r="H369">
        <v>155.30000000000001</v>
      </c>
      <c r="I369">
        <v>93</v>
      </c>
      <c r="J369">
        <v>26.4</v>
      </c>
      <c r="K369">
        <v>265.7</v>
      </c>
      <c r="L369">
        <v>95</v>
      </c>
      <c r="M369">
        <v>22.58</v>
      </c>
      <c r="N369">
        <v>145.69999999999999</v>
      </c>
      <c r="O369">
        <v>67</v>
      </c>
      <c r="P369">
        <v>6.56</v>
      </c>
      <c r="Q369">
        <v>12.4</v>
      </c>
      <c r="R369">
        <v>4</v>
      </c>
      <c r="S369">
        <v>3.35</v>
      </c>
      <c r="T369">
        <v>0</v>
      </c>
      <c r="U369" t="s">
        <v>22</v>
      </c>
      <c r="V369">
        <f>IF(tbl_Customers[[#This Row],[churn]] = "yes", 1, 0)</f>
        <v>0</v>
      </c>
      <c r="W369" t="str">
        <f>IF(tbl_Customers[[#This Row],[number_customer_service_calls]] &lt;= 1, "0-1 Calls", IF(tbl_Customers[[#This Row],[number_customer_service_calls]] &lt;= 3, "2-3 Calls", IF(tbl_Customers[[#This Row],[number_customer_service_calls]] &lt;=5, "4-5 Calls", "6+ Calls")))</f>
        <v>0-1 Calls</v>
      </c>
      <c r="X369" t="str">
        <f>IF(tbl_Customers[[#This Row],[account_length]] &lt;= 50, "0-50", IF(tbl_Customers[[#This Row],[account_length]] &lt;=100, "51-100", IF(tbl_Customers[[#This Row],[account_length]] &lt;= 150, "101-150", "151+")))</f>
        <v>51-100</v>
      </c>
      <c r="Y369" t="str">
        <f>IF(tbl_Customers[[#This Row],[total_intl_charge]] &lt;= 3, "Low Charges", "High Charges")</f>
        <v>High Charges</v>
      </c>
      <c r="Z369" t="str">
        <f>IF(tbl_Customers[[#This Row],[total_eve_calls]]&lt;=80,"Low Calls",
IF(tbl_Customers[[#This Row],[total_eve_calls]]&lt;=120,"Medium Calls","High Calls"))</f>
        <v>Medium Calls</v>
      </c>
      <c r="AA369" t="str">
        <f>IF(tbl_Customers[[#This Row],[total_eve_charge]]&lt;=15,"Low Charges",
IF(tbl_Customers[[#This Row],[total_eve_charge]]&lt;=20,"Medium Charges","High Charges"))</f>
        <v>High Charges</v>
      </c>
      <c r="AB3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 t="str">
        <f>IF(tbl_Customers[[#This Row],[number_vmail_messages]] = 0, "No Usage", IF(tbl_Customers[[#This Row],[number_vmail_messages]] &lt;= 20, "Low Usage", IF(tbl_Customers[[#This Row],[number_vmail_messages]] &lt;= 40, "Medium Usgae", "High Usage")))</f>
        <v>No Usage</v>
      </c>
      <c r="AD369" t="str">
        <f>IF(tbl_Customers[[#This Row],[total_day_minutes]]&lt;=150,"Low Usage", IF(tbl_Customers[[#This Row],[total_day_minutes]]&lt;=200,"Medium Usage", IF(tbl_Customers[[#This Row],[total_day_minutes]]&lt;=250,"High Usage","Very High Usage")))</f>
        <v>Medium Usage</v>
      </c>
      <c r="AE369" t="str">
        <f>IF(tbl_Customers[[#This Row],[total_intl_calls]]&lt;=5,"Low Calls", IF(tbl_Customers[[#This Row],[total_intl_calls]]&lt;=10, "Medium Calls", "High Calls"))</f>
        <v>Low Calls</v>
      </c>
      <c r="AF3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9" s="36" t="str">
        <f>IF(tbl_Customers[[#This Row],[Churn_Risk_Score]]&gt;=10,"High Risk", IF(tbl_Customers[[#This Row],[Churn_Risk_Score]]&gt;=5,"Medium Risk","Low Risk"))</f>
        <v>Low Risk</v>
      </c>
    </row>
    <row r="370" spans="1:33" x14ac:dyDescent="0.35">
      <c r="A370">
        <v>369</v>
      </c>
      <c r="B370" t="s">
        <v>29</v>
      </c>
      <c r="C370">
        <v>135</v>
      </c>
      <c r="D370" t="s">
        <v>28</v>
      </c>
      <c r="E370" t="s">
        <v>22</v>
      </c>
      <c r="F370" t="s">
        <v>22</v>
      </c>
      <c r="G370">
        <v>0</v>
      </c>
      <c r="H370">
        <v>246.8</v>
      </c>
      <c r="I370">
        <v>129</v>
      </c>
      <c r="J370">
        <v>41.96</v>
      </c>
      <c r="K370">
        <v>187.8</v>
      </c>
      <c r="L370">
        <v>121</v>
      </c>
      <c r="M370">
        <v>15.96</v>
      </c>
      <c r="N370">
        <v>154.5</v>
      </c>
      <c r="O370">
        <v>109</v>
      </c>
      <c r="P370">
        <v>6.95</v>
      </c>
      <c r="Q370">
        <v>12.6</v>
      </c>
      <c r="R370">
        <v>5</v>
      </c>
      <c r="S370">
        <v>3.4</v>
      </c>
      <c r="T370">
        <v>1</v>
      </c>
      <c r="U370" t="s">
        <v>22</v>
      </c>
      <c r="V370">
        <f>IF(tbl_Customers[[#This Row],[churn]] = "yes", 1, 0)</f>
        <v>0</v>
      </c>
      <c r="W370" t="str">
        <f>IF(tbl_Customers[[#This Row],[number_customer_service_calls]] &lt;= 1, "0-1 Calls", IF(tbl_Customers[[#This Row],[number_customer_service_calls]] &lt;= 3, "2-3 Calls", IF(tbl_Customers[[#This Row],[number_customer_service_calls]] &lt;=5, "4-5 Calls", "6+ Calls")))</f>
        <v>0-1 Calls</v>
      </c>
      <c r="X370" t="str">
        <f>IF(tbl_Customers[[#This Row],[account_length]] &lt;= 50, "0-50", IF(tbl_Customers[[#This Row],[account_length]] &lt;=100, "51-100", IF(tbl_Customers[[#This Row],[account_length]] &lt;= 150, "101-150", "151+")))</f>
        <v>101-150</v>
      </c>
      <c r="Y370" t="str">
        <f>IF(tbl_Customers[[#This Row],[total_intl_charge]] &lt;= 3, "Low Charges", "High Charges")</f>
        <v>High Charges</v>
      </c>
      <c r="Z370" t="str">
        <f>IF(tbl_Customers[[#This Row],[total_eve_calls]]&lt;=80,"Low Calls",
IF(tbl_Customers[[#This Row],[total_eve_calls]]&lt;=120,"Medium Calls","High Calls"))</f>
        <v>High Calls</v>
      </c>
      <c r="AA370" t="str">
        <f>IF(tbl_Customers[[#This Row],[total_eve_charge]]&lt;=15,"Low Charges",
IF(tbl_Customers[[#This Row],[total_eve_charge]]&lt;=20,"Medium Charges","High Charges"))</f>
        <v>Medium Charges</v>
      </c>
      <c r="AB3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 t="str">
        <f>IF(tbl_Customers[[#This Row],[number_vmail_messages]] = 0, "No Usage", IF(tbl_Customers[[#This Row],[number_vmail_messages]] &lt;= 20, "Low Usage", IF(tbl_Customers[[#This Row],[number_vmail_messages]] &lt;= 40, "Medium Usgae", "High Usage")))</f>
        <v>No Usage</v>
      </c>
      <c r="AD370" t="str">
        <f>IF(tbl_Customers[[#This Row],[total_day_minutes]]&lt;=150,"Low Usage", IF(tbl_Customers[[#This Row],[total_day_minutes]]&lt;=200,"Medium Usage", IF(tbl_Customers[[#This Row],[total_day_minutes]]&lt;=250,"High Usage","Very High Usage")))</f>
        <v>High Usage</v>
      </c>
      <c r="AE370" t="str">
        <f>IF(tbl_Customers[[#This Row],[total_intl_calls]]&lt;=5,"Low Calls", IF(tbl_Customers[[#This Row],[total_intl_calls]]&lt;=10, "Medium Calls", "High Calls"))</f>
        <v>Low Calls</v>
      </c>
      <c r="AF3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0" s="36" t="str">
        <f>IF(tbl_Customers[[#This Row],[Churn_Risk_Score]]&gt;=10,"High Risk", IF(tbl_Customers[[#This Row],[Churn_Risk_Score]]&gt;=5,"Medium Risk","Low Risk"))</f>
        <v>Low Risk</v>
      </c>
    </row>
    <row r="371" spans="1:33" x14ac:dyDescent="0.35">
      <c r="A371">
        <v>370</v>
      </c>
      <c r="B371" t="s">
        <v>51</v>
      </c>
      <c r="C371">
        <v>85</v>
      </c>
      <c r="D371" t="s">
        <v>25</v>
      </c>
      <c r="E371" t="s">
        <v>23</v>
      </c>
      <c r="F371" t="s">
        <v>22</v>
      </c>
      <c r="G371">
        <v>0</v>
      </c>
      <c r="H371">
        <v>165.4</v>
      </c>
      <c r="I371">
        <v>107</v>
      </c>
      <c r="J371">
        <v>28.12</v>
      </c>
      <c r="K371">
        <v>196</v>
      </c>
      <c r="L371">
        <v>126</v>
      </c>
      <c r="M371">
        <v>16.66</v>
      </c>
      <c r="N371">
        <v>349.2</v>
      </c>
      <c r="O371">
        <v>110</v>
      </c>
      <c r="P371">
        <v>15.71</v>
      </c>
      <c r="Q371">
        <v>9.6</v>
      </c>
      <c r="R371">
        <v>7</v>
      </c>
      <c r="S371">
        <v>2.59</v>
      </c>
      <c r="T371">
        <v>2</v>
      </c>
      <c r="U371" t="s">
        <v>22</v>
      </c>
      <c r="V371">
        <f>IF(tbl_Customers[[#This Row],[churn]] = "yes", 1, 0)</f>
        <v>0</v>
      </c>
      <c r="W371" t="str">
        <f>IF(tbl_Customers[[#This Row],[number_customer_service_calls]] &lt;= 1, "0-1 Calls", IF(tbl_Customers[[#This Row],[number_customer_service_calls]] &lt;= 3, "2-3 Calls", IF(tbl_Customers[[#This Row],[number_customer_service_calls]] &lt;=5, "4-5 Calls", "6+ Calls")))</f>
        <v>2-3 Calls</v>
      </c>
      <c r="X371" t="str">
        <f>IF(tbl_Customers[[#This Row],[account_length]] &lt;= 50, "0-50", IF(tbl_Customers[[#This Row],[account_length]] &lt;=100, "51-100", IF(tbl_Customers[[#This Row],[account_length]] &lt;= 150, "101-150", "151+")))</f>
        <v>51-100</v>
      </c>
      <c r="Y371" t="str">
        <f>IF(tbl_Customers[[#This Row],[total_intl_charge]] &lt;= 3, "Low Charges", "High Charges")</f>
        <v>Low Charges</v>
      </c>
      <c r="Z371" t="str">
        <f>IF(tbl_Customers[[#This Row],[total_eve_calls]]&lt;=80,"Low Calls",
IF(tbl_Customers[[#This Row],[total_eve_calls]]&lt;=120,"Medium Calls","High Calls"))</f>
        <v>High Calls</v>
      </c>
      <c r="AA371" t="str">
        <f>IF(tbl_Customers[[#This Row],[total_eve_charge]]&lt;=15,"Low Charges",
IF(tbl_Customers[[#This Row],[total_eve_charge]]&lt;=20,"Medium Charges","High Charges"))</f>
        <v>Medium Charges</v>
      </c>
      <c r="AB3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 t="str">
        <f>IF(tbl_Customers[[#This Row],[number_vmail_messages]] = 0, "No Usage", IF(tbl_Customers[[#This Row],[number_vmail_messages]] &lt;= 20, "Low Usage", IF(tbl_Customers[[#This Row],[number_vmail_messages]] &lt;= 40, "Medium Usgae", "High Usage")))</f>
        <v>No Usage</v>
      </c>
      <c r="AD371" t="str">
        <f>IF(tbl_Customers[[#This Row],[total_day_minutes]]&lt;=150,"Low Usage", IF(tbl_Customers[[#This Row],[total_day_minutes]]&lt;=200,"Medium Usage", IF(tbl_Customers[[#This Row],[total_day_minutes]]&lt;=250,"High Usage","Very High Usage")))</f>
        <v>Medium Usage</v>
      </c>
      <c r="AE371" t="str">
        <f>IF(tbl_Customers[[#This Row],[total_intl_calls]]&lt;=5,"Low Calls", IF(tbl_Customers[[#This Row],[total_intl_calls]]&lt;=10, "Medium Calls", "High Calls"))</f>
        <v>Medium Calls</v>
      </c>
      <c r="AF3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1" s="36" t="str">
        <f>IF(tbl_Customers[[#This Row],[Churn_Risk_Score]]&gt;=10,"High Risk", IF(tbl_Customers[[#This Row],[Churn_Risk_Score]]&gt;=5,"Medium Risk","Low Risk"))</f>
        <v>Low Risk</v>
      </c>
    </row>
    <row r="372" spans="1:33" x14ac:dyDescent="0.35">
      <c r="A372">
        <v>371</v>
      </c>
      <c r="B372" t="s">
        <v>39</v>
      </c>
      <c r="C372">
        <v>88</v>
      </c>
      <c r="D372" t="s">
        <v>28</v>
      </c>
      <c r="E372" t="s">
        <v>22</v>
      </c>
      <c r="F372" t="s">
        <v>22</v>
      </c>
      <c r="G372">
        <v>0</v>
      </c>
      <c r="H372">
        <v>138.30000000000001</v>
      </c>
      <c r="I372">
        <v>116</v>
      </c>
      <c r="J372">
        <v>23.51</v>
      </c>
      <c r="K372">
        <v>236</v>
      </c>
      <c r="L372">
        <v>138</v>
      </c>
      <c r="M372">
        <v>20.059999999999999</v>
      </c>
      <c r="N372">
        <v>179.1</v>
      </c>
      <c r="O372">
        <v>110</v>
      </c>
      <c r="P372">
        <v>8.06</v>
      </c>
      <c r="Q372">
        <v>9.6</v>
      </c>
      <c r="R372">
        <v>4</v>
      </c>
      <c r="S372">
        <v>2.59</v>
      </c>
      <c r="T372">
        <v>3</v>
      </c>
      <c r="U372" t="s">
        <v>22</v>
      </c>
      <c r="V372">
        <f>IF(tbl_Customers[[#This Row],[churn]] = "yes", 1, 0)</f>
        <v>0</v>
      </c>
      <c r="W372" t="str">
        <f>IF(tbl_Customers[[#This Row],[number_customer_service_calls]] &lt;= 1, "0-1 Calls", IF(tbl_Customers[[#This Row],[number_customer_service_calls]] &lt;= 3, "2-3 Calls", IF(tbl_Customers[[#This Row],[number_customer_service_calls]] &lt;=5, "4-5 Calls", "6+ Calls")))</f>
        <v>2-3 Calls</v>
      </c>
      <c r="X372" t="str">
        <f>IF(tbl_Customers[[#This Row],[account_length]] &lt;= 50, "0-50", IF(tbl_Customers[[#This Row],[account_length]] &lt;=100, "51-100", IF(tbl_Customers[[#This Row],[account_length]] &lt;= 150, "101-150", "151+")))</f>
        <v>51-100</v>
      </c>
      <c r="Y372" t="str">
        <f>IF(tbl_Customers[[#This Row],[total_intl_charge]] &lt;= 3, "Low Charges", "High Charges")</f>
        <v>Low Charges</v>
      </c>
      <c r="Z372" t="str">
        <f>IF(tbl_Customers[[#This Row],[total_eve_calls]]&lt;=80,"Low Calls",
IF(tbl_Customers[[#This Row],[total_eve_calls]]&lt;=120,"Medium Calls","High Calls"))</f>
        <v>High Calls</v>
      </c>
      <c r="AA372" t="str">
        <f>IF(tbl_Customers[[#This Row],[total_eve_charge]]&lt;=15,"Low Charges",
IF(tbl_Customers[[#This Row],[total_eve_charge]]&lt;=20,"Medium Charges","High Charges"))</f>
        <v>High Charges</v>
      </c>
      <c r="AB3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2" t="str">
        <f>IF(tbl_Customers[[#This Row],[number_vmail_messages]] = 0, "No Usage", IF(tbl_Customers[[#This Row],[number_vmail_messages]] &lt;= 20, "Low Usage", IF(tbl_Customers[[#This Row],[number_vmail_messages]] &lt;= 40, "Medium Usgae", "High Usage")))</f>
        <v>No Usage</v>
      </c>
      <c r="AD372" t="str">
        <f>IF(tbl_Customers[[#This Row],[total_day_minutes]]&lt;=150,"Low Usage", IF(tbl_Customers[[#This Row],[total_day_minutes]]&lt;=200,"Medium Usage", IF(tbl_Customers[[#This Row],[total_day_minutes]]&lt;=250,"High Usage","Very High Usage")))</f>
        <v>Low Usage</v>
      </c>
      <c r="AE372" t="str">
        <f>IF(tbl_Customers[[#This Row],[total_intl_calls]]&lt;=5,"Low Calls", IF(tbl_Customers[[#This Row],[total_intl_calls]]&lt;=10, "Medium Calls", "High Calls"))</f>
        <v>Low Calls</v>
      </c>
      <c r="AF3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 s="36" t="str">
        <f>IF(tbl_Customers[[#This Row],[Churn_Risk_Score]]&gt;=10,"High Risk", IF(tbl_Customers[[#This Row],[Churn_Risk_Score]]&gt;=5,"Medium Risk","Low Risk"))</f>
        <v>Low Risk</v>
      </c>
    </row>
    <row r="373" spans="1:33" x14ac:dyDescent="0.35">
      <c r="A373">
        <v>372</v>
      </c>
      <c r="B373" t="s">
        <v>61</v>
      </c>
      <c r="C373">
        <v>55</v>
      </c>
      <c r="D373" t="s">
        <v>28</v>
      </c>
      <c r="E373" t="s">
        <v>22</v>
      </c>
      <c r="F373" t="s">
        <v>22</v>
      </c>
      <c r="G373">
        <v>0</v>
      </c>
      <c r="H373">
        <v>286.7</v>
      </c>
      <c r="I373">
        <v>100</v>
      </c>
      <c r="J373">
        <v>48.74</v>
      </c>
      <c r="K373">
        <v>134.4</v>
      </c>
      <c r="L373">
        <v>121</v>
      </c>
      <c r="M373">
        <v>11.42</v>
      </c>
      <c r="N373">
        <v>192.9</v>
      </c>
      <c r="O373">
        <v>122</v>
      </c>
      <c r="P373">
        <v>8.68</v>
      </c>
      <c r="Q373">
        <v>6.9</v>
      </c>
      <c r="R373">
        <v>5</v>
      </c>
      <c r="S373">
        <v>1.86</v>
      </c>
      <c r="T373">
        <v>2</v>
      </c>
      <c r="U373" t="s">
        <v>22</v>
      </c>
      <c r="V373">
        <f>IF(tbl_Customers[[#This Row],[churn]] = "yes", 1, 0)</f>
        <v>0</v>
      </c>
      <c r="W373" t="str">
        <f>IF(tbl_Customers[[#This Row],[number_customer_service_calls]] &lt;= 1, "0-1 Calls", IF(tbl_Customers[[#This Row],[number_customer_service_calls]] &lt;= 3, "2-3 Calls", IF(tbl_Customers[[#This Row],[number_customer_service_calls]] &lt;=5, "4-5 Calls", "6+ Calls")))</f>
        <v>2-3 Calls</v>
      </c>
      <c r="X373" t="str">
        <f>IF(tbl_Customers[[#This Row],[account_length]] &lt;= 50, "0-50", IF(tbl_Customers[[#This Row],[account_length]] &lt;=100, "51-100", IF(tbl_Customers[[#This Row],[account_length]] &lt;= 150, "101-150", "151+")))</f>
        <v>51-100</v>
      </c>
      <c r="Y373" t="str">
        <f>IF(tbl_Customers[[#This Row],[total_intl_charge]] &lt;= 3, "Low Charges", "High Charges")</f>
        <v>Low Charges</v>
      </c>
      <c r="Z373" t="str">
        <f>IF(tbl_Customers[[#This Row],[total_eve_calls]]&lt;=80,"Low Calls",
IF(tbl_Customers[[#This Row],[total_eve_calls]]&lt;=120,"Medium Calls","High Calls"))</f>
        <v>High Calls</v>
      </c>
      <c r="AA373" t="str">
        <f>IF(tbl_Customers[[#This Row],[total_eve_charge]]&lt;=15,"Low Charges",
IF(tbl_Customers[[#This Row],[total_eve_charge]]&lt;=20,"Medium Charges","High Charges"))</f>
        <v>Low Charges</v>
      </c>
      <c r="AB3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 t="str">
        <f>IF(tbl_Customers[[#This Row],[number_vmail_messages]] = 0, "No Usage", IF(tbl_Customers[[#This Row],[number_vmail_messages]] &lt;= 20, "Low Usage", IF(tbl_Customers[[#This Row],[number_vmail_messages]] &lt;= 40, "Medium Usgae", "High Usage")))</f>
        <v>No Usage</v>
      </c>
      <c r="AD373" t="str">
        <f>IF(tbl_Customers[[#This Row],[total_day_minutes]]&lt;=150,"Low Usage", IF(tbl_Customers[[#This Row],[total_day_minutes]]&lt;=200,"Medium Usage", IF(tbl_Customers[[#This Row],[total_day_minutes]]&lt;=250,"High Usage","Very High Usage")))</f>
        <v>Very High Usage</v>
      </c>
      <c r="AE373" t="str">
        <f>IF(tbl_Customers[[#This Row],[total_intl_calls]]&lt;=5,"Low Calls", IF(tbl_Customers[[#This Row],[total_intl_calls]]&lt;=10, "Medium Calls", "High Calls"))</f>
        <v>Low Calls</v>
      </c>
      <c r="AF3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3" s="36" t="str">
        <f>IF(tbl_Customers[[#This Row],[Churn_Risk_Score]]&gt;=10,"High Risk", IF(tbl_Customers[[#This Row],[Churn_Risk_Score]]&gt;=5,"Medium Risk","Low Risk"))</f>
        <v>Medium Risk</v>
      </c>
    </row>
    <row r="374" spans="1:33" x14ac:dyDescent="0.35">
      <c r="A374">
        <v>373</v>
      </c>
      <c r="B374" t="s">
        <v>37</v>
      </c>
      <c r="C374">
        <v>79</v>
      </c>
      <c r="D374" t="s">
        <v>28</v>
      </c>
      <c r="E374" t="s">
        <v>22</v>
      </c>
      <c r="F374" t="s">
        <v>23</v>
      </c>
      <c r="G374">
        <v>21</v>
      </c>
      <c r="H374">
        <v>264.3</v>
      </c>
      <c r="I374">
        <v>79</v>
      </c>
      <c r="J374">
        <v>44.93</v>
      </c>
      <c r="K374">
        <v>202.8</v>
      </c>
      <c r="L374">
        <v>118</v>
      </c>
      <c r="M374">
        <v>17.239999999999998</v>
      </c>
      <c r="N374">
        <v>173.4</v>
      </c>
      <c r="O374">
        <v>92</v>
      </c>
      <c r="P374">
        <v>7.8</v>
      </c>
      <c r="Q374">
        <v>6.3</v>
      </c>
      <c r="R374">
        <v>3</v>
      </c>
      <c r="S374">
        <v>1.7</v>
      </c>
      <c r="T374">
        <v>4</v>
      </c>
      <c r="U374" t="s">
        <v>22</v>
      </c>
      <c r="V374">
        <f>IF(tbl_Customers[[#This Row],[churn]] = "yes", 1, 0)</f>
        <v>0</v>
      </c>
      <c r="W374" t="str">
        <f>IF(tbl_Customers[[#This Row],[number_customer_service_calls]] &lt;= 1, "0-1 Calls", IF(tbl_Customers[[#This Row],[number_customer_service_calls]] &lt;= 3, "2-3 Calls", IF(tbl_Customers[[#This Row],[number_customer_service_calls]] &lt;=5, "4-5 Calls", "6+ Calls")))</f>
        <v>4-5 Calls</v>
      </c>
      <c r="X374" t="str">
        <f>IF(tbl_Customers[[#This Row],[account_length]] &lt;= 50, "0-50", IF(tbl_Customers[[#This Row],[account_length]] &lt;=100, "51-100", IF(tbl_Customers[[#This Row],[account_length]] &lt;= 150, "101-150", "151+")))</f>
        <v>51-100</v>
      </c>
      <c r="Y374" t="str">
        <f>IF(tbl_Customers[[#This Row],[total_intl_charge]] &lt;= 3, "Low Charges", "High Charges")</f>
        <v>Low Charges</v>
      </c>
      <c r="Z374" t="str">
        <f>IF(tbl_Customers[[#This Row],[total_eve_calls]]&lt;=80,"Low Calls",
IF(tbl_Customers[[#This Row],[total_eve_calls]]&lt;=120,"Medium Calls","High Calls"))</f>
        <v>Medium Calls</v>
      </c>
      <c r="AA374" t="str">
        <f>IF(tbl_Customers[[#This Row],[total_eve_charge]]&lt;=15,"Low Charges",
IF(tbl_Customers[[#This Row],[total_eve_charge]]&lt;=20,"Medium Charges","High Charges"))</f>
        <v>Medium Charges</v>
      </c>
      <c r="AB3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 t="str">
        <f>IF(tbl_Customers[[#This Row],[number_vmail_messages]] = 0, "No Usage", IF(tbl_Customers[[#This Row],[number_vmail_messages]] &lt;= 20, "Low Usage", IF(tbl_Customers[[#This Row],[number_vmail_messages]] &lt;= 40, "Medium Usgae", "High Usage")))</f>
        <v>Medium Usgae</v>
      </c>
      <c r="AD374" t="str">
        <f>IF(tbl_Customers[[#This Row],[total_day_minutes]]&lt;=150,"Low Usage", IF(tbl_Customers[[#This Row],[total_day_minutes]]&lt;=200,"Medium Usage", IF(tbl_Customers[[#This Row],[total_day_minutes]]&lt;=250,"High Usage","Very High Usage")))</f>
        <v>Very High Usage</v>
      </c>
      <c r="AE374" t="str">
        <f>IF(tbl_Customers[[#This Row],[total_intl_calls]]&lt;=5,"Low Calls", IF(tbl_Customers[[#This Row],[total_intl_calls]]&lt;=10, "Medium Calls", "High Calls"))</f>
        <v>Low Calls</v>
      </c>
      <c r="AF3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4" s="36" t="str">
        <f>IF(tbl_Customers[[#This Row],[Churn_Risk_Score]]&gt;=10,"High Risk", IF(tbl_Customers[[#This Row],[Churn_Risk_Score]]&gt;=5,"Medium Risk","Low Risk"))</f>
        <v>Medium Risk</v>
      </c>
    </row>
    <row r="375" spans="1:33" x14ac:dyDescent="0.35">
      <c r="A375">
        <v>374</v>
      </c>
      <c r="B375" t="s">
        <v>68</v>
      </c>
      <c r="C375">
        <v>85</v>
      </c>
      <c r="D375" t="s">
        <v>25</v>
      </c>
      <c r="E375" t="s">
        <v>22</v>
      </c>
      <c r="F375" t="s">
        <v>22</v>
      </c>
      <c r="G375">
        <v>0</v>
      </c>
      <c r="H375">
        <v>127.9</v>
      </c>
      <c r="I375">
        <v>107</v>
      </c>
      <c r="J375">
        <v>21.74</v>
      </c>
      <c r="K375">
        <v>271.2</v>
      </c>
      <c r="L375">
        <v>124</v>
      </c>
      <c r="M375">
        <v>23.05</v>
      </c>
      <c r="N375">
        <v>202.2</v>
      </c>
      <c r="O375">
        <v>76</v>
      </c>
      <c r="P375">
        <v>9.1</v>
      </c>
      <c r="Q375">
        <v>12.5</v>
      </c>
      <c r="R375">
        <v>5</v>
      </c>
      <c r="S375">
        <v>3.38</v>
      </c>
      <c r="T375">
        <v>0</v>
      </c>
      <c r="U375" t="s">
        <v>22</v>
      </c>
      <c r="V375">
        <f>IF(tbl_Customers[[#This Row],[churn]] = "yes", 1, 0)</f>
        <v>0</v>
      </c>
      <c r="W375" t="str">
        <f>IF(tbl_Customers[[#This Row],[number_customer_service_calls]] &lt;= 1, "0-1 Calls", IF(tbl_Customers[[#This Row],[number_customer_service_calls]] &lt;= 3, "2-3 Calls", IF(tbl_Customers[[#This Row],[number_customer_service_calls]] &lt;=5, "4-5 Calls", "6+ Calls")))</f>
        <v>0-1 Calls</v>
      </c>
      <c r="X375" t="str">
        <f>IF(tbl_Customers[[#This Row],[account_length]] &lt;= 50, "0-50", IF(tbl_Customers[[#This Row],[account_length]] &lt;=100, "51-100", IF(tbl_Customers[[#This Row],[account_length]] &lt;= 150, "101-150", "151+")))</f>
        <v>51-100</v>
      </c>
      <c r="Y375" t="str">
        <f>IF(tbl_Customers[[#This Row],[total_intl_charge]] &lt;= 3, "Low Charges", "High Charges")</f>
        <v>High Charges</v>
      </c>
      <c r="Z375" t="str">
        <f>IF(tbl_Customers[[#This Row],[total_eve_calls]]&lt;=80,"Low Calls",
IF(tbl_Customers[[#This Row],[total_eve_calls]]&lt;=120,"Medium Calls","High Calls"))</f>
        <v>High Calls</v>
      </c>
      <c r="AA375" t="str">
        <f>IF(tbl_Customers[[#This Row],[total_eve_charge]]&lt;=15,"Low Charges",
IF(tbl_Customers[[#This Row],[total_eve_charge]]&lt;=20,"Medium Charges","High Charges"))</f>
        <v>High Charges</v>
      </c>
      <c r="AB3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 t="str">
        <f>IF(tbl_Customers[[#This Row],[number_vmail_messages]] = 0, "No Usage", IF(tbl_Customers[[#This Row],[number_vmail_messages]] &lt;= 20, "Low Usage", IF(tbl_Customers[[#This Row],[number_vmail_messages]] &lt;= 40, "Medium Usgae", "High Usage")))</f>
        <v>No Usage</v>
      </c>
      <c r="AD375" t="str">
        <f>IF(tbl_Customers[[#This Row],[total_day_minutes]]&lt;=150,"Low Usage", IF(tbl_Customers[[#This Row],[total_day_minutes]]&lt;=200,"Medium Usage", IF(tbl_Customers[[#This Row],[total_day_minutes]]&lt;=250,"High Usage","Very High Usage")))</f>
        <v>Low Usage</v>
      </c>
      <c r="AE375" t="str">
        <f>IF(tbl_Customers[[#This Row],[total_intl_calls]]&lt;=5,"Low Calls", IF(tbl_Customers[[#This Row],[total_intl_calls]]&lt;=10, "Medium Calls", "High Calls"))</f>
        <v>Low Calls</v>
      </c>
      <c r="AF3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5" s="36" t="str">
        <f>IF(tbl_Customers[[#This Row],[Churn_Risk_Score]]&gt;=10,"High Risk", IF(tbl_Customers[[#This Row],[Churn_Risk_Score]]&gt;=5,"Medium Risk","Low Risk"))</f>
        <v>Low Risk</v>
      </c>
    </row>
    <row r="376" spans="1:33" x14ac:dyDescent="0.35">
      <c r="A376">
        <v>375</v>
      </c>
      <c r="B376" t="s">
        <v>70</v>
      </c>
      <c r="C376">
        <v>86</v>
      </c>
      <c r="D376" t="s">
        <v>25</v>
      </c>
      <c r="E376" t="s">
        <v>22</v>
      </c>
      <c r="F376" t="s">
        <v>23</v>
      </c>
      <c r="G376">
        <v>23</v>
      </c>
      <c r="H376">
        <v>225.5</v>
      </c>
      <c r="I376">
        <v>107</v>
      </c>
      <c r="J376">
        <v>38.340000000000003</v>
      </c>
      <c r="K376">
        <v>246.3</v>
      </c>
      <c r="L376">
        <v>105</v>
      </c>
      <c r="M376">
        <v>20.94</v>
      </c>
      <c r="N376">
        <v>245.7</v>
      </c>
      <c r="O376">
        <v>81</v>
      </c>
      <c r="P376">
        <v>11.06</v>
      </c>
      <c r="Q376">
        <v>9.8000000000000007</v>
      </c>
      <c r="R376">
        <v>2</v>
      </c>
      <c r="S376">
        <v>2.65</v>
      </c>
      <c r="T376">
        <v>0</v>
      </c>
      <c r="U376" t="s">
        <v>22</v>
      </c>
      <c r="V376">
        <f>IF(tbl_Customers[[#This Row],[churn]] = "yes", 1, 0)</f>
        <v>0</v>
      </c>
      <c r="W376" t="str">
        <f>IF(tbl_Customers[[#This Row],[number_customer_service_calls]] &lt;= 1, "0-1 Calls", IF(tbl_Customers[[#This Row],[number_customer_service_calls]] &lt;= 3, "2-3 Calls", IF(tbl_Customers[[#This Row],[number_customer_service_calls]] &lt;=5, "4-5 Calls", "6+ Calls")))</f>
        <v>0-1 Calls</v>
      </c>
      <c r="X376" t="str">
        <f>IF(tbl_Customers[[#This Row],[account_length]] &lt;= 50, "0-50", IF(tbl_Customers[[#This Row],[account_length]] &lt;=100, "51-100", IF(tbl_Customers[[#This Row],[account_length]] &lt;= 150, "101-150", "151+")))</f>
        <v>51-100</v>
      </c>
      <c r="Y376" t="str">
        <f>IF(tbl_Customers[[#This Row],[total_intl_charge]] &lt;= 3, "Low Charges", "High Charges")</f>
        <v>Low Charges</v>
      </c>
      <c r="Z376" t="str">
        <f>IF(tbl_Customers[[#This Row],[total_eve_calls]]&lt;=80,"Low Calls",
IF(tbl_Customers[[#This Row],[total_eve_calls]]&lt;=120,"Medium Calls","High Calls"))</f>
        <v>Medium Calls</v>
      </c>
      <c r="AA376" t="str">
        <f>IF(tbl_Customers[[#This Row],[total_eve_charge]]&lt;=15,"Low Charges",
IF(tbl_Customers[[#This Row],[total_eve_charge]]&lt;=20,"Medium Charges","High Charges"))</f>
        <v>High Charges</v>
      </c>
      <c r="AB3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6" t="str">
        <f>IF(tbl_Customers[[#This Row],[number_vmail_messages]] = 0, "No Usage", IF(tbl_Customers[[#This Row],[number_vmail_messages]] &lt;= 20, "Low Usage", IF(tbl_Customers[[#This Row],[number_vmail_messages]] &lt;= 40, "Medium Usgae", "High Usage")))</f>
        <v>Medium Usgae</v>
      </c>
      <c r="AD376" t="str">
        <f>IF(tbl_Customers[[#This Row],[total_day_minutes]]&lt;=150,"Low Usage", IF(tbl_Customers[[#This Row],[total_day_minutes]]&lt;=200,"Medium Usage", IF(tbl_Customers[[#This Row],[total_day_minutes]]&lt;=250,"High Usage","Very High Usage")))</f>
        <v>High Usage</v>
      </c>
      <c r="AE376" t="str">
        <f>IF(tbl_Customers[[#This Row],[total_intl_calls]]&lt;=5,"Low Calls", IF(tbl_Customers[[#This Row],[total_intl_calls]]&lt;=10, "Medium Calls", "High Calls"))</f>
        <v>Low Calls</v>
      </c>
      <c r="AF3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6" s="36" t="str">
        <f>IF(tbl_Customers[[#This Row],[Churn_Risk_Score]]&gt;=10,"High Risk", IF(tbl_Customers[[#This Row],[Churn_Risk_Score]]&gt;=5,"Medium Risk","Low Risk"))</f>
        <v>Low Risk</v>
      </c>
    </row>
    <row r="377" spans="1:33" x14ac:dyDescent="0.35">
      <c r="A377">
        <v>376</v>
      </c>
      <c r="B377" t="s">
        <v>57</v>
      </c>
      <c r="C377">
        <v>91</v>
      </c>
      <c r="D377" t="s">
        <v>28</v>
      </c>
      <c r="E377" t="s">
        <v>22</v>
      </c>
      <c r="F377" t="s">
        <v>22</v>
      </c>
      <c r="G377">
        <v>0</v>
      </c>
      <c r="H377">
        <v>149</v>
      </c>
      <c r="I377">
        <v>115</v>
      </c>
      <c r="J377">
        <v>25.33</v>
      </c>
      <c r="K377">
        <v>245.3</v>
      </c>
      <c r="L377">
        <v>105</v>
      </c>
      <c r="M377">
        <v>20.85</v>
      </c>
      <c r="N377">
        <v>260</v>
      </c>
      <c r="O377">
        <v>94</v>
      </c>
      <c r="P377">
        <v>11.7</v>
      </c>
      <c r="Q377">
        <v>8.3000000000000007</v>
      </c>
      <c r="R377">
        <v>3</v>
      </c>
      <c r="S377">
        <v>2.2400000000000002</v>
      </c>
      <c r="T377">
        <v>0</v>
      </c>
      <c r="U377" t="s">
        <v>22</v>
      </c>
      <c r="V377">
        <f>IF(tbl_Customers[[#This Row],[churn]] = "yes", 1, 0)</f>
        <v>0</v>
      </c>
      <c r="W377" t="str">
        <f>IF(tbl_Customers[[#This Row],[number_customer_service_calls]] &lt;= 1, "0-1 Calls", IF(tbl_Customers[[#This Row],[number_customer_service_calls]] &lt;= 3, "2-3 Calls", IF(tbl_Customers[[#This Row],[number_customer_service_calls]] &lt;=5, "4-5 Calls", "6+ Calls")))</f>
        <v>0-1 Calls</v>
      </c>
      <c r="X377" t="str">
        <f>IF(tbl_Customers[[#This Row],[account_length]] &lt;= 50, "0-50", IF(tbl_Customers[[#This Row],[account_length]] &lt;=100, "51-100", IF(tbl_Customers[[#This Row],[account_length]] &lt;= 150, "101-150", "151+")))</f>
        <v>51-100</v>
      </c>
      <c r="Y377" t="str">
        <f>IF(tbl_Customers[[#This Row],[total_intl_charge]] &lt;= 3, "Low Charges", "High Charges")</f>
        <v>Low Charges</v>
      </c>
      <c r="Z377" t="str">
        <f>IF(tbl_Customers[[#This Row],[total_eve_calls]]&lt;=80,"Low Calls",
IF(tbl_Customers[[#This Row],[total_eve_calls]]&lt;=120,"Medium Calls","High Calls"))</f>
        <v>Medium Calls</v>
      </c>
      <c r="AA377" t="str">
        <f>IF(tbl_Customers[[#This Row],[total_eve_charge]]&lt;=15,"Low Charges",
IF(tbl_Customers[[#This Row],[total_eve_charge]]&lt;=20,"Medium Charges","High Charges"))</f>
        <v>High Charges</v>
      </c>
      <c r="AB3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 t="str">
        <f>IF(tbl_Customers[[#This Row],[number_vmail_messages]] = 0, "No Usage", IF(tbl_Customers[[#This Row],[number_vmail_messages]] &lt;= 20, "Low Usage", IF(tbl_Customers[[#This Row],[number_vmail_messages]] &lt;= 40, "Medium Usgae", "High Usage")))</f>
        <v>No Usage</v>
      </c>
      <c r="AD377" t="str">
        <f>IF(tbl_Customers[[#This Row],[total_day_minutes]]&lt;=150,"Low Usage", IF(tbl_Customers[[#This Row],[total_day_minutes]]&lt;=200,"Medium Usage", IF(tbl_Customers[[#This Row],[total_day_minutes]]&lt;=250,"High Usage","Very High Usage")))</f>
        <v>Low Usage</v>
      </c>
      <c r="AE377" t="str">
        <f>IF(tbl_Customers[[#This Row],[total_intl_calls]]&lt;=5,"Low Calls", IF(tbl_Customers[[#This Row],[total_intl_calls]]&lt;=10, "Medium Calls", "High Calls"))</f>
        <v>Low Calls</v>
      </c>
      <c r="AF3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 s="36" t="str">
        <f>IF(tbl_Customers[[#This Row],[Churn_Risk_Score]]&gt;=10,"High Risk", IF(tbl_Customers[[#This Row],[Churn_Risk_Score]]&gt;=5,"Medium Risk","Low Risk"))</f>
        <v>Low Risk</v>
      </c>
    </row>
    <row r="378" spans="1:33" x14ac:dyDescent="0.35">
      <c r="A378">
        <v>377</v>
      </c>
      <c r="B378" t="s">
        <v>30</v>
      </c>
      <c r="C378">
        <v>149</v>
      </c>
      <c r="D378" t="s">
        <v>21</v>
      </c>
      <c r="E378" t="s">
        <v>22</v>
      </c>
      <c r="F378" t="s">
        <v>23</v>
      </c>
      <c r="G378">
        <v>20</v>
      </c>
      <c r="H378">
        <v>198.9</v>
      </c>
      <c r="I378">
        <v>77</v>
      </c>
      <c r="J378">
        <v>33.81</v>
      </c>
      <c r="K378">
        <v>274</v>
      </c>
      <c r="L378">
        <v>88</v>
      </c>
      <c r="M378">
        <v>23.29</v>
      </c>
      <c r="N378">
        <v>190.7</v>
      </c>
      <c r="O378">
        <v>76</v>
      </c>
      <c r="P378">
        <v>8.58</v>
      </c>
      <c r="Q378">
        <v>14.3</v>
      </c>
      <c r="R378">
        <v>9</v>
      </c>
      <c r="S378">
        <v>3.86</v>
      </c>
      <c r="T378">
        <v>1</v>
      </c>
      <c r="U378" t="s">
        <v>22</v>
      </c>
      <c r="V378">
        <f>IF(tbl_Customers[[#This Row],[churn]] = "yes", 1, 0)</f>
        <v>0</v>
      </c>
      <c r="W378" t="str">
        <f>IF(tbl_Customers[[#This Row],[number_customer_service_calls]] &lt;= 1, "0-1 Calls", IF(tbl_Customers[[#This Row],[number_customer_service_calls]] &lt;= 3, "2-3 Calls", IF(tbl_Customers[[#This Row],[number_customer_service_calls]] &lt;=5, "4-5 Calls", "6+ Calls")))</f>
        <v>0-1 Calls</v>
      </c>
      <c r="X378" t="str">
        <f>IF(tbl_Customers[[#This Row],[account_length]] &lt;= 50, "0-50", IF(tbl_Customers[[#This Row],[account_length]] &lt;=100, "51-100", IF(tbl_Customers[[#This Row],[account_length]] &lt;= 150, "101-150", "151+")))</f>
        <v>101-150</v>
      </c>
      <c r="Y378" t="str">
        <f>IF(tbl_Customers[[#This Row],[total_intl_charge]] &lt;= 3, "Low Charges", "High Charges")</f>
        <v>High Charges</v>
      </c>
      <c r="Z378" t="str">
        <f>IF(tbl_Customers[[#This Row],[total_eve_calls]]&lt;=80,"Low Calls",
IF(tbl_Customers[[#This Row],[total_eve_calls]]&lt;=120,"Medium Calls","High Calls"))</f>
        <v>Medium Calls</v>
      </c>
      <c r="AA378" t="str">
        <f>IF(tbl_Customers[[#This Row],[total_eve_charge]]&lt;=15,"Low Charges",
IF(tbl_Customers[[#This Row],[total_eve_charge]]&lt;=20,"Medium Charges","High Charges"))</f>
        <v>High Charges</v>
      </c>
      <c r="AB3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 t="str">
        <f>IF(tbl_Customers[[#This Row],[number_vmail_messages]] = 0, "No Usage", IF(tbl_Customers[[#This Row],[number_vmail_messages]] &lt;= 20, "Low Usage", IF(tbl_Customers[[#This Row],[number_vmail_messages]] &lt;= 40, "Medium Usgae", "High Usage")))</f>
        <v>Low Usage</v>
      </c>
      <c r="AD378" t="str">
        <f>IF(tbl_Customers[[#This Row],[total_day_minutes]]&lt;=150,"Low Usage", IF(tbl_Customers[[#This Row],[total_day_minutes]]&lt;=200,"Medium Usage", IF(tbl_Customers[[#This Row],[total_day_minutes]]&lt;=250,"High Usage","Very High Usage")))</f>
        <v>Medium Usage</v>
      </c>
      <c r="AE378" t="str">
        <f>IF(tbl_Customers[[#This Row],[total_intl_calls]]&lt;=5,"Low Calls", IF(tbl_Customers[[#This Row],[total_intl_calls]]&lt;=10, "Medium Calls", "High Calls"))</f>
        <v>Medium Calls</v>
      </c>
      <c r="AF3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8" s="36" t="str">
        <f>IF(tbl_Customers[[#This Row],[Churn_Risk_Score]]&gt;=10,"High Risk", IF(tbl_Customers[[#This Row],[Churn_Risk_Score]]&gt;=5,"Medium Risk","Low Risk"))</f>
        <v>Low Risk</v>
      </c>
    </row>
    <row r="379" spans="1:33" x14ac:dyDescent="0.35">
      <c r="A379">
        <v>378</v>
      </c>
      <c r="B379" t="s">
        <v>20</v>
      </c>
      <c r="C379">
        <v>97</v>
      </c>
      <c r="D379" t="s">
        <v>25</v>
      </c>
      <c r="E379" t="s">
        <v>22</v>
      </c>
      <c r="F379" t="s">
        <v>22</v>
      </c>
      <c r="G379">
        <v>0</v>
      </c>
      <c r="H379">
        <v>256.39999999999998</v>
      </c>
      <c r="I379">
        <v>125</v>
      </c>
      <c r="J379">
        <v>43.59</v>
      </c>
      <c r="K379">
        <v>273.89999999999998</v>
      </c>
      <c r="L379">
        <v>100</v>
      </c>
      <c r="M379">
        <v>23.28</v>
      </c>
      <c r="N379">
        <v>222.7</v>
      </c>
      <c r="O379">
        <v>101</v>
      </c>
      <c r="P379">
        <v>10.02</v>
      </c>
      <c r="Q379">
        <v>11.1</v>
      </c>
      <c r="R379">
        <v>1</v>
      </c>
      <c r="S379">
        <v>3</v>
      </c>
      <c r="T379">
        <v>1</v>
      </c>
      <c r="U379" t="s">
        <v>23</v>
      </c>
      <c r="V379">
        <f>IF(tbl_Customers[[#This Row],[churn]] = "yes", 1, 0)</f>
        <v>1</v>
      </c>
      <c r="W379" t="str">
        <f>IF(tbl_Customers[[#This Row],[number_customer_service_calls]] &lt;= 1, "0-1 Calls", IF(tbl_Customers[[#This Row],[number_customer_service_calls]] &lt;= 3, "2-3 Calls", IF(tbl_Customers[[#This Row],[number_customer_service_calls]] &lt;=5, "4-5 Calls", "6+ Calls")))</f>
        <v>0-1 Calls</v>
      </c>
      <c r="X379" t="str">
        <f>IF(tbl_Customers[[#This Row],[account_length]] &lt;= 50, "0-50", IF(tbl_Customers[[#This Row],[account_length]] &lt;=100, "51-100", IF(tbl_Customers[[#This Row],[account_length]] &lt;= 150, "101-150", "151+")))</f>
        <v>51-100</v>
      </c>
      <c r="Y379" t="str">
        <f>IF(tbl_Customers[[#This Row],[total_intl_charge]] &lt;= 3, "Low Charges", "High Charges")</f>
        <v>Low Charges</v>
      </c>
      <c r="Z379" t="str">
        <f>IF(tbl_Customers[[#This Row],[total_eve_calls]]&lt;=80,"Low Calls",
IF(tbl_Customers[[#This Row],[total_eve_calls]]&lt;=120,"Medium Calls","High Calls"))</f>
        <v>Medium Calls</v>
      </c>
      <c r="AA379" t="str">
        <f>IF(tbl_Customers[[#This Row],[total_eve_charge]]&lt;=15,"Low Charges",
IF(tbl_Customers[[#This Row],[total_eve_charge]]&lt;=20,"Medium Charges","High Charges"))</f>
        <v>High Charges</v>
      </c>
      <c r="AB3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 t="str">
        <f>IF(tbl_Customers[[#This Row],[number_vmail_messages]] = 0, "No Usage", IF(tbl_Customers[[#This Row],[number_vmail_messages]] &lt;= 20, "Low Usage", IF(tbl_Customers[[#This Row],[number_vmail_messages]] &lt;= 40, "Medium Usgae", "High Usage")))</f>
        <v>No Usage</v>
      </c>
      <c r="AD379" t="str">
        <f>IF(tbl_Customers[[#This Row],[total_day_minutes]]&lt;=150,"Low Usage", IF(tbl_Customers[[#This Row],[total_day_minutes]]&lt;=200,"Medium Usage", IF(tbl_Customers[[#This Row],[total_day_minutes]]&lt;=250,"High Usage","Very High Usage")))</f>
        <v>Very High Usage</v>
      </c>
      <c r="AE379" t="str">
        <f>IF(tbl_Customers[[#This Row],[total_intl_calls]]&lt;=5,"Low Calls", IF(tbl_Customers[[#This Row],[total_intl_calls]]&lt;=10, "Medium Calls", "High Calls"))</f>
        <v>Low Calls</v>
      </c>
      <c r="AF3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9" s="36" t="str">
        <f>IF(tbl_Customers[[#This Row],[Churn_Risk_Score]]&gt;=10,"High Risk", IF(tbl_Customers[[#This Row],[Churn_Risk_Score]]&gt;=5,"Medium Risk","Low Risk"))</f>
        <v>Medium Risk</v>
      </c>
    </row>
    <row r="380" spans="1:33" x14ac:dyDescent="0.35">
      <c r="A380">
        <v>379</v>
      </c>
      <c r="B380" t="s">
        <v>27</v>
      </c>
      <c r="C380">
        <v>88</v>
      </c>
      <c r="D380" t="s">
        <v>21</v>
      </c>
      <c r="E380" t="s">
        <v>22</v>
      </c>
      <c r="F380" t="s">
        <v>22</v>
      </c>
      <c r="G380">
        <v>0</v>
      </c>
      <c r="H380">
        <v>264.8</v>
      </c>
      <c r="I380">
        <v>124</v>
      </c>
      <c r="J380">
        <v>45.02</v>
      </c>
      <c r="K380">
        <v>245.4</v>
      </c>
      <c r="L380">
        <v>112</v>
      </c>
      <c r="M380">
        <v>20.86</v>
      </c>
      <c r="N380">
        <v>160.5</v>
      </c>
      <c r="O380">
        <v>115</v>
      </c>
      <c r="P380">
        <v>7.22</v>
      </c>
      <c r="Q380">
        <v>14.8</v>
      </c>
      <c r="R380">
        <v>2</v>
      </c>
      <c r="S380">
        <v>4</v>
      </c>
      <c r="T380">
        <v>1</v>
      </c>
      <c r="U380" t="s">
        <v>23</v>
      </c>
      <c r="V380">
        <f>IF(tbl_Customers[[#This Row],[churn]] = "yes", 1, 0)</f>
        <v>1</v>
      </c>
      <c r="W380" t="str">
        <f>IF(tbl_Customers[[#This Row],[number_customer_service_calls]] &lt;= 1, "0-1 Calls", IF(tbl_Customers[[#This Row],[number_customer_service_calls]] &lt;= 3, "2-3 Calls", IF(tbl_Customers[[#This Row],[number_customer_service_calls]] &lt;=5, "4-5 Calls", "6+ Calls")))</f>
        <v>0-1 Calls</v>
      </c>
      <c r="X380" t="str">
        <f>IF(tbl_Customers[[#This Row],[account_length]] &lt;= 50, "0-50", IF(tbl_Customers[[#This Row],[account_length]] &lt;=100, "51-100", IF(tbl_Customers[[#This Row],[account_length]] &lt;= 150, "101-150", "151+")))</f>
        <v>51-100</v>
      </c>
      <c r="Y380" t="str">
        <f>IF(tbl_Customers[[#This Row],[total_intl_charge]] &lt;= 3, "Low Charges", "High Charges")</f>
        <v>High Charges</v>
      </c>
      <c r="Z380" t="str">
        <f>IF(tbl_Customers[[#This Row],[total_eve_calls]]&lt;=80,"Low Calls",
IF(tbl_Customers[[#This Row],[total_eve_calls]]&lt;=120,"Medium Calls","High Calls"))</f>
        <v>Medium Calls</v>
      </c>
      <c r="AA380" t="str">
        <f>IF(tbl_Customers[[#This Row],[total_eve_charge]]&lt;=15,"Low Charges",
IF(tbl_Customers[[#This Row],[total_eve_charge]]&lt;=20,"Medium Charges","High Charges"))</f>
        <v>High Charges</v>
      </c>
      <c r="AB3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 t="str">
        <f>IF(tbl_Customers[[#This Row],[number_vmail_messages]] = 0, "No Usage", IF(tbl_Customers[[#This Row],[number_vmail_messages]] &lt;= 20, "Low Usage", IF(tbl_Customers[[#This Row],[number_vmail_messages]] &lt;= 40, "Medium Usgae", "High Usage")))</f>
        <v>No Usage</v>
      </c>
      <c r="AD380" t="str">
        <f>IF(tbl_Customers[[#This Row],[total_day_minutes]]&lt;=150,"Low Usage", IF(tbl_Customers[[#This Row],[total_day_minutes]]&lt;=200,"Medium Usage", IF(tbl_Customers[[#This Row],[total_day_minutes]]&lt;=250,"High Usage","Very High Usage")))</f>
        <v>Very High Usage</v>
      </c>
      <c r="AE380" t="str">
        <f>IF(tbl_Customers[[#This Row],[total_intl_calls]]&lt;=5,"Low Calls", IF(tbl_Customers[[#This Row],[total_intl_calls]]&lt;=10, "Medium Calls", "High Calls"))</f>
        <v>Low Calls</v>
      </c>
      <c r="AF3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0" s="36" t="str">
        <f>IF(tbl_Customers[[#This Row],[Churn_Risk_Score]]&gt;=10,"High Risk", IF(tbl_Customers[[#This Row],[Churn_Risk_Score]]&gt;=5,"Medium Risk","Low Risk"))</f>
        <v>Medium Risk</v>
      </c>
    </row>
    <row r="381" spans="1:33" x14ac:dyDescent="0.35">
      <c r="A381">
        <v>380</v>
      </c>
      <c r="B381" t="s">
        <v>42</v>
      </c>
      <c r="C381">
        <v>60</v>
      </c>
      <c r="D381" t="s">
        <v>21</v>
      </c>
      <c r="E381" t="s">
        <v>22</v>
      </c>
      <c r="F381" t="s">
        <v>22</v>
      </c>
      <c r="G381">
        <v>0</v>
      </c>
      <c r="H381">
        <v>98.2</v>
      </c>
      <c r="I381">
        <v>88</v>
      </c>
      <c r="J381">
        <v>16.690000000000001</v>
      </c>
      <c r="K381">
        <v>180.5</v>
      </c>
      <c r="L381">
        <v>69</v>
      </c>
      <c r="M381">
        <v>15.34</v>
      </c>
      <c r="N381">
        <v>223.6</v>
      </c>
      <c r="O381">
        <v>69</v>
      </c>
      <c r="P381">
        <v>10.06</v>
      </c>
      <c r="Q381">
        <v>9.3000000000000007</v>
      </c>
      <c r="R381">
        <v>2</v>
      </c>
      <c r="S381">
        <v>2.5099999999999998</v>
      </c>
      <c r="T381">
        <v>2</v>
      </c>
      <c r="U381" t="s">
        <v>22</v>
      </c>
      <c r="V381">
        <f>IF(tbl_Customers[[#This Row],[churn]] = "yes", 1, 0)</f>
        <v>0</v>
      </c>
      <c r="W381" t="str">
        <f>IF(tbl_Customers[[#This Row],[number_customer_service_calls]] &lt;= 1, "0-1 Calls", IF(tbl_Customers[[#This Row],[number_customer_service_calls]] &lt;= 3, "2-3 Calls", IF(tbl_Customers[[#This Row],[number_customer_service_calls]] &lt;=5, "4-5 Calls", "6+ Calls")))</f>
        <v>2-3 Calls</v>
      </c>
      <c r="X381" t="str">
        <f>IF(tbl_Customers[[#This Row],[account_length]] &lt;= 50, "0-50", IF(tbl_Customers[[#This Row],[account_length]] &lt;=100, "51-100", IF(tbl_Customers[[#This Row],[account_length]] &lt;= 150, "101-150", "151+")))</f>
        <v>51-100</v>
      </c>
      <c r="Y381" t="str">
        <f>IF(tbl_Customers[[#This Row],[total_intl_charge]] &lt;= 3, "Low Charges", "High Charges")</f>
        <v>Low Charges</v>
      </c>
      <c r="Z381" t="str">
        <f>IF(tbl_Customers[[#This Row],[total_eve_calls]]&lt;=80,"Low Calls",
IF(tbl_Customers[[#This Row],[total_eve_calls]]&lt;=120,"Medium Calls","High Calls"))</f>
        <v>Low Calls</v>
      </c>
      <c r="AA381" t="str">
        <f>IF(tbl_Customers[[#This Row],[total_eve_charge]]&lt;=15,"Low Charges",
IF(tbl_Customers[[#This Row],[total_eve_charge]]&lt;=20,"Medium Charges","High Charges"))</f>
        <v>Medium Charges</v>
      </c>
      <c r="AB3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1" t="str">
        <f>IF(tbl_Customers[[#This Row],[number_vmail_messages]] = 0, "No Usage", IF(tbl_Customers[[#This Row],[number_vmail_messages]] &lt;= 20, "Low Usage", IF(tbl_Customers[[#This Row],[number_vmail_messages]] &lt;= 40, "Medium Usgae", "High Usage")))</f>
        <v>No Usage</v>
      </c>
      <c r="AD381" t="str">
        <f>IF(tbl_Customers[[#This Row],[total_day_minutes]]&lt;=150,"Low Usage", IF(tbl_Customers[[#This Row],[total_day_minutes]]&lt;=200,"Medium Usage", IF(tbl_Customers[[#This Row],[total_day_minutes]]&lt;=250,"High Usage","Very High Usage")))</f>
        <v>Low Usage</v>
      </c>
      <c r="AE381" t="str">
        <f>IF(tbl_Customers[[#This Row],[total_intl_calls]]&lt;=5,"Low Calls", IF(tbl_Customers[[#This Row],[total_intl_calls]]&lt;=10, "Medium Calls", "High Calls"))</f>
        <v>Low Calls</v>
      </c>
      <c r="AF3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1" s="36" t="str">
        <f>IF(tbl_Customers[[#This Row],[Churn_Risk_Score]]&gt;=10,"High Risk", IF(tbl_Customers[[#This Row],[Churn_Risk_Score]]&gt;=5,"Medium Risk","Low Risk"))</f>
        <v>Low Risk</v>
      </c>
    </row>
    <row r="382" spans="1:33" x14ac:dyDescent="0.35">
      <c r="A382">
        <v>381</v>
      </c>
      <c r="B382" t="s">
        <v>65</v>
      </c>
      <c r="C382">
        <v>54</v>
      </c>
      <c r="D382" t="s">
        <v>25</v>
      </c>
      <c r="E382" t="s">
        <v>22</v>
      </c>
      <c r="F382" t="s">
        <v>22</v>
      </c>
      <c r="G382">
        <v>0</v>
      </c>
      <c r="H382">
        <v>159.80000000000001</v>
      </c>
      <c r="I382">
        <v>99</v>
      </c>
      <c r="J382">
        <v>27.17</v>
      </c>
      <c r="K382">
        <v>264</v>
      </c>
      <c r="L382">
        <v>64</v>
      </c>
      <c r="M382">
        <v>22.44</v>
      </c>
      <c r="N382">
        <v>115.7</v>
      </c>
      <c r="O382">
        <v>70</v>
      </c>
      <c r="P382">
        <v>5.21</v>
      </c>
      <c r="Q382">
        <v>9.6999999999999993</v>
      </c>
      <c r="R382">
        <v>7</v>
      </c>
      <c r="S382">
        <v>2.62</v>
      </c>
      <c r="T382">
        <v>2</v>
      </c>
      <c r="U382" t="s">
        <v>22</v>
      </c>
      <c r="V382">
        <f>IF(tbl_Customers[[#This Row],[churn]] = "yes", 1, 0)</f>
        <v>0</v>
      </c>
      <c r="W382" t="str">
        <f>IF(tbl_Customers[[#This Row],[number_customer_service_calls]] &lt;= 1, "0-1 Calls", IF(tbl_Customers[[#This Row],[number_customer_service_calls]] &lt;= 3, "2-3 Calls", IF(tbl_Customers[[#This Row],[number_customer_service_calls]] &lt;=5, "4-5 Calls", "6+ Calls")))</f>
        <v>2-3 Calls</v>
      </c>
      <c r="X382" t="str">
        <f>IF(tbl_Customers[[#This Row],[account_length]] &lt;= 50, "0-50", IF(tbl_Customers[[#This Row],[account_length]] &lt;=100, "51-100", IF(tbl_Customers[[#This Row],[account_length]] &lt;= 150, "101-150", "151+")))</f>
        <v>51-100</v>
      </c>
      <c r="Y382" t="str">
        <f>IF(tbl_Customers[[#This Row],[total_intl_charge]] &lt;= 3, "Low Charges", "High Charges")</f>
        <v>Low Charges</v>
      </c>
      <c r="Z382" t="str">
        <f>IF(tbl_Customers[[#This Row],[total_eve_calls]]&lt;=80,"Low Calls",
IF(tbl_Customers[[#This Row],[total_eve_calls]]&lt;=120,"Medium Calls","High Calls"))</f>
        <v>Low Calls</v>
      </c>
      <c r="AA382" t="str">
        <f>IF(tbl_Customers[[#This Row],[total_eve_charge]]&lt;=15,"Low Charges",
IF(tbl_Customers[[#This Row],[total_eve_charge]]&lt;=20,"Medium Charges","High Charges"))</f>
        <v>High Charges</v>
      </c>
      <c r="AB3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 t="str">
        <f>IF(tbl_Customers[[#This Row],[number_vmail_messages]] = 0, "No Usage", IF(tbl_Customers[[#This Row],[number_vmail_messages]] &lt;= 20, "Low Usage", IF(tbl_Customers[[#This Row],[number_vmail_messages]] &lt;= 40, "Medium Usgae", "High Usage")))</f>
        <v>No Usage</v>
      </c>
      <c r="AD382" t="str">
        <f>IF(tbl_Customers[[#This Row],[total_day_minutes]]&lt;=150,"Low Usage", IF(tbl_Customers[[#This Row],[total_day_minutes]]&lt;=200,"Medium Usage", IF(tbl_Customers[[#This Row],[total_day_minutes]]&lt;=250,"High Usage","Very High Usage")))</f>
        <v>Medium Usage</v>
      </c>
      <c r="AE382" t="str">
        <f>IF(tbl_Customers[[#This Row],[total_intl_calls]]&lt;=5,"Low Calls", IF(tbl_Customers[[#This Row],[total_intl_calls]]&lt;=10, "Medium Calls", "High Calls"))</f>
        <v>Medium Calls</v>
      </c>
      <c r="AF3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2" s="36" t="str">
        <f>IF(tbl_Customers[[#This Row],[Churn_Risk_Score]]&gt;=10,"High Risk", IF(tbl_Customers[[#This Row],[Churn_Risk_Score]]&gt;=5,"Medium Risk","Low Risk"))</f>
        <v>Low Risk</v>
      </c>
    </row>
    <row r="383" spans="1:33" x14ac:dyDescent="0.35">
      <c r="A383">
        <v>382</v>
      </c>
      <c r="B383" t="s">
        <v>59</v>
      </c>
      <c r="C383">
        <v>109</v>
      </c>
      <c r="D383" t="s">
        <v>21</v>
      </c>
      <c r="E383" t="s">
        <v>22</v>
      </c>
      <c r="F383" t="s">
        <v>22</v>
      </c>
      <c r="G383">
        <v>0</v>
      </c>
      <c r="H383">
        <v>184</v>
      </c>
      <c r="I383">
        <v>120</v>
      </c>
      <c r="J383">
        <v>31.28</v>
      </c>
      <c r="K383">
        <v>120.4</v>
      </c>
      <c r="L383">
        <v>119</v>
      </c>
      <c r="M383">
        <v>10.23</v>
      </c>
      <c r="N383">
        <v>153.69999999999999</v>
      </c>
      <c r="O383">
        <v>86</v>
      </c>
      <c r="P383">
        <v>6.92</v>
      </c>
      <c r="Q383">
        <v>11</v>
      </c>
      <c r="R383">
        <v>3</v>
      </c>
      <c r="S383">
        <v>2.97</v>
      </c>
      <c r="T383">
        <v>0</v>
      </c>
      <c r="U383" t="s">
        <v>22</v>
      </c>
      <c r="V383">
        <f>IF(tbl_Customers[[#This Row],[churn]] = "yes", 1, 0)</f>
        <v>0</v>
      </c>
      <c r="W383" t="str">
        <f>IF(tbl_Customers[[#This Row],[number_customer_service_calls]] &lt;= 1, "0-1 Calls", IF(tbl_Customers[[#This Row],[number_customer_service_calls]] &lt;= 3, "2-3 Calls", IF(tbl_Customers[[#This Row],[number_customer_service_calls]] &lt;=5, "4-5 Calls", "6+ Calls")))</f>
        <v>0-1 Calls</v>
      </c>
      <c r="X383" t="str">
        <f>IF(tbl_Customers[[#This Row],[account_length]] &lt;= 50, "0-50", IF(tbl_Customers[[#This Row],[account_length]] &lt;=100, "51-100", IF(tbl_Customers[[#This Row],[account_length]] &lt;= 150, "101-150", "151+")))</f>
        <v>101-150</v>
      </c>
      <c r="Y383" t="str">
        <f>IF(tbl_Customers[[#This Row],[total_intl_charge]] &lt;= 3, "Low Charges", "High Charges")</f>
        <v>Low Charges</v>
      </c>
      <c r="Z383" t="str">
        <f>IF(tbl_Customers[[#This Row],[total_eve_calls]]&lt;=80,"Low Calls",
IF(tbl_Customers[[#This Row],[total_eve_calls]]&lt;=120,"Medium Calls","High Calls"))</f>
        <v>Medium Calls</v>
      </c>
      <c r="AA383" t="str">
        <f>IF(tbl_Customers[[#This Row],[total_eve_charge]]&lt;=15,"Low Charges",
IF(tbl_Customers[[#This Row],[total_eve_charge]]&lt;=20,"Medium Charges","High Charges"))</f>
        <v>Low Charges</v>
      </c>
      <c r="AB3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 t="str">
        <f>IF(tbl_Customers[[#This Row],[number_vmail_messages]] = 0, "No Usage", IF(tbl_Customers[[#This Row],[number_vmail_messages]] &lt;= 20, "Low Usage", IF(tbl_Customers[[#This Row],[number_vmail_messages]] &lt;= 40, "Medium Usgae", "High Usage")))</f>
        <v>No Usage</v>
      </c>
      <c r="AD383" t="str">
        <f>IF(tbl_Customers[[#This Row],[total_day_minutes]]&lt;=150,"Low Usage", IF(tbl_Customers[[#This Row],[total_day_minutes]]&lt;=200,"Medium Usage", IF(tbl_Customers[[#This Row],[total_day_minutes]]&lt;=250,"High Usage","Very High Usage")))</f>
        <v>Medium Usage</v>
      </c>
      <c r="AE383" t="str">
        <f>IF(tbl_Customers[[#This Row],[total_intl_calls]]&lt;=5,"Low Calls", IF(tbl_Customers[[#This Row],[total_intl_calls]]&lt;=10, "Medium Calls", "High Calls"))</f>
        <v>Low Calls</v>
      </c>
      <c r="AF3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3" s="36" t="str">
        <f>IF(tbl_Customers[[#This Row],[Churn_Risk_Score]]&gt;=10,"High Risk", IF(tbl_Customers[[#This Row],[Churn_Risk_Score]]&gt;=5,"Medium Risk","Low Risk"))</f>
        <v>Low Risk</v>
      </c>
    </row>
    <row r="384" spans="1:33" x14ac:dyDescent="0.35">
      <c r="A384">
        <v>383</v>
      </c>
      <c r="B384" t="s">
        <v>55</v>
      </c>
      <c r="C384">
        <v>90</v>
      </c>
      <c r="D384" t="s">
        <v>21</v>
      </c>
      <c r="E384" t="s">
        <v>22</v>
      </c>
      <c r="F384" t="s">
        <v>22</v>
      </c>
      <c r="G384">
        <v>0</v>
      </c>
      <c r="H384">
        <v>261.8</v>
      </c>
      <c r="I384">
        <v>128</v>
      </c>
      <c r="J384">
        <v>44.51</v>
      </c>
      <c r="K384">
        <v>220.6</v>
      </c>
      <c r="L384">
        <v>104</v>
      </c>
      <c r="M384">
        <v>18.75</v>
      </c>
      <c r="N384">
        <v>136.6</v>
      </c>
      <c r="O384">
        <v>91</v>
      </c>
      <c r="P384">
        <v>6.15</v>
      </c>
      <c r="Q384">
        <v>9.6</v>
      </c>
      <c r="R384">
        <v>5</v>
      </c>
      <c r="S384">
        <v>2.59</v>
      </c>
      <c r="T384">
        <v>1</v>
      </c>
      <c r="U384" t="s">
        <v>22</v>
      </c>
      <c r="V384">
        <f>IF(tbl_Customers[[#This Row],[churn]] = "yes", 1, 0)</f>
        <v>0</v>
      </c>
      <c r="W384" t="str">
        <f>IF(tbl_Customers[[#This Row],[number_customer_service_calls]] &lt;= 1, "0-1 Calls", IF(tbl_Customers[[#This Row],[number_customer_service_calls]] &lt;= 3, "2-3 Calls", IF(tbl_Customers[[#This Row],[number_customer_service_calls]] &lt;=5, "4-5 Calls", "6+ Calls")))</f>
        <v>0-1 Calls</v>
      </c>
      <c r="X384" t="str">
        <f>IF(tbl_Customers[[#This Row],[account_length]] &lt;= 50, "0-50", IF(tbl_Customers[[#This Row],[account_length]] &lt;=100, "51-100", IF(tbl_Customers[[#This Row],[account_length]] &lt;= 150, "101-150", "151+")))</f>
        <v>51-100</v>
      </c>
      <c r="Y384" t="str">
        <f>IF(tbl_Customers[[#This Row],[total_intl_charge]] &lt;= 3, "Low Charges", "High Charges")</f>
        <v>Low Charges</v>
      </c>
      <c r="Z384" t="str">
        <f>IF(tbl_Customers[[#This Row],[total_eve_calls]]&lt;=80,"Low Calls",
IF(tbl_Customers[[#This Row],[total_eve_calls]]&lt;=120,"Medium Calls","High Calls"))</f>
        <v>Medium Calls</v>
      </c>
      <c r="AA384" t="str">
        <f>IF(tbl_Customers[[#This Row],[total_eve_charge]]&lt;=15,"Low Charges",
IF(tbl_Customers[[#This Row],[total_eve_charge]]&lt;=20,"Medium Charges","High Charges"))</f>
        <v>Medium Charges</v>
      </c>
      <c r="AB3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 t="str">
        <f>IF(tbl_Customers[[#This Row],[number_vmail_messages]] = 0, "No Usage", IF(tbl_Customers[[#This Row],[number_vmail_messages]] &lt;= 20, "Low Usage", IF(tbl_Customers[[#This Row],[number_vmail_messages]] &lt;= 40, "Medium Usgae", "High Usage")))</f>
        <v>No Usage</v>
      </c>
      <c r="AD384" t="str">
        <f>IF(tbl_Customers[[#This Row],[total_day_minutes]]&lt;=150,"Low Usage", IF(tbl_Customers[[#This Row],[total_day_minutes]]&lt;=200,"Medium Usage", IF(tbl_Customers[[#This Row],[total_day_minutes]]&lt;=250,"High Usage","Very High Usage")))</f>
        <v>Very High Usage</v>
      </c>
      <c r="AE384" t="str">
        <f>IF(tbl_Customers[[#This Row],[total_intl_calls]]&lt;=5,"Low Calls", IF(tbl_Customers[[#This Row],[total_intl_calls]]&lt;=10, "Medium Calls", "High Calls"))</f>
        <v>Low Calls</v>
      </c>
      <c r="AF3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4" s="36" t="str">
        <f>IF(tbl_Customers[[#This Row],[Churn_Risk_Score]]&gt;=10,"High Risk", IF(tbl_Customers[[#This Row],[Churn_Risk_Score]]&gt;=5,"Medium Risk","Low Risk"))</f>
        <v>Medium Risk</v>
      </c>
    </row>
    <row r="385" spans="1:33" x14ac:dyDescent="0.35">
      <c r="A385">
        <v>384</v>
      </c>
      <c r="B385" t="s">
        <v>33</v>
      </c>
      <c r="C385">
        <v>115</v>
      </c>
      <c r="D385" t="s">
        <v>25</v>
      </c>
      <c r="E385" t="s">
        <v>22</v>
      </c>
      <c r="F385" t="s">
        <v>22</v>
      </c>
      <c r="G385">
        <v>0</v>
      </c>
      <c r="H385">
        <v>147.9</v>
      </c>
      <c r="I385">
        <v>109</v>
      </c>
      <c r="J385">
        <v>25.14</v>
      </c>
      <c r="K385">
        <v>228.4</v>
      </c>
      <c r="L385">
        <v>117</v>
      </c>
      <c r="M385">
        <v>19.41</v>
      </c>
      <c r="N385">
        <v>299.7</v>
      </c>
      <c r="O385">
        <v>90</v>
      </c>
      <c r="P385">
        <v>13.49</v>
      </c>
      <c r="Q385">
        <v>9.6</v>
      </c>
      <c r="R385">
        <v>9</v>
      </c>
      <c r="S385">
        <v>2.59</v>
      </c>
      <c r="T385">
        <v>3</v>
      </c>
      <c r="U385" t="s">
        <v>22</v>
      </c>
      <c r="V385">
        <f>IF(tbl_Customers[[#This Row],[churn]] = "yes", 1, 0)</f>
        <v>0</v>
      </c>
      <c r="W385" t="str">
        <f>IF(tbl_Customers[[#This Row],[number_customer_service_calls]] &lt;= 1, "0-1 Calls", IF(tbl_Customers[[#This Row],[number_customer_service_calls]] &lt;= 3, "2-3 Calls", IF(tbl_Customers[[#This Row],[number_customer_service_calls]] &lt;=5, "4-5 Calls", "6+ Calls")))</f>
        <v>2-3 Calls</v>
      </c>
      <c r="X385" t="str">
        <f>IF(tbl_Customers[[#This Row],[account_length]] &lt;= 50, "0-50", IF(tbl_Customers[[#This Row],[account_length]] &lt;=100, "51-100", IF(tbl_Customers[[#This Row],[account_length]] &lt;= 150, "101-150", "151+")))</f>
        <v>101-150</v>
      </c>
      <c r="Y385" t="str">
        <f>IF(tbl_Customers[[#This Row],[total_intl_charge]] &lt;= 3, "Low Charges", "High Charges")</f>
        <v>Low Charges</v>
      </c>
      <c r="Z385" t="str">
        <f>IF(tbl_Customers[[#This Row],[total_eve_calls]]&lt;=80,"Low Calls",
IF(tbl_Customers[[#This Row],[total_eve_calls]]&lt;=120,"Medium Calls","High Calls"))</f>
        <v>Medium Calls</v>
      </c>
      <c r="AA385" t="str">
        <f>IF(tbl_Customers[[#This Row],[total_eve_charge]]&lt;=15,"Low Charges",
IF(tbl_Customers[[#This Row],[total_eve_charge]]&lt;=20,"Medium Charges","High Charges"))</f>
        <v>Medium Charges</v>
      </c>
      <c r="AB3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 t="str">
        <f>IF(tbl_Customers[[#This Row],[number_vmail_messages]] = 0, "No Usage", IF(tbl_Customers[[#This Row],[number_vmail_messages]] &lt;= 20, "Low Usage", IF(tbl_Customers[[#This Row],[number_vmail_messages]] &lt;= 40, "Medium Usgae", "High Usage")))</f>
        <v>No Usage</v>
      </c>
      <c r="AD385" t="str">
        <f>IF(tbl_Customers[[#This Row],[total_day_minutes]]&lt;=150,"Low Usage", IF(tbl_Customers[[#This Row],[total_day_minutes]]&lt;=200,"Medium Usage", IF(tbl_Customers[[#This Row],[total_day_minutes]]&lt;=250,"High Usage","Very High Usage")))</f>
        <v>Low Usage</v>
      </c>
      <c r="AE385" t="str">
        <f>IF(tbl_Customers[[#This Row],[total_intl_calls]]&lt;=5,"Low Calls", IF(tbl_Customers[[#This Row],[total_intl_calls]]&lt;=10, "Medium Calls", "High Calls"))</f>
        <v>Medium Calls</v>
      </c>
      <c r="AF3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 s="36" t="str">
        <f>IF(tbl_Customers[[#This Row],[Churn_Risk_Score]]&gt;=10,"High Risk", IF(tbl_Customers[[#This Row],[Churn_Risk_Score]]&gt;=5,"Medium Risk","Low Risk"))</f>
        <v>Low Risk</v>
      </c>
    </row>
    <row r="386" spans="1:33" x14ac:dyDescent="0.35">
      <c r="A386">
        <v>385</v>
      </c>
      <c r="B386" t="s">
        <v>20</v>
      </c>
      <c r="C386">
        <v>144</v>
      </c>
      <c r="D386" t="s">
        <v>21</v>
      </c>
      <c r="E386" t="s">
        <v>22</v>
      </c>
      <c r="F386" t="s">
        <v>23</v>
      </c>
      <c r="G386">
        <v>18</v>
      </c>
      <c r="H386">
        <v>106.4</v>
      </c>
      <c r="I386">
        <v>109</v>
      </c>
      <c r="J386">
        <v>18.09</v>
      </c>
      <c r="K386">
        <v>108.1</v>
      </c>
      <c r="L386">
        <v>113</v>
      </c>
      <c r="M386">
        <v>9.19</v>
      </c>
      <c r="N386">
        <v>208.4</v>
      </c>
      <c r="O386">
        <v>111</v>
      </c>
      <c r="P386">
        <v>9.3800000000000008</v>
      </c>
      <c r="Q386">
        <v>10.1</v>
      </c>
      <c r="R386">
        <v>5</v>
      </c>
      <c r="S386">
        <v>2.73</v>
      </c>
      <c r="T386">
        <v>1</v>
      </c>
      <c r="U386" t="s">
        <v>22</v>
      </c>
      <c r="V386">
        <f>IF(tbl_Customers[[#This Row],[churn]] = "yes", 1, 0)</f>
        <v>0</v>
      </c>
      <c r="W386" t="str">
        <f>IF(tbl_Customers[[#This Row],[number_customer_service_calls]] &lt;= 1, "0-1 Calls", IF(tbl_Customers[[#This Row],[number_customer_service_calls]] &lt;= 3, "2-3 Calls", IF(tbl_Customers[[#This Row],[number_customer_service_calls]] &lt;=5, "4-5 Calls", "6+ Calls")))</f>
        <v>0-1 Calls</v>
      </c>
      <c r="X386" t="str">
        <f>IF(tbl_Customers[[#This Row],[account_length]] &lt;= 50, "0-50", IF(tbl_Customers[[#This Row],[account_length]] &lt;=100, "51-100", IF(tbl_Customers[[#This Row],[account_length]] &lt;= 150, "101-150", "151+")))</f>
        <v>101-150</v>
      </c>
      <c r="Y386" t="str">
        <f>IF(tbl_Customers[[#This Row],[total_intl_charge]] &lt;= 3, "Low Charges", "High Charges")</f>
        <v>Low Charges</v>
      </c>
      <c r="Z386" t="str">
        <f>IF(tbl_Customers[[#This Row],[total_eve_calls]]&lt;=80,"Low Calls",
IF(tbl_Customers[[#This Row],[total_eve_calls]]&lt;=120,"Medium Calls","High Calls"))</f>
        <v>Medium Calls</v>
      </c>
      <c r="AA386" t="str">
        <f>IF(tbl_Customers[[#This Row],[total_eve_charge]]&lt;=15,"Low Charges",
IF(tbl_Customers[[#This Row],[total_eve_charge]]&lt;=20,"Medium Charges","High Charges"))</f>
        <v>Low Charges</v>
      </c>
      <c r="AB3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 t="str">
        <f>IF(tbl_Customers[[#This Row],[number_vmail_messages]] = 0, "No Usage", IF(tbl_Customers[[#This Row],[number_vmail_messages]] &lt;= 20, "Low Usage", IF(tbl_Customers[[#This Row],[number_vmail_messages]] &lt;= 40, "Medium Usgae", "High Usage")))</f>
        <v>Low Usage</v>
      </c>
      <c r="AD386" t="str">
        <f>IF(tbl_Customers[[#This Row],[total_day_minutes]]&lt;=150,"Low Usage", IF(tbl_Customers[[#This Row],[total_day_minutes]]&lt;=200,"Medium Usage", IF(tbl_Customers[[#This Row],[total_day_minutes]]&lt;=250,"High Usage","Very High Usage")))</f>
        <v>Low Usage</v>
      </c>
      <c r="AE386" t="str">
        <f>IF(tbl_Customers[[#This Row],[total_intl_calls]]&lt;=5,"Low Calls", IF(tbl_Customers[[#This Row],[total_intl_calls]]&lt;=10, "Medium Calls", "High Calls"))</f>
        <v>Low Calls</v>
      </c>
      <c r="AF3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6" s="36" t="str">
        <f>IF(tbl_Customers[[#This Row],[Churn_Risk_Score]]&gt;=10,"High Risk", IF(tbl_Customers[[#This Row],[Churn_Risk_Score]]&gt;=5,"Medium Risk","Low Risk"))</f>
        <v>Low Risk</v>
      </c>
    </row>
    <row r="387" spans="1:33" x14ac:dyDescent="0.35">
      <c r="A387">
        <v>386</v>
      </c>
      <c r="B387" t="s">
        <v>62</v>
      </c>
      <c r="C387">
        <v>91</v>
      </c>
      <c r="D387" t="s">
        <v>25</v>
      </c>
      <c r="E387" t="s">
        <v>22</v>
      </c>
      <c r="F387" t="s">
        <v>22</v>
      </c>
      <c r="G387">
        <v>0</v>
      </c>
      <c r="H387">
        <v>133.69999999999999</v>
      </c>
      <c r="I387">
        <v>75</v>
      </c>
      <c r="J387">
        <v>22.73</v>
      </c>
      <c r="K387">
        <v>195.3</v>
      </c>
      <c r="L387">
        <v>87</v>
      </c>
      <c r="M387">
        <v>16.600000000000001</v>
      </c>
      <c r="N387">
        <v>280.5</v>
      </c>
      <c r="O387">
        <v>89</v>
      </c>
      <c r="P387">
        <v>12.62</v>
      </c>
      <c r="Q387">
        <v>5.9</v>
      </c>
      <c r="R387">
        <v>2</v>
      </c>
      <c r="S387">
        <v>1.59</v>
      </c>
      <c r="T387">
        <v>0</v>
      </c>
      <c r="U387" t="s">
        <v>22</v>
      </c>
      <c r="V387">
        <f>IF(tbl_Customers[[#This Row],[churn]] = "yes", 1, 0)</f>
        <v>0</v>
      </c>
      <c r="W387" t="str">
        <f>IF(tbl_Customers[[#This Row],[number_customer_service_calls]] &lt;= 1, "0-1 Calls", IF(tbl_Customers[[#This Row],[number_customer_service_calls]] &lt;= 3, "2-3 Calls", IF(tbl_Customers[[#This Row],[number_customer_service_calls]] &lt;=5, "4-5 Calls", "6+ Calls")))</f>
        <v>0-1 Calls</v>
      </c>
      <c r="X387" t="str">
        <f>IF(tbl_Customers[[#This Row],[account_length]] &lt;= 50, "0-50", IF(tbl_Customers[[#This Row],[account_length]] &lt;=100, "51-100", IF(tbl_Customers[[#This Row],[account_length]] &lt;= 150, "101-150", "151+")))</f>
        <v>51-100</v>
      </c>
      <c r="Y387" t="str">
        <f>IF(tbl_Customers[[#This Row],[total_intl_charge]] &lt;= 3, "Low Charges", "High Charges")</f>
        <v>Low Charges</v>
      </c>
      <c r="Z387" t="str">
        <f>IF(tbl_Customers[[#This Row],[total_eve_calls]]&lt;=80,"Low Calls",
IF(tbl_Customers[[#This Row],[total_eve_calls]]&lt;=120,"Medium Calls","High Calls"))</f>
        <v>Medium Calls</v>
      </c>
      <c r="AA387" t="str">
        <f>IF(tbl_Customers[[#This Row],[total_eve_charge]]&lt;=15,"Low Charges",
IF(tbl_Customers[[#This Row],[total_eve_charge]]&lt;=20,"Medium Charges","High Charges"))</f>
        <v>Medium Charges</v>
      </c>
      <c r="AB3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 t="str">
        <f>IF(tbl_Customers[[#This Row],[number_vmail_messages]] = 0, "No Usage", IF(tbl_Customers[[#This Row],[number_vmail_messages]] &lt;= 20, "Low Usage", IF(tbl_Customers[[#This Row],[number_vmail_messages]] &lt;= 40, "Medium Usgae", "High Usage")))</f>
        <v>No Usage</v>
      </c>
      <c r="AD387" t="str">
        <f>IF(tbl_Customers[[#This Row],[total_day_minutes]]&lt;=150,"Low Usage", IF(tbl_Customers[[#This Row],[total_day_minutes]]&lt;=200,"Medium Usage", IF(tbl_Customers[[#This Row],[total_day_minutes]]&lt;=250,"High Usage","Very High Usage")))</f>
        <v>Low Usage</v>
      </c>
      <c r="AE387" t="str">
        <f>IF(tbl_Customers[[#This Row],[total_intl_calls]]&lt;=5,"Low Calls", IF(tbl_Customers[[#This Row],[total_intl_calls]]&lt;=10, "Medium Calls", "High Calls"))</f>
        <v>Low Calls</v>
      </c>
      <c r="AF3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 s="36" t="str">
        <f>IF(tbl_Customers[[#This Row],[Churn_Risk_Score]]&gt;=10,"High Risk", IF(tbl_Customers[[#This Row],[Churn_Risk_Score]]&gt;=5,"Medium Risk","Low Risk"))</f>
        <v>Low Risk</v>
      </c>
    </row>
    <row r="388" spans="1:33" x14ac:dyDescent="0.35">
      <c r="A388">
        <v>387</v>
      </c>
      <c r="B388" t="s">
        <v>62</v>
      </c>
      <c r="C388">
        <v>71</v>
      </c>
      <c r="D388" t="s">
        <v>21</v>
      </c>
      <c r="E388" t="s">
        <v>23</v>
      </c>
      <c r="F388" t="s">
        <v>22</v>
      </c>
      <c r="G388">
        <v>0</v>
      </c>
      <c r="H388">
        <v>178.2</v>
      </c>
      <c r="I388">
        <v>113</v>
      </c>
      <c r="J388">
        <v>30.29</v>
      </c>
      <c r="K388">
        <v>167.8</v>
      </c>
      <c r="L388">
        <v>94</v>
      </c>
      <c r="M388">
        <v>14.26</v>
      </c>
      <c r="N388">
        <v>182.1</v>
      </c>
      <c r="O388">
        <v>111</v>
      </c>
      <c r="P388">
        <v>8.19</v>
      </c>
      <c r="Q388">
        <v>13.6</v>
      </c>
      <c r="R388">
        <v>3</v>
      </c>
      <c r="S388">
        <v>3.67</v>
      </c>
      <c r="T388">
        <v>3</v>
      </c>
      <c r="U388" t="s">
        <v>23</v>
      </c>
      <c r="V388">
        <f>IF(tbl_Customers[[#This Row],[churn]] = "yes", 1, 0)</f>
        <v>1</v>
      </c>
      <c r="W388" t="str">
        <f>IF(tbl_Customers[[#This Row],[number_customer_service_calls]] &lt;= 1, "0-1 Calls", IF(tbl_Customers[[#This Row],[number_customer_service_calls]] &lt;= 3, "2-3 Calls", IF(tbl_Customers[[#This Row],[number_customer_service_calls]] &lt;=5, "4-5 Calls", "6+ Calls")))</f>
        <v>2-3 Calls</v>
      </c>
      <c r="X388" t="str">
        <f>IF(tbl_Customers[[#This Row],[account_length]] &lt;= 50, "0-50", IF(tbl_Customers[[#This Row],[account_length]] &lt;=100, "51-100", IF(tbl_Customers[[#This Row],[account_length]] &lt;= 150, "101-150", "151+")))</f>
        <v>51-100</v>
      </c>
      <c r="Y388" t="str">
        <f>IF(tbl_Customers[[#This Row],[total_intl_charge]] &lt;= 3, "Low Charges", "High Charges")</f>
        <v>High Charges</v>
      </c>
      <c r="Z388" t="str">
        <f>IF(tbl_Customers[[#This Row],[total_eve_calls]]&lt;=80,"Low Calls",
IF(tbl_Customers[[#This Row],[total_eve_calls]]&lt;=120,"Medium Calls","High Calls"))</f>
        <v>Medium Calls</v>
      </c>
      <c r="AA388" t="str">
        <f>IF(tbl_Customers[[#This Row],[total_eve_charge]]&lt;=15,"Low Charges",
IF(tbl_Customers[[#This Row],[total_eve_charge]]&lt;=20,"Medium Charges","High Charges"))</f>
        <v>Low Charges</v>
      </c>
      <c r="AB3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 t="str">
        <f>IF(tbl_Customers[[#This Row],[number_vmail_messages]] = 0, "No Usage", IF(tbl_Customers[[#This Row],[number_vmail_messages]] &lt;= 20, "Low Usage", IF(tbl_Customers[[#This Row],[number_vmail_messages]] &lt;= 40, "Medium Usgae", "High Usage")))</f>
        <v>No Usage</v>
      </c>
      <c r="AD388" t="str">
        <f>IF(tbl_Customers[[#This Row],[total_day_minutes]]&lt;=150,"Low Usage", IF(tbl_Customers[[#This Row],[total_day_minutes]]&lt;=200,"Medium Usage", IF(tbl_Customers[[#This Row],[total_day_minutes]]&lt;=250,"High Usage","Very High Usage")))</f>
        <v>Medium Usage</v>
      </c>
      <c r="AE388" t="str">
        <f>IF(tbl_Customers[[#This Row],[total_intl_calls]]&lt;=5,"Low Calls", IF(tbl_Customers[[#This Row],[total_intl_calls]]&lt;=10, "Medium Calls", "High Calls"))</f>
        <v>Low Calls</v>
      </c>
      <c r="AF3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8" s="36" t="str">
        <f>IF(tbl_Customers[[#This Row],[Churn_Risk_Score]]&gt;=10,"High Risk", IF(tbl_Customers[[#This Row],[Churn_Risk_Score]]&gt;=5,"Medium Risk","Low Risk"))</f>
        <v>Medium Risk</v>
      </c>
    </row>
    <row r="389" spans="1:33" x14ac:dyDescent="0.35">
      <c r="A389">
        <v>388</v>
      </c>
      <c r="B389" t="s">
        <v>40</v>
      </c>
      <c r="C389">
        <v>132</v>
      </c>
      <c r="D389" t="s">
        <v>28</v>
      </c>
      <c r="E389" t="s">
        <v>22</v>
      </c>
      <c r="F389" t="s">
        <v>23</v>
      </c>
      <c r="G389">
        <v>36</v>
      </c>
      <c r="H389">
        <v>226.2</v>
      </c>
      <c r="I389">
        <v>103</v>
      </c>
      <c r="J389">
        <v>38.450000000000003</v>
      </c>
      <c r="K389">
        <v>181.6</v>
      </c>
      <c r="L389">
        <v>125</v>
      </c>
      <c r="M389">
        <v>15.44</v>
      </c>
      <c r="N389">
        <v>258.8</v>
      </c>
      <c r="O389">
        <v>102</v>
      </c>
      <c r="P389">
        <v>11.65</v>
      </c>
      <c r="Q389">
        <v>10.5</v>
      </c>
      <c r="R389">
        <v>5</v>
      </c>
      <c r="S389">
        <v>2.84</v>
      </c>
      <c r="T389">
        <v>3</v>
      </c>
      <c r="U389" t="s">
        <v>23</v>
      </c>
      <c r="V389">
        <f>IF(tbl_Customers[[#This Row],[churn]] = "yes", 1, 0)</f>
        <v>1</v>
      </c>
      <c r="W389" t="str">
        <f>IF(tbl_Customers[[#This Row],[number_customer_service_calls]] &lt;= 1, "0-1 Calls", IF(tbl_Customers[[#This Row],[number_customer_service_calls]] &lt;= 3, "2-3 Calls", IF(tbl_Customers[[#This Row],[number_customer_service_calls]] &lt;=5, "4-5 Calls", "6+ Calls")))</f>
        <v>2-3 Calls</v>
      </c>
      <c r="X389" t="str">
        <f>IF(tbl_Customers[[#This Row],[account_length]] &lt;= 50, "0-50", IF(tbl_Customers[[#This Row],[account_length]] &lt;=100, "51-100", IF(tbl_Customers[[#This Row],[account_length]] &lt;= 150, "101-150", "151+")))</f>
        <v>101-150</v>
      </c>
      <c r="Y389" t="str">
        <f>IF(tbl_Customers[[#This Row],[total_intl_charge]] &lt;= 3, "Low Charges", "High Charges")</f>
        <v>Low Charges</v>
      </c>
      <c r="Z389" t="str">
        <f>IF(tbl_Customers[[#This Row],[total_eve_calls]]&lt;=80,"Low Calls",
IF(tbl_Customers[[#This Row],[total_eve_calls]]&lt;=120,"Medium Calls","High Calls"))</f>
        <v>High Calls</v>
      </c>
      <c r="AA389" t="str">
        <f>IF(tbl_Customers[[#This Row],[total_eve_charge]]&lt;=15,"Low Charges",
IF(tbl_Customers[[#This Row],[total_eve_charge]]&lt;=20,"Medium Charges","High Charges"))</f>
        <v>Medium Charges</v>
      </c>
      <c r="AB3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 t="str">
        <f>IF(tbl_Customers[[#This Row],[number_vmail_messages]] = 0, "No Usage", IF(tbl_Customers[[#This Row],[number_vmail_messages]] &lt;= 20, "Low Usage", IF(tbl_Customers[[#This Row],[number_vmail_messages]] &lt;= 40, "Medium Usgae", "High Usage")))</f>
        <v>Medium Usgae</v>
      </c>
      <c r="AD389" t="str">
        <f>IF(tbl_Customers[[#This Row],[total_day_minutes]]&lt;=150,"Low Usage", IF(tbl_Customers[[#This Row],[total_day_minutes]]&lt;=200,"Medium Usage", IF(tbl_Customers[[#This Row],[total_day_minutes]]&lt;=250,"High Usage","Very High Usage")))</f>
        <v>High Usage</v>
      </c>
      <c r="AE389" t="str">
        <f>IF(tbl_Customers[[#This Row],[total_intl_calls]]&lt;=5,"Low Calls", IF(tbl_Customers[[#This Row],[total_intl_calls]]&lt;=10, "Medium Calls", "High Calls"))</f>
        <v>Low Calls</v>
      </c>
      <c r="AF3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9" s="36" t="str">
        <f>IF(tbl_Customers[[#This Row],[Churn_Risk_Score]]&gt;=10,"High Risk", IF(tbl_Customers[[#This Row],[Churn_Risk_Score]]&gt;=5,"Medium Risk","Low Risk"))</f>
        <v>Low Risk</v>
      </c>
    </row>
    <row r="390" spans="1:33" x14ac:dyDescent="0.35">
      <c r="A390">
        <v>389</v>
      </c>
      <c r="B390" t="s">
        <v>68</v>
      </c>
      <c r="C390">
        <v>41</v>
      </c>
      <c r="D390" t="s">
        <v>28</v>
      </c>
      <c r="E390" t="s">
        <v>22</v>
      </c>
      <c r="F390" t="s">
        <v>23</v>
      </c>
      <c r="G390">
        <v>34</v>
      </c>
      <c r="H390">
        <v>194.4</v>
      </c>
      <c r="I390">
        <v>63</v>
      </c>
      <c r="J390">
        <v>33.049999999999997</v>
      </c>
      <c r="K390">
        <v>254.9</v>
      </c>
      <c r="L390">
        <v>110</v>
      </c>
      <c r="M390">
        <v>21.67</v>
      </c>
      <c r="N390">
        <v>160.19999999999999</v>
      </c>
      <c r="O390">
        <v>115</v>
      </c>
      <c r="P390">
        <v>7.21</v>
      </c>
      <c r="Q390">
        <v>17.2</v>
      </c>
      <c r="R390">
        <v>9</v>
      </c>
      <c r="S390">
        <v>4.6399999999999997</v>
      </c>
      <c r="T390">
        <v>2</v>
      </c>
      <c r="U390" t="s">
        <v>22</v>
      </c>
      <c r="V390">
        <f>IF(tbl_Customers[[#This Row],[churn]] = "yes", 1, 0)</f>
        <v>0</v>
      </c>
      <c r="W390" t="str">
        <f>IF(tbl_Customers[[#This Row],[number_customer_service_calls]] &lt;= 1, "0-1 Calls", IF(tbl_Customers[[#This Row],[number_customer_service_calls]] &lt;= 3, "2-3 Calls", IF(tbl_Customers[[#This Row],[number_customer_service_calls]] &lt;=5, "4-5 Calls", "6+ Calls")))</f>
        <v>2-3 Calls</v>
      </c>
      <c r="X390" t="str">
        <f>IF(tbl_Customers[[#This Row],[account_length]] &lt;= 50, "0-50", IF(tbl_Customers[[#This Row],[account_length]] &lt;=100, "51-100", IF(tbl_Customers[[#This Row],[account_length]] &lt;= 150, "101-150", "151+")))</f>
        <v>0-50</v>
      </c>
      <c r="Y390" t="str">
        <f>IF(tbl_Customers[[#This Row],[total_intl_charge]] &lt;= 3, "Low Charges", "High Charges")</f>
        <v>High Charges</v>
      </c>
      <c r="Z390" t="str">
        <f>IF(tbl_Customers[[#This Row],[total_eve_calls]]&lt;=80,"Low Calls",
IF(tbl_Customers[[#This Row],[total_eve_calls]]&lt;=120,"Medium Calls","High Calls"))</f>
        <v>Medium Calls</v>
      </c>
      <c r="AA390" t="str">
        <f>IF(tbl_Customers[[#This Row],[total_eve_charge]]&lt;=15,"Low Charges",
IF(tbl_Customers[[#This Row],[total_eve_charge]]&lt;=20,"Medium Charges","High Charges"))</f>
        <v>High Charges</v>
      </c>
      <c r="AB3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 t="str">
        <f>IF(tbl_Customers[[#This Row],[number_vmail_messages]] = 0, "No Usage", IF(tbl_Customers[[#This Row],[number_vmail_messages]] &lt;= 20, "Low Usage", IF(tbl_Customers[[#This Row],[number_vmail_messages]] &lt;= 40, "Medium Usgae", "High Usage")))</f>
        <v>Medium Usgae</v>
      </c>
      <c r="AD390" t="str">
        <f>IF(tbl_Customers[[#This Row],[total_day_minutes]]&lt;=150,"Low Usage", IF(tbl_Customers[[#This Row],[total_day_minutes]]&lt;=200,"Medium Usage", IF(tbl_Customers[[#This Row],[total_day_minutes]]&lt;=250,"High Usage","Very High Usage")))</f>
        <v>Medium Usage</v>
      </c>
      <c r="AE390" t="str">
        <f>IF(tbl_Customers[[#This Row],[total_intl_calls]]&lt;=5,"Low Calls", IF(tbl_Customers[[#This Row],[total_intl_calls]]&lt;=10, "Medium Calls", "High Calls"))</f>
        <v>Medium Calls</v>
      </c>
      <c r="AF3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0" s="36" t="str">
        <f>IF(tbl_Customers[[#This Row],[Churn_Risk_Score]]&gt;=10,"High Risk", IF(tbl_Customers[[#This Row],[Churn_Risk_Score]]&gt;=5,"Medium Risk","Low Risk"))</f>
        <v>Low Risk</v>
      </c>
    </row>
    <row r="391" spans="1:33" x14ac:dyDescent="0.35">
      <c r="A391">
        <v>390</v>
      </c>
      <c r="B391" t="s">
        <v>69</v>
      </c>
      <c r="C391">
        <v>44</v>
      </c>
      <c r="D391" t="s">
        <v>21</v>
      </c>
      <c r="E391" t="s">
        <v>22</v>
      </c>
      <c r="F391" t="s">
        <v>22</v>
      </c>
      <c r="G391">
        <v>0</v>
      </c>
      <c r="H391">
        <v>240.3</v>
      </c>
      <c r="I391">
        <v>146</v>
      </c>
      <c r="J391">
        <v>40.85</v>
      </c>
      <c r="K391">
        <v>164.6</v>
      </c>
      <c r="L391">
        <v>83</v>
      </c>
      <c r="M391">
        <v>13.99</v>
      </c>
      <c r="N391">
        <v>240.7</v>
      </c>
      <c r="O391">
        <v>106</v>
      </c>
      <c r="P391">
        <v>10.83</v>
      </c>
      <c r="Q391">
        <v>10.6</v>
      </c>
      <c r="R391">
        <v>2</v>
      </c>
      <c r="S391">
        <v>2.86</v>
      </c>
      <c r="T391">
        <v>1</v>
      </c>
      <c r="U391" t="s">
        <v>22</v>
      </c>
      <c r="V391">
        <f>IF(tbl_Customers[[#This Row],[churn]] = "yes", 1, 0)</f>
        <v>0</v>
      </c>
      <c r="W391" t="str">
        <f>IF(tbl_Customers[[#This Row],[number_customer_service_calls]] &lt;= 1, "0-1 Calls", IF(tbl_Customers[[#This Row],[number_customer_service_calls]] &lt;= 3, "2-3 Calls", IF(tbl_Customers[[#This Row],[number_customer_service_calls]] &lt;=5, "4-5 Calls", "6+ Calls")))</f>
        <v>0-1 Calls</v>
      </c>
      <c r="X391" t="str">
        <f>IF(tbl_Customers[[#This Row],[account_length]] &lt;= 50, "0-50", IF(tbl_Customers[[#This Row],[account_length]] &lt;=100, "51-100", IF(tbl_Customers[[#This Row],[account_length]] &lt;= 150, "101-150", "151+")))</f>
        <v>0-50</v>
      </c>
      <c r="Y391" t="str">
        <f>IF(tbl_Customers[[#This Row],[total_intl_charge]] &lt;= 3, "Low Charges", "High Charges")</f>
        <v>Low Charges</v>
      </c>
      <c r="Z391" t="str">
        <f>IF(tbl_Customers[[#This Row],[total_eve_calls]]&lt;=80,"Low Calls",
IF(tbl_Customers[[#This Row],[total_eve_calls]]&lt;=120,"Medium Calls","High Calls"))</f>
        <v>Medium Calls</v>
      </c>
      <c r="AA391" t="str">
        <f>IF(tbl_Customers[[#This Row],[total_eve_charge]]&lt;=15,"Low Charges",
IF(tbl_Customers[[#This Row],[total_eve_charge]]&lt;=20,"Medium Charges","High Charges"))</f>
        <v>Low Charges</v>
      </c>
      <c r="AB3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 t="str">
        <f>IF(tbl_Customers[[#This Row],[number_vmail_messages]] = 0, "No Usage", IF(tbl_Customers[[#This Row],[number_vmail_messages]] &lt;= 20, "Low Usage", IF(tbl_Customers[[#This Row],[number_vmail_messages]] &lt;= 40, "Medium Usgae", "High Usage")))</f>
        <v>No Usage</v>
      </c>
      <c r="AD391" t="str">
        <f>IF(tbl_Customers[[#This Row],[total_day_minutes]]&lt;=150,"Low Usage", IF(tbl_Customers[[#This Row],[total_day_minutes]]&lt;=200,"Medium Usage", IF(tbl_Customers[[#This Row],[total_day_minutes]]&lt;=250,"High Usage","Very High Usage")))</f>
        <v>High Usage</v>
      </c>
      <c r="AE391" t="str">
        <f>IF(tbl_Customers[[#This Row],[total_intl_calls]]&lt;=5,"Low Calls", IF(tbl_Customers[[#This Row],[total_intl_calls]]&lt;=10, "Medium Calls", "High Calls"))</f>
        <v>Low Calls</v>
      </c>
      <c r="AF3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 s="36" t="str">
        <f>IF(tbl_Customers[[#This Row],[Churn_Risk_Score]]&gt;=10,"High Risk", IF(tbl_Customers[[#This Row],[Churn_Risk_Score]]&gt;=5,"Medium Risk","Low Risk"))</f>
        <v>Low Risk</v>
      </c>
    </row>
    <row r="392" spans="1:33" x14ac:dyDescent="0.35">
      <c r="A392">
        <v>391</v>
      </c>
      <c r="B392" t="s">
        <v>62</v>
      </c>
      <c r="C392">
        <v>78</v>
      </c>
      <c r="D392" t="s">
        <v>25</v>
      </c>
      <c r="E392" t="s">
        <v>22</v>
      </c>
      <c r="F392" t="s">
        <v>22</v>
      </c>
      <c r="G392">
        <v>0</v>
      </c>
      <c r="H392">
        <v>75</v>
      </c>
      <c r="I392">
        <v>116</v>
      </c>
      <c r="J392">
        <v>12.75</v>
      </c>
      <c r="K392">
        <v>248.7</v>
      </c>
      <c r="L392">
        <v>87</v>
      </c>
      <c r="M392">
        <v>21.14</v>
      </c>
      <c r="N392">
        <v>176</v>
      </c>
      <c r="O392">
        <v>83</v>
      </c>
      <c r="P392">
        <v>7.92</v>
      </c>
      <c r="Q392">
        <v>9.5</v>
      </c>
      <c r="R392">
        <v>6</v>
      </c>
      <c r="S392">
        <v>2.57</v>
      </c>
      <c r="T392">
        <v>3</v>
      </c>
      <c r="U392" t="s">
        <v>22</v>
      </c>
      <c r="V392">
        <f>IF(tbl_Customers[[#This Row],[churn]] = "yes", 1, 0)</f>
        <v>0</v>
      </c>
      <c r="W392" t="str">
        <f>IF(tbl_Customers[[#This Row],[number_customer_service_calls]] &lt;= 1, "0-1 Calls", IF(tbl_Customers[[#This Row],[number_customer_service_calls]] &lt;= 3, "2-3 Calls", IF(tbl_Customers[[#This Row],[number_customer_service_calls]] &lt;=5, "4-5 Calls", "6+ Calls")))</f>
        <v>2-3 Calls</v>
      </c>
      <c r="X392" t="str">
        <f>IF(tbl_Customers[[#This Row],[account_length]] &lt;= 50, "0-50", IF(tbl_Customers[[#This Row],[account_length]] &lt;=100, "51-100", IF(tbl_Customers[[#This Row],[account_length]] &lt;= 150, "101-150", "151+")))</f>
        <v>51-100</v>
      </c>
      <c r="Y392" t="str">
        <f>IF(tbl_Customers[[#This Row],[total_intl_charge]] &lt;= 3, "Low Charges", "High Charges")</f>
        <v>Low Charges</v>
      </c>
      <c r="Z392" t="str">
        <f>IF(tbl_Customers[[#This Row],[total_eve_calls]]&lt;=80,"Low Calls",
IF(tbl_Customers[[#This Row],[total_eve_calls]]&lt;=120,"Medium Calls","High Calls"))</f>
        <v>Medium Calls</v>
      </c>
      <c r="AA392" t="str">
        <f>IF(tbl_Customers[[#This Row],[total_eve_charge]]&lt;=15,"Low Charges",
IF(tbl_Customers[[#This Row],[total_eve_charge]]&lt;=20,"Medium Charges","High Charges"))</f>
        <v>High Charges</v>
      </c>
      <c r="AB3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 t="str">
        <f>IF(tbl_Customers[[#This Row],[number_vmail_messages]] = 0, "No Usage", IF(tbl_Customers[[#This Row],[number_vmail_messages]] &lt;= 20, "Low Usage", IF(tbl_Customers[[#This Row],[number_vmail_messages]] &lt;= 40, "Medium Usgae", "High Usage")))</f>
        <v>No Usage</v>
      </c>
      <c r="AD392" t="str">
        <f>IF(tbl_Customers[[#This Row],[total_day_minutes]]&lt;=150,"Low Usage", IF(tbl_Customers[[#This Row],[total_day_minutes]]&lt;=200,"Medium Usage", IF(tbl_Customers[[#This Row],[total_day_minutes]]&lt;=250,"High Usage","Very High Usage")))</f>
        <v>Low Usage</v>
      </c>
      <c r="AE392" t="str">
        <f>IF(tbl_Customers[[#This Row],[total_intl_calls]]&lt;=5,"Low Calls", IF(tbl_Customers[[#This Row],[total_intl_calls]]&lt;=10, "Medium Calls", "High Calls"))</f>
        <v>Medium Calls</v>
      </c>
      <c r="AF3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2" s="36" t="str">
        <f>IF(tbl_Customers[[#This Row],[Churn_Risk_Score]]&gt;=10,"High Risk", IF(tbl_Customers[[#This Row],[Churn_Risk_Score]]&gt;=5,"Medium Risk","Low Risk"))</f>
        <v>Low Risk</v>
      </c>
    </row>
    <row r="393" spans="1:33" x14ac:dyDescent="0.35">
      <c r="A393">
        <v>392</v>
      </c>
      <c r="B393" t="s">
        <v>72</v>
      </c>
      <c r="C393">
        <v>149</v>
      </c>
      <c r="D393" t="s">
        <v>25</v>
      </c>
      <c r="E393" t="s">
        <v>22</v>
      </c>
      <c r="F393" t="s">
        <v>22</v>
      </c>
      <c r="G393">
        <v>0</v>
      </c>
      <c r="H393">
        <v>69.099999999999994</v>
      </c>
      <c r="I393">
        <v>117</v>
      </c>
      <c r="J393">
        <v>11.75</v>
      </c>
      <c r="K393">
        <v>136.30000000000001</v>
      </c>
      <c r="L393">
        <v>100</v>
      </c>
      <c r="M393">
        <v>11.59</v>
      </c>
      <c r="N393">
        <v>181.7</v>
      </c>
      <c r="O393">
        <v>53</v>
      </c>
      <c r="P393">
        <v>8.18</v>
      </c>
      <c r="Q393">
        <v>6.3</v>
      </c>
      <c r="R393">
        <v>3</v>
      </c>
      <c r="S393">
        <v>1.7</v>
      </c>
      <c r="T393">
        <v>1</v>
      </c>
      <c r="U393" t="s">
        <v>22</v>
      </c>
      <c r="V393">
        <f>IF(tbl_Customers[[#This Row],[churn]] = "yes", 1, 0)</f>
        <v>0</v>
      </c>
      <c r="W393" t="str">
        <f>IF(tbl_Customers[[#This Row],[number_customer_service_calls]] &lt;= 1, "0-1 Calls", IF(tbl_Customers[[#This Row],[number_customer_service_calls]] &lt;= 3, "2-3 Calls", IF(tbl_Customers[[#This Row],[number_customer_service_calls]] &lt;=5, "4-5 Calls", "6+ Calls")))</f>
        <v>0-1 Calls</v>
      </c>
      <c r="X393" t="str">
        <f>IF(tbl_Customers[[#This Row],[account_length]] &lt;= 50, "0-50", IF(tbl_Customers[[#This Row],[account_length]] &lt;=100, "51-100", IF(tbl_Customers[[#This Row],[account_length]] &lt;= 150, "101-150", "151+")))</f>
        <v>101-150</v>
      </c>
      <c r="Y393" t="str">
        <f>IF(tbl_Customers[[#This Row],[total_intl_charge]] &lt;= 3, "Low Charges", "High Charges")</f>
        <v>Low Charges</v>
      </c>
      <c r="Z393" t="str">
        <f>IF(tbl_Customers[[#This Row],[total_eve_calls]]&lt;=80,"Low Calls",
IF(tbl_Customers[[#This Row],[total_eve_calls]]&lt;=120,"Medium Calls","High Calls"))</f>
        <v>Medium Calls</v>
      </c>
      <c r="AA393" t="str">
        <f>IF(tbl_Customers[[#This Row],[total_eve_charge]]&lt;=15,"Low Charges",
IF(tbl_Customers[[#This Row],[total_eve_charge]]&lt;=20,"Medium Charges","High Charges"))</f>
        <v>Low Charges</v>
      </c>
      <c r="AB3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3" t="str">
        <f>IF(tbl_Customers[[#This Row],[number_vmail_messages]] = 0, "No Usage", IF(tbl_Customers[[#This Row],[number_vmail_messages]] &lt;= 20, "Low Usage", IF(tbl_Customers[[#This Row],[number_vmail_messages]] &lt;= 40, "Medium Usgae", "High Usage")))</f>
        <v>No Usage</v>
      </c>
      <c r="AD393" t="str">
        <f>IF(tbl_Customers[[#This Row],[total_day_minutes]]&lt;=150,"Low Usage", IF(tbl_Customers[[#This Row],[total_day_minutes]]&lt;=200,"Medium Usage", IF(tbl_Customers[[#This Row],[total_day_minutes]]&lt;=250,"High Usage","Very High Usage")))</f>
        <v>Low Usage</v>
      </c>
      <c r="AE393" t="str">
        <f>IF(tbl_Customers[[#This Row],[total_intl_calls]]&lt;=5,"Low Calls", IF(tbl_Customers[[#This Row],[total_intl_calls]]&lt;=10, "Medium Calls", "High Calls"))</f>
        <v>Low Calls</v>
      </c>
      <c r="AF3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 s="36" t="str">
        <f>IF(tbl_Customers[[#This Row],[Churn_Risk_Score]]&gt;=10,"High Risk", IF(tbl_Customers[[#This Row],[Churn_Risk_Score]]&gt;=5,"Medium Risk","Low Risk"))</f>
        <v>Low Risk</v>
      </c>
    </row>
    <row r="394" spans="1:33" x14ac:dyDescent="0.35">
      <c r="A394">
        <v>393</v>
      </c>
      <c r="B394" t="s">
        <v>31</v>
      </c>
      <c r="C394">
        <v>72</v>
      </c>
      <c r="D394" t="s">
        <v>28</v>
      </c>
      <c r="E394" t="s">
        <v>22</v>
      </c>
      <c r="F394" t="s">
        <v>23</v>
      </c>
      <c r="G394">
        <v>33</v>
      </c>
      <c r="H394">
        <v>96.6</v>
      </c>
      <c r="I394">
        <v>59</v>
      </c>
      <c r="J394">
        <v>16.420000000000002</v>
      </c>
      <c r="K394">
        <v>315.39999999999998</v>
      </c>
      <c r="L394">
        <v>98</v>
      </c>
      <c r="M394">
        <v>26.81</v>
      </c>
      <c r="N394">
        <v>163.30000000000001</v>
      </c>
      <c r="O394">
        <v>117</v>
      </c>
      <c r="P394">
        <v>7.35</v>
      </c>
      <c r="Q394">
        <v>6.2</v>
      </c>
      <c r="R394">
        <v>4</v>
      </c>
      <c r="S394">
        <v>1.67</v>
      </c>
      <c r="T394">
        <v>4</v>
      </c>
      <c r="U394" t="s">
        <v>23</v>
      </c>
      <c r="V394">
        <f>IF(tbl_Customers[[#This Row],[churn]] = "yes", 1, 0)</f>
        <v>1</v>
      </c>
      <c r="W394" t="str">
        <f>IF(tbl_Customers[[#This Row],[number_customer_service_calls]] &lt;= 1, "0-1 Calls", IF(tbl_Customers[[#This Row],[number_customer_service_calls]] &lt;= 3, "2-3 Calls", IF(tbl_Customers[[#This Row],[number_customer_service_calls]] &lt;=5, "4-5 Calls", "6+ Calls")))</f>
        <v>4-5 Calls</v>
      </c>
      <c r="X394" t="str">
        <f>IF(tbl_Customers[[#This Row],[account_length]] &lt;= 50, "0-50", IF(tbl_Customers[[#This Row],[account_length]] &lt;=100, "51-100", IF(tbl_Customers[[#This Row],[account_length]] &lt;= 150, "101-150", "151+")))</f>
        <v>51-100</v>
      </c>
      <c r="Y394" t="str">
        <f>IF(tbl_Customers[[#This Row],[total_intl_charge]] &lt;= 3, "Low Charges", "High Charges")</f>
        <v>Low Charges</v>
      </c>
      <c r="Z394" t="str">
        <f>IF(tbl_Customers[[#This Row],[total_eve_calls]]&lt;=80,"Low Calls",
IF(tbl_Customers[[#This Row],[total_eve_calls]]&lt;=120,"Medium Calls","High Calls"))</f>
        <v>Medium Calls</v>
      </c>
      <c r="AA394" t="str">
        <f>IF(tbl_Customers[[#This Row],[total_eve_charge]]&lt;=15,"Low Charges",
IF(tbl_Customers[[#This Row],[total_eve_charge]]&lt;=20,"Medium Charges","High Charges"))</f>
        <v>High Charges</v>
      </c>
      <c r="AB3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 t="str">
        <f>IF(tbl_Customers[[#This Row],[number_vmail_messages]] = 0, "No Usage", IF(tbl_Customers[[#This Row],[number_vmail_messages]] &lt;= 20, "Low Usage", IF(tbl_Customers[[#This Row],[number_vmail_messages]] &lt;= 40, "Medium Usgae", "High Usage")))</f>
        <v>Medium Usgae</v>
      </c>
      <c r="AD394" t="str">
        <f>IF(tbl_Customers[[#This Row],[total_day_minutes]]&lt;=150,"Low Usage", IF(tbl_Customers[[#This Row],[total_day_minutes]]&lt;=200,"Medium Usage", IF(tbl_Customers[[#This Row],[total_day_minutes]]&lt;=250,"High Usage","Very High Usage")))</f>
        <v>Low Usage</v>
      </c>
      <c r="AE394" t="str">
        <f>IF(tbl_Customers[[#This Row],[total_intl_calls]]&lt;=5,"Low Calls", IF(tbl_Customers[[#This Row],[total_intl_calls]]&lt;=10, "Medium Calls", "High Calls"))</f>
        <v>Low Calls</v>
      </c>
      <c r="AF3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4" s="36" t="str">
        <f>IF(tbl_Customers[[#This Row],[Churn_Risk_Score]]&gt;=10,"High Risk", IF(tbl_Customers[[#This Row],[Churn_Risk_Score]]&gt;=5,"Medium Risk","Low Risk"))</f>
        <v>Low Risk</v>
      </c>
    </row>
    <row r="395" spans="1:33" x14ac:dyDescent="0.35">
      <c r="A395">
        <v>394</v>
      </c>
      <c r="B395" t="s">
        <v>53</v>
      </c>
      <c r="C395">
        <v>139</v>
      </c>
      <c r="D395" t="s">
        <v>21</v>
      </c>
      <c r="E395" t="s">
        <v>22</v>
      </c>
      <c r="F395" t="s">
        <v>23</v>
      </c>
      <c r="G395">
        <v>20</v>
      </c>
      <c r="H395">
        <v>214.6</v>
      </c>
      <c r="I395">
        <v>101</v>
      </c>
      <c r="J395">
        <v>36.479999999999997</v>
      </c>
      <c r="K395">
        <v>235.1</v>
      </c>
      <c r="L395">
        <v>132</v>
      </c>
      <c r="M395">
        <v>19.98</v>
      </c>
      <c r="N395">
        <v>162.80000000000001</v>
      </c>
      <c r="O395">
        <v>132</v>
      </c>
      <c r="P395">
        <v>7.33</v>
      </c>
      <c r="Q395">
        <v>14.8</v>
      </c>
      <c r="R395">
        <v>12</v>
      </c>
      <c r="S395">
        <v>4</v>
      </c>
      <c r="T395">
        <v>0</v>
      </c>
      <c r="U395" t="s">
        <v>22</v>
      </c>
      <c r="V395">
        <f>IF(tbl_Customers[[#This Row],[churn]] = "yes", 1, 0)</f>
        <v>0</v>
      </c>
      <c r="W395" t="str">
        <f>IF(tbl_Customers[[#This Row],[number_customer_service_calls]] &lt;= 1, "0-1 Calls", IF(tbl_Customers[[#This Row],[number_customer_service_calls]] &lt;= 3, "2-3 Calls", IF(tbl_Customers[[#This Row],[number_customer_service_calls]] &lt;=5, "4-5 Calls", "6+ Calls")))</f>
        <v>0-1 Calls</v>
      </c>
      <c r="X395" t="str">
        <f>IF(tbl_Customers[[#This Row],[account_length]] &lt;= 50, "0-50", IF(tbl_Customers[[#This Row],[account_length]] &lt;=100, "51-100", IF(tbl_Customers[[#This Row],[account_length]] &lt;= 150, "101-150", "151+")))</f>
        <v>101-150</v>
      </c>
      <c r="Y395" t="str">
        <f>IF(tbl_Customers[[#This Row],[total_intl_charge]] &lt;= 3, "Low Charges", "High Charges")</f>
        <v>High Charges</v>
      </c>
      <c r="Z395" t="str">
        <f>IF(tbl_Customers[[#This Row],[total_eve_calls]]&lt;=80,"Low Calls",
IF(tbl_Customers[[#This Row],[total_eve_calls]]&lt;=120,"Medium Calls","High Calls"))</f>
        <v>High Calls</v>
      </c>
      <c r="AA395" t="str">
        <f>IF(tbl_Customers[[#This Row],[total_eve_charge]]&lt;=15,"Low Charges",
IF(tbl_Customers[[#This Row],[total_eve_charge]]&lt;=20,"Medium Charges","High Charges"))</f>
        <v>Medium Charges</v>
      </c>
      <c r="AB3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 t="str">
        <f>IF(tbl_Customers[[#This Row],[number_vmail_messages]] = 0, "No Usage", IF(tbl_Customers[[#This Row],[number_vmail_messages]] &lt;= 20, "Low Usage", IF(tbl_Customers[[#This Row],[number_vmail_messages]] &lt;= 40, "Medium Usgae", "High Usage")))</f>
        <v>Low Usage</v>
      </c>
      <c r="AD395" t="str">
        <f>IF(tbl_Customers[[#This Row],[total_day_minutes]]&lt;=150,"Low Usage", IF(tbl_Customers[[#This Row],[total_day_minutes]]&lt;=200,"Medium Usage", IF(tbl_Customers[[#This Row],[total_day_minutes]]&lt;=250,"High Usage","Very High Usage")))</f>
        <v>High Usage</v>
      </c>
      <c r="AE395" t="str">
        <f>IF(tbl_Customers[[#This Row],[total_intl_calls]]&lt;=5,"Low Calls", IF(tbl_Customers[[#This Row],[total_intl_calls]]&lt;=10, "Medium Calls", "High Calls"))</f>
        <v>High Calls</v>
      </c>
      <c r="AF3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5" s="36" t="str">
        <f>IF(tbl_Customers[[#This Row],[Churn_Risk_Score]]&gt;=10,"High Risk", IF(tbl_Customers[[#This Row],[Churn_Risk_Score]]&gt;=5,"Medium Risk","Low Risk"))</f>
        <v>Low Risk</v>
      </c>
    </row>
    <row r="396" spans="1:33" x14ac:dyDescent="0.35">
      <c r="A396">
        <v>395</v>
      </c>
      <c r="B396" t="s">
        <v>48</v>
      </c>
      <c r="C396">
        <v>141</v>
      </c>
      <c r="D396" t="s">
        <v>28</v>
      </c>
      <c r="E396" t="s">
        <v>22</v>
      </c>
      <c r="F396" t="s">
        <v>23</v>
      </c>
      <c r="G396">
        <v>23</v>
      </c>
      <c r="H396">
        <v>149.69999999999999</v>
      </c>
      <c r="I396">
        <v>112</v>
      </c>
      <c r="J396">
        <v>25.45</v>
      </c>
      <c r="K396">
        <v>162.5</v>
      </c>
      <c r="L396">
        <v>118</v>
      </c>
      <c r="M396">
        <v>13.81</v>
      </c>
      <c r="N396">
        <v>220.3</v>
      </c>
      <c r="O396">
        <v>115</v>
      </c>
      <c r="P396">
        <v>9.91</v>
      </c>
      <c r="Q396">
        <v>7.6</v>
      </c>
      <c r="R396">
        <v>2</v>
      </c>
      <c r="S396">
        <v>2.0499999999999998</v>
      </c>
      <c r="T396">
        <v>3</v>
      </c>
      <c r="U396" t="s">
        <v>22</v>
      </c>
      <c r="V396">
        <f>IF(tbl_Customers[[#This Row],[churn]] = "yes", 1, 0)</f>
        <v>0</v>
      </c>
      <c r="W396" t="str">
        <f>IF(tbl_Customers[[#This Row],[number_customer_service_calls]] &lt;= 1, "0-1 Calls", IF(tbl_Customers[[#This Row],[number_customer_service_calls]] &lt;= 3, "2-3 Calls", IF(tbl_Customers[[#This Row],[number_customer_service_calls]] &lt;=5, "4-5 Calls", "6+ Calls")))</f>
        <v>2-3 Calls</v>
      </c>
      <c r="X396" t="str">
        <f>IF(tbl_Customers[[#This Row],[account_length]] &lt;= 50, "0-50", IF(tbl_Customers[[#This Row],[account_length]] &lt;=100, "51-100", IF(tbl_Customers[[#This Row],[account_length]] &lt;= 150, "101-150", "151+")))</f>
        <v>101-150</v>
      </c>
      <c r="Y396" t="str">
        <f>IF(tbl_Customers[[#This Row],[total_intl_charge]] &lt;= 3, "Low Charges", "High Charges")</f>
        <v>Low Charges</v>
      </c>
      <c r="Z396" t="str">
        <f>IF(tbl_Customers[[#This Row],[total_eve_calls]]&lt;=80,"Low Calls",
IF(tbl_Customers[[#This Row],[total_eve_calls]]&lt;=120,"Medium Calls","High Calls"))</f>
        <v>Medium Calls</v>
      </c>
      <c r="AA396" t="str">
        <f>IF(tbl_Customers[[#This Row],[total_eve_charge]]&lt;=15,"Low Charges",
IF(tbl_Customers[[#This Row],[total_eve_charge]]&lt;=20,"Medium Charges","High Charges"))</f>
        <v>Low Charges</v>
      </c>
      <c r="AB3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 t="str">
        <f>IF(tbl_Customers[[#This Row],[number_vmail_messages]] = 0, "No Usage", IF(tbl_Customers[[#This Row],[number_vmail_messages]] &lt;= 20, "Low Usage", IF(tbl_Customers[[#This Row],[number_vmail_messages]] &lt;= 40, "Medium Usgae", "High Usage")))</f>
        <v>Medium Usgae</v>
      </c>
      <c r="AD396" t="str">
        <f>IF(tbl_Customers[[#This Row],[total_day_minutes]]&lt;=150,"Low Usage", IF(tbl_Customers[[#This Row],[total_day_minutes]]&lt;=200,"Medium Usage", IF(tbl_Customers[[#This Row],[total_day_minutes]]&lt;=250,"High Usage","Very High Usage")))</f>
        <v>Low Usage</v>
      </c>
      <c r="AE396" t="str">
        <f>IF(tbl_Customers[[#This Row],[total_intl_calls]]&lt;=5,"Low Calls", IF(tbl_Customers[[#This Row],[total_intl_calls]]&lt;=10, "Medium Calls", "High Calls"))</f>
        <v>Low Calls</v>
      </c>
      <c r="AF3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6" s="36" t="str">
        <f>IF(tbl_Customers[[#This Row],[Churn_Risk_Score]]&gt;=10,"High Risk", IF(tbl_Customers[[#This Row],[Churn_Risk_Score]]&gt;=5,"Medium Risk","Low Risk"))</f>
        <v>Low Risk</v>
      </c>
    </row>
    <row r="397" spans="1:33" x14ac:dyDescent="0.35">
      <c r="A397">
        <v>396</v>
      </c>
      <c r="B397" t="s">
        <v>42</v>
      </c>
      <c r="C397">
        <v>140</v>
      </c>
      <c r="D397" t="s">
        <v>25</v>
      </c>
      <c r="E397" t="s">
        <v>22</v>
      </c>
      <c r="F397" t="s">
        <v>22</v>
      </c>
      <c r="G397">
        <v>0</v>
      </c>
      <c r="H397">
        <v>149.80000000000001</v>
      </c>
      <c r="I397">
        <v>134</v>
      </c>
      <c r="J397">
        <v>25.47</v>
      </c>
      <c r="K397">
        <v>164.4</v>
      </c>
      <c r="L397">
        <v>98</v>
      </c>
      <c r="M397">
        <v>13.97</v>
      </c>
      <c r="N397">
        <v>294.7</v>
      </c>
      <c r="O397">
        <v>124</v>
      </c>
      <c r="P397">
        <v>13.26</v>
      </c>
      <c r="Q397">
        <v>8.1</v>
      </c>
      <c r="R397">
        <v>2</v>
      </c>
      <c r="S397">
        <v>2.19</v>
      </c>
      <c r="T397">
        <v>1</v>
      </c>
      <c r="U397" t="s">
        <v>22</v>
      </c>
      <c r="V397">
        <f>IF(tbl_Customers[[#This Row],[churn]] = "yes", 1, 0)</f>
        <v>0</v>
      </c>
      <c r="W397" t="str">
        <f>IF(tbl_Customers[[#This Row],[number_customer_service_calls]] &lt;= 1, "0-1 Calls", IF(tbl_Customers[[#This Row],[number_customer_service_calls]] &lt;= 3, "2-3 Calls", IF(tbl_Customers[[#This Row],[number_customer_service_calls]] &lt;=5, "4-5 Calls", "6+ Calls")))</f>
        <v>0-1 Calls</v>
      </c>
      <c r="X397" t="str">
        <f>IF(tbl_Customers[[#This Row],[account_length]] &lt;= 50, "0-50", IF(tbl_Customers[[#This Row],[account_length]] &lt;=100, "51-100", IF(tbl_Customers[[#This Row],[account_length]] &lt;= 150, "101-150", "151+")))</f>
        <v>101-150</v>
      </c>
      <c r="Y397" t="str">
        <f>IF(tbl_Customers[[#This Row],[total_intl_charge]] &lt;= 3, "Low Charges", "High Charges")</f>
        <v>Low Charges</v>
      </c>
      <c r="Z397" t="str">
        <f>IF(tbl_Customers[[#This Row],[total_eve_calls]]&lt;=80,"Low Calls",
IF(tbl_Customers[[#This Row],[total_eve_calls]]&lt;=120,"Medium Calls","High Calls"))</f>
        <v>Medium Calls</v>
      </c>
      <c r="AA397" t="str">
        <f>IF(tbl_Customers[[#This Row],[total_eve_charge]]&lt;=15,"Low Charges",
IF(tbl_Customers[[#This Row],[total_eve_charge]]&lt;=20,"Medium Charges","High Charges"))</f>
        <v>Low Charges</v>
      </c>
      <c r="AB3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 t="str">
        <f>IF(tbl_Customers[[#This Row],[number_vmail_messages]] = 0, "No Usage", IF(tbl_Customers[[#This Row],[number_vmail_messages]] &lt;= 20, "Low Usage", IF(tbl_Customers[[#This Row],[number_vmail_messages]] &lt;= 40, "Medium Usgae", "High Usage")))</f>
        <v>No Usage</v>
      </c>
      <c r="AD397" t="str">
        <f>IF(tbl_Customers[[#This Row],[total_day_minutes]]&lt;=150,"Low Usage", IF(tbl_Customers[[#This Row],[total_day_minutes]]&lt;=200,"Medium Usage", IF(tbl_Customers[[#This Row],[total_day_minutes]]&lt;=250,"High Usage","Very High Usage")))</f>
        <v>Low Usage</v>
      </c>
      <c r="AE397" t="str">
        <f>IF(tbl_Customers[[#This Row],[total_intl_calls]]&lt;=5,"Low Calls", IF(tbl_Customers[[#This Row],[total_intl_calls]]&lt;=10, "Medium Calls", "High Calls"))</f>
        <v>Low Calls</v>
      </c>
      <c r="AF3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 s="36" t="str">
        <f>IF(tbl_Customers[[#This Row],[Churn_Risk_Score]]&gt;=10,"High Risk", IF(tbl_Customers[[#This Row],[Churn_Risk_Score]]&gt;=5,"Medium Risk","Low Risk"))</f>
        <v>Low Risk</v>
      </c>
    </row>
    <row r="398" spans="1:33" x14ac:dyDescent="0.35">
      <c r="A398">
        <v>397</v>
      </c>
      <c r="B398" t="s">
        <v>37</v>
      </c>
      <c r="C398">
        <v>99</v>
      </c>
      <c r="D398" t="s">
        <v>25</v>
      </c>
      <c r="E398" t="s">
        <v>22</v>
      </c>
      <c r="F398" t="s">
        <v>22</v>
      </c>
      <c r="G398">
        <v>0</v>
      </c>
      <c r="H398">
        <v>190.4</v>
      </c>
      <c r="I398">
        <v>102</v>
      </c>
      <c r="J398">
        <v>32.369999999999997</v>
      </c>
      <c r="K398">
        <v>158.1</v>
      </c>
      <c r="L398">
        <v>107</v>
      </c>
      <c r="M398">
        <v>13.44</v>
      </c>
      <c r="N398">
        <v>271.5</v>
      </c>
      <c r="O398">
        <v>92</v>
      </c>
      <c r="P398">
        <v>12.22</v>
      </c>
      <c r="Q398">
        <v>11.2</v>
      </c>
      <c r="R398">
        <v>4</v>
      </c>
      <c r="S398">
        <v>3.02</v>
      </c>
      <c r="T398">
        <v>2</v>
      </c>
      <c r="U398" t="s">
        <v>22</v>
      </c>
      <c r="V398">
        <f>IF(tbl_Customers[[#This Row],[churn]] = "yes", 1, 0)</f>
        <v>0</v>
      </c>
      <c r="W398" t="str">
        <f>IF(tbl_Customers[[#This Row],[number_customer_service_calls]] &lt;= 1, "0-1 Calls", IF(tbl_Customers[[#This Row],[number_customer_service_calls]] &lt;= 3, "2-3 Calls", IF(tbl_Customers[[#This Row],[number_customer_service_calls]] &lt;=5, "4-5 Calls", "6+ Calls")))</f>
        <v>2-3 Calls</v>
      </c>
      <c r="X398" t="str">
        <f>IF(tbl_Customers[[#This Row],[account_length]] &lt;= 50, "0-50", IF(tbl_Customers[[#This Row],[account_length]] &lt;=100, "51-100", IF(tbl_Customers[[#This Row],[account_length]] &lt;= 150, "101-150", "151+")))</f>
        <v>51-100</v>
      </c>
      <c r="Y398" t="str">
        <f>IF(tbl_Customers[[#This Row],[total_intl_charge]] &lt;= 3, "Low Charges", "High Charges")</f>
        <v>High Charges</v>
      </c>
      <c r="Z398" t="str">
        <f>IF(tbl_Customers[[#This Row],[total_eve_calls]]&lt;=80,"Low Calls",
IF(tbl_Customers[[#This Row],[total_eve_calls]]&lt;=120,"Medium Calls","High Calls"))</f>
        <v>Medium Calls</v>
      </c>
      <c r="AA398" t="str">
        <f>IF(tbl_Customers[[#This Row],[total_eve_charge]]&lt;=15,"Low Charges",
IF(tbl_Customers[[#This Row],[total_eve_charge]]&lt;=20,"Medium Charges","High Charges"))</f>
        <v>Low Charges</v>
      </c>
      <c r="AB3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 t="str">
        <f>IF(tbl_Customers[[#This Row],[number_vmail_messages]] = 0, "No Usage", IF(tbl_Customers[[#This Row],[number_vmail_messages]] &lt;= 20, "Low Usage", IF(tbl_Customers[[#This Row],[number_vmail_messages]] &lt;= 40, "Medium Usgae", "High Usage")))</f>
        <v>No Usage</v>
      </c>
      <c r="AD398" t="str">
        <f>IF(tbl_Customers[[#This Row],[total_day_minutes]]&lt;=150,"Low Usage", IF(tbl_Customers[[#This Row],[total_day_minutes]]&lt;=200,"Medium Usage", IF(tbl_Customers[[#This Row],[total_day_minutes]]&lt;=250,"High Usage","Very High Usage")))</f>
        <v>Medium Usage</v>
      </c>
      <c r="AE398" t="str">
        <f>IF(tbl_Customers[[#This Row],[total_intl_calls]]&lt;=5,"Low Calls", IF(tbl_Customers[[#This Row],[total_intl_calls]]&lt;=10, "Medium Calls", "High Calls"))</f>
        <v>Low Calls</v>
      </c>
      <c r="AF3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8" s="36" t="str">
        <f>IF(tbl_Customers[[#This Row],[Churn_Risk_Score]]&gt;=10,"High Risk", IF(tbl_Customers[[#This Row],[Churn_Risk_Score]]&gt;=5,"Medium Risk","Low Risk"))</f>
        <v>Low Risk</v>
      </c>
    </row>
    <row r="399" spans="1:33" x14ac:dyDescent="0.35">
      <c r="A399">
        <v>398</v>
      </c>
      <c r="B399" t="s">
        <v>45</v>
      </c>
      <c r="C399">
        <v>166</v>
      </c>
      <c r="D399" t="s">
        <v>25</v>
      </c>
      <c r="E399" t="s">
        <v>22</v>
      </c>
      <c r="F399" t="s">
        <v>22</v>
      </c>
      <c r="G399">
        <v>0</v>
      </c>
      <c r="H399">
        <v>181.4</v>
      </c>
      <c r="I399">
        <v>108</v>
      </c>
      <c r="J399">
        <v>30.84</v>
      </c>
      <c r="K399">
        <v>253.8</v>
      </c>
      <c r="L399">
        <v>54</v>
      </c>
      <c r="M399">
        <v>21.57</v>
      </c>
      <c r="N399">
        <v>112.3</v>
      </c>
      <c r="O399">
        <v>94</v>
      </c>
      <c r="P399">
        <v>5.05</v>
      </c>
      <c r="Q399">
        <v>11.6</v>
      </c>
      <c r="R399">
        <v>6</v>
      </c>
      <c r="S399">
        <v>3.13</v>
      </c>
      <c r="T399">
        <v>1</v>
      </c>
      <c r="U399" t="s">
        <v>22</v>
      </c>
      <c r="V399">
        <f>IF(tbl_Customers[[#This Row],[churn]] = "yes", 1, 0)</f>
        <v>0</v>
      </c>
      <c r="W399" t="str">
        <f>IF(tbl_Customers[[#This Row],[number_customer_service_calls]] &lt;= 1, "0-1 Calls", IF(tbl_Customers[[#This Row],[number_customer_service_calls]] &lt;= 3, "2-3 Calls", IF(tbl_Customers[[#This Row],[number_customer_service_calls]] &lt;=5, "4-5 Calls", "6+ Calls")))</f>
        <v>0-1 Calls</v>
      </c>
      <c r="X399" t="str">
        <f>IF(tbl_Customers[[#This Row],[account_length]] &lt;= 50, "0-50", IF(tbl_Customers[[#This Row],[account_length]] &lt;=100, "51-100", IF(tbl_Customers[[#This Row],[account_length]] &lt;= 150, "101-150", "151+")))</f>
        <v>151+</v>
      </c>
      <c r="Y399" t="str">
        <f>IF(tbl_Customers[[#This Row],[total_intl_charge]] &lt;= 3, "Low Charges", "High Charges")</f>
        <v>High Charges</v>
      </c>
      <c r="Z399" t="str">
        <f>IF(tbl_Customers[[#This Row],[total_eve_calls]]&lt;=80,"Low Calls",
IF(tbl_Customers[[#This Row],[total_eve_calls]]&lt;=120,"Medium Calls","High Calls"))</f>
        <v>Low Calls</v>
      </c>
      <c r="AA399" t="str">
        <f>IF(tbl_Customers[[#This Row],[total_eve_charge]]&lt;=15,"Low Charges",
IF(tbl_Customers[[#This Row],[total_eve_charge]]&lt;=20,"Medium Charges","High Charges"))</f>
        <v>High Charges</v>
      </c>
      <c r="AB3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 t="str">
        <f>IF(tbl_Customers[[#This Row],[number_vmail_messages]] = 0, "No Usage", IF(tbl_Customers[[#This Row],[number_vmail_messages]] &lt;= 20, "Low Usage", IF(tbl_Customers[[#This Row],[number_vmail_messages]] &lt;= 40, "Medium Usgae", "High Usage")))</f>
        <v>No Usage</v>
      </c>
      <c r="AD399" t="str">
        <f>IF(tbl_Customers[[#This Row],[total_day_minutes]]&lt;=150,"Low Usage", IF(tbl_Customers[[#This Row],[total_day_minutes]]&lt;=200,"Medium Usage", IF(tbl_Customers[[#This Row],[total_day_minutes]]&lt;=250,"High Usage","Very High Usage")))</f>
        <v>Medium Usage</v>
      </c>
      <c r="AE399" t="str">
        <f>IF(tbl_Customers[[#This Row],[total_intl_calls]]&lt;=5,"Low Calls", IF(tbl_Customers[[#This Row],[total_intl_calls]]&lt;=10, "Medium Calls", "High Calls"))</f>
        <v>Medium Calls</v>
      </c>
      <c r="AF3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9" s="36" t="str">
        <f>IF(tbl_Customers[[#This Row],[Churn_Risk_Score]]&gt;=10,"High Risk", IF(tbl_Customers[[#This Row],[Churn_Risk_Score]]&gt;=5,"Medium Risk","Low Risk"))</f>
        <v>Low Risk</v>
      </c>
    </row>
    <row r="400" spans="1:33" x14ac:dyDescent="0.35">
      <c r="A400">
        <v>399</v>
      </c>
      <c r="B400" t="s">
        <v>62</v>
      </c>
      <c r="C400">
        <v>124</v>
      </c>
      <c r="D400" t="s">
        <v>25</v>
      </c>
      <c r="E400" t="s">
        <v>22</v>
      </c>
      <c r="F400" t="s">
        <v>22</v>
      </c>
      <c r="G400">
        <v>0</v>
      </c>
      <c r="H400">
        <v>151.1</v>
      </c>
      <c r="I400">
        <v>123</v>
      </c>
      <c r="J400">
        <v>25.69</v>
      </c>
      <c r="K400">
        <v>187.4</v>
      </c>
      <c r="L400">
        <v>104</v>
      </c>
      <c r="M400">
        <v>15.93</v>
      </c>
      <c r="N400">
        <v>255.4</v>
      </c>
      <c r="O400">
        <v>93</v>
      </c>
      <c r="P400">
        <v>11.49</v>
      </c>
      <c r="Q400">
        <v>5.3</v>
      </c>
      <c r="R400">
        <v>3</v>
      </c>
      <c r="S400">
        <v>1.43</v>
      </c>
      <c r="T400">
        <v>1</v>
      </c>
      <c r="U400" t="s">
        <v>22</v>
      </c>
      <c r="V400">
        <f>IF(tbl_Customers[[#This Row],[churn]] = "yes", 1, 0)</f>
        <v>0</v>
      </c>
      <c r="W400" t="str">
        <f>IF(tbl_Customers[[#This Row],[number_customer_service_calls]] &lt;= 1, "0-1 Calls", IF(tbl_Customers[[#This Row],[number_customer_service_calls]] &lt;= 3, "2-3 Calls", IF(tbl_Customers[[#This Row],[number_customer_service_calls]] &lt;=5, "4-5 Calls", "6+ Calls")))</f>
        <v>0-1 Calls</v>
      </c>
      <c r="X400" t="str">
        <f>IF(tbl_Customers[[#This Row],[account_length]] &lt;= 50, "0-50", IF(tbl_Customers[[#This Row],[account_length]] &lt;=100, "51-100", IF(tbl_Customers[[#This Row],[account_length]] &lt;= 150, "101-150", "151+")))</f>
        <v>101-150</v>
      </c>
      <c r="Y400" t="str">
        <f>IF(tbl_Customers[[#This Row],[total_intl_charge]] &lt;= 3, "Low Charges", "High Charges")</f>
        <v>Low Charges</v>
      </c>
      <c r="Z400" t="str">
        <f>IF(tbl_Customers[[#This Row],[total_eve_calls]]&lt;=80,"Low Calls",
IF(tbl_Customers[[#This Row],[total_eve_calls]]&lt;=120,"Medium Calls","High Calls"))</f>
        <v>Medium Calls</v>
      </c>
      <c r="AA400" t="str">
        <f>IF(tbl_Customers[[#This Row],[total_eve_charge]]&lt;=15,"Low Charges",
IF(tbl_Customers[[#This Row],[total_eve_charge]]&lt;=20,"Medium Charges","High Charges"))</f>
        <v>Medium Charges</v>
      </c>
      <c r="AB4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 t="str">
        <f>IF(tbl_Customers[[#This Row],[number_vmail_messages]] = 0, "No Usage", IF(tbl_Customers[[#This Row],[number_vmail_messages]] &lt;= 20, "Low Usage", IF(tbl_Customers[[#This Row],[number_vmail_messages]] &lt;= 40, "Medium Usgae", "High Usage")))</f>
        <v>No Usage</v>
      </c>
      <c r="AD400" t="str">
        <f>IF(tbl_Customers[[#This Row],[total_day_minutes]]&lt;=150,"Low Usage", IF(tbl_Customers[[#This Row],[total_day_minutes]]&lt;=200,"Medium Usage", IF(tbl_Customers[[#This Row],[total_day_minutes]]&lt;=250,"High Usage","Very High Usage")))</f>
        <v>Medium Usage</v>
      </c>
      <c r="AE400" t="str">
        <f>IF(tbl_Customers[[#This Row],[total_intl_calls]]&lt;=5,"Low Calls", IF(tbl_Customers[[#This Row],[total_intl_calls]]&lt;=10, "Medium Calls", "High Calls"))</f>
        <v>Low Calls</v>
      </c>
      <c r="AF4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 s="36" t="str">
        <f>IF(tbl_Customers[[#This Row],[Churn_Risk_Score]]&gt;=10,"High Risk", IF(tbl_Customers[[#This Row],[Churn_Risk_Score]]&gt;=5,"Medium Risk","Low Risk"))</f>
        <v>Low Risk</v>
      </c>
    </row>
    <row r="401" spans="1:33" x14ac:dyDescent="0.35">
      <c r="A401">
        <v>400</v>
      </c>
      <c r="B401" t="s">
        <v>49</v>
      </c>
      <c r="C401">
        <v>74</v>
      </c>
      <c r="D401" t="s">
        <v>21</v>
      </c>
      <c r="E401" t="s">
        <v>22</v>
      </c>
      <c r="F401" t="s">
        <v>22</v>
      </c>
      <c r="G401">
        <v>0</v>
      </c>
      <c r="H401">
        <v>155.69999999999999</v>
      </c>
      <c r="I401">
        <v>116</v>
      </c>
      <c r="J401">
        <v>26.47</v>
      </c>
      <c r="K401">
        <v>173.7</v>
      </c>
      <c r="L401">
        <v>63</v>
      </c>
      <c r="M401">
        <v>14.76</v>
      </c>
      <c r="N401">
        <v>257.39999999999998</v>
      </c>
      <c r="O401">
        <v>97</v>
      </c>
      <c r="P401">
        <v>11.58</v>
      </c>
      <c r="Q401">
        <v>8.1</v>
      </c>
      <c r="R401">
        <v>4</v>
      </c>
      <c r="S401">
        <v>2.19</v>
      </c>
      <c r="T401">
        <v>0</v>
      </c>
      <c r="U401" t="s">
        <v>22</v>
      </c>
      <c r="V401">
        <f>IF(tbl_Customers[[#This Row],[churn]] = "yes", 1, 0)</f>
        <v>0</v>
      </c>
      <c r="W401" t="str">
        <f>IF(tbl_Customers[[#This Row],[number_customer_service_calls]] &lt;= 1, "0-1 Calls", IF(tbl_Customers[[#This Row],[number_customer_service_calls]] &lt;= 3, "2-3 Calls", IF(tbl_Customers[[#This Row],[number_customer_service_calls]] &lt;=5, "4-5 Calls", "6+ Calls")))</f>
        <v>0-1 Calls</v>
      </c>
      <c r="X401" t="str">
        <f>IF(tbl_Customers[[#This Row],[account_length]] &lt;= 50, "0-50", IF(tbl_Customers[[#This Row],[account_length]] &lt;=100, "51-100", IF(tbl_Customers[[#This Row],[account_length]] &lt;= 150, "101-150", "151+")))</f>
        <v>51-100</v>
      </c>
      <c r="Y401" t="str">
        <f>IF(tbl_Customers[[#This Row],[total_intl_charge]] &lt;= 3, "Low Charges", "High Charges")</f>
        <v>Low Charges</v>
      </c>
      <c r="Z401" t="str">
        <f>IF(tbl_Customers[[#This Row],[total_eve_calls]]&lt;=80,"Low Calls",
IF(tbl_Customers[[#This Row],[total_eve_calls]]&lt;=120,"Medium Calls","High Calls"))</f>
        <v>Low Calls</v>
      </c>
      <c r="AA401" t="str">
        <f>IF(tbl_Customers[[#This Row],[total_eve_charge]]&lt;=15,"Low Charges",
IF(tbl_Customers[[#This Row],[total_eve_charge]]&lt;=20,"Medium Charges","High Charges"))</f>
        <v>Low Charges</v>
      </c>
      <c r="AB4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 t="str">
        <f>IF(tbl_Customers[[#This Row],[number_vmail_messages]] = 0, "No Usage", IF(tbl_Customers[[#This Row],[number_vmail_messages]] &lt;= 20, "Low Usage", IF(tbl_Customers[[#This Row],[number_vmail_messages]] &lt;= 40, "Medium Usgae", "High Usage")))</f>
        <v>No Usage</v>
      </c>
      <c r="AD401" t="str">
        <f>IF(tbl_Customers[[#This Row],[total_day_minutes]]&lt;=150,"Low Usage", IF(tbl_Customers[[#This Row],[total_day_minutes]]&lt;=200,"Medium Usage", IF(tbl_Customers[[#This Row],[total_day_minutes]]&lt;=250,"High Usage","Very High Usage")))</f>
        <v>Medium Usage</v>
      </c>
      <c r="AE401" t="str">
        <f>IF(tbl_Customers[[#This Row],[total_intl_calls]]&lt;=5,"Low Calls", IF(tbl_Customers[[#This Row],[total_intl_calls]]&lt;=10, "Medium Calls", "High Calls"))</f>
        <v>Low Calls</v>
      </c>
      <c r="AF4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 s="36" t="str">
        <f>IF(tbl_Customers[[#This Row],[Churn_Risk_Score]]&gt;=10,"High Risk", IF(tbl_Customers[[#This Row],[Churn_Risk_Score]]&gt;=5,"Medium Risk","Low Risk"))</f>
        <v>Low Risk</v>
      </c>
    </row>
    <row r="402" spans="1:33" x14ac:dyDescent="0.35">
      <c r="A402">
        <v>401</v>
      </c>
      <c r="B402" t="s">
        <v>48</v>
      </c>
      <c r="C402">
        <v>117</v>
      </c>
      <c r="D402" t="s">
        <v>28</v>
      </c>
      <c r="E402" t="s">
        <v>22</v>
      </c>
      <c r="F402" t="s">
        <v>22</v>
      </c>
      <c r="G402">
        <v>0</v>
      </c>
      <c r="H402">
        <v>149.9</v>
      </c>
      <c r="I402">
        <v>95</v>
      </c>
      <c r="J402">
        <v>25.48</v>
      </c>
      <c r="K402">
        <v>256.10000000000002</v>
      </c>
      <c r="L402">
        <v>110</v>
      </c>
      <c r="M402">
        <v>21.77</v>
      </c>
      <c r="N402">
        <v>212.7</v>
      </c>
      <c r="O402">
        <v>92</v>
      </c>
      <c r="P402">
        <v>9.57</v>
      </c>
      <c r="Q402">
        <v>13.3</v>
      </c>
      <c r="R402">
        <v>13</v>
      </c>
      <c r="S402">
        <v>3.59</v>
      </c>
      <c r="T402">
        <v>2</v>
      </c>
      <c r="U402" t="s">
        <v>22</v>
      </c>
      <c r="V402">
        <f>IF(tbl_Customers[[#This Row],[churn]] = "yes", 1, 0)</f>
        <v>0</v>
      </c>
      <c r="W402" t="str">
        <f>IF(tbl_Customers[[#This Row],[number_customer_service_calls]] &lt;= 1, "0-1 Calls", IF(tbl_Customers[[#This Row],[number_customer_service_calls]] &lt;= 3, "2-3 Calls", IF(tbl_Customers[[#This Row],[number_customer_service_calls]] &lt;=5, "4-5 Calls", "6+ Calls")))</f>
        <v>2-3 Calls</v>
      </c>
      <c r="X402" t="str">
        <f>IF(tbl_Customers[[#This Row],[account_length]] &lt;= 50, "0-50", IF(tbl_Customers[[#This Row],[account_length]] &lt;=100, "51-100", IF(tbl_Customers[[#This Row],[account_length]] &lt;= 150, "101-150", "151+")))</f>
        <v>101-150</v>
      </c>
      <c r="Y402" t="str">
        <f>IF(tbl_Customers[[#This Row],[total_intl_charge]] &lt;= 3, "Low Charges", "High Charges")</f>
        <v>High Charges</v>
      </c>
      <c r="Z402" t="str">
        <f>IF(tbl_Customers[[#This Row],[total_eve_calls]]&lt;=80,"Low Calls",
IF(tbl_Customers[[#This Row],[total_eve_calls]]&lt;=120,"Medium Calls","High Calls"))</f>
        <v>Medium Calls</v>
      </c>
      <c r="AA402" t="str">
        <f>IF(tbl_Customers[[#This Row],[total_eve_charge]]&lt;=15,"Low Charges",
IF(tbl_Customers[[#This Row],[total_eve_charge]]&lt;=20,"Medium Charges","High Charges"))</f>
        <v>High Charges</v>
      </c>
      <c r="AB4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 t="str">
        <f>IF(tbl_Customers[[#This Row],[number_vmail_messages]] = 0, "No Usage", IF(tbl_Customers[[#This Row],[number_vmail_messages]] &lt;= 20, "Low Usage", IF(tbl_Customers[[#This Row],[number_vmail_messages]] &lt;= 40, "Medium Usgae", "High Usage")))</f>
        <v>No Usage</v>
      </c>
      <c r="AD402" t="str">
        <f>IF(tbl_Customers[[#This Row],[total_day_minutes]]&lt;=150,"Low Usage", IF(tbl_Customers[[#This Row],[total_day_minutes]]&lt;=200,"Medium Usage", IF(tbl_Customers[[#This Row],[total_day_minutes]]&lt;=250,"High Usage","Very High Usage")))</f>
        <v>Low Usage</v>
      </c>
      <c r="AE402" t="str">
        <f>IF(tbl_Customers[[#This Row],[total_intl_calls]]&lt;=5,"Low Calls", IF(tbl_Customers[[#This Row],[total_intl_calls]]&lt;=10, "Medium Calls", "High Calls"))</f>
        <v>High Calls</v>
      </c>
      <c r="AF4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 s="36" t="str">
        <f>IF(tbl_Customers[[#This Row],[Churn_Risk_Score]]&gt;=10,"High Risk", IF(tbl_Customers[[#This Row],[Churn_Risk_Score]]&gt;=5,"Medium Risk","Low Risk"))</f>
        <v>Low Risk</v>
      </c>
    </row>
    <row r="403" spans="1:33" x14ac:dyDescent="0.35">
      <c r="A403">
        <v>402</v>
      </c>
      <c r="B403" t="s">
        <v>48</v>
      </c>
      <c r="C403">
        <v>85</v>
      </c>
      <c r="D403" t="s">
        <v>28</v>
      </c>
      <c r="E403" t="s">
        <v>22</v>
      </c>
      <c r="F403" t="s">
        <v>22</v>
      </c>
      <c r="G403">
        <v>0</v>
      </c>
      <c r="H403">
        <v>222.3</v>
      </c>
      <c r="I403">
        <v>132</v>
      </c>
      <c r="J403">
        <v>37.79</v>
      </c>
      <c r="K403">
        <v>231.5</v>
      </c>
      <c r="L403">
        <v>101</v>
      </c>
      <c r="M403">
        <v>19.68</v>
      </c>
      <c r="N403">
        <v>223.5</v>
      </c>
      <c r="O403">
        <v>75</v>
      </c>
      <c r="P403">
        <v>10.06</v>
      </c>
      <c r="Q403">
        <v>11</v>
      </c>
      <c r="R403">
        <v>2</v>
      </c>
      <c r="S403">
        <v>2.97</v>
      </c>
      <c r="T403">
        <v>3</v>
      </c>
      <c r="U403" t="s">
        <v>22</v>
      </c>
      <c r="V403">
        <f>IF(tbl_Customers[[#This Row],[churn]] = "yes", 1, 0)</f>
        <v>0</v>
      </c>
      <c r="W403" t="str">
        <f>IF(tbl_Customers[[#This Row],[number_customer_service_calls]] &lt;= 1, "0-1 Calls", IF(tbl_Customers[[#This Row],[number_customer_service_calls]] &lt;= 3, "2-3 Calls", IF(tbl_Customers[[#This Row],[number_customer_service_calls]] &lt;=5, "4-5 Calls", "6+ Calls")))</f>
        <v>2-3 Calls</v>
      </c>
      <c r="X403" t="str">
        <f>IF(tbl_Customers[[#This Row],[account_length]] &lt;= 50, "0-50", IF(tbl_Customers[[#This Row],[account_length]] &lt;=100, "51-100", IF(tbl_Customers[[#This Row],[account_length]] &lt;= 150, "101-150", "151+")))</f>
        <v>51-100</v>
      </c>
      <c r="Y403" t="str">
        <f>IF(tbl_Customers[[#This Row],[total_intl_charge]] &lt;= 3, "Low Charges", "High Charges")</f>
        <v>Low Charges</v>
      </c>
      <c r="Z403" t="str">
        <f>IF(tbl_Customers[[#This Row],[total_eve_calls]]&lt;=80,"Low Calls",
IF(tbl_Customers[[#This Row],[total_eve_calls]]&lt;=120,"Medium Calls","High Calls"))</f>
        <v>Medium Calls</v>
      </c>
      <c r="AA403" t="str">
        <f>IF(tbl_Customers[[#This Row],[total_eve_charge]]&lt;=15,"Low Charges",
IF(tbl_Customers[[#This Row],[total_eve_charge]]&lt;=20,"Medium Charges","High Charges"))</f>
        <v>Medium Charges</v>
      </c>
      <c r="AB4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 t="str">
        <f>IF(tbl_Customers[[#This Row],[number_vmail_messages]] = 0, "No Usage", IF(tbl_Customers[[#This Row],[number_vmail_messages]] &lt;= 20, "Low Usage", IF(tbl_Customers[[#This Row],[number_vmail_messages]] &lt;= 40, "Medium Usgae", "High Usage")))</f>
        <v>No Usage</v>
      </c>
      <c r="AD403" t="str">
        <f>IF(tbl_Customers[[#This Row],[total_day_minutes]]&lt;=150,"Low Usage", IF(tbl_Customers[[#This Row],[total_day_minutes]]&lt;=200,"Medium Usage", IF(tbl_Customers[[#This Row],[total_day_minutes]]&lt;=250,"High Usage","Very High Usage")))</f>
        <v>High Usage</v>
      </c>
      <c r="AE403" t="str">
        <f>IF(tbl_Customers[[#This Row],[total_intl_calls]]&lt;=5,"Low Calls", IF(tbl_Customers[[#This Row],[total_intl_calls]]&lt;=10, "Medium Calls", "High Calls"))</f>
        <v>Low Calls</v>
      </c>
      <c r="AF4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 s="36" t="str">
        <f>IF(tbl_Customers[[#This Row],[Churn_Risk_Score]]&gt;=10,"High Risk", IF(tbl_Customers[[#This Row],[Churn_Risk_Score]]&gt;=5,"Medium Risk","Low Risk"))</f>
        <v>Low Risk</v>
      </c>
    </row>
    <row r="404" spans="1:33" x14ac:dyDescent="0.35">
      <c r="A404">
        <v>403</v>
      </c>
      <c r="B404" t="s">
        <v>55</v>
      </c>
      <c r="C404">
        <v>36</v>
      </c>
      <c r="D404" t="s">
        <v>21</v>
      </c>
      <c r="E404" t="s">
        <v>22</v>
      </c>
      <c r="F404" t="s">
        <v>23</v>
      </c>
      <c r="G404">
        <v>16</v>
      </c>
      <c r="H404">
        <v>149.4</v>
      </c>
      <c r="I404">
        <v>111</v>
      </c>
      <c r="J404">
        <v>25.4</v>
      </c>
      <c r="K404">
        <v>131.80000000000001</v>
      </c>
      <c r="L404">
        <v>113</v>
      </c>
      <c r="M404">
        <v>11.2</v>
      </c>
      <c r="N404">
        <v>132.69999999999999</v>
      </c>
      <c r="O404">
        <v>87</v>
      </c>
      <c r="P404">
        <v>5.97</v>
      </c>
      <c r="Q404">
        <v>6.7</v>
      </c>
      <c r="R404">
        <v>2</v>
      </c>
      <c r="S404">
        <v>1.81</v>
      </c>
      <c r="T404">
        <v>0</v>
      </c>
      <c r="U404" t="s">
        <v>22</v>
      </c>
      <c r="V404">
        <f>IF(tbl_Customers[[#This Row],[churn]] = "yes", 1, 0)</f>
        <v>0</v>
      </c>
      <c r="W404" t="str">
        <f>IF(tbl_Customers[[#This Row],[number_customer_service_calls]] &lt;= 1, "0-1 Calls", IF(tbl_Customers[[#This Row],[number_customer_service_calls]] &lt;= 3, "2-3 Calls", IF(tbl_Customers[[#This Row],[number_customer_service_calls]] &lt;=5, "4-5 Calls", "6+ Calls")))</f>
        <v>0-1 Calls</v>
      </c>
      <c r="X404" t="str">
        <f>IF(tbl_Customers[[#This Row],[account_length]] &lt;= 50, "0-50", IF(tbl_Customers[[#This Row],[account_length]] &lt;=100, "51-100", IF(tbl_Customers[[#This Row],[account_length]] &lt;= 150, "101-150", "151+")))</f>
        <v>0-50</v>
      </c>
      <c r="Y404" t="str">
        <f>IF(tbl_Customers[[#This Row],[total_intl_charge]] &lt;= 3, "Low Charges", "High Charges")</f>
        <v>Low Charges</v>
      </c>
      <c r="Z404" t="str">
        <f>IF(tbl_Customers[[#This Row],[total_eve_calls]]&lt;=80,"Low Calls",
IF(tbl_Customers[[#This Row],[total_eve_calls]]&lt;=120,"Medium Calls","High Calls"))</f>
        <v>Medium Calls</v>
      </c>
      <c r="AA404" t="str">
        <f>IF(tbl_Customers[[#This Row],[total_eve_charge]]&lt;=15,"Low Charges",
IF(tbl_Customers[[#This Row],[total_eve_charge]]&lt;=20,"Medium Charges","High Charges"))</f>
        <v>Low Charges</v>
      </c>
      <c r="AB4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4" t="str">
        <f>IF(tbl_Customers[[#This Row],[number_vmail_messages]] = 0, "No Usage", IF(tbl_Customers[[#This Row],[number_vmail_messages]] &lt;= 20, "Low Usage", IF(tbl_Customers[[#This Row],[number_vmail_messages]] &lt;= 40, "Medium Usgae", "High Usage")))</f>
        <v>Low Usage</v>
      </c>
      <c r="AD404" t="str">
        <f>IF(tbl_Customers[[#This Row],[total_day_minutes]]&lt;=150,"Low Usage", IF(tbl_Customers[[#This Row],[total_day_minutes]]&lt;=200,"Medium Usage", IF(tbl_Customers[[#This Row],[total_day_minutes]]&lt;=250,"High Usage","Very High Usage")))</f>
        <v>Low Usage</v>
      </c>
      <c r="AE404" t="str">
        <f>IF(tbl_Customers[[#This Row],[total_intl_calls]]&lt;=5,"Low Calls", IF(tbl_Customers[[#This Row],[total_intl_calls]]&lt;=10, "Medium Calls", "High Calls"))</f>
        <v>Low Calls</v>
      </c>
      <c r="AF4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4" s="36" t="str">
        <f>IF(tbl_Customers[[#This Row],[Churn_Risk_Score]]&gt;=10,"High Risk", IF(tbl_Customers[[#This Row],[Churn_Risk_Score]]&gt;=5,"Medium Risk","Low Risk"))</f>
        <v>Low Risk</v>
      </c>
    </row>
    <row r="405" spans="1:33" x14ac:dyDescent="0.35">
      <c r="A405">
        <v>404</v>
      </c>
      <c r="B405" t="s">
        <v>27</v>
      </c>
      <c r="C405">
        <v>102</v>
      </c>
      <c r="D405" t="s">
        <v>28</v>
      </c>
      <c r="E405" t="s">
        <v>23</v>
      </c>
      <c r="F405" t="s">
        <v>22</v>
      </c>
      <c r="G405">
        <v>0</v>
      </c>
      <c r="H405">
        <v>233.8</v>
      </c>
      <c r="I405">
        <v>103</v>
      </c>
      <c r="J405">
        <v>39.75</v>
      </c>
      <c r="K405">
        <v>221.6</v>
      </c>
      <c r="L405">
        <v>131</v>
      </c>
      <c r="M405">
        <v>18.84</v>
      </c>
      <c r="N405">
        <v>146.9</v>
      </c>
      <c r="O405">
        <v>106</v>
      </c>
      <c r="P405">
        <v>6.61</v>
      </c>
      <c r="Q405">
        <v>12.8</v>
      </c>
      <c r="R405">
        <v>3</v>
      </c>
      <c r="S405">
        <v>3.46</v>
      </c>
      <c r="T405">
        <v>0</v>
      </c>
      <c r="U405" t="s">
        <v>22</v>
      </c>
      <c r="V405">
        <f>IF(tbl_Customers[[#This Row],[churn]] = "yes", 1, 0)</f>
        <v>0</v>
      </c>
      <c r="W405" t="str">
        <f>IF(tbl_Customers[[#This Row],[number_customer_service_calls]] &lt;= 1, "0-1 Calls", IF(tbl_Customers[[#This Row],[number_customer_service_calls]] &lt;= 3, "2-3 Calls", IF(tbl_Customers[[#This Row],[number_customer_service_calls]] &lt;=5, "4-5 Calls", "6+ Calls")))</f>
        <v>0-1 Calls</v>
      </c>
      <c r="X405" t="str">
        <f>IF(tbl_Customers[[#This Row],[account_length]] &lt;= 50, "0-50", IF(tbl_Customers[[#This Row],[account_length]] &lt;=100, "51-100", IF(tbl_Customers[[#This Row],[account_length]] &lt;= 150, "101-150", "151+")))</f>
        <v>101-150</v>
      </c>
      <c r="Y405" t="str">
        <f>IF(tbl_Customers[[#This Row],[total_intl_charge]] &lt;= 3, "Low Charges", "High Charges")</f>
        <v>High Charges</v>
      </c>
      <c r="Z405" t="str">
        <f>IF(tbl_Customers[[#This Row],[total_eve_calls]]&lt;=80,"Low Calls",
IF(tbl_Customers[[#This Row],[total_eve_calls]]&lt;=120,"Medium Calls","High Calls"))</f>
        <v>High Calls</v>
      </c>
      <c r="AA405" t="str">
        <f>IF(tbl_Customers[[#This Row],[total_eve_charge]]&lt;=15,"Low Charges",
IF(tbl_Customers[[#This Row],[total_eve_charge]]&lt;=20,"Medium Charges","High Charges"))</f>
        <v>Medium Charges</v>
      </c>
      <c r="AB4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 t="str">
        <f>IF(tbl_Customers[[#This Row],[number_vmail_messages]] = 0, "No Usage", IF(tbl_Customers[[#This Row],[number_vmail_messages]] &lt;= 20, "Low Usage", IF(tbl_Customers[[#This Row],[number_vmail_messages]] &lt;= 40, "Medium Usgae", "High Usage")))</f>
        <v>No Usage</v>
      </c>
      <c r="AD405" t="str">
        <f>IF(tbl_Customers[[#This Row],[total_day_minutes]]&lt;=150,"Low Usage", IF(tbl_Customers[[#This Row],[total_day_minutes]]&lt;=200,"Medium Usage", IF(tbl_Customers[[#This Row],[total_day_minutes]]&lt;=250,"High Usage","Very High Usage")))</f>
        <v>High Usage</v>
      </c>
      <c r="AE405" t="str">
        <f>IF(tbl_Customers[[#This Row],[total_intl_calls]]&lt;=5,"Low Calls", IF(tbl_Customers[[#This Row],[total_intl_calls]]&lt;=10, "Medium Calls", "High Calls"))</f>
        <v>Low Calls</v>
      </c>
      <c r="AF4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05" s="36" t="str">
        <f>IF(tbl_Customers[[#This Row],[Churn_Risk_Score]]&gt;=10,"High Risk", IF(tbl_Customers[[#This Row],[Churn_Risk_Score]]&gt;=5,"Medium Risk","Low Risk"))</f>
        <v>Medium Risk</v>
      </c>
    </row>
    <row r="406" spans="1:33" x14ac:dyDescent="0.35">
      <c r="A406">
        <v>405</v>
      </c>
      <c r="B406" t="s">
        <v>32</v>
      </c>
      <c r="C406">
        <v>76</v>
      </c>
      <c r="D406" t="s">
        <v>21</v>
      </c>
      <c r="E406" t="s">
        <v>22</v>
      </c>
      <c r="F406" t="s">
        <v>22</v>
      </c>
      <c r="G406">
        <v>0</v>
      </c>
      <c r="H406">
        <v>204.2</v>
      </c>
      <c r="I406">
        <v>100</v>
      </c>
      <c r="J406">
        <v>34.71</v>
      </c>
      <c r="K406">
        <v>292.60000000000002</v>
      </c>
      <c r="L406">
        <v>139</v>
      </c>
      <c r="M406">
        <v>24.87</v>
      </c>
      <c r="N406">
        <v>244.3</v>
      </c>
      <c r="O406">
        <v>105</v>
      </c>
      <c r="P406">
        <v>10.99</v>
      </c>
      <c r="Q406">
        <v>10.5</v>
      </c>
      <c r="R406">
        <v>2</v>
      </c>
      <c r="S406">
        <v>2.84</v>
      </c>
      <c r="T406">
        <v>0</v>
      </c>
      <c r="U406" t="s">
        <v>22</v>
      </c>
      <c r="V406">
        <f>IF(tbl_Customers[[#This Row],[churn]] = "yes", 1, 0)</f>
        <v>0</v>
      </c>
      <c r="W406" t="str">
        <f>IF(tbl_Customers[[#This Row],[number_customer_service_calls]] &lt;= 1, "0-1 Calls", IF(tbl_Customers[[#This Row],[number_customer_service_calls]] &lt;= 3, "2-3 Calls", IF(tbl_Customers[[#This Row],[number_customer_service_calls]] &lt;=5, "4-5 Calls", "6+ Calls")))</f>
        <v>0-1 Calls</v>
      </c>
      <c r="X406" t="str">
        <f>IF(tbl_Customers[[#This Row],[account_length]] &lt;= 50, "0-50", IF(tbl_Customers[[#This Row],[account_length]] &lt;=100, "51-100", IF(tbl_Customers[[#This Row],[account_length]] &lt;= 150, "101-150", "151+")))</f>
        <v>51-100</v>
      </c>
      <c r="Y406" t="str">
        <f>IF(tbl_Customers[[#This Row],[total_intl_charge]] &lt;= 3, "Low Charges", "High Charges")</f>
        <v>Low Charges</v>
      </c>
      <c r="Z406" t="str">
        <f>IF(tbl_Customers[[#This Row],[total_eve_calls]]&lt;=80,"Low Calls",
IF(tbl_Customers[[#This Row],[total_eve_calls]]&lt;=120,"Medium Calls","High Calls"))</f>
        <v>High Calls</v>
      </c>
      <c r="AA406" t="str">
        <f>IF(tbl_Customers[[#This Row],[total_eve_charge]]&lt;=15,"Low Charges",
IF(tbl_Customers[[#This Row],[total_eve_charge]]&lt;=20,"Medium Charges","High Charges"))</f>
        <v>High Charges</v>
      </c>
      <c r="AB4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 t="str">
        <f>IF(tbl_Customers[[#This Row],[number_vmail_messages]] = 0, "No Usage", IF(tbl_Customers[[#This Row],[number_vmail_messages]] &lt;= 20, "Low Usage", IF(tbl_Customers[[#This Row],[number_vmail_messages]] &lt;= 40, "Medium Usgae", "High Usage")))</f>
        <v>No Usage</v>
      </c>
      <c r="AD406" t="str">
        <f>IF(tbl_Customers[[#This Row],[total_day_minutes]]&lt;=150,"Low Usage", IF(tbl_Customers[[#This Row],[total_day_minutes]]&lt;=200,"Medium Usage", IF(tbl_Customers[[#This Row],[total_day_minutes]]&lt;=250,"High Usage","Very High Usage")))</f>
        <v>High Usage</v>
      </c>
      <c r="AE406" t="str">
        <f>IF(tbl_Customers[[#This Row],[total_intl_calls]]&lt;=5,"Low Calls", IF(tbl_Customers[[#This Row],[total_intl_calls]]&lt;=10, "Medium Calls", "High Calls"))</f>
        <v>Low Calls</v>
      </c>
      <c r="AF4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 s="36" t="str">
        <f>IF(tbl_Customers[[#This Row],[Churn_Risk_Score]]&gt;=10,"High Risk", IF(tbl_Customers[[#This Row],[Churn_Risk_Score]]&gt;=5,"Medium Risk","Low Risk"))</f>
        <v>Low Risk</v>
      </c>
    </row>
    <row r="407" spans="1:33" x14ac:dyDescent="0.35">
      <c r="A407">
        <v>406</v>
      </c>
      <c r="B407" t="s">
        <v>64</v>
      </c>
      <c r="C407">
        <v>165</v>
      </c>
      <c r="D407" t="s">
        <v>28</v>
      </c>
      <c r="E407" t="s">
        <v>22</v>
      </c>
      <c r="F407" t="s">
        <v>22</v>
      </c>
      <c r="G407">
        <v>0</v>
      </c>
      <c r="H407">
        <v>242.9</v>
      </c>
      <c r="I407">
        <v>126</v>
      </c>
      <c r="J407">
        <v>41.29</v>
      </c>
      <c r="K407">
        <v>209.8</v>
      </c>
      <c r="L407">
        <v>65</v>
      </c>
      <c r="M407">
        <v>17.829999999999998</v>
      </c>
      <c r="N407">
        <v>228.4</v>
      </c>
      <c r="O407">
        <v>126</v>
      </c>
      <c r="P407">
        <v>10.28</v>
      </c>
      <c r="Q407">
        <v>0</v>
      </c>
      <c r="R407">
        <v>0</v>
      </c>
      <c r="S407">
        <v>0</v>
      </c>
      <c r="T407">
        <v>1</v>
      </c>
      <c r="U407" t="s">
        <v>22</v>
      </c>
      <c r="V407">
        <f>IF(tbl_Customers[[#This Row],[churn]] = "yes", 1, 0)</f>
        <v>0</v>
      </c>
      <c r="W407" t="str">
        <f>IF(tbl_Customers[[#This Row],[number_customer_service_calls]] &lt;= 1, "0-1 Calls", IF(tbl_Customers[[#This Row],[number_customer_service_calls]] &lt;= 3, "2-3 Calls", IF(tbl_Customers[[#This Row],[number_customer_service_calls]] &lt;=5, "4-5 Calls", "6+ Calls")))</f>
        <v>0-1 Calls</v>
      </c>
      <c r="X407" t="str">
        <f>IF(tbl_Customers[[#This Row],[account_length]] &lt;= 50, "0-50", IF(tbl_Customers[[#This Row],[account_length]] &lt;=100, "51-100", IF(tbl_Customers[[#This Row],[account_length]] &lt;= 150, "101-150", "151+")))</f>
        <v>151+</v>
      </c>
      <c r="Y407" t="str">
        <f>IF(tbl_Customers[[#This Row],[total_intl_charge]] &lt;= 3, "Low Charges", "High Charges")</f>
        <v>Low Charges</v>
      </c>
      <c r="Z407" t="str">
        <f>IF(tbl_Customers[[#This Row],[total_eve_calls]]&lt;=80,"Low Calls",
IF(tbl_Customers[[#This Row],[total_eve_calls]]&lt;=120,"Medium Calls","High Calls"))</f>
        <v>Low Calls</v>
      </c>
      <c r="AA407" t="str">
        <f>IF(tbl_Customers[[#This Row],[total_eve_charge]]&lt;=15,"Low Charges",
IF(tbl_Customers[[#This Row],[total_eve_charge]]&lt;=20,"Medium Charges","High Charges"))</f>
        <v>Medium Charges</v>
      </c>
      <c r="AB4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 t="str">
        <f>IF(tbl_Customers[[#This Row],[number_vmail_messages]] = 0, "No Usage", IF(tbl_Customers[[#This Row],[number_vmail_messages]] &lt;= 20, "Low Usage", IF(tbl_Customers[[#This Row],[number_vmail_messages]] &lt;= 40, "Medium Usgae", "High Usage")))</f>
        <v>No Usage</v>
      </c>
      <c r="AD407" t="str">
        <f>IF(tbl_Customers[[#This Row],[total_day_minutes]]&lt;=150,"Low Usage", IF(tbl_Customers[[#This Row],[total_day_minutes]]&lt;=200,"Medium Usage", IF(tbl_Customers[[#This Row],[total_day_minutes]]&lt;=250,"High Usage","Very High Usage")))</f>
        <v>High Usage</v>
      </c>
      <c r="AE407" t="str">
        <f>IF(tbl_Customers[[#This Row],[total_intl_calls]]&lt;=5,"Low Calls", IF(tbl_Customers[[#This Row],[total_intl_calls]]&lt;=10, "Medium Calls", "High Calls"))</f>
        <v>Low Calls</v>
      </c>
      <c r="AF4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7" s="36" t="str">
        <f>IF(tbl_Customers[[#This Row],[Churn_Risk_Score]]&gt;=10,"High Risk", IF(tbl_Customers[[#This Row],[Churn_Risk_Score]]&gt;=5,"Medium Risk","Low Risk"))</f>
        <v>Low Risk</v>
      </c>
    </row>
    <row r="408" spans="1:33" x14ac:dyDescent="0.35">
      <c r="A408">
        <v>407</v>
      </c>
      <c r="B408" t="s">
        <v>34</v>
      </c>
      <c r="C408">
        <v>130</v>
      </c>
      <c r="D408" t="s">
        <v>21</v>
      </c>
      <c r="E408" t="s">
        <v>22</v>
      </c>
      <c r="F408" t="s">
        <v>22</v>
      </c>
      <c r="G408">
        <v>0</v>
      </c>
      <c r="H408">
        <v>150.4</v>
      </c>
      <c r="I408">
        <v>119</v>
      </c>
      <c r="J408">
        <v>25.57</v>
      </c>
      <c r="K408">
        <v>230.5</v>
      </c>
      <c r="L408">
        <v>99</v>
      </c>
      <c r="M408">
        <v>19.59</v>
      </c>
      <c r="N408">
        <v>186.3</v>
      </c>
      <c r="O408">
        <v>76</v>
      </c>
      <c r="P408">
        <v>8.3800000000000008</v>
      </c>
      <c r="Q408">
        <v>12.3</v>
      </c>
      <c r="R408">
        <v>4</v>
      </c>
      <c r="S408">
        <v>3.32</v>
      </c>
      <c r="T408">
        <v>1</v>
      </c>
      <c r="U408" t="s">
        <v>22</v>
      </c>
      <c r="V408">
        <f>IF(tbl_Customers[[#This Row],[churn]] = "yes", 1, 0)</f>
        <v>0</v>
      </c>
      <c r="W408" t="str">
        <f>IF(tbl_Customers[[#This Row],[number_customer_service_calls]] &lt;= 1, "0-1 Calls", IF(tbl_Customers[[#This Row],[number_customer_service_calls]] &lt;= 3, "2-3 Calls", IF(tbl_Customers[[#This Row],[number_customer_service_calls]] &lt;=5, "4-5 Calls", "6+ Calls")))</f>
        <v>0-1 Calls</v>
      </c>
      <c r="X408" t="str">
        <f>IF(tbl_Customers[[#This Row],[account_length]] &lt;= 50, "0-50", IF(tbl_Customers[[#This Row],[account_length]] &lt;=100, "51-100", IF(tbl_Customers[[#This Row],[account_length]] &lt;= 150, "101-150", "151+")))</f>
        <v>101-150</v>
      </c>
      <c r="Y408" t="str">
        <f>IF(tbl_Customers[[#This Row],[total_intl_charge]] &lt;= 3, "Low Charges", "High Charges")</f>
        <v>High Charges</v>
      </c>
      <c r="Z408" t="str">
        <f>IF(tbl_Customers[[#This Row],[total_eve_calls]]&lt;=80,"Low Calls",
IF(tbl_Customers[[#This Row],[total_eve_calls]]&lt;=120,"Medium Calls","High Calls"))</f>
        <v>Medium Calls</v>
      </c>
      <c r="AA408" t="str">
        <f>IF(tbl_Customers[[#This Row],[total_eve_charge]]&lt;=15,"Low Charges",
IF(tbl_Customers[[#This Row],[total_eve_charge]]&lt;=20,"Medium Charges","High Charges"))</f>
        <v>Medium Charges</v>
      </c>
      <c r="AB4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 t="str">
        <f>IF(tbl_Customers[[#This Row],[number_vmail_messages]] = 0, "No Usage", IF(tbl_Customers[[#This Row],[number_vmail_messages]] &lt;= 20, "Low Usage", IF(tbl_Customers[[#This Row],[number_vmail_messages]] &lt;= 40, "Medium Usgae", "High Usage")))</f>
        <v>No Usage</v>
      </c>
      <c r="AD408" t="str">
        <f>IF(tbl_Customers[[#This Row],[total_day_minutes]]&lt;=150,"Low Usage", IF(tbl_Customers[[#This Row],[total_day_minutes]]&lt;=200,"Medium Usage", IF(tbl_Customers[[#This Row],[total_day_minutes]]&lt;=250,"High Usage","Very High Usage")))</f>
        <v>Medium Usage</v>
      </c>
      <c r="AE408" t="str">
        <f>IF(tbl_Customers[[#This Row],[total_intl_calls]]&lt;=5,"Low Calls", IF(tbl_Customers[[#This Row],[total_intl_calls]]&lt;=10, "Medium Calls", "High Calls"))</f>
        <v>Low Calls</v>
      </c>
      <c r="AF4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8" s="36" t="str">
        <f>IF(tbl_Customers[[#This Row],[Churn_Risk_Score]]&gt;=10,"High Risk", IF(tbl_Customers[[#This Row],[Churn_Risk_Score]]&gt;=5,"Medium Risk","Low Risk"))</f>
        <v>Low Risk</v>
      </c>
    </row>
    <row r="409" spans="1:33" x14ac:dyDescent="0.35">
      <c r="A409">
        <v>408</v>
      </c>
      <c r="B409" t="s">
        <v>68</v>
      </c>
      <c r="C409">
        <v>55</v>
      </c>
      <c r="D409" t="s">
        <v>21</v>
      </c>
      <c r="E409" t="s">
        <v>23</v>
      </c>
      <c r="F409" t="s">
        <v>22</v>
      </c>
      <c r="G409">
        <v>0</v>
      </c>
      <c r="H409">
        <v>191.9</v>
      </c>
      <c r="I409">
        <v>91</v>
      </c>
      <c r="J409">
        <v>32.619999999999997</v>
      </c>
      <c r="K409">
        <v>256.10000000000002</v>
      </c>
      <c r="L409">
        <v>110</v>
      </c>
      <c r="M409">
        <v>21.77</v>
      </c>
      <c r="N409">
        <v>203.7</v>
      </c>
      <c r="O409">
        <v>101</v>
      </c>
      <c r="P409">
        <v>9.17</v>
      </c>
      <c r="Q409">
        <v>14.3</v>
      </c>
      <c r="R409">
        <v>6</v>
      </c>
      <c r="S409">
        <v>3.86</v>
      </c>
      <c r="T409">
        <v>1</v>
      </c>
      <c r="U409" t="s">
        <v>23</v>
      </c>
      <c r="V409">
        <f>IF(tbl_Customers[[#This Row],[churn]] = "yes", 1, 0)</f>
        <v>1</v>
      </c>
      <c r="W409" t="str">
        <f>IF(tbl_Customers[[#This Row],[number_customer_service_calls]] &lt;= 1, "0-1 Calls", IF(tbl_Customers[[#This Row],[number_customer_service_calls]] &lt;= 3, "2-3 Calls", IF(tbl_Customers[[#This Row],[number_customer_service_calls]] &lt;=5, "4-5 Calls", "6+ Calls")))</f>
        <v>0-1 Calls</v>
      </c>
      <c r="X409" t="str">
        <f>IF(tbl_Customers[[#This Row],[account_length]] &lt;= 50, "0-50", IF(tbl_Customers[[#This Row],[account_length]] &lt;=100, "51-100", IF(tbl_Customers[[#This Row],[account_length]] &lt;= 150, "101-150", "151+")))</f>
        <v>51-100</v>
      </c>
      <c r="Y409" t="str">
        <f>IF(tbl_Customers[[#This Row],[total_intl_charge]] &lt;= 3, "Low Charges", "High Charges")</f>
        <v>High Charges</v>
      </c>
      <c r="Z409" t="str">
        <f>IF(tbl_Customers[[#This Row],[total_eve_calls]]&lt;=80,"Low Calls",
IF(tbl_Customers[[#This Row],[total_eve_calls]]&lt;=120,"Medium Calls","High Calls"))</f>
        <v>Medium Calls</v>
      </c>
      <c r="AA409" t="str">
        <f>IF(tbl_Customers[[#This Row],[total_eve_charge]]&lt;=15,"Low Charges",
IF(tbl_Customers[[#This Row],[total_eve_charge]]&lt;=20,"Medium Charges","High Charges"))</f>
        <v>High Charges</v>
      </c>
      <c r="AB4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9" t="str">
        <f>IF(tbl_Customers[[#This Row],[number_vmail_messages]] = 0, "No Usage", IF(tbl_Customers[[#This Row],[number_vmail_messages]] &lt;= 20, "Low Usage", IF(tbl_Customers[[#This Row],[number_vmail_messages]] &lt;= 40, "Medium Usgae", "High Usage")))</f>
        <v>No Usage</v>
      </c>
      <c r="AD409" t="str">
        <f>IF(tbl_Customers[[#This Row],[total_day_minutes]]&lt;=150,"Low Usage", IF(tbl_Customers[[#This Row],[total_day_minutes]]&lt;=200,"Medium Usage", IF(tbl_Customers[[#This Row],[total_day_minutes]]&lt;=250,"High Usage","Very High Usage")))</f>
        <v>Medium Usage</v>
      </c>
      <c r="AE409" t="str">
        <f>IF(tbl_Customers[[#This Row],[total_intl_calls]]&lt;=5,"Low Calls", IF(tbl_Customers[[#This Row],[total_intl_calls]]&lt;=10, "Medium Calls", "High Calls"))</f>
        <v>Medium Calls</v>
      </c>
      <c r="AF4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09" s="36" t="str">
        <f>IF(tbl_Customers[[#This Row],[Churn_Risk_Score]]&gt;=10,"High Risk", IF(tbl_Customers[[#This Row],[Churn_Risk_Score]]&gt;=5,"Medium Risk","Low Risk"))</f>
        <v>Medium Risk</v>
      </c>
    </row>
    <row r="410" spans="1:33" x14ac:dyDescent="0.35">
      <c r="A410">
        <v>409</v>
      </c>
      <c r="B410" t="s">
        <v>66</v>
      </c>
      <c r="C410">
        <v>92</v>
      </c>
      <c r="D410" t="s">
        <v>21</v>
      </c>
      <c r="E410" t="s">
        <v>23</v>
      </c>
      <c r="F410" t="s">
        <v>22</v>
      </c>
      <c r="G410">
        <v>0</v>
      </c>
      <c r="H410">
        <v>130.69999999999999</v>
      </c>
      <c r="I410">
        <v>113</v>
      </c>
      <c r="J410">
        <v>22.22</v>
      </c>
      <c r="K410">
        <v>260.60000000000002</v>
      </c>
      <c r="L410">
        <v>122</v>
      </c>
      <c r="M410">
        <v>22.15</v>
      </c>
      <c r="N410">
        <v>244.2</v>
      </c>
      <c r="O410">
        <v>98</v>
      </c>
      <c r="P410">
        <v>10.99</v>
      </c>
      <c r="Q410">
        <v>9.4</v>
      </c>
      <c r="R410">
        <v>2</v>
      </c>
      <c r="S410">
        <v>2.54</v>
      </c>
      <c r="T410">
        <v>2</v>
      </c>
      <c r="U410" t="s">
        <v>23</v>
      </c>
      <c r="V410">
        <f>IF(tbl_Customers[[#This Row],[churn]] = "yes", 1, 0)</f>
        <v>1</v>
      </c>
      <c r="W410" t="str">
        <f>IF(tbl_Customers[[#This Row],[number_customer_service_calls]] &lt;= 1, "0-1 Calls", IF(tbl_Customers[[#This Row],[number_customer_service_calls]] &lt;= 3, "2-3 Calls", IF(tbl_Customers[[#This Row],[number_customer_service_calls]] &lt;=5, "4-5 Calls", "6+ Calls")))</f>
        <v>2-3 Calls</v>
      </c>
      <c r="X410" t="str">
        <f>IF(tbl_Customers[[#This Row],[account_length]] &lt;= 50, "0-50", IF(tbl_Customers[[#This Row],[account_length]] &lt;=100, "51-100", IF(tbl_Customers[[#This Row],[account_length]] &lt;= 150, "101-150", "151+")))</f>
        <v>51-100</v>
      </c>
      <c r="Y410" t="str">
        <f>IF(tbl_Customers[[#This Row],[total_intl_charge]] &lt;= 3, "Low Charges", "High Charges")</f>
        <v>Low Charges</v>
      </c>
      <c r="Z410" t="str">
        <f>IF(tbl_Customers[[#This Row],[total_eve_calls]]&lt;=80,"Low Calls",
IF(tbl_Customers[[#This Row],[total_eve_calls]]&lt;=120,"Medium Calls","High Calls"))</f>
        <v>High Calls</v>
      </c>
      <c r="AA410" t="str">
        <f>IF(tbl_Customers[[#This Row],[total_eve_charge]]&lt;=15,"Low Charges",
IF(tbl_Customers[[#This Row],[total_eve_charge]]&lt;=20,"Medium Charges","High Charges"))</f>
        <v>High Charges</v>
      </c>
      <c r="AB4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 t="str">
        <f>IF(tbl_Customers[[#This Row],[number_vmail_messages]] = 0, "No Usage", IF(tbl_Customers[[#This Row],[number_vmail_messages]] &lt;= 20, "Low Usage", IF(tbl_Customers[[#This Row],[number_vmail_messages]] &lt;= 40, "Medium Usgae", "High Usage")))</f>
        <v>No Usage</v>
      </c>
      <c r="AD410" t="str">
        <f>IF(tbl_Customers[[#This Row],[total_day_minutes]]&lt;=150,"Low Usage", IF(tbl_Customers[[#This Row],[total_day_minutes]]&lt;=200,"Medium Usage", IF(tbl_Customers[[#This Row],[total_day_minutes]]&lt;=250,"High Usage","Very High Usage")))</f>
        <v>Low Usage</v>
      </c>
      <c r="AE410" t="str">
        <f>IF(tbl_Customers[[#This Row],[total_intl_calls]]&lt;=5,"Low Calls", IF(tbl_Customers[[#This Row],[total_intl_calls]]&lt;=10, "Medium Calls", "High Calls"))</f>
        <v>Low Calls</v>
      </c>
      <c r="AF4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0" s="36" t="str">
        <f>IF(tbl_Customers[[#This Row],[Churn_Risk_Score]]&gt;=10,"High Risk", IF(tbl_Customers[[#This Row],[Churn_Risk_Score]]&gt;=5,"Medium Risk","Low Risk"))</f>
        <v>Low Risk</v>
      </c>
    </row>
    <row r="411" spans="1:33" x14ac:dyDescent="0.35">
      <c r="A411">
        <v>410</v>
      </c>
      <c r="B411" t="s">
        <v>33</v>
      </c>
      <c r="C411">
        <v>129</v>
      </c>
      <c r="D411" t="s">
        <v>21</v>
      </c>
      <c r="E411" t="s">
        <v>22</v>
      </c>
      <c r="F411" t="s">
        <v>23</v>
      </c>
      <c r="G411">
        <v>33</v>
      </c>
      <c r="H411">
        <v>119.6</v>
      </c>
      <c r="I411">
        <v>104</v>
      </c>
      <c r="J411">
        <v>20.329999999999998</v>
      </c>
      <c r="K411">
        <v>278.7</v>
      </c>
      <c r="L411">
        <v>88</v>
      </c>
      <c r="M411">
        <v>23.69</v>
      </c>
      <c r="N411">
        <v>263.39999999999998</v>
      </c>
      <c r="O411">
        <v>175</v>
      </c>
      <c r="P411">
        <v>11.85</v>
      </c>
      <c r="Q411">
        <v>5.9</v>
      </c>
      <c r="R411">
        <v>2</v>
      </c>
      <c r="S411">
        <v>1.59</v>
      </c>
      <c r="T411">
        <v>2</v>
      </c>
      <c r="U411" t="s">
        <v>22</v>
      </c>
      <c r="V411">
        <f>IF(tbl_Customers[[#This Row],[churn]] = "yes", 1, 0)</f>
        <v>0</v>
      </c>
      <c r="W411" t="str">
        <f>IF(tbl_Customers[[#This Row],[number_customer_service_calls]] &lt;= 1, "0-1 Calls", IF(tbl_Customers[[#This Row],[number_customer_service_calls]] &lt;= 3, "2-3 Calls", IF(tbl_Customers[[#This Row],[number_customer_service_calls]] &lt;=5, "4-5 Calls", "6+ Calls")))</f>
        <v>2-3 Calls</v>
      </c>
      <c r="X411" t="str">
        <f>IF(tbl_Customers[[#This Row],[account_length]] &lt;= 50, "0-50", IF(tbl_Customers[[#This Row],[account_length]] &lt;=100, "51-100", IF(tbl_Customers[[#This Row],[account_length]] &lt;= 150, "101-150", "151+")))</f>
        <v>101-150</v>
      </c>
      <c r="Y411" t="str">
        <f>IF(tbl_Customers[[#This Row],[total_intl_charge]] &lt;= 3, "Low Charges", "High Charges")</f>
        <v>Low Charges</v>
      </c>
      <c r="Z411" t="str">
        <f>IF(tbl_Customers[[#This Row],[total_eve_calls]]&lt;=80,"Low Calls",
IF(tbl_Customers[[#This Row],[total_eve_calls]]&lt;=120,"Medium Calls","High Calls"))</f>
        <v>Medium Calls</v>
      </c>
      <c r="AA411" t="str">
        <f>IF(tbl_Customers[[#This Row],[total_eve_charge]]&lt;=15,"Low Charges",
IF(tbl_Customers[[#This Row],[total_eve_charge]]&lt;=20,"Medium Charges","High Charges"))</f>
        <v>High Charges</v>
      </c>
      <c r="AB4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1" t="str">
        <f>IF(tbl_Customers[[#This Row],[number_vmail_messages]] = 0, "No Usage", IF(tbl_Customers[[#This Row],[number_vmail_messages]] &lt;= 20, "Low Usage", IF(tbl_Customers[[#This Row],[number_vmail_messages]] &lt;= 40, "Medium Usgae", "High Usage")))</f>
        <v>Medium Usgae</v>
      </c>
      <c r="AD411" t="str">
        <f>IF(tbl_Customers[[#This Row],[total_day_minutes]]&lt;=150,"Low Usage", IF(tbl_Customers[[#This Row],[total_day_minutes]]&lt;=200,"Medium Usage", IF(tbl_Customers[[#This Row],[total_day_minutes]]&lt;=250,"High Usage","Very High Usage")))</f>
        <v>Low Usage</v>
      </c>
      <c r="AE411" t="str">
        <f>IF(tbl_Customers[[#This Row],[total_intl_calls]]&lt;=5,"Low Calls", IF(tbl_Customers[[#This Row],[total_intl_calls]]&lt;=10, "Medium Calls", "High Calls"))</f>
        <v>Low Calls</v>
      </c>
      <c r="AF4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1" s="36" t="str">
        <f>IF(tbl_Customers[[#This Row],[Churn_Risk_Score]]&gt;=10,"High Risk", IF(tbl_Customers[[#This Row],[Churn_Risk_Score]]&gt;=5,"Medium Risk","Low Risk"))</f>
        <v>Low Risk</v>
      </c>
    </row>
    <row r="412" spans="1:33" x14ac:dyDescent="0.35">
      <c r="A412">
        <v>411</v>
      </c>
      <c r="B412" t="s">
        <v>49</v>
      </c>
      <c r="C412">
        <v>18</v>
      </c>
      <c r="D412" t="s">
        <v>25</v>
      </c>
      <c r="E412" t="s">
        <v>22</v>
      </c>
      <c r="F412" t="s">
        <v>22</v>
      </c>
      <c r="G412">
        <v>0</v>
      </c>
      <c r="H412">
        <v>273.60000000000002</v>
      </c>
      <c r="I412">
        <v>93</v>
      </c>
      <c r="J412">
        <v>46.51</v>
      </c>
      <c r="K412">
        <v>114.6</v>
      </c>
      <c r="L412">
        <v>116</v>
      </c>
      <c r="M412">
        <v>9.74</v>
      </c>
      <c r="N412">
        <v>250.6</v>
      </c>
      <c r="O412">
        <v>120</v>
      </c>
      <c r="P412">
        <v>11.28</v>
      </c>
      <c r="Q412">
        <v>8.1999999999999993</v>
      </c>
      <c r="R412">
        <v>4</v>
      </c>
      <c r="S412">
        <v>2.21</v>
      </c>
      <c r="T412">
        <v>1</v>
      </c>
      <c r="U412" t="s">
        <v>22</v>
      </c>
      <c r="V412">
        <f>IF(tbl_Customers[[#This Row],[churn]] = "yes", 1, 0)</f>
        <v>0</v>
      </c>
      <c r="W412" t="str">
        <f>IF(tbl_Customers[[#This Row],[number_customer_service_calls]] &lt;= 1, "0-1 Calls", IF(tbl_Customers[[#This Row],[number_customer_service_calls]] &lt;= 3, "2-3 Calls", IF(tbl_Customers[[#This Row],[number_customer_service_calls]] &lt;=5, "4-5 Calls", "6+ Calls")))</f>
        <v>0-1 Calls</v>
      </c>
      <c r="X412" t="str">
        <f>IF(tbl_Customers[[#This Row],[account_length]] &lt;= 50, "0-50", IF(tbl_Customers[[#This Row],[account_length]] &lt;=100, "51-100", IF(tbl_Customers[[#This Row],[account_length]] &lt;= 150, "101-150", "151+")))</f>
        <v>0-50</v>
      </c>
      <c r="Y412" t="str">
        <f>IF(tbl_Customers[[#This Row],[total_intl_charge]] &lt;= 3, "Low Charges", "High Charges")</f>
        <v>Low Charges</v>
      </c>
      <c r="Z412" t="str">
        <f>IF(tbl_Customers[[#This Row],[total_eve_calls]]&lt;=80,"Low Calls",
IF(tbl_Customers[[#This Row],[total_eve_calls]]&lt;=120,"Medium Calls","High Calls"))</f>
        <v>Medium Calls</v>
      </c>
      <c r="AA412" t="str">
        <f>IF(tbl_Customers[[#This Row],[total_eve_charge]]&lt;=15,"Low Charges",
IF(tbl_Customers[[#This Row],[total_eve_charge]]&lt;=20,"Medium Charges","High Charges"))</f>
        <v>Low Charges</v>
      </c>
      <c r="AB4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 t="str">
        <f>IF(tbl_Customers[[#This Row],[number_vmail_messages]] = 0, "No Usage", IF(tbl_Customers[[#This Row],[number_vmail_messages]] &lt;= 20, "Low Usage", IF(tbl_Customers[[#This Row],[number_vmail_messages]] &lt;= 40, "Medium Usgae", "High Usage")))</f>
        <v>No Usage</v>
      </c>
      <c r="AD412" t="str">
        <f>IF(tbl_Customers[[#This Row],[total_day_minutes]]&lt;=150,"Low Usage", IF(tbl_Customers[[#This Row],[total_day_minutes]]&lt;=200,"Medium Usage", IF(tbl_Customers[[#This Row],[total_day_minutes]]&lt;=250,"High Usage","Very High Usage")))</f>
        <v>Very High Usage</v>
      </c>
      <c r="AE412" t="str">
        <f>IF(tbl_Customers[[#This Row],[total_intl_calls]]&lt;=5,"Low Calls", IF(tbl_Customers[[#This Row],[total_intl_calls]]&lt;=10, "Medium Calls", "High Calls"))</f>
        <v>Low Calls</v>
      </c>
      <c r="AF4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2" s="36" t="str">
        <f>IF(tbl_Customers[[#This Row],[Churn_Risk_Score]]&gt;=10,"High Risk", IF(tbl_Customers[[#This Row],[Churn_Risk_Score]]&gt;=5,"Medium Risk","Low Risk"))</f>
        <v>Medium Risk</v>
      </c>
    </row>
    <row r="413" spans="1:33" x14ac:dyDescent="0.35">
      <c r="A413">
        <v>412</v>
      </c>
      <c r="B413" t="s">
        <v>40</v>
      </c>
      <c r="C413">
        <v>161</v>
      </c>
      <c r="D413" t="s">
        <v>21</v>
      </c>
      <c r="E413" t="s">
        <v>23</v>
      </c>
      <c r="F413" t="s">
        <v>22</v>
      </c>
      <c r="G413">
        <v>0</v>
      </c>
      <c r="H413">
        <v>156.1</v>
      </c>
      <c r="I413">
        <v>114</v>
      </c>
      <c r="J413">
        <v>26.54</v>
      </c>
      <c r="K413">
        <v>180.3</v>
      </c>
      <c r="L413">
        <v>63</v>
      </c>
      <c r="M413">
        <v>15.33</v>
      </c>
      <c r="N413">
        <v>179.6</v>
      </c>
      <c r="O413">
        <v>115</v>
      </c>
      <c r="P413">
        <v>8.08</v>
      </c>
      <c r="Q413">
        <v>11.1</v>
      </c>
      <c r="R413">
        <v>9</v>
      </c>
      <c r="S413">
        <v>3</v>
      </c>
      <c r="T413">
        <v>2</v>
      </c>
      <c r="U413" t="s">
        <v>22</v>
      </c>
      <c r="V413">
        <f>IF(tbl_Customers[[#This Row],[churn]] = "yes", 1, 0)</f>
        <v>0</v>
      </c>
      <c r="W413" t="str">
        <f>IF(tbl_Customers[[#This Row],[number_customer_service_calls]] &lt;= 1, "0-1 Calls", IF(tbl_Customers[[#This Row],[number_customer_service_calls]] &lt;= 3, "2-3 Calls", IF(tbl_Customers[[#This Row],[number_customer_service_calls]] &lt;=5, "4-5 Calls", "6+ Calls")))</f>
        <v>2-3 Calls</v>
      </c>
      <c r="X413" t="str">
        <f>IF(tbl_Customers[[#This Row],[account_length]] &lt;= 50, "0-50", IF(tbl_Customers[[#This Row],[account_length]] &lt;=100, "51-100", IF(tbl_Customers[[#This Row],[account_length]] &lt;= 150, "101-150", "151+")))</f>
        <v>151+</v>
      </c>
      <c r="Y413" t="str">
        <f>IF(tbl_Customers[[#This Row],[total_intl_charge]] &lt;= 3, "Low Charges", "High Charges")</f>
        <v>Low Charges</v>
      </c>
      <c r="Z413" t="str">
        <f>IF(tbl_Customers[[#This Row],[total_eve_calls]]&lt;=80,"Low Calls",
IF(tbl_Customers[[#This Row],[total_eve_calls]]&lt;=120,"Medium Calls","High Calls"))</f>
        <v>Low Calls</v>
      </c>
      <c r="AA413" t="str">
        <f>IF(tbl_Customers[[#This Row],[total_eve_charge]]&lt;=15,"Low Charges",
IF(tbl_Customers[[#This Row],[total_eve_charge]]&lt;=20,"Medium Charges","High Charges"))</f>
        <v>Medium Charges</v>
      </c>
      <c r="AB4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 t="str">
        <f>IF(tbl_Customers[[#This Row],[number_vmail_messages]] = 0, "No Usage", IF(tbl_Customers[[#This Row],[number_vmail_messages]] &lt;= 20, "Low Usage", IF(tbl_Customers[[#This Row],[number_vmail_messages]] &lt;= 40, "Medium Usgae", "High Usage")))</f>
        <v>No Usage</v>
      </c>
      <c r="AD413" t="str">
        <f>IF(tbl_Customers[[#This Row],[total_day_minutes]]&lt;=150,"Low Usage", IF(tbl_Customers[[#This Row],[total_day_minutes]]&lt;=200,"Medium Usage", IF(tbl_Customers[[#This Row],[total_day_minutes]]&lt;=250,"High Usage","Very High Usage")))</f>
        <v>Medium Usage</v>
      </c>
      <c r="AE413" t="str">
        <f>IF(tbl_Customers[[#This Row],[total_intl_calls]]&lt;=5,"Low Calls", IF(tbl_Customers[[#This Row],[total_intl_calls]]&lt;=10, "Medium Calls", "High Calls"))</f>
        <v>Medium Calls</v>
      </c>
      <c r="AF4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3" s="36" t="str">
        <f>IF(tbl_Customers[[#This Row],[Churn_Risk_Score]]&gt;=10,"High Risk", IF(tbl_Customers[[#This Row],[Churn_Risk_Score]]&gt;=5,"Medium Risk","Low Risk"))</f>
        <v>Low Risk</v>
      </c>
    </row>
    <row r="414" spans="1:33" x14ac:dyDescent="0.35">
      <c r="A414">
        <v>413</v>
      </c>
      <c r="B414" t="s">
        <v>66</v>
      </c>
      <c r="C414">
        <v>75</v>
      </c>
      <c r="D414" t="s">
        <v>25</v>
      </c>
      <c r="E414" t="s">
        <v>23</v>
      </c>
      <c r="F414" t="s">
        <v>22</v>
      </c>
      <c r="G414">
        <v>0</v>
      </c>
      <c r="H414">
        <v>211.3</v>
      </c>
      <c r="I414">
        <v>61</v>
      </c>
      <c r="J414">
        <v>35.92</v>
      </c>
      <c r="K414">
        <v>105.6</v>
      </c>
      <c r="L414">
        <v>119</v>
      </c>
      <c r="M414">
        <v>8.98</v>
      </c>
      <c r="N414">
        <v>175.9</v>
      </c>
      <c r="O414">
        <v>63</v>
      </c>
      <c r="P414">
        <v>7.92</v>
      </c>
      <c r="Q414">
        <v>9.6999999999999993</v>
      </c>
      <c r="R414">
        <v>4</v>
      </c>
      <c r="S414">
        <v>2.62</v>
      </c>
      <c r="T414">
        <v>4</v>
      </c>
      <c r="U414" t="s">
        <v>23</v>
      </c>
      <c r="V414">
        <f>IF(tbl_Customers[[#This Row],[churn]] = "yes", 1, 0)</f>
        <v>1</v>
      </c>
      <c r="W414" t="str">
        <f>IF(tbl_Customers[[#This Row],[number_customer_service_calls]] &lt;= 1, "0-1 Calls", IF(tbl_Customers[[#This Row],[number_customer_service_calls]] &lt;= 3, "2-3 Calls", IF(tbl_Customers[[#This Row],[number_customer_service_calls]] &lt;=5, "4-5 Calls", "6+ Calls")))</f>
        <v>4-5 Calls</v>
      </c>
      <c r="X414" t="str">
        <f>IF(tbl_Customers[[#This Row],[account_length]] &lt;= 50, "0-50", IF(tbl_Customers[[#This Row],[account_length]] &lt;=100, "51-100", IF(tbl_Customers[[#This Row],[account_length]] &lt;= 150, "101-150", "151+")))</f>
        <v>51-100</v>
      </c>
      <c r="Y414" t="str">
        <f>IF(tbl_Customers[[#This Row],[total_intl_charge]] &lt;= 3, "Low Charges", "High Charges")</f>
        <v>Low Charges</v>
      </c>
      <c r="Z414" t="str">
        <f>IF(tbl_Customers[[#This Row],[total_eve_calls]]&lt;=80,"Low Calls",
IF(tbl_Customers[[#This Row],[total_eve_calls]]&lt;=120,"Medium Calls","High Calls"))</f>
        <v>Medium Calls</v>
      </c>
      <c r="AA414" t="str">
        <f>IF(tbl_Customers[[#This Row],[total_eve_charge]]&lt;=15,"Low Charges",
IF(tbl_Customers[[#This Row],[total_eve_charge]]&lt;=20,"Medium Charges","High Charges"))</f>
        <v>Low Charges</v>
      </c>
      <c r="AB4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 t="str">
        <f>IF(tbl_Customers[[#This Row],[number_vmail_messages]] = 0, "No Usage", IF(tbl_Customers[[#This Row],[number_vmail_messages]] &lt;= 20, "Low Usage", IF(tbl_Customers[[#This Row],[number_vmail_messages]] &lt;= 40, "Medium Usgae", "High Usage")))</f>
        <v>No Usage</v>
      </c>
      <c r="AD414" t="str">
        <f>IF(tbl_Customers[[#This Row],[total_day_minutes]]&lt;=150,"Low Usage", IF(tbl_Customers[[#This Row],[total_day_minutes]]&lt;=200,"Medium Usage", IF(tbl_Customers[[#This Row],[total_day_minutes]]&lt;=250,"High Usage","Very High Usage")))</f>
        <v>High Usage</v>
      </c>
      <c r="AE414" t="str">
        <f>IF(tbl_Customers[[#This Row],[total_intl_calls]]&lt;=5,"Low Calls", IF(tbl_Customers[[#This Row],[total_intl_calls]]&lt;=10, "Medium Calls", "High Calls"))</f>
        <v>Low Calls</v>
      </c>
      <c r="AF4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4" s="36" t="str">
        <f>IF(tbl_Customers[[#This Row],[Churn_Risk_Score]]&gt;=10,"High Risk", IF(tbl_Customers[[#This Row],[Churn_Risk_Score]]&gt;=5,"Medium Risk","Low Risk"))</f>
        <v>Medium Risk</v>
      </c>
    </row>
    <row r="415" spans="1:33" x14ac:dyDescent="0.35">
      <c r="A415">
        <v>414</v>
      </c>
      <c r="B415" t="s">
        <v>57</v>
      </c>
      <c r="C415">
        <v>126</v>
      </c>
      <c r="D415" t="s">
        <v>21</v>
      </c>
      <c r="E415" t="s">
        <v>22</v>
      </c>
      <c r="F415" t="s">
        <v>23</v>
      </c>
      <c r="G415">
        <v>23</v>
      </c>
      <c r="H415">
        <v>114.3</v>
      </c>
      <c r="I415">
        <v>102</v>
      </c>
      <c r="J415">
        <v>19.43</v>
      </c>
      <c r="K415">
        <v>190.3</v>
      </c>
      <c r="L415">
        <v>103</v>
      </c>
      <c r="M415">
        <v>16.18</v>
      </c>
      <c r="N415">
        <v>240.4</v>
      </c>
      <c r="O415">
        <v>111</v>
      </c>
      <c r="P415">
        <v>10.82</v>
      </c>
      <c r="Q415">
        <v>12.6</v>
      </c>
      <c r="R415">
        <v>7</v>
      </c>
      <c r="S415">
        <v>3.4</v>
      </c>
      <c r="T415">
        <v>3</v>
      </c>
      <c r="U415" t="s">
        <v>22</v>
      </c>
      <c r="V415">
        <f>IF(tbl_Customers[[#This Row],[churn]] = "yes", 1, 0)</f>
        <v>0</v>
      </c>
      <c r="W415" t="str">
        <f>IF(tbl_Customers[[#This Row],[number_customer_service_calls]] &lt;= 1, "0-1 Calls", IF(tbl_Customers[[#This Row],[number_customer_service_calls]] &lt;= 3, "2-3 Calls", IF(tbl_Customers[[#This Row],[number_customer_service_calls]] &lt;=5, "4-5 Calls", "6+ Calls")))</f>
        <v>2-3 Calls</v>
      </c>
      <c r="X415" t="str">
        <f>IF(tbl_Customers[[#This Row],[account_length]] &lt;= 50, "0-50", IF(tbl_Customers[[#This Row],[account_length]] &lt;=100, "51-100", IF(tbl_Customers[[#This Row],[account_length]] &lt;= 150, "101-150", "151+")))</f>
        <v>101-150</v>
      </c>
      <c r="Y415" t="str">
        <f>IF(tbl_Customers[[#This Row],[total_intl_charge]] &lt;= 3, "Low Charges", "High Charges")</f>
        <v>High Charges</v>
      </c>
      <c r="Z415" t="str">
        <f>IF(tbl_Customers[[#This Row],[total_eve_calls]]&lt;=80,"Low Calls",
IF(tbl_Customers[[#This Row],[total_eve_calls]]&lt;=120,"Medium Calls","High Calls"))</f>
        <v>Medium Calls</v>
      </c>
      <c r="AA415" t="str">
        <f>IF(tbl_Customers[[#This Row],[total_eve_charge]]&lt;=15,"Low Charges",
IF(tbl_Customers[[#This Row],[total_eve_charge]]&lt;=20,"Medium Charges","High Charges"))</f>
        <v>Medium Charges</v>
      </c>
      <c r="AB4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 t="str">
        <f>IF(tbl_Customers[[#This Row],[number_vmail_messages]] = 0, "No Usage", IF(tbl_Customers[[#This Row],[number_vmail_messages]] &lt;= 20, "Low Usage", IF(tbl_Customers[[#This Row],[number_vmail_messages]] &lt;= 40, "Medium Usgae", "High Usage")))</f>
        <v>Medium Usgae</v>
      </c>
      <c r="AD415" t="str">
        <f>IF(tbl_Customers[[#This Row],[total_day_minutes]]&lt;=150,"Low Usage", IF(tbl_Customers[[#This Row],[total_day_minutes]]&lt;=200,"Medium Usage", IF(tbl_Customers[[#This Row],[total_day_minutes]]&lt;=250,"High Usage","Very High Usage")))</f>
        <v>Low Usage</v>
      </c>
      <c r="AE415" t="str">
        <f>IF(tbl_Customers[[#This Row],[total_intl_calls]]&lt;=5,"Low Calls", IF(tbl_Customers[[#This Row],[total_intl_calls]]&lt;=10, "Medium Calls", "High Calls"))</f>
        <v>Medium Calls</v>
      </c>
      <c r="AF4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5" s="36" t="str">
        <f>IF(tbl_Customers[[#This Row],[Churn_Risk_Score]]&gt;=10,"High Risk", IF(tbl_Customers[[#This Row],[Churn_Risk_Score]]&gt;=5,"Medium Risk","Low Risk"))</f>
        <v>Low Risk</v>
      </c>
    </row>
    <row r="416" spans="1:33" x14ac:dyDescent="0.35">
      <c r="A416">
        <v>415</v>
      </c>
      <c r="B416" t="s">
        <v>53</v>
      </c>
      <c r="C416">
        <v>93</v>
      </c>
      <c r="D416" t="s">
        <v>21</v>
      </c>
      <c r="E416" t="s">
        <v>23</v>
      </c>
      <c r="F416" t="s">
        <v>22</v>
      </c>
      <c r="G416">
        <v>0</v>
      </c>
      <c r="H416">
        <v>216.9</v>
      </c>
      <c r="I416">
        <v>61</v>
      </c>
      <c r="J416">
        <v>36.869999999999997</v>
      </c>
      <c r="K416">
        <v>207.4</v>
      </c>
      <c r="L416">
        <v>120</v>
      </c>
      <c r="M416">
        <v>17.63</v>
      </c>
      <c r="N416">
        <v>221.7</v>
      </c>
      <c r="O416">
        <v>110</v>
      </c>
      <c r="P416">
        <v>9.98</v>
      </c>
      <c r="Q416">
        <v>17.5</v>
      </c>
      <c r="R416">
        <v>5</v>
      </c>
      <c r="S416">
        <v>4.7300000000000004</v>
      </c>
      <c r="T416">
        <v>1</v>
      </c>
      <c r="U416" t="s">
        <v>23</v>
      </c>
      <c r="V416">
        <f>IF(tbl_Customers[[#This Row],[churn]] = "yes", 1, 0)</f>
        <v>1</v>
      </c>
      <c r="W416" t="str">
        <f>IF(tbl_Customers[[#This Row],[number_customer_service_calls]] &lt;= 1, "0-1 Calls", IF(tbl_Customers[[#This Row],[number_customer_service_calls]] &lt;= 3, "2-3 Calls", IF(tbl_Customers[[#This Row],[number_customer_service_calls]] &lt;=5, "4-5 Calls", "6+ Calls")))</f>
        <v>0-1 Calls</v>
      </c>
      <c r="X416" t="str">
        <f>IF(tbl_Customers[[#This Row],[account_length]] &lt;= 50, "0-50", IF(tbl_Customers[[#This Row],[account_length]] &lt;=100, "51-100", IF(tbl_Customers[[#This Row],[account_length]] &lt;= 150, "101-150", "151+")))</f>
        <v>51-100</v>
      </c>
      <c r="Y416" t="str">
        <f>IF(tbl_Customers[[#This Row],[total_intl_charge]] &lt;= 3, "Low Charges", "High Charges")</f>
        <v>High Charges</v>
      </c>
      <c r="Z416" t="str">
        <f>IF(tbl_Customers[[#This Row],[total_eve_calls]]&lt;=80,"Low Calls",
IF(tbl_Customers[[#This Row],[total_eve_calls]]&lt;=120,"Medium Calls","High Calls"))</f>
        <v>Medium Calls</v>
      </c>
      <c r="AA416" t="str">
        <f>IF(tbl_Customers[[#This Row],[total_eve_charge]]&lt;=15,"Low Charges",
IF(tbl_Customers[[#This Row],[total_eve_charge]]&lt;=20,"Medium Charges","High Charges"))</f>
        <v>Medium Charges</v>
      </c>
      <c r="AB4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 t="str">
        <f>IF(tbl_Customers[[#This Row],[number_vmail_messages]] = 0, "No Usage", IF(tbl_Customers[[#This Row],[number_vmail_messages]] &lt;= 20, "Low Usage", IF(tbl_Customers[[#This Row],[number_vmail_messages]] &lt;= 40, "Medium Usgae", "High Usage")))</f>
        <v>No Usage</v>
      </c>
      <c r="AD416" t="str">
        <f>IF(tbl_Customers[[#This Row],[total_day_minutes]]&lt;=150,"Low Usage", IF(tbl_Customers[[#This Row],[total_day_minutes]]&lt;=200,"Medium Usage", IF(tbl_Customers[[#This Row],[total_day_minutes]]&lt;=250,"High Usage","Very High Usage")))</f>
        <v>High Usage</v>
      </c>
      <c r="AE416" t="str">
        <f>IF(tbl_Customers[[#This Row],[total_intl_calls]]&lt;=5,"Low Calls", IF(tbl_Customers[[#This Row],[total_intl_calls]]&lt;=10, "Medium Calls", "High Calls"))</f>
        <v>Low Calls</v>
      </c>
      <c r="AF4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16" s="36" t="str">
        <f>IF(tbl_Customers[[#This Row],[Churn_Risk_Score]]&gt;=10,"High Risk", IF(tbl_Customers[[#This Row],[Churn_Risk_Score]]&gt;=5,"Medium Risk","Low Risk"))</f>
        <v>Medium Risk</v>
      </c>
    </row>
    <row r="417" spans="1:33" x14ac:dyDescent="0.35">
      <c r="A417">
        <v>416</v>
      </c>
      <c r="B417" t="s">
        <v>53</v>
      </c>
      <c r="C417">
        <v>109</v>
      </c>
      <c r="D417" t="s">
        <v>21</v>
      </c>
      <c r="E417" t="s">
        <v>23</v>
      </c>
      <c r="F417" t="s">
        <v>23</v>
      </c>
      <c r="G417">
        <v>26</v>
      </c>
      <c r="H417">
        <v>217.2</v>
      </c>
      <c r="I417">
        <v>138</v>
      </c>
      <c r="J417">
        <v>36.92</v>
      </c>
      <c r="K417">
        <v>145.5</v>
      </c>
      <c r="L417">
        <v>111</v>
      </c>
      <c r="M417">
        <v>12.37</v>
      </c>
      <c r="N417">
        <v>280.7</v>
      </c>
      <c r="O417">
        <v>76</v>
      </c>
      <c r="P417">
        <v>12.63</v>
      </c>
      <c r="Q417">
        <v>9.3000000000000007</v>
      </c>
      <c r="R417">
        <v>3</v>
      </c>
      <c r="S417">
        <v>2.5099999999999998</v>
      </c>
      <c r="T417">
        <v>0</v>
      </c>
      <c r="U417" t="s">
        <v>22</v>
      </c>
      <c r="V417">
        <f>IF(tbl_Customers[[#This Row],[churn]] = "yes", 1, 0)</f>
        <v>0</v>
      </c>
      <c r="W417" t="str">
        <f>IF(tbl_Customers[[#This Row],[number_customer_service_calls]] &lt;= 1, "0-1 Calls", IF(tbl_Customers[[#This Row],[number_customer_service_calls]] &lt;= 3, "2-3 Calls", IF(tbl_Customers[[#This Row],[number_customer_service_calls]] &lt;=5, "4-5 Calls", "6+ Calls")))</f>
        <v>0-1 Calls</v>
      </c>
      <c r="X417" t="str">
        <f>IF(tbl_Customers[[#This Row],[account_length]] &lt;= 50, "0-50", IF(tbl_Customers[[#This Row],[account_length]] &lt;=100, "51-100", IF(tbl_Customers[[#This Row],[account_length]] &lt;= 150, "101-150", "151+")))</f>
        <v>101-150</v>
      </c>
      <c r="Y417" t="str">
        <f>IF(tbl_Customers[[#This Row],[total_intl_charge]] &lt;= 3, "Low Charges", "High Charges")</f>
        <v>Low Charges</v>
      </c>
      <c r="Z417" t="str">
        <f>IF(tbl_Customers[[#This Row],[total_eve_calls]]&lt;=80,"Low Calls",
IF(tbl_Customers[[#This Row],[total_eve_calls]]&lt;=120,"Medium Calls","High Calls"))</f>
        <v>Medium Calls</v>
      </c>
      <c r="AA417" t="str">
        <f>IF(tbl_Customers[[#This Row],[total_eve_charge]]&lt;=15,"Low Charges",
IF(tbl_Customers[[#This Row],[total_eve_charge]]&lt;=20,"Medium Charges","High Charges"))</f>
        <v>Low Charges</v>
      </c>
      <c r="AB4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 t="str">
        <f>IF(tbl_Customers[[#This Row],[number_vmail_messages]] = 0, "No Usage", IF(tbl_Customers[[#This Row],[number_vmail_messages]] &lt;= 20, "Low Usage", IF(tbl_Customers[[#This Row],[number_vmail_messages]] &lt;= 40, "Medium Usgae", "High Usage")))</f>
        <v>Medium Usgae</v>
      </c>
      <c r="AD417" t="str">
        <f>IF(tbl_Customers[[#This Row],[total_day_minutes]]&lt;=150,"Low Usage", IF(tbl_Customers[[#This Row],[total_day_minutes]]&lt;=200,"Medium Usage", IF(tbl_Customers[[#This Row],[total_day_minutes]]&lt;=250,"High Usage","Very High Usage")))</f>
        <v>High Usage</v>
      </c>
      <c r="AE417" t="str">
        <f>IF(tbl_Customers[[#This Row],[total_intl_calls]]&lt;=5,"Low Calls", IF(tbl_Customers[[#This Row],[total_intl_calls]]&lt;=10, "Medium Calls", "High Calls"))</f>
        <v>Low Calls</v>
      </c>
      <c r="AF4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7" s="36" t="str">
        <f>IF(tbl_Customers[[#This Row],[Churn_Risk_Score]]&gt;=10,"High Risk", IF(tbl_Customers[[#This Row],[Churn_Risk_Score]]&gt;=5,"Medium Risk","Low Risk"))</f>
        <v>Low Risk</v>
      </c>
    </row>
    <row r="418" spans="1:33" x14ac:dyDescent="0.35">
      <c r="A418">
        <v>417</v>
      </c>
      <c r="B418" t="s">
        <v>61</v>
      </c>
      <c r="C418">
        <v>80</v>
      </c>
      <c r="D418" t="s">
        <v>28</v>
      </c>
      <c r="E418" t="s">
        <v>22</v>
      </c>
      <c r="F418" t="s">
        <v>22</v>
      </c>
      <c r="G418">
        <v>0</v>
      </c>
      <c r="H418">
        <v>206.3</v>
      </c>
      <c r="I418">
        <v>97</v>
      </c>
      <c r="J418">
        <v>35.07</v>
      </c>
      <c r="K418">
        <v>154.9</v>
      </c>
      <c r="L418">
        <v>98</v>
      </c>
      <c r="M418">
        <v>13.17</v>
      </c>
      <c r="N418">
        <v>263.60000000000002</v>
      </c>
      <c r="O418">
        <v>82</v>
      </c>
      <c r="P418">
        <v>11.86</v>
      </c>
      <c r="Q418">
        <v>12.4</v>
      </c>
      <c r="R418">
        <v>12</v>
      </c>
      <c r="S418">
        <v>3.35</v>
      </c>
      <c r="T418">
        <v>0</v>
      </c>
      <c r="U418" t="s">
        <v>22</v>
      </c>
      <c r="V418">
        <f>IF(tbl_Customers[[#This Row],[churn]] = "yes", 1, 0)</f>
        <v>0</v>
      </c>
      <c r="W418" t="str">
        <f>IF(tbl_Customers[[#This Row],[number_customer_service_calls]] &lt;= 1, "0-1 Calls", IF(tbl_Customers[[#This Row],[number_customer_service_calls]] &lt;= 3, "2-3 Calls", IF(tbl_Customers[[#This Row],[number_customer_service_calls]] &lt;=5, "4-5 Calls", "6+ Calls")))</f>
        <v>0-1 Calls</v>
      </c>
      <c r="X418" t="str">
        <f>IF(tbl_Customers[[#This Row],[account_length]] &lt;= 50, "0-50", IF(tbl_Customers[[#This Row],[account_length]] &lt;=100, "51-100", IF(tbl_Customers[[#This Row],[account_length]] &lt;= 150, "101-150", "151+")))</f>
        <v>51-100</v>
      </c>
      <c r="Y418" t="str">
        <f>IF(tbl_Customers[[#This Row],[total_intl_charge]] &lt;= 3, "Low Charges", "High Charges")</f>
        <v>High Charges</v>
      </c>
      <c r="Z418" t="str">
        <f>IF(tbl_Customers[[#This Row],[total_eve_calls]]&lt;=80,"Low Calls",
IF(tbl_Customers[[#This Row],[total_eve_calls]]&lt;=120,"Medium Calls","High Calls"))</f>
        <v>Medium Calls</v>
      </c>
      <c r="AA418" t="str">
        <f>IF(tbl_Customers[[#This Row],[total_eve_charge]]&lt;=15,"Low Charges",
IF(tbl_Customers[[#This Row],[total_eve_charge]]&lt;=20,"Medium Charges","High Charges"))</f>
        <v>Low Charges</v>
      </c>
      <c r="AB4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 t="str">
        <f>IF(tbl_Customers[[#This Row],[number_vmail_messages]] = 0, "No Usage", IF(tbl_Customers[[#This Row],[number_vmail_messages]] &lt;= 20, "Low Usage", IF(tbl_Customers[[#This Row],[number_vmail_messages]] &lt;= 40, "Medium Usgae", "High Usage")))</f>
        <v>No Usage</v>
      </c>
      <c r="AD418" t="str">
        <f>IF(tbl_Customers[[#This Row],[total_day_minutes]]&lt;=150,"Low Usage", IF(tbl_Customers[[#This Row],[total_day_minutes]]&lt;=200,"Medium Usage", IF(tbl_Customers[[#This Row],[total_day_minutes]]&lt;=250,"High Usage","Very High Usage")))</f>
        <v>High Usage</v>
      </c>
      <c r="AE418" t="str">
        <f>IF(tbl_Customers[[#This Row],[total_intl_calls]]&lt;=5,"Low Calls", IF(tbl_Customers[[#This Row],[total_intl_calls]]&lt;=10, "Medium Calls", "High Calls"))</f>
        <v>High Calls</v>
      </c>
      <c r="AF4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8" s="36" t="str">
        <f>IF(tbl_Customers[[#This Row],[Churn_Risk_Score]]&gt;=10,"High Risk", IF(tbl_Customers[[#This Row],[Churn_Risk_Score]]&gt;=5,"Medium Risk","Low Risk"))</f>
        <v>Low Risk</v>
      </c>
    </row>
    <row r="419" spans="1:33" x14ac:dyDescent="0.35">
      <c r="A419">
        <v>418</v>
      </c>
      <c r="B419" t="s">
        <v>47</v>
      </c>
      <c r="C419">
        <v>41</v>
      </c>
      <c r="D419" t="s">
        <v>21</v>
      </c>
      <c r="E419" t="s">
        <v>22</v>
      </c>
      <c r="F419" t="s">
        <v>22</v>
      </c>
      <c r="G419">
        <v>0</v>
      </c>
      <c r="H419">
        <v>159.30000000000001</v>
      </c>
      <c r="I419">
        <v>66</v>
      </c>
      <c r="J419">
        <v>27.08</v>
      </c>
      <c r="K419">
        <v>125.9</v>
      </c>
      <c r="L419">
        <v>75</v>
      </c>
      <c r="M419">
        <v>10.7</v>
      </c>
      <c r="N419">
        <v>261.89999999999998</v>
      </c>
      <c r="O419">
        <v>76</v>
      </c>
      <c r="P419">
        <v>11.79</v>
      </c>
      <c r="Q419">
        <v>11.1</v>
      </c>
      <c r="R419">
        <v>5</v>
      </c>
      <c r="S419">
        <v>3</v>
      </c>
      <c r="T419">
        <v>1</v>
      </c>
      <c r="U419" t="s">
        <v>22</v>
      </c>
      <c r="V419">
        <f>IF(tbl_Customers[[#This Row],[churn]] = "yes", 1, 0)</f>
        <v>0</v>
      </c>
      <c r="W419" t="str">
        <f>IF(tbl_Customers[[#This Row],[number_customer_service_calls]] &lt;= 1, "0-1 Calls", IF(tbl_Customers[[#This Row],[number_customer_service_calls]] &lt;= 3, "2-3 Calls", IF(tbl_Customers[[#This Row],[number_customer_service_calls]] &lt;=5, "4-5 Calls", "6+ Calls")))</f>
        <v>0-1 Calls</v>
      </c>
      <c r="X419" t="str">
        <f>IF(tbl_Customers[[#This Row],[account_length]] &lt;= 50, "0-50", IF(tbl_Customers[[#This Row],[account_length]] &lt;=100, "51-100", IF(tbl_Customers[[#This Row],[account_length]] &lt;= 150, "101-150", "151+")))</f>
        <v>0-50</v>
      </c>
      <c r="Y419" t="str">
        <f>IF(tbl_Customers[[#This Row],[total_intl_charge]] &lt;= 3, "Low Charges", "High Charges")</f>
        <v>Low Charges</v>
      </c>
      <c r="Z419" t="str">
        <f>IF(tbl_Customers[[#This Row],[total_eve_calls]]&lt;=80,"Low Calls",
IF(tbl_Customers[[#This Row],[total_eve_calls]]&lt;=120,"Medium Calls","High Calls"))</f>
        <v>Low Calls</v>
      </c>
      <c r="AA419" t="str">
        <f>IF(tbl_Customers[[#This Row],[total_eve_charge]]&lt;=15,"Low Charges",
IF(tbl_Customers[[#This Row],[total_eve_charge]]&lt;=20,"Medium Charges","High Charges"))</f>
        <v>Low Charges</v>
      </c>
      <c r="AB4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9" t="str">
        <f>IF(tbl_Customers[[#This Row],[number_vmail_messages]] = 0, "No Usage", IF(tbl_Customers[[#This Row],[number_vmail_messages]] &lt;= 20, "Low Usage", IF(tbl_Customers[[#This Row],[number_vmail_messages]] &lt;= 40, "Medium Usgae", "High Usage")))</f>
        <v>No Usage</v>
      </c>
      <c r="AD419" t="str">
        <f>IF(tbl_Customers[[#This Row],[total_day_minutes]]&lt;=150,"Low Usage", IF(tbl_Customers[[#This Row],[total_day_minutes]]&lt;=200,"Medium Usage", IF(tbl_Customers[[#This Row],[total_day_minutes]]&lt;=250,"High Usage","Very High Usage")))</f>
        <v>Medium Usage</v>
      </c>
      <c r="AE419" t="str">
        <f>IF(tbl_Customers[[#This Row],[total_intl_calls]]&lt;=5,"Low Calls", IF(tbl_Customers[[#This Row],[total_intl_calls]]&lt;=10, "Medium Calls", "High Calls"))</f>
        <v>Low Calls</v>
      </c>
      <c r="AF4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9" s="36" t="str">
        <f>IF(tbl_Customers[[#This Row],[Churn_Risk_Score]]&gt;=10,"High Risk", IF(tbl_Customers[[#This Row],[Churn_Risk_Score]]&gt;=5,"Medium Risk","Low Risk"))</f>
        <v>Low Risk</v>
      </c>
    </row>
    <row r="420" spans="1:33" x14ac:dyDescent="0.35">
      <c r="A420">
        <v>419</v>
      </c>
      <c r="B420" t="s">
        <v>20</v>
      </c>
      <c r="C420">
        <v>136</v>
      </c>
      <c r="D420" t="s">
        <v>21</v>
      </c>
      <c r="E420" t="s">
        <v>22</v>
      </c>
      <c r="F420" t="s">
        <v>23</v>
      </c>
      <c r="G420">
        <v>31</v>
      </c>
      <c r="H420">
        <v>143.1</v>
      </c>
      <c r="I420">
        <v>88</v>
      </c>
      <c r="J420">
        <v>24.33</v>
      </c>
      <c r="K420">
        <v>236.6</v>
      </c>
      <c r="L420">
        <v>65</v>
      </c>
      <c r="M420">
        <v>20.11</v>
      </c>
      <c r="N420">
        <v>227.8</v>
      </c>
      <c r="O420">
        <v>120</v>
      </c>
      <c r="P420">
        <v>10.25</v>
      </c>
      <c r="Q420">
        <v>11.4</v>
      </c>
      <c r="R420">
        <v>5</v>
      </c>
      <c r="S420">
        <v>3.08</v>
      </c>
      <c r="T420">
        <v>2</v>
      </c>
      <c r="U420" t="s">
        <v>22</v>
      </c>
      <c r="V420">
        <f>IF(tbl_Customers[[#This Row],[churn]] = "yes", 1, 0)</f>
        <v>0</v>
      </c>
      <c r="W420" t="str">
        <f>IF(tbl_Customers[[#This Row],[number_customer_service_calls]] &lt;= 1, "0-1 Calls", IF(tbl_Customers[[#This Row],[number_customer_service_calls]] &lt;= 3, "2-3 Calls", IF(tbl_Customers[[#This Row],[number_customer_service_calls]] &lt;=5, "4-5 Calls", "6+ Calls")))</f>
        <v>2-3 Calls</v>
      </c>
      <c r="X420" t="str">
        <f>IF(tbl_Customers[[#This Row],[account_length]] &lt;= 50, "0-50", IF(tbl_Customers[[#This Row],[account_length]] &lt;=100, "51-100", IF(tbl_Customers[[#This Row],[account_length]] &lt;= 150, "101-150", "151+")))</f>
        <v>101-150</v>
      </c>
      <c r="Y420" t="str">
        <f>IF(tbl_Customers[[#This Row],[total_intl_charge]] &lt;= 3, "Low Charges", "High Charges")</f>
        <v>High Charges</v>
      </c>
      <c r="Z420" t="str">
        <f>IF(tbl_Customers[[#This Row],[total_eve_calls]]&lt;=80,"Low Calls",
IF(tbl_Customers[[#This Row],[total_eve_calls]]&lt;=120,"Medium Calls","High Calls"))</f>
        <v>Low Calls</v>
      </c>
      <c r="AA420" t="str">
        <f>IF(tbl_Customers[[#This Row],[total_eve_charge]]&lt;=15,"Low Charges",
IF(tbl_Customers[[#This Row],[total_eve_charge]]&lt;=20,"Medium Charges","High Charges"))</f>
        <v>High Charges</v>
      </c>
      <c r="AB4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 t="str">
        <f>IF(tbl_Customers[[#This Row],[number_vmail_messages]] = 0, "No Usage", IF(tbl_Customers[[#This Row],[number_vmail_messages]] &lt;= 20, "Low Usage", IF(tbl_Customers[[#This Row],[number_vmail_messages]] &lt;= 40, "Medium Usgae", "High Usage")))</f>
        <v>Medium Usgae</v>
      </c>
      <c r="AD420" t="str">
        <f>IF(tbl_Customers[[#This Row],[total_day_minutes]]&lt;=150,"Low Usage", IF(tbl_Customers[[#This Row],[total_day_minutes]]&lt;=200,"Medium Usage", IF(tbl_Customers[[#This Row],[total_day_minutes]]&lt;=250,"High Usage","Very High Usage")))</f>
        <v>Low Usage</v>
      </c>
      <c r="AE420" t="str">
        <f>IF(tbl_Customers[[#This Row],[total_intl_calls]]&lt;=5,"Low Calls", IF(tbl_Customers[[#This Row],[total_intl_calls]]&lt;=10, "Medium Calls", "High Calls"))</f>
        <v>Low Calls</v>
      </c>
      <c r="AF4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0" s="36" t="str">
        <f>IF(tbl_Customers[[#This Row],[Churn_Risk_Score]]&gt;=10,"High Risk", IF(tbl_Customers[[#This Row],[Churn_Risk_Score]]&gt;=5,"Medium Risk","Low Risk"))</f>
        <v>Low Risk</v>
      </c>
    </row>
    <row r="421" spans="1:33" x14ac:dyDescent="0.35">
      <c r="A421">
        <v>420</v>
      </c>
      <c r="B421" t="s">
        <v>29</v>
      </c>
      <c r="C421">
        <v>92</v>
      </c>
      <c r="D421" t="s">
        <v>21</v>
      </c>
      <c r="E421" t="s">
        <v>22</v>
      </c>
      <c r="F421" t="s">
        <v>22</v>
      </c>
      <c r="G421">
        <v>0</v>
      </c>
      <c r="H421">
        <v>154</v>
      </c>
      <c r="I421">
        <v>122</v>
      </c>
      <c r="J421">
        <v>26.18</v>
      </c>
      <c r="K421">
        <v>329.8</v>
      </c>
      <c r="L421">
        <v>88</v>
      </c>
      <c r="M421">
        <v>28.03</v>
      </c>
      <c r="N421">
        <v>288</v>
      </c>
      <c r="O421">
        <v>117</v>
      </c>
      <c r="P421">
        <v>12.96</v>
      </c>
      <c r="Q421">
        <v>5.6</v>
      </c>
      <c r="R421">
        <v>2</v>
      </c>
      <c r="S421">
        <v>1.51</v>
      </c>
      <c r="T421">
        <v>3</v>
      </c>
      <c r="U421" t="s">
        <v>23</v>
      </c>
      <c r="V421">
        <f>IF(tbl_Customers[[#This Row],[churn]] = "yes", 1, 0)</f>
        <v>1</v>
      </c>
      <c r="W421" t="str">
        <f>IF(tbl_Customers[[#This Row],[number_customer_service_calls]] &lt;= 1, "0-1 Calls", IF(tbl_Customers[[#This Row],[number_customer_service_calls]] &lt;= 3, "2-3 Calls", IF(tbl_Customers[[#This Row],[number_customer_service_calls]] &lt;=5, "4-5 Calls", "6+ Calls")))</f>
        <v>2-3 Calls</v>
      </c>
      <c r="X421" t="str">
        <f>IF(tbl_Customers[[#This Row],[account_length]] &lt;= 50, "0-50", IF(tbl_Customers[[#This Row],[account_length]] &lt;=100, "51-100", IF(tbl_Customers[[#This Row],[account_length]] &lt;= 150, "101-150", "151+")))</f>
        <v>51-100</v>
      </c>
      <c r="Y421" t="str">
        <f>IF(tbl_Customers[[#This Row],[total_intl_charge]] &lt;= 3, "Low Charges", "High Charges")</f>
        <v>Low Charges</v>
      </c>
      <c r="Z421" t="str">
        <f>IF(tbl_Customers[[#This Row],[total_eve_calls]]&lt;=80,"Low Calls",
IF(tbl_Customers[[#This Row],[total_eve_calls]]&lt;=120,"Medium Calls","High Calls"))</f>
        <v>Medium Calls</v>
      </c>
      <c r="AA421" t="str">
        <f>IF(tbl_Customers[[#This Row],[total_eve_charge]]&lt;=15,"Low Charges",
IF(tbl_Customers[[#This Row],[total_eve_charge]]&lt;=20,"Medium Charges","High Charges"))</f>
        <v>High Charges</v>
      </c>
      <c r="AB4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 t="str">
        <f>IF(tbl_Customers[[#This Row],[number_vmail_messages]] = 0, "No Usage", IF(tbl_Customers[[#This Row],[number_vmail_messages]] &lt;= 20, "Low Usage", IF(tbl_Customers[[#This Row],[number_vmail_messages]] &lt;= 40, "Medium Usgae", "High Usage")))</f>
        <v>No Usage</v>
      </c>
      <c r="AD421" t="str">
        <f>IF(tbl_Customers[[#This Row],[total_day_minutes]]&lt;=150,"Low Usage", IF(tbl_Customers[[#This Row],[total_day_minutes]]&lt;=200,"Medium Usage", IF(tbl_Customers[[#This Row],[total_day_minutes]]&lt;=250,"High Usage","Very High Usage")))</f>
        <v>Medium Usage</v>
      </c>
      <c r="AE421" t="str">
        <f>IF(tbl_Customers[[#This Row],[total_intl_calls]]&lt;=5,"Low Calls", IF(tbl_Customers[[#This Row],[total_intl_calls]]&lt;=10, "Medium Calls", "High Calls"))</f>
        <v>Low Calls</v>
      </c>
      <c r="AF4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 s="36" t="str">
        <f>IF(tbl_Customers[[#This Row],[Churn_Risk_Score]]&gt;=10,"High Risk", IF(tbl_Customers[[#This Row],[Churn_Risk_Score]]&gt;=5,"Medium Risk","Low Risk"))</f>
        <v>Low Risk</v>
      </c>
    </row>
    <row r="422" spans="1:33" x14ac:dyDescent="0.35">
      <c r="A422">
        <v>421</v>
      </c>
      <c r="B422" t="s">
        <v>70</v>
      </c>
      <c r="C422">
        <v>143</v>
      </c>
      <c r="D422" t="s">
        <v>25</v>
      </c>
      <c r="E422" t="s">
        <v>22</v>
      </c>
      <c r="F422" t="s">
        <v>23</v>
      </c>
      <c r="G422">
        <v>24</v>
      </c>
      <c r="H422">
        <v>186.6</v>
      </c>
      <c r="I422">
        <v>69</v>
      </c>
      <c r="J422">
        <v>31.72</v>
      </c>
      <c r="K422">
        <v>222</v>
      </c>
      <c r="L422">
        <v>116</v>
      </c>
      <c r="M422">
        <v>18.87</v>
      </c>
      <c r="N422">
        <v>234.9</v>
      </c>
      <c r="O422">
        <v>138</v>
      </c>
      <c r="P422">
        <v>10.57</v>
      </c>
      <c r="Q422">
        <v>11.6</v>
      </c>
      <c r="R422">
        <v>5</v>
      </c>
      <c r="S422">
        <v>3.13</v>
      </c>
      <c r="T422">
        <v>1</v>
      </c>
      <c r="U422" t="s">
        <v>22</v>
      </c>
      <c r="V422">
        <f>IF(tbl_Customers[[#This Row],[churn]] = "yes", 1, 0)</f>
        <v>0</v>
      </c>
      <c r="W422" t="str">
        <f>IF(tbl_Customers[[#This Row],[number_customer_service_calls]] &lt;= 1, "0-1 Calls", IF(tbl_Customers[[#This Row],[number_customer_service_calls]] &lt;= 3, "2-3 Calls", IF(tbl_Customers[[#This Row],[number_customer_service_calls]] &lt;=5, "4-5 Calls", "6+ Calls")))</f>
        <v>0-1 Calls</v>
      </c>
      <c r="X422" t="str">
        <f>IF(tbl_Customers[[#This Row],[account_length]] &lt;= 50, "0-50", IF(tbl_Customers[[#This Row],[account_length]] &lt;=100, "51-100", IF(tbl_Customers[[#This Row],[account_length]] &lt;= 150, "101-150", "151+")))</f>
        <v>101-150</v>
      </c>
      <c r="Y422" t="str">
        <f>IF(tbl_Customers[[#This Row],[total_intl_charge]] &lt;= 3, "Low Charges", "High Charges")</f>
        <v>High Charges</v>
      </c>
      <c r="Z422" t="str">
        <f>IF(tbl_Customers[[#This Row],[total_eve_calls]]&lt;=80,"Low Calls",
IF(tbl_Customers[[#This Row],[total_eve_calls]]&lt;=120,"Medium Calls","High Calls"))</f>
        <v>Medium Calls</v>
      </c>
      <c r="AA422" t="str">
        <f>IF(tbl_Customers[[#This Row],[total_eve_charge]]&lt;=15,"Low Charges",
IF(tbl_Customers[[#This Row],[total_eve_charge]]&lt;=20,"Medium Charges","High Charges"))</f>
        <v>Medium Charges</v>
      </c>
      <c r="AB4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 t="str">
        <f>IF(tbl_Customers[[#This Row],[number_vmail_messages]] = 0, "No Usage", IF(tbl_Customers[[#This Row],[number_vmail_messages]] &lt;= 20, "Low Usage", IF(tbl_Customers[[#This Row],[number_vmail_messages]] &lt;= 40, "Medium Usgae", "High Usage")))</f>
        <v>Medium Usgae</v>
      </c>
      <c r="AD422" t="str">
        <f>IF(tbl_Customers[[#This Row],[total_day_minutes]]&lt;=150,"Low Usage", IF(tbl_Customers[[#This Row],[total_day_minutes]]&lt;=200,"Medium Usage", IF(tbl_Customers[[#This Row],[total_day_minutes]]&lt;=250,"High Usage","Very High Usage")))</f>
        <v>Medium Usage</v>
      </c>
      <c r="AE422" t="str">
        <f>IF(tbl_Customers[[#This Row],[total_intl_calls]]&lt;=5,"Low Calls", IF(tbl_Customers[[#This Row],[total_intl_calls]]&lt;=10, "Medium Calls", "High Calls"))</f>
        <v>Low Calls</v>
      </c>
      <c r="AF4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2" s="36" t="str">
        <f>IF(tbl_Customers[[#This Row],[Churn_Risk_Score]]&gt;=10,"High Risk", IF(tbl_Customers[[#This Row],[Churn_Risk_Score]]&gt;=5,"Medium Risk","Low Risk"))</f>
        <v>Low Risk</v>
      </c>
    </row>
    <row r="423" spans="1:33" x14ac:dyDescent="0.35">
      <c r="A423">
        <v>422</v>
      </c>
      <c r="B423" t="s">
        <v>67</v>
      </c>
      <c r="C423">
        <v>118</v>
      </c>
      <c r="D423" t="s">
        <v>21</v>
      </c>
      <c r="E423" t="s">
        <v>22</v>
      </c>
      <c r="F423" t="s">
        <v>23</v>
      </c>
      <c r="G423">
        <v>26</v>
      </c>
      <c r="H423">
        <v>170.8</v>
      </c>
      <c r="I423">
        <v>114</v>
      </c>
      <c r="J423">
        <v>29.04</v>
      </c>
      <c r="K423">
        <v>199.5</v>
      </c>
      <c r="L423">
        <v>125</v>
      </c>
      <c r="M423">
        <v>16.96</v>
      </c>
      <c r="N423">
        <v>169.7</v>
      </c>
      <c r="O423">
        <v>98</v>
      </c>
      <c r="P423">
        <v>7.64</v>
      </c>
      <c r="Q423">
        <v>9.6</v>
      </c>
      <c r="R423">
        <v>5</v>
      </c>
      <c r="S423">
        <v>2.59</v>
      </c>
      <c r="T423">
        <v>5</v>
      </c>
      <c r="U423" t="s">
        <v>23</v>
      </c>
      <c r="V423">
        <f>IF(tbl_Customers[[#This Row],[churn]] = "yes", 1, 0)</f>
        <v>1</v>
      </c>
      <c r="W423" t="str">
        <f>IF(tbl_Customers[[#This Row],[number_customer_service_calls]] &lt;= 1, "0-1 Calls", IF(tbl_Customers[[#This Row],[number_customer_service_calls]] &lt;= 3, "2-3 Calls", IF(tbl_Customers[[#This Row],[number_customer_service_calls]] &lt;=5, "4-5 Calls", "6+ Calls")))</f>
        <v>4-5 Calls</v>
      </c>
      <c r="X423" t="str">
        <f>IF(tbl_Customers[[#This Row],[account_length]] &lt;= 50, "0-50", IF(tbl_Customers[[#This Row],[account_length]] &lt;=100, "51-100", IF(tbl_Customers[[#This Row],[account_length]] &lt;= 150, "101-150", "151+")))</f>
        <v>101-150</v>
      </c>
      <c r="Y423" t="str">
        <f>IF(tbl_Customers[[#This Row],[total_intl_charge]] &lt;= 3, "Low Charges", "High Charges")</f>
        <v>Low Charges</v>
      </c>
      <c r="Z423" t="str">
        <f>IF(tbl_Customers[[#This Row],[total_eve_calls]]&lt;=80,"Low Calls",
IF(tbl_Customers[[#This Row],[total_eve_calls]]&lt;=120,"Medium Calls","High Calls"))</f>
        <v>High Calls</v>
      </c>
      <c r="AA423" t="str">
        <f>IF(tbl_Customers[[#This Row],[total_eve_charge]]&lt;=15,"Low Charges",
IF(tbl_Customers[[#This Row],[total_eve_charge]]&lt;=20,"Medium Charges","High Charges"))</f>
        <v>Medium Charges</v>
      </c>
      <c r="AB4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3" t="str">
        <f>IF(tbl_Customers[[#This Row],[number_vmail_messages]] = 0, "No Usage", IF(tbl_Customers[[#This Row],[number_vmail_messages]] &lt;= 20, "Low Usage", IF(tbl_Customers[[#This Row],[number_vmail_messages]] &lt;= 40, "Medium Usgae", "High Usage")))</f>
        <v>Medium Usgae</v>
      </c>
      <c r="AD423" t="str">
        <f>IF(tbl_Customers[[#This Row],[total_day_minutes]]&lt;=150,"Low Usage", IF(tbl_Customers[[#This Row],[total_day_minutes]]&lt;=200,"Medium Usage", IF(tbl_Customers[[#This Row],[total_day_minutes]]&lt;=250,"High Usage","Very High Usage")))</f>
        <v>Medium Usage</v>
      </c>
      <c r="AE423" t="str">
        <f>IF(tbl_Customers[[#This Row],[total_intl_calls]]&lt;=5,"Low Calls", IF(tbl_Customers[[#This Row],[total_intl_calls]]&lt;=10, "Medium Calls", "High Calls"))</f>
        <v>Low Calls</v>
      </c>
      <c r="AF4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 s="36" t="str">
        <f>IF(tbl_Customers[[#This Row],[Churn_Risk_Score]]&gt;=10,"High Risk", IF(tbl_Customers[[#This Row],[Churn_Risk_Score]]&gt;=5,"Medium Risk","Low Risk"))</f>
        <v>Low Risk</v>
      </c>
    </row>
    <row r="424" spans="1:33" x14ac:dyDescent="0.35">
      <c r="A424">
        <v>423</v>
      </c>
      <c r="B424" t="s">
        <v>64</v>
      </c>
      <c r="C424">
        <v>193</v>
      </c>
      <c r="D424" t="s">
        <v>25</v>
      </c>
      <c r="E424" t="s">
        <v>22</v>
      </c>
      <c r="F424" t="s">
        <v>23</v>
      </c>
      <c r="G424">
        <v>17</v>
      </c>
      <c r="H424">
        <v>124</v>
      </c>
      <c r="I424">
        <v>102</v>
      </c>
      <c r="J424">
        <v>21.08</v>
      </c>
      <c r="K424">
        <v>202.9</v>
      </c>
      <c r="L424">
        <v>81</v>
      </c>
      <c r="M424">
        <v>17.25</v>
      </c>
      <c r="N424">
        <v>205.1</v>
      </c>
      <c r="O424">
        <v>129</v>
      </c>
      <c r="P424">
        <v>9.23</v>
      </c>
      <c r="Q424">
        <v>12.3</v>
      </c>
      <c r="R424">
        <v>3</v>
      </c>
      <c r="S424">
        <v>3.32</v>
      </c>
      <c r="T424">
        <v>1</v>
      </c>
      <c r="U424" t="s">
        <v>22</v>
      </c>
      <c r="V424">
        <f>IF(tbl_Customers[[#This Row],[churn]] = "yes", 1, 0)</f>
        <v>0</v>
      </c>
      <c r="W424" t="str">
        <f>IF(tbl_Customers[[#This Row],[number_customer_service_calls]] &lt;= 1, "0-1 Calls", IF(tbl_Customers[[#This Row],[number_customer_service_calls]] &lt;= 3, "2-3 Calls", IF(tbl_Customers[[#This Row],[number_customer_service_calls]] &lt;=5, "4-5 Calls", "6+ Calls")))</f>
        <v>0-1 Calls</v>
      </c>
      <c r="X424" t="str">
        <f>IF(tbl_Customers[[#This Row],[account_length]] &lt;= 50, "0-50", IF(tbl_Customers[[#This Row],[account_length]] &lt;=100, "51-100", IF(tbl_Customers[[#This Row],[account_length]] &lt;= 150, "101-150", "151+")))</f>
        <v>151+</v>
      </c>
      <c r="Y424" t="str">
        <f>IF(tbl_Customers[[#This Row],[total_intl_charge]] &lt;= 3, "Low Charges", "High Charges")</f>
        <v>High Charges</v>
      </c>
      <c r="Z424" t="str">
        <f>IF(tbl_Customers[[#This Row],[total_eve_calls]]&lt;=80,"Low Calls",
IF(tbl_Customers[[#This Row],[total_eve_calls]]&lt;=120,"Medium Calls","High Calls"))</f>
        <v>Medium Calls</v>
      </c>
      <c r="AA424" t="str">
        <f>IF(tbl_Customers[[#This Row],[total_eve_charge]]&lt;=15,"Low Charges",
IF(tbl_Customers[[#This Row],[total_eve_charge]]&lt;=20,"Medium Charges","High Charges"))</f>
        <v>Medium Charges</v>
      </c>
      <c r="AB4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 t="str">
        <f>IF(tbl_Customers[[#This Row],[number_vmail_messages]] = 0, "No Usage", IF(tbl_Customers[[#This Row],[number_vmail_messages]] &lt;= 20, "Low Usage", IF(tbl_Customers[[#This Row],[number_vmail_messages]] &lt;= 40, "Medium Usgae", "High Usage")))</f>
        <v>Low Usage</v>
      </c>
      <c r="AD424" t="str">
        <f>IF(tbl_Customers[[#This Row],[total_day_minutes]]&lt;=150,"Low Usage", IF(tbl_Customers[[#This Row],[total_day_minutes]]&lt;=200,"Medium Usage", IF(tbl_Customers[[#This Row],[total_day_minutes]]&lt;=250,"High Usage","Very High Usage")))</f>
        <v>Low Usage</v>
      </c>
      <c r="AE424" t="str">
        <f>IF(tbl_Customers[[#This Row],[total_intl_calls]]&lt;=5,"Low Calls", IF(tbl_Customers[[#This Row],[total_intl_calls]]&lt;=10, "Medium Calls", "High Calls"))</f>
        <v>Low Calls</v>
      </c>
      <c r="AF4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4" s="36" t="str">
        <f>IF(tbl_Customers[[#This Row],[Churn_Risk_Score]]&gt;=10,"High Risk", IF(tbl_Customers[[#This Row],[Churn_Risk_Score]]&gt;=5,"Medium Risk","Low Risk"))</f>
        <v>Low Risk</v>
      </c>
    </row>
    <row r="425" spans="1:33" x14ac:dyDescent="0.35">
      <c r="A425">
        <v>424</v>
      </c>
      <c r="B425" t="s">
        <v>69</v>
      </c>
      <c r="C425">
        <v>73</v>
      </c>
      <c r="D425" t="s">
        <v>21</v>
      </c>
      <c r="E425" t="s">
        <v>22</v>
      </c>
      <c r="F425" t="s">
        <v>22</v>
      </c>
      <c r="G425">
        <v>0</v>
      </c>
      <c r="H425">
        <v>198.3</v>
      </c>
      <c r="I425">
        <v>94</v>
      </c>
      <c r="J425">
        <v>33.71</v>
      </c>
      <c r="K425">
        <v>279.3</v>
      </c>
      <c r="L425">
        <v>101</v>
      </c>
      <c r="M425">
        <v>23.74</v>
      </c>
      <c r="N425">
        <v>146.19999999999999</v>
      </c>
      <c r="O425">
        <v>87</v>
      </c>
      <c r="P425">
        <v>6.58</v>
      </c>
      <c r="Q425">
        <v>14.8</v>
      </c>
      <c r="R425">
        <v>8</v>
      </c>
      <c r="S425">
        <v>4</v>
      </c>
      <c r="T425">
        <v>3</v>
      </c>
      <c r="U425" t="s">
        <v>22</v>
      </c>
      <c r="V425">
        <f>IF(tbl_Customers[[#This Row],[churn]] = "yes", 1, 0)</f>
        <v>0</v>
      </c>
      <c r="W425" t="str">
        <f>IF(tbl_Customers[[#This Row],[number_customer_service_calls]] &lt;= 1, "0-1 Calls", IF(tbl_Customers[[#This Row],[number_customer_service_calls]] &lt;= 3, "2-3 Calls", IF(tbl_Customers[[#This Row],[number_customer_service_calls]] &lt;=5, "4-5 Calls", "6+ Calls")))</f>
        <v>2-3 Calls</v>
      </c>
      <c r="X425" t="str">
        <f>IF(tbl_Customers[[#This Row],[account_length]] &lt;= 50, "0-50", IF(tbl_Customers[[#This Row],[account_length]] &lt;=100, "51-100", IF(tbl_Customers[[#This Row],[account_length]] &lt;= 150, "101-150", "151+")))</f>
        <v>51-100</v>
      </c>
      <c r="Y425" t="str">
        <f>IF(tbl_Customers[[#This Row],[total_intl_charge]] &lt;= 3, "Low Charges", "High Charges")</f>
        <v>High Charges</v>
      </c>
      <c r="Z425" t="str">
        <f>IF(tbl_Customers[[#This Row],[total_eve_calls]]&lt;=80,"Low Calls",
IF(tbl_Customers[[#This Row],[total_eve_calls]]&lt;=120,"Medium Calls","High Calls"))</f>
        <v>Medium Calls</v>
      </c>
      <c r="AA425" t="str">
        <f>IF(tbl_Customers[[#This Row],[total_eve_charge]]&lt;=15,"Low Charges",
IF(tbl_Customers[[#This Row],[total_eve_charge]]&lt;=20,"Medium Charges","High Charges"))</f>
        <v>High Charges</v>
      </c>
      <c r="AB4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5" t="str">
        <f>IF(tbl_Customers[[#This Row],[number_vmail_messages]] = 0, "No Usage", IF(tbl_Customers[[#This Row],[number_vmail_messages]] &lt;= 20, "Low Usage", IF(tbl_Customers[[#This Row],[number_vmail_messages]] &lt;= 40, "Medium Usgae", "High Usage")))</f>
        <v>No Usage</v>
      </c>
      <c r="AD425" t="str">
        <f>IF(tbl_Customers[[#This Row],[total_day_minutes]]&lt;=150,"Low Usage", IF(tbl_Customers[[#This Row],[total_day_minutes]]&lt;=200,"Medium Usage", IF(tbl_Customers[[#This Row],[total_day_minutes]]&lt;=250,"High Usage","Very High Usage")))</f>
        <v>Medium Usage</v>
      </c>
      <c r="AE425" t="str">
        <f>IF(tbl_Customers[[#This Row],[total_intl_calls]]&lt;=5,"Low Calls", IF(tbl_Customers[[#This Row],[total_intl_calls]]&lt;=10, "Medium Calls", "High Calls"))</f>
        <v>Medium Calls</v>
      </c>
      <c r="AF4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5" s="36" t="str">
        <f>IF(tbl_Customers[[#This Row],[Churn_Risk_Score]]&gt;=10,"High Risk", IF(tbl_Customers[[#This Row],[Churn_Risk_Score]]&gt;=5,"Medium Risk","Low Risk"))</f>
        <v>Low Risk</v>
      </c>
    </row>
    <row r="426" spans="1:33" x14ac:dyDescent="0.35">
      <c r="A426">
        <v>425</v>
      </c>
      <c r="B426" t="s">
        <v>38</v>
      </c>
      <c r="C426">
        <v>62</v>
      </c>
      <c r="D426" t="s">
        <v>25</v>
      </c>
      <c r="E426" t="s">
        <v>22</v>
      </c>
      <c r="F426" t="s">
        <v>22</v>
      </c>
      <c r="G426">
        <v>0</v>
      </c>
      <c r="H426">
        <v>172.8</v>
      </c>
      <c r="I426">
        <v>101</v>
      </c>
      <c r="J426">
        <v>29.38</v>
      </c>
      <c r="K426">
        <v>204.8</v>
      </c>
      <c r="L426">
        <v>97</v>
      </c>
      <c r="M426">
        <v>17.41</v>
      </c>
      <c r="N426">
        <v>240.8</v>
      </c>
      <c r="O426">
        <v>90</v>
      </c>
      <c r="P426">
        <v>10.84</v>
      </c>
      <c r="Q426">
        <v>9.1</v>
      </c>
      <c r="R426">
        <v>8</v>
      </c>
      <c r="S426">
        <v>2.46</v>
      </c>
      <c r="T426">
        <v>2</v>
      </c>
      <c r="U426" t="s">
        <v>22</v>
      </c>
      <c r="V426">
        <f>IF(tbl_Customers[[#This Row],[churn]] = "yes", 1, 0)</f>
        <v>0</v>
      </c>
      <c r="W426" t="str">
        <f>IF(tbl_Customers[[#This Row],[number_customer_service_calls]] &lt;= 1, "0-1 Calls", IF(tbl_Customers[[#This Row],[number_customer_service_calls]] &lt;= 3, "2-3 Calls", IF(tbl_Customers[[#This Row],[number_customer_service_calls]] &lt;=5, "4-5 Calls", "6+ Calls")))</f>
        <v>2-3 Calls</v>
      </c>
      <c r="X426" t="str">
        <f>IF(tbl_Customers[[#This Row],[account_length]] &lt;= 50, "0-50", IF(tbl_Customers[[#This Row],[account_length]] &lt;=100, "51-100", IF(tbl_Customers[[#This Row],[account_length]] &lt;= 150, "101-150", "151+")))</f>
        <v>51-100</v>
      </c>
      <c r="Y426" t="str">
        <f>IF(tbl_Customers[[#This Row],[total_intl_charge]] &lt;= 3, "Low Charges", "High Charges")</f>
        <v>Low Charges</v>
      </c>
      <c r="Z426" t="str">
        <f>IF(tbl_Customers[[#This Row],[total_eve_calls]]&lt;=80,"Low Calls",
IF(tbl_Customers[[#This Row],[total_eve_calls]]&lt;=120,"Medium Calls","High Calls"))</f>
        <v>Medium Calls</v>
      </c>
      <c r="AA426" t="str">
        <f>IF(tbl_Customers[[#This Row],[total_eve_charge]]&lt;=15,"Low Charges",
IF(tbl_Customers[[#This Row],[total_eve_charge]]&lt;=20,"Medium Charges","High Charges"))</f>
        <v>Medium Charges</v>
      </c>
      <c r="AB4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6" t="str">
        <f>IF(tbl_Customers[[#This Row],[number_vmail_messages]] = 0, "No Usage", IF(tbl_Customers[[#This Row],[number_vmail_messages]] &lt;= 20, "Low Usage", IF(tbl_Customers[[#This Row],[number_vmail_messages]] &lt;= 40, "Medium Usgae", "High Usage")))</f>
        <v>No Usage</v>
      </c>
      <c r="AD426" t="str">
        <f>IF(tbl_Customers[[#This Row],[total_day_minutes]]&lt;=150,"Low Usage", IF(tbl_Customers[[#This Row],[total_day_minutes]]&lt;=200,"Medium Usage", IF(tbl_Customers[[#This Row],[total_day_minutes]]&lt;=250,"High Usage","Very High Usage")))</f>
        <v>Medium Usage</v>
      </c>
      <c r="AE426" t="str">
        <f>IF(tbl_Customers[[#This Row],[total_intl_calls]]&lt;=5,"Low Calls", IF(tbl_Customers[[#This Row],[total_intl_calls]]&lt;=10, "Medium Calls", "High Calls"))</f>
        <v>Medium Calls</v>
      </c>
      <c r="AF4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6" s="36" t="str">
        <f>IF(tbl_Customers[[#This Row],[Churn_Risk_Score]]&gt;=10,"High Risk", IF(tbl_Customers[[#This Row],[Churn_Risk_Score]]&gt;=5,"Medium Risk","Low Risk"))</f>
        <v>Low Risk</v>
      </c>
    </row>
    <row r="427" spans="1:33" x14ac:dyDescent="0.35">
      <c r="A427">
        <v>426</v>
      </c>
      <c r="B427" t="s">
        <v>54</v>
      </c>
      <c r="C427">
        <v>30</v>
      </c>
      <c r="D427" t="s">
        <v>21</v>
      </c>
      <c r="E427" t="s">
        <v>22</v>
      </c>
      <c r="F427" t="s">
        <v>23</v>
      </c>
      <c r="G427">
        <v>30</v>
      </c>
      <c r="H427">
        <v>217.4</v>
      </c>
      <c r="I427">
        <v>74</v>
      </c>
      <c r="J427">
        <v>36.96</v>
      </c>
      <c r="K427">
        <v>213.8</v>
      </c>
      <c r="L427">
        <v>86</v>
      </c>
      <c r="M427">
        <v>18.170000000000002</v>
      </c>
      <c r="N427">
        <v>227.2</v>
      </c>
      <c r="O427">
        <v>104</v>
      </c>
      <c r="P427">
        <v>10.220000000000001</v>
      </c>
      <c r="Q427">
        <v>6.6</v>
      </c>
      <c r="R427">
        <v>3</v>
      </c>
      <c r="S427">
        <v>1.78</v>
      </c>
      <c r="T427">
        <v>0</v>
      </c>
      <c r="U427" t="s">
        <v>22</v>
      </c>
      <c r="V427">
        <f>IF(tbl_Customers[[#This Row],[churn]] = "yes", 1, 0)</f>
        <v>0</v>
      </c>
      <c r="W427" t="str">
        <f>IF(tbl_Customers[[#This Row],[number_customer_service_calls]] &lt;= 1, "0-1 Calls", IF(tbl_Customers[[#This Row],[number_customer_service_calls]] &lt;= 3, "2-3 Calls", IF(tbl_Customers[[#This Row],[number_customer_service_calls]] &lt;=5, "4-5 Calls", "6+ Calls")))</f>
        <v>0-1 Calls</v>
      </c>
      <c r="X427" t="str">
        <f>IF(tbl_Customers[[#This Row],[account_length]] &lt;= 50, "0-50", IF(tbl_Customers[[#This Row],[account_length]] &lt;=100, "51-100", IF(tbl_Customers[[#This Row],[account_length]] &lt;= 150, "101-150", "151+")))</f>
        <v>0-50</v>
      </c>
      <c r="Y427" t="str">
        <f>IF(tbl_Customers[[#This Row],[total_intl_charge]] &lt;= 3, "Low Charges", "High Charges")</f>
        <v>Low Charges</v>
      </c>
      <c r="Z427" t="str">
        <f>IF(tbl_Customers[[#This Row],[total_eve_calls]]&lt;=80,"Low Calls",
IF(tbl_Customers[[#This Row],[total_eve_calls]]&lt;=120,"Medium Calls","High Calls"))</f>
        <v>Medium Calls</v>
      </c>
      <c r="AA427" t="str">
        <f>IF(tbl_Customers[[#This Row],[total_eve_charge]]&lt;=15,"Low Charges",
IF(tbl_Customers[[#This Row],[total_eve_charge]]&lt;=20,"Medium Charges","High Charges"))</f>
        <v>Medium Charges</v>
      </c>
      <c r="AB4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7" t="str">
        <f>IF(tbl_Customers[[#This Row],[number_vmail_messages]] = 0, "No Usage", IF(tbl_Customers[[#This Row],[number_vmail_messages]] &lt;= 20, "Low Usage", IF(tbl_Customers[[#This Row],[number_vmail_messages]] &lt;= 40, "Medium Usgae", "High Usage")))</f>
        <v>Medium Usgae</v>
      </c>
      <c r="AD427" t="str">
        <f>IF(tbl_Customers[[#This Row],[total_day_minutes]]&lt;=150,"Low Usage", IF(tbl_Customers[[#This Row],[total_day_minutes]]&lt;=200,"Medium Usage", IF(tbl_Customers[[#This Row],[total_day_minutes]]&lt;=250,"High Usage","Very High Usage")))</f>
        <v>High Usage</v>
      </c>
      <c r="AE427" t="str">
        <f>IF(tbl_Customers[[#This Row],[total_intl_calls]]&lt;=5,"Low Calls", IF(tbl_Customers[[#This Row],[total_intl_calls]]&lt;=10, "Medium Calls", "High Calls"))</f>
        <v>Low Calls</v>
      </c>
      <c r="AF4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7" s="36" t="str">
        <f>IF(tbl_Customers[[#This Row],[Churn_Risk_Score]]&gt;=10,"High Risk", IF(tbl_Customers[[#This Row],[Churn_Risk_Score]]&gt;=5,"Medium Risk","Low Risk"))</f>
        <v>Low Risk</v>
      </c>
    </row>
    <row r="428" spans="1:33" x14ac:dyDescent="0.35">
      <c r="A428">
        <v>427</v>
      </c>
      <c r="B428" t="s">
        <v>68</v>
      </c>
      <c r="C428">
        <v>60</v>
      </c>
      <c r="D428" t="s">
        <v>25</v>
      </c>
      <c r="E428" t="s">
        <v>23</v>
      </c>
      <c r="F428" t="s">
        <v>23</v>
      </c>
      <c r="G428">
        <v>29</v>
      </c>
      <c r="H428">
        <v>265.89999999999998</v>
      </c>
      <c r="I428">
        <v>113</v>
      </c>
      <c r="J428">
        <v>45.2</v>
      </c>
      <c r="K428">
        <v>215.8</v>
      </c>
      <c r="L428">
        <v>94</v>
      </c>
      <c r="M428">
        <v>18.34</v>
      </c>
      <c r="N428">
        <v>108.1</v>
      </c>
      <c r="O428">
        <v>82</v>
      </c>
      <c r="P428">
        <v>4.8600000000000003</v>
      </c>
      <c r="Q428">
        <v>14</v>
      </c>
      <c r="R428">
        <v>12</v>
      </c>
      <c r="S428">
        <v>3.78</v>
      </c>
      <c r="T428">
        <v>0</v>
      </c>
      <c r="U428" t="s">
        <v>23</v>
      </c>
      <c r="V428">
        <f>IF(tbl_Customers[[#This Row],[churn]] = "yes", 1, 0)</f>
        <v>1</v>
      </c>
      <c r="W428" t="str">
        <f>IF(tbl_Customers[[#This Row],[number_customer_service_calls]] &lt;= 1, "0-1 Calls", IF(tbl_Customers[[#This Row],[number_customer_service_calls]] &lt;= 3, "2-3 Calls", IF(tbl_Customers[[#This Row],[number_customer_service_calls]] &lt;=5, "4-5 Calls", "6+ Calls")))</f>
        <v>0-1 Calls</v>
      </c>
      <c r="X428" t="str">
        <f>IF(tbl_Customers[[#This Row],[account_length]] &lt;= 50, "0-50", IF(tbl_Customers[[#This Row],[account_length]] &lt;=100, "51-100", IF(tbl_Customers[[#This Row],[account_length]] &lt;= 150, "101-150", "151+")))</f>
        <v>51-100</v>
      </c>
      <c r="Y428" t="str">
        <f>IF(tbl_Customers[[#This Row],[total_intl_charge]] &lt;= 3, "Low Charges", "High Charges")</f>
        <v>High Charges</v>
      </c>
      <c r="Z428" t="str">
        <f>IF(tbl_Customers[[#This Row],[total_eve_calls]]&lt;=80,"Low Calls",
IF(tbl_Customers[[#This Row],[total_eve_calls]]&lt;=120,"Medium Calls","High Calls"))</f>
        <v>Medium Calls</v>
      </c>
      <c r="AA428" t="str">
        <f>IF(tbl_Customers[[#This Row],[total_eve_charge]]&lt;=15,"Low Charges",
IF(tbl_Customers[[#This Row],[total_eve_charge]]&lt;=20,"Medium Charges","High Charges"))</f>
        <v>Medium Charges</v>
      </c>
      <c r="AB4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8" t="str">
        <f>IF(tbl_Customers[[#This Row],[number_vmail_messages]] = 0, "No Usage", IF(tbl_Customers[[#This Row],[number_vmail_messages]] &lt;= 20, "Low Usage", IF(tbl_Customers[[#This Row],[number_vmail_messages]] &lt;= 40, "Medium Usgae", "High Usage")))</f>
        <v>Medium Usgae</v>
      </c>
      <c r="AD428" t="str">
        <f>IF(tbl_Customers[[#This Row],[total_day_minutes]]&lt;=150,"Low Usage", IF(tbl_Customers[[#This Row],[total_day_minutes]]&lt;=200,"Medium Usage", IF(tbl_Customers[[#This Row],[total_day_minutes]]&lt;=250,"High Usage","Very High Usage")))</f>
        <v>Very High Usage</v>
      </c>
      <c r="AE428" t="str">
        <f>IF(tbl_Customers[[#This Row],[total_intl_calls]]&lt;=5,"Low Calls", IF(tbl_Customers[[#This Row],[total_intl_calls]]&lt;=10, "Medium Calls", "High Calls"))</f>
        <v>High Calls</v>
      </c>
      <c r="AF4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428" s="36" t="str">
        <f>IF(tbl_Customers[[#This Row],[Churn_Risk_Score]]&gt;=10,"High Risk", IF(tbl_Customers[[#This Row],[Churn_Risk_Score]]&gt;=5,"Medium Risk","Low Risk"))</f>
        <v>High Risk</v>
      </c>
    </row>
    <row r="429" spans="1:33" x14ac:dyDescent="0.35">
      <c r="A429">
        <v>428</v>
      </c>
      <c r="B429" t="s">
        <v>67</v>
      </c>
      <c r="C429">
        <v>96</v>
      </c>
      <c r="D429" t="s">
        <v>28</v>
      </c>
      <c r="E429" t="s">
        <v>22</v>
      </c>
      <c r="F429" t="s">
        <v>22</v>
      </c>
      <c r="G429">
        <v>0</v>
      </c>
      <c r="H429">
        <v>98.2</v>
      </c>
      <c r="I429">
        <v>100</v>
      </c>
      <c r="J429">
        <v>16.690000000000001</v>
      </c>
      <c r="K429">
        <v>307.2</v>
      </c>
      <c r="L429">
        <v>88</v>
      </c>
      <c r="M429">
        <v>26.11</v>
      </c>
      <c r="N429">
        <v>182.5</v>
      </c>
      <c r="O429">
        <v>120</v>
      </c>
      <c r="P429">
        <v>8.2100000000000009</v>
      </c>
      <c r="Q429">
        <v>7.6</v>
      </c>
      <c r="R429">
        <v>1</v>
      </c>
      <c r="S429">
        <v>2.0499999999999998</v>
      </c>
      <c r="T429">
        <v>2</v>
      </c>
      <c r="U429" t="s">
        <v>22</v>
      </c>
      <c r="V429">
        <f>IF(tbl_Customers[[#This Row],[churn]] = "yes", 1, 0)</f>
        <v>0</v>
      </c>
      <c r="W429" t="str">
        <f>IF(tbl_Customers[[#This Row],[number_customer_service_calls]] &lt;= 1, "0-1 Calls", IF(tbl_Customers[[#This Row],[number_customer_service_calls]] &lt;= 3, "2-3 Calls", IF(tbl_Customers[[#This Row],[number_customer_service_calls]] &lt;=5, "4-5 Calls", "6+ Calls")))</f>
        <v>2-3 Calls</v>
      </c>
      <c r="X429" t="str">
        <f>IF(tbl_Customers[[#This Row],[account_length]] &lt;= 50, "0-50", IF(tbl_Customers[[#This Row],[account_length]] &lt;=100, "51-100", IF(tbl_Customers[[#This Row],[account_length]] &lt;= 150, "101-150", "151+")))</f>
        <v>51-100</v>
      </c>
      <c r="Y429" t="str">
        <f>IF(tbl_Customers[[#This Row],[total_intl_charge]] &lt;= 3, "Low Charges", "High Charges")</f>
        <v>Low Charges</v>
      </c>
      <c r="Z429" t="str">
        <f>IF(tbl_Customers[[#This Row],[total_eve_calls]]&lt;=80,"Low Calls",
IF(tbl_Customers[[#This Row],[total_eve_calls]]&lt;=120,"Medium Calls","High Calls"))</f>
        <v>Medium Calls</v>
      </c>
      <c r="AA429" t="str">
        <f>IF(tbl_Customers[[#This Row],[total_eve_charge]]&lt;=15,"Low Charges",
IF(tbl_Customers[[#This Row],[total_eve_charge]]&lt;=20,"Medium Charges","High Charges"))</f>
        <v>High Charges</v>
      </c>
      <c r="AB4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9" t="str">
        <f>IF(tbl_Customers[[#This Row],[number_vmail_messages]] = 0, "No Usage", IF(tbl_Customers[[#This Row],[number_vmail_messages]] &lt;= 20, "Low Usage", IF(tbl_Customers[[#This Row],[number_vmail_messages]] &lt;= 40, "Medium Usgae", "High Usage")))</f>
        <v>No Usage</v>
      </c>
      <c r="AD429" t="str">
        <f>IF(tbl_Customers[[#This Row],[total_day_minutes]]&lt;=150,"Low Usage", IF(tbl_Customers[[#This Row],[total_day_minutes]]&lt;=200,"Medium Usage", IF(tbl_Customers[[#This Row],[total_day_minutes]]&lt;=250,"High Usage","Very High Usage")))</f>
        <v>Low Usage</v>
      </c>
      <c r="AE429" t="str">
        <f>IF(tbl_Customers[[#This Row],[total_intl_calls]]&lt;=5,"Low Calls", IF(tbl_Customers[[#This Row],[total_intl_calls]]&lt;=10, "Medium Calls", "High Calls"))</f>
        <v>Low Calls</v>
      </c>
      <c r="AF4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9" s="36" t="str">
        <f>IF(tbl_Customers[[#This Row],[Churn_Risk_Score]]&gt;=10,"High Risk", IF(tbl_Customers[[#This Row],[Churn_Risk_Score]]&gt;=5,"Medium Risk","Low Risk"))</f>
        <v>Low Risk</v>
      </c>
    </row>
    <row r="430" spans="1:33" x14ac:dyDescent="0.35">
      <c r="A430">
        <v>429</v>
      </c>
      <c r="B430" t="s">
        <v>26</v>
      </c>
      <c r="C430">
        <v>52</v>
      </c>
      <c r="D430" t="s">
        <v>25</v>
      </c>
      <c r="E430" t="s">
        <v>22</v>
      </c>
      <c r="F430" t="s">
        <v>22</v>
      </c>
      <c r="G430">
        <v>0</v>
      </c>
      <c r="H430">
        <v>214.7</v>
      </c>
      <c r="I430">
        <v>68</v>
      </c>
      <c r="J430">
        <v>36.5</v>
      </c>
      <c r="K430">
        <v>158.6</v>
      </c>
      <c r="L430">
        <v>138</v>
      </c>
      <c r="M430">
        <v>13.48</v>
      </c>
      <c r="N430">
        <v>123.4</v>
      </c>
      <c r="O430">
        <v>114</v>
      </c>
      <c r="P430">
        <v>5.55</v>
      </c>
      <c r="Q430">
        <v>9.4</v>
      </c>
      <c r="R430">
        <v>4</v>
      </c>
      <c r="S430">
        <v>2.54</v>
      </c>
      <c r="T430">
        <v>2</v>
      </c>
      <c r="U430" t="s">
        <v>22</v>
      </c>
      <c r="V430">
        <f>IF(tbl_Customers[[#This Row],[churn]] = "yes", 1, 0)</f>
        <v>0</v>
      </c>
      <c r="W430" t="str">
        <f>IF(tbl_Customers[[#This Row],[number_customer_service_calls]] &lt;= 1, "0-1 Calls", IF(tbl_Customers[[#This Row],[number_customer_service_calls]] &lt;= 3, "2-3 Calls", IF(tbl_Customers[[#This Row],[number_customer_service_calls]] &lt;=5, "4-5 Calls", "6+ Calls")))</f>
        <v>2-3 Calls</v>
      </c>
      <c r="X430" t="str">
        <f>IF(tbl_Customers[[#This Row],[account_length]] &lt;= 50, "0-50", IF(tbl_Customers[[#This Row],[account_length]] &lt;=100, "51-100", IF(tbl_Customers[[#This Row],[account_length]] &lt;= 150, "101-150", "151+")))</f>
        <v>51-100</v>
      </c>
      <c r="Y430" t="str">
        <f>IF(tbl_Customers[[#This Row],[total_intl_charge]] &lt;= 3, "Low Charges", "High Charges")</f>
        <v>Low Charges</v>
      </c>
      <c r="Z430" t="str">
        <f>IF(tbl_Customers[[#This Row],[total_eve_calls]]&lt;=80,"Low Calls",
IF(tbl_Customers[[#This Row],[total_eve_calls]]&lt;=120,"Medium Calls","High Calls"))</f>
        <v>High Calls</v>
      </c>
      <c r="AA430" t="str">
        <f>IF(tbl_Customers[[#This Row],[total_eve_charge]]&lt;=15,"Low Charges",
IF(tbl_Customers[[#This Row],[total_eve_charge]]&lt;=20,"Medium Charges","High Charges"))</f>
        <v>Low Charges</v>
      </c>
      <c r="AB4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0" t="str">
        <f>IF(tbl_Customers[[#This Row],[number_vmail_messages]] = 0, "No Usage", IF(tbl_Customers[[#This Row],[number_vmail_messages]] &lt;= 20, "Low Usage", IF(tbl_Customers[[#This Row],[number_vmail_messages]] &lt;= 40, "Medium Usgae", "High Usage")))</f>
        <v>No Usage</v>
      </c>
      <c r="AD430" t="str">
        <f>IF(tbl_Customers[[#This Row],[total_day_minutes]]&lt;=150,"Low Usage", IF(tbl_Customers[[#This Row],[total_day_minutes]]&lt;=200,"Medium Usage", IF(tbl_Customers[[#This Row],[total_day_minutes]]&lt;=250,"High Usage","Very High Usage")))</f>
        <v>High Usage</v>
      </c>
      <c r="AE430" t="str">
        <f>IF(tbl_Customers[[#This Row],[total_intl_calls]]&lt;=5,"Low Calls", IF(tbl_Customers[[#This Row],[total_intl_calls]]&lt;=10, "Medium Calls", "High Calls"))</f>
        <v>Low Calls</v>
      </c>
      <c r="AF4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30" s="36" t="str">
        <f>IF(tbl_Customers[[#This Row],[Churn_Risk_Score]]&gt;=10,"High Risk", IF(tbl_Customers[[#This Row],[Churn_Risk_Score]]&gt;=5,"Medium Risk","Low Risk"))</f>
        <v>Low Risk</v>
      </c>
    </row>
    <row r="431" spans="1:33" x14ac:dyDescent="0.35">
      <c r="A431">
        <v>430</v>
      </c>
      <c r="B431" t="s">
        <v>61</v>
      </c>
      <c r="C431">
        <v>87</v>
      </c>
      <c r="D431" t="s">
        <v>21</v>
      </c>
      <c r="E431" t="s">
        <v>22</v>
      </c>
      <c r="F431" t="s">
        <v>22</v>
      </c>
      <c r="G431">
        <v>0</v>
      </c>
      <c r="H431">
        <v>168.2</v>
      </c>
      <c r="I431">
        <v>92</v>
      </c>
      <c r="J431">
        <v>28.59</v>
      </c>
      <c r="K431">
        <v>224.7</v>
      </c>
      <c r="L431">
        <v>100</v>
      </c>
      <c r="M431">
        <v>19.100000000000001</v>
      </c>
      <c r="N431">
        <v>169.5</v>
      </c>
      <c r="O431">
        <v>99</v>
      </c>
      <c r="P431">
        <v>7.63</v>
      </c>
      <c r="Q431">
        <v>12.9</v>
      </c>
      <c r="R431">
        <v>3</v>
      </c>
      <c r="S431">
        <v>3.48</v>
      </c>
      <c r="T431">
        <v>1</v>
      </c>
      <c r="U431" t="s">
        <v>22</v>
      </c>
      <c r="V431">
        <f>IF(tbl_Customers[[#This Row],[churn]] = "yes", 1, 0)</f>
        <v>0</v>
      </c>
      <c r="W431" t="str">
        <f>IF(tbl_Customers[[#This Row],[number_customer_service_calls]] &lt;= 1, "0-1 Calls", IF(tbl_Customers[[#This Row],[number_customer_service_calls]] &lt;= 3, "2-3 Calls", IF(tbl_Customers[[#This Row],[number_customer_service_calls]] &lt;=5, "4-5 Calls", "6+ Calls")))</f>
        <v>0-1 Calls</v>
      </c>
      <c r="X431" t="str">
        <f>IF(tbl_Customers[[#This Row],[account_length]] &lt;= 50, "0-50", IF(tbl_Customers[[#This Row],[account_length]] &lt;=100, "51-100", IF(tbl_Customers[[#This Row],[account_length]] &lt;= 150, "101-150", "151+")))</f>
        <v>51-100</v>
      </c>
      <c r="Y431" t="str">
        <f>IF(tbl_Customers[[#This Row],[total_intl_charge]] &lt;= 3, "Low Charges", "High Charges")</f>
        <v>High Charges</v>
      </c>
      <c r="Z431" t="str">
        <f>IF(tbl_Customers[[#This Row],[total_eve_calls]]&lt;=80,"Low Calls",
IF(tbl_Customers[[#This Row],[total_eve_calls]]&lt;=120,"Medium Calls","High Calls"))</f>
        <v>Medium Calls</v>
      </c>
      <c r="AA431" t="str">
        <f>IF(tbl_Customers[[#This Row],[total_eve_charge]]&lt;=15,"Low Charges",
IF(tbl_Customers[[#This Row],[total_eve_charge]]&lt;=20,"Medium Charges","High Charges"))</f>
        <v>Medium Charges</v>
      </c>
      <c r="AB4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1" t="str">
        <f>IF(tbl_Customers[[#This Row],[number_vmail_messages]] = 0, "No Usage", IF(tbl_Customers[[#This Row],[number_vmail_messages]] &lt;= 20, "Low Usage", IF(tbl_Customers[[#This Row],[number_vmail_messages]] &lt;= 40, "Medium Usgae", "High Usage")))</f>
        <v>No Usage</v>
      </c>
      <c r="AD431" t="str">
        <f>IF(tbl_Customers[[#This Row],[total_day_minutes]]&lt;=150,"Low Usage", IF(tbl_Customers[[#This Row],[total_day_minutes]]&lt;=200,"Medium Usage", IF(tbl_Customers[[#This Row],[total_day_minutes]]&lt;=250,"High Usage","Very High Usage")))</f>
        <v>Medium Usage</v>
      </c>
      <c r="AE431" t="str">
        <f>IF(tbl_Customers[[#This Row],[total_intl_calls]]&lt;=5,"Low Calls", IF(tbl_Customers[[#This Row],[total_intl_calls]]&lt;=10, "Medium Calls", "High Calls"))</f>
        <v>Low Calls</v>
      </c>
      <c r="AF4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31" s="36" t="str">
        <f>IF(tbl_Customers[[#This Row],[Churn_Risk_Score]]&gt;=10,"High Risk", IF(tbl_Customers[[#This Row],[Churn_Risk_Score]]&gt;=5,"Medium Risk","Low Risk"))</f>
        <v>Low Risk</v>
      </c>
    </row>
    <row r="432" spans="1:33" x14ac:dyDescent="0.35">
      <c r="A432">
        <v>431</v>
      </c>
      <c r="B432" t="s">
        <v>51</v>
      </c>
      <c r="C432">
        <v>41</v>
      </c>
      <c r="D432" t="s">
        <v>25</v>
      </c>
      <c r="E432" t="s">
        <v>22</v>
      </c>
      <c r="F432" t="s">
        <v>22</v>
      </c>
      <c r="G432">
        <v>0</v>
      </c>
      <c r="H432">
        <v>202.9</v>
      </c>
      <c r="I432">
        <v>97</v>
      </c>
      <c r="J432">
        <v>34.49</v>
      </c>
      <c r="K432">
        <v>153.80000000000001</v>
      </c>
      <c r="L432">
        <v>104</v>
      </c>
      <c r="M432">
        <v>13.07</v>
      </c>
      <c r="N432">
        <v>113.5</v>
      </c>
      <c r="O432">
        <v>92</v>
      </c>
      <c r="P432">
        <v>5.1100000000000003</v>
      </c>
      <c r="Q432">
        <v>9</v>
      </c>
      <c r="R432">
        <v>3</v>
      </c>
      <c r="S432">
        <v>2.4300000000000002</v>
      </c>
      <c r="T432">
        <v>3</v>
      </c>
      <c r="U432" t="s">
        <v>22</v>
      </c>
      <c r="V432">
        <f>IF(tbl_Customers[[#This Row],[churn]] = "yes", 1, 0)</f>
        <v>0</v>
      </c>
      <c r="W432" t="str">
        <f>IF(tbl_Customers[[#This Row],[number_customer_service_calls]] &lt;= 1, "0-1 Calls", IF(tbl_Customers[[#This Row],[number_customer_service_calls]] &lt;= 3, "2-3 Calls", IF(tbl_Customers[[#This Row],[number_customer_service_calls]] &lt;=5, "4-5 Calls", "6+ Calls")))</f>
        <v>2-3 Calls</v>
      </c>
      <c r="X432" t="str">
        <f>IF(tbl_Customers[[#This Row],[account_length]] &lt;= 50, "0-50", IF(tbl_Customers[[#This Row],[account_length]] &lt;=100, "51-100", IF(tbl_Customers[[#This Row],[account_length]] &lt;= 150, "101-150", "151+")))</f>
        <v>0-50</v>
      </c>
      <c r="Y432" t="str">
        <f>IF(tbl_Customers[[#This Row],[total_intl_charge]] &lt;= 3, "Low Charges", "High Charges")</f>
        <v>Low Charges</v>
      </c>
      <c r="Z432" t="str">
        <f>IF(tbl_Customers[[#This Row],[total_eve_calls]]&lt;=80,"Low Calls",
IF(tbl_Customers[[#This Row],[total_eve_calls]]&lt;=120,"Medium Calls","High Calls"))</f>
        <v>Medium Calls</v>
      </c>
      <c r="AA432" t="str">
        <f>IF(tbl_Customers[[#This Row],[total_eve_charge]]&lt;=15,"Low Charges",
IF(tbl_Customers[[#This Row],[total_eve_charge]]&lt;=20,"Medium Charges","High Charges"))</f>
        <v>Low Charges</v>
      </c>
      <c r="AB4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2" t="str">
        <f>IF(tbl_Customers[[#This Row],[number_vmail_messages]] = 0, "No Usage", IF(tbl_Customers[[#This Row],[number_vmail_messages]] &lt;= 20, "Low Usage", IF(tbl_Customers[[#This Row],[number_vmail_messages]] &lt;= 40, "Medium Usgae", "High Usage")))</f>
        <v>No Usage</v>
      </c>
      <c r="AD432" t="str">
        <f>IF(tbl_Customers[[#This Row],[total_day_minutes]]&lt;=150,"Low Usage", IF(tbl_Customers[[#This Row],[total_day_minutes]]&lt;=200,"Medium Usage", IF(tbl_Customers[[#This Row],[total_day_minutes]]&lt;=250,"High Usage","Very High Usage")))</f>
        <v>High Usage</v>
      </c>
      <c r="AE432" t="str">
        <f>IF(tbl_Customers[[#This Row],[total_intl_calls]]&lt;=5,"Low Calls", IF(tbl_Customers[[#This Row],[total_intl_calls]]&lt;=10, "Medium Calls", "High Calls"))</f>
        <v>Low Calls</v>
      </c>
      <c r="AF4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32" s="36" t="str">
        <f>IF(tbl_Customers[[#This Row],[Churn_Risk_Score]]&gt;=10,"High Risk", IF(tbl_Customers[[#This Row],[Churn_Risk_Score]]&gt;=5,"Medium Risk","Low Risk"))</f>
        <v>Low Risk</v>
      </c>
    </row>
    <row r="433" spans="1:33" x14ac:dyDescent="0.35">
      <c r="A433">
        <v>432</v>
      </c>
      <c r="B433" t="s">
        <v>31</v>
      </c>
      <c r="C433">
        <v>112</v>
      </c>
      <c r="D433" t="s">
        <v>21</v>
      </c>
      <c r="E433" t="s">
        <v>22</v>
      </c>
      <c r="F433" t="s">
        <v>22</v>
      </c>
      <c r="G433">
        <v>0</v>
      </c>
      <c r="H433">
        <v>261.39999999999998</v>
      </c>
      <c r="I433">
        <v>108</v>
      </c>
      <c r="J433">
        <v>44.44</v>
      </c>
      <c r="K433">
        <v>154.5</v>
      </c>
      <c r="L433">
        <v>102</v>
      </c>
      <c r="M433">
        <v>13.13</v>
      </c>
      <c r="N433">
        <v>130.9</v>
      </c>
      <c r="O433">
        <v>90</v>
      </c>
      <c r="P433">
        <v>5.89</v>
      </c>
      <c r="Q433">
        <v>11.6</v>
      </c>
      <c r="R433">
        <v>2</v>
      </c>
      <c r="S433">
        <v>3.13</v>
      </c>
      <c r="T433">
        <v>1</v>
      </c>
      <c r="U433" t="s">
        <v>22</v>
      </c>
      <c r="V433">
        <f>IF(tbl_Customers[[#This Row],[churn]] = "yes", 1, 0)</f>
        <v>0</v>
      </c>
      <c r="W433" t="str">
        <f>IF(tbl_Customers[[#This Row],[number_customer_service_calls]] &lt;= 1, "0-1 Calls", IF(tbl_Customers[[#This Row],[number_customer_service_calls]] &lt;= 3, "2-3 Calls", IF(tbl_Customers[[#This Row],[number_customer_service_calls]] &lt;=5, "4-5 Calls", "6+ Calls")))</f>
        <v>0-1 Calls</v>
      </c>
      <c r="X433" t="str">
        <f>IF(tbl_Customers[[#This Row],[account_length]] &lt;= 50, "0-50", IF(tbl_Customers[[#This Row],[account_length]] &lt;=100, "51-100", IF(tbl_Customers[[#This Row],[account_length]] &lt;= 150, "101-150", "151+")))</f>
        <v>101-150</v>
      </c>
      <c r="Y433" t="str">
        <f>IF(tbl_Customers[[#This Row],[total_intl_charge]] &lt;= 3, "Low Charges", "High Charges")</f>
        <v>High Charges</v>
      </c>
      <c r="Z433" t="str">
        <f>IF(tbl_Customers[[#This Row],[total_eve_calls]]&lt;=80,"Low Calls",
IF(tbl_Customers[[#This Row],[total_eve_calls]]&lt;=120,"Medium Calls","High Calls"))</f>
        <v>Medium Calls</v>
      </c>
      <c r="AA433" t="str">
        <f>IF(tbl_Customers[[#This Row],[total_eve_charge]]&lt;=15,"Low Charges",
IF(tbl_Customers[[#This Row],[total_eve_charge]]&lt;=20,"Medium Charges","High Charges"))</f>
        <v>Low Charges</v>
      </c>
      <c r="AB4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3" t="str">
        <f>IF(tbl_Customers[[#This Row],[number_vmail_messages]] = 0, "No Usage", IF(tbl_Customers[[#This Row],[number_vmail_messages]] &lt;= 20, "Low Usage", IF(tbl_Customers[[#This Row],[number_vmail_messages]] &lt;= 40, "Medium Usgae", "High Usage")))</f>
        <v>No Usage</v>
      </c>
      <c r="AD433" t="str">
        <f>IF(tbl_Customers[[#This Row],[total_day_minutes]]&lt;=150,"Low Usage", IF(tbl_Customers[[#This Row],[total_day_minutes]]&lt;=200,"Medium Usage", IF(tbl_Customers[[#This Row],[total_day_minutes]]&lt;=250,"High Usage","Very High Usage")))</f>
        <v>Very High Usage</v>
      </c>
      <c r="AE433" t="str">
        <f>IF(tbl_Customers[[#This Row],[total_intl_calls]]&lt;=5,"Low Calls", IF(tbl_Customers[[#This Row],[total_intl_calls]]&lt;=10, "Medium Calls", "High Calls"))</f>
        <v>Low Calls</v>
      </c>
      <c r="AF4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33" s="36" t="str">
        <f>IF(tbl_Customers[[#This Row],[Churn_Risk_Score]]&gt;=10,"High Risk", IF(tbl_Customers[[#This Row],[Churn_Risk_Score]]&gt;=5,"Medium Risk","Low Risk"))</f>
        <v>Medium Risk</v>
      </c>
    </row>
    <row r="434" spans="1:33" x14ac:dyDescent="0.35">
      <c r="A434">
        <v>433</v>
      </c>
      <c r="B434" t="s">
        <v>43</v>
      </c>
      <c r="C434">
        <v>88</v>
      </c>
      <c r="D434" t="s">
        <v>28</v>
      </c>
      <c r="E434" t="s">
        <v>22</v>
      </c>
      <c r="F434" t="s">
        <v>22</v>
      </c>
      <c r="G434">
        <v>0</v>
      </c>
      <c r="H434">
        <v>73.3</v>
      </c>
      <c r="I434">
        <v>86</v>
      </c>
      <c r="J434">
        <v>12.46</v>
      </c>
      <c r="K434">
        <v>161.4</v>
      </c>
      <c r="L434">
        <v>82</v>
      </c>
      <c r="M434">
        <v>13.72</v>
      </c>
      <c r="N434">
        <v>239.6</v>
      </c>
      <c r="O434">
        <v>76</v>
      </c>
      <c r="P434">
        <v>10.78</v>
      </c>
      <c r="Q434">
        <v>8.1999999999999993</v>
      </c>
      <c r="R434">
        <v>3</v>
      </c>
      <c r="S434">
        <v>2.21</v>
      </c>
      <c r="T434">
        <v>4</v>
      </c>
      <c r="U434" t="s">
        <v>23</v>
      </c>
      <c r="V434">
        <f>IF(tbl_Customers[[#This Row],[churn]] = "yes", 1, 0)</f>
        <v>1</v>
      </c>
      <c r="W434" t="str">
        <f>IF(tbl_Customers[[#This Row],[number_customer_service_calls]] &lt;= 1, "0-1 Calls", IF(tbl_Customers[[#This Row],[number_customer_service_calls]] &lt;= 3, "2-3 Calls", IF(tbl_Customers[[#This Row],[number_customer_service_calls]] &lt;=5, "4-5 Calls", "6+ Calls")))</f>
        <v>4-5 Calls</v>
      </c>
      <c r="X434" t="str">
        <f>IF(tbl_Customers[[#This Row],[account_length]] &lt;= 50, "0-50", IF(tbl_Customers[[#This Row],[account_length]] &lt;=100, "51-100", IF(tbl_Customers[[#This Row],[account_length]] &lt;= 150, "101-150", "151+")))</f>
        <v>51-100</v>
      </c>
      <c r="Y434" t="str">
        <f>IF(tbl_Customers[[#This Row],[total_intl_charge]] &lt;= 3, "Low Charges", "High Charges")</f>
        <v>Low Charges</v>
      </c>
      <c r="Z434" t="str">
        <f>IF(tbl_Customers[[#This Row],[total_eve_calls]]&lt;=80,"Low Calls",
IF(tbl_Customers[[#This Row],[total_eve_calls]]&lt;=120,"Medium Calls","High Calls"))</f>
        <v>Medium Calls</v>
      </c>
      <c r="AA434" t="str">
        <f>IF(tbl_Customers[[#This Row],[total_eve_charge]]&lt;=15,"Low Charges",
IF(tbl_Customers[[#This Row],[total_eve_charge]]&lt;=20,"Medium Charges","High Charges"))</f>
        <v>Low Charges</v>
      </c>
      <c r="AB4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4" t="str">
        <f>IF(tbl_Customers[[#This Row],[number_vmail_messages]] = 0, "No Usage", IF(tbl_Customers[[#This Row],[number_vmail_messages]] &lt;= 20, "Low Usage", IF(tbl_Customers[[#This Row],[number_vmail_messages]] &lt;= 40, "Medium Usgae", "High Usage")))</f>
        <v>No Usage</v>
      </c>
      <c r="AD434" t="str">
        <f>IF(tbl_Customers[[#This Row],[total_day_minutes]]&lt;=150,"Low Usage", IF(tbl_Customers[[#This Row],[total_day_minutes]]&lt;=200,"Medium Usage", IF(tbl_Customers[[#This Row],[total_day_minutes]]&lt;=250,"High Usage","Very High Usage")))</f>
        <v>Low Usage</v>
      </c>
      <c r="AE434" t="str">
        <f>IF(tbl_Customers[[#This Row],[total_intl_calls]]&lt;=5,"Low Calls", IF(tbl_Customers[[#This Row],[total_intl_calls]]&lt;=10, "Medium Calls", "High Calls"))</f>
        <v>Low Calls</v>
      </c>
      <c r="AF4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34" s="36" t="str">
        <f>IF(tbl_Customers[[#This Row],[Churn_Risk_Score]]&gt;=10,"High Risk", IF(tbl_Customers[[#This Row],[Churn_Risk_Score]]&gt;=5,"Medium Risk","Low Risk"))</f>
        <v>Medium Risk</v>
      </c>
    </row>
    <row r="435" spans="1:33" x14ac:dyDescent="0.35">
      <c r="A435">
        <v>434</v>
      </c>
      <c r="B435" t="s">
        <v>65</v>
      </c>
      <c r="C435">
        <v>122</v>
      </c>
      <c r="D435" t="s">
        <v>25</v>
      </c>
      <c r="E435" t="s">
        <v>22</v>
      </c>
      <c r="F435" t="s">
        <v>23</v>
      </c>
      <c r="G435">
        <v>27</v>
      </c>
      <c r="H435">
        <v>253.7</v>
      </c>
      <c r="I435">
        <v>84</v>
      </c>
      <c r="J435">
        <v>43.13</v>
      </c>
      <c r="K435">
        <v>229.2</v>
      </c>
      <c r="L435">
        <v>109</v>
      </c>
      <c r="M435">
        <v>19.48</v>
      </c>
      <c r="N435">
        <v>190.5</v>
      </c>
      <c r="O435">
        <v>123</v>
      </c>
      <c r="P435">
        <v>8.57</v>
      </c>
      <c r="Q435">
        <v>9.1999999999999993</v>
      </c>
      <c r="R435">
        <v>5</v>
      </c>
      <c r="S435">
        <v>2.48</v>
      </c>
      <c r="T435">
        <v>7</v>
      </c>
      <c r="U435" t="s">
        <v>22</v>
      </c>
      <c r="V435">
        <f>IF(tbl_Customers[[#This Row],[churn]] = "yes", 1, 0)</f>
        <v>0</v>
      </c>
      <c r="W435" t="str">
        <f>IF(tbl_Customers[[#This Row],[number_customer_service_calls]] &lt;= 1, "0-1 Calls", IF(tbl_Customers[[#This Row],[number_customer_service_calls]] &lt;= 3, "2-3 Calls", IF(tbl_Customers[[#This Row],[number_customer_service_calls]] &lt;=5, "4-5 Calls", "6+ Calls")))</f>
        <v>6+ Calls</v>
      </c>
      <c r="X435" t="str">
        <f>IF(tbl_Customers[[#This Row],[account_length]] &lt;= 50, "0-50", IF(tbl_Customers[[#This Row],[account_length]] &lt;=100, "51-100", IF(tbl_Customers[[#This Row],[account_length]] &lt;= 150, "101-150", "151+")))</f>
        <v>101-150</v>
      </c>
      <c r="Y435" t="str">
        <f>IF(tbl_Customers[[#This Row],[total_intl_charge]] &lt;= 3, "Low Charges", "High Charges")</f>
        <v>Low Charges</v>
      </c>
      <c r="Z435" t="str">
        <f>IF(tbl_Customers[[#This Row],[total_eve_calls]]&lt;=80,"Low Calls",
IF(tbl_Customers[[#This Row],[total_eve_calls]]&lt;=120,"Medium Calls","High Calls"))</f>
        <v>Medium Calls</v>
      </c>
      <c r="AA435" t="str">
        <f>IF(tbl_Customers[[#This Row],[total_eve_charge]]&lt;=15,"Low Charges",
IF(tbl_Customers[[#This Row],[total_eve_charge]]&lt;=20,"Medium Charges","High Charges"))</f>
        <v>Medium Charges</v>
      </c>
      <c r="AB4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35" t="str">
        <f>IF(tbl_Customers[[#This Row],[number_vmail_messages]] = 0, "No Usage", IF(tbl_Customers[[#This Row],[number_vmail_messages]] &lt;= 20, "Low Usage", IF(tbl_Customers[[#This Row],[number_vmail_messages]] &lt;= 40, "Medium Usgae", "High Usage")))</f>
        <v>Medium Usgae</v>
      </c>
      <c r="AD435" t="str">
        <f>IF(tbl_Customers[[#This Row],[total_day_minutes]]&lt;=150,"Low Usage", IF(tbl_Customers[[#This Row],[total_day_minutes]]&lt;=200,"Medium Usage", IF(tbl_Customers[[#This Row],[total_day_minutes]]&lt;=250,"High Usage","Very High Usage")))</f>
        <v>Very High Usage</v>
      </c>
      <c r="AE435" t="str">
        <f>IF(tbl_Customers[[#This Row],[total_intl_calls]]&lt;=5,"Low Calls", IF(tbl_Customers[[#This Row],[total_intl_calls]]&lt;=10, "Medium Calls", "High Calls"))</f>
        <v>Low Calls</v>
      </c>
      <c r="AF4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35" s="36" t="str">
        <f>IF(tbl_Customers[[#This Row],[Churn_Risk_Score]]&gt;=10,"High Risk", IF(tbl_Customers[[#This Row],[Churn_Risk_Score]]&gt;=5,"Medium Risk","Low Risk"))</f>
        <v>Medium Risk</v>
      </c>
    </row>
    <row r="436" spans="1:33" x14ac:dyDescent="0.35">
      <c r="A436">
        <v>435</v>
      </c>
      <c r="B436" t="s">
        <v>29</v>
      </c>
      <c r="C436">
        <v>61</v>
      </c>
      <c r="D436" t="s">
        <v>25</v>
      </c>
      <c r="E436" t="s">
        <v>22</v>
      </c>
      <c r="F436" t="s">
        <v>22</v>
      </c>
      <c r="G436">
        <v>0</v>
      </c>
      <c r="H436">
        <v>45</v>
      </c>
      <c r="I436">
        <v>108</v>
      </c>
      <c r="J436">
        <v>7.65</v>
      </c>
      <c r="K436">
        <v>151.30000000000001</v>
      </c>
      <c r="L436">
        <v>74</v>
      </c>
      <c r="M436">
        <v>12.86</v>
      </c>
      <c r="N436">
        <v>152.9</v>
      </c>
      <c r="O436">
        <v>94</v>
      </c>
      <c r="P436">
        <v>6.88</v>
      </c>
      <c r="Q436">
        <v>9.8000000000000007</v>
      </c>
      <c r="R436">
        <v>6</v>
      </c>
      <c r="S436">
        <v>2.65</v>
      </c>
      <c r="T436">
        <v>2</v>
      </c>
      <c r="U436" t="s">
        <v>22</v>
      </c>
      <c r="V436">
        <f>IF(tbl_Customers[[#This Row],[churn]] = "yes", 1, 0)</f>
        <v>0</v>
      </c>
      <c r="W436" t="str">
        <f>IF(tbl_Customers[[#This Row],[number_customer_service_calls]] &lt;= 1, "0-1 Calls", IF(tbl_Customers[[#This Row],[number_customer_service_calls]] &lt;= 3, "2-3 Calls", IF(tbl_Customers[[#This Row],[number_customer_service_calls]] &lt;=5, "4-5 Calls", "6+ Calls")))</f>
        <v>2-3 Calls</v>
      </c>
      <c r="X436" t="str">
        <f>IF(tbl_Customers[[#This Row],[account_length]] &lt;= 50, "0-50", IF(tbl_Customers[[#This Row],[account_length]] &lt;=100, "51-100", IF(tbl_Customers[[#This Row],[account_length]] &lt;= 150, "101-150", "151+")))</f>
        <v>51-100</v>
      </c>
      <c r="Y436" t="str">
        <f>IF(tbl_Customers[[#This Row],[total_intl_charge]] &lt;= 3, "Low Charges", "High Charges")</f>
        <v>Low Charges</v>
      </c>
      <c r="Z436" t="str">
        <f>IF(tbl_Customers[[#This Row],[total_eve_calls]]&lt;=80,"Low Calls",
IF(tbl_Customers[[#This Row],[total_eve_calls]]&lt;=120,"Medium Calls","High Calls"))</f>
        <v>Low Calls</v>
      </c>
      <c r="AA436" t="str">
        <f>IF(tbl_Customers[[#This Row],[total_eve_charge]]&lt;=15,"Low Charges",
IF(tbl_Customers[[#This Row],[total_eve_charge]]&lt;=20,"Medium Charges","High Charges"))</f>
        <v>Low Charges</v>
      </c>
      <c r="AB4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36" t="str">
        <f>IF(tbl_Customers[[#This Row],[number_vmail_messages]] = 0, "No Usage", IF(tbl_Customers[[#This Row],[number_vmail_messages]] &lt;= 20, "Low Usage", IF(tbl_Customers[[#This Row],[number_vmail_messages]] &lt;= 40, "Medium Usgae", "High Usage")))</f>
        <v>No Usage</v>
      </c>
      <c r="AD436" t="str">
        <f>IF(tbl_Customers[[#This Row],[total_day_minutes]]&lt;=150,"Low Usage", IF(tbl_Customers[[#This Row],[total_day_minutes]]&lt;=200,"Medium Usage", IF(tbl_Customers[[#This Row],[total_day_minutes]]&lt;=250,"High Usage","Very High Usage")))</f>
        <v>Low Usage</v>
      </c>
      <c r="AE436" t="str">
        <f>IF(tbl_Customers[[#This Row],[total_intl_calls]]&lt;=5,"Low Calls", IF(tbl_Customers[[#This Row],[total_intl_calls]]&lt;=10, "Medium Calls", "High Calls"))</f>
        <v>Medium Calls</v>
      </c>
      <c r="AF4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36" s="36" t="str">
        <f>IF(tbl_Customers[[#This Row],[Churn_Risk_Score]]&gt;=10,"High Risk", IF(tbl_Customers[[#This Row],[Churn_Risk_Score]]&gt;=5,"Medium Risk","Low Risk"))</f>
        <v>Low Risk</v>
      </c>
    </row>
    <row r="437" spans="1:33" x14ac:dyDescent="0.35">
      <c r="A437">
        <v>436</v>
      </c>
      <c r="B437" t="s">
        <v>72</v>
      </c>
      <c r="C437">
        <v>87</v>
      </c>
      <c r="D437" t="s">
        <v>28</v>
      </c>
      <c r="E437" t="s">
        <v>22</v>
      </c>
      <c r="F437" t="s">
        <v>22</v>
      </c>
      <c r="G437">
        <v>0</v>
      </c>
      <c r="H437">
        <v>231.3</v>
      </c>
      <c r="I437">
        <v>105</v>
      </c>
      <c r="J437">
        <v>39.32</v>
      </c>
      <c r="K437">
        <v>171.7</v>
      </c>
      <c r="L437">
        <v>108</v>
      </c>
      <c r="M437">
        <v>14.59</v>
      </c>
      <c r="N437">
        <v>67.7</v>
      </c>
      <c r="O437">
        <v>136</v>
      </c>
      <c r="P437">
        <v>3.05</v>
      </c>
      <c r="Q437">
        <v>13</v>
      </c>
      <c r="R437">
        <v>6</v>
      </c>
      <c r="S437">
        <v>3.51</v>
      </c>
      <c r="T437">
        <v>1</v>
      </c>
      <c r="U437" t="s">
        <v>22</v>
      </c>
      <c r="V437">
        <f>IF(tbl_Customers[[#This Row],[churn]] = "yes", 1, 0)</f>
        <v>0</v>
      </c>
      <c r="W437" t="str">
        <f>IF(tbl_Customers[[#This Row],[number_customer_service_calls]] &lt;= 1, "0-1 Calls", IF(tbl_Customers[[#This Row],[number_customer_service_calls]] &lt;= 3, "2-3 Calls", IF(tbl_Customers[[#This Row],[number_customer_service_calls]] &lt;=5, "4-5 Calls", "6+ Calls")))</f>
        <v>0-1 Calls</v>
      </c>
      <c r="X437" t="str">
        <f>IF(tbl_Customers[[#This Row],[account_length]] &lt;= 50, "0-50", IF(tbl_Customers[[#This Row],[account_length]] &lt;=100, "51-100", IF(tbl_Customers[[#This Row],[account_length]] &lt;= 150, "101-150", "151+")))</f>
        <v>51-100</v>
      </c>
      <c r="Y437" t="str">
        <f>IF(tbl_Customers[[#This Row],[total_intl_charge]] &lt;= 3, "Low Charges", "High Charges")</f>
        <v>High Charges</v>
      </c>
      <c r="Z437" t="str">
        <f>IF(tbl_Customers[[#This Row],[total_eve_calls]]&lt;=80,"Low Calls",
IF(tbl_Customers[[#This Row],[total_eve_calls]]&lt;=120,"Medium Calls","High Calls"))</f>
        <v>Medium Calls</v>
      </c>
      <c r="AA437" t="str">
        <f>IF(tbl_Customers[[#This Row],[total_eve_charge]]&lt;=15,"Low Charges",
IF(tbl_Customers[[#This Row],[total_eve_charge]]&lt;=20,"Medium Charges","High Charges"))</f>
        <v>Low Charges</v>
      </c>
      <c r="AB4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7" t="str">
        <f>IF(tbl_Customers[[#This Row],[number_vmail_messages]] = 0, "No Usage", IF(tbl_Customers[[#This Row],[number_vmail_messages]] &lt;= 20, "Low Usage", IF(tbl_Customers[[#This Row],[number_vmail_messages]] &lt;= 40, "Medium Usgae", "High Usage")))</f>
        <v>No Usage</v>
      </c>
      <c r="AD437" t="str">
        <f>IF(tbl_Customers[[#This Row],[total_day_minutes]]&lt;=150,"Low Usage", IF(tbl_Customers[[#This Row],[total_day_minutes]]&lt;=200,"Medium Usage", IF(tbl_Customers[[#This Row],[total_day_minutes]]&lt;=250,"High Usage","Very High Usage")))</f>
        <v>High Usage</v>
      </c>
      <c r="AE437" t="str">
        <f>IF(tbl_Customers[[#This Row],[total_intl_calls]]&lt;=5,"Low Calls", IF(tbl_Customers[[#This Row],[total_intl_calls]]&lt;=10, "Medium Calls", "High Calls"))</f>
        <v>Medium Calls</v>
      </c>
      <c r="AF4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37" s="36" t="str">
        <f>IF(tbl_Customers[[#This Row],[Churn_Risk_Score]]&gt;=10,"High Risk", IF(tbl_Customers[[#This Row],[Churn_Risk_Score]]&gt;=5,"Medium Risk","Low Risk"))</f>
        <v>Low Risk</v>
      </c>
    </row>
    <row r="438" spans="1:33" x14ac:dyDescent="0.35">
      <c r="A438">
        <v>437</v>
      </c>
      <c r="B438" t="s">
        <v>53</v>
      </c>
      <c r="C438">
        <v>30</v>
      </c>
      <c r="D438" t="s">
        <v>28</v>
      </c>
      <c r="E438" t="s">
        <v>22</v>
      </c>
      <c r="F438" t="s">
        <v>22</v>
      </c>
      <c r="G438">
        <v>0</v>
      </c>
      <c r="H438">
        <v>227.4</v>
      </c>
      <c r="I438">
        <v>88</v>
      </c>
      <c r="J438">
        <v>38.659999999999997</v>
      </c>
      <c r="K438">
        <v>182.5</v>
      </c>
      <c r="L438">
        <v>100</v>
      </c>
      <c r="M438">
        <v>15.51</v>
      </c>
      <c r="N438">
        <v>191.7</v>
      </c>
      <c r="O438">
        <v>134</v>
      </c>
      <c r="P438">
        <v>8.6300000000000008</v>
      </c>
      <c r="Q438">
        <v>12.5</v>
      </c>
      <c r="R438">
        <v>3</v>
      </c>
      <c r="S438">
        <v>3.38</v>
      </c>
      <c r="T438">
        <v>0</v>
      </c>
      <c r="U438" t="s">
        <v>22</v>
      </c>
      <c r="V438">
        <f>IF(tbl_Customers[[#This Row],[churn]] = "yes", 1, 0)</f>
        <v>0</v>
      </c>
      <c r="W438" t="str">
        <f>IF(tbl_Customers[[#This Row],[number_customer_service_calls]] &lt;= 1, "0-1 Calls", IF(tbl_Customers[[#This Row],[number_customer_service_calls]] &lt;= 3, "2-3 Calls", IF(tbl_Customers[[#This Row],[number_customer_service_calls]] &lt;=5, "4-5 Calls", "6+ Calls")))</f>
        <v>0-1 Calls</v>
      </c>
      <c r="X438" t="str">
        <f>IF(tbl_Customers[[#This Row],[account_length]] &lt;= 50, "0-50", IF(tbl_Customers[[#This Row],[account_length]] &lt;=100, "51-100", IF(tbl_Customers[[#This Row],[account_length]] &lt;= 150, "101-150", "151+")))</f>
        <v>0-50</v>
      </c>
      <c r="Y438" t="str">
        <f>IF(tbl_Customers[[#This Row],[total_intl_charge]] &lt;= 3, "Low Charges", "High Charges")</f>
        <v>High Charges</v>
      </c>
      <c r="Z438" t="str">
        <f>IF(tbl_Customers[[#This Row],[total_eve_calls]]&lt;=80,"Low Calls",
IF(tbl_Customers[[#This Row],[total_eve_calls]]&lt;=120,"Medium Calls","High Calls"))</f>
        <v>Medium Calls</v>
      </c>
      <c r="AA438" t="str">
        <f>IF(tbl_Customers[[#This Row],[total_eve_charge]]&lt;=15,"Low Charges",
IF(tbl_Customers[[#This Row],[total_eve_charge]]&lt;=20,"Medium Charges","High Charges"))</f>
        <v>Medium Charges</v>
      </c>
      <c r="AB4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8" t="str">
        <f>IF(tbl_Customers[[#This Row],[number_vmail_messages]] = 0, "No Usage", IF(tbl_Customers[[#This Row],[number_vmail_messages]] &lt;= 20, "Low Usage", IF(tbl_Customers[[#This Row],[number_vmail_messages]] &lt;= 40, "Medium Usgae", "High Usage")))</f>
        <v>No Usage</v>
      </c>
      <c r="AD438" t="str">
        <f>IF(tbl_Customers[[#This Row],[total_day_minutes]]&lt;=150,"Low Usage", IF(tbl_Customers[[#This Row],[total_day_minutes]]&lt;=200,"Medium Usage", IF(tbl_Customers[[#This Row],[total_day_minutes]]&lt;=250,"High Usage","Very High Usage")))</f>
        <v>High Usage</v>
      </c>
      <c r="AE438" t="str">
        <f>IF(tbl_Customers[[#This Row],[total_intl_calls]]&lt;=5,"Low Calls", IF(tbl_Customers[[#This Row],[total_intl_calls]]&lt;=10, "Medium Calls", "High Calls"))</f>
        <v>Low Calls</v>
      </c>
      <c r="AF4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38" s="36" t="str">
        <f>IF(tbl_Customers[[#This Row],[Churn_Risk_Score]]&gt;=10,"High Risk", IF(tbl_Customers[[#This Row],[Churn_Risk_Score]]&gt;=5,"Medium Risk","Low Risk"))</f>
        <v>Low Risk</v>
      </c>
    </row>
    <row r="439" spans="1:33" x14ac:dyDescent="0.35">
      <c r="A439">
        <v>438</v>
      </c>
      <c r="B439" t="s">
        <v>24</v>
      </c>
      <c r="C439">
        <v>95</v>
      </c>
      <c r="D439" t="s">
        <v>21</v>
      </c>
      <c r="E439" t="s">
        <v>22</v>
      </c>
      <c r="F439" t="s">
        <v>23</v>
      </c>
      <c r="G439">
        <v>22</v>
      </c>
      <c r="H439">
        <v>40.9</v>
      </c>
      <c r="I439">
        <v>126</v>
      </c>
      <c r="J439">
        <v>6.95</v>
      </c>
      <c r="K439">
        <v>133.4</v>
      </c>
      <c r="L439">
        <v>90</v>
      </c>
      <c r="M439">
        <v>11.34</v>
      </c>
      <c r="N439">
        <v>264.2</v>
      </c>
      <c r="O439">
        <v>91</v>
      </c>
      <c r="P439">
        <v>11.89</v>
      </c>
      <c r="Q439">
        <v>11.9</v>
      </c>
      <c r="R439">
        <v>7</v>
      </c>
      <c r="S439">
        <v>3.21</v>
      </c>
      <c r="T439">
        <v>0</v>
      </c>
      <c r="U439" t="s">
        <v>22</v>
      </c>
      <c r="V439">
        <f>IF(tbl_Customers[[#This Row],[churn]] = "yes", 1, 0)</f>
        <v>0</v>
      </c>
      <c r="W439" t="str">
        <f>IF(tbl_Customers[[#This Row],[number_customer_service_calls]] &lt;= 1, "0-1 Calls", IF(tbl_Customers[[#This Row],[number_customer_service_calls]] &lt;= 3, "2-3 Calls", IF(tbl_Customers[[#This Row],[number_customer_service_calls]] &lt;=5, "4-5 Calls", "6+ Calls")))</f>
        <v>0-1 Calls</v>
      </c>
      <c r="X439" t="str">
        <f>IF(tbl_Customers[[#This Row],[account_length]] &lt;= 50, "0-50", IF(tbl_Customers[[#This Row],[account_length]] &lt;=100, "51-100", IF(tbl_Customers[[#This Row],[account_length]] &lt;= 150, "101-150", "151+")))</f>
        <v>51-100</v>
      </c>
      <c r="Y439" t="str">
        <f>IF(tbl_Customers[[#This Row],[total_intl_charge]] &lt;= 3, "Low Charges", "High Charges")</f>
        <v>High Charges</v>
      </c>
      <c r="Z439" t="str">
        <f>IF(tbl_Customers[[#This Row],[total_eve_calls]]&lt;=80,"Low Calls",
IF(tbl_Customers[[#This Row],[total_eve_calls]]&lt;=120,"Medium Calls","High Calls"))</f>
        <v>Medium Calls</v>
      </c>
      <c r="AA439" t="str">
        <f>IF(tbl_Customers[[#This Row],[total_eve_charge]]&lt;=15,"Low Charges",
IF(tbl_Customers[[#This Row],[total_eve_charge]]&lt;=20,"Medium Charges","High Charges"))</f>
        <v>Low Charges</v>
      </c>
      <c r="AB4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9" t="str">
        <f>IF(tbl_Customers[[#This Row],[number_vmail_messages]] = 0, "No Usage", IF(tbl_Customers[[#This Row],[number_vmail_messages]] &lt;= 20, "Low Usage", IF(tbl_Customers[[#This Row],[number_vmail_messages]] &lt;= 40, "Medium Usgae", "High Usage")))</f>
        <v>Medium Usgae</v>
      </c>
      <c r="AD439" t="str">
        <f>IF(tbl_Customers[[#This Row],[total_day_minutes]]&lt;=150,"Low Usage", IF(tbl_Customers[[#This Row],[total_day_minutes]]&lt;=200,"Medium Usage", IF(tbl_Customers[[#This Row],[total_day_minutes]]&lt;=250,"High Usage","Very High Usage")))</f>
        <v>Low Usage</v>
      </c>
      <c r="AE439" t="str">
        <f>IF(tbl_Customers[[#This Row],[total_intl_calls]]&lt;=5,"Low Calls", IF(tbl_Customers[[#This Row],[total_intl_calls]]&lt;=10, "Medium Calls", "High Calls"))</f>
        <v>Medium Calls</v>
      </c>
      <c r="AF4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39" s="36" t="str">
        <f>IF(tbl_Customers[[#This Row],[Churn_Risk_Score]]&gt;=10,"High Risk", IF(tbl_Customers[[#This Row],[Churn_Risk_Score]]&gt;=5,"Medium Risk","Low Risk"))</f>
        <v>Low Risk</v>
      </c>
    </row>
    <row r="440" spans="1:33" x14ac:dyDescent="0.35">
      <c r="A440">
        <v>439</v>
      </c>
      <c r="B440" t="s">
        <v>37</v>
      </c>
      <c r="C440">
        <v>46</v>
      </c>
      <c r="D440" t="s">
        <v>21</v>
      </c>
      <c r="E440" t="s">
        <v>22</v>
      </c>
      <c r="F440" t="s">
        <v>22</v>
      </c>
      <c r="G440">
        <v>0</v>
      </c>
      <c r="H440">
        <v>124.8</v>
      </c>
      <c r="I440">
        <v>133</v>
      </c>
      <c r="J440">
        <v>21.22</v>
      </c>
      <c r="K440">
        <v>157.30000000000001</v>
      </c>
      <c r="L440">
        <v>143</v>
      </c>
      <c r="M440">
        <v>13.37</v>
      </c>
      <c r="N440">
        <v>199.3</v>
      </c>
      <c r="O440">
        <v>72</v>
      </c>
      <c r="P440">
        <v>8.9700000000000006</v>
      </c>
      <c r="Q440">
        <v>8.6</v>
      </c>
      <c r="R440">
        <v>4</v>
      </c>
      <c r="S440">
        <v>2.3199999999999998</v>
      </c>
      <c r="T440">
        <v>2</v>
      </c>
      <c r="U440" t="s">
        <v>22</v>
      </c>
      <c r="V440">
        <f>IF(tbl_Customers[[#This Row],[churn]] = "yes", 1, 0)</f>
        <v>0</v>
      </c>
      <c r="W440" t="str">
        <f>IF(tbl_Customers[[#This Row],[number_customer_service_calls]] &lt;= 1, "0-1 Calls", IF(tbl_Customers[[#This Row],[number_customer_service_calls]] &lt;= 3, "2-3 Calls", IF(tbl_Customers[[#This Row],[number_customer_service_calls]] &lt;=5, "4-5 Calls", "6+ Calls")))</f>
        <v>2-3 Calls</v>
      </c>
      <c r="X440" t="str">
        <f>IF(tbl_Customers[[#This Row],[account_length]] &lt;= 50, "0-50", IF(tbl_Customers[[#This Row],[account_length]] &lt;=100, "51-100", IF(tbl_Customers[[#This Row],[account_length]] &lt;= 150, "101-150", "151+")))</f>
        <v>0-50</v>
      </c>
      <c r="Y440" t="str">
        <f>IF(tbl_Customers[[#This Row],[total_intl_charge]] &lt;= 3, "Low Charges", "High Charges")</f>
        <v>Low Charges</v>
      </c>
      <c r="Z440" t="str">
        <f>IF(tbl_Customers[[#This Row],[total_eve_calls]]&lt;=80,"Low Calls",
IF(tbl_Customers[[#This Row],[total_eve_calls]]&lt;=120,"Medium Calls","High Calls"))</f>
        <v>High Calls</v>
      </c>
      <c r="AA440" t="str">
        <f>IF(tbl_Customers[[#This Row],[total_eve_charge]]&lt;=15,"Low Charges",
IF(tbl_Customers[[#This Row],[total_eve_charge]]&lt;=20,"Medium Charges","High Charges"))</f>
        <v>Low Charges</v>
      </c>
      <c r="AB4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0" t="str">
        <f>IF(tbl_Customers[[#This Row],[number_vmail_messages]] = 0, "No Usage", IF(tbl_Customers[[#This Row],[number_vmail_messages]] &lt;= 20, "Low Usage", IF(tbl_Customers[[#This Row],[number_vmail_messages]] &lt;= 40, "Medium Usgae", "High Usage")))</f>
        <v>No Usage</v>
      </c>
      <c r="AD440" t="str">
        <f>IF(tbl_Customers[[#This Row],[total_day_minutes]]&lt;=150,"Low Usage", IF(tbl_Customers[[#This Row],[total_day_minutes]]&lt;=200,"Medium Usage", IF(tbl_Customers[[#This Row],[total_day_minutes]]&lt;=250,"High Usage","Very High Usage")))</f>
        <v>Low Usage</v>
      </c>
      <c r="AE440" t="str">
        <f>IF(tbl_Customers[[#This Row],[total_intl_calls]]&lt;=5,"Low Calls", IF(tbl_Customers[[#This Row],[total_intl_calls]]&lt;=10, "Medium Calls", "High Calls"))</f>
        <v>Low Calls</v>
      </c>
      <c r="AF4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40" s="36" t="str">
        <f>IF(tbl_Customers[[#This Row],[Churn_Risk_Score]]&gt;=10,"High Risk", IF(tbl_Customers[[#This Row],[Churn_Risk_Score]]&gt;=5,"Medium Risk","Low Risk"))</f>
        <v>Low Risk</v>
      </c>
    </row>
    <row r="441" spans="1:33" x14ac:dyDescent="0.35">
      <c r="A441">
        <v>440</v>
      </c>
      <c r="B441" t="s">
        <v>63</v>
      </c>
      <c r="C441">
        <v>100</v>
      </c>
      <c r="D441" t="s">
        <v>28</v>
      </c>
      <c r="E441" t="s">
        <v>23</v>
      </c>
      <c r="F441" t="s">
        <v>22</v>
      </c>
      <c r="G441">
        <v>0</v>
      </c>
      <c r="H441">
        <v>68.5</v>
      </c>
      <c r="I441">
        <v>110</v>
      </c>
      <c r="J441">
        <v>11.65</v>
      </c>
      <c r="K441">
        <v>337.1</v>
      </c>
      <c r="L441">
        <v>115</v>
      </c>
      <c r="M441">
        <v>28.65</v>
      </c>
      <c r="N441">
        <v>205.2</v>
      </c>
      <c r="O441">
        <v>99</v>
      </c>
      <c r="P441">
        <v>9.23</v>
      </c>
      <c r="Q441">
        <v>12.1</v>
      </c>
      <c r="R441">
        <v>9</v>
      </c>
      <c r="S441">
        <v>3.27</v>
      </c>
      <c r="T441">
        <v>0</v>
      </c>
      <c r="U441" t="s">
        <v>22</v>
      </c>
      <c r="V441">
        <f>IF(tbl_Customers[[#This Row],[churn]] = "yes", 1, 0)</f>
        <v>0</v>
      </c>
      <c r="W441" t="str">
        <f>IF(tbl_Customers[[#This Row],[number_customer_service_calls]] &lt;= 1, "0-1 Calls", IF(tbl_Customers[[#This Row],[number_customer_service_calls]] &lt;= 3, "2-3 Calls", IF(tbl_Customers[[#This Row],[number_customer_service_calls]] &lt;=5, "4-5 Calls", "6+ Calls")))</f>
        <v>0-1 Calls</v>
      </c>
      <c r="X441" t="str">
        <f>IF(tbl_Customers[[#This Row],[account_length]] &lt;= 50, "0-50", IF(tbl_Customers[[#This Row],[account_length]] &lt;=100, "51-100", IF(tbl_Customers[[#This Row],[account_length]] &lt;= 150, "101-150", "151+")))</f>
        <v>51-100</v>
      </c>
      <c r="Y441" t="str">
        <f>IF(tbl_Customers[[#This Row],[total_intl_charge]] &lt;= 3, "Low Charges", "High Charges")</f>
        <v>High Charges</v>
      </c>
      <c r="Z441" t="str">
        <f>IF(tbl_Customers[[#This Row],[total_eve_calls]]&lt;=80,"Low Calls",
IF(tbl_Customers[[#This Row],[total_eve_calls]]&lt;=120,"Medium Calls","High Calls"))</f>
        <v>Medium Calls</v>
      </c>
      <c r="AA441" t="str">
        <f>IF(tbl_Customers[[#This Row],[total_eve_charge]]&lt;=15,"Low Charges",
IF(tbl_Customers[[#This Row],[total_eve_charge]]&lt;=20,"Medium Charges","High Charges"))</f>
        <v>High Charges</v>
      </c>
      <c r="AB4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1" t="str">
        <f>IF(tbl_Customers[[#This Row],[number_vmail_messages]] = 0, "No Usage", IF(tbl_Customers[[#This Row],[number_vmail_messages]] &lt;= 20, "Low Usage", IF(tbl_Customers[[#This Row],[number_vmail_messages]] &lt;= 40, "Medium Usgae", "High Usage")))</f>
        <v>No Usage</v>
      </c>
      <c r="AD441" t="str">
        <f>IF(tbl_Customers[[#This Row],[total_day_minutes]]&lt;=150,"Low Usage", IF(tbl_Customers[[#This Row],[total_day_minutes]]&lt;=200,"Medium Usage", IF(tbl_Customers[[#This Row],[total_day_minutes]]&lt;=250,"High Usage","Very High Usage")))</f>
        <v>Low Usage</v>
      </c>
      <c r="AE441" t="str">
        <f>IF(tbl_Customers[[#This Row],[total_intl_calls]]&lt;=5,"Low Calls", IF(tbl_Customers[[#This Row],[total_intl_calls]]&lt;=10, "Medium Calls", "High Calls"))</f>
        <v>Medium Calls</v>
      </c>
      <c r="AF4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41" s="36" t="str">
        <f>IF(tbl_Customers[[#This Row],[Churn_Risk_Score]]&gt;=10,"High Risk", IF(tbl_Customers[[#This Row],[Churn_Risk_Score]]&gt;=5,"Medium Risk","Low Risk"))</f>
        <v>Medium Risk</v>
      </c>
    </row>
    <row r="442" spans="1:33" x14ac:dyDescent="0.35">
      <c r="A442">
        <v>441</v>
      </c>
      <c r="B442" t="s">
        <v>68</v>
      </c>
      <c r="C442">
        <v>77</v>
      </c>
      <c r="D442" t="s">
        <v>21</v>
      </c>
      <c r="E442" t="s">
        <v>22</v>
      </c>
      <c r="F442" t="s">
        <v>22</v>
      </c>
      <c r="G442">
        <v>0</v>
      </c>
      <c r="H442">
        <v>163</v>
      </c>
      <c r="I442">
        <v>112</v>
      </c>
      <c r="J442">
        <v>27.71</v>
      </c>
      <c r="K442">
        <v>219.1</v>
      </c>
      <c r="L442">
        <v>89</v>
      </c>
      <c r="M442">
        <v>18.62</v>
      </c>
      <c r="N442">
        <v>233.4</v>
      </c>
      <c r="O442">
        <v>66</v>
      </c>
      <c r="P442">
        <v>10.5</v>
      </c>
      <c r="Q442">
        <v>6.7</v>
      </c>
      <c r="R442">
        <v>3</v>
      </c>
      <c r="S442">
        <v>1.81</v>
      </c>
      <c r="T442">
        <v>2</v>
      </c>
      <c r="U442" t="s">
        <v>22</v>
      </c>
      <c r="V442">
        <f>IF(tbl_Customers[[#This Row],[churn]] = "yes", 1, 0)</f>
        <v>0</v>
      </c>
      <c r="W442" t="str">
        <f>IF(tbl_Customers[[#This Row],[number_customer_service_calls]] &lt;= 1, "0-1 Calls", IF(tbl_Customers[[#This Row],[number_customer_service_calls]] &lt;= 3, "2-3 Calls", IF(tbl_Customers[[#This Row],[number_customer_service_calls]] &lt;=5, "4-5 Calls", "6+ Calls")))</f>
        <v>2-3 Calls</v>
      </c>
      <c r="X442" t="str">
        <f>IF(tbl_Customers[[#This Row],[account_length]] &lt;= 50, "0-50", IF(tbl_Customers[[#This Row],[account_length]] &lt;=100, "51-100", IF(tbl_Customers[[#This Row],[account_length]] &lt;= 150, "101-150", "151+")))</f>
        <v>51-100</v>
      </c>
      <c r="Y442" t="str">
        <f>IF(tbl_Customers[[#This Row],[total_intl_charge]] &lt;= 3, "Low Charges", "High Charges")</f>
        <v>Low Charges</v>
      </c>
      <c r="Z442" t="str">
        <f>IF(tbl_Customers[[#This Row],[total_eve_calls]]&lt;=80,"Low Calls",
IF(tbl_Customers[[#This Row],[total_eve_calls]]&lt;=120,"Medium Calls","High Calls"))</f>
        <v>Medium Calls</v>
      </c>
      <c r="AA442" t="str">
        <f>IF(tbl_Customers[[#This Row],[total_eve_charge]]&lt;=15,"Low Charges",
IF(tbl_Customers[[#This Row],[total_eve_charge]]&lt;=20,"Medium Charges","High Charges"))</f>
        <v>Medium Charges</v>
      </c>
      <c r="AB4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2" t="str">
        <f>IF(tbl_Customers[[#This Row],[number_vmail_messages]] = 0, "No Usage", IF(tbl_Customers[[#This Row],[number_vmail_messages]] &lt;= 20, "Low Usage", IF(tbl_Customers[[#This Row],[number_vmail_messages]] &lt;= 40, "Medium Usgae", "High Usage")))</f>
        <v>No Usage</v>
      </c>
      <c r="AD442" t="str">
        <f>IF(tbl_Customers[[#This Row],[total_day_minutes]]&lt;=150,"Low Usage", IF(tbl_Customers[[#This Row],[total_day_minutes]]&lt;=200,"Medium Usage", IF(tbl_Customers[[#This Row],[total_day_minutes]]&lt;=250,"High Usage","Very High Usage")))</f>
        <v>Medium Usage</v>
      </c>
      <c r="AE442" t="str">
        <f>IF(tbl_Customers[[#This Row],[total_intl_calls]]&lt;=5,"Low Calls", IF(tbl_Customers[[#This Row],[total_intl_calls]]&lt;=10, "Medium Calls", "High Calls"))</f>
        <v>Low Calls</v>
      </c>
      <c r="AF4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42" s="36" t="str">
        <f>IF(tbl_Customers[[#This Row],[Churn_Risk_Score]]&gt;=10,"High Risk", IF(tbl_Customers[[#This Row],[Churn_Risk_Score]]&gt;=5,"Medium Risk","Low Risk"))</f>
        <v>Low Risk</v>
      </c>
    </row>
    <row r="443" spans="1:33" x14ac:dyDescent="0.35">
      <c r="A443">
        <v>442</v>
      </c>
      <c r="B443" t="s">
        <v>52</v>
      </c>
      <c r="C443">
        <v>98</v>
      </c>
      <c r="D443" t="s">
        <v>21</v>
      </c>
      <c r="E443" t="s">
        <v>22</v>
      </c>
      <c r="F443" t="s">
        <v>23</v>
      </c>
      <c r="G443">
        <v>38</v>
      </c>
      <c r="H443">
        <v>213.7</v>
      </c>
      <c r="I443">
        <v>61</v>
      </c>
      <c r="J443">
        <v>36.33</v>
      </c>
      <c r="K443">
        <v>253</v>
      </c>
      <c r="L443">
        <v>104</v>
      </c>
      <c r="M443">
        <v>21.51</v>
      </c>
      <c r="N443">
        <v>207.7</v>
      </c>
      <c r="O443">
        <v>73</v>
      </c>
      <c r="P443">
        <v>9.35</v>
      </c>
      <c r="Q443">
        <v>10.7</v>
      </c>
      <c r="R443">
        <v>5</v>
      </c>
      <c r="S443">
        <v>2.89</v>
      </c>
      <c r="T443">
        <v>2</v>
      </c>
      <c r="U443" t="s">
        <v>22</v>
      </c>
      <c r="V443">
        <f>IF(tbl_Customers[[#This Row],[churn]] = "yes", 1, 0)</f>
        <v>0</v>
      </c>
      <c r="W443" t="str">
        <f>IF(tbl_Customers[[#This Row],[number_customer_service_calls]] &lt;= 1, "0-1 Calls", IF(tbl_Customers[[#This Row],[number_customer_service_calls]] &lt;= 3, "2-3 Calls", IF(tbl_Customers[[#This Row],[number_customer_service_calls]] &lt;=5, "4-5 Calls", "6+ Calls")))</f>
        <v>2-3 Calls</v>
      </c>
      <c r="X443" t="str">
        <f>IF(tbl_Customers[[#This Row],[account_length]] &lt;= 50, "0-50", IF(tbl_Customers[[#This Row],[account_length]] &lt;=100, "51-100", IF(tbl_Customers[[#This Row],[account_length]] &lt;= 150, "101-150", "151+")))</f>
        <v>51-100</v>
      </c>
      <c r="Y443" t="str">
        <f>IF(tbl_Customers[[#This Row],[total_intl_charge]] &lt;= 3, "Low Charges", "High Charges")</f>
        <v>Low Charges</v>
      </c>
      <c r="Z443" t="str">
        <f>IF(tbl_Customers[[#This Row],[total_eve_calls]]&lt;=80,"Low Calls",
IF(tbl_Customers[[#This Row],[total_eve_calls]]&lt;=120,"Medium Calls","High Calls"))</f>
        <v>Medium Calls</v>
      </c>
      <c r="AA443" t="str">
        <f>IF(tbl_Customers[[#This Row],[total_eve_charge]]&lt;=15,"Low Charges",
IF(tbl_Customers[[#This Row],[total_eve_charge]]&lt;=20,"Medium Charges","High Charges"))</f>
        <v>High Charges</v>
      </c>
      <c r="AB4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43" t="str">
        <f>IF(tbl_Customers[[#This Row],[number_vmail_messages]] = 0, "No Usage", IF(tbl_Customers[[#This Row],[number_vmail_messages]] &lt;= 20, "Low Usage", IF(tbl_Customers[[#This Row],[number_vmail_messages]] &lt;= 40, "Medium Usgae", "High Usage")))</f>
        <v>Medium Usgae</v>
      </c>
      <c r="AD443" t="str">
        <f>IF(tbl_Customers[[#This Row],[total_day_minutes]]&lt;=150,"Low Usage", IF(tbl_Customers[[#This Row],[total_day_minutes]]&lt;=200,"Medium Usage", IF(tbl_Customers[[#This Row],[total_day_minutes]]&lt;=250,"High Usage","Very High Usage")))</f>
        <v>High Usage</v>
      </c>
      <c r="AE443" t="str">
        <f>IF(tbl_Customers[[#This Row],[total_intl_calls]]&lt;=5,"Low Calls", IF(tbl_Customers[[#This Row],[total_intl_calls]]&lt;=10, "Medium Calls", "High Calls"))</f>
        <v>Low Calls</v>
      </c>
      <c r="AF4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43" s="36" t="str">
        <f>IF(tbl_Customers[[#This Row],[Churn_Risk_Score]]&gt;=10,"High Risk", IF(tbl_Customers[[#This Row],[Churn_Risk_Score]]&gt;=5,"Medium Risk","Low Risk"))</f>
        <v>Low Risk</v>
      </c>
    </row>
    <row r="444" spans="1:33" x14ac:dyDescent="0.35">
      <c r="A444">
        <v>443</v>
      </c>
      <c r="B444" t="s">
        <v>26</v>
      </c>
      <c r="C444">
        <v>125</v>
      </c>
      <c r="D444" t="s">
        <v>21</v>
      </c>
      <c r="E444" t="s">
        <v>22</v>
      </c>
      <c r="F444" t="s">
        <v>23</v>
      </c>
      <c r="G444">
        <v>36</v>
      </c>
      <c r="H444">
        <v>201.3</v>
      </c>
      <c r="I444">
        <v>117</v>
      </c>
      <c r="J444">
        <v>34.22</v>
      </c>
      <c r="K444">
        <v>42.2</v>
      </c>
      <c r="L444">
        <v>78</v>
      </c>
      <c r="M444">
        <v>3.59</v>
      </c>
      <c r="N444">
        <v>125.7</v>
      </c>
      <c r="O444">
        <v>104</v>
      </c>
      <c r="P444">
        <v>5.66</v>
      </c>
      <c r="Q444">
        <v>5.4</v>
      </c>
      <c r="R444">
        <v>3</v>
      </c>
      <c r="S444">
        <v>1.46</v>
      </c>
      <c r="T444">
        <v>1</v>
      </c>
      <c r="U444" t="s">
        <v>22</v>
      </c>
      <c r="V444">
        <f>IF(tbl_Customers[[#This Row],[churn]] = "yes", 1, 0)</f>
        <v>0</v>
      </c>
      <c r="W444" t="str">
        <f>IF(tbl_Customers[[#This Row],[number_customer_service_calls]] &lt;= 1, "0-1 Calls", IF(tbl_Customers[[#This Row],[number_customer_service_calls]] &lt;= 3, "2-3 Calls", IF(tbl_Customers[[#This Row],[number_customer_service_calls]] &lt;=5, "4-5 Calls", "6+ Calls")))</f>
        <v>0-1 Calls</v>
      </c>
      <c r="X444" t="str">
        <f>IF(tbl_Customers[[#This Row],[account_length]] &lt;= 50, "0-50", IF(tbl_Customers[[#This Row],[account_length]] &lt;=100, "51-100", IF(tbl_Customers[[#This Row],[account_length]] &lt;= 150, "101-150", "151+")))</f>
        <v>101-150</v>
      </c>
      <c r="Y444" t="str">
        <f>IF(tbl_Customers[[#This Row],[total_intl_charge]] &lt;= 3, "Low Charges", "High Charges")</f>
        <v>Low Charges</v>
      </c>
      <c r="Z444" t="str">
        <f>IF(tbl_Customers[[#This Row],[total_eve_calls]]&lt;=80,"Low Calls",
IF(tbl_Customers[[#This Row],[total_eve_calls]]&lt;=120,"Medium Calls","High Calls"))</f>
        <v>Low Calls</v>
      </c>
      <c r="AA444" t="str">
        <f>IF(tbl_Customers[[#This Row],[total_eve_charge]]&lt;=15,"Low Charges",
IF(tbl_Customers[[#This Row],[total_eve_charge]]&lt;=20,"Medium Charges","High Charges"))</f>
        <v>Low Charges</v>
      </c>
      <c r="AB4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4" t="str">
        <f>IF(tbl_Customers[[#This Row],[number_vmail_messages]] = 0, "No Usage", IF(tbl_Customers[[#This Row],[number_vmail_messages]] &lt;= 20, "Low Usage", IF(tbl_Customers[[#This Row],[number_vmail_messages]] &lt;= 40, "Medium Usgae", "High Usage")))</f>
        <v>Medium Usgae</v>
      </c>
      <c r="AD444" t="str">
        <f>IF(tbl_Customers[[#This Row],[total_day_minutes]]&lt;=150,"Low Usage", IF(tbl_Customers[[#This Row],[total_day_minutes]]&lt;=200,"Medium Usage", IF(tbl_Customers[[#This Row],[total_day_minutes]]&lt;=250,"High Usage","Very High Usage")))</f>
        <v>High Usage</v>
      </c>
      <c r="AE444" t="str">
        <f>IF(tbl_Customers[[#This Row],[total_intl_calls]]&lt;=5,"Low Calls", IF(tbl_Customers[[#This Row],[total_intl_calls]]&lt;=10, "Medium Calls", "High Calls"))</f>
        <v>Low Calls</v>
      </c>
      <c r="AF4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44" s="36" t="str">
        <f>IF(tbl_Customers[[#This Row],[Churn_Risk_Score]]&gt;=10,"High Risk", IF(tbl_Customers[[#This Row],[Churn_Risk_Score]]&gt;=5,"Medium Risk","Low Risk"))</f>
        <v>Low Risk</v>
      </c>
    </row>
    <row r="445" spans="1:33" x14ac:dyDescent="0.35">
      <c r="A445">
        <v>444</v>
      </c>
      <c r="B445" t="s">
        <v>69</v>
      </c>
      <c r="C445">
        <v>194</v>
      </c>
      <c r="D445" t="s">
        <v>25</v>
      </c>
      <c r="E445" t="s">
        <v>22</v>
      </c>
      <c r="F445" t="s">
        <v>22</v>
      </c>
      <c r="G445">
        <v>0</v>
      </c>
      <c r="H445">
        <v>48.4</v>
      </c>
      <c r="I445">
        <v>101</v>
      </c>
      <c r="J445">
        <v>8.23</v>
      </c>
      <c r="K445">
        <v>281.10000000000002</v>
      </c>
      <c r="L445">
        <v>138</v>
      </c>
      <c r="M445">
        <v>23.89</v>
      </c>
      <c r="N445">
        <v>218.5</v>
      </c>
      <c r="O445">
        <v>87</v>
      </c>
      <c r="P445">
        <v>9.83</v>
      </c>
      <c r="Q445">
        <v>18.2</v>
      </c>
      <c r="R445">
        <v>1</v>
      </c>
      <c r="S445">
        <v>4.91</v>
      </c>
      <c r="T445">
        <v>1</v>
      </c>
      <c r="U445" t="s">
        <v>22</v>
      </c>
      <c r="V445">
        <f>IF(tbl_Customers[[#This Row],[churn]] = "yes", 1, 0)</f>
        <v>0</v>
      </c>
      <c r="W445" t="str">
        <f>IF(tbl_Customers[[#This Row],[number_customer_service_calls]] &lt;= 1, "0-1 Calls", IF(tbl_Customers[[#This Row],[number_customer_service_calls]] &lt;= 3, "2-3 Calls", IF(tbl_Customers[[#This Row],[number_customer_service_calls]] &lt;=5, "4-5 Calls", "6+ Calls")))</f>
        <v>0-1 Calls</v>
      </c>
      <c r="X445" t="str">
        <f>IF(tbl_Customers[[#This Row],[account_length]] &lt;= 50, "0-50", IF(tbl_Customers[[#This Row],[account_length]] &lt;=100, "51-100", IF(tbl_Customers[[#This Row],[account_length]] &lt;= 150, "101-150", "151+")))</f>
        <v>151+</v>
      </c>
      <c r="Y445" t="str">
        <f>IF(tbl_Customers[[#This Row],[total_intl_charge]] &lt;= 3, "Low Charges", "High Charges")</f>
        <v>High Charges</v>
      </c>
      <c r="Z445" t="str">
        <f>IF(tbl_Customers[[#This Row],[total_eve_calls]]&lt;=80,"Low Calls",
IF(tbl_Customers[[#This Row],[total_eve_calls]]&lt;=120,"Medium Calls","High Calls"))</f>
        <v>High Calls</v>
      </c>
      <c r="AA445" t="str">
        <f>IF(tbl_Customers[[#This Row],[total_eve_charge]]&lt;=15,"Low Charges",
IF(tbl_Customers[[#This Row],[total_eve_charge]]&lt;=20,"Medium Charges","High Charges"))</f>
        <v>High Charges</v>
      </c>
      <c r="AB4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5" t="str">
        <f>IF(tbl_Customers[[#This Row],[number_vmail_messages]] = 0, "No Usage", IF(tbl_Customers[[#This Row],[number_vmail_messages]] &lt;= 20, "Low Usage", IF(tbl_Customers[[#This Row],[number_vmail_messages]] &lt;= 40, "Medium Usgae", "High Usage")))</f>
        <v>No Usage</v>
      </c>
      <c r="AD445" t="str">
        <f>IF(tbl_Customers[[#This Row],[total_day_minutes]]&lt;=150,"Low Usage", IF(tbl_Customers[[#This Row],[total_day_minutes]]&lt;=200,"Medium Usage", IF(tbl_Customers[[#This Row],[total_day_minutes]]&lt;=250,"High Usage","Very High Usage")))</f>
        <v>Low Usage</v>
      </c>
      <c r="AE445" t="str">
        <f>IF(tbl_Customers[[#This Row],[total_intl_calls]]&lt;=5,"Low Calls", IF(tbl_Customers[[#This Row],[total_intl_calls]]&lt;=10, "Medium Calls", "High Calls"))</f>
        <v>Low Calls</v>
      </c>
      <c r="AF4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45" s="36" t="str">
        <f>IF(tbl_Customers[[#This Row],[Churn_Risk_Score]]&gt;=10,"High Risk", IF(tbl_Customers[[#This Row],[Churn_Risk_Score]]&gt;=5,"Medium Risk","Low Risk"))</f>
        <v>Low Risk</v>
      </c>
    </row>
    <row r="446" spans="1:33" x14ac:dyDescent="0.35">
      <c r="A446">
        <v>445</v>
      </c>
      <c r="B446" t="s">
        <v>55</v>
      </c>
      <c r="C446">
        <v>190</v>
      </c>
      <c r="D446" t="s">
        <v>21</v>
      </c>
      <c r="E446" t="s">
        <v>22</v>
      </c>
      <c r="F446" t="s">
        <v>23</v>
      </c>
      <c r="G446">
        <v>22</v>
      </c>
      <c r="H446">
        <v>166.5</v>
      </c>
      <c r="I446">
        <v>93</v>
      </c>
      <c r="J446">
        <v>28.31</v>
      </c>
      <c r="K446">
        <v>183</v>
      </c>
      <c r="L446">
        <v>92</v>
      </c>
      <c r="M446">
        <v>15.56</v>
      </c>
      <c r="N446">
        <v>121</v>
      </c>
      <c r="O446">
        <v>102</v>
      </c>
      <c r="P446">
        <v>5.44</v>
      </c>
      <c r="Q446">
        <v>8.5</v>
      </c>
      <c r="R446">
        <v>3</v>
      </c>
      <c r="S446">
        <v>2.2999999999999998</v>
      </c>
      <c r="T446">
        <v>0</v>
      </c>
      <c r="U446" t="s">
        <v>22</v>
      </c>
      <c r="V446">
        <f>IF(tbl_Customers[[#This Row],[churn]] = "yes", 1, 0)</f>
        <v>0</v>
      </c>
      <c r="W446" t="str">
        <f>IF(tbl_Customers[[#This Row],[number_customer_service_calls]] &lt;= 1, "0-1 Calls", IF(tbl_Customers[[#This Row],[number_customer_service_calls]] &lt;= 3, "2-3 Calls", IF(tbl_Customers[[#This Row],[number_customer_service_calls]] &lt;=5, "4-5 Calls", "6+ Calls")))</f>
        <v>0-1 Calls</v>
      </c>
      <c r="X446" t="str">
        <f>IF(tbl_Customers[[#This Row],[account_length]] &lt;= 50, "0-50", IF(tbl_Customers[[#This Row],[account_length]] &lt;=100, "51-100", IF(tbl_Customers[[#This Row],[account_length]] &lt;= 150, "101-150", "151+")))</f>
        <v>151+</v>
      </c>
      <c r="Y446" t="str">
        <f>IF(tbl_Customers[[#This Row],[total_intl_charge]] &lt;= 3, "Low Charges", "High Charges")</f>
        <v>Low Charges</v>
      </c>
      <c r="Z446" t="str">
        <f>IF(tbl_Customers[[#This Row],[total_eve_calls]]&lt;=80,"Low Calls",
IF(tbl_Customers[[#This Row],[total_eve_calls]]&lt;=120,"Medium Calls","High Calls"))</f>
        <v>Medium Calls</v>
      </c>
      <c r="AA446" t="str">
        <f>IF(tbl_Customers[[#This Row],[total_eve_charge]]&lt;=15,"Low Charges",
IF(tbl_Customers[[#This Row],[total_eve_charge]]&lt;=20,"Medium Charges","High Charges"))</f>
        <v>Medium Charges</v>
      </c>
      <c r="AB4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6" t="str">
        <f>IF(tbl_Customers[[#This Row],[number_vmail_messages]] = 0, "No Usage", IF(tbl_Customers[[#This Row],[number_vmail_messages]] &lt;= 20, "Low Usage", IF(tbl_Customers[[#This Row],[number_vmail_messages]] &lt;= 40, "Medium Usgae", "High Usage")))</f>
        <v>Medium Usgae</v>
      </c>
      <c r="AD446" t="str">
        <f>IF(tbl_Customers[[#This Row],[total_day_minutes]]&lt;=150,"Low Usage", IF(tbl_Customers[[#This Row],[total_day_minutes]]&lt;=200,"Medium Usage", IF(tbl_Customers[[#This Row],[total_day_minutes]]&lt;=250,"High Usage","Very High Usage")))</f>
        <v>Medium Usage</v>
      </c>
      <c r="AE446" t="str">
        <f>IF(tbl_Customers[[#This Row],[total_intl_calls]]&lt;=5,"Low Calls", IF(tbl_Customers[[#This Row],[total_intl_calls]]&lt;=10, "Medium Calls", "High Calls"))</f>
        <v>Low Calls</v>
      </c>
      <c r="AF4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46" s="36" t="str">
        <f>IF(tbl_Customers[[#This Row],[Churn_Risk_Score]]&gt;=10,"High Risk", IF(tbl_Customers[[#This Row],[Churn_Risk_Score]]&gt;=5,"Medium Risk","Low Risk"))</f>
        <v>Low Risk</v>
      </c>
    </row>
    <row r="447" spans="1:33" x14ac:dyDescent="0.35">
      <c r="A447">
        <v>446</v>
      </c>
      <c r="B447" t="s">
        <v>52</v>
      </c>
      <c r="C447">
        <v>165</v>
      </c>
      <c r="D447" t="s">
        <v>21</v>
      </c>
      <c r="E447" t="s">
        <v>22</v>
      </c>
      <c r="F447" t="s">
        <v>22</v>
      </c>
      <c r="G447">
        <v>0</v>
      </c>
      <c r="H447">
        <v>216.6</v>
      </c>
      <c r="I447">
        <v>126</v>
      </c>
      <c r="J447">
        <v>36.82</v>
      </c>
      <c r="K447">
        <v>190.8</v>
      </c>
      <c r="L447">
        <v>104</v>
      </c>
      <c r="M447">
        <v>16.22</v>
      </c>
      <c r="N447">
        <v>224.7</v>
      </c>
      <c r="O447">
        <v>123</v>
      </c>
      <c r="P447">
        <v>10.11</v>
      </c>
      <c r="Q447">
        <v>12.4</v>
      </c>
      <c r="R447">
        <v>8</v>
      </c>
      <c r="S447">
        <v>3.35</v>
      </c>
      <c r="T447">
        <v>0</v>
      </c>
      <c r="U447" t="s">
        <v>22</v>
      </c>
      <c r="V447">
        <f>IF(tbl_Customers[[#This Row],[churn]] = "yes", 1, 0)</f>
        <v>0</v>
      </c>
      <c r="W447" t="str">
        <f>IF(tbl_Customers[[#This Row],[number_customer_service_calls]] &lt;= 1, "0-1 Calls", IF(tbl_Customers[[#This Row],[number_customer_service_calls]] &lt;= 3, "2-3 Calls", IF(tbl_Customers[[#This Row],[number_customer_service_calls]] &lt;=5, "4-5 Calls", "6+ Calls")))</f>
        <v>0-1 Calls</v>
      </c>
      <c r="X447" t="str">
        <f>IF(tbl_Customers[[#This Row],[account_length]] &lt;= 50, "0-50", IF(tbl_Customers[[#This Row],[account_length]] &lt;=100, "51-100", IF(tbl_Customers[[#This Row],[account_length]] &lt;= 150, "101-150", "151+")))</f>
        <v>151+</v>
      </c>
      <c r="Y447" t="str">
        <f>IF(tbl_Customers[[#This Row],[total_intl_charge]] &lt;= 3, "Low Charges", "High Charges")</f>
        <v>High Charges</v>
      </c>
      <c r="Z447" t="str">
        <f>IF(tbl_Customers[[#This Row],[total_eve_calls]]&lt;=80,"Low Calls",
IF(tbl_Customers[[#This Row],[total_eve_calls]]&lt;=120,"Medium Calls","High Calls"))</f>
        <v>Medium Calls</v>
      </c>
      <c r="AA447" t="str">
        <f>IF(tbl_Customers[[#This Row],[total_eve_charge]]&lt;=15,"Low Charges",
IF(tbl_Customers[[#This Row],[total_eve_charge]]&lt;=20,"Medium Charges","High Charges"))</f>
        <v>Medium Charges</v>
      </c>
      <c r="AB4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7" t="str">
        <f>IF(tbl_Customers[[#This Row],[number_vmail_messages]] = 0, "No Usage", IF(tbl_Customers[[#This Row],[number_vmail_messages]] &lt;= 20, "Low Usage", IF(tbl_Customers[[#This Row],[number_vmail_messages]] &lt;= 40, "Medium Usgae", "High Usage")))</f>
        <v>No Usage</v>
      </c>
      <c r="AD447" t="str">
        <f>IF(tbl_Customers[[#This Row],[total_day_minutes]]&lt;=150,"Low Usage", IF(tbl_Customers[[#This Row],[total_day_minutes]]&lt;=200,"Medium Usage", IF(tbl_Customers[[#This Row],[total_day_minutes]]&lt;=250,"High Usage","Very High Usage")))</f>
        <v>High Usage</v>
      </c>
      <c r="AE447" t="str">
        <f>IF(tbl_Customers[[#This Row],[total_intl_calls]]&lt;=5,"Low Calls", IF(tbl_Customers[[#This Row],[total_intl_calls]]&lt;=10, "Medium Calls", "High Calls"))</f>
        <v>Medium Calls</v>
      </c>
      <c r="AF4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47" s="36" t="str">
        <f>IF(tbl_Customers[[#This Row],[Churn_Risk_Score]]&gt;=10,"High Risk", IF(tbl_Customers[[#This Row],[Churn_Risk_Score]]&gt;=5,"Medium Risk","Low Risk"))</f>
        <v>Low Risk</v>
      </c>
    </row>
    <row r="448" spans="1:33" x14ac:dyDescent="0.35">
      <c r="A448">
        <v>447</v>
      </c>
      <c r="B448" t="s">
        <v>36</v>
      </c>
      <c r="C448">
        <v>59</v>
      </c>
      <c r="D448" t="s">
        <v>25</v>
      </c>
      <c r="E448" t="s">
        <v>22</v>
      </c>
      <c r="F448" t="s">
        <v>22</v>
      </c>
      <c r="G448">
        <v>0</v>
      </c>
      <c r="H448">
        <v>107.8</v>
      </c>
      <c r="I448">
        <v>113</v>
      </c>
      <c r="J448">
        <v>18.329999999999998</v>
      </c>
      <c r="K448">
        <v>216.6</v>
      </c>
      <c r="L448">
        <v>125</v>
      </c>
      <c r="M448">
        <v>18.41</v>
      </c>
      <c r="N448">
        <v>217.5</v>
      </c>
      <c r="O448">
        <v>92</v>
      </c>
      <c r="P448">
        <v>9.7899999999999991</v>
      </c>
      <c r="Q448">
        <v>9.9</v>
      </c>
      <c r="R448">
        <v>3</v>
      </c>
      <c r="S448">
        <v>2.67</v>
      </c>
      <c r="T448">
        <v>2</v>
      </c>
      <c r="U448" t="s">
        <v>22</v>
      </c>
      <c r="V448">
        <f>IF(tbl_Customers[[#This Row],[churn]] = "yes", 1, 0)</f>
        <v>0</v>
      </c>
      <c r="W448" t="str">
        <f>IF(tbl_Customers[[#This Row],[number_customer_service_calls]] &lt;= 1, "0-1 Calls", IF(tbl_Customers[[#This Row],[number_customer_service_calls]] &lt;= 3, "2-3 Calls", IF(tbl_Customers[[#This Row],[number_customer_service_calls]] &lt;=5, "4-5 Calls", "6+ Calls")))</f>
        <v>2-3 Calls</v>
      </c>
      <c r="X448" t="str">
        <f>IF(tbl_Customers[[#This Row],[account_length]] &lt;= 50, "0-50", IF(tbl_Customers[[#This Row],[account_length]] &lt;=100, "51-100", IF(tbl_Customers[[#This Row],[account_length]] &lt;= 150, "101-150", "151+")))</f>
        <v>51-100</v>
      </c>
      <c r="Y448" t="str">
        <f>IF(tbl_Customers[[#This Row],[total_intl_charge]] &lt;= 3, "Low Charges", "High Charges")</f>
        <v>Low Charges</v>
      </c>
      <c r="Z448" t="str">
        <f>IF(tbl_Customers[[#This Row],[total_eve_calls]]&lt;=80,"Low Calls",
IF(tbl_Customers[[#This Row],[total_eve_calls]]&lt;=120,"Medium Calls","High Calls"))</f>
        <v>High Calls</v>
      </c>
      <c r="AA448" t="str">
        <f>IF(tbl_Customers[[#This Row],[total_eve_charge]]&lt;=15,"Low Charges",
IF(tbl_Customers[[#This Row],[total_eve_charge]]&lt;=20,"Medium Charges","High Charges"))</f>
        <v>Medium Charges</v>
      </c>
      <c r="AB4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8" t="str">
        <f>IF(tbl_Customers[[#This Row],[number_vmail_messages]] = 0, "No Usage", IF(tbl_Customers[[#This Row],[number_vmail_messages]] &lt;= 20, "Low Usage", IF(tbl_Customers[[#This Row],[number_vmail_messages]] &lt;= 40, "Medium Usgae", "High Usage")))</f>
        <v>No Usage</v>
      </c>
      <c r="AD448" t="str">
        <f>IF(tbl_Customers[[#This Row],[total_day_minutes]]&lt;=150,"Low Usage", IF(tbl_Customers[[#This Row],[total_day_minutes]]&lt;=200,"Medium Usage", IF(tbl_Customers[[#This Row],[total_day_minutes]]&lt;=250,"High Usage","Very High Usage")))</f>
        <v>Low Usage</v>
      </c>
      <c r="AE448" t="str">
        <f>IF(tbl_Customers[[#This Row],[total_intl_calls]]&lt;=5,"Low Calls", IF(tbl_Customers[[#This Row],[total_intl_calls]]&lt;=10, "Medium Calls", "High Calls"))</f>
        <v>Low Calls</v>
      </c>
      <c r="AF4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48" s="36" t="str">
        <f>IF(tbl_Customers[[#This Row],[Churn_Risk_Score]]&gt;=10,"High Risk", IF(tbl_Customers[[#This Row],[Churn_Risk_Score]]&gt;=5,"Medium Risk","Low Risk"))</f>
        <v>Low Risk</v>
      </c>
    </row>
    <row r="449" spans="1:33" x14ac:dyDescent="0.35">
      <c r="A449">
        <v>448</v>
      </c>
      <c r="B449" t="s">
        <v>68</v>
      </c>
      <c r="C449">
        <v>47</v>
      </c>
      <c r="D449" t="s">
        <v>25</v>
      </c>
      <c r="E449" t="s">
        <v>22</v>
      </c>
      <c r="F449" t="s">
        <v>23</v>
      </c>
      <c r="G449">
        <v>28</v>
      </c>
      <c r="H449">
        <v>141.30000000000001</v>
      </c>
      <c r="I449">
        <v>94</v>
      </c>
      <c r="J449">
        <v>24.02</v>
      </c>
      <c r="K449">
        <v>168</v>
      </c>
      <c r="L449">
        <v>108</v>
      </c>
      <c r="M449">
        <v>14.28</v>
      </c>
      <c r="N449">
        <v>113.5</v>
      </c>
      <c r="O449">
        <v>84</v>
      </c>
      <c r="P449">
        <v>5.1100000000000003</v>
      </c>
      <c r="Q449">
        <v>7.8</v>
      </c>
      <c r="R449">
        <v>2</v>
      </c>
      <c r="S449">
        <v>2.11</v>
      </c>
      <c r="T449">
        <v>1</v>
      </c>
      <c r="U449" t="s">
        <v>22</v>
      </c>
      <c r="V449">
        <f>IF(tbl_Customers[[#This Row],[churn]] = "yes", 1, 0)</f>
        <v>0</v>
      </c>
      <c r="W449" t="str">
        <f>IF(tbl_Customers[[#This Row],[number_customer_service_calls]] &lt;= 1, "0-1 Calls", IF(tbl_Customers[[#This Row],[number_customer_service_calls]] &lt;= 3, "2-3 Calls", IF(tbl_Customers[[#This Row],[number_customer_service_calls]] &lt;=5, "4-5 Calls", "6+ Calls")))</f>
        <v>0-1 Calls</v>
      </c>
      <c r="X449" t="str">
        <f>IF(tbl_Customers[[#This Row],[account_length]] &lt;= 50, "0-50", IF(tbl_Customers[[#This Row],[account_length]] &lt;=100, "51-100", IF(tbl_Customers[[#This Row],[account_length]] &lt;= 150, "101-150", "151+")))</f>
        <v>0-50</v>
      </c>
      <c r="Y449" t="str">
        <f>IF(tbl_Customers[[#This Row],[total_intl_charge]] &lt;= 3, "Low Charges", "High Charges")</f>
        <v>Low Charges</v>
      </c>
      <c r="Z449" t="str">
        <f>IF(tbl_Customers[[#This Row],[total_eve_calls]]&lt;=80,"Low Calls",
IF(tbl_Customers[[#This Row],[total_eve_calls]]&lt;=120,"Medium Calls","High Calls"))</f>
        <v>Medium Calls</v>
      </c>
      <c r="AA449" t="str">
        <f>IF(tbl_Customers[[#This Row],[total_eve_charge]]&lt;=15,"Low Charges",
IF(tbl_Customers[[#This Row],[total_eve_charge]]&lt;=20,"Medium Charges","High Charges"))</f>
        <v>Low Charges</v>
      </c>
      <c r="AB4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9" t="str">
        <f>IF(tbl_Customers[[#This Row],[number_vmail_messages]] = 0, "No Usage", IF(tbl_Customers[[#This Row],[number_vmail_messages]] &lt;= 20, "Low Usage", IF(tbl_Customers[[#This Row],[number_vmail_messages]] &lt;= 40, "Medium Usgae", "High Usage")))</f>
        <v>Medium Usgae</v>
      </c>
      <c r="AD449" t="str">
        <f>IF(tbl_Customers[[#This Row],[total_day_minutes]]&lt;=150,"Low Usage", IF(tbl_Customers[[#This Row],[total_day_minutes]]&lt;=200,"Medium Usage", IF(tbl_Customers[[#This Row],[total_day_minutes]]&lt;=250,"High Usage","Very High Usage")))</f>
        <v>Low Usage</v>
      </c>
      <c r="AE449" t="str">
        <f>IF(tbl_Customers[[#This Row],[total_intl_calls]]&lt;=5,"Low Calls", IF(tbl_Customers[[#This Row],[total_intl_calls]]&lt;=10, "Medium Calls", "High Calls"))</f>
        <v>Low Calls</v>
      </c>
      <c r="AF4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49" s="36" t="str">
        <f>IF(tbl_Customers[[#This Row],[Churn_Risk_Score]]&gt;=10,"High Risk", IF(tbl_Customers[[#This Row],[Churn_Risk_Score]]&gt;=5,"Medium Risk","Low Risk"))</f>
        <v>Low Risk</v>
      </c>
    </row>
    <row r="450" spans="1:33" x14ac:dyDescent="0.35">
      <c r="A450">
        <v>449</v>
      </c>
      <c r="B450" t="s">
        <v>33</v>
      </c>
      <c r="C450">
        <v>150</v>
      </c>
      <c r="D450" t="s">
        <v>21</v>
      </c>
      <c r="E450" t="s">
        <v>22</v>
      </c>
      <c r="F450" t="s">
        <v>23</v>
      </c>
      <c r="G450">
        <v>29</v>
      </c>
      <c r="H450">
        <v>209.9</v>
      </c>
      <c r="I450">
        <v>77</v>
      </c>
      <c r="J450">
        <v>35.68</v>
      </c>
      <c r="K450">
        <v>158</v>
      </c>
      <c r="L450">
        <v>52</v>
      </c>
      <c r="M450">
        <v>13.43</v>
      </c>
      <c r="N450">
        <v>141.9</v>
      </c>
      <c r="O450">
        <v>113</v>
      </c>
      <c r="P450">
        <v>6.39</v>
      </c>
      <c r="Q450">
        <v>6.6</v>
      </c>
      <c r="R450">
        <v>1</v>
      </c>
      <c r="S450">
        <v>1.78</v>
      </c>
      <c r="T450">
        <v>0</v>
      </c>
      <c r="U450" t="s">
        <v>22</v>
      </c>
      <c r="V450">
        <f>IF(tbl_Customers[[#This Row],[churn]] = "yes", 1, 0)</f>
        <v>0</v>
      </c>
      <c r="W450" t="str">
        <f>IF(tbl_Customers[[#This Row],[number_customer_service_calls]] &lt;= 1, "0-1 Calls", IF(tbl_Customers[[#This Row],[number_customer_service_calls]] &lt;= 3, "2-3 Calls", IF(tbl_Customers[[#This Row],[number_customer_service_calls]] &lt;=5, "4-5 Calls", "6+ Calls")))</f>
        <v>0-1 Calls</v>
      </c>
      <c r="X450" t="str">
        <f>IF(tbl_Customers[[#This Row],[account_length]] &lt;= 50, "0-50", IF(tbl_Customers[[#This Row],[account_length]] &lt;=100, "51-100", IF(tbl_Customers[[#This Row],[account_length]] &lt;= 150, "101-150", "151+")))</f>
        <v>101-150</v>
      </c>
      <c r="Y450" t="str">
        <f>IF(tbl_Customers[[#This Row],[total_intl_charge]] &lt;= 3, "Low Charges", "High Charges")</f>
        <v>Low Charges</v>
      </c>
      <c r="Z450" t="str">
        <f>IF(tbl_Customers[[#This Row],[total_eve_calls]]&lt;=80,"Low Calls",
IF(tbl_Customers[[#This Row],[total_eve_calls]]&lt;=120,"Medium Calls","High Calls"))</f>
        <v>Low Calls</v>
      </c>
      <c r="AA450" t="str">
        <f>IF(tbl_Customers[[#This Row],[total_eve_charge]]&lt;=15,"Low Charges",
IF(tbl_Customers[[#This Row],[total_eve_charge]]&lt;=20,"Medium Charges","High Charges"))</f>
        <v>Low Charges</v>
      </c>
      <c r="AB4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0" t="str">
        <f>IF(tbl_Customers[[#This Row],[number_vmail_messages]] = 0, "No Usage", IF(tbl_Customers[[#This Row],[number_vmail_messages]] &lt;= 20, "Low Usage", IF(tbl_Customers[[#This Row],[number_vmail_messages]] &lt;= 40, "Medium Usgae", "High Usage")))</f>
        <v>Medium Usgae</v>
      </c>
      <c r="AD450" t="str">
        <f>IF(tbl_Customers[[#This Row],[total_day_minutes]]&lt;=150,"Low Usage", IF(tbl_Customers[[#This Row],[total_day_minutes]]&lt;=200,"Medium Usage", IF(tbl_Customers[[#This Row],[total_day_minutes]]&lt;=250,"High Usage","Very High Usage")))</f>
        <v>High Usage</v>
      </c>
      <c r="AE450" t="str">
        <f>IF(tbl_Customers[[#This Row],[total_intl_calls]]&lt;=5,"Low Calls", IF(tbl_Customers[[#This Row],[total_intl_calls]]&lt;=10, "Medium Calls", "High Calls"))</f>
        <v>Low Calls</v>
      </c>
      <c r="AF4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50" s="36" t="str">
        <f>IF(tbl_Customers[[#This Row],[Churn_Risk_Score]]&gt;=10,"High Risk", IF(tbl_Customers[[#This Row],[Churn_Risk_Score]]&gt;=5,"Medium Risk","Low Risk"))</f>
        <v>Low Risk</v>
      </c>
    </row>
    <row r="451" spans="1:33" x14ac:dyDescent="0.35">
      <c r="A451">
        <v>450</v>
      </c>
      <c r="B451" t="s">
        <v>60</v>
      </c>
      <c r="C451">
        <v>152</v>
      </c>
      <c r="D451" t="s">
        <v>21</v>
      </c>
      <c r="E451" t="s">
        <v>23</v>
      </c>
      <c r="F451" t="s">
        <v>23</v>
      </c>
      <c r="G451">
        <v>20</v>
      </c>
      <c r="H451">
        <v>237.5</v>
      </c>
      <c r="I451">
        <v>120</v>
      </c>
      <c r="J451">
        <v>40.380000000000003</v>
      </c>
      <c r="K451">
        <v>253.4</v>
      </c>
      <c r="L451">
        <v>94</v>
      </c>
      <c r="M451">
        <v>21.54</v>
      </c>
      <c r="N451">
        <v>265.2</v>
      </c>
      <c r="O451">
        <v>80</v>
      </c>
      <c r="P451">
        <v>11.93</v>
      </c>
      <c r="Q451">
        <v>14.2</v>
      </c>
      <c r="R451">
        <v>3</v>
      </c>
      <c r="S451">
        <v>3.83</v>
      </c>
      <c r="T451">
        <v>9</v>
      </c>
      <c r="U451" t="s">
        <v>23</v>
      </c>
      <c r="V451">
        <f>IF(tbl_Customers[[#This Row],[churn]] = "yes", 1, 0)</f>
        <v>1</v>
      </c>
      <c r="W451" t="str">
        <f>IF(tbl_Customers[[#This Row],[number_customer_service_calls]] &lt;= 1, "0-1 Calls", IF(tbl_Customers[[#This Row],[number_customer_service_calls]] &lt;= 3, "2-3 Calls", IF(tbl_Customers[[#This Row],[number_customer_service_calls]] &lt;=5, "4-5 Calls", "6+ Calls")))</f>
        <v>6+ Calls</v>
      </c>
      <c r="X451" t="str">
        <f>IF(tbl_Customers[[#This Row],[account_length]] &lt;= 50, "0-50", IF(tbl_Customers[[#This Row],[account_length]] &lt;=100, "51-100", IF(tbl_Customers[[#This Row],[account_length]] &lt;= 150, "101-150", "151+")))</f>
        <v>151+</v>
      </c>
      <c r="Y451" t="str">
        <f>IF(tbl_Customers[[#This Row],[total_intl_charge]] &lt;= 3, "Low Charges", "High Charges")</f>
        <v>High Charges</v>
      </c>
      <c r="Z451" t="str">
        <f>IF(tbl_Customers[[#This Row],[total_eve_calls]]&lt;=80,"Low Calls",
IF(tbl_Customers[[#This Row],[total_eve_calls]]&lt;=120,"Medium Calls","High Calls"))</f>
        <v>Medium Calls</v>
      </c>
      <c r="AA451" t="str">
        <f>IF(tbl_Customers[[#This Row],[total_eve_charge]]&lt;=15,"Low Charges",
IF(tbl_Customers[[#This Row],[total_eve_charge]]&lt;=20,"Medium Charges","High Charges"))</f>
        <v>High Charges</v>
      </c>
      <c r="AB4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1" t="str">
        <f>IF(tbl_Customers[[#This Row],[number_vmail_messages]] = 0, "No Usage", IF(tbl_Customers[[#This Row],[number_vmail_messages]] &lt;= 20, "Low Usage", IF(tbl_Customers[[#This Row],[number_vmail_messages]] &lt;= 40, "Medium Usgae", "High Usage")))</f>
        <v>Low Usage</v>
      </c>
      <c r="AD451" t="str">
        <f>IF(tbl_Customers[[#This Row],[total_day_minutes]]&lt;=150,"Low Usage", IF(tbl_Customers[[#This Row],[total_day_minutes]]&lt;=200,"Medium Usage", IF(tbl_Customers[[#This Row],[total_day_minutes]]&lt;=250,"High Usage","Very High Usage")))</f>
        <v>High Usage</v>
      </c>
      <c r="AE451" t="str">
        <f>IF(tbl_Customers[[#This Row],[total_intl_calls]]&lt;=5,"Low Calls", IF(tbl_Customers[[#This Row],[total_intl_calls]]&lt;=10, "Medium Calls", "High Calls"))</f>
        <v>Low Calls</v>
      </c>
      <c r="AF4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451" s="36" t="str">
        <f>IF(tbl_Customers[[#This Row],[Churn_Risk_Score]]&gt;=10,"High Risk", IF(tbl_Customers[[#This Row],[Churn_Risk_Score]]&gt;=5,"Medium Risk","Low Risk"))</f>
        <v>High Risk</v>
      </c>
    </row>
    <row r="452" spans="1:33" x14ac:dyDescent="0.35">
      <c r="A452">
        <v>451</v>
      </c>
      <c r="B452" t="s">
        <v>58</v>
      </c>
      <c r="C452">
        <v>26</v>
      </c>
      <c r="D452" t="s">
        <v>21</v>
      </c>
      <c r="E452" t="s">
        <v>22</v>
      </c>
      <c r="F452" t="s">
        <v>22</v>
      </c>
      <c r="G452">
        <v>0</v>
      </c>
      <c r="H452">
        <v>234.5</v>
      </c>
      <c r="I452">
        <v>109</v>
      </c>
      <c r="J452">
        <v>39.869999999999997</v>
      </c>
      <c r="K452">
        <v>216.5</v>
      </c>
      <c r="L452">
        <v>129</v>
      </c>
      <c r="M452">
        <v>18.399999999999999</v>
      </c>
      <c r="N452">
        <v>191.6</v>
      </c>
      <c r="O452">
        <v>94</v>
      </c>
      <c r="P452">
        <v>8.6199999999999992</v>
      </c>
      <c r="Q452">
        <v>3.5</v>
      </c>
      <c r="R452">
        <v>6</v>
      </c>
      <c r="S452">
        <v>0.95</v>
      </c>
      <c r="T452">
        <v>3</v>
      </c>
      <c r="U452" t="s">
        <v>22</v>
      </c>
      <c r="V452">
        <f>IF(tbl_Customers[[#This Row],[churn]] = "yes", 1, 0)</f>
        <v>0</v>
      </c>
      <c r="W452" t="str">
        <f>IF(tbl_Customers[[#This Row],[number_customer_service_calls]] &lt;= 1, "0-1 Calls", IF(tbl_Customers[[#This Row],[number_customer_service_calls]] &lt;= 3, "2-3 Calls", IF(tbl_Customers[[#This Row],[number_customer_service_calls]] &lt;=5, "4-5 Calls", "6+ Calls")))</f>
        <v>2-3 Calls</v>
      </c>
      <c r="X452" t="str">
        <f>IF(tbl_Customers[[#This Row],[account_length]] &lt;= 50, "0-50", IF(tbl_Customers[[#This Row],[account_length]] &lt;=100, "51-100", IF(tbl_Customers[[#This Row],[account_length]] &lt;= 150, "101-150", "151+")))</f>
        <v>0-50</v>
      </c>
      <c r="Y452" t="str">
        <f>IF(tbl_Customers[[#This Row],[total_intl_charge]] &lt;= 3, "Low Charges", "High Charges")</f>
        <v>Low Charges</v>
      </c>
      <c r="Z452" t="str">
        <f>IF(tbl_Customers[[#This Row],[total_eve_calls]]&lt;=80,"Low Calls",
IF(tbl_Customers[[#This Row],[total_eve_calls]]&lt;=120,"Medium Calls","High Calls"))</f>
        <v>High Calls</v>
      </c>
      <c r="AA452" t="str">
        <f>IF(tbl_Customers[[#This Row],[total_eve_charge]]&lt;=15,"Low Charges",
IF(tbl_Customers[[#This Row],[total_eve_charge]]&lt;=20,"Medium Charges","High Charges"))</f>
        <v>Medium Charges</v>
      </c>
      <c r="AB4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2" t="str">
        <f>IF(tbl_Customers[[#This Row],[number_vmail_messages]] = 0, "No Usage", IF(tbl_Customers[[#This Row],[number_vmail_messages]] &lt;= 20, "Low Usage", IF(tbl_Customers[[#This Row],[number_vmail_messages]] &lt;= 40, "Medium Usgae", "High Usage")))</f>
        <v>No Usage</v>
      </c>
      <c r="AD452" t="str">
        <f>IF(tbl_Customers[[#This Row],[total_day_minutes]]&lt;=150,"Low Usage", IF(tbl_Customers[[#This Row],[total_day_minutes]]&lt;=200,"Medium Usage", IF(tbl_Customers[[#This Row],[total_day_minutes]]&lt;=250,"High Usage","Very High Usage")))</f>
        <v>High Usage</v>
      </c>
      <c r="AE452" t="str">
        <f>IF(tbl_Customers[[#This Row],[total_intl_calls]]&lt;=5,"Low Calls", IF(tbl_Customers[[#This Row],[total_intl_calls]]&lt;=10, "Medium Calls", "High Calls"))</f>
        <v>Medium Calls</v>
      </c>
      <c r="AF4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52" s="36" t="str">
        <f>IF(tbl_Customers[[#This Row],[Churn_Risk_Score]]&gt;=10,"High Risk", IF(tbl_Customers[[#This Row],[Churn_Risk_Score]]&gt;=5,"Medium Risk","Low Risk"))</f>
        <v>Low Risk</v>
      </c>
    </row>
    <row r="453" spans="1:33" x14ac:dyDescent="0.35">
      <c r="A453">
        <v>452</v>
      </c>
      <c r="B453" t="s">
        <v>49</v>
      </c>
      <c r="C453">
        <v>79</v>
      </c>
      <c r="D453" t="s">
        <v>28</v>
      </c>
      <c r="E453" t="s">
        <v>22</v>
      </c>
      <c r="F453" t="s">
        <v>23</v>
      </c>
      <c r="G453">
        <v>31</v>
      </c>
      <c r="H453">
        <v>103.1</v>
      </c>
      <c r="I453">
        <v>90</v>
      </c>
      <c r="J453">
        <v>17.53</v>
      </c>
      <c r="K453">
        <v>243</v>
      </c>
      <c r="L453">
        <v>135</v>
      </c>
      <c r="M453">
        <v>20.66</v>
      </c>
      <c r="N453">
        <v>76.400000000000006</v>
      </c>
      <c r="O453">
        <v>92</v>
      </c>
      <c r="P453">
        <v>3.44</v>
      </c>
      <c r="Q453">
        <v>12.2</v>
      </c>
      <c r="R453">
        <v>8</v>
      </c>
      <c r="S453">
        <v>3.29</v>
      </c>
      <c r="T453">
        <v>3</v>
      </c>
      <c r="U453" t="s">
        <v>22</v>
      </c>
      <c r="V453">
        <f>IF(tbl_Customers[[#This Row],[churn]] = "yes", 1, 0)</f>
        <v>0</v>
      </c>
      <c r="W453" t="str">
        <f>IF(tbl_Customers[[#This Row],[number_customer_service_calls]] &lt;= 1, "0-1 Calls", IF(tbl_Customers[[#This Row],[number_customer_service_calls]] &lt;= 3, "2-3 Calls", IF(tbl_Customers[[#This Row],[number_customer_service_calls]] &lt;=5, "4-5 Calls", "6+ Calls")))</f>
        <v>2-3 Calls</v>
      </c>
      <c r="X453" t="str">
        <f>IF(tbl_Customers[[#This Row],[account_length]] &lt;= 50, "0-50", IF(tbl_Customers[[#This Row],[account_length]] &lt;=100, "51-100", IF(tbl_Customers[[#This Row],[account_length]] &lt;= 150, "101-150", "151+")))</f>
        <v>51-100</v>
      </c>
      <c r="Y453" t="str">
        <f>IF(tbl_Customers[[#This Row],[total_intl_charge]] &lt;= 3, "Low Charges", "High Charges")</f>
        <v>High Charges</v>
      </c>
      <c r="Z453" t="str">
        <f>IF(tbl_Customers[[#This Row],[total_eve_calls]]&lt;=80,"Low Calls",
IF(tbl_Customers[[#This Row],[total_eve_calls]]&lt;=120,"Medium Calls","High Calls"))</f>
        <v>High Calls</v>
      </c>
      <c r="AA453" t="str">
        <f>IF(tbl_Customers[[#This Row],[total_eve_charge]]&lt;=15,"Low Charges",
IF(tbl_Customers[[#This Row],[total_eve_charge]]&lt;=20,"Medium Charges","High Charges"))</f>
        <v>High Charges</v>
      </c>
      <c r="AB4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3" t="str">
        <f>IF(tbl_Customers[[#This Row],[number_vmail_messages]] = 0, "No Usage", IF(tbl_Customers[[#This Row],[number_vmail_messages]] &lt;= 20, "Low Usage", IF(tbl_Customers[[#This Row],[number_vmail_messages]] &lt;= 40, "Medium Usgae", "High Usage")))</f>
        <v>Medium Usgae</v>
      </c>
      <c r="AD453" t="str">
        <f>IF(tbl_Customers[[#This Row],[total_day_minutes]]&lt;=150,"Low Usage", IF(tbl_Customers[[#This Row],[total_day_minutes]]&lt;=200,"Medium Usage", IF(tbl_Customers[[#This Row],[total_day_minutes]]&lt;=250,"High Usage","Very High Usage")))</f>
        <v>Low Usage</v>
      </c>
      <c r="AE453" t="str">
        <f>IF(tbl_Customers[[#This Row],[total_intl_calls]]&lt;=5,"Low Calls", IF(tbl_Customers[[#This Row],[total_intl_calls]]&lt;=10, "Medium Calls", "High Calls"))</f>
        <v>Medium Calls</v>
      </c>
      <c r="AF4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53" s="36" t="str">
        <f>IF(tbl_Customers[[#This Row],[Churn_Risk_Score]]&gt;=10,"High Risk", IF(tbl_Customers[[#This Row],[Churn_Risk_Score]]&gt;=5,"Medium Risk","Low Risk"))</f>
        <v>Low Risk</v>
      </c>
    </row>
    <row r="454" spans="1:33" x14ac:dyDescent="0.35">
      <c r="A454">
        <v>453</v>
      </c>
      <c r="B454" t="s">
        <v>33</v>
      </c>
      <c r="C454">
        <v>95</v>
      </c>
      <c r="D454" t="s">
        <v>28</v>
      </c>
      <c r="E454" t="s">
        <v>22</v>
      </c>
      <c r="F454" t="s">
        <v>23</v>
      </c>
      <c r="G454">
        <v>27</v>
      </c>
      <c r="H454">
        <v>129.5</v>
      </c>
      <c r="I454">
        <v>106</v>
      </c>
      <c r="J454">
        <v>22.02</v>
      </c>
      <c r="K454">
        <v>248.9</v>
      </c>
      <c r="L454">
        <v>90</v>
      </c>
      <c r="M454">
        <v>21.16</v>
      </c>
      <c r="N454">
        <v>268</v>
      </c>
      <c r="O454">
        <v>115</v>
      </c>
      <c r="P454">
        <v>12.06</v>
      </c>
      <c r="Q454">
        <v>11.9</v>
      </c>
      <c r="R454">
        <v>3</v>
      </c>
      <c r="S454">
        <v>3.21</v>
      </c>
      <c r="T454">
        <v>1</v>
      </c>
      <c r="U454" t="s">
        <v>22</v>
      </c>
      <c r="V454">
        <f>IF(tbl_Customers[[#This Row],[churn]] = "yes", 1, 0)</f>
        <v>0</v>
      </c>
      <c r="W454" t="str">
        <f>IF(tbl_Customers[[#This Row],[number_customer_service_calls]] &lt;= 1, "0-1 Calls", IF(tbl_Customers[[#This Row],[number_customer_service_calls]] &lt;= 3, "2-3 Calls", IF(tbl_Customers[[#This Row],[number_customer_service_calls]] &lt;=5, "4-5 Calls", "6+ Calls")))</f>
        <v>0-1 Calls</v>
      </c>
      <c r="X454" t="str">
        <f>IF(tbl_Customers[[#This Row],[account_length]] &lt;= 50, "0-50", IF(tbl_Customers[[#This Row],[account_length]] &lt;=100, "51-100", IF(tbl_Customers[[#This Row],[account_length]] &lt;= 150, "101-150", "151+")))</f>
        <v>51-100</v>
      </c>
      <c r="Y454" t="str">
        <f>IF(tbl_Customers[[#This Row],[total_intl_charge]] &lt;= 3, "Low Charges", "High Charges")</f>
        <v>High Charges</v>
      </c>
      <c r="Z454" t="str">
        <f>IF(tbl_Customers[[#This Row],[total_eve_calls]]&lt;=80,"Low Calls",
IF(tbl_Customers[[#This Row],[total_eve_calls]]&lt;=120,"Medium Calls","High Calls"))</f>
        <v>Medium Calls</v>
      </c>
      <c r="AA454" t="str">
        <f>IF(tbl_Customers[[#This Row],[total_eve_charge]]&lt;=15,"Low Charges",
IF(tbl_Customers[[#This Row],[total_eve_charge]]&lt;=20,"Medium Charges","High Charges"))</f>
        <v>High Charges</v>
      </c>
      <c r="AB4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4" t="str">
        <f>IF(tbl_Customers[[#This Row],[number_vmail_messages]] = 0, "No Usage", IF(tbl_Customers[[#This Row],[number_vmail_messages]] &lt;= 20, "Low Usage", IF(tbl_Customers[[#This Row],[number_vmail_messages]] &lt;= 40, "Medium Usgae", "High Usage")))</f>
        <v>Medium Usgae</v>
      </c>
      <c r="AD454" t="str">
        <f>IF(tbl_Customers[[#This Row],[total_day_minutes]]&lt;=150,"Low Usage", IF(tbl_Customers[[#This Row],[total_day_minutes]]&lt;=200,"Medium Usage", IF(tbl_Customers[[#This Row],[total_day_minutes]]&lt;=250,"High Usage","Very High Usage")))</f>
        <v>Low Usage</v>
      </c>
      <c r="AE454" t="str">
        <f>IF(tbl_Customers[[#This Row],[total_intl_calls]]&lt;=5,"Low Calls", IF(tbl_Customers[[#This Row],[total_intl_calls]]&lt;=10, "Medium Calls", "High Calls"))</f>
        <v>Low Calls</v>
      </c>
      <c r="AF4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54" s="36" t="str">
        <f>IF(tbl_Customers[[#This Row],[Churn_Risk_Score]]&gt;=10,"High Risk", IF(tbl_Customers[[#This Row],[Churn_Risk_Score]]&gt;=5,"Medium Risk","Low Risk"))</f>
        <v>Low Risk</v>
      </c>
    </row>
    <row r="455" spans="1:33" x14ac:dyDescent="0.35">
      <c r="A455">
        <v>454</v>
      </c>
      <c r="B455" t="s">
        <v>51</v>
      </c>
      <c r="C455">
        <v>69</v>
      </c>
      <c r="D455" t="s">
        <v>28</v>
      </c>
      <c r="E455" t="s">
        <v>23</v>
      </c>
      <c r="F455" t="s">
        <v>22</v>
      </c>
      <c r="G455">
        <v>0</v>
      </c>
      <c r="H455">
        <v>279.8</v>
      </c>
      <c r="I455">
        <v>90</v>
      </c>
      <c r="J455">
        <v>47.57</v>
      </c>
      <c r="K455">
        <v>248.7</v>
      </c>
      <c r="L455">
        <v>91</v>
      </c>
      <c r="M455">
        <v>21.14</v>
      </c>
      <c r="N455">
        <v>171</v>
      </c>
      <c r="O455">
        <v>118</v>
      </c>
      <c r="P455">
        <v>7.69</v>
      </c>
      <c r="Q455">
        <v>8.4</v>
      </c>
      <c r="R455">
        <v>10</v>
      </c>
      <c r="S455">
        <v>2.27</v>
      </c>
      <c r="T455">
        <v>2</v>
      </c>
      <c r="U455" t="s">
        <v>23</v>
      </c>
      <c r="V455">
        <f>IF(tbl_Customers[[#This Row],[churn]] = "yes", 1, 0)</f>
        <v>1</v>
      </c>
      <c r="W455" t="str">
        <f>IF(tbl_Customers[[#This Row],[number_customer_service_calls]] &lt;= 1, "0-1 Calls", IF(tbl_Customers[[#This Row],[number_customer_service_calls]] &lt;= 3, "2-3 Calls", IF(tbl_Customers[[#This Row],[number_customer_service_calls]] &lt;=5, "4-5 Calls", "6+ Calls")))</f>
        <v>2-3 Calls</v>
      </c>
      <c r="X455" t="str">
        <f>IF(tbl_Customers[[#This Row],[account_length]] &lt;= 50, "0-50", IF(tbl_Customers[[#This Row],[account_length]] &lt;=100, "51-100", IF(tbl_Customers[[#This Row],[account_length]] &lt;= 150, "101-150", "151+")))</f>
        <v>51-100</v>
      </c>
      <c r="Y455" t="str">
        <f>IF(tbl_Customers[[#This Row],[total_intl_charge]] &lt;= 3, "Low Charges", "High Charges")</f>
        <v>Low Charges</v>
      </c>
      <c r="Z455" t="str">
        <f>IF(tbl_Customers[[#This Row],[total_eve_calls]]&lt;=80,"Low Calls",
IF(tbl_Customers[[#This Row],[total_eve_calls]]&lt;=120,"Medium Calls","High Calls"))</f>
        <v>Medium Calls</v>
      </c>
      <c r="AA455" t="str">
        <f>IF(tbl_Customers[[#This Row],[total_eve_charge]]&lt;=15,"Low Charges",
IF(tbl_Customers[[#This Row],[total_eve_charge]]&lt;=20,"Medium Charges","High Charges"))</f>
        <v>High Charges</v>
      </c>
      <c r="AB4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5" t="str">
        <f>IF(tbl_Customers[[#This Row],[number_vmail_messages]] = 0, "No Usage", IF(tbl_Customers[[#This Row],[number_vmail_messages]] &lt;= 20, "Low Usage", IF(tbl_Customers[[#This Row],[number_vmail_messages]] &lt;= 40, "Medium Usgae", "High Usage")))</f>
        <v>No Usage</v>
      </c>
      <c r="AD455" t="str">
        <f>IF(tbl_Customers[[#This Row],[total_day_minutes]]&lt;=150,"Low Usage", IF(tbl_Customers[[#This Row],[total_day_minutes]]&lt;=200,"Medium Usage", IF(tbl_Customers[[#This Row],[total_day_minutes]]&lt;=250,"High Usage","Very High Usage")))</f>
        <v>Very High Usage</v>
      </c>
      <c r="AE455" t="str">
        <f>IF(tbl_Customers[[#This Row],[total_intl_calls]]&lt;=5,"Low Calls", IF(tbl_Customers[[#This Row],[total_intl_calls]]&lt;=10, "Medium Calls", "High Calls"))</f>
        <v>Medium Calls</v>
      </c>
      <c r="AF4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55" s="36" t="str">
        <f>IF(tbl_Customers[[#This Row],[Churn_Risk_Score]]&gt;=10,"High Risk", IF(tbl_Customers[[#This Row],[Churn_Risk_Score]]&gt;=5,"Medium Risk","Low Risk"))</f>
        <v>Medium Risk</v>
      </c>
    </row>
    <row r="456" spans="1:33" x14ac:dyDescent="0.35">
      <c r="A456">
        <v>455</v>
      </c>
      <c r="B456" t="s">
        <v>64</v>
      </c>
      <c r="C456">
        <v>95</v>
      </c>
      <c r="D456" t="s">
        <v>28</v>
      </c>
      <c r="E456" t="s">
        <v>23</v>
      </c>
      <c r="F456" t="s">
        <v>23</v>
      </c>
      <c r="G456">
        <v>41</v>
      </c>
      <c r="H456">
        <v>136.80000000000001</v>
      </c>
      <c r="I456">
        <v>91</v>
      </c>
      <c r="J456">
        <v>23.26</v>
      </c>
      <c r="K456">
        <v>200.8</v>
      </c>
      <c r="L456">
        <v>61</v>
      </c>
      <c r="M456">
        <v>17.07</v>
      </c>
      <c r="N456">
        <v>133.69999999999999</v>
      </c>
      <c r="O456">
        <v>67</v>
      </c>
      <c r="P456">
        <v>6.02</v>
      </c>
      <c r="Q456">
        <v>10.3</v>
      </c>
      <c r="R456">
        <v>9</v>
      </c>
      <c r="S456">
        <v>2.78</v>
      </c>
      <c r="T456">
        <v>5</v>
      </c>
      <c r="U456" t="s">
        <v>23</v>
      </c>
      <c r="V456">
        <f>IF(tbl_Customers[[#This Row],[churn]] = "yes", 1, 0)</f>
        <v>1</v>
      </c>
      <c r="W456" t="str">
        <f>IF(tbl_Customers[[#This Row],[number_customer_service_calls]] &lt;= 1, "0-1 Calls", IF(tbl_Customers[[#This Row],[number_customer_service_calls]] &lt;= 3, "2-3 Calls", IF(tbl_Customers[[#This Row],[number_customer_service_calls]] &lt;=5, "4-5 Calls", "6+ Calls")))</f>
        <v>4-5 Calls</v>
      </c>
      <c r="X456" t="str">
        <f>IF(tbl_Customers[[#This Row],[account_length]] &lt;= 50, "0-50", IF(tbl_Customers[[#This Row],[account_length]] &lt;=100, "51-100", IF(tbl_Customers[[#This Row],[account_length]] &lt;= 150, "101-150", "151+")))</f>
        <v>51-100</v>
      </c>
      <c r="Y456" t="str">
        <f>IF(tbl_Customers[[#This Row],[total_intl_charge]] &lt;= 3, "Low Charges", "High Charges")</f>
        <v>Low Charges</v>
      </c>
      <c r="Z456" t="str">
        <f>IF(tbl_Customers[[#This Row],[total_eve_calls]]&lt;=80,"Low Calls",
IF(tbl_Customers[[#This Row],[total_eve_calls]]&lt;=120,"Medium Calls","High Calls"))</f>
        <v>Low Calls</v>
      </c>
      <c r="AA456" t="str">
        <f>IF(tbl_Customers[[#This Row],[total_eve_charge]]&lt;=15,"Low Charges",
IF(tbl_Customers[[#This Row],[total_eve_charge]]&lt;=20,"Medium Charges","High Charges"))</f>
        <v>Medium Charges</v>
      </c>
      <c r="AB4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6" t="str">
        <f>IF(tbl_Customers[[#This Row],[number_vmail_messages]] = 0, "No Usage", IF(tbl_Customers[[#This Row],[number_vmail_messages]] &lt;= 20, "Low Usage", IF(tbl_Customers[[#This Row],[number_vmail_messages]] &lt;= 40, "Medium Usgae", "High Usage")))</f>
        <v>High Usage</v>
      </c>
      <c r="AD456" t="str">
        <f>IF(tbl_Customers[[#This Row],[total_day_minutes]]&lt;=150,"Low Usage", IF(tbl_Customers[[#This Row],[total_day_minutes]]&lt;=200,"Medium Usage", IF(tbl_Customers[[#This Row],[total_day_minutes]]&lt;=250,"High Usage","Very High Usage")))</f>
        <v>Low Usage</v>
      </c>
      <c r="AE456" t="str">
        <f>IF(tbl_Customers[[#This Row],[total_intl_calls]]&lt;=5,"Low Calls", IF(tbl_Customers[[#This Row],[total_intl_calls]]&lt;=10, "Medium Calls", "High Calls"))</f>
        <v>Medium Calls</v>
      </c>
      <c r="AF4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56" s="36" t="str">
        <f>IF(tbl_Customers[[#This Row],[Churn_Risk_Score]]&gt;=10,"High Risk", IF(tbl_Customers[[#This Row],[Churn_Risk_Score]]&gt;=5,"Medium Risk","Low Risk"))</f>
        <v>Medium Risk</v>
      </c>
    </row>
    <row r="457" spans="1:33" x14ac:dyDescent="0.35">
      <c r="A457">
        <v>456</v>
      </c>
      <c r="B457" t="s">
        <v>74</v>
      </c>
      <c r="C457">
        <v>31</v>
      </c>
      <c r="D457" t="s">
        <v>21</v>
      </c>
      <c r="E457" t="s">
        <v>22</v>
      </c>
      <c r="F457" t="s">
        <v>23</v>
      </c>
      <c r="G457">
        <v>31</v>
      </c>
      <c r="H457">
        <v>100.1</v>
      </c>
      <c r="I457">
        <v>54</v>
      </c>
      <c r="J457">
        <v>17.02</v>
      </c>
      <c r="K457">
        <v>246.3</v>
      </c>
      <c r="L457">
        <v>97</v>
      </c>
      <c r="M457">
        <v>20.94</v>
      </c>
      <c r="N457">
        <v>255</v>
      </c>
      <c r="O457">
        <v>131</v>
      </c>
      <c r="P457">
        <v>11.48</v>
      </c>
      <c r="Q457">
        <v>5.9</v>
      </c>
      <c r="R457">
        <v>3</v>
      </c>
      <c r="S457">
        <v>1.59</v>
      </c>
      <c r="T457">
        <v>0</v>
      </c>
      <c r="U457" t="s">
        <v>22</v>
      </c>
      <c r="V457">
        <f>IF(tbl_Customers[[#This Row],[churn]] = "yes", 1, 0)</f>
        <v>0</v>
      </c>
      <c r="W457" t="str">
        <f>IF(tbl_Customers[[#This Row],[number_customer_service_calls]] &lt;= 1, "0-1 Calls", IF(tbl_Customers[[#This Row],[number_customer_service_calls]] &lt;= 3, "2-3 Calls", IF(tbl_Customers[[#This Row],[number_customer_service_calls]] &lt;=5, "4-5 Calls", "6+ Calls")))</f>
        <v>0-1 Calls</v>
      </c>
      <c r="X457" t="str">
        <f>IF(tbl_Customers[[#This Row],[account_length]] &lt;= 50, "0-50", IF(tbl_Customers[[#This Row],[account_length]] &lt;=100, "51-100", IF(tbl_Customers[[#This Row],[account_length]] &lt;= 150, "101-150", "151+")))</f>
        <v>0-50</v>
      </c>
      <c r="Y457" t="str">
        <f>IF(tbl_Customers[[#This Row],[total_intl_charge]] &lt;= 3, "Low Charges", "High Charges")</f>
        <v>Low Charges</v>
      </c>
      <c r="Z457" t="str">
        <f>IF(tbl_Customers[[#This Row],[total_eve_calls]]&lt;=80,"Low Calls",
IF(tbl_Customers[[#This Row],[total_eve_calls]]&lt;=120,"Medium Calls","High Calls"))</f>
        <v>Medium Calls</v>
      </c>
      <c r="AA457" t="str">
        <f>IF(tbl_Customers[[#This Row],[total_eve_charge]]&lt;=15,"Low Charges",
IF(tbl_Customers[[#This Row],[total_eve_charge]]&lt;=20,"Medium Charges","High Charges"))</f>
        <v>High Charges</v>
      </c>
      <c r="AB4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7" t="str">
        <f>IF(tbl_Customers[[#This Row],[number_vmail_messages]] = 0, "No Usage", IF(tbl_Customers[[#This Row],[number_vmail_messages]] &lt;= 20, "Low Usage", IF(tbl_Customers[[#This Row],[number_vmail_messages]] &lt;= 40, "Medium Usgae", "High Usage")))</f>
        <v>Medium Usgae</v>
      </c>
      <c r="AD457" t="str">
        <f>IF(tbl_Customers[[#This Row],[total_day_minutes]]&lt;=150,"Low Usage", IF(tbl_Customers[[#This Row],[total_day_minutes]]&lt;=200,"Medium Usage", IF(tbl_Customers[[#This Row],[total_day_minutes]]&lt;=250,"High Usage","Very High Usage")))</f>
        <v>Low Usage</v>
      </c>
      <c r="AE457" t="str">
        <f>IF(tbl_Customers[[#This Row],[total_intl_calls]]&lt;=5,"Low Calls", IF(tbl_Customers[[#This Row],[total_intl_calls]]&lt;=10, "Medium Calls", "High Calls"))</f>
        <v>Low Calls</v>
      </c>
      <c r="AF4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57" s="36" t="str">
        <f>IF(tbl_Customers[[#This Row],[Churn_Risk_Score]]&gt;=10,"High Risk", IF(tbl_Customers[[#This Row],[Churn_Risk_Score]]&gt;=5,"Medium Risk","Low Risk"))</f>
        <v>Low Risk</v>
      </c>
    </row>
    <row r="458" spans="1:33" x14ac:dyDescent="0.35">
      <c r="A458">
        <v>457</v>
      </c>
      <c r="B458" t="s">
        <v>26</v>
      </c>
      <c r="C458">
        <v>121</v>
      </c>
      <c r="D458" t="s">
        <v>25</v>
      </c>
      <c r="E458" t="s">
        <v>22</v>
      </c>
      <c r="F458" t="s">
        <v>23</v>
      </c>
      <c r="G458">
        <v>31</v>
      </c>
      <c r="H458">
        <v>237.1</v>
      </c>
      <c r="I458">
        <v>63</v>
      </c>
      <c r="J458">
        <v>40.31</v>
      </c>
      <c r="K458">
        <v>205.6</v>
      </c>
      <c r="L458">
        <v>117</v>
      </c>
      <c r="M458">
        <v>17.48</v>
      </c>
      <c r="N458">
        <v>196.7</v>
      </c>
      <c r="O458">
        <v>85</v>
      </c>
      <c r="P458">
        <v>8.85</v>
      </c>
      <c r="Q458">
        <v>10.1</v>
      </c>
      <c r="R458">
        <v>5</v>
      </c>
      <c r="S458">
        <v>2.73</v>
      </c>
      <c r="T458">
        <v>4</v>
      </c>
      <c r="U458" t="s">
        <v>22</v>
      </c>
      <c r="V458">
        <f>IF(tbl_Customers[[#This Row],[churn]] = "yes", 1, 0)</f>
        <v>0</v>
      </c>
      <c r="W458" t="str">
        <f>IF(tbl_Customers[[#This Row],[number_customer_service_calls]] &lt;= 1, "0-1 Calls", IF(tbl_Customers[[#This Row],[number_customer_service_calls]] &lt;= 3, "2-3 Calls", IF(tbl_Customers[[#This Row],[number_customer_service_calls]] &lt;=5, "4-5 Calls", "6+ Calls")))</f>
        <v>4-5 Calls</v>
      </c>
      <c r="X458" t="str">
        <f>IF(tbl_Customers[[#This Row],[account_length]] &lt;= 50, "0-50", IF(tbl_Customers[[#This Row],[account_length]] &lt;=100, "51-100", IF(tbl_Customers[[#This Row],[account_length]] &lt;= 150, "101-150", "151+")))</f>
        <v>101-150</v>
      </c>
      <c r="Y458" t="str">
        <f>IF(tbl_Customers[[#This Row],[total_intl_charge]] &lt;= 3, "Low Charges", "High Charges")</f>
        <v>Low Charges</v>
      </c>
      <c r="Z458" t="str">
        <f>IF(tbl_Customers[[#This Row],[total_eve_calls]]&lt;=80,"Low Calls",
IF(tbl_Customers[[#This Row],[total_eve_calls]]&lt;=120,"Medium Calls","High Calls"))</f>
        <v>Medium Calls</v>
      </c>
      <c r="AA458" t="str">
        <f>IF(tbl_Customers[[#This Row],[total_eve_charge]]&lt;=15,"Low Charges",
IF(tbl_Customers[[#This Row],[total_eve_charge]]&lt;=20,"Medium Charges","High Charges"))</f>
        <v>Medium Charges</v>
      </c>
      <c r="AB4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8" t="str">
        <f>IF(tbl_Customers[[#This Row],[number_vmail_messages]] = 0, "No Usage", IF(tbl_Customers[[#This Row],[number_vmail_messages]] &lt;= 20, "Low Usage", IF(tbl_Customers[[#This Row],[number_vmail_messages]] &lt;= 40, "Medium Usgae", "High Usage")))</f>
        <v>Medium Usgae</v>
      </c>
      <c r="AD458" t="str">
        <f>IF(tbl_Customers[[#This Row],[total_day_minutes]]&lt;=150,"Low Usage", IF(tbl_Customers[[#This Row],[total_day_minutes]]&lt;=200,"Medium Usage", IF(tbl_Customers[[#This Row],[total_day_minutes]]&lt;=250,"High Usage","Very High Usage")))</f>
        <v>High Usage</v>
      </c>
      <c r="AE458" t="str">
        <f>IF(tbl_Customers[[#This Row],[total_intl_calls]]&lt;=5,"Low Calls", IF(tbl_Customers[[#This Row],[total_intl_calls]]&lt;=10, "Medium Calls", "High Calls"))</f>
        <v>Low Calls</v>
      </c>
      <c r="AF4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58" s="36" t="str">
        <f>IF(tbl_Customers[[#This Row],[Churn_Risk_Score]]&gt;=10,"High Risk", IF(tbl_Customers[[#This Row],[Churn_Risk_Score]]&gt;=5,"Medium Risk","Low Risk"))</f>
        <v>Low Risk</v>
      </c>
    </row>
    <row r="459" spans="1:33" x14ac:dyDescent="0.35">
      <c r="A459">
        <v>458</v>
      </c>
      <c r="B459" t="s">
        <v>48</v>
      </c>
      <c r="C459">
        <v>44</v>
      </c>
      <c r="D459" t="s">
        <v>28</v>
      </c>
      <c r="E459" t="s">
        <v>22</v>
      </c>
      <c r="F459" t="s">
        <v>22</v>
      </c>
      <c r="G459">
        <v>0</v>
      </c>
      <c r="H459">
        <v>288.10000000000002</v>
      </c>
      <c r="I459">
        <v>112</v>
      </c>
      <c r="J459">
        <v>48.98</v>
      </c>
      <c r="K459">
        <v>258</v>
      </c>
      <c r="L459">
        <v>92</v>
      </c>
      <c r="M459">
        <v>21.93</v>
      </c>
      <c r="N459">
        <v>192.4</v>
      </c>
      <c r="O459">
        <v>90</v>
      </c>
      <c r="P459">
        <v>8.66</v>
      </c>
      <c r="Q459">
        <v>10.199999999999999</v>
      </c>
      <c r="R459">
        <v>4</v>
      </c>
      <c r="S459">
        <v>2.75</v>
      </c>
      <c r="T459">
        <v>3</v>
      </c>
      <c r="U459" t="s">
        <v>23</v>
      </c>
      <c r="V459">
        <f>IF(tbl_Customers[[#This Row],[churn]] = "yes", 1, 0)</f>
        <v>1</v>
      </c>
      <c r="W459" t="str">
        <f>IF(tbl_Customers[[#This Row],[number_customer_service_calls]] &lt;= 1, "0-1 Calls", IF(tbl_Customers[[#This Row],[number_customer_service_calls]] &lt;= 3, "2-3 Calls", IF(tbl_Customers[[#This Row],[number_customer_service_calls]] &lt;=5, "4-5 Calls", "6+ Calls")))</f>
        <v>2-3 Calls</v>
      </c>
      <c r="X459" t="str">
        <f>IF(tbl_Customers[[#This Row],[account_length]] &lt;= 50, "0-50", IF(tbl_Customers[[#This Row],[account_length]] &lt;=100, "51-100", IF(tbl_Customers[[#This Row],[account_length]] &lt;= 150, "101-150", "151+")))</f>
        <v>0-50</v>
      </c>
      <c r="Y459" t="str">
        <f>IF(tbl_Customers[[#This Row],[total_intl_charge]] &lt;= 3, "Low Charges", "High Charges")</f>
        <v>Low Charges</v>
      </c>
      <c r="Z459" t="str">
        <f>IF(tbl_Customers[[#This Row],[total_eve_calls]]&lt;=80,"Low Calls",
IF(tbl_Customers[[#This Row],[total_eve_calls]]&lt;=120,"Medium Calls","High Calls"))</f>
        <v>Medium Calls</v>
      </c>
      <c r="AA459" t="str">
        <f>IF(tbl_Customers[[#This Row],[total_eve_charge]]&lt;=15,"Low Charges",
IF(tbl_Customers[[#This Row],[total_eve_charge]]&lt;=20,"Medium Charges","High Charges"))</f>
        <v>High Charges</v>
      </c>
      <c r="AB4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9" t="str">
        <f>IF(tbl_Customers[[#This Row],[number_vmail_messages]] = 0, "No Usage", IF(tbl_Customers[[#This Row],[number_vmail_messages]] &lt;= 20, "Low Usage", IF(tbl_Customers[[#This Row],[number_vmail_messages]] &lt;= 40, "Medium Usgae", "High Usage")))</f>
        <v>No Usage</v>
      </c>
      <c r="AD459" t="str">
        <f>IF(tbl_Customers[[#This Row],[total_day_minutes]]&lt;=150,"Low Usage", IF(tbl_Customers[[#This Row],[total_day_minutes]]&lt;=200,"Medium Usage", IF(tbl_Customers[[#This Row],[total_day_minutes]]&lt;=250,"High Usage","Very High Usage")))</f>
        <v>Very High Usage</v>
      </c>
      <c r="AE459" t="str">
        <f>IF(tbl_Customers[[#This Row],[total_intl_calls]]&lt;=5,"Low Calls", IF(tbl_Customers[[#This Row],[total_intl_calls]]&lt;=10, "Medium Calls", "High Calls"))</f>
        <v>Low Calls</v>
      </c>
      <c r="AF4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59" s="36" t="str">
        <f>IF(tbl_Customers[[#This Row],[Churn_Risk_Score]]&gt;=10,"High Risk", IF(tbl_Customers[[#This Row],[Churn_Risk_Score]]&gt;=5,"Medium Risk","Low Risk"))</f>
        <v>Medium Risk</v>
      </c>
    </row>
    <row r="460" spans="1:33" x14ac:dyDescent="0.35">
      <c r="A460">
        <v>459</v>
      </c>
      <c r="B460" t="s">
        <v>69</v>
      </c>
      <c r="C460">
        <v>74</v>
      </c>
      <c r="D460" t="s">
        <v>21</v>
      </c>
      <c r="E460" t="s">
        <v>22</v>
      </c>
      <c r="F460" t="s">
        <v>23</v>
      </c>
      <c r="G460">
        <v>25</v>
      </c>
      <c r="H460">
        <v>194.6</v>
      </c>
      <c r="I460">
        <v>84</v>
      </c>
      <c r="J460">
        <v>33.08</v>
      </c>
      <c r="K460">
        <v>119.9</v>
      </c>
      <c r="L460">
        <v>103</v>
      </c>
      <c r="M460">
        <v>10.19</v>
      </c>
      <c r="N460">
        <v>175.5</v>
      </c>
      <c r="O460">
        <v>75</v>
      </c>
      <c r="P460">
        <v>7.9</v>
      </c>
      <c r="Q460">
        <v>13.1</v>
      </c>
      <c r="R460">
        <v>2</v>
      </c>
      <c r="S460">
        <v>3.54</v>
      </c>
      <c r="T460">
        <v>2</v>
      </c>
      <c r="U460" t="s">
        <v>22</v>
      </c>
      <c r="V460">
        <f>IF(tbl_Customers[[#This Row],[churn]] = "yes", 1, 0)</f>
        <v>0</v>
      </c>
      <c r="W460" t="str">
        <f>IF(tbl_Customers[[#This Row],[number_customer_service_calls]] &lt;= 1, "0-1 Calls", IF(tbl_Customers[[#This Row],[number_customer_service_calls]] &lt;= 3, "2-3 Calls", IF(tbl_Customers[[#This Row],[number_customer_service_calls]] &lt;=5, "4-5 Calls", "6+ Calls")))</f>
        <v>2-3 Calls</v>
      </c>
      <c r="X460" t="str">
        <f>IF(tbl_Customers[[#This Row],[account_length]] &lt;= 50, "0-50", IF(tbl_Customers[[#This Row],[account_length]] &lt;=100, "51-100", IF(tbl_Customers[[#This Row],[account_length]] &lt;= 150, "101-150", "151+")))</f>
        <v>51-100</v>
      </c>
      <c r="Y460" t="str">
        <f>IF(tbl_Customers[[#This Row],[total_intl_charge]] &lt;= 3, "Low Charges", "High Charges")</f>
        <v>High Charges</v>
      </c>
      <c r="Z460" t="str">
        <f>IF(tbl_Customers[[#This Row],[total_eve_calls]]&lt;=80,"Low Calls",
IF(tbl_Customers[[#This Row],[total_eve_calls]]&lt;=120,"Medium Calls","High Calls"))</f>
        <v>Medium Calls</v>
      </c>
      <c r="AA460" t="str">
        <f>IF(tbl_Customers[[#This Row],[total_eve_charge]]&lt;=15,"Low Charges",
IF(tbl_Customers[[#This Row],[total_eve_charge]]&lt;=20,"Medium Charges","High Charges"))</f>
        <v>Low Charges</v>
      </c>
      <c r="AB4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0" t="str">
        <f>IF(tbl_Customers[[#This Row],[number_vmail_messages]] = 0, "No Usage", IF(tbl_Customers[[#This Row],[number_vmail_messages]] &lt;= 20, "Low Usage", IF(tbl_Customers[[#This Row],[number_vmail_messages]] &lt;= 40, "Medium Usgae", "High Usage")))</f>
        <v>Medium Usgae</v>
      </c>
      <c r="AD460" t="str">
        <f>IF(tbl_Customers[[#This Row],[total_day_minutes]]&lt;=150,"Low Usage", IF(tbl_Customers[[#This Row],[total_day_minutes]]&lt;=200,"Medium Usage", IF(tbl_Customers[[#This Row],[total_day_minutes]]&lt;=250,"High Usage","Very High Usage")))</f>
        <v>Medium Usage</v>
      </c>
      <c r="AE460" t="str">
        <f>IF(tbl_Customers[[#This Row],[total_intl_calls]]&lt;=5,"Low Calls", IF(tbl_Customers[[#This Row],[total_intl_calls]]&lt;=10, "Medium Calls", "High Calls"))</f>
        <v>Low Calls</v>
      </c>
      <c r="AF4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60" s="36" t="str">
        <f>IF(tbl_Customers[[#This Row],[Churn_Risk_Score]]&gt;=10,"High Risk", IF(tbl_Customers[[#This Row],[Churn_Risk_Score]]&gt;=5,"Medium Risk","Low Risk"))</f>
        <v>Low Risk</v>
      </c>
    </row>
    <row r="461" spans="1:33" x14ac:dyDescent="0.35">
      <c r="A461">
        <v>460</v>
      </c>
      <c r="B461" t="s">
        <v>39</v>
      </c>
      <c r="C461">
        <v>58</v>
      </c>
      <c r="D461" t="s">
        <v>25</v>
      </c>
      <c r="E461" t="s">
        <v>22</v>
      </c>
      <c r="F461" t="s">
        <v>23</v>
      </c>
      <c r="G461">
        <v>20</v>
      </c>
      <c r="H461">
        <v>194.5</v>
      </c>
      <c r="I461">
        <v>110</v>
      </c>
      <c r="J461">
        <v>33.07</v>
      </c>
      <c r="K461">
        <v>213.7</v>
      </c>
      <c r="L461">
        <v>89</v>
      </c>
      <c r="M461">
        <v>18.16</v>
      </c>
      <c r="N461">
        <v>236.6</v>
      </c>
      <c r="O461">
        <v>92</v>
      </c>
      <c r="P461">
        <v>10.65</v>
      </c>
      <c r="Q461">
        <v>9.5</v>
      </c>
      <c r="R461">
        <v>2</v>
      </c>
      <c r="S461">
        <v>2.57</v>
      </c>
      <c r="T461">
        <v>1</v>
      </c>
      <c r="U461" t="s">
        <v>22</v>
      </c>
      <c r="V461">
        <f>IF(tbl_Customers[[#This Row],[churn]] = "yes", 1, 0)</f>
        <v>0</v>
      </c>
      <c r="W461" t="str">
        <f>IF(tbl_Customers[[#This Row],[number_customer_service_calls]] &lt;= 1, "0-1 Calls", IF(tbl_Customers[[#This Row],[number_customer_service_calls]] &lt;= 3, "2-3 Calls", IF(tbl_Customers[[#This Row],[number_customer_service_calls]] &lt;=5, "4-5 Calls", "6+ Calls")))</f>
        <v>0-1 Calls</v>
      </c>
      <c r="X461" t="str">
        <f>IF(tbl_Customers[[#This Row],[account_length]] &lt;= 50, "0-50", IF(tbl_Customers[[#This Row],[account_length]] &lt;=100, "51-100", IF(tbl_Customers[[#This Row],[account_length]] &lt;= 150, "101-150", "151+")))</f>
        <v>51-100</v>
      </c>
      <c r="Y461" t="str">
        <f>IF(tbl_Customers[[#This Row],[total_intl_charge]] &lt;= 3, "Low Charges", "High Charges")</f>
        <v>Low Charges</v>
      </c>
      <c r="Z461" t="str">
        <f>IF(tbl_Customers[[#This Row],[total_eve_calls]]&lt;=80,"Low Calls",
IF(tbl_Customers[[#This Row],[total_eve_calls]]&lt;=120,"Medium Calls","High Calls"))</f>
        <v>Medium Calls</v>
      </c>
      <c r="AA461" t="str">
        <f>IF(tbl_Customers[[#This Row],[total_eve_charge]]&lt;=15,"Low Charges",
IF(tbl_Customers[[#This Row],[total_eve_charge]]&lt;=20,"Medium Charges","High Charges"))</f>
        <v>Medium Charges</v>
      </c>
      <c r="AB4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1" t="str">
        <f>IF(tbl_Customers[[#This Row],[number_vmail_messages]] = 0, "No Usage", IF(tbl_Customers[[#This Row],[number_vmail_messages]] &lt;= 20, "Low Usage", IF(tbl_Customers[[#This Row],[number_vmail_messages]] &lt;= 40, "Medium Usgae", "High Usage")))</f>
        <v>Low Usage</v>
      </c>
      <c r="AD461" t="str">
        <f>IF(tbl_Customers[[#This Row],[total_day_minutes]]&lt;=150,"Low Usage", IF(tbl_Customers[[#This Row],[total_day_minutes]]&lt;=200,"Medium Usage", IF(tbl_Customers[[#This Row],[total_day_minutes]]&lt;=250,"High Usage","Very High Usage")))</f>
        <v>Medium Usage</v>
      </c>
      <c r="AE461" t="str">
        <f>IF(tbl_Customers[[#This Row],[total_intl_calls]]&lt;=5,"Low Calls", IF(tbl_Customers[[#This Row],[total_intl_calls]]&lt;=10, "Medium Calls", "High Calls"))</f>
        <v>Low Calls</v>
      </c>
      <c r="AF4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61" s="36" t="str">
        <f>IF(tbl_Customers[[#This Row],[Churn_Risk_Score]]&gt;=10,"High Risk", IF(tbl_Customers[[#This Row],[Churn_Risk_Score]]&gt;=5,"Medium Risk","Low Risk"))</f>
        <v>Low Risk</v>
      </c>
    </row>
    <row r="462" spans="1:33" x14ac:dyDescent="0.35">
      <c r="A462">
        <v>461</v>
      </c>
      <c r="B462" t="s">
        <v>35</v>
      </c>
      <c r="C462">
        <v>74</v>
      </c>
      <c r="D462" t="s">
        <v>25</v>
      </c>
      <c r="E462" t="s">
        <v>22</v>
      </c>
      <c r="F462" t="s">
        <v>22</v>
      </c>
      <c r="G462">
        <v>0</v>
      </c>
      <c r="H462">
        <v>174.1</v>
      </c>
      <c r="I462">
        <v>96</v>
      </c>
      <c r="J462">
        <v>29.6</v>
      </c>
      <c r="K462">
        <v>251.1</v>
      </c>
      <c r="L462">
        <v>94</v>
      </c>
      <c r="M462">
        <v>21.34</v>
      </c>
      <c r="N462">
        <v>257.60000000000002</v>
      </c>
      <c r="O462">
        <v>123</v>
      </c>
      <c r="P462">
        <v>11.59</v>
      </c>
      <c r="Q462">
        <v>8.3000000000000007</v>
      </c>
      <c r="R462">
        <v>5</v>
      </c>
      <c r="S462">
        <v>2.2400000000000002</v>
      </c>
      <c r="T462">
        <v>2</v>
      </c>
      <c r="U462" t="s">
        <v>23</v>
      </c>
      <c r="V462">
        <f>IF(tbl_Customers[[#This Row],[churn]] = "yes", 1, 0)</f>
        <v>1</v>
      </c>
      <c r="W462" t="str">
        <f>IF(tbl_Customers[[#This Row],[number_customer_service_calls]] &lt;= 1, "0-1 Calls", IF(tbl_Customers[[#This Row],[number_customer_service_calls]] &lt;= 3, "2-3 Calls", IF(tbl_Customers[[#This Row],[number_customer_service_calls]] &lt;=5, "4-5 Calls", "6+ Calls")))</f>
        <v>2-3 Calls</v>
      </c>
      <c r="X462" t="str">
        <f>IF(tbl_Customers[[#This Row],[account_length]] &lt;= 50, "0-50", IF(tbl_Customers[[#This Row],[account_length]] &lt;=100, "51-100", IF(tbl_Customers[[#This Row],[account_length]] &lt;= 150, "101-150", "151+")))</f>
        <v>51-100</v>
      </c>
      <c r="Y462" t="str">
        <f>IF(tbl_Customers[[#This Row],[total_intl_charge]] &lt;= 3, "Low Charges", "High Charges")</f>
        <v>Low Charges</v>
      </c>
      <c r="Z462" t="str">
        <f>IF(tbl_Customers[[#This Row],[total_eve_calls]]&lt;=80,"Low Calls",
IF(tbl_Customers[[#This Row],[total_eve_calls]]&lt;=120,"Medium Calls","High Calls"))</f>
        <v>Medium Calls</v>
      </c>
      <c r="AA462" t="str">
        <f>IF(tbl_Customers[[#This Row],[total_eve_charge]]&lt;=15,"Low Charges",
IF(tbl_Customers[[#This Row],[total_eve_charge]]&lt;=20,"Medium Charges","High Charges"))</f>
        <v>High Charges</v>
      </c>
      <c r="AB4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2" t="str">
        <f>IF(tbl_Customers[[#This Row],[number_vmail_messages]] = 0, "No Usage", IF(tbl_Customers[[#This Row],[number_vmail_messages]] &lt;= 20, "Low Usage", IF(tbl_Customers[[#This Row],[number_vmail_messages]] &lt;= 40, "Medium Usgae", "High Usage")))</f>
        <v>No Usage</v>
      </c>
      <c r="AD462" t="str">
        <f>IF(tbl_Customers[[#This Row],[total_day_minutes]]&lt;=150,"Low Usage", IF(tbl_Customers[[#This Row],[total_day_minutes]]&lt;=200,"Medium Usage", IF(tbl_Customers[[#This Row],[total_day_minutes]]&lt;=250,"High Usage","Very High Usage")))</f>
        <v>Medium Usage</v>
      </c>
      <c r="AE462" t="str">
        <f>IF(tbl_Customers[[#This Row],[total_intl_calls]]&lt;=5,"Low Calls", IF(tbl_Customers[[#This Row],[total_intl_calls]]&lt;=10, "Medium Calls", "High Calls"))</f>
        <v>Low Calls</v>
      </c>
      <c r="AF4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2" s="36" t="str">
        <f>IF(tbl_Customers[[#This Row],[Churn_Risk_Score]]&gt;=10,"High Risk", IF(tbl_Customers[[#This Row],[Churn_Risk_Score]]&gt;=5,"Medium Risk","Low Risk"))</f>
        <v>Low Risk</v>
      </c>
    </row>
    <row r="463" spans="1:33" x14ac:dyDescent="0.35">
      <c r="A463">
        <v>462</v>
      </c>
      <c r="B463" t="s">
        <v>41</v>
      </c>
      <c r="C463">
        <v>125</v>
      </c>
      <c r="D463" t="s">
        <v>21</v>
      </c>
      <c r="E463" t="s">
        <v>22</v>
      </c>
      <c r="F463" t="s">
        <v>22</v>
      </c>
      <c r="G463">
        <v>0</v>
      </c>
      <c r="H463">
        <v>131.80000000000001</v>
      </c>
      <c r="I463">
        <v>97</v>
      </c>
      <c r="J463">
        <v>22.41</v>
      </c>
      <c r="K463">
        <v>136.69999999999999</v>
      </c>
      <c r="L463">
        <v>100</v>
      </c>
      <c r="M463">
        <v>11.62</v>
      </c>
      <c r="N463">
        <v>308.2</v>
      </c>
      <c r="O463">
        <v>119</v>
      </c>
      <c r="P463">
        <v>13.87</v>
      </c>
      <c r="Q463">
        <v>7.7</v>
      </c>
      <c r="R463">
        <v>6</v>
      </c>
      <c r="S463">
        <v>2.08</v>
      </c>
      <c r="T463">
        <v>2</v>
      </c>
      <c r="U463" t="s">
        <v>22</v>
      </c>
      <c r="V463">
        <f>IF(tbl_Customers[[#This Row],[churn]] = "yes", 1, 0)</f>
        <v>0</v>
      </c>
      <c r="W463" t="str">
        <f>IF(tbl_Customers[[#This Row],[number_customer_service_calls]] &lt;= 1, "0-1 Calls", IF(tbl_Customers[[#This Row],[number_customer_service_calls]] &lt;= 3, "2-3 Calls", IF(tbl_Customers[[#This Row],[number_customer_service_calls]] &lt;=5, "4-5 Calls", "6+ Calls")))</f>
        <v>2-3 Calls</v>
      </c>
      <c r="X463" t="str">
        <f>IF(tbl_Customers[[#This Row],[account_length]] &lt;= 50, "0-50", IF(tbl_Customers[[#This Row],[account_length]] &lt;=100, "51-100", IF(tbl_Customers[[#This Row],[account_length]] &lt;= 150, "101-150", "151+")))</f>
        <v>101-150</v>
      </c>
      <c r="Y463" t="str">
        <f>IF(tbl_Customers[[#This Row],[total_intl_charge]] &lt;= 3, "Low Charges", "High Charges")</f>
        <v>Low Charges</v>
      </c>
      <c r="Z463" t="str">
        <f>IF(tbl_Customers[[#This Row],[total_eve_calls]]&lt;=80,"Low Calls",
IF(tbl_Customers[[#This Row],[total_eve_calls]]&lt;=120,"Medium Calls","High Calls"))</f>
        <v>Medium Calls</v>
      </c>
      <c r="AA463" t="str">
        <f>IF(tbl_Customers[[#This Row],[total_eve_charge]]&lt;=15,"Low Charges",
IF(tbl_Customers[[#This Row],[total_eve_charge]]&lt;=20,"Medium Charges","High Charges"))</f>
        <v>Low Charges</v>
      </c>
      <c r="AB4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3" t="str">
        <f>IF(tbl_Customers[[#This Row],[number_vmail_messages]] = 0, "No Usage", IF(tbl_Customers[[#This Row],[number_vmail_messages]] &lt;= 20, "Low Usage", IF(tbl_Customers[[#This Row],[number_vmail_messages]] &lt;= 40, "Medium Usgae", "High Usage")))</f>
        <v>No Usage</v>
      </c>
      <c r="AD463" t="str">
        <f>IF(tbl_Customers[[#This Row],[total_day_minutes]]&lt;=150,"Low Usage", IF(tbl_Customers[[#This Row],[total_day_minutes]]&lt;=200,"Medium Usage", IF(tbl_Customers[[#This Row],[total_day_minutes]]&lt;=250,"High Usage","Very High Usage")))</f>
        <v>Low Usage</v>
      </c>
      <c r="AE463" t="str">
        <f>IF(tbl_Customers[[#This Row],[total_intl_calls]]&lt;=5,"Low Calls", IF(tbl_Customers[[#This Row],[total_intl_calls]]&lt;=10, "Medium Calls", "High Calls"))</f>
        <v>Medium Calls</v>
      </c>
      <c r="AF4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3" s="36" t="str">
        <f>IF(tbl_Customers[[#This Row],[Churn_Risk_Score]]&gt;=10,"High Risk", IF(tbl_Customers[[#This Row],[Churn_Risk_Score]]&gt;=5,"Medium Risk","Low Risk"))</f>
        <v>Low Risk</v>
      </c>
    </row>
    <row r="464" spans="1:33" x14ac:dyDescent="0.35">
      <c r="A464">
        <v>463</v>
      </c>
      <c r="B464" t="s">
        <v>64</v>
      </c>
      <c r="C464">
        <v>80</v>
      </c>
      <c r="D464" t="s">
        <v>21</v>
      </c>
      <c r="E464" t="s">
        <v>22</v>
      </c>
      <c r="F464" t="s">
        <v>22</v>
      </c>
      <c r="G464">
        <v>0</v>
      </c>
      <c r="H464">
        <v>160.6</v>
      </c>
      <c r="I464">
        <v>103</v>
      </c>
      <c r="J464">
        <v>27.3</v>
      </c>
      <c r="K464">
        <v>237</v>
      </c>
      <c r="L464">
        <v>109</v>
      </c>
      <c r="M464">
        <v>20.149999999999999</v>
      </c>
      <c r="N464">
        <v>245.1</v>
      </c>
      <c r="O464">
        <v>88</v>
      </c>
      <c r="P464">
        <v>11.03</v>
      </c>
      <c r="Q464">
        <v>10.7</v>
      </c>
      <c r="R464">
        <v>1</v>
      </c>
      <c r="S464">
        <v>2.89</v>
      </c>
      <c r="T464">
        <v>1</v>
      </c>
      <c r="U464" t="s">
        <v>22</v>
      </c>
      <c r="V464">
        <f>IF(tbl_Customers[[#This Row],[churn]] = "yes", 1, 0)</f>
        <v>0</v>
      </c>
      <c r="W464" t="str">
        <f>IF(tbl_Customers[[#This Row],[number_customer_service_calls]] &lt;= 1, "0-1 Calls", IF(tbl_Customers[[#This Row],[number_customer_service_calls]] &lt;= 3, "2-3 Calls", IF(tbl_Customers[[#This Row],[number_customer_service_calls]] &lt;=5, "4-5 Calls", "6+ Calls")))</f>
        <v>0-1 Calls</v>
      </c>
      <c r="X464" t="str">
        <f>IF(tbl_Customers[[#This Row],[account_length]] &lt;= 50, "0-50", IF(tbl_Customers[[#This Row],[account_length]] &lt;=100, "51-100", IF(tbl_Customers[[#This Row],[account_length]] &lt;= 150, "101-150", "151+")))</f>
        <v>51-100</v>
      </c>
      <c r="Y464" t="str">
        <f>IF(tbl_Customers[[#This Row],[total_intl_charge]] &lt;= 3, "Low Charges", "High Charges")</f>
        <v>Low Charges</v>
      </c>
      <c r="Z464" t="str">
        <f>IF(tbl_Customers[[#This Row],[total_eve_calls]]&lt;=80,"Low Calls",
IF(tbl_Customers[[#This Row],[total_eve_calls]]&lt;=120,"Medium Calls","High Calls"))</f>
        <v>Medium Calls</v>
      </c>
      <c r="AA464" t="str">
        <f>IF(tbl_Customers[[#This Row],[total_eve_charge]]&lt;=15,"Low Charges",
IF(tbl_Customers[[#This Row],[total_eve_charge]]&lt;=20,"Medium Charges","High Charges"))</f>
        <v>High Charges</v>
      </c>
      <c r="AB4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4" t="str">
        <f>IF(tbl_Customers[[#This Row],[number_vmail_messages]] = 0, "No Usage", IF(tbl_Customers[[#This Row],[number_vmail_messages]] &lt;= 20, "Low Usage", IF(tbl_Customers[[#This Row],[number_vmail_messages]] &lt;= 40, "Medium Usgae", "High Usage")))</f>
        <v>No Usage</v>
      </c>
      <c r="AD464" t="str">
        <f>IF(tbl_Customers[[#This Row],[total_day_minutes]]&lt;=150,"Low Usage", IF(tbl_Customers[[#This Row],[total_day_minutes]]&lt;=200,"Medium Usage", IF(tbl_Customers[[#This Row],[total_day_minutes]]&lt;=250,"High Usage","Very High Usage")))</f>
        <v>Medium Usage</v>
      </c>
      <c r="AE464" t="str">
        <f>IF(tbl_Customers[[#This Row],[total_intl_calls]]&lt;=5,"Low Calls", IF(tbl_Customers[[#This Row],[total_intl_calls]]&lt;=10, "Medium Calls", "High Calls"))</f>
        <v>Low Calls</v>
      </c>
      <c r="AF4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4" s="36" t="str">
        <f>IF(tbl_Customers[[#This Row],[Churn_Risk_Score]]&gt;=10,"High Risk", IF(tbl_Customers[[#This Row],[Churn_Risk_Score]]&gt;=5,"Medium Risk","Low Risk"))</f>
        <v>Low Risk</v>
      </c>
    </row>
    <row r="465" spans="1:33" x14ac:dyDescent="0.35">
      <c r="A465">
        <v>464</v>
      </c>
      <c r="B465" t="s">
        <v>44</v>
      </c>
      <c r="C465">
        <v>99</v>
      </c>
      <c r="D465" t="s">
        <v>25</v>
      </c>
      <c r="E465" t="s">
        <v>22</v>
      </c>
      <c r="F465" t="s">
        <v>23</v>
      </c>
      <c r="G465">
        <v>28</v>
      </c>
      <c r="H465">
        <v>200.7</v>
      </c>
      <c r="I465">
        <v>88</v>
      </c>
      <c r="J465">
        <v>34.119999999999997</v>
      </c>
      <c r="K465">
        <v>264.2</v>
      </c>
      <c r="L465">
        <v>116</v>
      </c>
      <c r="M465">
        <v>22.46</v>
      </c>
      <c r="N465">
        <v>172.7</v>
      </c>
      <c r="O465">
        <v>102</v>
      </c>
      <c r="P465">
        <v>7.77</v>
      </c>
      <c r="Q465">
        <v>9.1</v>
      </c>
      <c r="R465">
        <v>5</v>
      </c>
      <c r="S465">
        <v>2.46</v>
      </c>
      <c r="T465">
        <v>1</v>
      </c>
      <c r="U465" t="s">
        <v>22</v>
      </c>
      <c r="V465">
        <f>IF(tbl_Customers[[#This Row],[churn]] = "yes", 1, 0)</f>
        <v>0</v>
      </c>
      <c r="W465" t="str">
        <f>IF(tbl_Customers[[#This Row],[number_customer_service_calls]] &lt;= 1, "0-1 Calls", IF(tbl_Customers[[#This Row],[number_customer_service_calls]] &lt;= 3, "2-3 Calls", IF(tbl_Customers[[#This Row],[number_customer_service_calls]] &lt;=5, "4-5 Calls", "6+ Calls")))</f>
        <v>0-1 Calls</v>
      </c>
      <c r="X465" t="str">
        <f>IF(tbl_Customers[[#This Row],[account_length]] &lt;= 50, "0-50", IF(tbl_Customers[[#This Row],[account_length]] &lt;=100, "51-100", IF(tbl_Customers[[#This Row],[account_length]] &lt;= 150, "101-150", "151+")))</f>
        <v>51-100</v>
      </c>
      <c r="Y465" t="str">
        <f>IF(tbl_Customers[[#This Row],[total_intl_charge]] &lt;= 3, "Low Charges", "High Charges")</f>
        <v>Low Charges</v>
      </c>
      <c r="Z465" t="str">
        <f>IF(tbl_Customers[[#This Row],[total_eve_calls]]&lt;=80,"Low Calls",
IF(tbl_Customers[[#This Row],[total_eve_calls]]&lt;=120,"Medium Calls","High Calls"))</f>
        <v>Medium Calls</v>
      </c>
      <c r="AA465" t="str">
        <f>IF(tbl_Customers[[#This Row],[total_eve_charge]]&lt;=15,"Low Charges",
IF(tbl_Customers[[#This Row],[total_eve_charge]]&lt;=20,"Medium Charges","High Charges"))</f>
        <v>High Charges</v>
      </c>
      <c r="AB4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5" t="str">
        <f>IF(tbl_Customers[[#This Row],[number_vmail_messages]] = 0, "No Usage", IF(tbl_Customers[[#This Row],[number_vmail_messages]] &lt;= 20, "Low Usage", IF(tbl_Customers[[#This Row],[number_vmail_messages]] &lt;= 40, "Medium Usgae", "High Usage")))</f>
        <v>Medium Usgae</v>
      </c>
      <c r="AD465" t="str">
        <f>IF(tbl_Customers[[#This Row],[total_day_minutes]]&lt;=150,"Low Usage", IF(tbl_Customers[[#This Row],[total_day_minutes]]&lt;=200,"Medium Usage", IF(tbl_Customers[[#This Row],[total_day_minutes]]&lt;=250,"High Usage","Very High Usage")))</f>
        <v>High Usage</v>
      </c>
      <c r="AE465" t="str">
        <f>IF(tbl_Customers[[#This Row],[total_intl_calls]]&lt;=5,"Low Calls", IF(tbl_Customers[[#This Row],[total_intl_calls]]&lt;=10, "Medium Calls", "High Calls"))</f>
        <v>Low Calls</v>
      </c>
      <c r="AF4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65" s="36" t="str">
        <f>IF(tbl_Customers[[#This Row],[Churn_Risk_Score]]&gt;=10,"High Risk", IF(tbl_Customers[[#This Row],[Churn_Risk_Score]]&gt;=5,"Medium Risk","Low Risk"))</f>
        <v>Low Risk</v>
      </c>
    </row>
    <row r="466" spans="1:33" x14ac:dyDescent="0.35">
      <c r="A466">
        <v>465</v>
      </c>
      <c r="B466" t="s">
        <v>37</v>
      </c>
      <c r="C466">
        <v>99</v>
      </c>
      <c r="D466" t="s">
        <v>21</v>
      </c>
      <c r="E466" t="s">
        <v>22</v>
      </c>
      <c r="F466" t="s">
        <v>22</v>
      </c>
      <c r="G466">
        <v>0</v>
      </c>
      <c r="H466">
        <v>145.6</v>
      </c>
      <c r="I466">
        <v>106</v>
      </c>
      <c r="J466">
        <v>24.75</v>
      </c>
      <c r="K466">
        <v>98.3</v>
      </c>
      <c r="L466">
        <v>106</v>
      </c>
      <c r="M466">
        <v>8.36</v>
      </c>
      <c r="N466">
        <v>230.8</v>
      </c>
      <c r="O466">
        <v>83</v>
      </c>
      <c r="P466">
        <v>10.39</v>
      </c>
      <c r="Q466">
        <v>10.9</v>
      </c>
      <c r="R466">
        <v>5</v>
      </c>
      <c r="S466">
        <v>2.94</v>
      </c>
      <c r="T466">
        <v>1</v>
      </c>
      <c r="U466" t="s">
        <v>22</v>
      </c>
      <c r="V466">
        <f>IF(tbl_Customers[[#This Row],[churn]] = "yes", 1, 0)</f>
        <v>0</v>
      </c>
      <c r="W466" t="str">
        <f>IF(tbl_Customers[[#This Row],[number_customer_service_calls]] &lt;= 1, "0-1 Calls", IF(tbl_Customers[[#This Row],[number_customer_service_calls]] &lt;= 3, "2-3 Calls", IF(tbl_Customers[[#This Row],[number_customer_service_calls]] &lt;=5, "4-5 Calls", "6+ Calls")))</f>
        <v>0-1 Calls</v>
      </c>
      <c r="X466" t="str">
        <f>IF(tbl_Customers[[#This Row],[account_length]] &lt;= 50, "0-50", IF(tbl_Customers[[#This Row],[account_length]] &lt;=100, "51-100", IF(tbl_Customers[[#This Row],[account_length]] &lt;= 150, "101-150", "151+")))</f>
        <v>51-100</v>
      </c>
      <c r="Y466" t="str">
        <f>IF(tbl_Customers[[#This Row],[total_intl_charge]] &lt;= 3, "Low Charges", "High Charges")</f>
        <v>Low Charges</v>
      </c>
      <c r="Z466" t="str">
        <f>IF(tbl_Customers[[#This Row],[total_eve_calls]]&lt;=80,"Low Calls",
IF(tbl_Customers[[#This Row],[total_eve_calls]]&lt;=120,"Medium Calls","High Calls"))</f>
        <v>Medium Calls</v>
      </c>
      <c r="AA466" t="str">
        <f>IF(tbl_Customers[[#This Row],[total_eve_charge]]&lt;=15,"Low Charges",
IF(tbl_Customers[[#This Row],[total_eve_charge]]&lt;=20,"Medium Charges","High Charges"))</f>
        <v>Low Charges</v>
      </c>
      <c r="AB4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6" t="str">
        <f>IF(tbl_Customers[[#This Row],[number_vmail_messages]] = 0, "No Usage", IF(tbl_Customers[[#This Row],[number_vmail_messages]] &lt;= 20, "Low Usage", IF(tbl_Customers[[#This Row],[number_vmail_messages]] &lt;= 40, "Medium Usgae", "High Usage")))</f>
        <v>No Usage</v>
      </c>
      <c r="AD466" t="str">
        <f>IF(tbl_Customers[[#This Row],[total_day_minutes]]&lt;=150,"Low Usage", IF(tbl_Customers[[#This Row],[total_day_minutes]]&lt;=200,"Medium Usage", IF(tbl_Customers[[#This Row],[total_day_minutes]]&lt;=250,"High Usage","Very High Usage")))</f>
        <v>Low Usage</v>
      </c>
      <c r="AE466" t="str">
        <f>IF(tbl_Customers[[#This Row],[total_intl_calls]]&lt;=5,"Low Calls", IF(tbl_Customers[[#This Row],[total_intl_calls]]&lt;=10, "Medium Calls", "High Calls"))</f>
        <v>Low Calls</v>
      </c>
      <c r="AF4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6" s="36" t="str">
        <f>IF(tbl_Customers[[#This Row],[Churn_Risk_Score]]&gt;=10,"High Risk", IF(tbl_Customers[[#This Row],[Churn_Risk_Score]]&gt;=5,"Medium Risk","Low Risk"))</f>
        <v>Low Risk</v>
      </c>
    </row>
    <row r="467" spans="1:33" x14ac:dyDescent="0.35">
      <c r="A467">
        <v>466</v>
      </c>
      <c r="B467" t="s">
        <v>74</v>
      </c>
      <c r="C467">
        <v>66</v>
      </c>
      <c r="D467" t="s">
        <v>21</v>
      </c>
      <c r="E467" t="s">
        <v>22</v>
      </c>
      <c r="F467" t="s">
        <v>23</v>
      </c>
      <c r="G467">
        <v>29</v>
      </c>
      <c r="H467">
        <v>229.4</v>
      </c>
      <c r="I467">
        <v>104</v>
      </c>
      <c r="J467">
        <v>39</v>
      </c>
      <c r="K467">
        <v>257.39999999999998</v>
      </c>
      <c r="L467">
        <v>84</v>
      </c>
      <c r="M467">
        <v>21.88</v>
      </c>
      <c r="N467">
        <v>231.5</v>
      </c>
      <c r="O467">
        <v>119</v>
      </c>
      <c r="P467">
        <v>10.42</v>
      </c>
      <c r="Q467">
        <v>8</v>
      </c>
      <c r="R467">
        <v>1</v>
      </c>
      <c r="S467">
        <v>2.16</v>
      </c>
      <c r="T467">
        <v>2</v>
      </c>
      <c r="U467" t="s">
        <v>22</v>
      </c>
      <c r="V467">
        <f>IF(tbl_Customers[[#This Row],[churn]] = "yes", 1, 0)</f>
        <v>0</v>
      </c>
      <c r="W467" t="str">
        <f>IF(tbl_Customers[[#This Row],[number_customer_service_calls]] &lt;= 1, "0-1 Calls", IF(tbl_Customers[[#This Row],[number_customer_service_calls]] &lt;= 3, "2-3 Calls", IF(tbl_Customers[[#This Row],[number_customer_service_calls]] &lt;=5, "4-5 Calls", "6+ Calls")))</f>
        <v>2-3 Calls</v>
      </c>
      <c r="X467" t="str">
        <f>IF(tbl_Customers[[#This Row],[account_length]] &lt;= 50, "0-50", IF(tbl_Customers[[#This Row],[account_length]] &lt;=100, "51-100", IF(tbl_Customers[[#This Row],[account_length]] &lt;= 150, "101-150", "151+")))</f>
        <v>51-100</v>
      </c>
      <c r="Y467" t="str">
        <f>IF(tbl_Customers[[#This Row],[total_intl_charge]] &lt;= 3, "Low Charges", "High Charges")</f>
        <v>Low Charges</v>
      </c>
      <c r="Z467" t="str">
        <f>IF(tbl_Customers[[#This Row],[total_eve_calls]]&lt;=80,"Low Calls",
IF(tbl_Customers[[#This Row],[total_eve_calls]]&lt;=120,"Medium Calls","High Calls"))</f>
        <v>Medium Calls</v>
      </c>
      <c r="AA467" t="str">
        <f>IF(tbl_Customers[[#This Row],[total_eve_charge]]&lt;=15,"Low Charges",
IF(tbl_Customers[[#This Row],[total_eve_charge]]&lt;=20,"Medium Charges","High Charges"))</f>
        <v>High Charges</v>
      </c>
      <c r="AB4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7" t="str">
        <f>IF(tbl_Customers[[#This Row],[number_vmail_messages]] = 0, "No Usage", IF(tbl_Customers[[#This Row],[number_vmail_messages]] &lt;= 20, "Low Usage", IF(tbl_Customers[[#This Row],[number_vmail_messages]] &lt;= 40, "Medium Usgae", "High Usage")))</f>
        <v>Medium Usgae</v>
      </c>
      <c r="AD467" t="str">
        <f>IF(tbl_Customers[[#This Row],[total_day_minutes]]&lt;=150,"Low Usage", IF(tbl_Customers[[#This Row],[total_day_minutes]]&lt;=200,"Medium Usage", IF(tbl_Customers[[#This Row],[total_day_minutes]]&lt;=250,"High Usage","Very High Usage")))</f>
        <v>High Usage</v>
      </c>
      <c r="AE467" t="str">
        <f>IF(tbl_Customers[[#This Row],[total_intl_calls]]&lt;=5,"Low Calls", IF(tbl_Customers[[#This Row],[total_intl_calls]]&lt;=10, "Medium Calls", "High Calls"))</f>
        <v>Low Calls</v>
      </c>
      <c r="AF4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67" s="36" t="str">
        <f>IF(tbl_Customers[[#This Row],[Churn_Risk_Score]]&gt;=10,"High Risk", IF(tbl_Customers[[#This Row],[Churn_Risk_Score]]&gt;=5,"Medium Risk","Low Risk"))</f>
        <v>Low Risk</v>
      </c>
    </row>
    <row r="468" spans="1:33" x14ac:dyDescent="0.35">
      <c r="A468">
        <v>467</v>
      </c>
      <c r="B468" t="s">
        <v>66</v>
      </c>
      <c r="C468">
        <v>97</v>
      </c>
      <c r="D468" t="s">
        <v>28</v>
      </c>
      <c r="E468" t="s">
        <v>22</v>
      </c>
      <c r="F468" t="s">
        <v>22</v>
      </c>
      <c r="G468">
        <v>0</v>
      </c>
      <c r="H468">
        <v>211</v>
      </c>
      <c r="I468">
        <v>76</v>
      </c>
      <c r="J468">
        <v>35.869999999999997</v>
      </c>
      <c r="K468">
        <v>189</v>
      </c>
      <c r="L468">
        <v>100</v>
      </c>
      <c r="M468">
        <v>16.07</v>
      </c>
      <c r="N468">
        <v>123</v>
      </c>
      <c r="O468">
        <v>102</v>
      </c>
      <c r="P468">
        <v>5.54</v>
      </c>
      <c r="Q468">
        <v>4.7</v>
      </c>
      <c r="R468">
        <v>4</v>
      </c>
      <c r="S468">
        <v>1.27</v>
      </c>
      <c r="T468">
        <v>3</v>
      </c>
      <c r="U468" t="s">
        <v>22</v>
      </c>
      <c r="V468">
        <f>IF(tbl_Customers[[#This Row],[churn]] = "yes", 1, 0)</f>
        <v>0</v>
      </c>
      <c r="W468" t="str">
        <f>IF(tbl_Customers[[#This Row],[number_customer_service_calls]] &lt;= 1, "0-1 Calls", IF(tbl_Customers[[#This Row],[number_customer_service_calls]] &lt;= 3, "2-3 Calls", IF(tbl_Customers[[#This Row],[number_customer_service_calls]] &lt;=5, "4-5 Calls", "6+ Calls")))</f>
        <v>2-3 Calls</v>
      </c>
      <c r="X468" t="str">
        <f>IF(tbl_Customers[[#This Row],[account_length]] &lt;= 50, "0-50", IF(tbl_Customers[[#This Row],[account_length]] &lt;=100, "51-100", IF(tbl_Customers[[#This Row],[account_length]] &lt;= 150, "101-150", "151+")))</f>
        <v>51-100</v>
      </c>
      <c r="Y468" t="str">
        <f>IF(tbl_Customers[[#This Row],[total_intl_charge]] &lt;= 3, "Low Charges", "High Charges")</f>
        <v>Low Charges</v>
      </c>
      <c r="Z468" t="str">
        <f>IF(tbl_Customers[[#This Row],[total_eve_calls]]&lt;=80,"Low Calls",
IF(tbl_Customers[[#This Row],[total_eve_calls]]&lt;=120,"Medium Calls","High Calls"))</f>
        <v>Medium Calls</v>
      </c>
      <c r="AA468" t="str">
        <f>IF(tbl_Customers[[#This Row],[total_eve_charge]]&lt;=15,"Low Charges",
IF(tbl_Customers[[#This Row],[total_eve_charge]]&lt;=20,"Medium Charges","High Charges"))</f>
        <v>Medium Charges</v>
      </c>
      <c r="AB4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8" t="str">
        <f>IF(tbl_Customers[[#This Row],[number_vmail_messages]] = 0, "No Usage", IF(tbl_Customers[[#This Row],[number_vmail_messages]] &lt;= 20, "Low Usage", IF(tbl_Customers[[#This Row],[number_vmail_messages]] &lt;= 40, "Medium Usgae", "High Usage")))</f>
        <v>No Usage</v>
      </c>
      <c r="AD468" t="str">
        <f>IF(tbl_Customers[[#This Row],[total_day_minutes]]&lt;=150,"Low Usage", IF(tbl_Customers[[#This Row],[total_day_minutes]]&lt;=200,"Medium Usage", IF(tbl_Customers[[#This Row],[total_day_minutes]]&lt;=250,"High Usage","Very High Usage")))</f>
        <v>High Usage</v>
      </c>
      <c r="AE468" t="str">
        <f>IF(tbl_Customers[[#This Row],[total_intl_calls]]&lt;=5,"Low Calls", IF(tbl_Customers[[#This Row],[total_intl_calls]]&lt;=10, "Medium Calls", "High Calls"))</f>
        <v>Low Calls</v>
      </c>
      <c r="AF4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8" s="36" t="str">
        <f>IF(tbl_Customers[[#This Row],[Churn_Risk_Score]]&gt;=10,"High Risk", IF(tbl_Customers[[#This Row],[Churn_Risk_Score]]&gt;=5,"Medium Risk","Low Risk"))</f>
        <v>Low Risk</v>
      </c>
    </row>
    <row r="469" spans="1:33" x14ac:dyDescent="0.35">
      <c r="A469">
        <v>468</v>
      </c>
      <c r="B469" t="s">
        <v>42</v>
      </c>
      <c r="C469">
        <v>75</v>
      </c>
      <c r="D469" t="s">
        <v>28</v>
      </c>
      <c r="E469" t="s">
        <v>22</v>
      </c>
      <c r="F469" t="s">
        <v>23</v>
      </c>
      <c r="G469">
        <v>37</v>
      </c>
      <c r="H469">
        <v>121.5</v>
      </c>
      <c r="I469">
        <v>97</v>
      </c>
      <c r="J469">
        <v>20.66</v>
      </c>
      <c r="K469">
        <v>271.39999999999998</v>
      </c>
      <c r="L469">
        <v>110</v>
      </c>
      <c r="M469">
        <v>23.07</v>
      </c>
      <c r="N469">
        <v>248.7</v>
      </c>
      <c r="O469">
        <v>97</v>
      </c>
      <c r="P469">
        <v>11.19</v>
      </c>
      <c r="Q469">
        <v>11.3</v>
      </c>
      <c r="R469">
        <v>5</v>
      </c>
      <c r="S469">
        <v>3.05</v>
      </c>
      <c r="T469">
        <v>2</v>
      </c>
      <c r="U469" t="s">
        <v>22</v>
      </c>
      <c r="V469">
        <f>IF(tbl_Customers[[#This Row],[churn]] = "yes", 1, 0)</f>
        <v>0</v>
      </c>
      <c r="W469" t="str">
        <f>IF(tbl_Customers[[#This Row],[number_customer_service_calls]] &lt;= 1, "0-1 Calls", IF(tbl_Customers[[#This Row],[number_customer_service_calls]] &lt;= 3, "2-3 Calls", IF(tbl_Customers[[#This Row],[number_customer_service_calls]] &lt;=5, "4-5 Calls", "6+ Calls")))</f>
        <v>2-3 Calls</v>
      </c>
      <c r="X469" t="str">
        <f>IF(tbl_Customers[[#This Row],[account_length]] &lt;= 50, "0-50", IF(tbl_Customers[[#This Row],[account_length]] &lt;=100, "51-100", IF(tbl_Customers[[#This Row],[account_length]] &lt;= 150, "101-150", "151+")))</f>
        <v>51-100</v>
      </c>
      <c r="Y469" t="str">
        <f>IF(tbl_Customers[[#This Row],[total_intl_charge]] &lt;= 3, "Low Charges", "High Charges")</f>
        <v>High Charges</v>
      </c>
      <c r="Z469" t="str">
        <f>IF(tbl_Customers[[#This Row],[total_eve_calls]]&lt;=80,"Low Calls",
IF(tbl_Customers[[#This Row],[total_eve_calls]]&lt;=120,"Medium Calls","High Calls"))</f>
        <v>Medium Calls</v>
      </c>
      <c r="AA469" t="str">
        <f>IF(tbl_Customers[[#This Row],[total_eve_charge]]&lt;=15,"Low Charges",
IF(tbl_Customers[[#This Row],[total_eve_charge]]&lt;=20,"Medium Charges","High Charges"))</f>
        <v>High Charges</v>
      </c>
      <c r="AB4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9" t="str">
        <f>IF(tbl_Customers[[#This Row],[number_vmail_messages]] = 0, "No Usage", IF(tbl_Customers[[#This Row],[number_vmail_messages]] &lt;= 20, "Low Usage", IF(tbl_Customers[[#This Row],[number_vmail_messages]] &lt;= 40, "Medium Usgae", "High Usage")))</f>
        <v>Medium Usgae</v>
      </c>
      <c r="AD469" t="str">
        <f>IF(tbl_Customers[[#This Row],[total_day_minutes]]&lt;=150,"Low Usage", IF(tbl_Customers[[#This Row],[total_day_minutes]]&lt;=200,"Medium Usage", IF(tbl_Customers[[#This Row],[total_day_minutes]]&lt;=250,"High Usage","Very High Usage")))</f>
        <v>Low Usage</v>
      </c>
      <c r="AE469" t="str">
        <f>IF(tbl_Customers[[#This Row],[total_intl_calls]]&lt;=5,"Low Calls", IF(tbl_Customers[[#This Row],[total_intl_calls]]&lt;=10, "Medium Calls", "High Calls"))</f>
        <v>Low Calls</v>
      </c>
      <c r="AF4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69" s="36" t="str">
        <f>IF(tbl_Customers[[#This Row],[Churn_Risk_Score]]&gt;=10,"High Risk", IF(tbl_Customers[[#This Row],[Churn_Risk_Score]]&gt;=5,"Medium Risk","Low Risk"))</f>
        <v>Low Risk</v>
      </c>
    </row>
    <row r="470" spans="1:33" x14ac:dyDescent="0.35">
      <c r="A470">
        <v>469</v>
      </c>
      <c r="B470" t="s">
        <v>49</v>
      </c>
      <c r="C470">
        <v>85</v>
      </c>
      <c r="D470" t="s">
        <v>28</v>
      </c>
      <c r="E470" t="s">
        <v>23</v>
      </c>
      <c r="F470" t="s">
        <v>22</v>
      </c>
      <c r="G470">
        <v>0</v>
      </c>
      <c r="H470">
        <v>216</v>
      </c>
      <c r="I470">
        <v>73</v>
      </c>
      <c r="J470">
        <v>36.72</v>
      </c>
      <c r="K470">
        <v>188.2</v>
      </c>
      <c r="L470">
        <v>117</v>
      </c>
      <c r="M470">
        <v>16</v>
      </c>
      <c r="N470">
        <v>147.1</v>
      </c>
      <c r="O470">
        <v>98</v>
      </c>
      <c r="P470">
        <v>6.62</v>
      </c>
      <c r="Q470">
        <v>3.6</v>
      </c>
      <c r="R470">
        <v>7</v>
      </c>
      <c r="S470">
        <v>0.97</v>
      </c>
      <c r="T470">
        <v>2</v>
      </c>
      <c r="U470" t="s">
        <v>22</v>
      </c>
      <c r="V470">
        <f>IF(tbl_Customers[[#This Row],[churn]] = "yes", 1, 0)</f>
        <v>0</v>
      </c>
      <c r="W470" t="str">
        <f>IF(tbl_Customers[[#This Row],[number_customer_service_calls]] &lt;= 1, "0-1 Calls", IF(tbl_Customers[[#This Row],[number_customer_service_calls]] &lt;= 3, "2-3 Calls", IF(tbl_Customers[[#This Row],[number_customer_service_calls]] &lt;=5, "4-5 Calls", "6+ Calls")))</f>
        <v>2-3 Calls</v>
      </c>
      <c r="X470" t="str">
        <f>IF(tbl_Customers[[#This Row],[account_length]] &lt;= 50, "0-50", IF(tbl_Customers[[#This Row],[account_length]] &lt;=100, "51-100", IF(tbl_Customers[[#This Row],[account_length]] &lt;= 150, "101-150", "151+")))</f>
        <v>51-100</v>
      </c>
      <c r="Y470" t="str">
        <f>IF(tbl_Customers[[#This Row],[total_intl_charge]] &lt;= 3, "Low Charges", "High Charges")</f>
        <v>Low Charges</v>
      </c>
      <c r="Z470" t="str">
        <f>IF(tbl_Customers[[#This Row],[total_eve_calls]]&lt;=80,"Low Calls",
IF(tbl_Customers[[#This Row],[total_eve_calls]]&lt;=120,"Medium Calls","High Calls"))</f>
        <v>Medium Calls</v>
      </c>
      <c r="AA470" t="str">
        <f>IF(tbl_Customers[[#This Row],[total_eve_charge]]&lt;=15,"Low Charges",
IF(tbl_Customers[[#This Row],[total_eve_charge]]&lt;=20,"Medium Charges","High Charges"))</f>
        <v>Medium Charges</v>
      </c>
      <c r="AB4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70" t="str">
        <f>IF(tbl_Customers[[#This Row],[number_vmail_messages]] = 0, "No Usage", IF(tbl_Customers[[#This Row],[number_vmail_messages]] &lt;= 20, "Low Usage", IF(tbl_Customers[[#This Row],[number_vmail_messages]] &lt;= 40, "Medium Usgae", "High Usage")))</f>
        <v>No Usage</v>
      </c>
      <c r="AD470" t="str">
        <f>IF(tbl_Customers[[#This Row],[total_day_minutes]]&lt;=150,"Low Usage", IF(tbl_Customers[[#This Row],[total_day_minutes]]&lt;=200,"Medium Usage", IF(tbl_Customers[[#This Row],[total_day_minutes]]&lt;=250,"High Usage","Very High Usage")))</f>
        <v>High Usage</v>
      </c>
      <c r="AE470" t="str">
        <f>IF(tbl_Customers[[#This Row],[total_intl_calls]]&lt;=5,"Low Calls", IF(tbl_Customers[[#This Row],[total_intl_calls]]&lt;=10, "Medium Calls", "High Calls"))</f>
        <v>Medium Calls</v>
      </c>
      <c r="AF4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70" s="36" t="str">
        <f>IF(tbl_Customers[[#This Row],[Churn_Risk_Score]]&gt;=10,"High Risk", IF(tbl_Customers[[#This Row],[Churn_Risk_Score]]&gt;=5,"Medium Risk","Low Risk"))</f>
        <v>Low Risk</v>
      </c>
    </row>
    <row r="471" spans="1:33" x14ac:dyDescent="0.35">
      <c r="A471">
        <v>470</v>
      </c>
      <c r="B471" t="s">
        <v>32</v>
      </c>
      <c r="C471">
        <v>108</v>
      </c>
      <c r="D471" t="s">
        <v>28</v>
      </c>
      <c r="E471" t="s">
        <v>22</v>
      </c>
      <c r="F471" t="s">
        <v>22</v>
      </c>
      <c r="G471">
        <v>0</v>
      </c>
      <c r="H471">
        <v>293</v>
      </c>
      <c r="I471">
        <v>88</v>
      </c>
      <c r="J471">
        <v>49.81</v>
      </c>
      <c r="K471">
        <v>160.6</v>
      </c>
      <c r="L471">
        <v>101</v>
      </c>
      <c r="M471">
        <v>13.65</v>
      </c>
      <c r="N471">
        <v>143.9</v>
      </c>
      <c r="O471">
        <v>87</v>
      </c>
      <c r="P471">
        <v>6.48</v>
      </c>
      <c r="Q471">
        <v>10</v>
      </c>
      <c r="R471">
        <v>6</v>
      </c>
      <c r="S471">
        <v>2.7</v>
      </c>
      <c r="T471">
        <v>2</v>
      </c>
      <c r="U471" t="s">
        <v>22</v>
      </c>
      <c r="V471">
        <f>IF(tbl_Customers[[#This Row],[churn]] = "yes", 1, 0)</f>
        <v>0</v>
      </c>
      <c r="W471" t="str">
        <f>IF(tbl_Customers[[#This Row],[number_customer_service_calls]] &lt;= 1, "0-1 Calls", IF(tbl_Customers[[#This Row],[number_customer_service_calls]] &lt;= 3, "2-3 Calls", IF(tbl_Customers[[#This Row],[number_customer_service_calls]] &lt;=5, "4-5 Calls", "6+ Calls")))</f>
        <v>2-3 Calls</v>
      </c>
      <c r="X471" t="str">
        <f>IF(tbl_Customers[[#This Row],[account_length]] &lt;= 50, "0-50", IF(tbl_Customers[[#This Row],[account_length]] &lt;=100, "51-100", IF(tbl_Customers[[#This Row],[account_length]] &lt;= 150, "101-150", "151+")))</f>
        <v>101-150</v>
      </c>
      <c r="Y471" t="str">
        <f>IF(tbl_Customers[[#This Row],[total_intl_charge]] &lt;= 3, "Low Charges", "High Charges")</f>
        <v>Low Charges</v>
      </c>
      <c r="Z471" t="str">
        <f>IF(tbl_Customers[[#This Row],[total_eve_calls]]&lt;=80,"Low Calls",
IF(tbl_Customers[[#This Row],[total_eve_calls]]&lt;=120,"Medium Calls","High Calls"))</f>
        <v>Medium Calls</v>
      </c>
      <c r="AA471" t="str">
        <f>IF(tbl_Customers[[#This Row],[total_eve_charge]]&lt;=15,"Low Charges",
IF(tbl_Customers[[#This Row],[total_eve_charge]]&lt;=20,"Medium Charges","High Charges"))</f>
        <v>Low Charges</v>
      </c>
      <c r="AB4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71" t="str">
        <f>IF(tbl_Customers[[#This Row],[number_vmail_messages]] = 0, "No Usage", IF(tbl_Customers[[#This Row],[number_vmail_messages]] &lt;= 20, "Low Usage", IF(tbl_Customers[[#This Row],[number_vmail_messages]] &lt;= 40, "Medium Usgae", "High Usage")))</f>
        <v>No Usage</v>
      </c>
      <c r="AD471" t="str">
        <f>IF(tbl_Customers[[#This Row],[total_day_minutes]]&lt;=150,"Low Usage", IF(tbl_Customers[[#This Row],[total_day_minutes]]&lt;=200,"Medium Usage", IF(tbl_Customers[[#This Row],[total_day_minutes]]&lt;=250,"High Usage","Very High Usage")))</f>
        <v>Very High Usage</v>
      </c>
      <c r="AE471" t="str">
        <f>IF(tbl_Customers[[#This Row],[total_intl_calls]]&lt;=5,"Low Calls", IF(tbl_Customers[[#This Row],[total_intl_calls]]&lt;=10, "Medium Calls", "High Calls"))</f>
        <v>Medium Calls</v>
      </c>
      <c r="AF4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71" s="36" t="str">
        <f>IF(tbl_Customers[[#This Row],[Churn_Risk_Score]]&gt;=10,"High Risk", IF(tbl_Customers[[#This Row],[Churn_Risk_Score]]&gt;=5,"Medium Risk","Low Risk"))</f>
        <v>Medium Risk</v>
      </c>
    </row>
    <row r="472" spans="1:33" x14ac:dyDescent="0.35">
      <c r="A472">
        <v>471</v>
      </c>
      <c r="B472" t="s">
        <v>54</v>
      </c>
      <c r="C472">
        <v>51</v>
      </c>
      <c r="D472" t="s">
        <v>28</v>
      </c>
      <c r="E472" t="s">
        <v>22</v>
      </c>
      <c r="F472" t="s">
        <v>22</v>
      </c>
      <c r="G472">
        <v>0</v>
      </c>
      <c r="H472">
        <v>181.5</v>
      </c>
      <c r="I472">
        <v>108</v>
      </c>
      <c r="J472">
        <v>30.86</v>
      </c>
      <c r="K472">
        <v>196.9</v>
      </c>
      <c r="L472">
        <v>87</v>
      </c>
      <c r="M472">
        <v>16.739999999999998</v>
      </c>
      <c r="N472">
        <v>187.2</v>
      </c>
      <c r="O472">
        <v>119</v>
      </c>
      <c r="P472">
        <v>8.42</v>
      </c>
      <c r="Q472">
        <v>10.3</v>
      </c>
      <c r="R472">
        <v>2</v>
      </c>
      <c r="S472">
        <v>2.78</v>
      </c>
      <c r="T472">
        <v>1</v>
      </c>
      <c r="U472" t="s">
        <v>22</v>
      </c>
      <c r="V472">
        <f>IF(tbl_Customers[[#This Row],[churn]] = "yes", 1, 0)</f>
        <v>0</v>
      </c>
      <c r="W472" t="str">
        <f>IF(tbl_Customers[[#This Row],[number_customer_service_calls]] &lt;= 1, "0-1 Calls", IF(tbl_Customers[[#This Row],[number_customer_service_calls]] &lt;= 3, "2-3 Calls", IF(tbl_Customers[[#This Row],[number_customer_service_calls]] &lt;=5, "4-5 Calls", "6+ Calls")))</f>
        <v>0-1 Calls</v>
      </c>
      <c r="X472" t="str">
        <f>IF(tbl_Customers[[#This Row],[account_length]] &lt;= 50, "0-50", IF(tbl_Customers[[#This Row],[account_length]] &lt;=100, "51-100", IF(tbl_Customers[[#This Row],[account_length]] &lt;= 150, "101-150", "151+")))</f>
        <v>51-100</v>
      </c>
      <c r="Y472" t="str">
        <f>IF(tbl_Customers[[#This Row],[total_intl_charge]] &lt;= 3, "Low Charges", "High Charges")</f>
        <v>Low Charges</v>
      </c>
      <c r="Z472" t="str">
        <f>IF(tbl_Customers[[#This Row],[total_eve_calls]]&lt;=80,"Low Calls",
IF(tbl_Customers[[#This Row],[total_eve_calls]]&lt;=120,"Medium Calls","High Calls"))</f>
        <v>Medium Calls</v>
      </c>
      <c r="AA472" t="str">
        <f>IF(tbl_Customers[[#This Row],[total_eve_charge]]&lt;=15,"Low Charges",
IF(tbl_Customers[[#This Row],[total_eve_charge]]&lt;=20,"Medium Charges","High Charges"))</f>
        <v>Medium Charges</v>
      </c>
      <c r="AB4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2" t="str">
        <f>IF(tbl_Customers[[#This Row],[number_vmail_messages]] = 0, "No Usage", IF(tbl_Customers[[#This Row],[number_vmail_messages]] &lt;= 20, "Low Usage", IF(tbl_Customers[[#This Row],[number_vmail_messages]] &lt;= 40, "Medium Usgae", "High Usage")))</f>
        <v>No Usage</v>
      </c>
      <c r="AD472" t="str">
        <f>IF(tbl_Customers[[#This Row],[total_day_minutes]]&lt;=150,"Low Usage", IF(tbl_Customers[[#This Row],[total_day_minutes]]&lt;=200,"Medium Usage", IF(tbl_Customers[[#This Row],[total_day_minutes]]&lt;=250,"High Usage","Very High Usage")))</f>
        <v>Medium Usage</v>
      </c>
      <c r="AE472" t="str">
        <f>IF(tbl_Customers[[#This Row],[total_intl_calls]]&lt;=5,"Low Calls", IF(tbl_Customers[[#This Row],[total_intl_calls]]&lt;=10, "Medium Calls", "High Calls"))</f>
        <v>Low Calls</v>
      </c>
      <c r="AF4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72" s="36" t="str">
        <f>IF(tbl_Customers[[#This Row],[Churn_Risk_Score]]&gt;=10,"High Risk", IF(tbl_Customers[[#This Row],[Churn_Risk_Score]]&gt;=5,"Medium Risk","Low Risk"))</f>
        <v>Low Risk</v>
      </c>
    </row>
    <row r="473" spans="1:33" x14ac:dyDescent="0.35">
      <c r="A473">
        <v>472</v>
      </c>
      <c r="B473" t="s">
        <v>60</v>
      </c>
      <c r="C473">
        <v>186</v>
      </c>
      <c r="D473" t="s">
        <v>21</v>
      </c>
      <c r="E473" t="s">
        <v>22</v>
      </c>
      <c r="F473" t="s">
        <v>23</v>
      </c>
      <c r="G473">
        <v>26</v>
      </c>
      <c r="H473">
        <v>74.3</v>
      </c>
      <c r="I473">
        <v>107</v>
      </c>
      <c r="J473">
        <v>12.63</v>
      </c>
      <c r="K473">
        <v>177.3</v>
      </c>
      <c r="L473">
        <v>116</v>
      </c>
      <c r="M473">
        <v>15.07</v>
      </c>
      <c r="N473">
        <v>296.3</v>
      </c>
      <c r="O473">
        <v>90</v>
      </c>
      <c r="P473">
        <v>13.33</v>
      </c>
      <c r="Q473">
        <v>14.5</v>
      </c>
      <c r="R473">
        <v>3</v>
      </c>
      <c r="S473">
        <v>3.92</v>
      </c>
      <c r="T473">
        <v>2</v>
      </c>
      <c r="U473" t="s">
        <v>22</v>
      </c>
      <c r="V473">
        <f>IF(tbl_Customers[[#This Row],[churn]] = "yes", 1, 0)</f>
        <v>0</v>
      </c>
      <c r="W473" t="str">
        <f>IF(tbl_Customers[[#This Row],[number_customer_service_calls]] &lt;= 1, "0-1 Calls", IF(tbl_Customers[[#This Row],[number_customer_service_calls]] &lt;= 3, "2-3 Calls", IF(tbl_Customers[[#This Row],[number_customer_service_calls]] &lt;=5, "4-5 Calls", "6+ Calls")))</f>
        <v>2-3 Calls</v>
      </c>
      <c r="X473" t="str">
        <f>IF(tbl_Customers[[#This Row],[account_length]] &lt;= 50, "0-50", IF(tbl_Customers[[#This Row],[account_length]] &lt;=100, "51-100", IF(tbl_Customers[[#This Row],[account_length]] &lt;= 150, "101-150", "151+")))</f>
        <v>151+</v>
      </c>
      <c r="Y473" t="str">
        <f>IF(tbl_Customers[[#This Row],[total_intl_charge]] &lt;= 3, "Low Charges", "High Charges")</f>
        <v>High Charges</v>
      </c>
      <c r="Z473" t="str">
        <f>IF(tbl_Customers[[#This Row],[total_eve_calls]]&lt;=80,"Low Calls",
IF(tbl_Customers[[#This Row],[total_eve_calls]]&lt;=120,"Medium Calls","High Calls"))</f>
        <v>Medium Calls</v>
      </c>
      <c r="AA473" t="str">
        <f>IF(tbl_Customers[[#This Row],[total_eve_charge]]&lt;=15,"Low Charges",
IF(tbl_Customers[[#This Row],[total_eve_charge]]&lt;=20,"Medium Charges","High Charges"))</f>
        <v>Medium Charges</v>
      </c>
      <c r="AB4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3" t="str">
        <f>IF(tbl_Customers[[#This Row],[number_vmail_messages]] = 0, "No Usage", IF(tbl_Customers[[#This Row],[number_vmail_messages]] &lt;= 20, "Low Usage", IF(tbl_Customers[[#This Row],[number_vmail_messages]] &lt;= 40, "Medium Usgae", "High Usage")))</f>
        <v>Medium Usgae</v>
      </c>
      <c r="AD473" t="str">
        <f>IF(tbl_Customers[[#This Row],[total_day_minutes]]&lt;=150,"Low Usage", IF(tbl_Customers[[#This Row],[total_day_minutes]]&lt;=200,"Medium Usage", IF(tbl_Customers[[#This Row],[total_day_minutes]]&lt;=250,"High Usage","Very High Usage")))</f>
        <v>Low Usage</v>
      </c>
      <c r="AE473" t="str">
        <f>IF(tbl_Customers[[#This Row],[total_intl_calls]]&lt;=5,"Low Calls", IF(tbl_Customers[[#This Row],[total_intl_calls]]&lt;=10, "Medium Calls", "High Calls"))</f>
        <v>Low Calls</v>
      </c>
      <c r="AF4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73" s="36" t="str">
        <f>IF(tbl_Customers[[#This Row],[Churn_Risk_Score]]&gt;=10,"High Risk", IF(tbl_Customers[[#This Row],[Churn_Risk_Score]]&gt;=5,"Medium Risk","Low Risk"))</f>
        <v>Low Risk</v>
      </c>
    </row>
    <row r="474" spans="1:33" x14ac:dyDescent="0.35">
      <c r="A474">
        <v>473</v>
      </c>
      <c r="B474" t="s">
        <v>51</v>
      </c>
      <c r="C474">
        <v>44</v>
      </c>
      <c r="D474" t="s">
        <v>21</v>
      </c>
      <c r="E474" t="s">
        <v>23</v>
      </c>
      <c r="F474" t="s">
        <v>22</v>
      </c>
      <c r="G474">
        <v>0</v>
      </c>
      <c r="H474">
        <v>62.3</v>
      </c>
      <c r="I474">
        <v>92</v>
      </c>
      <c r="J474">
        <v>10.59</v>
      </c>
      <c r="K474">
        <v>275</v>
      </c>
      <c r="L474">
        <v>82</v>
      </c>
      <c r="M474">
        <v>23.38</v>
      </c>
      <c r="N474">
        <v>138.69999999999999</v>
      </c>
      <c r="O474">
        <v>108</v>
      </c>
      <c r="P474">
        <v>6.24</v>
      </c>
      <c r="Q474">
        <v>10.8</v>
      </c>
      <c r="R474">
        <v>3</v>
      </c>
      <c r="S474">
        <v>2.92</v>
      </c>
      <c r="T474">
        <v>1</v>
      </c>
      <c r="U474" t="s">
        <v>22</v>
      </c>
      <c r="V474">
        <f>IF(tbl_Customers[[#This Row],[churn]] = "yes", 1, 0)</f>
        <v>0</v>
      </c>
      <c r="W474" t="str">
        <f>IF(tbl_Customers[[#This Row],[number_customer_service_calls]] &lt;= 1, "0-1 Calls", IF(tbl_Customers[[#This Row],[number_customer_service_calls]] &lt;= 3, "2-3 Calls", IF(tbl_Customers[[#This Row],[number_customer_service_calls]] &lt;=5, "4-5 Calls", "6+ Calls")))</f>
        <v>0-1 Calls</v>
      </c>
      <c r="X474" t="str">
        <f>IF(tbl_Customers[[#This Row],[account_length]] &lt;= 50, "0-50", IF(tbl_Customers[[#This Row],[account_length]] &lt;=100, "51-100", IF(tbl_Customers[[#This Row],[account_length]] &lt;= 150, "101-150", "151+")))</f>
        <v>0-50</v>
      </c>
      <c r="Y474" t="str">
        <f>IF(tbl_Customers[[#This Row],[total_intl_charge]] &lt;= 3, "Low Charges", "High Charges")</f>
        <v>Low Charges</v>
      </c>
      <c r="Z474" t="str">
        <f>IF(tbl_Customers[[#This Row],[total_eve_calls]]&lt;=80,"Low Calls",
IF(tbl_Customers[[#This Row],[total_eve_calls]]&lt;=120,"Medium Calls","High Calls"))</f>
        <v>Medium Calls</v>
      </c>
      <c r="AA474" t="str">
        <f>IF(tbl_Customers[[#This Row],[total_eve_charge]]&lt;=15,"Low Charges",
IF(tbl_Customers[[#This Row],[total_eve_charge]]&lt;=20,"Medium Charges","High Charges"))</f>
        <v>High Charges</v>
      </c>
      <c r="AB4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4" t="str">
        <f>IF(tbl_Customers[[#This Row],[number_vmail_messages]] = 0, "No Usage", IF(tbl_Customers[[#This Row],[number_vmail_messages]] &lt;= 20, "Low Usage", IF(tbl_Customers[[#This Row],[number_vmail_messages]] &lt;= 40, "Medium Usgae", "High Usage")))</f>
        <v>No Usage</v>
      </c>
      <c r="AD474" t="str">
        <f>IF(tbl_Customers[[#This Row],[total_day_minutes]]&lt;=150,"Low Usage", IF(tbl_Customers[[#This Row],[total_day_minutes]]&lt;=200,"Medium Usage", IF(tbl_Customers[[#This Row],[total_day_minutes]]&lt;=250,"High Usage","Very High Usage")))</f>
        <v>Low Usage</v>
      </c>
      <c r="AE474" t="str">
        <f>IF(tbl_Customers[[#This Row],[total_intl_calls]]&lt;=5,"Low Calls", IF(tbl_Customers[[#This Row],[total_intl_calls]]&lt;=10, "Medium Calls", "High Calls"))</f>
        <v>Low Calls</v>
      </c>
      <c r="AF4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74" s="36" t="str">
        <f>IF(tbl_Customers[[#This Row],[Churn_Risk_Score]]&gt;=10,"High Risk", IF(tbl_Customers[[#This Row],[Churn_Risk_Score]]&gt;=5,"Medium Risk","Low Risk"))</f>
        <v>Low Risk</v>
      </c>
    </row>
    <row r="475" spans="1:33" x14ac:dyDescent="0.35">
      <c r="A475">
        <v>474</v>
      </c>
      <c r="B475" t="s">
        <v>40</v>
      </c>
      <c r="C475">
        <v>64</v>
      </c>
      <c r="D475" t="s">
        <v>25</v>
      </c>
      <c r="E475" t="s">
        <v>22</v>
      </c>
      <c r="F475" t="s">
        <v>23</v>
      </c>
      <c r="G475">
        <v>31</v>
      </c>
      <c r="H475">
        <v>228.6</v>
      </c>
      <c r="I475">
        <v>88</v>
      </c>
      <c r="J475">
        <v>38.86</v>
      </c>
      <c r="K475">
        <v>248.5</v>
      </c>
      <c r="L475">
        <v>109</v>
      </c>
      <c r="M475">
        <v>21.12</v>
      </c>
      <c r="N475">
        <v>167.1</v>
      </c>
      <c r="O475">
        <v>124</v>
      </c>
      <c r="P475">
        <v>7.52</v>
      </c>
      <c r="Q475">
        <v>9</v>
      </c>
      <c r="R475">
        <v>1</v>
      </c>
      <c r="S475">
        <v>2.4300000000000002</v>
      </c>
      <c r="T475">
        <v>3</v>
      </c>
      <c r="U475" t="s">
        <v>22</v>
      </c>
      <c r="V475">
        <f>IF(tbl_Customers[[#This Row],[churn]] = "yes", 1, 0)</f>
        <v>0</v>
      </c>
      <c r="W475" t="str">
        <f>IF(tbl_Customers[[#This Row],[number_customer_service_calls]] &lt;= 1, "0-1 Calls", IF(tbl_Customers[[#This Row],[number_customer_service_calls]] &lt;= 3, "2-3 Calls", IF(tbl_Customers[[#This Row],[number_customer_service_calls]] &lt;=5, "4-5 Calls", "6+ Calls")))</f>
        <v>2-3 Calls</v>
      </c>
      <c r="X475" t="str">
        <f>IF(tbl_Customers[[#This Row],[account_length]] &lt;= 50, "0-50", IF(tbl_Customers[[#This Row],[account_length]] &lt;=100, "51-100", IF(tbl_Customers[[#This Row],[account_length]] &lt;= 150, "101-150", "151+")))</f>
        <v>51-100</v>
      </c>
      <c r="Y475" t="str">
        <f>IF(tbl_Customers[[#This Row],[total_intl_charge]] &lt;= 3, "Low Charges", "High Charges")</f>
        <v>Low Charges</v>
      </c>
      <c r="Z475" t="str">
        <f>IF(tbl_Customers[[#This Row],[total_eve_calls]]&lt;=80,"Low Calls",
IF(tbl_Customers[[#This Row],[total_eve_calls]]&lt;=120,"Medium Calls","High Calls"))</f>
        <v>Medium Calls</v>
      </c>
      <c r="AA475" t="str">
        <f>IF(tbl_Customers[[#This Row],[total_eve_charge]]&lt;=15,"Low Charges",
IF(tbl_Customers[[#This Row],[total_eve_charge]]&lt;=20,"Medium Charges","High Charges"))</f>
        <v>High Charges</v>
      </c>
      <c r="AB4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5" t="str">
        <f>IF(tbl_Customers[[#This Row],[number_vmail_messages]] = 0, "No Usage", IF(tbl_Customers[[#This Row],[number_vmail_messages]] &lt;= 20, "Low Usage", IF(tbl_Customers[[#This Row],[number_vmail_messages]] &lt;= 40, "Medium Usgae", "High Usage")))</f>
        <v>Medium Usgae</v>
      </c>
      <c r="AD475" t="str">
        <f>IF(tbl_Customers[[#This Row],[total_day_minutes]]&lt;=150,"Low Usage", IF(tbl_Customers[[#This Row],[total_day_minutes]]&lt;=200,"Medium Usage", IF(tbl_Customers[[#This Row],[total_day_minutes]]&lt;=250,"High Usage","Very High Usage")))</f>
        <v>High Usage</v>
      </c>
      <c r="AE475" t="str">
        <f>IF(tbl_Customers[[#This Row],[total_intl_calls]]&lt;=5,"Low Calls", IF(tbl_Customers[[#This Row],[total_intl_calls]]&lt;=10, "Medium Calls", "High Calls"))</f>
        <v>Low Calls</v>
      </c>
      <c r="AF4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75" s="36" t="str">
        <f>IF(tbl_Customers[[#This Row],[Churn_Risk_Score]]&gt;=10,"High Risk", IF(tbl_Customers[[#This Row],[Churn_Risk_Score]]&gt;=5,"Medium Risk","Low Risk"))</f>
        <v>Low Risk</v>
      </c>
    </row>
    <row r="476" spans="1:33" x14ac:dyDescent="0.35">
      <c r="A476">
        <v>475</v>
      </c>
      <c r="B476" t="s">
        <v>31</v>
      </c>
      <c r="C476">
        <v>44</v>
      </c>
      <c r="D476" t="s">
        <v>28</v>
      </c>
      <c r="E476" t="s">
        <v>22</v>
      </c>
      <c r="F476" t="s">
        <v>22</v>
      </c>
      <c r="G476">
        <v>0</v>
      </c>
      <c r="H476">
        <v>228.1</v>
      </c>
      <c r="I476">
        <v>121</v>
      </c>
      <c r="J476">
        <v>38.78</v>
      </c>
      <c r="K476">
        <v>276.5</v>
      </c>
      <c r="L476">
        <v>79</v>
      </c>
      <c r="M476">
        <v>23.5</v>
      </c>
      <c r="N476">
        <v>279.8</v>
      </c>
      <c r="O476">
        <v>77</v>
      </c>
      <c r="P476">
        <v>12.59</v>
      </c>
      <c r="Q476">
        <v>9.9</v>
      </c>
      <c r="R476">
        <v>5</v>
      </c>
      <c r="S476">
        <v>2.67</v>
      </c>
      <c r="T476">
        <v>2</v>
      </c>
      <c r="U476" t="s">
        <v>23</v>
      </c>
      <c r="V476">
        <f>IF(tbl_Customers[[#This Row],[churn]] = "yes", 1, 0)</f>
        <v>1</v>
      </c>
      <c r="W476" t="str">
        <f>IF(tbl_Customers[[#This Row],[number_customer_service_calls]] &lt;= 1, "0-1 Calls", IF(tbl_Customers[[#This Row],[number_customer_service_calls]] &lt;= 3, "2-3 Calls", IF(tbl_Customers[[#This Row],[number_customer_service_calls]] &lt;=5, "4-5 Calls", "6+ Calls")))</f>
        <v>2-3 Calls</v>
      </c>
      <c r="X476" t="str">
        <f>IF(tbl_Customers[[#This Row],[account_length]] &lt;= 50, "0-50", IF(tbl_Customers[[#This Row],[account_length]] &lt;=100, "51-100", IF(tbl_Customers[[#This Row],[account_length]] &lt;= 150, "101-150", "151+")))</f>
        <v>0-50</v>
      </c>
      <c r="Y476" t="str">
        <f>IF(tbl_Customers[[#This Row],[total_intl_charge]] &lt;= 3, "Low Charges", "High Charges")</f>
        <v>Low Charges</v>
      </c>
      <c r="Z476" t="str">
        <f>IF(tbl_Customers[[#This Row],[total_eve_calls]]&lt;=80,"Low Calls",
IF(tbl_Customers[[#This Row],[total_eve_calls]]&lt;=120,"Medium Calls","High Calls"))</f>
        <v>Low Calls</v>
      </c>
      <c r="AA476" t="str">
        <f>IF(tbl_Customers[[#This Row],[total_eve_charge]]&lt;=15,"Low Charges",
IF(tbl_Customers[[#This Row],[total_eve_charge]]&lt;=20,"Medium Charges","High Charges"))</f>
        <v>High Charges</v>
      </c>
      <c r="AB4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6" t="str">
        <f>IF(tbl_Customers[[#This Row],[number_vmail_messages]] = 0, "No Usage", IF(tbl_Customers[[#This Row],[number_vmail_messages]] &lt;= 20, "Low Usage", IF(tbl_Customers[[#This Row],[number_vmail_messages]] &lt;= 40, "Medium Usgae", "High Usage")))</f>
        <v>No Usage</v>
      </c>
      <c r="AD476" t="str">
        <f>IF(tbl_Customers[[#This Row],[total_day_minutes]]&lt;=150,"Low Usage", IF(tbl_Customers[[#This Row],[total_day_minutes]]&lt;=200,"Medium Usage", IF(tbl_Customers[[#This Row],[total_day_minutes]]&lt;=250,"High Usage","Very High Usage")))</f>
        <v>High Usage</v>
      </c>
      <c r="AE476" t="str">
        <f>IF(tbl_Customers[[#This Row],[total_intl_calls]]&lt;=5,"Low Calls", IF(tbl_Customers[[#This Row],[total_intl_calls]]&lt;=10, "Medium Calls", "High Calls"))</f>
        <v>Low Calls</v>
      </c>
      <c r="AF4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76" s="36" t="str">
        <f>IF(tbl_Customers[[#This Row],[Churn_Risk_Score]]&gt;=10,"High Risk", IF(tbl_Customers[[#This Row],[Churn_Risk_Score]]&gt;=5,"Medium Risk","Low Risk"))</f>
        <v>Low Risk</v>
      </c>
    </row>
    <row r="477" spans="1:33" x14ac:dyDescent="0.35">
      <c r="A477">
        <v>476</v>
      </c>
      <c r="B477" t="s">
        <v>57</v>
      </c>
      <c r="C477">
        <v>114</v>
      </c>
      <c r="D477" t="s">
        <v>21</v>
      </c>
      <c r="E477" t="s">
        <v>22</v>
      </c>
      <c r="F477" t="s">
        <v>23</v>
      </c>
      <c r="G477">
        <v>36</v>
      </c>
      <c r="H477">
        <v>309.89999999999998</v>
      </c>
      <c r="I477">
        <v>90</v>
      </c>
      <c r="J477">
        <v>52.68</v>
      </c>
      <c r="K477">
        <v>200.3</v>
      </c>
      <c r="L477">
        <v>89</v>
      </c>
      <c r="M477">
        <v>17.03</v>
      </c>
      <c r="N477">
        <v>183.5</v>
      </c>
      <c r="O477">
        <v>105</v>
      </c>
      <c r="P477">
        <v>8.26</v>
      </c>
      <c r="Q477">
        <v>14.2</v>
      </c>
      <c r="R477">
        <v>2</v>
      </c>
      <c r="S477">
        <v>3.83</v>
      </c>
      <c r="T477">
        <v>1</v>
      </c>
      <c r="U477" t="s">
        <v>22</v>
      </c>
      <c r="V477">
        <f>IF(tbl_Customers[[#This Row],[churn]] = "yes", 1, 0)</f>
        <v>0</v>
      </c>
      <c r="W477" t="str">
        <f>IF(tbl_Customers[[#This Row],[number_customer_service_calls]] &lt;= 1, "0-1 Calls", IF(tbl_Customers[[#This Row],[number_customer_service_calls]] &lt;= 3, "2-3 Calls", IF(tbl_Customers[[#This Row],[number_customer_service_calls]] &lt;=5, "4-5 Calls", "6+ Calls")))</f>
        <v>0-1 Calls</v>
      </c>
      <c r="X477" t="str">
        <f>IF(tbl_Customers[[#This Row],[account_length]] &lt;= 50, "0-50", IF(tbl_Customers[[#This Row],[account_length]] &lt;=100, "51-100", IF(tbl_Customers[[#This Row],[account_length]] &lt;= 150, "101-150", "151+")))</f>
        <v>101-150</v>
      </c>
      <c r="Y477" t="str">
        <f>IF(tbl_Customers[[#This Row],[total_intl_charge]] &lt;= 3, "Low Charges", "High Charges")</f>
        <v>High Charges</v>
      </c>
      <c r="Z477" t="str">
        <f>IF(tbl_Customers[[#This Row],[total_eve_calls]]&lt;=80,"Low Calls",
IF(tbl_Customers[[#This Row],[total_eve_calls]]&lt;=120,"Medium Calls","High Calls"))</f>
        <v>Medium Calls</v>
      </c>
      <c r="AA477" t="str">
        <f>IF(tbl_Customers[[#This Row],[total_eve_charge]]&lt;=15,"Low Charges",
IF(tbl_Customers[[#This Row],[total_eve_charge]]&lt;=20,"Medium Charges","High Charges"))</f>
        <v>Medium Charges</v>
      </c>
      <c r="AB4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7" t="str">
        <f>IF(tbl_Customers[[#This Row],[number_vmail_messages]] = 0, "No Usage", IF(tbl_Customers[[#This Row],[number_vmail_messages]] &lt;= 20, "Low Usage", IF(tbl_Customers[[#This Row],[number_vmail_messages]] &lt;= 40, "Medium Usgae", "High Usage")))</f>
        <v>Medium Usgae</v>
      </c>
      <c r="AD477" t="str">
        <f>IF(tbl_Customers[[#This Row],[total_day_minutes]]&lt;=150,"Low Usage", IF(tbl_Customers[[#This Row],[total_day_minutes]]&lt;=200,"Medium Usage", IF(tbl_Customers[[#This Row],[total_day_minutes]]&lt;=250,"High Usage","Very High Usage")))</f>
        <v>Very High Usage</v>
      </c>
      <c r="AE477" t="str">
        <f>IF(tbl_Customers[[#This Row],[total_intl_calls]]&lt;=5,"Low Calls", IF(tbl_Customers[[#This Row],[total_intl_calls]]&lt;=10, "Medium Calls", "High Calls"))</f>
        <v>Low Calls</v>
      </c>
      <c r="AF4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77" s="36" t="str">
        <f>IF(tbl_Customers[[#This Row],[Churn_Risk_Score]]&gt;=10,"High Risk", IF(tbl_Customers[[#This Row],[Churn_Risk_Score]]&gt;=5,"Medium Risk","Low Risk"))</f>
        <v>Medium Risk</v>
      </c>
    </row>
    <row r="478" spans="1:33" x14ac:dyDescent="0.35">
      <c r="A478">
        <v>477</v>
      </c>
      <c r="B478" t="s">
        <v>52</v>
      </c>
      <c r="C478">
        <v>110</v>
      </c>
      <c r="D478" t="s">
        <v>25</v>
      </c>
      <c r="E478" t="s">
        <v>22</v>
      </c>
      <c r="F478" t="s">
        <v>22</v>
      </c>
      <c r="G478">
        <v>0</v>
      </c>
      <c r="H478">
        <v>149.80000000000001</v>
      </c>
      <c r="I478">
        <v>112</v>
      </c>
      <c r="J478">
        <v>25.47</v>
      </c>
      <c r="K478">
        <v>180</v>
      </c>
      <c r="L478">
        <v>93</v>
      </c>
      <c r="M478">
        <v>15.3</v>
      </c>
      <c r="N478">
        <v>140</v>
      </c>
      <c r="O478">
        <v>119</v>
      </c>
      <c r="P478">
        <v>6.3</v>
      </c>
      <c r="Q478">
        <v>11.7</v>
      </c>
      <c r="R478">
        <v>4</v>
      </c>
      <c r="S478">
        <v>3.16</v>
      </c>
      <c r="T478">
        <v>2</v>
      </c>
      <c r="U478" t="s">
        <v>22</v>
      </c>
      <c r="V478">
        <f>IF(tbl_Customers[[#This Row],[churn]] = "yes", 1, 0)</f>
        <v>0</v>
      </c>
      <c r="W478" t="str">
        <f>IF(tbl_Customers[[#This Row],[number_customer_service_calls]] &lt;= 1, "0-1 Calls", IF(tbl_Customers[[#This Row],[number_customer_service_calls]] &lt;= 3, "2-3 Calls", IF(tbl_Customers[[#This Row],[number_customer_service_calls]] &lt;=5, "4-5 Calls", "6+ Calls")))</f>
        <v>2-3 Calls</v>
      </c>
      <c r="X478" t="str">
        <f>IF(tbl_Customers[[#This Row],[account_length]] &lt;= 50, "0-50", IF(tbl_Customers[[#This Row],[account_length]] &lt;=100, "51-100", IF(tbl_Customers[[#This Row],[account_length]] &lt;= 150, "101-150", "151+")))</f>
        <v>101-150</v>
      </c>
      <c r="Y478" t="str">
        <f>IF(tbl_Customers[[#This Row],[total_intl_charge]] &lt;= 3, "Low Charges", "High Charges")</f>
        <v>High Charges</v>
      </c>
      <c r="Z478" t="str">
        <f>IF(tbl_Customers[[#This Row],[total_eve_calls]]&lt;=80,"Low Calls",
IF(tbl_Customers[[#This Row],[total_eve_calls]]&lt;=120,"Medium Calls","High Calls"))</f>
        <v>Medium Calls</v>
      </c>
      <c r="AA478" t="str">
        <f>IF(tbl_Customers[[#This Row],[total_eve_charge]]&lt;=15,"Low Charges",
IF(tbl_Customers[[#This Row],[total_eve_charge]]&lt;=20,"Medium Charges","High Charges"))</f>
        <v>Medium Charges</v>
      </c>
      <c r="AB4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8" t="str">
        <f>IF(tbl_Customers[[#This Row],[number_vmail_messages]] = 0, "No Usage", IF(tbl_Customers[[#This Row],[number_vmail_messages]] &lt;= 20, "Low Usage", IF(tbl_Customers[[#This Row],[number_vmail_messages]] &lt;= 40, "Medium Usgae", "High Usage")))</f>
        <v>No Usage</v>
      </c>
      <c r="AD478" t="str">
        <f>IF(tbl_Customers[[#This Row],[total_day_minutes]]&lt;=150,"Low Usage", IF(tbl_Customers[[#This Row],[total_day_minutes]]&lt;=200,"Medium Usage", IF(tbl_Customers[[#This Row],[total_day_minutes]]&lt;=250,"High Usage","Very High Usage")))</f>
        <v>Low Usage</v>
      </c>
      <c r="AE478" t="str">
        <f>IF(tbl_Customers[[#This Row],[total_intl_calls]]&lt;=5,"Low Calls", IF(tbl_Customers[[#This Row],[total_intl_calls]]&lt;=10, "Medium Calls", "High Calls"))</f>
        <v>Low Calls</v>
      </c>
      <c r="AF4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78" s="36" t="str">
        <f>IF(tbl_Customers[[#This Row],[Churn_Risk_Score]]&gt;=10,"High Risk", IF(tbl_Customers[[#This Row],[Churn_Risk_Score]]&gt;=5,"Medium Risk","Low Risk"))</f>
        <v>Low Risk</v>
      </c>
    </row>
    <row r="479" spans="1:33" x14ac:dyDescent="0.35">
      <c r="A479">
        <v>478</v>
      </c>
      <c r="B479" t="s">
        <v>41</v>
      </c>
      <c r="C479">
        <v>90</v>
      </c>
      <c r="D479" t="s">
        <v>25</v>
      </c>
      <c r="E479" t="s">
        <v>22</v>
      </c>
      <c r="F479" t="s">
        <v>23</v>
      </c>
      <c r="G479">
        <v>30</v>
      </c>
      <c r="H479">
        <v>183.8</v>
      </c>
      <c r="I479">
        <v>76</v>
      </c>
      <c r="J479">
        <v>31.25</v>
      </c>
      <c r="K479">
        <v>229.7</v>
      </c>
      <c r="L479">
        <v>95</v>
      </c>
      <c r="M479">
        <v>19.52</v>
      </c>
      <c r="N479">
        <v>144.1</v>
      </c>
      <c r="O479">
        <v>124</v>
      </c>
      <c r="P479">
        <v>6.48</v>
      </c>
      <c r="Q479">
        <v>7.7</v>
      </c>
      <c r="R479">
        <v>3</v>
      </c>
      <c r="S479">
        <v>2.08</v>
      </c>
      <c r="T479">
        <v>1</v>
      </c>
      <c r="U479" t="s">
        <v>22</v>
      </c>
      <c r="V479">
        <f>IF(tbl_Customers[[#This Row],[churn]] = "yes", 1, 0)</f>
        <v>0</v>
      </c>
      <c r="W479" t="str">
        <f>IF(tbl_Customers[[#This Row],[number_customer_service_calls]] &lt;= 1, "0-1 Calls", IF(tbl_Customers[[#This Row],[number_customer_service_calls]] &lt;= 3, "2-3 Calls", IF(tbl_Customers[[#This Row],[number_customer_service_calls]] &lt;=5, "4-5 Calls", "6+ Calls")))</f>
        <v>0-1 Calls</v>
      </c>
      <c r="X479" t="str">
        <f>IF(tbl_Customers[[#This Row],[account_length]] &lt;= 50, "0-50", IF(tbl_Customers[[#This Row],[account_length]] &lt;=100, "51-100", IF(tbl_Customers[[#This Row],[account_length]] &lt;= 150, "101-150", "151+")))</f>
        <v>51-100</v>
      </c>
      <c r="Y479" t="str">
        <f>IF(tbl_Customers[[#This Row],[total_intl_charge]] &lt;= 3, "Low Charges", "High Charges")</f>
        <v>Low Charges</v>
      </c>
      <c r="Z479" t="str">
        <f>IF(tbl_Customers[[#This Row],[total_eve_calls]]&lt;=80,"Low Calls",
IF(tbl_Customers[[#This Row],[total_eve_calls]]&lt;=120,"Medium Calls","High Calls"))</f>
        <v>Medium Calls</v>
      </c>
      <c r="AA479" t="str">
        <f>IF(tbl_Customers[[#This Row],[total_eve_charge]]&lt;=15,"Low Charges",
IF(tbl_Customers[[#This Row],[total_eve_charge]]&lt;=20,"Medium Charges","High Charges"))</f>
        <v>Medium Charges</v>
      </c>
      <c r="AB4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9" t="str">
        <f>IF(tbl_Customers[[#This Row],[number_vmail_messages]] = 0, "No Usage", IF(tbl_Customers[[#This Row],[number_vmail_messages]] &lt;= 20, "Low Usage", IF(tbl_Customers[[#This Row],[number_vmail_messages]] &lt;= 40, "Medium Usgae", "High Usage")))</f>
        <v>Medium Usgae</v>
      </c>
      <c r="AD479" t="str">
        <f>IF(tbl_Customers[[#This Row],[total_day_minutes]]&lt;=150,"Low Usage", IF(tbl_Customers[[#This Row],[total_day_minutes]]&lt;=200,"Medium Usage", IF(tbl_Customers[[#This Row],[total_day_minutes]]&lt;=250,"High Usage","Very High Usage")))</f>
        <v>Medium Usage</v>
      </c>
      <c r="AE479" t="str">
        <f>IF(tbl_Customers[[#This Row],[total_intl_calls]]&lt;=5,"Low Calls", IF(tbl_Customers[[#This Row],[total_intl_calls]]&lt;=10, "Medium Calls", "High Calls"))</f>
        <v>Low Calls</v>
      </c>
      <c r="AF4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79" s="36" t="str">
        <f>IF(tbl_Customers[[#This Row],[Churn_Risk_Score]]&gt;=10,"High Risk", IF(tbl_Customers[[#This Row],[Churn_Risk_Score]]&gt;=5,"Medium Risk","Low Risk"))</f>
        <v>Low Risk</v>
      </c>
    </row>
    <row r="480" spans="1:33" x14ac:dyDescent="0.35">
      <c r="A480">
        <v>479</v>
      </c>
      <c r="B480" t="s">
        <v>74</v>
      </c>
      <c r="C480">
        <v>72</v>
      </c>
      <c r="D480" t="s">
        <v>25</v>
      </c>
      <c r="E480" t="s">
        <v>22</v>
      </c>
      <c r="F480" t="s">
        <v>23</v>
      </c>
      <c r="G480">
        <v>21</v>
      </c>
      <c r="H480">
        <v>186.7</v>
      </c>
      <c r="I480">
        <v>108</v>
      </c>
      <c r="J480">
        <v>31.74</v>
      </c>
      <c r="K480">
        <v>335</v>
      </c>
      <c r="L480">
        <v>86</v>
      </c>
      <c r="M480">
        <v>28.48</v>
      </c>
      <c r="N480">
        <v>187.2</v>
      </c>
      <c r="O480">
        <v>119</v>
      </c>
      <c r="P480">
        <v>8.42</v>
      </c>
      <c r="Q480">
        <v>16.5</v>
      </c>
      <c r="R480">
        <v>4</v>
      </c>
      <c r="S480">
        <v>4.46</v>
      </c>
      <c r="T480">
        <v>1</v>
      </c>
      <c r="U480" t="s">
        <v>22</v>
      </c>
      <c r="V480">
        <f>IF(tbl_Customers[[#This Row],[churn]] = "yes", 1, 0)</f>
        <v>0</v>
      </c>
      <c r="W480" t="str">
        <f>IF(tbl_Customers[[#This Row],[number_customer_service_calls]] &lt;= 1, "0-1 Calls", IF(tbl_Customers[[#This Row],[number_customer_service_calls]] &lt;= 3, "2-3 Calls", IF(tbl_Customers[[#This Row],[number_customer_service_calls]] &lt;=5, "4-5 Calls", "6+ Calls")))</f>
        <v>0-1 Calls</v>
      </c>
      <c r="X480" t="str">
        <f>IF(tbl_Customers[[#This Row],[account_length]] &lt;= 50, "0-50", IF(tbl_Customers[[#This Row],[account_length]] &lt;=100, "51-100", IF(tbl_Customers[[#This Row],[account_length]] &lt;= 150, "101-150", "151+")))</f>
        <v>51-100</v>
      </c>
      <c r="Y480" t="str">
        <f>IF(tbl_Customers[[#This Row],[total_intl_charge]] &lt;= 3, "Low Charges", "High Charges")</f>
        <v>High Charges</v>
      </c>
      <c r="Z480" t="str">
        <f>IF(tbl_Customers[[#This Row],[total_eve_calls]]&lt;=80,"Low Calls",
IF(tbl_Customers[[#This Row],[total_eve_calls]]&lt;=120,"Medium Calls","High Calls"))</f>
        <v>Medium Calls</v>
      </c>
      <c r="AA480" t="str">
        <f>IF(tbl_Customers[[#This Row],[total_eve_charge]]&lt;=15,"Low Charges",
IF(tbl_Customers[[#This Row],[total_eve_charge]]&lt;=20,"Medium Charges","High Charges"))</f>
        <v>High Charges</v>
      </c>
      <c r="AB4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0" t="str">
        <f>IF(tbl_Customers[[#This Row],[number_vmail_messages]] = 0, "No Usage", IF(tbl_Customers[[#This Row],[number_vmail_messages]] &lt;= 20, "Low Usage", IF(tbl_Customers[[#This Row],[number_vmail_messages]] &lt;= 40, "Medium Usgae", "High Usage")))</f>
        <v>Medium Usgae</v>
      </c>
      <c r="AD480" t="str">
        <f>IF(tbl_Customers[[#This Row],[total_day_minutes]]&lt;=150,"Low Usage", IF(tbl_Customers[[#This Row],[total_day_minutes]]&lt;=200,"Medium Usage", IF(tbl_Customers[[#This Row],[total_day_minutes]]&lt;=250,"High Usage","Very High Usage")))</f>
        <v>Medium Usage</v>
      </c>
      <c r="AE480" t="str">
        <f>IF(tbl_Customers[[#This Row],[total_intl_calls]]&lt;=5,"Low Calls", IF(tbl_Customers[[#This Row],[total_intl_calls]]&lt;=10, "Medium Calls", "High Calls"))</f>
        <v>Low Calls</v>
      </c>
      <c r="AF4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80" s="36" t="str">
        <f>IF(tbl_Customers[[#This Row],[Churn_Risk_Score]]&gt;=10,"High Risk", IF(tbl_Customers[[#This Row],[Churn_Risk_Score]]&gt;=5,"Medium Risk","Low Risk"))</f>
        <v>Low Risk</v>
      </c>
    </row>
    <row r="481" spans="1:33" x14ac:dyDescent="0.35">
      <c r="A481">
        <v>480</v>
      </c>
      <c r="B481" t="s">
        <v>32</v>
      </c>
      <c r="C481">
        <v>113</v>
      </c>
      <c r="D481" t="s">
        <v>21</v>
      </c>
      <c r="E481" t="s">
        <v>22</v>
      </c>
      <c r="F481" t="s">
        <v>22</v>
      </c>
      <c r="G481">
        <v>0</v>
      </c>
      <c r="H481">
        <v>209.4</v>
      </c>
      <c r="I481">
        <v>151</v>
      </c>
      <c r="J481">
        <v>35.6</v>
      </c>
      <c r="K481">
        <v>347.3</v>
      </c>
      <c r="L481">
        <v>113</v>
      </c>
      <c r="M481">
        <v>29.52</v>
      </c>
      <c r="N481">
        <v>246</v>
      </c>
      <c r="O481">
        <v>116</v>
      </c>
      <c r="P481">
        <v>11.07</v>
      </c>
      <c r="Q481">
        <v>7.4</v>
      </c>
      <c r="R481">
        <v>2</v>
      </c>
      <c r="S481">
        <v>2</v>
      </c>
      <c r="T481">
        <v>1</v>
      </c>
      <c r="U481" t="s">
        <v>23</v>
      </c>
      <c r="V481">
        <f>IF(tbl_Customers[[#This Row],[churn]] = "yes", 1, 0)</f>
        <v>1</v>
      </c>
      <c r="W481" t="str">
        <f>IF(tbl_Customers[[#This Row],[number_customer_service_calls]] &lt;= 1, "0-1 Calls", IF(tbl_Customers[[#This Row],[number_customer_service_calls]] &lt;= 3, "2-3 Calls", IF(tbl_Customers[[#This Row],[number_customer_service_calls]] &lt;=5, "4-5 Calls", "6+ Calls")))</f>
        <v>0-1 Calls</v>
      </c>
      <c r="X481" t="str">
        <f>IF(tbl_Customers[[#This Row],[account_length]] &lt;= 50, "0-50", IF(tbl_Customers[[#This Row],[account_length]] &lt;=100, "51-100", IF(tbl_Customers[[#This Row],[account_length]] &lt;= 150, "101-150", "151+")))</f>
        <v>101-150</v>
      </c>
      <c r="Y481" t="str">
        <f>IF(tbl_Customers[[#This Row],[total_intl_charge]] &lt;= 3, "Low Charges", "High Charges")</f>
        <v>Low Charges</v>
      </c>
      <c r="Z481" t="str">
        <f>IF(tbl_Customers[[#This Row],[total_eve_calls]]&lt;=80,"Low Calls",
IF(tbl_Customers[[#This Row],[total_eve_calls]]&lt;=120,"Medium Calls","High Calls"))</f>
        <v>Medium Calls</v>
      </c>
      <c r="AA481" t="str">
        <f>IF(tbl_Customers[[#This Row],[total_eve_charge]]&lt;=15,"Low Charges",
IF(tbl_Customers[[#This Row],[total_eve_charge]]&lt;=20,"Medium Charges","High Charges"))</f>
        <v>High Charges</v>
      </c>
      <c r="AB4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1" t="str">
        <f>IF(tbl_Customers[[#This Row],[number_vmail_messages]] = 0, "No Usage", IF(tbl_Customers[[#This Row],[number_vmail_messages]] &lt;= 20, "Low Usage", IF(tbl_Customers[[#This Row],[number_vmail_messages]] &lt;= 40, "Medium Usgae", "High Usage")))</f>
        <v>No Usage</v>
      </c>
      <c r="AD481" t="str">
        <f>IF(tbl_Customers[[#This Row],[total_day_minutes]]&lt;=150,"Low Usage", IF(tbl_Customers[[#This Row],[total_day_minutes]]&lt;=200,"Medium Usage", IF(tbl_Customers[[#This Row],[total_day_minutes]]&lt;=250,"High Usage","Very High Usage")))</f>
        <v>High Usage</v>
      </c>
      <c r="AE481" t="str">
        <f>IF(tbl_Customers[[#This Row],[total_intl_calls]]&lt;=5,"Low Calls", IF(tbl_Customers[[#This Row],[total_intl_calls]]&lt;=10, "Medium Calls", "High Calls"))</f>
        <v>Low Calls</v>
      </c>
      <c r="AF4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1" s="36" t="str">
        <f>IF(tbl_Customers[[#This Row],[Churn_Risk_Score]]&gt;=10,"High Risk", IF(tbl_Customers[[#This Row],[Churn_Risk_Score]]&gt;=5,"Medium Risk","Low Risk"))</f>
        <v>Low Risk</v>
      </c>
    </row>
    <row r="482" spans="1:33" x14ac:dyDescent="0.35">
      <c r="A482">
        <v>481</v>
      </c>
      <c r="B482" t="s">
        <v>73</v>
      </c>
      <c r="C482">
        <v>171</v>
      </c>
      <c r="D482" t="s">
        <v>21</v>
      </c>
      <c r="E482" t="s">
        <v>22</v>
      </c>
      <c r="F482" t="s">
        <v>23</v>
      </c>
      <c r="G482">
        <v>25</v>
      </c>
      <c r="H482">
        <v>223.2</v>
      </c>
      <c r="I482">
        <v>77</v>
      </c>
      <c r="J482">
        <v>37.94</v>
      </c>
      <c r="K482">
        <v>183.2</v>
      </c>
      <c r="L482">
        <v>118</v>
      </c>
      <c r="M482">
        <v>15.57</v>
      </c>
      <c r="N482">
        <v>150.80000000000001</v>
      </c>
      <c r="O482">
        <v>90</v>
      </c>
      <c r="P482">
        <v>6.79</v>
      </c>
      <c r="Q482">
        <v>10.199999999999999</v>
      </c>
      <c r="R482">
        <v>3</v>
      </c>
      <c r="S482">
        <v>2.75</v>
      </c>
      <c r="T482">
        <v>3</v>
      </c>
      <c r="U482" t="s">
        <v>22</v>
      </c>
      <c r="V482">
        <f>IF(tbl_Customers[[#This Row],[churn]] = "yes", 1, 0)</f>
        <v>0</v>
      </c>
      <c r="W482" t="str">
        <f>IF(tbl_Customers[[#This Row],[number_customer_service_calls]] &lt;= 1, "0-1 Calls", IF(tbl_Customers[[#This Row],[number_customer_service_calls]] &lt;= 3, "2-3 Calls", IF(tbl_Customers[[#This Row],[number_customer_service_calls]] &lt;=5, "4-5 Calls", "6+ Calls")))</f>
        <v>2-3 Calls</v>
      </c>
      <c r="X482" t="str">
        <f>IF(tbl_Customers[[#This Row],[account_length]] &lt;= 50, "0-50", IF(tbl_Customers[[#This Row],[account_length]] &lt;=100, "51-100", IF(tbl_Customers[[#This Row],[account_length]] &lt;= 150, "101-150", "151+")))</f>
        <v>151+</v>
      </c>
      <c r="Y482" t="str">
        <f>IF(tbl_Customers[[#This Row],[total_intl_charge]] &lt;= 3, "Low Charges", "High Charges")</f>
        <v>Low Charges</v>
      </c>
      <c r="Z482" t="str">
        <f>IF(tbl_Customers[[#This Row],[total_eve_calls]]&lt;=80,"Low Calls",
IF(tbl_Customers[[#This Row],[total_eve_calls]]&lt;=120,"Medium Calls","High Calls"))</f>
        <v>Medium Calls</v>
      </c>
      <c r="AA482" t="str">
        <f>IF(tbl_Customers[[#This Row],[total_eve_charge]]&lt;=15,"Low Charges",
IF(tbl_Customers[[#This Row],[total_eve_charge]]&lt;=20,"Medium Charges","High Charges"))</f>
        <v>Medium Charges</v>
      </c>
      <c r="AB4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2" t="str">
        <f>IF(tbl_Customers[[#This Row],[number_vmail_messages]] = 0, "No Usage", IF(tbl_Customers[[#This Row],[number_vmail_messages]] &lt;= 20, "Low Usage", IF(tbl_Customers[[#This Row],[number_vmail_messages]] &lt;= 40, "Medium Usgae", "High Usage")))</f>
        <v>Medium Usgae</v>
      </c>
      <c r="AD482" t="str">
        <f>IF(tbl_Customers[[#This Row],[total_day_minutes]]&lt;=150,"Low Usage", IF(tbl_Customers[[#This Row],[total_day_minutes]]&lt;=200,"Medium Usage", IF(tbl_Customers[[#This Row],[total_day_minutes]]&lt;=250,"High Usage","Very High Usage")))</f>
        <v>High Usage</v>
      </c>
      <c r="AE482" t="str">
        <f>IF(tbl_Customers[[#This Row],[total_intl_calls]]&lt;=5,"Low Calls", IF(tbl_Customers[[#This Row],[total_intl_calls]]&lt;=10, "Medium Calls", "High Calls"))</f>
        <v>Low Calls</v>
      </c>
      <c r="AF4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82" s="36" t="str">
        <f>IF(tbl_Customers[[#This Row],[Churn_Risk_Score]]&gt;=10,"High Risk", IF(tbl_Customers[[#This Row],[Churn_Risk_Score]]&gt;=5,"Medium Risk","Low Risk"))</f>
        <v>Low Risk</v>
      </c>
    </row>
    <row r="483" spans="1:33" x14ac:dyDescent="0.35">
      <c r="A483">
        <v>482</v>
      </c>
      <c r="B483" t="s">
        <v>61</v>
      </c>
      <c r="C483">
        <v>104</v>
      </c>
      <c r="D483" t="s">
        <v>21</v>
      </c>
      <c r="E483" t="s">
        <v>22</v>
      </c>
      <c r="F483" t="s">
        <v>22</v>
      </c>
      <c r="G483">
        <v>0</v>
      </c>
      <c r="H483">
        <v>164.2</v>
      </c>
      <c r="I483">
        <v>109</v>
      </c>
      <c r="J483">
        <v>27.91</v>
      </c>
      <c r="K483">
        <v>155.4</v>
      </c>
      <c r="L483">
        <v>90</v>
      </c>
      <c r="M483">
        <v>13.21</v>
      </c>
      <c r="N483">
        <v>168.9</v>
      </c>
      <c r="O483">
        <v>117</v>
      </c>
      <c r="P483">
        <v>7.6</v>
      </c>
      <c r="Q483">
        <v>10.7</v>
      </c>
      <c r="R483">
        <v>8</v>
      </c>
      <c r="S483">
        <v>2.89</v>
      </c>
      <c r="T483">
        <v>1</v>
      </c>
      <c r="U483" t="s">
        <v>22</v>
      </c>
      <c r="V483">
        <f>IF(tbl_Customers[[#This Row],[churn]] = "yes", 1, 0)</f>
        <v>0</v>
      </c>
      <c r="W483" t="str">
        <f>IF(tbl_Customers[[#This Row],[number_customer_service_calls]] &lt;= 1, "0-1 Calls", IF(tbl_Customers[[#This Row],[number_customer_service_calls]] &lt;= 3, "2-3 Calls", IF(tbl_Customers[[#This Row],[number_customer_service_calls]] &lt;=5, "4-5 Calls", "6+ Calls")))</f>
        <v>0-1 Calls</v>
      </c>
      <c r="X483" t="str">
        <f>IF(tbl_Customers[[#This Row],[account_length]] &lt;= 50, "0-50", IF(tbl_Customers[[#This Row],[account_length]] &lt;=100, "51-100", IF(tbl_Customers[[#This Row],[account_length]] &lt;= 150, "101-150", "151+")))</f>
        <v>101-150</v>
      </c>
      <c r="Y483" t="str">
        <f>IF(tbl_Customers[[#This Row],[total_intl_charge]] &lt;= 3, "Low Charges", "High Charges")</f>
        <v>Low Charges</v>
      </c>
      <c r="Z483" t="str">
        <f>IF(tbl_Customers[[#This Row],[total_eve_calls]]&lt;=80,"Low Calls",
IF(tbl_Customers[[#This Row],[total_eve_calls]]&lt;=120,"Medium Calls","High Calls"))</f>
        <v>Medium Calls</v>
      </c>
      <c r="AA483" t="str">
        <f>IF(tbl_Customers[[#This Row],[total_eve_charge]]&lt;=15,"Low Charges",
IF(tbl_Customers[[#This Row],[total_eve_charge]]&lt;=20,"Medium Charges","High Charges"))</f>
        <v>Low Charges</v>
      </c>
      <c r="AB4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3" t="str">
        <f>IF(tbl_Customers[[#This Row],[number_vmail_messages]] = 0, "No Usage", IF(tbl_Customers[[#This Row],[number_vmail_messages]] &lt;= 20, "Low Usage", IF(tbl_Customers[[#This Row],[number_vmail_messages]] &lt;= 40, "Medium Usgae", "High Usage")))</f>
        <v>No Usage</v>
      </c>
      <c r="AD483" t="str">
        <f>IF(tbl_Customers[[#This Row],[total_day_minutes]]&lt;=150,"Low Usage", IF(tbl_Customers[[#This Row],[total_day_minutes]]&lt;=200,"Medium Usage", IF(tbl_Customers[[#This Row],[total_day_minutes]]&lt;=250,"High Usage","Very High Usage")))</f>
        <v>Medium Usage</v>
      </c>
      <c r="AE483" t="str">
        <f>IF(tbl_Customers[[#This Row],[total_intl_calls]]&lt;=5,"Low Calls", IF(tbl_Customers[[#This Row],[total_intl_calls]]&lt;=10, "Medium Calls", "High Calls"))</f>
        <v>Medium Calls</v>
      </c>
      <c r="AF4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3" s="36" t="str">
        <f>IF(tbl_Customers[[#This Row],[Churn_Risk_Score]]&gt;=10,"High Risk", IF(tbl_Customers[[#This Row],[Churn_Risk_Score]]&gt;=5,"Medium Risk","Low Risk"))</f>
        <v>Low Risk</v>
      </c>
    </row>
    <row r="484" spans="1:33" x14ac:dyDescent="0.35">
      <c r="A484">
        <v>483</v>
      </c>
      <c r="B484" t="s">
        <v>66</v>
      </c>
      <c r="C484">
        <v>165</v>
      </c>
      <c r="D484" t="s">
        <v>25</v>
      </c>
      <c r="E484" t="s">
        <v>22</v>
      </c>
      <c r="F484" t="s">
        <v>22</v>
      </c>
      <c r="G484">
        <v>0</v>
      </c>
      <c r="H484">
        <v>150.5</v>
      </c>
      <c r="I484">
        <v>75</v>
      </c>
      <c r="J484">
        <v>25.59</v>
      </c>
      <c r="K484">
        <v>193.1</v>
      </c>
      <c r="L484">
        <v>93</v>
      </c>
      <c r="M484">
        <v>16.41</v>
      </c>
      <c r="N484">
        <v>311.60000000000002</v>
      </c>
      <c r="O484">
        <v>93</v>
      </c>
      <c r="P484">
        <v>14.02</v>
      </c>
      <c r="Q484">
        <v>10.3</v>
      </c>
      <c r="R484">
        <v>2</v>
      </c>
      <c r="S484">
        <v>2.78</v>
      </c>
      <c r="T484">
        <v>1</v>
      </c>
      <c r="U484" t="s">
        <v>22</v>
      </c>
      <c r="V484">
        <f>IF(tbl_Customers[[#This Row],[churn]] = "yes", 1, 0)</f>
        <v>0</v>
      </c>
      <c r="W484" t="str">
        <f>IF(tbl_Customers[[#This Row],[number_customer_service_calls]] &lt;= 1, "0-1 Calls", IF(tbl_Customers[[#This Row],[number_customer_service_calls]] &lt;= 3, "2-3 Calls", IF(tbl_Customers[[#This Row],[number_customer_service_calls]] &lt;=5, "4-5 Calls", "6+ Calls")))</f>
        <v>0-1 Calls</v>
      </c>
      <c r="X484" t="str">
        <f>IF(tbl_Customers[[#This Row],[account_length]] &lt;= 50, "0-50", IF(tbl_Customers[[#This Row],[account_length]] &lt;=100, "51-100", IF(tbl_Customers[[#This Row],[account_length]] &lt;= 150, "101-150", "151+")))</f>
        <v>151+</v>
      </c>
      <c r="Y484" t="str">
        <f>IF(tbl_Customers[[#This Row],[total_intl_charge]] &lt;= 3, "Low Charges", "High Charges")</f>
        <v>Low Charges</v>
      </c>
      <c r="Z484" t="str">
        <f>IF(tbl_Customers[[#This Row],[total_eve_calls]]&lt;=80,"Low Calls",
IF(tbl_Customers[[#This Row],[total_eve_calls]]&lt;=120,"Medium Calls","High Calls"))</f>
        <v>Medium Calls</v>
      </c>
      <c r="AA484" t="str">
        <f>IF(tbl_Customers[[#This Row],[total_eve_charge]]&lt;=15,"Low Charges",
IF(tbl_Customers[[#This Row],[total_eve_charge]]&lt;=20,"Medium Charges","High Charges"))</f>
        <v>Medium Charges</v>
      </c>
      <c r="AB4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4" t="str">
        <f>IF(tbl_Customers[[#This Row],[number_vmail_messages]] = 0, "No Usage", IF(tbl_Customers[[#This Row],[number_vmail_messages]] &lt;= 20, "Low Usage", IF(tbl_Customers[[#This Row],[number_vmail_messages]] &lt;= 40, "Medium Usgae", "High Usage")))</f>
        <v>No Usage</v>
      </c>
      <c r="AD484" t="str">
        <f>IF(tbl_Customers[[#This Row],[total_day_minutes]]&lt;=150,"Low Usage", IF(tbl_Customers[[#This Row],[total_day_minutes]]&lt;=200,"Medium Usage", IF(tbl_Customers[[#This Row],[total_day_minutes]]&lt;=250,"High Usage","Very High Usage")))</f>
        <v>Medium Usage</v>
      </c>
      <c r="AE484" t="str">
        <f>IF(tbl_Customers[[#This Row],[total_intl_calls]]&lt;=5,"Low Calls", IF(tbl_Customers[[#This Row],[total_intl_calls]]&lt;=10, "Medium Calls", "High Calls"))</f>
        <v>Low Calls</v>
      </c>
      <c r="AF4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4" s="36" t="str">
        <f>IF(tbl_Customers[[#This Row],[Churn_Risk_Score]]&gt;=10,"High Risk", IF(tbl_Customers[[#This Row],[Churn_Risk_Score]]&gt;=5,"Medium Risk","Low Risk"))</f>
        <v>Low Risk</v>
      </c>
    </row>
    <row r="485" spans="1:33" x14ac:dyDescent="0.35">
      <c r="A485">
        <v>484</v>
      </c>
      <c r="B485" t="s">
        <v>57</v>
      </c>
      <c r="C485">
        <v>104</v>
      </c>
      <c r="D485" t="s">
        <v>28</v>
      </c>
      <c r="E485" t="s">
        <v>22</v>
      </c>
      <c r="F485" t="s">
        <v>22</v>
      </c>
      <c r="G485">
        <v>0</v>
      </c>
      <c r="H485">
        <v>234.2</v>
      </c>
      <c r="I485">
        <v>128</v>
      </c>
      <c r="J485">
        <v>39.81</v>
      </c>
      <c r="K485">
        <v>293.10000000000002</v>
      </c>
      <c r="L485">
        <v>92</v>
      </c>
      <c r="M485">
        <v>24.91</v>
      </c>
      <c r="N485">
        <v>183.9</v>
      </c>
      <c r="O485">
        <v>79</v>
      </c>
      <c r="P485">
        <v>8.2799999999999994</v>
      </c>
      <c r="Q485">
        <v>9.8000000000000007</v>
      </c>
      <c r="R485">
        <v>6</v>
      </c>
      <c r="S485">
        <v>2.65</v>
      </c>
      <c r="T485">
        <v>0</v>
      </c>
      <c r="U485" t="s">
        <v>23</v>
      </c>
      <c r="V485">
        <f>IF(tbl_Customers[[#This Row],[churn]] = "yes", 1, 0)</f>
        <v>1</v>
      </c>
      <c r="W485" t="str">
        <f>IF(tbl_Customers[[#This Row],[number_customer_service_calls]] &lt;= 1, "0-1 Calls", IF(tbl_Customers[[#This Row],[number_customer_service_calls]] &lt;= 3, "2-3 Calls", IF(tbl_Customers[[#This Row],[number_customer_service_calls]] &lt;=5, "4-5 Calls", "6+ Calls")))</f>
        <v>0-1 Calls</v>
      </c>
      <c r="X485" t="str">
        <f>IF(tbl_Customers[[#This Row],[account_length]] &lt;= 50, "0-50", IF(tbl_Customers[[#This Row],[account_length]] &lt;=100, "51-100", IF(tbl_Customers[[#This Row],[account_length]] &lt;= 150, "101-150", "151+")))</f>
        <v>101-150</v>
      </c>
      <c r="Y485" t="str">
        <f>IF(tbl_Customers[[#This Row],[total_intl_charge]] &lt;= 3, "Low Charges", "High Charges")</f>
        <v>Low Charges</v>
      </c>
      <c r="Z485" t="str">
        <f>IF(tbl_Customers[[#This Row],[total_eve_calls]]&lt;=80,"Low Calls",
IF(tbl_Customers[[#This Row],[total_eve_calls]]&lt;=120,"Medium Calls","High Calls"))</f>
        <v>Medium Calls</v>
      </c>
      <c r="AA485" t="str">
        <f>IF(tbl_Customers[[#This Row],[total_eve_charge]]&lt;=15,"Low Charges",
IF(tbl_Customers[[#This Row],[total_eve_charge]]&lt;=20,"Medium Charges","High Charges"))</f>
        <v>High Charges</v>
      </c>
      <c r="AB4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5" t="str">
        <f>IF(tbl_Customers[[#This Row],[number_vmail_messages]] = 0, "No Usage", IF(tbl_Customers[[#This Row],[number_vmail_messages]] &lt;= 20, "Low Usage", IF(tbl_Customers[[#This Row],[number_vmail_messages]] &lt;= 40, "Medium Usgae", "High Usage")))</f>
        <v>No Usage</v>
      </c>
      <c r="AD485" t="str">
        <f>IF(tbl_Customers[[#This Row],[total_day_minutes]]&lt;=150,"Low Usage", IF(tbl_Customers[[#This Row],[total_day_minutes]]&lt;=200,"Medium Usage", IF(tbl_Customers[[#This Row],[total_day_minutes]]&lt;=250,"High Usage","Very High Usage")))</f>
        <v>High Usage</v>
      </c>
      <c r="AE485" t="str">
        <f>IF(tbl_Customers[[#This Row],[total_intl_calls]]&lt;=5,"Low Calls", IF(tbl_Customers[[#This Row],[total_intl_calls]]&lt;=10, "Medium Calls", "High Calls"))</f>
        <v>Medium Calls</v>
      </c>
      <c r="AF4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5" s="36" t="str">
        <f>IF(tbl_Customers[[#This Row],[Churn_Risk_Score]]&gt;=10,"High Risk", IF(tbl_Customers[[#This Row],[Churn_Risk_Score]]&gt;=5,"Medium Risk","Low Risk"))</f>
        <v>Low Risk</v>
      </c>
    </row>
    <row r="486" spans="1:33" x14ac:dyDescent="0.35">
      <c r="A486">
        <v>485</v>
      </c>
      <c r="B486" t="s">
        <v>50</v>
      </c>
      <c r="C486">
        <v>110</v>
      </c>
      <c r="D486" t="s">
        <v>25</v>
      </c>
      <c r="E486" t="s">
        <v>22</v>
      </c>
      <c r="F486" t="s">
        <v>22</v>
      </c>
      <c r="G486">
        <v>0</v>
      </c>
      <c r="H486">
        <v>55.3</v>
      </c>
      <c r="I486">
        <v>102</v>
      </c>
      <c r="J486">
        <v>9.4</v>
      </c>
      <c r="K486">
        <v>164.7</v>
      </c>
      <c r="L486">
        <v>124</v>
      </c>
      <c r="M486">
        <v>14</v>
      </c>
      <c r="N486">
        <v>200.7</v>
      </c>
      <c r="O486">
        <v>108</v>
      </c>
      <c r="P486">
        <v>9.0299999999999994</v>
      </c>
      <c r="Q486">
        <v>10.199999999999999</v>
      </c>
      <c r="R486">
        <v>5</v>
      </c>
      <c r="S486">
        <v>2.75</v>
      </c>
      <c r="T486">
        <v>1</v>
      </c>
      <c r="U486" t="s">
        <v>22</v>
      </c>
      <c r="V486">
        <f>IF(tbl_Customers[[#This Row],[churn]] = "yes", 1, 0)</f>
        <v>0</v>
      </c>
      <c r="W486" t="str">
        <f>IF(tbl_Customers[[#This Row],[number_customer_service_calls]] &lt;= 1, "0-1 Calls", IF(tbl_Customers[[#This Row],[number_customer_service_calls]] &lt;= 3, "2-3 Calls", IF(tbl_Customers[[#This Row],[number_customer_service_calls]] &lt;=5, "4-5 Calls", "6+ Calls")))</f>
        <v>0-1 Calls</v>
      </c>
      <c r="X486" t="str">
        <f>IF(tbl_Customers[[#This Row],[account_length]] &lt;= 50, "0-50", IF(tbl_Customers[[#This Row],[account_length]] &lt;=100, "51-100", IF(tbl_Customers[[#This Row],[account_length]] &lt;= 150, "101-150", "151+")))</f>
        <v>101-150</v>
      </c>
      <c r="Y486" t="str">
        <f>IF(tbl_Customers[[#This Row],[total_intl_charge]] &lt;= 3, "Low Charges", "High Charges")</f>
        <v>Low Charges</v>
      </c>
      <c r="Z486" t="str">
        <f>IF(tbl_Customers[[#This Row],[total_eve_calls]]&lt;=80,"Low Calls",
IF(tbl_Customers[[#This Row],[total_eve_calls]]&lt;=120,"Medium Calls","High Calls"))</f>
        <v>High Calls</v>
      </c>
      <c r="AA486" t="str">
        <f>IF(tbl_Customers[[#This Row],[total_eve_charge]]&lt;=15,"Low Charges",
IF(tbl_Customers[[#This Row],[total_eve_charge]]&lt;=20,"Medium Charges","High Charges"))</f>
        <v>Low Charges</v>
      </c>
      <c r="AB4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6" t="str">
        <f>IF(tbl_Customers[[#This Row],[number_vmail_messages]] = 0, "No Usage", IF(tbl_Customers[[#This Row],[number_vmail_messages]] &lt;= 20, "Low Usage", IF(tbl_Customers[[#This Row],[number_vmail_messages]] &lt;= 40, "Medium Usgae", "High Usage")))</f>
        <v>No Usage</v>
      </c>
      <c r="AD486" t="str">
        <f>IF(tbl_Customers[[#This Row],[total_day_minutes]]&lt;=150,"Low Usage", IF(tbl_Customers[[#This Row],[total_day_minutes]]&lt;=200,"Medium Usage", IF(tbl_Customers[[#This Row],[total_day_minutes]]&lt;=250,"High Usage","Very High Usage")))</f>
        <v>Low Usage</v>
      </c>
      <c r="AE486" t="str">
        <f>IF(tbl_Customers[[#This Row],[total_intl_calls]]&lt;=5,"Low Calls", IF(tbl_Customers[[#This Row],[total_intl_calls]]&lt;=10, "Medium Calls", "High Calls"))</f>
        <v>Low Calls</v>
      </c>
      <c r="AF4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6" s="36" t="str">
        <f>IF(tbl_Customers[[#This Row],[Churn_Risk_Score]]&gt;=10,"High Risk", IF(tbl_Customers[[#This Row],[Churn_Risk_Score]]&gt;=5,"Medium Risk","Low Risk"))</f>
        <v>Low Risk</v>
      </c>
    </row>
    <row r="487" spans="1:33" x14ac:dyDescent="0.35">
      <c r="A487">
        <v>486</v>
      </c>
      <c r="B487" t="s">
        <v>39</v>
      </c>
      <c r="C487">
        <v>90</v>
      </c>
      <c r="D487" t="s">
        <v>25</v>
      </c>
      <c r="E487" t="s">
        <v>23</v>
      </c>
      <c r="F487" t="s">
        <v>22</v>
      </c>
      <c r="G487">
        <v>0</v>
      </c>
      <c r="H487">
        <v>221.8</v>
      </c>
      <c r="I487">
        <v>97</v>
      </c>
      <c r="J487">
        <v>37.71</v>
      </c>
      <c r="K487">
        <v>203.8</v>
      </c>
      <c r="L487">
        <v>134</v>
      </c>
      <c r="M487">
        <v>17.32</v>
      </c>
      <c r="N487">
        <v>215.8</v>
      </c>
      <c r="O487">
        <v>154</v>
      </c>
      <c r="P487">
        <v>9.7100000000000009</v>
      </c>
      <c r="Q487">
        <v>8.4</v>
      </c>
      <c r="R487">
        <v>4</v>
      </c>
      <c r="S487">
        <v>2.27</v>
      </c>
      <c r="T487">
        <v>1</v>
      </c>
      <c r="U487" t="s">
        <v>22</v>
      </c>
      <c r="V487">
        <f>IF(tbl_Customers[[#This Row],[churn]] = "yes", 1, 0)</f>
        <v>0</v>
      </c>
      <c r="W487" t="str">
        <f>IF(tbl_Customers[[#This Row],[number_customer_service_calls]] &lt;= 1, "0-1 Calls", IF(tbl_Customers[[#This Row],[number_customer_service_calls]] &lt;= 3, "2-3 Calls", IF(tbl_Customers[[#This Row],[number_customer_service_calls]] &lt;=5, "4-5 Calls", "6+ Calls")))</f>
        <v>0-1 Calls</v>
      </c>
      <c r="X487" t="str">
        <f>IF(tbl_Customers[[#This Row],[account_length]] &lt;= 50, "0-50", IF(tbl_Customers[[#This Row],[account_length]] &lt;=100, "51-100", IF(tbl_Customers[[#This Row],[account_length]] &lt;= 150, "101-150", "151+")))</f>
        <v>51-100</v>
      </c>
      <c r="Y487" t="str">
        <f>IF(tbl_Customers[[#This Row],[total_intl_charge]] &lt;= 3, "Low Charges", "High Charges")</f>
        <v>Low Charges</v>
      </c>
      <c r="Z487" t="str">
        <f>IF(tbl_Customers[[#This Row],[total_eve_calls]]&lt;=80,"Low Calls",
IF(tbl_Customers[[#This Row],[total_eve_calls]]&lt;=120,"Medium Calls","High Calls"))</f>
        <v>High Calls</v>
      </c>
      <c r="AA487" t="str">
        <f>IF(tbl_Customers[[#This Row],[total_eve_charge]]&lt;=15,"Low Charges",
IF(tbl_Customers[[#This Row],[total_eve_charge]]&lt;=20,"Medium Charges","High Charges"))</f>
        <v>Medium Charges</v>
      </c>
      <c r="AB4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7" t="str">
        <f>IF(tbl_Customers[[#This Row],[number_vmail_messages]] = 0, "No Usage", IF(tbl_Customers[[#This Row],[number_vmail_messages]] &lt;= 20, "Low Usage", IF(tbl_Customers[[#This Row],[number_vmail_messages]] &lt;= 40, "Medium Usgae", "High Usage")))</f>
        <v>No Usage</v>
      </c>
      <c r="AD487" t="str">
        <f>IF(tbl_Customers[[#This Row],[total_day_minutes]]&lt;=150,"Low Usage", IF(tbl_Customers[[#This Row],[total_day_minutes]]&lt;=200,"Medium Usage", IF(tbl_Customers[[#This Row],[total_day_minutes]]&lt;=250,"High Usage","Very High Usage")))</f>
        <v>High Usage</v>
      </c>
      <c r="AE487" t="str">
        <f>IF(tbl_Customers[[#This Row],[total_intl_calls]]&lt;=5,"Low Calls", IF(tbl_Customers[[#This Row],[total_intl_calls]]&lt;=10, "Medium Calls", "High Calls"))</f>
        <v>Low Calls</v>
      </c>
      <c r="AF4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87" s="36" t="str">
        <f>IF(tbl_Customers[[#This Row],[Churn_Risk_Score]]&gt;=10,"High Risk", IF(tbl_Customers[[#This Row],[Churn_Risk_Score]]&gt;=5,"Medium Risk","Low Risk"))</f>
        <v>Low Risk</v>
      </c>
    </row>
    <row r="488" spans="1:33" x14ac:dyDescent="0.35">
      <c r="A488">
        <v>487</v>
      </c>
      <c r="B488" t="s">
        <v>46</v>
      </c>
      <c r="C488">
        <v>114</v>
      </c>
      <c r="D488" t="s">
        <v>21</v>
      </c>
      <c r="E488" t="s">
        <v>22</v>
      </c>
      <c r="F488" t="s">
        <v>22</v>
      </c>
      <c r="G488">
        <v>0</v>
      </c>
      <c r="H488">
        <v>169.6</v>
      </c>
      <c r="I488">
        <v>85</v>
      </c>
      <c r="J488">
        <v>28.83</v>
      </c>
      <c r="K488">
        <v>58.9</v>
      </c>
      <c r="L488">
        <v>86</v>
      </c>
      <c r="M488">
        <v>5.01</v>
      </c>
      <c r="N488">
        <v>179.3</v>
      </c>
      <c r="O488">
        <v>124</v>
      </c>
      <c r="P488">
        <v>8.07</v>
      </c>
      <c r="Q488">
        <v>7.4</v>
      </c>
      <c r="R488">
        <v>8</v>
      </c>
      <c r="S488">
        <v>2</v>
      </c>
      <c r="T488">
        <v>1</v>
      </c>
      <c r="U488" t="s">
        <v>22</v>
      </c>
      <c r="V488">
        <f>IF(tbl_Customers[[#This Row],[churn]] = "yes", 1, 0)</f>
        <v>0</v>
      </c>
      <c r="W488" t="str">
        <f>IF(tbl_Customers[[#This Row],[number_customer_service_calls]] &lt;= 1, "0-1 Calls", IF(tbl_Customers[[#This Row],[number_customer_service_calls]] &lt;= 3, "2-3 Calls", IF(tbl_Customers[[#This Row],[number_customer_service_calls]] &lt;=5, "4-5 Calls", "6+ Calls")))</f>
        <v>0-1 Calls</v>
      </c>
      <c r="X488" t="str">
        <f>IF(tbl_Customers[[#This Row],[account_length]] &lt;= 50, "0-50", IF(tbl_Customers[[#This Row],[account_length]] &lt;=100, "51-100", IF(tbl_Customers[[#This Row],[account_length]] &lt;= 150, "101-150", "151+")))</f>
        <v>101-150</v>
      </c>
      <c r="Y488" t="str">
        <f>IF(tbl_Customers[[#This Row],[total_intl_charge]] &lt;= 3, "Low Charges", "High Charges")</f>
        <v>Low Charges</v>
      </c>
      <c r="Z488" t="str">
        <f>IF(tbl_Customers[[#This Row],[total_eve_calls]]&lt;=80,"Low Calls",
IF(tbl_Customers[[#This Row],[total_eve_calls]]&lt;=120,"Medium Calls","High Calls"))</f>
        <v>Medium Calls</v>
      </c>
      <c r="AA488" t="str">
        <f>IF(tbl_Customers[[#This Row],[total_eve_charge]]&lt;=15,"Low Charges",
IF(tbl_Customers[[#This Row],[total_eve_charge]]&lt;=20,"Medium Charges","High Charges"))</f>
        <v>Low Charges</v>
      </c>
      <c r="AB4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88" t="str">
        <f>IF(tbl_Customers[[#This Row],[number_vmail_messages]] = 0, "No Usage", IF(tbl_Customers[[#This Row],[number_vmail_messages]] &lt;= 20, "Low Usage", IF(tbl_Customers[[#This Row],[number_vmail_messages]] &lt;= 40, "Medium Usgae", "High Usage")))</f>
        <v>No Usage</v>
      </c>
      <c r="AD488" t="str">
        <f>IF(tbl_Customers[[#This Row],[total_day_minutes]]&lt;=150,"Low Usage", IF(tbl_Customers[[#This Row],[total_day_minutes]]&lt;=200,"Medium Usage", IF(tbl_Customers[[#This Row],[total_day_minutes]]&lt;=250,"High Usage","Very High Usage")))</f>
        <v>Medium Usage</v>
      </c>
      <c r="AE488" t="str">
        <f>IF(tbl_Customers[[#This Row],[total_intl_calls]]&lt;=5,"Low Calls", IF(tbl_Customers[[#This Row],[total_intl_calls]]&lt;=10, "Medium Calls", "High Calls"))</f>
        <v>Medium Calls</v>
      </c>
      <c r="AF4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8" s="36" t="str">
        <f>IF(tbl_Customers[[#This Row],[Churn_Risk_Score]]&gt;=10,"High Risk", IF(tbl_Customers[[#This Row],[Churn_Risk_Score]]&gt;=5,"Medium Risk","Low Risk"))</f>
        <v>Low Risk</v>
      </c>
    </row>
    <row r="489" spans="1:33" x14ac:dyDescent="0.35">
      <c r="A489">
        <v>488</v>
      </c>
      <c r="B489" t="s">
        <v>26</v>
      </c>
      <c r="C489">
        <v>101</v>
      </c>
      <c r="D489" t="s">
        <v>25</v>
      </c>
      <c r="E489" t="s">
        <v>22</v>
      </c>
      <c r="F489" t="s">
        <v>22</v>
      </c>
      <c r="G489">
        <v>0</v>
      </c>
      <c r="H489">
        <v>89.7</v>
      </c>
      <c r="I489">
        <v>118</v>
      </c>
      <c r="J489">
        <v>15.25</v>
      </c>
      <c r="K489">
        <v>260.10000000000002</v>
      </c>
      <c r="L489">
        <v>79</v>
      </c>
      <c r="M489">
        <v>22.11</v>
      </c>
      <c r="N489">
        <v>170.1</v>
      </c>
      <c r="O489">
        <v>93</v>
      </c>
      <c r="P489">
        <v>7.65</v>
      </c>
      <c r="Q489">
        <v>13.5</v>
      </c>
      <c r="R489">
        <v>11</v>
      </c>
      <c r="S489">
        <v>3.65</v>
      </c>
      <c r="T489">
        <v>5</v>
      </c>
      <c r="U489" t="s">
        <v>23</v>
      </c>
      <c r="V489">
        <f>IF(tbl_Customers[[#This Row],[churn]] = "yes", 1, 0)</f>
        <v>1</v>
      </c>
      <c r="W489" t="str">
        <f>IF(tbl_Customers[[#This Row],[number_customer_service_calls]] &lt;= 1, "0-1 Calls", IF(tbl_Customers[[#This Row],[number_customer_service_calls]] &lt;= 3, "2-3 Calls", IF(tbl_Customers[[#This Row],[number_customer_service_calls]] &lt;=5, "4-5 Calls", "6+ Calls")))</f>
        <v>4-5 Calls</v>
      </c>
      <c r="X489" t="str">
        <f>IF(tbl_Customers[[#This Row],[account_length]] &lt;= 50, "0-50", IF(tbl_Customers[[#This Row],[account_length]] &lt;=100, "51-100", IF(tbl_Customers[[#This Row],[account_length]] &lt;= 150, "101-150", "151+")))</f>
        <v>101-150</v>
      </c>
      <c r="Y489" t="str">
        <f>IF(tbl_Customers[[#This Row],[total_intl_charge]] &lt;= 3, "Low Charges", "High Charges")</f>
        <v>High Charges</v>
      </c>
      <c r="Z489" t="str">
        <f>IF(tbl_Customers[[#This Row],[total_eve_calls]]&lt;=80,"Low Calls",
IF(tbl_Customers[[#This Row],[total_eve_calls]]&lt;=120,"Medium Calls","High Calls"))</f>
        <v>Low Calls</v>
      </c>
      <c r="AA489" t="str">
        <f>IF(tbl_Customers[[#This Row],[total_eve_charge]]&lt;=15,"Low Charges",
IF(tbl_Customers[[#This Row],[total_eve_charge]]&lt;=20,"Medium Charges","High Charges"))</f>
        <v>High Charges</v>
      </c>
      <c r="AB4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9" t="str">
        <f>IF(tbl_Customers[[#This Row],[number_vmail_messages]] = 0, "No Usage", IF(tbl_Customers[[#This Row],[number_vmail_messages]] &lt;= 20, "Low Usage", IF(tbl_Customers[[#This Row],[number_vmail_messages]] &lt;= 40, "Medium Usgae", "High Usage")))</f>
        <v>No Usage</v>
      </c>
      <c r="AD489" t="str">
        <f>IF(tbl_Customers[[#This Row],[total_day_minutes]]&lt;=150,"Low Usage", IF(tbl_Customers[[#This Row],[total_day_minutes]]&lt;=200,"Medium Usage", IF(tbl_Customers[[#This Row],[total_day_minutes]]&lt;=250,"High Usage","Very High Usage")))</f>
        <v>Low Usage</v>
      </c>
      <c r="AE489" t="str">
        <f>IF(tbl_Customers[[#This Row],[total_intl_calls]]&lt;=5,"Low Calls", IF(tbl_Customers[[#This Row],[total_intl_calls]]&lt;=10, "Medium Calls", "High Calls"))</f>
        <v>High Calls</v>
      </c>
      <c r="AF4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89" s="36" t="str">
        <f>IF(tbl_Customers[[#This Row],[Churn_Risk_Score]]&gt;=10,"High Risk", IF(tbl_Customers[[#This Row],[Churn_Risk_Score]]&gt;=5,"Medium Risk","Low Risk"))</f>
        <v>Medium Risk</v>
      </c>
    </row>
    <row r="490" spans="1:33" x14ac:dyDescent="0.35">
      <c r="A490">
        <v>489</v>
      </c>
      <c r="B490" t="s">
        <v>51</v>
      </c>
      <c r="C490">
        <v>117</v>
      </c>
      <c r="D490" t="s">
        <v>25</v>
      </c>
      <c r="E490" t="s">
        <v>22</v>
      </c>
      <c r="F490" t="s">
        <v>23</v>
      </c>
      <c r="G490">
        <v>14</v>
      </c>
      <c r="H490">
        <v>80.2</v>
      </c>
      <c r="I490">
        <v>81</v>
      </c>
      <c r="J490">
        <v>13.63</v>
      </c>
      <c r="K490">
        <v>219</v>
      </c>
      <c r="L490">
        <v>103</v>
      </c>
      <c r="M490">
        <v>18.62</v>
      </c>
      <c r="N490">
        <v>122.6</v>
      </c>
      <c r="O490">
        <v>102</v>
      </c>
      <c r="P490">
        <v>5.52</v>
      </c>
      <c r="Q490">
        <v>8.6</v>
      </c>
      <c r="R490">
        <v>2</v>
      </c>
      <c r="S490">
        <v>2.3199999999999998</v>
      </c>
      <c r="T490">
        <v>1</v>
      </c>
      <c r="U490" t="s">
        <v>22</v>
      </c>
      <c r="V490">
        <f>IF(tbl_Customers[[#This Row],[churn]] = "yes", 1, 0)</f>
        <v>0</v>
      </c>
      <c r="W490" t="str">
        <f>IF(tbl_Customers[[#This Row],[number_customer_service_calls]] &lt;= 1, "0-1 Calls", IF(tbl_Customers[[#This Row],[number_customer_service_calls]] &lt;= 3, "2-3 Calls", IF(tbl_Customers[[#This Row],[number_customer_service_calls]] &lt;=5, "4-5 Calls", "6+ Calls")))</f>
        <v>0-1 Calls</v>
      </c>
      <c r="X490" t="str">
        <f>IF(tbl_Customers[[#This Row],[account_length]] &lt;= 50, "0-50", IF(tbl_Customers[[#This Row],[account_length]] &lt;=100, "51-100", IF(tbl_Customers[[#This Row],[account_length]] &lt;= 150, "101-150", "151+")))</f>
        <v>101-150</v>
      </c>
      <c r="Y490" t="str">
        <f>IF(tbl_Customers[[#This Row],[total_intl_charge]] &lt;= 3, "Low Charges", "High Charges")</f>
        <v>Low Charges</v>
      </c>
      <c r="Z490" t="str">
        <f>IF(tbl_Customers[[#This Row],[total_eve_calls]]&lt;=80,"Low Calls",
IF(tbl_Customers[[#This Row],[total_eve_calls]]&lt;=120,"Medium Calls","High Calls"))</f>
        <v>Medium Calls</v>
      </c>
      <c r="AA490" t="str">
        <f>IF(tbl_Customers[[#This Row],[total_eve_charge]]&lt;=15,"Low Charges",
IF(tbl_Customers[[#This Row],[total_eve_charge]]&lt;=20,"Medium Charges","High Charges"))</f>
        <v>Medium Charges</v>
      </c>
      <c r="AB4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0" t="str">
        <f>IF(tbl_Customers[[#This Row],[number_vmail_messages]] = 0, "No Usage", IF(tbl_Customers[[#This Row],[number_vmail_messages]] &lt;= 20, "Low Usage", IF(tbl_Customers[[#This Row],[number_vmail_messages]] &lt;= 40, "Medium Usgae", "High Usage")))</f>
        <v>Low Usage</v>
      </c>
      <c r="AD490" t="str">
        <f>IF(tbl_Customers[[#This Row],[total_day_minutes]]&lt;=150,"Low Usage", IF(tbl_Customers[[#This Row],[total_day_minutes]]&lt;=200,"Medium Usage", IF(tbl_Customers[[#This Row],[total_day_minutes]]&lt;=250,"High Usage","Very High Usage")))</f>
        <v>Low Usage</v>
      </c>
      <c r="AE490" t="str">
        <f>IF(tbl_Customers[[#This Row],[total_intl_calls]]&lt;=5,"Low Calls", IF(tbl_Customers[[#This Row],[total_intl_calls]]&lt;=10, "Medium Calls", "High Calls"))</f>
        <v>Low Calls</v>
      </c>
      <c r="AF4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90" s="36" t="str">
        <f>IF(tbl_Customers[[#This Row],[Churn_Risk_Score]]&gt;=10,"High Risk", IF(tbl_Customers[[#This Row],[Churn_Risk_Score]]&gt;=5,"Medium Risk","Low Risk"))</f>
        <v>Low Risk</v>
      </c>
    </row>
    <row r="491" spans="1:33" x14ac:dyDescent="0.35">
      <c r="A491">
        <v>490</v>
      </c>
      <c r="B491" t="s">
        <v>73</v>
      </c>
      <c r="C491">
        <v>82</v>
      </c>
      <c r="D491" t="s">
        <v>25</v>
      </c>
      <c r="E491" t="s">
        <v>22</v>
      </c>
      <c r="F491" t="s">
        <v>22</v>
      </c>
      <c r="G491">
        <v>0</v>
      </c>
      <c r="H491">
        <v>125.7</v>
      </c>
      <c r="I491">
        <v>96</v>
      </c>
      <c r="J491">
        <v>21.37</v>
      </c>
      <c r="K491">
        <v>207.6</v>
      </c>
      <c r="L491">
        <v>137</v>
      </c>
      <c r="M491">
        <v>17.649999999999999</v>
      </c>
      <c r="N491">
        <v>183.1</v>
      </c>
      <c r="O491">
        <v>103</v>
      </c>
      <c r="P491">
        <v>8.24</v>
      </c>
      <c r="Q491">
        <v>12.9</v>
      </c>
      <c r="R491">
        <v>2</v>
      </c>
      <c r="S491">
        <v>3.48</v>
      </c>
      <c r="T491">
        <v>1</v>
      </c>
      <c r="U491" t="s">
        <v>22</v>
      </c>
      <c r="V491">
        <f>IF(tbl_Customers[[#This Row],[churn]] = "yes", 1, 0)</f>
        <v>0</v>
      </c>
      <c r="W491" t="str">
        <f>IF(tbl_Customers[[#This Row],[number_customer_service_calls]] &lt;= 1, "0-1 Calls", IF(tbl_Customers[[#This Row],[number_customer_service_calls]] &lt;= 3, "2-3 Calls", IF(tbl_Customers[[#This Row],[number_customer_service_calls]] &lt;=5, "4-5 Calls", "6+ Calls")))</f>
        <v>0-1 Calls</v>
      </c>
      <c r="X491" t="str">
        <f>IF(tbl_Customers[[#This Row],[account_length]] &lt;= 50, "0-50", IF(tbl_Customers[[#This Row],[account_length]] &lt;=100, "51-100", IF(tbl_Customers[[#This Row],[account_length]] &lt;= 150, "101-150", "151+")))</f>
        <v>51-100</v>
      </c>
      <c r="Y491" t="str">
        <f>IF(tbl_Customers[[#This Row],[total_intl_charge]] &lt;= 3, "Low Charges", "High Charges")</f>
        <v>High Charges</v>
      </c>
      <c r="Z491" t="str">
        <f>IF(tbl_Customers[[#This Row],[total_eve_calls]]&lt;=80,"Low Calls",
IF(tbl_Customers[[#This Row],[total_eve_calls]]&lt;=120,"Medium Calls","High Calls"))</f>
        <v>High Calls</v>
      </c>
      <c r="AA491" t="str">
        <f>IF(tbl_Customers[[#This Row],[total_eve_charge]]&lt;=15,"Low Charges",
IF(tbl_Customers[[#This Row],[total_eve_charge]]&lt;=20,"Medium Charges","High Charges"))</f>
        <v>Medium Charges</v>
      </c>
      <c r="AB4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1" t="str">
        <f>IF(tbl_Customers[[#This Row],[number_vmail_messages]] = 0, "No Usage", IF(tbl_Customers[[#This Row],[number_vmail_messages]] &lt;= 20, "Low Usage", IF(tbl_Customers[[#This Row],[number_vmail_messages]] &lt;= 40, "Medium Usgae", "High Usage")))</f>
        <v>No Usage</v>
      </c>
      <c r="AD491" t="str">
        <f>IF(tbl_Customers[[#This Row],[total_day_minutes]]&lt;=150,"Low Usage", IF(tbl_Customers[[#This Row],[total_day_minutes]]&lt;=200,"Medium Usage", IF(tbl_Customers[[#This Row],[total_day_minutes]]&lt;=250,"High Usage","Very High Usage")))</f>
        <v>Low Usage</v>
      </c>
      <c r="AE491" t="str">
        <f>IF(tbl_Customers[[#This Row],[total_intl_calls]]&lt;=5,"Low Calls", IF(tbl_Customers[[#This Row],[total_intl_calls]]&lt;=10, "Medium Calls", "High Calls"))</f>
        <v>Low Calls</v>
      </c>
      <c r="AF4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91" s="36" t="str">
        <f>IF(tbl_Customers[[#This Row],[Churn_Risk_Score]]&gt;=10,"High Risk", IF(tbl_Customers[[#This Row],[Churn_Risk_Score]]&gt;=5,"Medium Risk","Low Risk"))</f>
        <v>Low Risk</v>
      </c>
    </row>
    <row r="492" spans="1:33" x14ac:dyDescent="0.35">
      <c r="A492">
        <v>491</v>
      </c>
      <c r="B492" t="s">
        <v>26</v>
      </c>
      <c r="C492">
        <v>92</v>
      </c>
      <c r="D492" t="s">
        <v>28</v>
      </c>
      <c r="E492" t="s">
        <v>22</v>
      </c>
      <c r="F492" t="s">
        <v>22</v>
      </c>
      <c r="G492">
        <v>0</v>
      </c>
      <c r="H492">
        <v>176.3</v>
      </c>
      <c r="I492">
        <v>85</v>
      </c>
      <c r="J492">
        <v>29.97</v>
      </c>
      <c r="K492">
        <v>93.4</v>
      </c>
      <c r="L492">
        <v>125</v>
      </c>
      <c r="M492">
        <v>7.94</v>
      </c>
      <c r="N492">
        <v>207.2</v>
      </c>
      <c r="O492">
        <v>107</v>
      </c>
      <c r="P492">
        <v>9.32</v>
      </c>
      <c r="Q492">
        <v>9.6</v>
      </c>
      <c r="R492">
        <v>1</v>
      </c>
      <c r="S492">
        <v>2.59</v>
      </c>
      <c r="T492">
        <v>2</v>
      </c>
      <c r="U492" t="s">
        <v>22</v>
      </c>
      <c r="V492">
        <f>IF(tbl_Customers[[#This Row],[churn]] = "yes", 1, 0)</f>
        <v>0</v>
      </c>
      <c r="W492" t="str">
        <f>IF(tbl_Customers[[#This Row],[number_customer_service_calls]] &lt;= 1, "0-1 Calls", IF(tbl_Customers[[#This Row],[number_customer_service_calls]] &lt;= 3, "2-3 Calls", IF(tbl_Customers[[#This Row],[number_customer_service_calls]] &lt;=5, "4-5 Calls", "6+ Calls")))</f>
        <v>2-3 Calls</v>
      </c>
      <c r="X492" t="str">
        <f>IF(tbl_Customers[[#This Row],[account_length]] &lt;= 50, "0-50", IF(tbl_Customers[[#This Row],[account_length]] &lt;=100, "51-100", IF(tbl_Customers[[#This Row],[account_length]] &lt;= 150, "101-150", "151+")))</f>
        <v>51-100</v>
      </c>
      <c r="Y492" t="str">
        <f>IF(tbl_Customers[[#This Row],[total_intl_charge]] &lt;= 3, "Low Charges", "High Charges")</f>
        <v>Low Charges</v>
      </c>
      <c r="Z492" t="str">
        <f>IF(tbl_Customers[[#This Row],[total_eve_calls]]&lt;=80,"Low Calls",
IF(tbl_Customers[[#This Row],[total_eve_calls]]&lt;=120,"Medium Calls","High Calls"))</f>
        <v>High Calls</v>
      </c>
      <c r="AA492" t="str">
        <f>IF(tbl_Customers[[#This Row],[total_eve_charge]]&lt;=15,"Low Charges",
IF(tbl_Customers[[#This Row],[total_eve_charge]]&lt;=20,"Medium Charges","High Charges"))</f>
        <v>Low Charges</v>
      </c>
      <c r="AB4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2" t="str">
        <f>IF(tbl_Customers[[#This Row],[number_vmail_messages]] = 0, "No Usage", IF(tbl_Customers[[#This Row],[number_vmail_messages]] &lt;= 20, "Low Usage", IF(tbl_Customers[[#This Row],[number_vmail_messages]] &lt;= 40, "Medium Usgae", "High Usage")))</f>
        <v>No Usage</v>
      </c>
      <c r="AD492" t="str">
        <f>IF(tbl_Customers[[#This Row],[total_day_minutes]]&lt;=150,"Low Usage", IF(tbl_Customers[[#This Row],[total_day_minutes]]&lt;=200,"Medium Usage", IF(tbl_Customers[[#This Row],[total_day_minutes]]&lt;=250,"High Usage","Very High Usage")))</f>
        <v>Medium Usage</v>
      </c>
      <c r="AE492" t="str">
        <f>IF(tbl_Customers[[#This Row],[total_intl_calls]]&lt;=5,"Low Calls", IF(tbl_Customers[[#This Row],[total_intl_calls]]&lt;=10, "Medium Calls", "High Calls"))</f>
        <v>Low Calls</v>
      </c>
      <c r="AF4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2" s="36" t="str">
        <f>IF(tbl_Customers[[#This Row],[Churn_Risk_Score]]&gt;=10,"High Risk", IF(tbl_Customers[[#This Row],[Churn_Risk_Score]]&gt;=5,"Medium Risk","Low Risk"))</f>
        <v>Low Risk</v>
      </c>
    </row>
    <row r="493" spans="1:33" x14ac:dyDescent="0.35">
      <c r="A493">
        <v>492</v>
      </c>
      <c r="B493" t="s">
        <v>66</v>
      </c>
      <c r="C493">
        <v>82</v>
      </c>
      <c r="D493" t="s">
        <v>28</v>
      </c>
      <c r="E493" t="s">
        <v>22</v>
      </c>
      <c r="F493" t="s">
        <v>23</v>
      </c>
      <c r="G493">
        <v>29</v>
      </c>
      <c r="H493">
        <v>207.2</v>
      </c>
      <c r="I493">
        <v>111</v>
      </c>
      <c r="J493">
        <v>35.22</v>
      </c>
      <c r="K493">
        <v>254.1</v>
      </c>
      <c r="L493">
        <v>137</v>
      </c>
      <c r="M493">
        <v>21.6</v>
      </c>
      <c r="N493">
        <v>169.3</v>
      </c>
      <c r="O493">
        <v>92</v>
      </c>
      <c r="P493">
        <v>7.62</v>
      </c>
      <c r="Q493">
        <v>9.5</v>
      </c>
      <c r="R493">
        <v>5</v>
      </c>
      <c r="S493">
        <v>2.57</v>
      </c>
      <c r="T493">
        <v>2</v>
      </c>
      <c r="U493" t="s">
        <v>22</v>
      </c>
      <c r="V493">
        <f>IF(tbl_Customers[[#This Row],[churn]] = "yes", 1, 0)</f>
        <v>0</v>
      </c>
      <c r="W493" t="str">
        <f>IF(tbl_Customers[[#This Row],[number_customer_service_calls]] &lt;= 1, "0-1 Calls", IF(tbl_Customers[[#This Row],[number_customer_service_calls]] &lt;= 3, "2-3 Calls", IF(tbl_Customers[[#This Row],[number_customer_service_calls]] &lt;=5, "4-5 Calls", "6+ Calls")))</f>
        <v>2-3 Calls</v>
      </c>
      <c r="X493" t="str">
        <f>IF(tbl_Customers[[#This Row],[account_length]] &lt;= 50, "0-50", IF(tbl_Customers[[#This Row],[account_length]] &lt;=100, "51-100", IF(tbl_Customers[[#This Row],[account_length]] &lt;= 150, "101-150", "151+")))</f>
        <v>51-100</v>
      </c>
      <c r="Y493" t="str">
        <f>IF(tbl_Customers[[#This Row],[total_intl_charge]] &lt;= 3, "Low Charges", "High Charges")</f>
        <v>Low Charges</v>
      </c>
      <c r="Z493" t="str">
        <f>IF(tbl_Customers[[#This Row],[total_eve_calls]]&lt;=80,"Low Calls",
IF(tbl_Customers[[#This Row],[total_eve_calls]]&lt;=120,"Medium Calls","High Calls"))</f>
        <v>High Calls</v>
      </c>
      <c r="AA493" t="str">
        <f>IF(tbl_Customers[[#This Row],[total_eve_charge]]&lt;=15,"Low Charges",
IF(tbl_Customers[[#This Row],[total_eve_charge]]&lt;=20,"Medium Charges","High Charges"))</f>
        <v>High Charges</v>
      </c>
      <c r="AB4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93" t="str">
        <f>IF(tbl_Customers[[#This Row],[number_vmail_messages]] = 0, "No Usage", IF(tbl_Customers[[#This Row],[number_vmail_messages]] &lt;= 20, "Low Usage", IF(tbl_Customers[[#This Row],[number_vmail_messages]] &lt;= 40, "Medium Usgae", "High Usage")))</f>
        <v>Medium Usgae</v>
      </c>
      <c r="AD493" t="str">
        <f>IF(tbl_Customers[[#This Row],[total_day_minutes]]&lt;=150,"Low Usage", IF(tbl_Customers[[#This Row],[total_day_minutes]]&lt;=200,"Medium Usage", IF(tbl_Customers[[#This Row],[total_day_minutes]]&lt;=250,"High Usage","Very High Usage")))</f>
        <v>High Usage</v>
      </c>
      <c r="AE493" t="str">
        <f>IF(tbl_Customers[[#This Row],[total_intl_calls]]&lt;=5,"Low Calls", IF(tbl_Customers[[#This Row],[total_intl_calls]]&lt;=10, "Medium Calls", "High Calls"))</f>
        <v>Low Calls</v>
      </c>
      <c r="AF4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93" s="36" t="str">
        <f>IF(tbl_Customers[[#This Row],[Churn_Risk_Score]]&gt;=10,"High Risk", IF(tbl_Customers[[#This Row],[Churn_Risk_Score]]&gt;=5,"Medium Risk","Low Risk"))</f>
        <v>Low Risk</v>
      </c>
    </row>
    <row r="494" spans="1:33" x14ac:dyDescent="0.35">
      <c r="A494">
        <v>493</v>
      </c>
      <c r="B494" t="s">
        <v>31</v>
      </c>
      <c r="C494">
        <v>90</v>
      </c>
      <c r="D494" t="s">
        <v>21</v>
      </c>
      <c r="E494" t="s">
        <v>22</v>
      </c>
      <c r="F494" t="s">
        <v>22</v>
      </c>
      <c r="G494">
        <v>0</v>
      </c>
      <c r="H494">
        <v>205.7</v>
      </c>
      <c r="I494">
        <v>138</v>
      </c>
      <c r="J494">
        <v>34.97</v>
      </c>
      <c r="K494">
        <v>161.9</v>
      </c>
      <c r="L494">
        <v>83</v>
      </c>
      <c r="M494">
        <v>13.76</v>
      </c>
      <c r="N494">
        <v>269.7</v>
      </c>
      <c r="O494">
        <v>104</v>
      </c>
      <c r="P494">
        <v>12.14</v>
      </c>
      <c r="Q494">
        <v>12.5</v>
      </c>
      <c r="R494">
        <v>6</v>
      </c>
      <c r="S494">
        <v>3.38</v>
      </c>
      <c r="T494">
        <v>2</v>
      </c>
      <c r="U494" t="s">
        <v>22</v>
      </c>
      <c r="V494">
        <f>IF(tbl_Customers[[#This Row],[churn]] = "yes", 1, 0)</f>
        <v>0</v>
      </c>
      <c r="W494" t="str">
        <f>IF(tbl_Customers[[#This Row],[number_customer_service_calls]] &lt;= 1, "0-1 Calls", IF(tbl_Customers[[#This Row],[number_customer_service_calls]] &lt;= 3, "2-3 Calls", IF(tbl_Customers[[#This Row],[number_customer_service_calls]] &lt;=5, "4-5 Calls", "6+ Calls")))</f>
        <v>2-3 Calls</v>
      </c>
      <c r="X494" t="str">
        <f>IF(tbl_Customers[[#This Row],[account_length]] &lt;= 50, "0-50", IF(tbl_Customers[[#This Row],[account_length]] &lt;=100, "51-100", IF(tbl_Customers[[#This Row],[account_length]] &lt;= 150, "101-150", "151+")))</f>
        <v>51-100</v>
      </c>
      <c r="Y494" t="str">
        <f>IF(tbl_Customers[[#This Row],[total_intl_charge]] &lt;= 3, "Low Charges", "High Charges")</f>
        <v>High Charges</v>
      </c>
      <c r="Z494" t="str">
        <f>IF(tbl_Customers[[#This Row],[total_eve_calls]]&lt;=80,"Low Calls",
IF(tbl_Customers[[#This Row],[total_eve_calls]]&lt;=120,"Medium Calls","High Calls"))</f>
        <v>Medium Calls</v>
      </c>
      <c r="AA494" t="str">
        <f>IF(tbl_Customers[[#This Row],[total_eve_charge]]&lt;=15,"Low Charges",
IF(tbl_Customers[[#This Row],[total_eve_charge]]&lt;=20,"Medium Charges","High Charges"))</f>
        <v>Low Charges</v>
      </c>
      <c r="AB4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4" t="str">
        <f>IF(tbl_Customers[[#This Row],[number_vmail_messages]] = 0, "No Usage", IF(tbl_Customers[[#This Row],[number_vmail_messages]] &lt;= 20, "Low Usage", IF(tbl_Customers[[#This Row],[number_vmail_messages]] &lt;= 40, "Medium Usgae", "High Usage")))</f>
        <v>No Usage</v>
      </c>
      <c r="AD494" t="str">
        <f>IF(tbl_Customers[[#This Row],[total_day_minutes]]&lt;=150,"Low Usage", IF(tbl_Customers[[#This Row],[total_day_minutes]]&lt;=200,"Medium Usage", IF(tbl_Customers[[#This Row],[total_day_minutes]]&lt;=250,"High Usage","Very High Usage")))</f>
        <v>High Usage</v>
      </c>
      <c r="AE494" t="str">
        <f>IF(tbl_Customers[[#This Row],[total_intl_calls]]&lt;=5,"Low Calls", IF(tbl_Customers[[#This Row],[total_intl_calls]]&lt;=10, "Medium Calls", "High Calls"))</f>
        <v>Medium Calls</v>
      </c>
      <c r="AF4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94" s="36" t="str">
        <f>IF(tbl_Customers[[#This Row],[Churn_Risk_Score]]&gt;=10,"High Risk", IF(tbl_Customers[[#This Row],[Churn_Risk_Score]]&gt;=5,"Medium Risk","Low Risk"))</f>
        <v>Low Risk</v>
      </c>
    </row>
    <row r="495" spans="1:33" x14ac:dyDescent="0.35">
      <c r="A495">
        <v>494</v>
      </c>
      <c r="B495" t="s">
        <v>60</v>
      </c>
      <c r="C495">
        <v>124</v>
      </c>
      <c r="D495" t="s">
        <v>28</v>
      </c>
      <c r="E495" t="s">
        <v>22</v>
      </c>
      <c r="F495" t="s">
        <v>22</v>
      </c>
      <c r="G495">
        <v>0</v>
      </c>
      <c r="H495">
        <v>157.5</v>
      </c>
      <c r="I495">
        <v>70</v>
      </c>
      <c r="J495">
        <v>26.78</v>
      </c>
      <c r="K495">
        <v>130.69999999999999</v>
      </c>
      <c r="L495">
        <v>79</v>
      </c>
      <c r="M495">
        <v>11.11</v>
      </c>
      <c r="N495">
        <v>193.4</v>
      </c>
      <c r="O495">
        <v>98</v>
      </c>
      <c r="P495">
        <v>8.6999999999999993</v>
      </c>
      <c r="Q495">
        <v>9.6</v>
      </c>
      <c r="R495">
        <v>4</v>
      </c>
      <c r="S495">
        <v>2.59</v>
      </c>
      <c r="T495">
        <v>3</v>
      </c>
      <c r="U495" t="s">
        <v>22</v>
      </c>
      <c r="V495">
        <f>IF(tbl_Customers[[#This Row],[churn]] = "yes", 1, 0)</f>
        <v>0</v>
      </c>
      <c r="W495" t="str">
        <f>IF(tbl_Customers[[#This Row],[number_customer_service_calls]] &lt;= 1, "0-1 Calls", IF(tbl_Customers[[#This Row],[number_customer_service_calls]] &lt;= 3, "2-3 Calls", IF(tbl_Customers[[#This Row],[number_customer_service_calls]] &lt;=5, "4-5 Calls", "6+ Calls")))</f>
        <v>2-3 Calls</v>
      </c>
      <c r="X495" t="str">
        <f>IF(tbl_Customers[[#This Row],[account_length]] &lt;= 50, "0-50", IF(tbl_Customers[[#This Row],[account_length]] &lt;=100, "51-100", IF(tbl_Customers[[#This Row],[account_length]] &lt;= 150, "101-150", "151+")))</f>
        <v>101-150</v>
      </c>
      <c r="Y495" t="str">
        <f>IF(tbl_Customers[[#This Row],[total_intl_charge]] &lt;= 3, "Low Charges", "High Charges")</f>
        <v>Low Charges</v>
      </c>
      <c r="Z495" t="str">
        <f>IF(tbl_Customers[[#This Row],[total_eve_calls]]&lt;=80,"Low Calls",
IF(tbl_Customers[[#This Row],[total_eve_calls]]&lt;=120,"Medium Calls","High Calls"))</f>
        <v>Low Calls</v>
      </c>
      <c r="AA495" t="str">
        <f>IF(tbl_Customers[[#This Row],[total_eve_charge]]&lt;=15,"Low Charges",
IF(tbl_Customers[[#This Row],[total_eve_charge]]&lt;=20,"Medium Charges","High Charges"))</f>
        <v>Low Charges</v>
      </c>
      <c r="AB4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95" t="str">
        <f>IF(tbl_Customers[[#This Row],[number_vmail_messages]] = 0, "No Usage", IF(tbl_Customers[[#This Row],[number_vmail_messages]] &lt;= 20, "Low Usage", IF(tbl_Customers[[#This Row],[number_vmail_messages]] &lt;= 40, "Medium Usgae", "High Usage")))</f>
        <v>No Usage</v>
      </c>
      <c r="AD495" t="str">
        <f>IF(tbl_Customers[[#This Row],[total_day_minutes]]&lt;=150,"Low Usage", IF(tbl_Customers[[#This Row],[total_day_minutes]]&lt;=200,"Medium Usage", IF(tbl_Customers[[#This Row],[total_day_minutes]]&lt;=250,"High Usage","Very High Usage")))</f>
        <v>Medium Usage</v>
      </c>
      <c r="AE495" t="str">
        <f>IF(tbl_Customers[[#This Row],[total_intl_calls]]&lt;=5,"Low Calls", IF(tbl_Customers[[#This Row],[total_intl_calls]]&lt;=10, "Medium Calls", "High Calls"))</f>
        <v>Low Calls</v>
      </c>
      <c r="AF4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5" s="36" t="str">
        <f>IF(tbl_Customers[[#This Row],[Churn_Risk_Score]]&gt;=10,"High Risk", IF(tbl_Customers[[#This Row],[Churn_Risk_Score]]&gt;=5,"Medium Risk","Low Risk"))</f>
        <v>Low Risk</v>
      </c>
    </row>
    <row r="496" spans="1:33" x14ac:dyDescent="0.35">
      <c r="A496">
        <v>495</v>
      </c>
      <c r="B496" t="s">
        <v>36</v>
      </c>
      <c r="C496">
        <v>39</v>
      </c>
      <c r="D496" t="s">
        <v>25</v>
      </c>
      <c r="E496" t="s">
        <v>22</v>
      </c>
      <c r="F496" t="s">
        <v>22</v>
      </c>
      <c r="G496">
        <v>0</v>
      </c>
      <c r="H496">
        <v>160.4</v>
      </c>
      <c r="I496">
        <v>68</v>
      </c>
      <c r="J496">
        <v>27.27</v>
      </c>
      <c r="K496">
        <v>102.6</v>
      </c>
      <c r="L496">
        <v>103</v>
      </c>
      <c r="M496">
        <v>8.7200000000000006</v>
      </c>
      <c r="N496">
        <v>235.3</v>
      </c>
      <c r="O496">
        <v>106</v>
      </c>
      <c r="P496">
        <v>10.59</v>
      </c>
      <c r="Q496">
        <v>9.1</v>
      </c>
      <c r="R496">
        <v>5</v>
      </c>
      <c r="S496">
        <v>2.46</v>
      </c>
      <c r="T496">
        <v>2</v>
      </c>
      <c r="U496" t="s">
        <v>22</v>
      </c>
      <c r="V496">
        <f>IF(tbl_Customers[[#This Row],[churn]] = "yes", 1, 0)</f>
        <v>0</v>
      </c>
      <c r="W496" t="str">
        <f>IF(tbl_Customers[[#This Row],[number_customer_service_calls]] &lt;= 1, "0-1 Calls", IF(tbl_Customers[[#This Row],[number_customer_service_calls]] &lt;= 3, "2-3 Calls", IF(tbl_Customers[[#This Row],[number_customer_service_calls]] &lt;=5, "4-5 Calls", "6+ Calls")))</f>
        <v>2-3 Calls</v>
      </c>
      <c r="X496" t="str">
        <f>IF(tbl_Customers[[#This Row],[account_length]] &lt;= 50, "0-50", IF(tbl_Customers[[#This Row],[account_length]] &lt;=100, "51-100", IF(tbl_Customers[[#This Row],[account_length]] &lt;= 150, "101-150", "151+")))</f>
        <v>0-50</v>
      </c>
      <c r="Y496" t="str">
        <f>IF(tbl_Customers[[#This Row],[total_intl_charge]] &lt;= 3, "Low Charges", "High Charges")</f>
        <v>Low Charges</v>
      </c>
      <c r="Z496" t="str">
        <f>IF(tbl_Customers[[#This Row],[total_eve_calls]]&lt;=80,"Low Calls",
IF(tbl_Customers[[#This Row],[total_eve_calls]]&lt;=120,"Medium Calls","High Calls"))</f>
        <v>Medium Calls</v>
      </c>
      <c r="AA496" t="str">
        <f>IF(tbl_Customers[[#This Row],[total_eve_charge]]&lt;=15,"Low Charges",
IF(tbl_Customers[[#This Row],[total_eve_charge]]&lt;=20,"Medium Charges","High Charges"))</f>
        <v>Low Charges</v>
      </c>
      <c r="AB4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6" t="str">
        <f>IF(tbl_Customers[[#This Row],[number_vmail_messages]] = 0, "No Usage", IF(tbl_Customers[[#This Row],[number_vmail_messages]] &lt;= 20, "Low Usage", IF(tbl_Customers[[#This Row],[number_vmail_messages]] &lt;= 40, "Medium Usgae", "High Usage")))</f>
        <v>No Usage</v>
      </c>
      <c r="AD496" t="str">
        <f>IF(tbl_Customers[[#This Row],[total_day_minutes]]&lt;=150,"Low Usage", IF(tbl_Customers[[#This Row],[total_day_minutes]]&lt;=200,"Medium Usage", IF(tbl_Customers[[#This Row],[total_day_minutes]]&lt;=250,"High Usage","Very High Usage")))</f>
        <v>Medium Usage</v>
      </c>
      <c r="AE496" t="str">
        <f>IF(tbl_Customers[[#This Row],[total_intl_calls]]&lt;=5,"Low Calls", IF(tbl_Customers[[#This Row],[total_intl_calls]]&lt;=10, "Medium Calls", "High Calls"))</f>
        <v>Low Calls</v>
      </c>
      <c r="AF4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6" s="36" t="str">
        <f>IF(tbl_Customers[[#This Row],[Churn_Risk_Score]]&gt;=10,"High Risk", IF(tbl_Customers[[#This Row],[Churn_Risk_Score]]&gt;=5,"Medium Risk","Low Risk"))</f>
        <v>Low Risk</v>
      </c>
    </row>
    <row r="497" spans="1:33" x14ac:dyDescent="0.35">
      <c r="A497">
        <v>496</v>
      </c>
      <c r="B497" t="s">
        <v>20</v>
      </c>
      <c r="C497">
        <v>75</v>
      </c>
      <c r="D497" t="s">
        <v>28</v>
      </c>
      <c r="E497" t="s">
        <v>22</v>
      </c>
      <c r="F497" t="s">
        <v>23</v>
      </c>
      <c r="G497">
        <v>46</v>
      </c>
      <c r="H497">
        <v>214.1</v>
      </c>
      <c r="I497">
        <v>62</v>
      </c>
      <c r="J497">
        <v>36.4</v>
      </c>
      <c r="K497">
        <v>200.9</v>
      </c>
      <c r="L497">
        <v>111</v>
      </c>
      <c r="M497">
        <v>17.079999999999998</v>
      </c>
      <c r="N497">
        <v>246.8</v>
      </c>
      <c r="O497">
        <v>126</v>
      </c>
      <c r="P497">
        <v>11.11</v>
      </c>
      <c r="Q497">
        <v>9.1999999999999993</v>
      </c>
      <c r="R497">
        <v>6</v>
      </c>
      <c r="S497">
        <v>2.48</v>
      </c>
      <c r="T497">
        <v>0</v>
      </c>
      <c r="U497" t="s">
        <v>22</v>
      </c>
      <c r="V497">
        <f>IF(tbl_Customers[[#This Row],[churn]] = "yes", 1, 0)</f>
        <v>0</v>
      </c>
      <c r="W497" t="str">
        <f>IF(tbl_Customers[[#This Row],[number_customer_service_calls]] &lt;= 1, "0-1 Calls", IF(tbl_Customers[[#This Row],[number_customer_service_calls]] &lt;= 3, "2-3 Calls", IF(tbl_Customers[[#This Row],[number_customer_service_calls]] &lt;=5, "4-5 Calls", "6+ Calls")))</f>
        <v>0-1 Calls</v>
      </c>
      <c r="X497" t="str">
        <f>IF(tbl_Customers[[#This Row],[account_length]] &lt;= 50, "0-50", IF(tbl_Customers[[#This Row],[account_length]] &lt;=100, "51-100", IF(tbl_Customers[[#This Row],[account_length]] &lt;= 150, "101-150", "151+")))</f>
        <v>51-100</v>
      </c>
      <c r="Y497" t="str">
        <f>IF(tbl_Customers[[#This Row],[total_intl_charge]] &lt;= 3, "Low Charges", "High Charges")</f>
        <v>Low Charges</v>
      </c>
      <c r="Z497" t="str">
        <f>IF(tbl_Customers[[#This Row],[total_eve_calls]]&lt;=80,"Low Calls",
IF(tbl_Customers[[#This Row],[total_eve_calls]]&lt;=120,"Medium Calls","High Calls"))</f>
        <v>Medium Calls</v>
      </c>
      <c r="AA497" t="str">
        <f>IF(tbl_Customers[[#This Row],[total_eve_charge]]&lt;=15,"Low Charges",
IF(tbl_Customers[[#This Row],[total_eve_charge]]&lt;=20,"Medium Charges","High Charges"))</f>
        <v>Medium Charges</v>
      </c>
      <c r="AB4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97" t="str">
        <f>IF(tbl_Customers[[#This Row],[number_vmail_messages]] = 0, "No Usage", IF(tbl_Customers[[#This Row],[number_vmail_messages]] &lt;= 20, "Low Usage", IF(tbl_Customers[[#This Row],[number_vmail_messages]] &lt;= 40, "Medium Usgae", "High Usage")))</f>
        <v>High Usage</v>
      </c>
      <c r="AD497" t="str">
        <f>IF(tbl_Customers[[#This Row],[total_day_minutes]]&lt;=150,"Low Usage", IF(tbl_Customers[[#This Row],[total_day_minutes]]&lt;=200,"Medium Usage", IF(tbl_Customers[[#This Row],[total_day_minutes]]&lt;=250,"High Usage","Very High Usage")))</f>
        <v>High Usage</v>
      </c>
      <c r="AE497" t="str">
        <f>IF(tbl_Customers[[#This Row],[total_intl_calls]]&lt;=5,"Low Calls", IF(tbl_Customers[[#This Row],[total_intl_calls]]&lt;=10, "Medium Calls", "High Calls"))</f>
        <v>Medium Calls</v>
      </c>
      <c r="AF4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97" s="36" t="str">
        <f>IF(tbl_Customers[[#This Row],[Churn_Risk_Score]]&gt;=10,"High Risk", IF(tbl_Customers[[#This Row],[Churn_Risk_Score]]&gt;=5,"Medium Risk","Low Risk"))</f>
        <v>Low Risk</v>
      </c>
    </row>
    <row r="498" spans="1:33" x14ac:dyDescent="0.35">
      <c r="A498">
        <v>497</v>
      </c>
      <c r="B498" t="s">
        <v>53</v>
      </c>
      <c r="C498">
        <v>102</v>
      </c>
      <c r="D498" t="s">
        <v>28</v>
      </c>
      <c r="E498" t="s">
        <v>22</v>
      </c>
      <c r="F498" t="s">
        <v>22</v>
      </c>
      <c r="G498">
        <v>0</v>
      </c>
      <c r="H498">
        <v>102.6</v>
      </c>
      <c r="I498">
        <v>89</v>
      </c>
      <c r="J498">
        <v>17.440000000000001</v>
      </c>
      <c r="K498">
        <v>246</v>
      </c>
      <c r="L498">
        <v>77</v>
      </c>
      <c r="M498">
        <v>20.91</v>
      </c>
      <c r="N498">
        <v>170.5</v>
      </c>
      <c r="O498">
        <v>140</v>
      </c>
      <c r="P498">
        <v>7.67</v>
      </c>
      <c r="Q498">
        <v>9.1</v>
      </c>
      <c r="R498">
        <v>4</v>
      </c>
      <c r="S498">
        <v>2.46</v>
      </c>
      <c r="T498">
        <v>2</v>
      </c>
      <c r="U498" t="s">
        <v>22</v>
      </c>
      <c r="V498">
        <f>IF(tbl_Customers[[#This Row],[churn]] = "yes", 1, 0)</f>
        <v>0</v>
      </c>
      <c r="W498" t="str">
        <f>IF(tbl_Customers[[#This Row],[number_customer_service_calls]] &lt;= 1, "0-1 Calls", IF(tbl_Customers[[#This Row],[number_customer_service_calls]] &lt;= 3, "2-3 Calls", IF(tbl_Customers[[#This Row],[number_customer_service_calls]] &lt;=5, "4-5 Calls", "6+ Calls")))</f>
        <v>2-3 Calls</v>
      </c>
      <c r="X498" t="str">
        <f>IF(tbl_Customers[[#This Row],[account_length]] &lt;= 50, "0-50", IF(tbl_Customers[[#This Row],[account_length]] &lt;=100, "51-100", IF(tbl_Customers[[#This Row],[account_length]] &lt;= 150, "101-150", "151+")))</f>
        <v>101-150</v>
      </c>
      <c r="Y498" t="str">
        <f>IF(tbl_Customers[[#This Row],[total_intl_charge]] &lt;= 3, "Low Charges", "High Charges")</f>
        <v>Low Charges</v>
      </c>
      <c r="Z498" t="str">
        <f>IF(tbl_Customers[[#This Row],[total_eve_calls]]&lt;=80,"Low Calls",
IF(tbl_Customers[[#This Row],[total_eve_calls]]&lt;=120,"Medium Calls","High Calls"))</f>
        <v>Low Calls</v>
      </c>
      <c r="AA498" t="str">
        <f>IF(tbl_Customers[[#This Row],[total_eve_charge]]&lt;=15,"Low Charges",
IF(tbl_Customers[[#This Row],[total_eve_charge]]&lt;=20,"Medium Charges","High Charges"))</f>
        <v>High Charges</v>
      </c>
      <c r="AB4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8" t="str">
        <f>IF(tbl_Customers[[#This Row],[number_vmail_messages]] = 0, "No Usage", IF(tbl_Customers[[#This Row],[number_vmail_messages]] &lt;= 20, "Low Usage", IF(tbl_Customers[[#This Row],[number_vmail_messages]] &lt;= 40, "Medium Usgae", "High Usage")))</f>
        <v>No Usage</v>
      </c>
      <c r="AD498" t="str">
        <f>IF(tbl_Customers[[#This Row],[total_day_minutes]]&lt;=150,"Low Usage", IF(tbl_Customers[[#This Row],[total_day_minutes]]&lt;=200,"Medium Usage", IF(tbl_Customers[[#This Row],[total_day_minutes]]&lt;=250,"High Usage","Very High Usage")))</f>
        <v>Low Usage</v>
      </c>
      <c r="AE498" t="str">
        <f>IF(tbl_Customers[[#This Row],[total_intl_calls]]&lt;=5,"Low Calls", IF(tbl_Customers[[#This Row],[total_intl_calls]]&lt;=10, "Medium Calls", "High Calls"))</f>
        <v>Low Calls</v>
      </c>
      <c r="AF4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8" s="36" t="str">
        <f>IF(tbl_Customers[[#This Row],[Churn_Risk_Score]]&gt;=10,"High Risk", IF(tbl_Customers[[#This Row],[Churn_Risk_Score]]&gt;=5,"Medium Risk","Low Risk"))</f>
        <v>Low Risk</v>
      </c>
    </row>
    <row r="499" spans="1:33" x14ac:dyDescent="0.35">
      <c r="A499">
        <v>498</v>
      </c>
      <c r="B499" t="s">
        <v>31</v>
      </c>
      <c r="C499">
        <v>143</v>
      </c>
      <c r="D499" t="s">
        <v>28</v>
      </c>
      <c r="E499" t="s">
        <v>22</v>
      </c>
      <c r="F499" t="s">
        <v>22</v>
      </c>
      <c r="G499">
        <v>0</v>
      </c>
      <c r="H499">
        <v>202.8</v>
      </c>
      <c r="I499">
        <v>109</v>
      </c>
      <c r="J499">
        <v>34.479999999999997</v>
      </c>
      <c r="K499">
        <v>165.8</v>
      </c>
      <c r="L499">
        <v>104</v>
      </c>
      <c r="M499">
        <v>14.09</v>
      </c>
      <c r="N499">
        <v>143.9</v>
      </c>
      <c r="O499">
        <v>71</v>
      </c>
      <c r="P499">
        <v>6.48</v>
      </c>
      <c r="Q499">
        <v>4.5999999999999996</v>
      </c>
      <c r="R499">
        <v>4</v>
      </c>
      <c r="S499">
        <v>1.24</v>
      </c>
      <c r="T499">
        <v>1</v>
      </c>
      <c r="U499" t="s">
        <v>22</v>
      </c>
      <c r="V499">
        <f>IF(tbl_Customers[[#This Row],[churn]] = "yes", 1, 0)</f>
        <v>0</v>
      </c>
      <c r="W499" t="str">
        <f>IF(tbl_Customers[[#This Row],[number_customer_service_calls]] &lt;= 1, "0-1 Calls", IF(tbl_Customers[[#This Row],[number_customer_service_calls]] &lt;= 3, "2-3 Calls", IF(tbl_Customers[[#This Row],[number_customer_service_calls]] &lt;=5, "4-5 Calls", "6+ Calls")))</f>
        <v>0-1 Calls</v>
      </c>
      <c r="X499" t="str">
        <f>IF(tbl_Customers[[#This Row],[account_length]] &lt;= 50, "0-50", IF(tbl_Customers[[#This Row],[account_length]] &lt;=100, "51-100", IF(tbl_Customers[[#This Row],[account_length]] &lt;= 150, "101-150", "151+")))</f>
        <v>101-150</v>
      </c>
      <c r="Y499" t="str">
        <f>IF(tbl_Customers[[#This Row],[total_intl_charge]] &lt;= 3, "Low Charges", "High Charges")</f>
        <v>Low Charges</v>
      </c>
      <c r="Z499" t="str">
        <f>IF(tbl_Customers[[#This Row],[total_eve_calls]]&lt;=80,"Low Calls",
IF(tbl_Customers[[#This Row],[total_eve_calls]]&lt;=120,"Medium Calls","High Calls"))</f>
        <v>Medium Calls</v>
      </c>
      <c r="AA499" t="str">
        <f>IF(tbl_Customers[[#This Row],[total_eve_charge]]&lt;=15,"Low Charges",
IF(tbl_Customers[[#This Row],[total_eve_charge]]&lt;=20,"Medium Charges","High Charges"))</f>
        <v>Low Charges</v>
      </c>
      <c r="AB4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9" t="str">
        <f>IF(tbl_Customers[[#This Row],[number_vmail_messages]] = 0, "No Usage", IF(tbl_Customers[[#This Row],[number_vmail_messages]] &lt;= 20, "Low Usage", IF(tbl_Customers[[#This Row],[number_vmail_messages]] &lt;= 40, "Medium Usgae", "High Usage")))</f>
        <v>No Usage</v>
      </c>
      <c r="AD499" t="str">
        <f>IF(tbl_Customers[[#This Row],[total_day_minutes]]&lt;=150,"Low Usage", IF(tbl_Customers[[#This Row],[total_day_minutes]]&lt;=200,"Medium Usage", IF(tbl_Customers[[#This Row],[total_day_minutes]]&lt;=250,"High Usage","Very High Usage")))</f>
        <v>High Usage</v>
      </c>
      <c r="AE499" t="str">
        <f>IF(tbl_Customers[[#This Row],[total_intl_calls]]&lt;=5,"Low Calls", IF(tbl_Customers[[#This Row],[total_intl_calls]]&lt;=10, "Medium Calls", "High Calls"))</f>
        <v>Low Calls</v>
      </c>
      <c r="AF4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9" s="36" t="str">
        <f>IF(tbl_Customers[[#This Row],[Churn_Risk_Score]]&gt;=10,"High Risk", IF(tbl_Customers[[#This Row],[Churn_Risk_Score]]&gt;=5,"Medium Risk","Low Risk"))</f>
        <v>Low Risk</v>
      </c>
    </row>
    <row r="500" spans="1:33" x14ac:dyDescent="0.35">
      <c r="A500">
        <v>499</v>
      </c>
      <c r="B500" t="s">
        <v>53</v>
      </c>
      <c r="C500">
        <v>53</v>
      </c>
      <c r="D500" t="s">
        <v>21</v>
      </c>
      <c r="E500" t="s">
        <v>22</v>
      </c>
      <c r="F500" t="s">
        <v>22</v>
      </c>
      <c r="G500">
        <v>0</v>
      </c>
      <c r="H500">
        <v>57.5</v>
      </c>
      <c r="I500">
        <v>95</v>
      </c>
      <c r="J500">
        <v>9.7799999999999994</v>
      </c>
      <c r="K500">
        <v>265.5</v>
      </c>
      <c r="L500">
        <v>131</v>
      </c>
      <c r="M500">
        <v>22.57</v>
      </c>
      <c r="N500">
        <v>244.3</v>
      </c>
      <c r="O500">
        <v>128</v>
      </c>
      <c r="P500">
        <v>10.99</v>
      </c>
      <c r="Q500">
        <v>11.6</v>
      </c>
      <c r="R500">
        <v>6</v>
      </c>
      <c r="S500">
        <v>3.13</v>
      </c>
      <c r="T500">
        <v>3</v>
      </c>
      <c r="U500" t="s">
        <v>22</v>
      </c>
      <c r="V500">
        <f>IF(tbl_Customers[[#This Row],[churn]] = "yes", 1, 0)</f>
        <v>0</v>
      </c>
      <c r="W500" t="str">
        <f>IF(tbl_Customers[[#This Row],[number_customer_service_calls]] &lt;= 1, "0-1 Calls", IF(tbl_Customers[[#This Row],[number_customer_service_calls]] &lt;= 3, "2-3 Calls", IF(tbl_Customers[[#This Row],[number_customer_service_calls]] &lt;=5, "4-5 Calls", "6+ Calls")))</f>
        <v>2-3 Calls</v>
      </c>
      <c r="X500" t="str">
        <f>IF(tbl_Customers[[#This Row],[account_length]] &lt;= 50, "0-50", IF(tbl_Customers[[#This Row],[account_length]] &lt;=100, "51-100", IF(tbl_Customers[[#This Row],[account_length]] &lt;= 150, "101-150", "151+")))</f>
        <v>51-100</v>
      </c>
      <c r="Y500" t="str">
        <f>IF(tbl_Customers[[#This Row],[total_intl_charge]] &lt;= 3, "Low Charges", "High Charges")</f>
        <v>High Charges</v>
      </c>
      <c r="Z500" t="str">
        <f>IF(tbl_Customers[[#This Row],[total_eve_calls]]&lt;=80,"Low Calls",
IF(tbl_Customers[[#This Row],[total_eve_calls]]&lt;=120,"Medium Calls","High Calls"))</f>
        <v>High Calls</v>
      </c>
      <c r="AA500" t="str">
        <f>IF(tbl_Customers[[#This Row],[total_eve_charge]]&lt;=15,"Low Charges",
IF(tbl_Customers[[#This Row],[total_eve_charge]]&lt;=20,"Medium Charges","High Charges"))</f>
        <v>High Charges</v>
      </c>
      <c r="AB5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0" t="str">
        <f>IF(tbl_Customers[[#This Row],[number_vmail_messages]] = 0, "No Usage", IF(tbl_Customers[[#This Row],[number_vmail_messages]] &lt;= 20, "Low Usage", IF(tbl_Customers[[#This Row],[number_vmail_messages]] &lt;= 40, "Medium Usgae", "High Usage")))</f>
        <v>No Usage</v>
      </c>
      <c r="AD500" t="str">
        <f>IF(tbl_Customers[[#This Row],[total_day_minutes]]&lt;=150,"Low Usage", IF(tbl_Customers[[#This Row],[total_day_minutes]]&lt;=200,"Medium Usage", IF(tbl_Customers[[#This Row],[total_day_minutes]]&lt;=250,"High Usage","Very High Usage")))</f>
        <v>Low Usage</v>
      </c>
      <c r="AE500" t="str">
        <f>IF(tbl_Customers[[#This Row],[total_intl_calls]]&lt;=5,"Low Calls", IF(tbl_Customers[[#This Row],[total_intl_calls]]&lt;=10, "Medium Calls", "High Calls"))</f>
        <v>Medium Calls</v>
      </c>
      <c r="AF5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0" s="36" t="str">
        <f>IF(tbl_Customers[[#This Row],[Churn_Risk_Score]]&gt;=10,"High Risk", IF(tbl_Customers[[#This Row],[Churn_Risk_Score]]&gt;=5,"Medium Risk","Low Risk"))</f>
        <v>Low Risk</v>
      </c>
    </row>
    <row r="501" spans="1:33" x14ac:dyDescent="0.35">
      <c r="A501">
        <v>500</v>
      </c>
      <c r="B501" t="s">
        <v>61</v>
      </c>
      <c r="C501">
        <v>30</v>
      </c>
      <c r="D501" t="s">
        <v>21</v>
      </c>
      <c r="E501" t="s">
        <v>22</v>
      </c>
      <c r="F501" t="s">
        <v>22</v>
      </c>
      <c r="G501">
        <v>0</v>
      </c>
      <c r="H501">
        <v>169.9</v>
      </c>
      <c r="I501">
        <v>144</v>
      </c>
      <c r="J501">
        <v>28.88</v>
      </c>
      <c r="K501">
        <v>225.2</v>
      </c>
      <c r="L501">
        <v>118</v>
      </c>
      <c r="M501">
        <v>19.14</v>
      </c>
      <c r="N501">
        <v>169.7</v>
      </c>
      <c r="O501">
        <v>93</v>
      </c>
      <c r="P501">
        <v>7.64</v>
      </c>
      <c r="Q501">
        <v>11.4</v>
      </c>
      <c r="R501">
        <v>7</v>
      </c>
      <c r="S501">
        <v>3.08</v>
      </c>
      <c r="T501">
        <v>1</v>
      </c>
      <c r="U501" t="s">
        <v>22</v>
      </c>
      <c r="V501">
        <f>IF(tbl_Customers[[#This Row],[churn]] = "yes", 1, 0)</f>
        <v>0</v>
      </c>
      <c r="W501" t="str">
        <f>IF(tbl_Customers[[#This Row],[number_customer_service_calls]] &lt;= 1, "0-1 Calls", IF(tbl_Customers[[#This Row],[number_customer_service_calls]] &lt;= 3, "2-3 Calls", IF(tbl_Customers[[#This Row],[number_customer_service_calls]] &lt;=5, "4-5 Calls", "6+ Calls")))</f>
        <v>0-1 Calls</v>
      </c>
      <c r="X501" t="str">
        <f>IF(tbl_Customers[[#This Row],[account_length]] &lt;= 50, "0-50", IF(tbl_Customers[[#This Row],[account_length]] &lt;=100, "51-100", IF(tbl_Customers[[#This Row],[account_length]] &lt;= 150, "101-150", "151+")))</f>
        <v>0-50</v>
      </c>
      <c r="Y501" t="str">
        <f>IF(tbl_Customers[[#This Row],[total_intl_charge]] &lt;= 3, "Low Charges", "High Charges")</f>
        <v>High Charges</v>
      </c>
      <c r="Z501" t="str">
        <f>IF(tbl_Customers[[#This Row],[total_eve_calls]]&lt;=80,"Low Calls",
IF(tbl_Customers[[#This Row],[total_eve_calls]]&lt;=120,"Medium Calls","High Calls"))</f>
        <v>Medium Calls</v>
      </c>
      <c r="AA501" t="str">
        <f>IF(tbl_Customers[[#This Row],[total_eve_charge]]&lt;=15,"Low Charges",
IF(tbl_Customers[[#This Row],[total_eve_charge]]&lt;=20,"Medium Charges","High Charges"))</f>
        <v>Medium Charges</v>
      </c>
      <c r="AB5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1" t="str">
        <f>IF(tbl_Customers[[#This Row],[number_vmail_messages]] = 0, "No Usage", IF(tbl_Customers[[#This Row],[number_vmail_messages]] &lt;= 20, "Low Usage", IF(tbl_Customers[[#This Row],[number_vmail_messages]] &lt;= 40, "Medium Usgae", "High Usage")))</f>
        <v>No Usage</v>
      </c>
      <c r="AD501" t="str">
        <f>IF(tbl_Customers[[#This Row],[total_day_minutes]]&lt;=150,"Low Usage", IF(tbl_Customers[[#This Row],[total_day_minutes]]&lt;=200,"Medium Usage", IF(tbl_Customers[[#This Row],[total_day_minutes]]&lt;=250,"High Usage","Very High Usage")))</f>
        <v>Medium Usage</v>
      </c>
      <c r="AE501" t="str">
        <f>IF(tbl_Customers[[#This Row],[total_intl_calls]]&lt;=5,"Low Calls", IF(tbl_Customers[[#This Row],[total_intl_calls]]&lt;=10, "Medium Calls", "High Calls"))</f>
        <v>Medium Calls</v>
      </c>
      <c r="AF5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1" s="36" t="str">
        <f>IF(tbl_Customers[[#This Row],[Churn_Risk_Score]]&gt;=10,"High Risk", IF(tbl_Customers[[#This Row],[Churn_Risk_Score]]&gt;=5,"Medium Risk","Low Risk"))</f>
        <v>Low Risk</v>
      </c>
    </row>
    <row r="502" spans="1:33" x14ac:dyDescent="0.35">
      <c r="A502">
        <v>501</v>
      </c>
      <c r="B502" t="s">
        <v>29</v>
      </c>
      <c r="C502">
        <v>112</v>
      </c>
      <c r="D502" t="s">
        <v>21</v>
      </c>
      <c r="E502" t="s">
        <v>22</v>
      </c>
      <c r="F502" t="s">
        <v>22</v>
      </c>
      <c r="G502">
        <v>0</v>
      </c>
      <c r="H502">
        <v>335.5</v>
      </c>
      <c r="I502">
        <v>77</v>
      </c>
      <c r="J502">
        <v>57.04</v>
      </c>
      <c r="K502">
        <v>212.5</v>
      </c>
      <c r="L502">
        <v>109</v>
      </c>
      <c r="M502">
        <v>18.059999999999999</v>
      </c>
      <c r="N502">
        <v>265</v>
      </c>
      <c r="O502">
        <v>132</v>
      </c>
      <c r="P502">
        <v>11.93</v>
      </c>
      <c r="Q502">
        <v>12.7</v>
      </c>
      <c r="R502">
        <v>8</v>
      </c>
      <c r="S502">
        <v>3.43</v>
      </c>
      <c r="T502">
        <v>2</v>
      </c>
      <c r="U502" t="s">
        <v>23</v>
      </c>
      <c r="V502">
        <f>IF(tbl_Customers[[#This Row],[churn]] = "yes", 1, 0)</f>
        <v>1</v>
      </c>
      <c r="W502" t="str">
        <f>IF(tbl_Customers[[#This Row],[number_customer_service_calls]] &lt;= 1, "0-1 Calls", IF(tbl_Customers[[#This Row],[number_customer_service_calls]] &lt;= 3, "2-3 Calls", IF(tbl_Customers[[#This Row],[number_customer_service_calls]] &lt;=5, "4-5 Calls", "6+ Calls")))</f>
        <v>2-3 Calls</v>
      </c>
      <c r="X502" t="str">
        <f>IF(tbl_Customers[[#This Row],[account_length]] &lt;= 50, "0-50", IF(tbl_Customers[[#This Row],[account_length]] &lt;=100, "51-100", IF(tbl_Customers[[#This Row],[account_length]] &lt;= 150, "101-150", "151+")))</f>
        <v>101-150</v>
      </c>
      <c r="Y502" t="str">
        <f>IF(tbl_Customers[[#This Row],[total_intl_charge]] &lt;= 3, "Low Charges", "High Charges")</f>
        <v>High Charges</v>
      </c>
      <c r="Z502" t="str">
        <f>IF(tbl_Customers[[#This Row],[total_eve_calls]]&lt;=80,"Low Calls",
IF(tbl_Customers[[#This Row],[total_eve_calls]]&lt;=120,"Medium Calls","High Calls"))</f>
        <v>Medium Calls</v>
      </c>
      <c r="AA502" t="str">
        <f>IF(tbl_Customers[[#This Row],[total_eve_charge]]&lt;=15,"Low Charges",
IF(tbl_Customers[[#This Row],[total_eve_charge]]&lt;=20,"Medium Charges","High Charges"))</f>
        <v>Medium Charges</v>
      </c>
      <c r="AB5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2" t="str">
        <f>IF(tbl_Customers[[#This Row],[number_vmail_messages]] = 0, "No Usage", IF(tbl_Customers[[#This Row],[number_vmail_messages]] &lt;= 20, "Low Usage", IF(tbl_Customers[[#This Row],[number_vmail_messages]] &lt;= 40, "Medium Usgae", "High Usage")))</f>
        <v>No Usage</v>
      </c>
      <c r="AD502" t="str">
        <f>IF(tbl_Customers[[#This Row],[total_day_minutes]]&lt;=150,"Low Usage", IF(tbl_Customers[[#This Row],[total_day_minutes]]&lt;=200,"Medium Usage", IF(tbl_Customers[[#This Row],[total_day_minutes]]&lt;=250,"High Usage","Very High Usage")))</f>
        <v>Very High Usage</v>
      </c>
      <c r="AE502" t="str">
        <f>IF(tbl_Customers[[#This Row],[total_intl_calls]]&lt;=5,"Low Calls", IF(tbl_Customers[[#This Row],[total_intl_calls]]&lt;=10, "Medium Calls", "High Calls"))</f>
        <v>Medium Calls</v>
      </c>
      <c r="AF5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502" s="36" t="str">
        <f>IF(tbl_Customers[[#This Row],[Churn_Risk_Score]]&gt;=10,"High Risk", IF(tbl_Customers[[#This Row],[Churn_Risk_Score]]&gt;=5,"Medium Risk","Low Risk"))</f>
        <v>Medium Risk</v>
      </c>
    </row>
    <row r="503" spans="1:33" x14ac:dyDescent="0.35">
      <c r="A503">
        <v>502</v>
      </c>
      <c r="B503" t="s">
        <v>33</v>
      </c>
      <c r="C503">
        <v>129</v>
      </c>
      <c r="D503" t="s">
        <v>21</v>
      </c>
      <c r="E503" t="s">
        <v>22</v>
      </c>
      <c r="F503" t="s">
        <v>22</v>
      </c>
      <c r="G503">
        <v>0</v>
      </c>
      <c r="H503">
        <v>139.5</v>
      </c>
      <c r="I503">
        <v>119</v>
      </c>
      <c r="J503">
        <v>23.72</v>
      </c>
      <c r="K503">
        <v>289.3</v>
      </c>
      <c r="L503">
        <v>105</v>
      </c>
      <c r="M503">
        <v>24.59</v>
      </c>
      <c r="N503">
        <v>129.4</v>
      </c>
      <c r="O503">
        <v>97</v>
      </c>
      <c r="P503">
        <v>5.82</v>
      </c>
      <c r="Q503">
        <v>13.1</v>
      </c>
      <c r="R503">
        <v>8</v>
      </c>
      <c r="S503">
        <v>3.54</v>
      </c>
      <c r="T503">
        <v>0</v>
      </c>
      <c r="U503" t="s">
        <v>22</v>
      </c>
      <c r="V503">
        <f>IF(tbl_Customers[[#This Row],[churn]] = "yes", 1, 0)</f>
        <v>0</v>
      </c>
      <c r="W503" t="str">
        <f>IF(tbl_Customers[[#This Row],[number_customer_service_calls]] &lt;= 1, "0-1 Calls", IF(tbl_Customers[[#This Row],[number_customer_service_calls]] &lt;= 3, "2-3 Calls", IF(tbl_Customers[[#This Row],[number_customer_service_calls]] &lt;=5, "4-5 Calls", "6+ Calls")))</f>
        <v>0-1 Calls</v>
      </c>
      <c r="X503" t="str">
        <f>IF(tbl_Customers[[#This Row],[account_length]] &lt;= 50, "0-50", IF(tbl_Customers[[#This Row],[account_length]] &lt;=100, "51-100", IF(tbl_Customers[[#This Row],[account_length]] &lt;= 150, "101-150", "151+")))</f>
        <v>101-150</v>
      </c>
      <c r="Y503" t="str">
        <f>IF(tbl_Customers[[#This Row],[total_intl_charge]] &lt;= 3, "Low Charges", "High Charges")</f>
        <v>High Charges</v>
      </c>
      <c r="Z503" t="str">
        <f>IF(tbl_Customers[[#This Row],[total_eve_calls]]&lt;=80,"Low Calls",
IF(tbl_Customers[[#This Row],[total_eve_calls]]&lt;=120,"Medium Calls","High Calls"))</f>
        <v>Medium Calls</v>
      </c>
      <c r="AA503" t="str">
        <f>IF(tbl_Customers[[#This Row],[total_eve_charge]]&lt;=15,"Low Charges",
IF(tbl_Customers[[#This Row],[total_eve_charge]]&lt;=20,"Medium Charges","High Charges"))</f>
        <v>High Charges</v>
      </c>
      <c r="AB5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3" t="str">
        <f>IF(tbl_Customers[[#This Row],[number_vmail_messages]] = 0, "No Usage", IF(tbl_Customers[[#This Row],[number_vmail_messages]] &lt;= 20, "Low Usage", IF(tbl_Customers[[#This Row],[number_vmail_messages]] &lt;= 40, "Medium Usgae", "High Usage")))</f>
        <v>No Usage</v>
      </c>
      <c r="AD503" t="str">
        <f>IF(tbl_Customers[[#This Row],[total_day_minutes]]&lt;=150,"Low Usage", IF(tbl_Customers[[#This Row],[total_day_minutes]]&lt;=200,"Medium Usage", IF(tbl_Customers[[#This Row],[total_day_minutes]]&lt;=250,"High Usage","Very High Usage")))</f>
        <v>Low Usage</v>
      </c>
      <c r="AE503" t="str">
        <f>IF(tbl_Customers[[#This Row],[total_intl_calls]]&lt;=5,"Low Calls", IF(tbl_Customers[[#This Row],[total_intl_calls]]&lt;=10, "Medium Calls", "High Calls"))</f>
        <v>Medium Calls</v>
      </c>
      <c r="AF5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3" s="36" t="str">
        <f>IF(tbl_Customers[[#This Row],[Churn_Risk_Score]]&gt;=10,"High Risk", IF(tbl_Customers[[#This Row],[Churn_Risk_Score]]&gt;=5,"Medium Risk","Low Risk"))</f>
        <v>Low Risk</v>
      </c>
    </row>
    <row r="504" spans="1:33" x14ac:dyDescent="0.35">
      <c r="A504">
        <v>503</v>
      </c>
      <c r="B504" t="s">
        <v>58</v>
      </c>
      <c r="C504">
        <v>63</v>
      </c>
      <c r="D504" t="s">
        <v>21</v>
      </c>
      <c r="E504" t="s">
        <v>22</v>
      </c>
      <c r="F504" t="s">
        <v>23</v>
      </c>
      <c r="G504">
        <v>29</v>
      </c>
      <c r="H504">
        <v>142.30000000000001</v>
      </c>
      <c r="I504">
        <v>107</v>
      </c>
      <c r="J504">
        <v>24.19</v>
      </c>
      <c r="K504">
        <v>118.7</v>
      </c>
      <c r="L504">
        <v>56</v>
      </c>
      <c r="M504">
        <v>10.09</v>
      </c>
      <c r="N504">
        <v>240.1</v>
      </c>
      <c r="O504">
        <v>91</v>
      </c>
      <c r="P504">
        <v>10.8</v>
      </c>
      <c r="Q504">
        <v>6.6</v>
      </c>
      <c r="R504">
        <v>8</v>
      </c>
      <c r="S504">
        <v>1.78</v>
      </c>
      <c r="T504">
        <v>1</v>
      </c>
      <c r="U504" t="s">
        <v>22</v>
      </c>
      <c r="V504">
        <f>IF(tbl_Customers[[#This Row],[churn]] = "yes", 1, 0)</f>
        <v>0</v>
      </c>
      <c r="W504" t="str">
        <f>IF(tbl_Customers[[#This Row],[number_customer_service_calls]] &lt;= 1, "0-1 Calls", IF(tbl_Customers[[#This Row],[number_customer_service_calls]] &lt;= 3, "2-3 Calls", IF(tbl_Customers[[#This Row],[number_customer_service_calls]] &lt;=5, "4-5 Calls", "6+ Calls")))</f>
        <v>0-1 Calls</v>
      </c>
      <c r="X504" t="str">
        <f>IF(tbl_Customers[[#This Row],[account_length]] &lt;= 50, "0-50", IF(tbl_Customers[[#This Row],[account_length]] &lt;=100, "51-100", IF(tbl_Customers[[#This Row],[account_length]] &lt;= 150, "101-150", "151+")))</f>
        <v>51-100</v>
      </c>
      <c r="Y504" t="str">
        <f>IF(tbl_Customers[[#This Row],[total_intl_charge]] &lt;= 3, "Low Charges", "High Charges")</f>
        <v>Low Charges</v>
      </c>
      <c r="Z504" t="str">
        <f>IF(tbl_Customers[[#This Row],[total_eve_calls]]&lt;=80,"Low Calls",
IF(tbl_Customers[[#This Row],[total_eve_calls]]&lt;=120,"Medium Calls","High Calls"))</f>
        <v>Low Calls</v>
      </c>
      <c r="AA504" t="str">
        <f>IF(tbl_Customers[[#This Row],[total_eve_charge]]&lt;=15,"Low Charges",
IF(tbl_Customers[[#This Row],[total_eve_charge]]&lt;=20,"Medium Charges","High Charges"))</f>
        <v>Low Charges</v>
      </c>
      <c r="AB5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04" t="str">
        <f>IF(tbl_Customers[[#This Row],[number_vmail_messages]] = 0, "No Usage", IF(tbl_Customers[[#This Row],[number_vmail_messages]] &lt;= 20, "Low Usage", IF(tbl_Customers[[#This Row],[number_vmail_messages]] &lt;= 40, "Medium Usgae", "High Usage")))</f>
        <v>Medium Usgae</v>
      </c>
      <c r="AD504" t="str">
        <f>IF(tbl_Customers[[#This Row],[total_day_minutes]]&lt;=150,"Low Usage", IF(tbl_Customers[[#This Row],[total_day_minutes]]&lt;=200,"Medium Usage", IF(tbl_Customers[[#This Row],[total_day_minutes]]&lt;=250,"High Usage","Very High Usage")))</f>
        <v>Low Usage</v>
      </c>
      <c r="AE504" t="str">
        <f>IF(tbl_Customers[[#This Row],[total_intl_calls]]&lt;=5,"Low Calls", IF(tbl_Customers[[#This Row],[total_intl_calls]]&lt;=10, "Medium Calls", "High Calls"))</f>
        <v>Medium Calls</v>
      </c>
      <c r="AF5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04" s="36" t="str">
        <f>IF(tbl_Customers[[#This Row],[Churn_Risk_Score]]&gt;=10,"High Risk", IF(tbl_Customers[[#This Row],[Churn_Risk_Score]]&gt;=5,"Medium Risk","Low Risk"))</f>
        <v>Low Risk</v>
      </c>
    </row>
    <row r="505" spans="1:33" x14ac:dyDescent="0.35">
      <c r="A505">
        <v>504</v>
      </c>
      <c r="B505" t="s">
        <v>44</v>
      </c>
      <c r="C505">
        <v>28</v>
      </c>
      <c r="D505" t="s">
        <v>21</v>
      </c>
      <c r="E505" t="s">
        <v>22</v>
      </c>
      <c r="F505" t="s">
        <v>22</v>
      </c>
      <c r="G505">
        <v>0</v>
      </c>
      <c r="H505">
        <v>187.8</v>
      </c>
      <c r="I505">
        <v>94</v>
      </c>
      <c r="J505">
        <v>31.93</v>
      </c>
      <c r="K505">
        <v>248.6</v>
      </c>
      <c r="L505">
        <v>86</v>
      </c>
      <c r="M505">
        <v>21.13</v>
      </c>
      <c r="N505">
        <v>208.8</v>
      </c>
      <c r="O505">
        <v>124</v>
      </c>
      <c r="P505">
        <v>9.4</v>
      </c>
      <c r="Q505">
        <v>10.6</v>
      </c>
      <c r="R505">
        <v>5</v>
      </c>
      <c r="S505">
        <v>2.86</v>
      </c>
      <c r="T505">
        <v>0</v>
      </c>
      <c r="U505" t="s">
        <v>22</v>
      </c>
      <c r="V505">
        <f>IF(tbl_Customers[[#This Row],[churn]] = "yes", 1, 0)</f>
        <v>0</v>
      </c>
      <c r="W505" t="str">
        <f>IF(tbl_Customers[[#This Row],[number_customer_service_calls]] &lt;= 1, "0-1 Calls", IF(tbl_Customers[[#This Row],[number_customer_service_calls]] &lt;= 3, "2-3 Calls", IF(tbl_Customers[[#This Row],[number_customer_service_calls]] &lt;=5, "4-5 Calls", "6+ Calls")))</f>
        <v>0-1 Calls</v>
      </c>
      <c r="X505" t="str">
        <f>IF(tbl_Customers[[#This Row],[account_length]] &lt;= 50, "0-50", IF(tbl_Customers[[#This Row],[account_length]] &lt;=100, "51-100", IF(tbl_Customers[[#This Row],[account_length]] &lt;= 150, "101-150", "151+")))</f>
        <v>0-50</v>
      </c>
      <c r="Y505" t="str">
        <f>IF(tbl_Customers[[#This Row],[total_intl_charge]] &lt;= 3, "Low Charges", "High Charges")</f>
        <v>Low Charges</v>
      </c>
      <c r="Z505" t="str">
        <f>IF(tbl_Customers[[#This Row],[total_eve_calls]]&lt;=80,"Low Calls",
IF(tbl_Customers[[#This Row],[total_eve_calls]]&lt;=120,"Medium Calls","High Calls"))</f>
        <v>Medium Calls</v>
      </c>
      <c r="AA505" t="str">
        <f>IF(tbl_Customers[[#This Row],[total_eve_charge]]&lt;=15,"Low Charges",
IF(tbl_Customers[[#This Row],[total_eve_charge]]&lt;=20,"Medium Charges","High Charges"))</f>
        <v>High Charges</v>
      </c>
      <c r="AB5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5" t="str">
        <f>IF(tbl_Customers[[#This Row],[number_vmail_messages]] = 0, "No Usage", IF(tbl_Customers[[#This Row],[number_vmail_messages]] &lt;= 20, "Low Usage", IF(tbl_Customers[[#This Row],[number_vmail_messages]] &lt;= 40, "Medium Usgae", "High Usage")))</f>
        <v>No Usage</v>
      </c>
      <c r="AD505" t="str">
        <f>IF(tbl_Customers[[#This Row],[total_day_minutes]]&lt;=150,"Low Usage", IF(tbl_Customers[[#This Row],[total_day_minutes]]&lt;=200,"Medium Usage", IF(tbl_Customers[[#This Row],[total_day_minutes]]&lt;=250,"High Usage","Very High Usage")))</f>
        <v>Medium Usage</v>
      </c>
      <c r="AE505" t="str">
        <f>IF(tbl_Customers[[#This Row],[total_intl_calls]]&lt;=5,"Low Calls", IF(tbl_Customers[[#This Row],[total_intl_calls]]&lt;=10, "Medium Calls", "High Calls"))</f>
        <v>Low Calls</v>
      </c>
      <c r="AF5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05" s="36" t="str">
        <f>IF(tbl_Customers[[#This Row],[Churn_Risk_Score]]&gt;=10,"High Risk", IF(tbl_Customers[[#This Row],[Churn_Risk_Score]]&gt;=5,"Medium Risk","Low Risk"))</f>
        <v>Low Risk</v>
      </c>
    </row>
    <row r="506" spans="1:33" x14ac:dyDescent="0.35">
      <c r="A506">
        <v>505</v>
      </c>
      <c r="B506" t="s">
        <v>65</v>
      </c>
      <c r="C506">
        <v>90</v>
      </c>
      <c r="D506" t="s">
        <v>21</v>
      </c>
      <c r="E506" t="s">
        <v>22</v>
      </c>
      <c r="F506" t="s">
        <v>22</v>
      </c>
      <c r="G506">
        <v>0</v>
      </c>
      <c r="H506">
        <v>193.7</v>
      </c>
      <c r="I506">
        <v>83</v>
      </c>
      <c r="J506">
        <v>32.93</v>
      </c>
      <c r="K506">
        <v>154.19999999999999</v>
      </c>
      <c r="L506">
        <v>79</v>
      </c>
      <c r="M506">
        <v>13.11</v>
      </c>
      <c r="N506">
        <v>299</v>
      </c>
      <c r="O506">
        <v>60</v>
      </c>
      <c r="P506">
        <v>13.46</v>
      </c>
      <c r="Q506">
        <v>12.7</v>
      </c>
      <c r="R506">
        <v>3</v>
      </c>
      <c r="S506">
        <v>3.43</v>
      </c>
      <c r="T506">
        <v>1</v>
      </c>
      <c r="U506" t="s">
        <v>22</v>
      </c>
      <c r="V506">
        <f>IF(tbl_Customers[[#This Row],[churn]] = "yes", 1, 0)</f>
        <v>0</v>
      </c>
      <c r="W506" t="str">
        <f>IF(tbl_Customers[[#This Row],[number_customer_service_calls]] &lt;= 1, "0-1 Calls", IF(tbl_Customers[[#This Row],[number_customer_service_calls]] &lt;= 3, "2-3 Calls", IF(tbl_Customers[[#This Row],[number_customer_service_calls]] &lt;=5, "4-5 Calls", "6+ Calls")))</f>
        <v>0-1 Calls</v>
      </c>
      <c r="X506" t="str">
        <f>IF(tbl_Customers[[#This Row],[account_length]] &lt;= 50, "0-50", IF(tbl_Customers[[#This Row],[account_length]] &lt;=100, "51-100", IF(tbl_Customers[[#This Row],[account_length]] &lt;= 150, "101-150", "151+")))</f>
        <v>51-100</v>
      </c>
      <c r="Y506" t="str">
        <f>IF(tbl_Customers[[#This Row],[total_intl_charge]] &lt;= 3, "Low Charges", "High Charges")</f>
        <v>High Charges</v>
      </c>
      <c r="Z506" t="str">
        <f>IF(tbl_Customers[[#This Row],[total_eve_calls]]&lt;=80,"Low Calls",
IF(tbl_Customers[[#This Row],[total_eve_calls]]&lt;=120,"Medium Calls","High Calls"))</f>
        <v>Low Calls</v>
      </c>
      <c r="AA506" t="str">
        <f>IF(tbl_Customers[[#This Row],[total_eve_charge]]&lt;=15,"Low Charges",
IF(tbl_Customers[[#This Row],[total_eve_charge]]&lt;=20,"Medium Charges","High Charges"))</f>
        <v>Low Charges</v>
      </c>
      <c r="AB5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6" t="str">
        <f>IF(tbl_Customers[[#This Row],[number_vmail_messages]] = 0, "No Usage", IF(tbl_Customers[[#This Row],[number_vmail_messages]] &lt;= 20, "Low Usage", IF(tbl_Customers[[#This Row],[number_vmail_messages]] &lt;= 40, "Medium Usgae", "High Usage")))</f>
        <v>No Usage</v>
      </c>
      <c r="AD506" t="str">
        <f>IF(tbl_Customers[[#This Row],[total_day_minutes]]&lt;=150,"Low Usage", IF(tbl_Customers[[#This Row],[total_day_minutes]]&lt;=200,"Medium Usage", IF(tbl_Customers[[#This Row],[total_day_minutes]]&lt;=250,"High Usage","Very High Usage")))</f>
        <v>Medium Usage</v>
      </c>
      <c r="AE506" t="str">
        <f>IF(tbl_Customers[[#This Row],[total_intl_calls]]&lt;=5,"Low Calls", IF(tbl_Customers[[#This Row],[total_intl_calls]]&lt;=10, "Medium Calls", "High Calls"))</f>
        <v>Low Calls</v>
      </c>
      <c r="AF5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6" s="36" t="str">
        <f>IF(tbl_Customers[[#This Row],[Churn_Risk_Score]]&gt;=10,"High Risk", IF(tbl_Customers[[#This Row],[Churn_Risk_Score]]&gt;=5,"Medium Risk","Low Risk"))</f>
        <v>Low Risk</v>
      </c>
    </row>
    <row r="507" spans="1:33" x14ac:dyDescent="0.35">
      <c r="A507">
        <v>506</v>
      </c>
      <c r="B507" t="s">
        <v>52</v>
      </c>
      <c r="C507">
        <v>151</v>
      </c>
      <c r="D507" t="s">
        <v>28</v>
      </c>
      <c r="E507" t="s">
        <v>22</v>
      </c>
      <c r="F507" t="s">
        <v>22</v>
      </c>
      <c r="G507">
        <v>0</v>
      </c>
      <c r="H507">
        <v>156.4</v>
      </c>
      <c r="I507">
        <v>108</v>
      </c>
      <c r="J507">
        <v>26.59</v>
      </c>
      <c r="K507">
        <v>233.4</v>
      </c>
      <c r="L507">
        <v>118</v>
      </c>
      <c r="M507">
        <v>19.84</v>
      </c>
      <c r="N507">
        <v>195.7</v>
      </c>
      <c r="O507">
        <v>141</v>
      </c>
      <c r="P507">
        <v>8.81</v>
      </c>
      <c r="Q507">
        <v>7.7</v>
      </c>
      <c r="R507">
        <v>6</v>
      </c>
      <c r="S507">
        <v>2.08</v>
      </c>
      <c r="T507">
        <v>4</v>
      </c>
      <c r="U507" t="s">
        <v>22</v>
      </c>
      <c r="V507">
        <f>IF(tbl_Customers[[#This Row],[churn]] = "yes", 1, 0)</f>
        <v>0</v>
      </c>
      <c r="W507" t="str">
        <f>IF(tbl_Customers[[#This Row],[number_customer_service_calls]] &lt;= 1, "0-1 Calls", IF(tbl_Customers[[#This Row],[number_customer_service_calls]] &lt;= 3, "2-3 Calls", IF(tbl_Customers[[#This Row],[number_customer_service_calls]] &lt;=5, "4-5 Calls", "6+ Calls")))</f>
        <v>4-5 Calls</v>
      </c>
      <c r="X507" t="str">
        <f>IF(tbl_Customers[[#This Row],[account_length]] &lt;= 50, "0-50", IF(tbl_Customers[[#This Row],[account_length]] &lt;=100, "51-100", IF(tbl_Customers[[#This Row],[account_length]] &lt;= 150, "101-150", "151+")))</f>
        <v>151+</v>
      </c>
      <c r="Y507" t="str">
        <f>IF(tbl_Customers[[#This Row],[total_intl_charge]] &lt;= 3, "Low Charges", "High Charges")</f>
        <v>Low Charges</v>
      </c>
      <c r="Z507" t="str">
        <f>IF(tbl_Customers[[#This Row],[total_eve_calls]]&lt;=80,"Low Calls",
IF(tbl_Customers[[#This Row],[total_eve_calls]]&lt;=120,"Medium Calls","High Calls"))</f>
        <v>Medium Calls</v>
      </c>
      <c r="AA507" t="str">
        <f>IF(tbl_Customers[[#This Row],[total_eve_charge]]&lt;=15,"Low Charges",
IF(tbl_Customers[[#This Row],[total_eve_charge]]&lt;=20,"Medium Charges","High Charges"))</f>
        <v>Medium Charges</v>
      </c>
      <c r="AB5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07" t="str">
        <f>IF(tbl_Customers[[#This Row],[number_vmail_messages]] = 0, "No Usage", IF(tbl_Customers[[#This Row],[number_vmail_messages]] &lt;= 20, "Low Usage", IF(tbl_Customers[[#This Row],[number_vmail_messages]] &lt;= 40, "Medium Usgae", "High Usage")))</f>
        <v>No Usage</v>
      </c>
      <c r="AD507" t="str">
        <f>IF(tbl_Customers[[#This Row],[total_day_minutes]]&lt;=150,"Low Usage", IF(tbl_Customers[[#This Row],[total_day_minutes]]&lt;=200,"Medium Usage", IF(tbl_Customers[[#This Row],[total_day_minutes]]&lt;=250,"High Usage","Very High Usage")))</f>
        <v>Medium Usage</v>
      </c>
      <c r="AE507" t="str">
        <f>IF(tbl_Customers[[#This Row],[total_intl_calls]]&lt;=5,"Low Calls", IF(tbl_Customers[[#This Row],[total_intl_calls]]&lt;=10, "Medium Calls", "High Calls"))</f>
        <v>Medium Calls</v>
      </c>
      <c r="AF5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07" s="36" t="str">
        <f>IF(tbl_Customers[[#This Row],[Churn_Risk_Score]]&gt;=10,"High Risk", IF(tbl_Customers[[#This Row],[Churn_Risk_Score]]&gt;=5,"Medium Risk","Low Risk"))</f>
        <v>Medium Risk</v>
      </c>
    </row>
    <row r="508" spans="1:33" x14ac:dyDescent="0.35">
      <c r="A508">
        <v>507</v>
      </c>
      <c r="B508" t="s">
        <v>62</v>
      </c>
      <c r="C508">
        <v>105</v>
      </c>
      <c r="D508" t="s">
        <v>21</v>
      </c>
      <c r="E508" t="s">
        <v>23</v>
      </c>
      <c r="F508" t="s">
        <v>23</v>
      </c>
      <c r="G508">
        <v>29</v>
      </c>
      <c r="H508">
        <v>220.7</v>
      </c>
      <c r="I508">
        <v>82</v>
      </c>
      <c r="J508">
        <v>37.520000000000003</v>
      </c>
      <c r="K508">
        <v>217.7</v>
      </c>
      <c r="L508">
        <v>110</v>
      </c>
      <c r="M508">
        <v>18.5</v>
      </c>
      <c r="N508">
        <v>190.5</v>
      </c>
      <c r="O508">
        <v>100</v>
      </c>
      <c r="P508">
        <v>8.57</v>
      </c>
      <c r="Q508">
        <v>13.2</v>
      </c>
      <c r="R508">
        <v>6</v>
      </c>
      <c r="S508">
        <v>3.56</v>
      </c>
      <c r="T508">
        <v>1</v>
      </c>
      <c r="U508" t="s">
        <v>23</v>
      </c>
      <c r="V508">
        <f>IF(tbl_Customers[[#This Row],[churn]] = "yes", 1, 0)</f>
        <v>1</v>
      </c>
      <c r="W508" t="str">
        <f>IF(tbl_Customers[[#This Row],[number_customer_service_calls]] &lt;= 1, "0-1 Calls", IF(tbl_Customers[[#This Row],[number_customer_service_calls]] &lt;= 3, "2-3 Calls", IF(tbl_Customers[[#This Row],[number_customer_service_calls]] &lt;=5, "4-5 Calls", "6+ Calls")))</f>
        <v>0-1 Calls</v>
      </c>
      <c r="X508" t="str">
        <f>IF(tbl_Customers[[#This Row],[account_length]] &lt;= 50, "0-50", IF(tbl_Customers[[#This Row],[account_length]] &lt;=100, "51-100", IF(tbl_Customers[[#This Row],[account_length]] &lt;= 150, "101-150", "151+")))</f>
        <v>101-150</v>
      </c>
      <c r="Y508" t="str">
        <f>IF(tbl_Customers[[#This Row],[total_intl_charge]] &lt;= 3, "Low Charges", "High Charges")</f>
        <v>High Charges</v>
      </c>
      <c r="Z508" t="str">
        <f>IF(tbl_Customers[[#This Row],[total_eve_calls]]&lt;=80,"Low Calls",
IF(tbl_Customers[[#This Row],[total_eve_calls]]&lt;=120,"Medium Calls","High Calls"))</f>
        <v>Medium Calls</v>
      </c>
      <c r="AA508" t="str">
        <f>IF(tbl_Customers[[#This Row],[total_eve_charge]]&lt;=15,"Low Charges",
IF(tbl_Customers[[#This Row],[total_eve_charge]]&lt;=20,"Medium Charges","High Charges"))</f>
        <v>Medium Charges</v>
      </c>
      <c r="AB5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8" t="str">
        <f>IF(tbl_Customers[[#This Row],[number_vmail_messages]] = 0, "No Usage", IF(tbl_Customers[[#This Row],[number_vmail_messages]] &lt;= 20, "Low Usage", IF(tbl_Customers[[#This Row],[number_vmail_messages]] &lt;= 40, "Medium Usgae", "High Usage")))</f>
        <v>Medium Usgae</v>
      </c>
      <c r="AD508" t="str">
        <f>IF(tbl_Customers[[#This Row],[total_day_minutes]]&lt;=150,"Low Usage", IF(tbl_Customers[[#This Row],[total_day_minutes]]&lt;=200,"Medium Usage", IF(tbl_Customers[[#This Row],[total_day_minutes]]&lt;=250,"High Usage","Very High Usage")))</f>
        <v>High Usage</v>
      </c>
      <c r="AE508" t="str">
        <f>IF(tbl_Customers[[#This Row],[total_intl_calls]]&lt;=5,"Low Calls", IF(tbl_Customers[[#This Row],[total_intl_calls]]&lt;=10, "Medium Calls", "High Calls"))</f>
        <v>Medium Calls</v>
      </c>
      <c r="AF5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508" s="36" t="str">
        <f>IF(tbl_Customers[[#This Row],[Churn_Risk_Score]]&gt;=10,"High Risk", IF(tbl_Customers[[#This Row],[Churn_Risk_Score]]&gt;=5,"Medium Risk","Low Risk"))</f>
        <v>Medium Risk</v>
      </c>
    </row>
    <row r="509" spans="1:33" x14ac:dyDescent="0.35">
      <c r="A509">
        <v>508</v>
      </c>
      <c r="B509" t="s">
        <v>63</v>
      </c>
      <c r="C509">
        <v>41</v>
      </c>
      <c r="D509" t="s">
        <v>25</v>
      </c>
      <c r="E509" t="s">
        <v>22</v>
      </c>
      <c r="F509" t="s">
        <v>23</v>
      </c>
      <c r="G509">
        <v>37</v>
      </c>
      <c r="H509">
        <v>239.8</v>
      </c>
      <c r="I509">
        <v>110</v>
      </c>
      <c r="J509">
        <v>40.770000000000003</v>
      </c>
      <c r="K509">
        <v>221.9</v>
      </c>
      <c r="L509">
        <v>115</v>
      </c>
      <c r="M509">
        <v>18.86</v>
      </c>
      <c r="N509">
        <v>189.1</v>
      </c>
      <c r="O509">
        <v>100</v>
      </c>
      <c r="P509">
        <v>8.51</v>
      </c>
      <c r="Q509">
        <v>7.3</v>
      </c>
      <c r="R509">
        <v>1</v>
      </c>
      <c r="S509">
        <v>1.97</v>
      </c>
      <c r="T509">
        <v>2</v>
      </c>
      <c r="U509" t="s">
        <v>22</v>
      </c>
      <c r="V509">
        <f>IF(tbl_Customers[[#This Row],[churn]] = "yes", 1, 0)</f>
        <v>0</v>
      </c>
      <c r="W509" t="str">
        <f>IF(tbl_Customers[[#This Row],[number_customer_service_calls]] &lt;= 1, "0-1 Calls", IF(tbl_Customers[[#This Row],[number_customer_service_calls]] &lt;= 3, "2-3 Calls", IF(tbl_Customers[[#This Row],[number_customer_service_calls]] &lt;=5, "4-5 Calls", "6+ Calls")))</f>
        <v>2-3 Calls</v>
      </c>
      <c r="X509" t="str">
        <f>IF(tbl_Customers[[#This Row],[account_length]] &lt;= 50, "0-50", IF(tbl_Customers[[#This Row],[account_length]] &lt;=100, "51-100", IF(tbl_Customers[[#This Row],[account_length]] &lt;= 150, "101-150", "151+")))</f>
        <v>0-50</v>
      </c>
      <c r="Y509" t="str">
        <f>IF(tbl_Customers[[#This Row],[total_intl_charge]] &lt;= 3, "Low Charges", "High Charges")</f>
        <v>Low Charges</v>
      </c>
      <c r="Z509" t="str">
        <f>IF(tbl_Customers[[#This Row],[total_eve_calls]]&lt;=80,"Low Calls",
IF(tbl_Customers[[#This Row],[total_eve_calls]]&lt;=120,"Medium Calls","High Calls"))</f>
        <v>Medium Calls</v>
      </c>
      <c r="AA509" t="str">
        <f>IF(tbl_Customers[[#This Row],[total_eve_charge]]&lt;=15,"Low Charges",
IF(tbl_Customers[[#This Row],[total_eve_charge]]&lt;=20,"Medium Charges","High Charges"))</f>
        <v>Medium Charges</v>
      </c>
      <c r="AB5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9" t="str">
        <f>IF(tbl_Customers[[#This Row],[number_vmail_messages]] = 0, "No Usage", IF(tbl_Customers[[#This Row],[number_vmail_messages]] &lt;= 20, "Low Usage", IF(tbl_Customers[[#This Row],[number_vmail_messages]] &lt;= 40, "Medium Usgae", "High Usage")))</f>
        <v>Medium Usgae</v>
      </c>
      <c r="AD509" t="str">
        <f>IF(tbl_Customers[[#This Row],[total_day_minutes]]&lt;=150,"Low Usage", IF(tbl_Customers[[#This Row],[total_day_minutes]]&lt;=200,"Medium Usage", IF(tbl_Customers[[#This Row],[total_day_minutes]]&lt;=250,"High Usage","Very High Usage")))</f>
        <v>High Usage</v>
      </c>
      <c r="AE509" t="str">
        <f>IF(tbl_Customers[[#This Row],[total_intl_calls]]&lt;=5,"Low Calls", IF(tbl_Customers[[#This Row],[total_intl_calls]]&lt;=10, "Medium Calls", "High Calls"))</f>
        <v>Low Calls</v>
      </c>
      <c r="AF5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09" s="36" t="str">
        <f>IF(tbl_Customers[[#This Row],[Churn_Risk_Score]]&gt;=10,"High Risk", IF(tbl_Customers[[#This Row],[Churn_Risk_Score]]&gt;=5,"Medium Risk","Low Risk"))</f>
        <v>Low Risk</v>
      </c>
    </row>
    <row r="510" spans="1:33" x14ac:dyDescent="0.35">
      <c r="A510">
        <v>509</v>
      </c>
      <c r="B510" t="s">
        <v>55</v>
      </c>
      <c r="C510">
        <v>48</v>
      </c>
      <c r="D510" t="s">
        <v>28</v>
      </c>
      <c r="E510" t="s">
        <v>22</v>
      </c>
      <c r="F510" t="s">
        <v>23</v>
      </c>
      <c r="G510">
        <v>43</v>
      </c>
      <c r="H510">
        <v>172</v>
      </c>
      <c r="I510">
        <v>111</v>
      </c>
      <c r="J510">
        <v>29.24</v>
      </c>
      <c r="K510">
        <v>200.2</v>
      </c>
      <c r="L510">
        <v>64</v>
      </c>
      <c r="M510">
        <v>17.02</v>
      </c>
      <c r="N510">
        <v>233.1</v>
      </c>
      <c r="O510">
        <v>96</v>
      </c>
      <c r="P510">
        <v>10.49</v>
      </c>
      <c r="Q510">
        <v>8</v>
      </c>
      <c r="R510">
        <v>5</v>
      </c>
      <c r="S510">
        <v>2.16</v>
      </c>
      <c r="T510">
        <v>1</v>
      </c>
      <c r="U510" t="s">
        <v>22</v>
      </c>
      <c r="V510">
        <f>IF(tbl_Customers[[#This Row],[churn]] = "yes", 1, 0)</f>
        <v>0</v>
      </c>
      <c r="W510" t="str">
        <f>IF(tbl_Customers[[#This Row],[number_customer_service_calls]] &lt;= 1, "0-1 Calls", IF(tbl_Customers[[#This Row],[number_customer_service_calls]] &lt;= 3, "2-3 Calls", IF(tbl_Customers[[#This Row],[number_customer_service_calls]] &lt;=5, "4-5 Calls", "6+ Calls")))</f>
        <v>0-1 Calls</v>
      </c>
      <c r="X510" t="str">
        <f>IF(tbl_Customers[[#This Row],[account_length]] &lt;= 50, "0-50", IF(tbl_Customers[[#This Row],[account_length]] &lt;=100, "51-100", IF(tbl_Customers[[#This Row],[account_length]] &lt;= 150, "101-150", "151+")))</f>
        <v>0-50</v>
      </c>
      <c r="Y510" t="str">
        <f>IF(tbl_Customers[[#This Row],[total_intl_charge]] &lt;= 3, "Low Charges", "High Charges")</f>
        <v>Low Charges</v>
      </c>
      <c r="Z510" t="str">
        <f>IF(tbl_Customers[[#This Row],[total_eve_calls]]&lt;=80,"Low Calls",
IF(tbl_Customers[[#This Row],[total_eve_calls]]&lt;=120,"Medium Calls","High Calls"))</f>
        <v>Low Calls</v>
      </c>
      <c r="AA510" t="str">
        <f>IF(tbl_Customers[[#This Row],[total_eve_charge]]&lt;=15,"Low Charges",
IF(tbl_Customers[[#This Row],[total_eve_charge]]&lt;=20,"Medium Charges","High Charges"))</f>
        <v>Medium Charges</v>
      </c>
      <c r="AB5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0" t="str">
        <f>IF(tbl_Customers[[#This Row],[number_vmail_messages]] = 0, "No Usage", IF(tbl_Customers[[#This Row],[number_vmail_messages]] &lt;= 20, "Low Usage", IF(tbl_Customers[[#This Row],[number_vmail_messages]] &lt;= 40, "Medium Usgae", "High Usage")))</f>
        <v>High Usage</v>
      </c>
      <c r="AD510" t="str">
        <f>IF(tbl_Customers[[#This Row],[total_day_minutes]]&lt;=150,"Low Usage", IF(tbl_Customers[[#This Row],[total_day_minutes]]&lt;=200,"Medium Usage", IF(tbl_Customers[[#This Row],[total_day_minutes]]&lt;=250,"High Usage","Very High Usage")))</f>
        <v>Medium Usage</v>
      </c>
      <c r="AE510" t="str">
        <f>IF(tbl_Customers[[#This Row],[total_intl_calls]]&lt;=5,"Low Calls", IF(tbl_Customers[[#This Row],[total_intl_calls]]&lt;=10, "Medium Calls", "High Calls"))</f>
        <v>Low Calls</v>
      </c>
      <c r="AF5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10" s="36" t="str">
        <f>IF(tbl_Customers[[#This Row],[Churn_Risk_Score]]&gt;=10,"High Risk", IF(tbl_Customers[[#This Row],[Churn_Risk_Score]]&gt;=5,"Medium Risk","Low Risk"))</f>
        <v>Low Risk</v>
      </c>
    </row>
    <row r="511" spans="1:33" x14ac:dyDescent="0.35">
      <c r="A511">
        <v>510</v>
      </c>
      <c r="B511" t="s">
        <v>59</v>
      </c>
      <c r="C511">
        <v>166</v>
      </c>
      <c r="D511" t="s">
        <v>25</v>
      </c>
      <c r="E511" t="s">
        <v>23</v>
      </c>
      <c r="F511" t="s">
        <v>23</v>
      </c>
      <c r="G511">
        <v>35</v>
      </c>
      <c r="H511">
        <v>128.19999999999999</v>
      </c>
      <c r="I511">
        <v>138</v>
      </c>
      <c r="J511">
        <v>21.79</v>
      </c>
      <c r="K511">
        <v>274.5</v>
      </c>
      <c r="L511">
        <v>113</v>
      </c>
      <c r="M511">
        <v>23.33</v>
      </c>
      <c r="N511">
        <v>298.89999999999998</v>
      </c>
      <c r="O511">
        <v>130</v>
      </c>
      <c r="P511">
        <v>13.45</v>
      </c>
      <c r="Q511">
        <v>8.8000000000000007</v>
      </c>
      <c r="R511">
        <v>7</v>
      </c>
      <c r="S511">
        <v>2.38</v>
      </c>
      <c r="T511">
        <v>2</v>
      </c>
      <c r="U511" t="s">
        <v>22</v>
      </c>
      <c r="V511">
        <f>IF(tbl_Customers[[#This Row],[churn]] = "yes", 1, 0)</f>
        <v>0</v>
      </c>
      <c r="W511" t="str">
        <f>IF(tbl_Customers[[#This Row],[number_customer_service_calls]] &lt;= 1, "0-1 Calls", IF(tbl_Customers[[#This Row],[number_customer_service_calls]] &lt;= 3, "2-3 Calls", IF(tbl_Customers[[#This Row],[number_customer_service_calls]] &lt;=5, "4-5 Calls", "6+ Calls")))</f>
        <v>2-3 Calls</v>
      </c>
      <c r="X511" t="str">
        <f>IF(tbl_Customers[[#This Row],[account_length]] &lt;= 50, "0-50", IF(tbl_Customers[[#This Row],[account_length]] &lt;=100, "51-100", IF(tbl_Customers[[#This Row],[account_length]] &lt;= 150, "101-150", "151+")))</f>
        <v>151+</v>
      </c>
      <c r="Y511" t="str">
        <f>IF(tbl_Customers[[#This Row],[total_intl_charge]] &lt;= 3, "Low Charges", "High Charges")</f>
        <v>Low Charges</v>
      </c>
      <c r="Z511" t="str">
        <f>IF(tbl_Customers[[#This Row],[total_eve_calls]]&lt;=80,"Low Calls",
IF(tbl_Customers[[#This Row],[total_eve_calls]]&lt;=120,"Medium Calls","High Calls"))</f>
        <v>Medium Calls</v>
      </c>
      <c r="AA511" t="str">
        <f>IF(tbl_Customers[[#This Row],[total_eve_charge]]&lt;=15,"Low Charges",
IF(tbl_Customers[[#This Row],[total_eve_charge]]&lt;=20,"Medium Charges","High Charges"))</f>
        <v>High Charges</v>
      </c>
      <c r="AB5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1" t="str">
        <f>IF(tbl_Customers[[#This Row],[number_vmail_messages]] = 0, "No Usage", IF(tbl_Customers[[#This Row],[number_vmail_messages]] &lt;= 20, "Low Usage", IF(tbl_Customers[[#This Row],[number_vmail_messages]] &lt;= 40, "Medium Usgae", "High Usage")))</f>
        <v>Medium Usgae</v>
      </c>
      <c r="AD511" t="str">
        <f>IF(tbl_Customers[[#This Row],[total_day_minutes]]&lt;=150,"Low Usage", IF(tbl_Customers[[#This Row],[total_day_minutes]]&lt;=200,"Medium Usage", IF(tbl_Customers[[#This Row],[total_day_minutes]]&lt;=250,"High Usage","Very High Usage")))</f>
        <v>Low Usage</v>
      </c>
      <c r="AE511" t="str">
        <f>IF(tbl_Customers[[#This Row],[total_intl_calls]]&lt;=5,"Low Calls", IF(tbl_Customers[[#This Row],[total_intl_calls]]&lt;=10, "Medium Calls", "High Calls"))</f>
        <v>Medium Calls</v>
      </c>
      <c r="AF5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11" s="36" t="str">
        <f>IF(tbl_Customers[[#This Row],[Churn_Risk_Score]]&gt;=10,"High Risk", IF(tbl_Customers[[#This Row],[Churn_Risk_Score]]&gt;=5,"Medium Risk","Low Risk"))</f>
        <v>Low Risk</v>
      </c>
    </row>
    <row r="512" spans="1:33" x14ac:dyDescent="0.35">
      <c r="A512">
        <v>511</v>
      </c>
      <c r="B512" t="s">
        <v>40</v>
      </c>
      <c r="C512">
        <v>79</v>
      </c>
      <c r="D512" t="s">
        <v>28</v>
      </c>
      <c r="E512" t="s">
        <v>22</v>
      </c>
      <c r="F512" t="s">
        <v>22</v>
      </c>
      <c r="G512">
        <v>0</v>
      </c>
      <c r="H512">
        <v>130.19999999999999</v>
      </c>
      <c r="I512">
        <v>119</v>
      </c>
      <c r="J512">
        <v>22.13</v>
      </c>
      <c r="K512">
        <v>290.89999999999998</v>
      </c>
      <c r="L512">
        <v>121</v>
      </c>
      <c r="M512">
        <v>24.73</v>
      </c>
      <c r="N512">
        <v>194.8</v>
      </c>
      <c r="O512">
        <v>140</v>
      </c>
      <c r="P512">
        <v>8.77</v>
      </c>
      <c r="Q512">
        <v>14</v>
      </c>
      <c r="R512">
        <v>6</v>
      </c>
      <c r="S512">
        <v>3.78</v>
      </c>
      <c r="T512">
        <v>3</v>
      </c>
      <c r="U512" t="s">
        <v>22</v>
      </c>
      <c r="V512">
        <f>IF(tbl_Customers[[#This Row],[churn]] = "yes", 1, 0)</f>
        <v>0</v>
      </c>
      <c r="W512" t="str">
        <f>IF(tbl_Customers[[#This Row],[number_customer_service_calls]] &lt;= 1, "0-1 Calls", IF(tbl_Customers[[#This Row],[number_customer_service_calls]] &lt;= 3, "2-3 Calls", IF(tbl_Customers[[#This Row],[number_customer_service_calls]] &lt;=5, "4-5 Calls", "6+ Calls")))</f>
        <v>2-3 Calls</v>
      </c>
      <c r="X512" t="str">
        <f>IF(tbl_Customers[[#This Row],[account_length]] &lt;= 50, "0-50", IF(tbl_Customers[[#This Row],[account_length]] &lt;=100, "51-100", IF(tbl_Customers[[#This Row],[account_length]] &lt;= 150, "101-150", "151+")))</f>
        <v>51-100</v>
      </c>
      <c r="Y512" t="str">
        <f>IF(tbl_Customers[[#This Row],[total_intl_charge]] &lt;= 3, "Low Charges", "High Charges")</f>
        <v>High Charges</v>
      </c>
      <c r="Z512" t="str">
        <f>IF(tbl_Customers[[#This Row],[total_eve_calls]]&lt;=80,"Low Calls",
IF(tbl_Customers[[#This Row],[total_eve_calls]]&lt;=120,"Medium Calls","High Calls"))</f>
        <v>High Calls</v>
      </c>
      <c r="AA512" t="str">
        <f>IF(tbl_Customers[[#This Row],[total_eve_charge]]&lt;=15,"Low Charges",
IF(tbl_Customers[[#This Row],[total_eve_charge]]&lt;=20,"Medium Charges","High Charges"))</f>
        <v>High Charges</v>
      </c>
      <c r="AB5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2" t="str">
        <f>IF(tbl_Customers[[#This Row],[number_vmail_messages]] = 0, "No Usage", IF(tbl_Customers[[#This Row],[number_vmail_messages]] &lt;= 20, "Low Usage", IF(tbl_Customers[[#This Row],[number_vmail_messages]] &lt;= 40, "Medium Usgae", "High Usage")))</f>
        <v>No Usage</v>
      </c>
      <c r="AD512" t="str">
        <f>IF(tbl_Customers[[#This Row],[total_day_minutes]]&lt;=150,"Low Usage", IF(tbl_Customers[[#This Row],[total_day_minutes]]&lt;=200,"Medium Usage", IF(tbl_Customers[[#This Row],[total_day_minutes]]&lt;=250,"High Usage","Very High Usage")))</f>
        <v>Low Usage</v>
      </c>
      <c r="AE512" t="str">
        <f>IF(tbl_Customers[[#This Row],[total_intl_calls]]&lt;=5,"Low Calls", IF(tbl_Customers[[#This Row],[total_intl_calls]]&lt;=10, "Medium Calls", "High Calls"))</f>
        <v>Medium Calls</v>
      </c>
      <c r="AF5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12" s="36" t="str">
        <f>IF(tbl_Customers[[#This Row],[Churn_Risk_Score]]&gt;=10,"High Risk", IF(tbl_Customers[[#This Row],[Churn_Risk_Score]]&gt;=5,"Medium Risk","Low Risk"))</f>
        <v>Low Risk</v>
      </c>
    </row>
    <row r="513" spans="1:33" x14ac:dyDescent="0.35">
      <c r="A513">
        <v>512</v>
      </c>
      <c r="B513" t="s">
        <v>38</v>
      </c>
      <c r="C513">
        <v>153</v>
      </c>
      <c r="D513" t="s">
        <v>28</v>
      </c>
      <c r="E513" t="s">
        <v>22</v>
      </c>
      <c r="F513" t="s">
        <v>22</v>
      </c>
      <c r="G513">
        <v>0</v>
      </c>
      <c r="H513">
        <v>195.4</v>
      </c>
      <c r="I513">
        <v>107</v>
      </c>
      <c r="J513">
        <v>33.22</v>
      </c>
      <c r="K513">
        <v>154.6</v>
      </c>
      <c r="L513">
        <v>96</v>
      </c>
      <c r="M513">
        <v>13.14</v>
      </c>
      <c r="N513">
        <v>142.80000000000001</v>
      </c>
      <c r="O513">
        <v>97</v>
      </c>
      <c r="P513">
        <v>6.43</v>
      </c>
      <c r="Q513">
        <v>11.6</v>
      </c>
      <c r="R513">
        <v>6</v>
      </c>
      <c r="S513">
        <v>3.13</v>
      </c>
      <c r="T513">
        <v>1</v>
      </c>
      <c r="U513" t="s">
        <v>22</v>
      </c>
      <c r="V513">
        <f>IF(tbl_Customers[[#This Row],[churn]] = "yes", 1, 0)</f>
        <v>0</v>
      </c>
      <c r="W513" t="str">
        <f>IF(tbl_Customers[[#This Row],[number_customer_service_calls]] &lt;= 1, "0-1 Calls", IF(tbl_Customers[[#This Row],[number_customer_service_calls]] &lt;= 3, "2-3 Calls", IF(tbl_Customers[[#This Row],[number_customer_service_calls]] &lt;=5, "4-5 Calls", "6+ Calls")))</f>
        <v>0-1 Calls</v>
      </c>
      <c r="X513" t="str">
        <f>IF(tbl_Customers[[#This Row],[account_length]] &lt;= 50, "0-50", IF(tbl_Customers[[#This Row],[account_length]] &lt;=100, "51-100", IF(tbl_Customers[[#This Row],[account_length]] &lt;= 150, "101-150", "151+")))</f>
        <v>151+</v>
      </c>
      <c r="Y513" t="str">
        <f>IF(tbl_Customers[[#This Row],[total_intl_charge]] &lt;= 3, "Low Charges", "High Charges")</f>
        <v>High Charges</v>
      </c>
      <c r="Z513" t="str">
        <f>IF(tbl_Customers[[#This Row],[total_eve_calls]]&lt;=80,"Low Calls",
IF(tbl_Customers[[#This Row],[total_eve_calls]]&lt;=120,"Medium Calls","High Calls"))</f>
        <v>Medium Calls</v>
      </c>
      <c r="AA513" t="str">
        <f>IF(tbl_Customers[[#This Row],[total_eve_charge]]&lt;=15,"Low Charges",
IF(tbl_Customers[[#This Row],[total_eve_charge]]&lt;=20,"Medium Charges","High Charges"))</f>
        <v>Low Charges</v>
      </c>
      <c r="AB5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3" t="str">
        <f>IF(tbl_Customers[[#This Row],[number_vmail_messages]] = 0, "No Usage", IF(tbl_Customers[[#This Row],[number_vmail_messages]] &lt;= 20, "Low Usage", IF(tbl_Customers[[#This Row],[number_vmail_messages]] &lt;= 40, "Medium Usgae", "High Usage")))</f>
        <v>No Usage</v>
      </c>
      <c r="AD513" t="str">
        <f>IF(tbl_Customers[[#This Row],[total_day_minutes]]&lt;=150,"Low Usage", IF(tbl_Customers[[#This Row],[total_day_minutes]]&lt;=200,"Medium Usage", IF(tbl_Customers[[#This Row],[total_day_minutes]]&lt;=250,"High Usage","Very High Usage")))</f>
        <v>Medium Usage</v>
      </c>
      <c r="AE513" t="str">
        <f>IF(tbl_Customers[[#This Row],[total_intl_calls]]&lt;=5,"Low Calls", IF(tbl_Customers[[#This Row],[total_intl_calls]]&lt;=10, "Medium Calls", "High Calls"))</f>
        <v>Medium Calls</v>
      </c>
      <c r="AF5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13" s="36" t="str">
        <f>IF(tbl_Customers[[#This Row],[Churn_Risk_Score]]&gt;=10,"High Risk", IF(tbl_Customers[[#This Row],[Churn_Risk_Score]]&gt;=5,"Medium Risk","Low Risk"))</f>
        <v>Low Risk</v>
      </c>
    </row>
    <row r="514" spans="1:33" x14ac:dyDescent="0.35">
      <c r="A514">
        <v>513</v>
      </c>
      <c r="B514" t="s">
        <v>70</v>
      </c>
      <c r="C514">
        <v>110</v>
      </c>
      <c r="D514" t="s">
        <v>21</v>
      </c>
      <c r="E514" t="s">
        <v>23</v>
      </c>
      <c r="F514" t="s">
        <v>22</v>
      </c>
      <c r="G514">
        <v>0</v>
      </c>
      <c r="H514">
        <v>293.3</v>
      </c>
      <c r="I514">
        <v>79</v>
      </c>
      <c r="J514">
        <v>49.86</v>
      </c>
      <c r="K514">
        <v>188.5</v>
      </c>
      <c r="L514">
        <v>90</v>
      </c>
      <c r="M514">
        <v>16.02</v>
      </c>
      <c r="N514">
        <v>266.89999999999998</v>
      </c>
      <c r="O514">
        <v>91</v>
      </c>
      <c r="P514">
        <v>12.01</v>
      </c>
      <c r="Q514">
        <v>14.5</v>
      </c>
      <c r="R514">
        <v>4</v>
      </c>
      <c r="S514">
        <v>3.92</v>
      </c>
      <c r="T514">
        <v>0</v>
      </c>
      <c r="U514" t="s">
        <v>23</v>
      </c>
      <c r="V514">
        <f>IF(tbl_Customers[[#This Row],[churn]] = "yes", 1, 0)</f>
        <v>1</v>
      </c>
      <c r="W514" t="str">
        <f>IF(tbl_Customers[[#This Row],[number_customer_service_calls]] &lt;= 1, "0-1 Calls", IF(tbl_Customers[[#This Row],[number_customer_service_calls]] &lt;= 3, "2-3 Calls", IF(tbl_Customers[[#This Row],[number_customer_service_calls]] &lt;=5, "4-5 Calls", "6+ Calls")))</f>
        <v>0-1 Calls</v>
      </c>
      <c r="X514" t="str">
        <f>IF(tbl_Customers[[#This Row],[account_length]] &lt;= 50, "0-50", IF(tbl_Customers[[#This Row],[account_length]] &lt;=100, "51-100", IF(tbl_Customers[[#This Row],[account_length]] &lt;= 150, "101-150", "151+")))</f>
        <v>101-150</v>
      </c>
      <c r="Y514" t="str">
        <f>IF(tbl_Customers[[#This Row],[total_intl_charge]] &lt;= 3, "Low Charges", "High Charges")</f>
        <v>High Charges</v>
      </c>
      <c r="Z514" t="str">
        <f>IF(tbl_Customers[[#This Row],[total_eve_calls]]&lt;=80,"Low Calls",
IF(tbl_Customers[[#This Row],[total_eve_calls]]&lt;=120,"Medium Calls","High Calls"))</f>
        <v>Medium Calls</v>
      </c>
      <c r="AA514" t="str">
        <f>IF(tbl_Customers[[#This Row],[total_eve_charge]]&lt;=15,"Low Charges",
IF(tbl_Customers[[#This Row],[total_eve_charge]]&lt;=20,"Medium Charges","High Charges"))</f>
        <v>Medium Charges</v>
      </c>
      <c r="AB5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4" t="str">
        <f>IF(tbl_Customers[[#This Row],[number_vmail_messages]] = 0, "No Usage", IF(tbl_Customers[[#This Row],[number_vmail_messages]] &lt;= 20, "Low Usage", IF(tbl_Customers[[#This Row],[number_vmail_messages]] &lt;= 40, "Medium Usgae", "High Usage")))</f>
        <v>No Usage</v>
      </c>
      <c r="AD514" t="str">
        <f>IF(tbl_Customers[[#This Row],[total_day_minutes]]&lt;=150,"Low Usage", IF(tbl_Customers[[#This Row],[total_day_minutes]]&lt;=200,"Medium Usage", IF(tbl_Customers[[#This Row],[total_day_minutes]]&lt;=250,"High Usage","Very High Usage")))</f>
        <v>Very High Usage</v>
      </c>
      <c r="AE514" t="str">
        <f>IF(tbl_Customers[[#This Row],[total_intl_calls]]&lt;=5,"Low Calls", IF(tbl_Customers[[#This Row],[total_intl_calls]]&lt;=10, "Medium Calls", "High Calls"))</f>
        <v>Low Calls</v>
      </c>
      <c r="AF5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514" s="36" t="str">
        <f>IF(tbl_Customers[[#This Row],[Churn_Risk_Score]]&gt;=10,"High Risk", IF(tbl_Customers[[#This Row],[Churn_Risk_Score]]&gt;=5,"Medium Risk","Low Risk"))</f>
        <v>High Risk</v>
      </c>
    </row>
    <row r="515" spans="1:33" x14ac:dyDescent="0.35">
      <c r="A515">
        <v>514</v>
      </c>
      <c r="B515" t="s">
        <v>70</v>
      </c>
      <c r="C515">
        <v>163</v>
      </c>
      <c r="D515" t="s">
        <v>21</v>
      </c>
      <c r="E515" t="s">
        <v>22</v>
      </c>
      <c r="F515" t="s">
        <v>22</v>
      </c>
      <c r="G515">
        <v>0</v>
      </c>
      <c r="H515">
        <v>191.3</v>
      </c>
      <c r="I515">
        <v>89</v>
      </c>
      <c r="J515">
        <v>32.520000000000003</v>
      </c>
      <c r="K515">
        <v>193.9</v>
      </c>
      <c r="L515">
        <v>87</v>
      </c>
      <c r="M515">
        <v>16.48</v>
      </c>
      <c r="N515">
        <v>268.39999999999998</v>
      </c>
      <c r="O515">
        <v>121</v>
      </c>
      <c r="P515">
        <v>12.08</v>
      </c>
      <c r="Q515">
        <v>12.8</v>
      </c>
      <c r="R515">
        <v>4</v>
      </c>
      <c r="S515">
        <v>3.46</v>
      </c>
      <c r="T515">
        <v>1</v>
      </c>
      <c r="U515" t="s">
        <v>22</v>
      </c>
      <c r="V515">
        <f>IF(tbl_Customers[[#This Row],[churn]] = "yes", 1, 0)</f>
        <v>0</v>
      </c>
      <c r="W515" t="str">
        <f>IF(tbl_Customers[[#This Row],[number_customer_service_calls]] &lt;= 1, "0-1 Calls", IF(tbl_Customers[[#This Row],[number_customer_service_calls]] &lt;= 3, "2-3 Calls", IF(tbl_Customers[[#This Row],[number_customer_service_calls]] &lt;=5, "4-5 Calls", "6+ Calls")))</f>
        <v>0-1 Calls</v>
      </c>
      <c r="X515" t="str">
        <f>IF(tbl_Customers[[#This Row],[account_length]] &lt;= 50, "0-50", IF(tbl_Customers[[#This Row],[account_length]] &lt;=100, "51-100", IF(tbl_Customers[[#This Row],[account_length]] &lt;= 150, "101-150", "151+")))</f>
        <v>151+</v>
      </c>
      <c r="Y515" t="str">
        <f>IF(tbl_Customers[[#This Row],[total_intl_charge]] &lt;= 3, "Low Charges", "High Charges")</f>
        <v>High Charges</v>
      </c>
      <c r="Z515" t="str">
        <f>IF(tbl_Customers[[#This Row],[total_eve_calls]]&lt;=80,"Low Calls",
IF(tbl_Customers[[#This Row],[total_eve_calls]]&lt;=120,"Medium Calls","High Calls"))</f>
        <v>Medium Calls</v>
      </c>
      <c r="AA515" t="str">
        <f>IF(tbl_Customers[[#This Row],[total_eve_charge]]&lt;=15,"Low Charges",
IF(tbl_Customers[[#This Row],[total_eve_charge]]&lt;=20,"Medium Charges","High Charges"))</f>
        <v>Medium Charges</v>
      </c>
      <c r="AB5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5" t="str">
        <f>IF(tbl_Customers[[#This Row],[number_vmail_messages]] = 0, "No Usage", IF(tbl_Customers[[#This Row],[number_vmail_messages]] &lt;= 20, "Low Usage", IF(tbl_Customers[[#This Row],[number_vmail_messages]] &lt;= 40, "Medium Usgae", "High Usage")))</f>
        <v>No Usage</v>
      </c>
      <c r="AD515" t="str">
        <f>IF(tbl_Customers[[#This Row],[total_day_minutes]]&lt;=150,"Low Usage", IF(tbl_Customers[[#This Row],[total_day_minutes]]&lt;=200,"Medium Usage", IF(tbl_Customers[[#This Row],[total_day_minutes]]&lt;=250,"High Usage","Very High Usage")))</f>
        <v>Medium Usage</v>
      </c>
      <c r="AE515" t="str">
        <f>IF(tbl_Customers[[#This Row],[total_intl_calls]]&lt;=5,"Low Calls", IF(tbl_Customers[[#This Row],[total_intl_calls]]&lt;=10, "Medium Calls", "High Calls"))</f>
        <v>Low Calls</v>
      </c>
      <c r="AF5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15" s="36" t="str">
        <f>IF(tbl_Customers[[#This Row],[Churn_Risk_Score]]&gt;=10,"High Risk", IF(tbl_Customers[[#This Row],[Churn_Risk_Score]]&gt;=5,"Medium Risk","Low Risk"))</f>
        <v>Low Risk</v>
      </c>
    </row>
    <row r="516" spans="1:33" x14ac:dyDescent="0.35">
      <c r="A516">
        <v>515</v>
      </c>
      <c r="B516" t="s">
        <v>66</v>
      </c>
      <c r="C516">
        <v>105</v>
      </c>
      <c r="D516" t="s">
        <v>25</v>
      </c>
      <c r="E516" t="s">
        <v>22</v>
      </c>
      <c r="F516" t="s">
        <v>23</v>
      </c>
      <c r="G516">
        <v>33</v>
      </c>
      <c r="H516">
        <v>209.6</v>
      </c>
      <c r="I516">
        <v>68</v>
      </c>
      <c r="J516">
        <v>35.630000000000003</v>
      </c>
      <c r="K516">
        <v>146.9</v>
      </c>
      <c r="L516">
        <v>140</v>
      </c>
      <c r="M516">
        <v>12.49</v>
      </c>
      <c r="N516">
        <v>121</v>
      </c>
      <c r="O516">
        <v>131</v>
      </c>
      <c r="P516">
        <v>5.44</v>
      </c>
      <c r="Q516">
        <v>10.6</v>
      </c>
      <c r="R516">
        <v>3</v>
      </c>
      <c r="S516">
        <v>2.86</v>
      </c>
      <c r="T516">
        <v>2</v>
      </c>
      <c r="U516" t="s">
        <v>22</v>
      </c>
      <c r="V516">
        <f>IF(tbl_Customers[[#This Row],[churn]] = "yes", 1, 0)</f>
        <v>0</v>
      </c>
      <c r="W516" t="str">
        <f>IF(tbl_Customers[[#This Row],[number_customer_service_calls]] &lt;= 1, "0-1 Calls", IF(tbl_Customers[[#This Row],[number_customer_service_calls]] &lt;= 3, "2-3 Calls", IF(tbl_Customers[[#This Row],[number_customer_service_calls]] &lt;=5, "4-5 Calls", "6+ Calls")))</f>
        <v>2-3 Calls</v>
      </c>
      <c r="X516" t="str">
        <f>IF(tbl_Customers[[#This Row],[account_length]] &lt;= 50, "0-50", IF(tbl_Customers[[#This Row],[account_length]] &lt;=100, "51-100", IF(tbl_Customers[[#This Row],[account_length]] &lt;= 150, "101-150", "151+")))</f>
        <v>101-150</v>
      </c>
      <c r="Y516" t="str">
        <f>IF(tbl_Customers[[#This Row],[total_intl_charge]] &lt;= 3, "Low Charges", "High Charges")</f>
        <v>Low Charges</v>
      </c>
      <c r="Z516" t="str">
        <f>IF(tbl_Customers[[#This Row],[total_eve_calls]]&lt;=80,"Low Calls",
IF(tbl_Customers[[#This Row],[total_eve_calls]]&lt;=120,"Medium Calls","High Calls"))</f>
        <v>High Calls</v>
      </c>
      <c r="AA516" t="str">
        <f>IF(tbl_Customers[[#This Row],[total_eve_charge]]&lt;=15,"Low Charges",
IF(tbl_Customers[[#This Row],[total_eve_charge]]&lt;=20,"Medium Charges","High Charges"))</f>
        <v>Low Charges</v>
      </c>
      <c r="AB5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6" t="str">
        <f>IF(tbl_Customers[[#This Row],[number_vmail_messages]] = 0, "No Usage", IF(tbl_Customers[[#This Row],[number_vmail_messages]] &lt;= 20, "Low Usage", IF(tbl_Customers[[#This Row],[number_vmail_messages]] &lt;= 40, "Medium Usgae", "High Usage")))</f>
        <v>Medium Usgae</v>
      </c>
      <c r="AD516" t="str">
        <f>IF(tbl_Customers[[#This Row],[total_day_minutes]]&lt;=150,"Low Usage", IF(tbl_Customers[[#This Row],[total_day_minutes]]&lt;=200,"Medium Usage", IF(tbl_Customers[[#This Row],[total_day_minutes]]&lt;=250,"High Usage","Very High Usage")))</f>
        <v>High Usage</v>
      </c>
      <c r="AE516" t="str">
        <f>IF(tbl_Customers[[#This Row],[total_intl_calls]]&lt;=5,"Low Calls", IF(tbl_Customers[[#This Row],[total_intl_calls]]&lt;=10, "Medium Calls", "High Calls"))</f>
        <v>Low Calls</v>
      </c>
      <c r="AF5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16" s="36" t="str">
        <f>IF(tbl_Customers[[#This Row],[Churn_Risk_Score]]&gt;=10,"High Risk", IF(tbl_Customers[[#This Row],[Churn_Risk_Score]]&gt;=5,"Medium Risk","Low Risk"))</f>
        <v>Low Risk</v>
      </c>
    </row>
    <row r="517" spans="1:33" x14ac:dyDescent="0.35">
      <c r="A517">
        <v>516</v>
      </c>
      <c r="B517" t="s">
        <v>30</v>
      </c>
      <c r="C517">
        <v>172</v>
      </c>
      <c r="D517" t="s">
        <v>21</v>
      </c>
      <c r="E517" t="s">
        <v>22</v>
      </c>
      <c r="F517" t="s">
        <v>22</v>
      </c>
      <c r="G517">
        <v>0</v>
      </c>
      <c r="H517">
        <v>215.7</v>
      </c>
      <c r="I517">
        <v>140</v>
      </c>
      <c r="J517">
        <v>36.67</v>
      </c>
      <c r="K517">
        <v>146.30000000000001</v>
      </c>
      <c r="L517">
        <v>84</v>
      </c>
      <c r="M517">
        <v>12.44</v>
      </c>
      <c r="N517">
        <v>264.60000000000002</v>
      </c>
      <c r="O517">
        <v>83</v>
      </c>
      <c r="P517">
        <v>11.91</v>
      </c>
      <c r="Q517">
        <v>7.1</v>
      </c>
      <c r="R517">
        <v>1</v>
      </c>
      <c r="S517">
        <v>1.92</v>
      </c>
      <c r="T517">
        <v>3</v>
      </c>
      <c r="U517" t="s">
        <v>22</v>
      </c>
      <c r="V517">
        <f>IF(tbl_Customers[[#This Row],[churn]] = "yes", 1, 0)</f>
        <v>0</v>
      </c>
      <c r="W517" t="str">
        <f>IF(tbl_Customers[[#This Row],[number_customer_service_calls]] &lt;= 1, "0-1 Calls", IF(tbl_Customers[[#This Row],[number_customer_service_calls]] &lt;= 3, "2-3 Calls", IF(tbl_Customers[[#This Row],[number_customer_service_calls]] &lt;=5, "4-5 Calls", "6+ Calls")))</f>
        <v>2-3 Calls</v>
      </c>
      <c r="X517" t="str">
        <f>IF(tbl_Customers[[#This Row],[account_length]] &lt;= 50, "0-50", IF(tbl_Customers[[#This Row],[account_length]] &lt;=100, "51-100", IF(tbl_Customers[[#This Row],[account_length]] &lt;= 150, "101-150", "151+")))</f>
        <v>151+</v>
      </c>
      <c r="Y517" t="str">
        <f>IF(tbl_Customers[[#This Row],[total_intl_charge]] &lt;= 3, "Low Charges", "High Charges")</f>
        <v>Low Charges</v>
      </c>
      <c r="Z517" t="str">
        <f>IF(tbl_Customers[[#This Row],[total_eve_calls]]&lt;=80,"Low Calls",
IF(tbl_Customers[[#This Row],[total_eve_calls]]&lt;=120,"Medium Calls","High Calls"))</f>
        <v>Medium Calls</v>
      </c>
      <c r="AA517" t="str">
        <f>IF(tbl_Customers[[#This Row],[total_eve_charge]]&lt;=15,"Low Charges",
IF(tbl_Customers[[#This Row],[total_eve_charge]]&lt;=20,"Medium Charges","High Charges"))</f>
        <v>Low Charges</v>
      </c>
      <c r="AB5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7" t="str">
        <f>IF(tbl_Customers[[#This Row],[number_vmail_messages]] = 0, "No Usage", IF(tbl_Customers[[#This Row],[number_vmail_messages]] &lt;= 20, "Low Usage", IF(tbl_Customers[[#This Row],[number_vmail_messages]] &lt;= 40, "Medium Usgae", "High Usage")))</f>
        <v>No Usage</v>
      </c>
      <c r="AD517" t="str">
        <f>IF(tbl_Customers[[#This Row],[total_day_minutes]]&lt;=150,"Low Usage", IF(tbl_Customers[[#This Row],[total_day_minutes]]&lt;=200,"Medium Usage", IF(tbl_Customers[[#This Row],[total_day_minutes]]&lt;=250,"High Usage","Very High Usage")))</f>
        <v>High Usage</v>
      </c>
      <c r="AE517" t="str">
        <f>IF(tbl_Customers[[#This Row],[total_intl_calls]]&lt;=5,"Low Calls", IF(tbl_Customers[[#This Row],[total_intl_calls]]&lt;=10, "Medium Calls", "High Calls"))</f>
        <v>Low Calls</v>
      </c>
      <c r="AF5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17" s="36" t="str">
        <f>IF(tbl_Customers[[#This Row],[Churn_Risk_Score]]&gt;=10,"High Risk", IF(tbl_Customers[[#This Row],[Churn_Risk_Score]]&gt;=5,"Medium Risk","Low Risk"))</f>
        <v>Low Risk</v>
      </c>
    </row>
    <row r="518" spans="1:33" x14ac:dyDescent="0.35">
      <c r="A518">
        <v>517</v>
      </c>
      <c r="B518" t="s">
        <v>63</v>
      </c>
      <c r="C518">
        <v>126</v>
      </c>
      <c r="D518" t="s">
        <v>21</v>
      </c>
      <c r="E518" t="s">
        <v>22</v>
      </c>
      <c r="F518" t="s">
        <v>22</v>
      </c>
      <c r="G518">
        <v>0</v>
      </c>
      <c r="H518">
        <v>161.4</v>
      </c>
      <c r="I518">
        <v>110</v>
      </c>
      <c r="J518">
        <v>27.44</v>
      </c>
      <c r="K518">
        <v>220.6</v>
      </c>
      <c r="L518">
        <v>125</v>
      </c>
      <c r="M518">
        <v>18.75</v>
      </c>
      <c r="N518">
        <v>249.2</v>
      </c>
      <c r="O518">
        <v>78</v>
      </c>
      <c r="P518">
        <v>11.21</v>
      </c>
      <c r="Q518">
        <v>5.0999999999999996</v>
      </c>
      <c r="R518">
        <v>2</v>
      </c>
      <c r="S518">
        <v>1.38</v>
      </c>
      <c r="T518">
        <v>0</v>
      </c>
      <c r="U518" t="s">
        <v>22</v>
      </c>
      <c r="V518">
        <f>IF(tbl_Customers[[#This Row],[churn]] = "yes", 1, 0)</f>
        <v>0</v>
      </c>
      <c r="W518" t="str">
        <f>IF(tbl_Customers[[#This Row],[number_customer_service_calls]] &lt;= 1, "0-1 Calls", IF(tbl_Customers[[#This Row],[number_customer_service_calls]] &lt;= 3, "2-3 Calls", IF(tbl_Customers[[#This Row],[number_customer_service_calls]] &lt;=5, "4-5 Calls", "6+ Calls")))</f>
        <v>0-1 Calls</v>
      </c>
      <c r="X518" t="str">
        <f>IF(tbl_Customers[[#This Row],[account_length]] &lt;= 50, "0-50", IF(tbl_Customers[[#This Row],[account_length]] &lt;=100, "51-100", IF(tbl_Customers[[#This Row],[account_length]] &lt;= 150, "101-150", "151+")))</f>
        <v>101-150</v>
      </c>
      <c r="Y518" t="str">
        <f>IF(tbl_Customers[[#This Row],[total_intl_charge]] &lt;= 3, "Low Charges", "High Charges")</f>
        <v>Low Charges</v>
      </c>
      <c r="Z518" t="str">
        <f>IF(tbl_Customers[[#This Row],[total_eve_calls]]&lt;=80,"Low Calls",
IF(tbl_Customers[[#This Row],[total_eve_calls]]&lt;=120,"Medium Calls","High Calls"))</f>
        <v>High Calls</v>
      </c>
      <c r="AA518" t="str">
        <f>IF(tbl_Customers[[#This Row],[total_eve_charge]]&lt;=15,"Low Charges",
IF(tbl_Customers[[#This Row],[total_eve_charge]]&lt;=20,"Medium Charges","High Charges"))</f>
        <v>Medium Charges</v>
      </c>
      <c r="AB5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8" t="str">
        <f>IF(tbl_Customers[[#This Row],[number_vmail_messages]] = 0, "No Usage", IF(tbl_Customers[[#This Row],[number_vmail_messages]] &lt;= 20, "Low Usage", IF(tbl_Customers[[#This Row],[number_vmail_messages]] &lt;= 40, "Medium Usgae", "High Usage")))</f>
        <v>No Usage</v>
      </c>
      <c r="AD518" t="str">
        <f>IF(tbl_Customers[[#This Row],[total_day_minutes]]&lt;=150,"Low Usage", IF(tbl_Customers[[#This Row],[total_day_minutes]]&lt;=200,"Medium Usage", IF(tbl_Customers[[#This Row],[total_day_minutes]]&lt;=250,"High Usage","Very High Usage")))</f>
        <v>Medium Usage</v>
      </c>
      <c r="AE518" t="str">
        <f>IF(tbl_Customers[[#This Row],[total_intl_calls]]&lt;=5,"Low Calls", IF(tbl_Customers[[#This Row],[total_intl_calls]]&lt;=10, "Medium Calls", "High Calls"))</f>
        <v>Low Calls</v>
      </c>
      <c r="AF5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18" s="36" t="str">
        <f>IF(tbl_Customers[[#This Row],[Churn_Risk_Score]]&gt;=10,"High Risk", IF(tbl_Customers[[#This Row],[Churn_Risk_Score]]&gt;=5,"Medium Risk","Low Risk"))</f>
        <v>Low Risk</v>
      </c>
    </row>
    <row r="519" spans="1:33" x14ac:dyDescent="0.35">
      <c r="A519">
        <v>518</v>
      </c>
      <c r="B519" t="s">
        <v>39</v>
      </c>
      <c r="C519">
        <v>97</v>
      </c>
      <c r="D519" t="s">
        <v>28</v>
      </c>
      <c r="E519" t="s">
        <v>22</v>
      </c>
      <c r="F519" t="s">
        <v>22</v>
      </c>
      <c r="G519">
        <v>0</v>
      </c>
      <c r="H519">
        <v>144.19999999999999</v>
      </c>
      <c r="I519">
        <v>91</v>
      </c>
      <c r="J519">
        <v>24.51</v>
      </c>
      <c r="K519">
        <v>226.7</v>
      </c>
      <c r="L519">
        <v>137</v>
      </c>
      <c r="M519">
        <v>19.27</v>
      </c>
      <c r="N519">
        <v>144.6</v>
      </c>
      <c r="O519">
        <v>72</v>
      </c>
      <c r="P519">
        <v>6.51</v>
      </c>
      <c r="Q519">
        <v>13.8</v>
      </c>
      <c r="R519">
        <v>4</v>
      </c>
      <c r="S519">
        <v>3.73</v>
      </c>
      <c r="T519">
        <v>3</v>
      </c>
      <c r="U519" t="s">
        <v>22</v>
      </c>
      <c r="V519">
        <f>IF(tbl_Customers[[#This Row],[churn]] = "yes", 1, 0)</f>
        <v>0</v>
      </c>
      <c r="W519" t="str">
        <f>IF(tbl_Customers[[#This Row],[number_customer_service_calls]] &lt;= 1, "0-1 Calls", IF(tbl_Customers[[#This Row],[number_customer_service_calls]] &lt;= 3, "2-3 Calls", IF(tbl_Customers[[#This Row],[number_customer_service_calls]] &lt;=5, "4-5 Calls", "6+ Calls")))</f>
        <v>2-3 Calls</v>
      </c>
      <c r="X519" t="str">
        <f>IF(tbl_Customers[[#This Row],[account_length]] &lt;= 50, "0-50", IF(tbl_Customers[[#This Row],[account_length]] &lt;=100, "51-100", IF(tbl_Customers[[#This Row],[account_length]] &lt;= 150, "101-150", "151+")))</f>
        <v>51-100</v>
      </c>
      <c r="Y519" t="str">
        <f>IF(tbl_Customers[[#This Row],[total_intl_charge]] &lt;= 3, "Low Charges", "High Charges")</f>
        <v>High Charges</v>
      </c>
      <c r="Z519" t="str">
        <f>IF(tbl_Customers[[#This Row],[total_eve_calls]]&lt;=80,"Low Calls",
IF(tbl_Customers[[#This Row],[total_eve_calls]]&lt;=120,"Medium Calls","High Calls"))</f>
        <v>High Calls</v>
      </c>
      <c r="AA519" t="str">
        <f>IF(tbl_Customers[[#This Row],[total_eve_charge]]&lt;=15,"Low Charges",
IF(tbl_Customers[[#This Row],[total_eve_charge]]&lt;=20,"Medium Charges","High Charges"))</f>
        <v>Medium Charges</v>
      </c>
      <c r="AB5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9" t="str">
        <f>IF(tbl_Customers[[#This Row],[number_vmail_messages]] = 0, "No Usage", IF(tbl_Customers[[#This Row],[number_vmail_messages]] &lt;= 20, "Low Usage", IF(tbl_Customers[[#This Row],[number_vmail_messages]] &lt;= 40, "Medium Usgae", "High Usage")))</f>
        <v>No Usage</v>
      </c>
      <c r="AD519" t="str">
        <f>IF(tbl_Customers[[#This Row],[total_day_minutes]]&lt;=150,"Low Usage", IF(tbl_Customers[[#This Row],[total_day_minutes]]&lt;=200,"Medium Usage", IF(tbl_Customers[[#This Row],[total_day_minutes]]&lt;=250,"High Usage","Very High Usage")))</f>
        <v>Low Usage</v>
      </c>
      <c r="AE519" t="str">
        <f>IF(tbl_Customers[[#This Row],[total_intl_calls]]&lt;=5,"Low Calls", IF(tbl_Customers[[#This Row],[total_intl_calls]]&lt;=10, "Medium Calls", "High Calls"))</f>
        <v>Low Calls</v>
      </c>
      <c r="AF5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19" s="36" t="str">
        <f>IF(tbl_Customers[[#This Row],[Churn_Risk_Score]]&gt;=10,"High Risk", IF(tbl_Customers[[#This Row],[Churn_Risk_Score]]&gt;=5,"Medium Risk","Low Risk"))</f>
        <v>Low Risk</v>
      </c>
    </row>
    <row r="520" spans="1:33" x14ac:dyDescent="0.35">
      <c r="A520">
        <v>519</v>
      </c>
      <c r="B520" t="s">
        <v>24</v>
      </c>
      <c r="C520">
        <v>95</v>
      </c>
      <c r="D520" t="s">
        <v>25</v>
      </c>
      <c r="E520" t="s">
        <v>23</v>
      </c>
      <c r="F520" t="s">
        <v>23</v>
      </c>
      <c r="G520">
        <v>37</v>
      </c>
      <c r="H520">
        <v>220.2</v>
      </c>
      <c r="I520">
        <v>109</v>
      </c>
      <c r="J520">
        <v>37.43</v>
      </c>
      <c r="K520">
        <v>185.3</v>
      </c>
      <c r="L520">
        <v>99</v>
      </c>
      <c r="M520">
        <v>15.75</v>
      </c>
      <c r="N520">
        <v>205.1</v>
      </c>
      <c r="O520">
        <v>82</v>
      </c>
      <c r="P520">
        <v>9.23</v>
      </c>
      <c r="Q520">
        <v>4.0999999999999996</v>
      </c>
      <c r="R520">
        <v>2</v>
      </c>
      <c r="S520">
        <v>1.1100000000000001</v>
      </c>
      <c r="T520">
        <v>0</v>
      </c>
      <c r="U520" t="s">
        <v>23</v>
      </c>
      <c r="V520">
        <f>IF(tbl_Customers[[#This Row],[churn]] = "yes", 1, 0)</f>
        <v>1</v>
      </c>
      <c r="W520" t="str">
        <f>IF(tbl_Customers[[#This Row],[number_customer_service_calls]] &lt;= 1, "0-1 Calls", IF(tbl_Customers[[#This Row],[number_customer_service_calls]] &lt;= 3, "2-3 Calls", IF(tbl_Customers[[#This Row],[number_customer_service_calls]] &lt;=5, "4-5 Calls", "6+ Calls")))</f>
        <v>0-1 Calls</v>
      </c>
      <c r="X520" t="str">
        <f>IF(tbl_Customers[[#This Row],[account_length]] &lt;= 50, "0-50", IF(tbl_Customers[[#This Row],[account_length]] &lt;=100, "51-100", IF(tbl_Customers[[#This Row],[account_length]] &lt;= 150, "101-150", "151+")))</f>
        <v>51-100</v>
      </c>
      <c r="Y520" t="str">
        <f>IF(tbl_Customers[[#This Row],[total_intl_charge]] &lt;= 3, "Low Charges", "High Charges")</f>
        <v>Low Charges</v>
      </c>
      <c r="Z520" t="str">
        <f>IF(tbl_Customers[[#This Row],[total_eve_calls]]&lt;=80,"Low Calls",
IF(tbl_Customers[[#This Row],[total_eve_calls]]&lt;=120,"Medium Calls","High Calls"))</f>
        <v>Medium Calls</v>
      </c>
      <c r="AA520" t="str">
        <f>IF(tbl_Customers[[#This Row],[total_eve_charge]]&lt;=15,"Low Charges",
IF(tbl_Customers[[#This Row],[total_eve_charge]]&lt;=20,"Medium Charges","High Charges"))</f>
        <v>Medium Charges</v>
      </c>
      <c r="AB5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0" t="str">
        <f>IF(tbl_Customers[[#This Row],[number_vmail_messages]] = 0, "No Usage", IF(tbl_Customers[[#This Row],[number_vmail_messages]] &lt;= 20, "Low Usage", IF(tbl_Customers[[#This Row],[number_vmail_messages]] &lt;= 40, "Medium Usgae", "High Usage")))</f>
        <v>Medium Usgae</v>
      </c>
      <c r="AD520" t="str">
        <f>IF(tbl_Customers[[#This Row],[total_day_minutes]]&lt;=150,"Low Usage", IF(tbl_Customers[[#This Row],[total_day_minutes]]&lt;=200,"Medium Usage", IF(tbl_Customers[[#This Row],[total_day_minutes]]&lt;=250,"High Usage","Very High Usage")))</f>
        <v>High Usage</v>
      </c>
      <c r="AE520" t="str">
        <f>IF(tbl_Customers[[#This Row],[total_intl_calls]]&lt;=5,"Low Calls", IF(tbl_Customers[[#This Row],[total_intl_calls]]&lt;=10, "Medium Calls", "High Calls"))</f>
        <v>Low Calls</v>
      </c>
      <c r="AF5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20" s="36" t="str">
        <f>IF(tbl_Customers[[#This Row],[Churn_Risk_Score]]&gt;=10,"High Risk", IF(tbl_Customers[[#This Row],[Churn_Risk_Score]]&gt;=5,"Medium Risk","Low Risk"))</f>
        <v>Low Risk</v>
      </c>
    </row>
    <row r="521" spans="1:33" x14ac:dyDescent="0.35">
      <c r="A521">
        <v>520</v>
      </c>
      <c r="B521" t="s">
        <v>54</v>
      </c>
      <c r="C521">
        <v>87</v>
      </c>
      <c r="D521" t="s">
        <v>28</v>
      </c>
      <c r="E521" t="s">
        <v>22</v>
      </c>
      <c r="F521" t="s">
        <v>22</v>
      </c>
      <c r="G521">
        <v>0</v>
      </c>
      <c r="H521">
        <v>256.2</v>
      </c>
      <c r="I521">
        <v>105</v>
      </c>
      <c r="J521">
        <v>43.55</v>
      </c>
      <c r="K521">
        <v>160.69999999999999</v>
      </c>
      <c r="L521">
        <v>102</v>
      </c>
      <c r="M521">
        <v>13.66</v>
      </c>
      <c r="N521">
        <v>249.4</v>
      </c>
      <c r="O521">
        <v>80</v>
      </c>
      <c r="P521">
        <v>11.22</v>
      </c>
      <c r="Q521">
        <v>7.4</v>
      </c>
      <c r="R521">
        <v>2</v>
      </c>
      <c r="S521">
        <v>2</v>
      </c>
      <c r="T521">
        <v>4</v>
      </c>
      <c r="U521" t="s">
        <v>22</v>
      </c>
      <c r="V521">
        <f>IF(tbl_Customers[[#This Row],[churn]] = "yes", 1, 0)</f>
        <v>0</v>
      </c>
      <c r="W521" t="str">
        <f>IF(tbl_Customers[[#This Row],[number_customer_service_calls]] &lt;= 1, "0-1 Calls", IF(tbl_Customers[[#This Row],[number_customer_service_calls]] &lt;= 3, "2-3 Calls", IF(tbl_Customers[[#This Row],[number_customer_service_calls]] &lt;=5, "4-5 Calls", "6+ Calls")))</f>
        <v>4-5 Calls</v>
      </c>
      <c r="X521" t="str">
        <f>IF(tbl_Customers[[#This Row],[account_length]] &lt;= 50, "0-50", IF(tbl_Customers[[#This Row],[account_length]] &lt;=100, "51-100", IF(tbl_Customers[[#This Row],[account_length]] &lt;= 150, "101-150", "151+")))</f>
        <v>51-100</v>
      </c>
      <c r="Y521" t="str">
        <f>IF(tbl_Customers[[#This Row],[total_intl_charge]] &lt;= 3, "Low Charges", "High Charges")</f>
        <v>Low Charges</v>
      </c>
      <c r="Z521" t="str">
        <f>IF(tbl_Customers[[#This Row],[total_eve_calls]]&lt;=80,"Low Calls",
IF(tbl_Customers[[#This Row],[total_eve_calls]]&lt;=120,"Medium Calls","High Calls"))</f>
        <v>Medium Calls</v>
      </c>
      <c r="AA521" t="str">
        <f>IF(tbl_Customers[[#This Row],[total_eve_charge]]&lt;=15,"Low Charges",
IF(tbl_Customers[[#This Row],[total_eve_charge]]&lt;=20,"Medium Charges","High Charges"))</f>
        <v>Low Charges</v>
      </c>
      <c r="AB5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1" t="str">
        <f>IF(tbl_Customers[[#This Row],[number_vmail_messages]] = 0, "No Usage", IF(tbl_Customers[[#This Row],[number_vmail_messages]] &lt;= 20, "Low Usage", IF(tbl_Customers[[#This Row],[number_vmail_messages]] &lt;= 40, "Medium Usgae", "High Usage")))</f>
        <v>No Usage</v>
      </c>
      <c r="AD521" t="str">
        <f>IF(tbl_Customers[[#This Row],[total_day_minutes]]&lt;=150,"Low Usage", IF(tbl_Customers[[#This Row],[total_day_minutes]]&lt;=200,"Medium Usage", IF(tbl_Customers[[#This Row],[total_day_minutes]]&lt;=250,"High Usage","Very High Usage")))</f>
        <v>Very High Usage</v>
      </c>
      <c r="AE521" t="str">
        <f>IF(tbl_Customers[[#This Row],[total_intl_calls]]&lt;=5,"Low Calls", IF(tbl_Customers[[#This Row],[total_intl_calls]]&lt;=10, "Medium Calls", "High Calls"))</f>
        <v>Low Calls</v>
      </c>
      <c r="AF5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521" s="36" t="str">
        <f>IF(tbl_Customers[[#This Row],[Churn_Risk_Score]]&gt;=10,"High Risk", IF(tbl_Customers[[#This Row],[Churn_Risk_Score]]&gt;=5,"Medium Risk","Low Risk"))</f>
        <v>Medium Risk</v>
      </c>
    </row>
    <row r="522" spans="1:33" x14ac:dyDescent="0.35">
      <c r="A522">
        <v>521</v>
      </c>
      <c r="B522" t="s">
        <v>64</v>
      </c>
      <c r="C522">
        <v>97</v>
      </c>
      <c r="D522" t="s">
        <v>21</v>
      </c>
      <c r="E522" t="s">
        <v>22</v>
      </c>
      <c r="F522" t="s">
        <v>22</v>
      </c>
      <c r="G522">
        <v>0</v>
      </c>
      <c r="H522">
        <v>112.7</v>
      </c>
      <c r="I522">
        <v>119</v>
      </c>
      <c r="J522">
        <v>19.16</v>
      </c>
      <c r="K522">
        <v>217.7</v>
      </c>
      <c r="L522">
        <v>109</v>
      </c>
      <c r="M522">
        <v>18.5</v>
      </c>
      <c r="N522">
        <v>152.1</v>
      </c>
      <c r="O522">
        <v>76</v>
      </c>
      <c r="P522">
        <v>6.84</v>
      </c>
      <c r="Q522">
        <v>6.5</v>
      </c>
      <c r="R522">
        <v>5</v>
      </c>
      <c r="S522">
        <v>1.76</v>
      </c>
      <c r="T522">
        <v>1</v>
      </c>
      <c r="U522" t="s">
        <v>22</v>
      </c>
      <c r="V522">
        <f>IF(tbl_Customers[[#This Row],[churn]] = "yes", 1, 0)</f>
        <v>0</v>
      </c>
      <c r="W522" t="str">
        <f>IF(tbl_Customers[[#This Row],[number_customer_service_calls]] &lt;= 1, "0-1 Calls", IF(tbl_Customers[[#This Row],[number_customer_service_calls]] &lt;= 3, "2-3 Calls", IF(tbl_Customers[[#This Row],[number_customer_service_calls]] &lt;=5, "4-5 Calls", "6+ Calls")))</f>
        <v>0-1 Calls</v>
      </c>
      <c r="X522" t="str">
        <f>IF(tbl_Customers[[#This Row],[account_length]] &lt;= 50, "0-50", IF(tbl_Customers[[#This Row],[account_length]] &lt;=100, "51-100", IF(tbl_Customers[[#This Row],[account_length]] &lt;= 150, "101-150", "151+")))</f>
        <v>51-100</v>
      </c>
      <c r="Y522" t="str">
        <f>IF(tbl_Customers[[#This Row],[total_intl_charge]] &lt;= 3, "Low Charges", "High Charges")</f>
        <v>Low Charges</v>
      </c>
      <c r="Z522" t="str">
        <f>IF(tbl_Customers[[#This Row],[total_eve_calls]]&lt;=80,"Low Calls",
IF(tbl_Customers[[#This Row],[total_eve_calls]]&lt;=120,"Medium Calls","High Calls"))</f>
        <v>Medium Calls</v>
      </c>
      <c r="AA522" t="str">
        <f>IF(tbl_Customers[[#This Row],[total_eve_charge]]&lt;=15,"Low Charges",
IF(tbl_Customers[[#This Row],[total_eve_charge]]&lt;=20,"Medium Charges","High Charges"))</f>
        <v>Medium Charges</v>
      </c>
      <c r="AB5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2" t="str">
        <f>IF(tbl_Customers[[#This Row],[number_vmail_messages]] = 0, "No Usage", IF(tbl_Customers[[#This Row],[number_vmail_messages]] &lt;= 20, "Low Usage", IF(tbl_Customers[[#This Row],[number_vmail_messages]] &lt;= 40, "Medium Usgae", "High Usage")))</f>
        <v>No Usage</v>
      </c>
      <c r="AD522" t="str">
        <f>IF(tbl_Customers[[#This Row],[total_day_minutes]]&lt;=150,"Low Usage", IF(tbl_Customers[[#This Row],[total_day_minutes]]&lt;=200,"Medium Usage", IF(tbl_Customers[[#This Row],[total_day_minutes]]&lt;=250,"High Usage","Very High Usage")))</f>
        <v>Low Usage</v>
      </c>
      <c r="AE522" t="str">
        <f>IF(tbl_Customers[[#This Row],[total_intl_calls]]&lt;=5,"Low Calls", IF(tbl_Customers[[#This Row],[total_intl_calls]]&lt;=10, "Medium Calls", "High Calls"))</f>
        <v>Low Calls</v>
      </c>
      <c r="AF5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22" s="36" t="str">
        <f>IF(tbl_Customers[[#This Row],[Churn_Risk_Score]]&gt;=10,"High Risk", IF(tbl_Customers[[#This Row],[Churn_Risk_Score]]&gt;=5,"Medium Risk","Low Risk"))</f>
        <v>Low Risk</v>
      </c>
    </row>
    <row r="523" spans="1:33" x14ac:dyDescent="0.35">
      <c r="A523">
        <v>522</v>
      </c>
      <c r="B523" t="s">
        <v>39</v>
      </c>
      <c r="C523">
        <v>140</v>
      </c>
      <c r="D523" t="s">
        <v>25</v>
      </c>
      <c r="E523" t="s">
        <v>22</v>
      </c>
      <c r="F523" t="s">
        <v>22</v>
      </c>
      <c r="G523">
        <v>0</v>
      </c>
      <c r="H523">
        <v>194.8</v>
      </c>
      <c r="I523">
        <v>107</v>
      </c>
      <c r="J523">
        <v>33.119999999999997</v>
      </c>
      <c r="K523">
        <v>170.9</v>
      </c>
      <c r="L523">
        <v>99</v>
      </c>
      <c r="M523">
        <v>14.53</v>
      </c>
      <c r="N523">
        <v>225.1</v>
      </c>
      <c r="O523">
        <v>93</v>
      </c>
      <c r="P523">
        <v>10.130000000000001</v>
      </c>
      <c r="Q523">
        <v>13.9</v>
      </c>
      <c r="R523">
        <v>4</v>
      </c>
      <c r="S523">
        <v>3.75</v>
      </c>
      <c r="T523">
        <v>0</v>
      </c>
      <c r="U523" t="s">
        <v>22</v>
      </c>
      <c r="V523">
        <f>IF(tbl_Customers[[#This Row],[churn]] = "yes", 1, 0)</f>
        <v>0</v>
      </c>
      <c r="W523" t="str">
        <f>IF(tbl_Customers[[#This Row],[number_customer_service_calls]] &lt;= 1, "0-1 Calls", IF(tbl_Customers[[#This Row],[number_customer_service_calls]] &lt;= 3, "2-3 Calls", IF(tbl_Customers[[#This Row],[number_customer_service_calls]] &lt;=5, "4-5 Calls", "6+ Calls")))</f>
        <v>0-1 Calls</v>
      </c>
      <c r="X523" t="str">
        <f>IF(tbl_Customers[[#This Row],[account_length]] &lt;= 50, "0-50", IF(tbl_Customers[[#This Row],[account_length]] &lt;=100, "51-100", IF(tbl_Customers[[#This Row],[account_length]] &lt;= 150, "101-150", "151+")))</f>
        <v>101-150</v>
      </c>
      <c r="Y523" t="str">
        <f>IF(tbl_Customers[[#This Row],[total_intl_charge]] &lt;= 3, "Low Charges", "High Charges")</f>
        <v>High Charges</v>
      </c>
      <c r="Z523" t="str">
        <f>IF(tbl_Customers[[#This Row],[total_eve_calls]]&lt;=80,"Low Calls",
IF(tbl_Customers[[#This Row],[total_eve_calls]]&lt;=120,"Medium Calls","High Calls"))</f>
        <v>Medium Calls</v>
      </c>
      <c r="AA523" t="str">
        <f>IF(tbl_Customers[[#This Row],[total_eve_charge]]&lt;=15,"Low Charges",
IF(tbl_Customers[[#This Row],[total_eve_charge]]&lt;=20,"Medium Charges","High Charges"))</f>
        <v>Low Charges</v>
      </c>
      <c r="AB5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3" t="str">
        <f>IF(tbl_Customers[[#This Row],[number_vmail_messages]] = 0, "No Usage", IF(tbl_Customers[[#This Row],[number_vmail_messages]] &lt;= 20, "Low Usage", IF(tbl_Customers[[#This Row],[number_vmail_messages]] &lt;= 40, "Medium Usgae", "High Usage")))</f>
        <v>No Usage</v>
      </c>
      <c r="AD523" t="str">
        <f>IF(tbl_Customers[[#This Row],[total_day_minutes]]&lt;=150,"Low Usage", IF(tbl_Customers[[#This Row],[total_day_minutes]]&lt;=200,"Medium Usage", IF(tbl_Customers[[#This Row],[total_day_minutes]]&lt;=250,"High Usage","Very High Usage")))</f>
        <v>Medium Usage</v>
      </c>
      <c r="AE523" t="str">
        <f>IF(tbl_Customers[[#This Row],[total_intl_calls]]&lt;=5,"Low Calls", IF(tbl_Customers[[#This Row],[total_intl_calls]]&lt;=10, "Medium Calls", "High Calls"))</f>
        <v>Low Calls</v>
      </c>
      <c r="AF5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23" s="36" t="str">
        <f>IF(tbl_Customers[[#This Row],[Churn_Risk_Score]]&gt;=10,"High Risk", IF(tbl_Customers[[#This Row],[Churn_Risk_Score]]&gt;=5,"Medium Risk","Low Risk"))</f>
        <v>Low Risk</v>
      </c>
    </row>
    <row r="524" spans="1:33" x14ac:dyDescent="0.35">
      <c r="A524">
        <v>523</v>
      </c>
      <c r="B524" t="s">
        <v>35</v>
      </c>
      <c r="C524">
        <v>169</v>
      </c>
      <c r="D524" t="s">
        <v>21</v>
      </c>
      <c r="E524" t="s">
        <v>22</v>
      </c>
      <c r="F524" t="s">
        <v>22</v>
      </c>
      <c r="G524">
        <v>0</v>
      </c>
      <c r="H524">
        <v>100.8</v>
      </c>
      <c r="I524">
        <v>112</v>
      </c>
      <c r="J524">
        <v>17.14</v>
      </c>
      <c r="K524">
        <v>230</v>
      </c>
      <c r="L524">
        <v>69</v>
      </c>
      <c r="M524">
        <v>19.55</v>
      </c>
      <c r="N524">
        <v>193.6</v>
      </c>
      <c r="O524">
        <v>95</v>
      </c>
      <c r="P524">
        <v>8.7100000000000009</v>
      </c>
      <c r="Q524">
        <v>9.5</v>
      </c>
      <c r="R524">
        <v>2</v>
      </c>
      <c r="S524">
        <v>2.57</v>
      </c>
      <c r="T524">
        <v>0</v>
      </c>
      <c r="U524" t="s">
        <v>22</v>
      </c>
      <c r="V524">
        <f>IF(tbl_Customers[[#This Row],[churn]] = "yes", 1, 0)</f>
        <v>0</v>
      </c>
      <c r="W524" t="str">
        <f>IF(tbl_Customers[[#This Row],[number_customer_service_calls]] &lt;= 1, "0-1 Calls", IF(tbl_Customers[[#This Row],[number_customer_service_calls]] &lt;= 3, "2-3 Calls", IF(tbl_Customers[[#This Row],[number_customer_service_calls]] &lt;=5, "4-5 Calls", "6+ Calls")))</f>
        <v>0-1 Calls</v>
      </c>
      <c r="X524" t="str">
        <f>IF(tbl_Customers[[#This Row],[account_length]] &lt;= 50, "0-50", IF(tbl_Customers[[#This Row],[account_length]] &lt;=100, "51-100", IF(tbl_Customers[[#This Row],[account_length]] &lt;= 150, "101-150", "151+")))</f>
        <v>151+</v>
      </c>
      <c r="Y524" t="str">
        <f>IF(tbl_Customers[[#This Row],[total_intl_charge]] &lt;= 3, "Low Charges", "High Charges")</f>
        <v>Low Charges</v>
      </c>
      <c r="Z524" t="str">
        <f>IF(tbl_Customers[[#This Row],[total_eve_calls]]&lt;=80,"Low Calls",
IF(tbl_Customers[[#This Row],[total_eve_calls]]&lt;=120,"Medium Calls","High Calls"))</f>
        <v>Low Calls</v>
      </c>
      <c r="AA524" t="str">
        <f>IF(tbl_Customers[[#This Row],[total_eve_charge]]&lt;=15,"Low Charges",
IF(tbl_Customers[[#This Row],[total_eve_charge]]&lt;=20,"Medium Charges","High Charges"))</f>
        <v>Medium Charges</v>
      </c>
      <c r="AB5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4" t="str">
        <f>IF(tbl_Customers[[#This Row],[number_vmail_messages]] = 0, "No Usage", IF(tbl_Customers[[#This Row],[number_vmail_messages]] &lt;= 20, "Low Usage", IF(tbl_Customers[[#This Row],[number_vmail_messages]] &lt;= 40, "Medium Usgae", "High Usage")))</f>
        <v>No Usage</v>
      </c>
      <c r="AD524" t="str">
        <f>IF(tbl_Customers[[#This Row],[total_day_minutes]]&lt;=150,"Low Usage", IF(tbl_Customers[[#This Row],[total_day_minutes]]&lt;=200,"Medium Usage", IF(tbl_Customers[[#This Row],[total_day_minutes]]&lt;=250,"High Usage","Very High Usage")))</f>
        <v>Low Usage</v>
      </c>
      <c r="AE524" t="str">
        <f>IF(tbl_Customers[[#This Row],[total_intl_calls]]&lt;=5,"Low Calls", IF(tbl_Customers[[#This Row],[total_intl_calls]]&lt;=10, "Medium Calls", "High Calls"))</f>
        <v>Low Calls</v>
      </c>
      <c r="AF5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24" s="36" t="str">
        <f>IF(tbl_Customers[[#This Row],[Churn_Risk_Score]]&gt;=10,"High Risk", IF(tbl_Customers[[#This Row],[Churn_Risk_Score]]&gt;=5,"Medium Risk","Low Risk"))</f>
        <v>Low Risk</v>
      </c>
    </row>
    <row r="525" spans="1:33" x14ac:dyDescent="0.35">
      <c r="A525">
        <v>524</v>
      </c>
      <c r="B525" t="s">
        <v>75</v>
      </c>
      <c r="C525">
        <v>68</v>
      </c>
      <c r="D525" t="s">
        <v>25</v>
      </c>
      <c r="E525" t="s">
        <v>22</v>
      </c>
      <c r="F525" t="s">
        <v>23</v>
      </c>
      <c r="G525">
        <v>22</v>
      </c>
      <c r="H525">
        <v>82.5</v>
      </c>
      <c r="I525">
        <v>97</v>
      </c>
      <c r="J525">
        <v>14.03</v>
      </c>
      <c r="K525">
        <v>289.89999999999998</v>
      </c>
      <c r="L525">
        <v>94</v>
      </c>
      <c r="M525">
        <v>24.64</v>
      </c>
      <c r="N525">
        <v>180</v>
      </c>
      <c r="O525">
        <v>114</v>
      </c>
      <c r="P525">
        <v>8.1</v>
      </c>
      <c r="Q525">
        <v>4.8</v>
      </c>
      <c r="R525">
        <v>4</v>
      </c>
      <c r="S525">
        <v>1.3</v>
      </c>
      <c r="T525">
        <v>3</v>
      </c>
      <c r="U525" t="s">
        <v>22</v>
      </c>
      <c r="V525">
        <f>IF(tbl_Customers[[#This Row],[churn]] = "yes", 1, 0)</f>
        <v>0</v>
      </c>
      <c r="W525" t="str">
        <f>IF(tbl_Customers[[#This Row],[number_customer_service_calls]] &lt;= 1, "0-1 Calls", IF(tbl_Customers[[#This Row],[number_customer_service_calls]] &lt;= 3, "2-3 Calls", IF(tbl_Customers[[#This Row],[number_customer_service_calls]] &lt;=5, "4-5 Calls", "6+ Calls")))</f>
        <v>2-3 Calls</v>
      </c>
      <c r="X525" t="str">
        <f>IF(tbl_Customers[[#This Row],[account_length]] &lt;= 50, "0-50", IF(tbl_Customers[[#This Row],[account_length]] &lt;=100, "51-100", IF(tbl_Customers[[#This Row],[account_length]] &lt;= 150, "101-150", "151+")))</f>
        <v>51-100</v>
      </c>
      <c r="Y525" t="str">
        <f>IF(tbl_Customers[[#This Row],[total_intl_charge]] &lt;= 3, "Low Charges", "High Charges")</f>
        <v>Low Charges</v>
      </c>
      <c r="Z525" t="str">
        <f>IF(tbl_Customers[[#This Row],[total_eve_calls]]&lt;=80,"Low Calls",
IF(tbl_Customers[[#This Row],[total_eve_calls]]&lt;=120,"Medium Calls","High Calls"))</f>
        <v>Medium Calls</v>
      </c>
      <c r="AA525" t="str">
        <f>IF(tbl_Customers[[#This Row],[total_eve_charge]]&lt;=15,"Low Charges",
IF(tbl_Customers[[#This Row],[total_eve_charge]]&lt;=20,"Medium Charges","High Charges"))</f>
        <v>High Charges</v>
      </c>
      <c r="AB5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5" t="str">
        <f>IF(tbl_Customers[[#This Row],[number_vmail_messages]] = 0, "No Usage", IF(tbl_Customers[[#This Row],[number_vmail_messages]] &lt;= 20, "Low Usage", IF(tbl_Customers[[#This Row],[number_vmail_messages]] &lt;= 40, "Medium Usgae", "High Usage")))</f>
        <v>Medium Usgae</v>
      </c>
      <c r="AD525" t="str">
        <f>IF(tbl_Customers[[#This Row],[total_day_minutes]]&lt;=150,"Low Usage", IF(tbl_Customers[[#This Row],[total_day_minutes]]&lt;=200,"Medium Usage", IF(tbl_Customers[[#This Row],[total_day_minutes]]&lt;=250,"High Usage","Very High Usage")))</f>
        <v>Low Usage</v>
      </c>
      <c r="AE525" t="str">
        <f>IF(tbl_Customers[[#This Row],[total_intl_calls]]&lt;=5,"Low Calls", IF(tbl_Customers[[#This Row],[total_intl_calls]]&lt;=10, "Medium Calls", "High Calls"))</f>
        <v>Low Calls</v>
      </c>
      <c r="AF5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25" s="36" t="str">
        <f>IF(tbl_Customers[[#This Row],[Churn_Risk_Score]]&gt;=10,"High Risk", IF(tbl_Customers[[#This Row],[Churn_Risk_Score]]&gt;=5,"Medium Risk","Low Risk"))</f>
        <v>Low Risk</v>
      </c>
    </row>
    <row r="526" spans="1:33" x14ac:dyDescent="0.35">
      <c r="A526">
        <v>525</v>
      </c>
      <c r="B526" t="s">
        <v>24</v>
      </c>
      <c r="C526">
        <v>122</v>
      </c>
      <c r="D526" t="s">
        <v>21</v>
      </c>
      <c r="E526" t="s">
        <v>22</v>
      </c>
      <c r="F526" t="s">
        <v>23</v>
      </c>
      <c r="G526">
        <v>34</v>
      </c>
      <c r="H526">
        <v>146.4</v>
      </c>
      <c r="I526">
        <v>104</v>
      </c>
      <c r="J526">
        <v>24.89</v>
      </c>
      <c r="K526">
        <v>89.7</v>
      </c>
      <c r="L526">
        <v>103</v>
      </c>
      <c r="M526">
        <v>7.62</v>
      </c>
      <c r="N526">
        <v>220</v>
      </c>
      <c r="O526">
        <v>91</v>
      </c>
      <c r="P526">
        <v>9.9</v>
      </c>
      <c r="Q526">
        <v>15.6</v>
      </c>
      <c r="R526">
        <v>4</v>
      </c>
      <c r="S526">
        <v>4.21</v>
      </c>
      <c r="T526">
        <v>2</v>
      </c>
      <c r="U526" t="s">
        <v>22</v>
      </c>
      <c r="V526">
        <f>IF(tbl_Customers[[#This Row],[churn]] = "yes", 1, 0)</f>
        <v>0</v>
      </c>
      <c r="W526" t="str">
        <f>IF(tbl_Customers[[#This Row],[number_customer_service_calls]] &lt;= 1, "0-1 Calls", IF(tbl_Customers[[#This Row],[number_customer_service_calls]] &lt;= 3, "2-3 Calls", IF(tbl_Customers[[#This Row],[number_customer_service_calls]] &lt;=5, "4-5 Calls", "6+ Calls")))</f>
        <v>2-3 Calls</v>
      </c>
      <c r="X526" t="str">
        <f>IF(tbl_Customers[[#This Row],[account_length]] &lt;= 50, "0-50", IF(tbl_Customers[[#This Row],[account_length]] &lt;=100, "51-100", IF(tbl_Customers[[#This Row],[account_length]] &lt;= 150, "101-150", "151+")))</f>
        <v>101-150</v>
      </c>
      <c r="Y526" t="str">
        <f>IF(tbl_Customers[[#This Row],[total_intl_charge]] &lt;= 3, "Low Charges", "High Charges")</f>
        <v>High Charges</v>
      </c>
      <c r="Z526" t="str">
        <f>IF(tbl_Customers[[#This Row],[total_eve_calls]]&lt;=80,"Low Calls",
IF(tbl_Customers[[#This Row],[total_eve_calls]]&lt;=120,"Medium Calls","High Calls"))</f>
        <v>Medium Calls</v>
      </c>
      <c r="AA526" t="str">
        <f>IF(tbl_Customers[[#This Row],[total_eve_charge]]&lt;=15,"Low Charges",
IF(tbl_Customers[[#This Row],[total_eve_charge]]&lt;=20,"Medium Charges","High Charges"))</f>
        <v>Low Charges</v>
      </c>
      <c r="AB5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6" t="str">
        <f>IF(tbl_Customers[[#This Row],[number_vmail_messages]] = 0, "No Usage", IF(tbl_Customers[[#This Row],[number_vmail_messages]] &lt;= 20, "Low Usage", IF(tbl_Customers[[#This Row],[number_vmail_messages]] &lt;= 40, "Medium Usgae", "High Usage")))</f>
        <v>Medium Usgae</v>
      </c>
      <c r="AD526" t="str">
        <f>IF(tbl_Customers[[#This Row],[total_day_minutes]]&lt;=150,"Low Usage", IF(tbl_Customers[[#This Row],[total_day_minutes]]&lt;=200,"Medium Usage", IF(tbl_Customers[[#This Row],[total_day_minutes]]&lt;=250,"High Usage","Very High Usage")))</f>
        <v>Low Usage</v>
      </c>
      <c r="AE526" t="str">
        <f>IF(tbl_Customers[[#This Row],[total_intl_calls]]&lt;=5,"Low Calls", IF(tbl_Customers[[#This Row],[total_intl_calls]]&lt;=10, "Medium Calls", "High Calls"))</f>
        <v>Low Calls</v>
      </c>
      <c r="AF5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26" s="36" t="str">
        <f>IF(tbl_Customers[[#This Row],[Churn_Risk_Score]]&gt;=10,"High Risk", IF(tbl_Customers[[#This Row],[Churn_Risk_Score]]&gt;=5,"Medium Risk","Low Risk"))</f>
        <v>Low Risk</v>
      </c>
    </row>
    <row r="527" spans="1:33" x14ac:dyDescent="0.35">
      <c r="A527">
        <v>526</v>
      </c>
      <c r="B527" t="s">
        <v>29</v>
      </c>
      <c r="C527">
        <v>36</v>
      </c>
      <c r="D527" t="s">
        <v>25</v>
      </c>
      <c r="E527" t="s">
        <v>22</v>
      </c>
      <c r="F527" t="s">
        <v>22</v>
      </c>
      <c r="G527">
        <v>0</v>
      </c>
      <c r="H527">
        <v>177.9</v>
      </c>
      <c r="I527">
        <v>129</v>
      </c>
      <c r="J527">
        <v>30.24</v>
      </c>
      <c r="K527">
        <v>224.6</v>
      </c>
      <c r="L527">
        <v>87</v>
      </c>
      <c r="M527">
        <v>19.09</v>
      </c>
      <c r="N527">
        <v>306.3</v>
      </c>
      <c r="O527">
        <v>102</v>
      </c>
      <c r="P527">
        <v>13.78</v>
      </c>
      <c r="Q527">
        <v>10.8</v>
      </c>
      <c r="R527">
        <v>6</v>
      </c>
      <c r="S527">
        <v>2.92</v>
      </c>
      <c r="T527">
        <v>2</v>
      </c>
      <c r="U527" t="s">
        <v>22</v>
      </c>
      <c r="V527">
        <f>IF(tbl_Customers[[#This Row],[churn]] = "yes", 1, 0)</f>
        <v>0</v>
      </c>
      <c r="W527" t="str">
        <f>IF(tbl_Customers[[#This Row],[number_customer_service_calls]] &lt;= 1, "0-1 Calls", IF(tbl_Customers[[#This Row],[number_customer_service_calls]] &lt;= 3, "2-3 Calls", IF(tbl_Customers[[#This Row],[number_customer_service_calls]] &lt;=5, "4-5 Calls", "6+ Calls")))</f>
        <v>2-3 Calls</v>
      </c>
      <c r="X527" t="str">
        <f>IF(tbl_Customers[[#This Row],[account_length]] &lt;= 50, "0-50", IF(tbl_Customers[[#This Row],[account_length]] &lt;=100, "51-100", IF(tbl_Customers[[#This Row],[account_length]] &lt;= 150, "101-150", "151+")))</f>
        <v>0-50</v>
      </c>
      <c r="Y527" t="str">
        <f>IF(tbl_Customers[[#This Row],[total_intl_charge]] &lt;= 3, "Low Charges", "High Charges")</f>
        <v>Low Charges</v>
      </c>
      <c r="Z527" t="str">
        <f>IF(tbl_Customers[[#This Row],[total_eve_calls]]&lt;=80,"Low Calls",
IF(tbl_Customers[[#This Row],[total_eve_calls]]&lt;=120,"Medium Calls","High Calls"))</f>
        <v>Medium Calls</v>
      </c>
      <c r="AA527" t="str">
        <f>IF(tbl_Customers[[#This Row],[total_eve_charge]]&lt;=15,"Low Charges",
IF(tbl_Customers[[#This Row],[total_eve_charge]]&lt;=20,"Medium Charges","High Charges"))</f>
        <v>Medium Charges</v>
      </c>
      <c r="AB5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7" t="str">
        <f>IF(tbl_Customers[[#This Row],[number_vmail_messages]] = 0, "No Usage", IF(tbl_Customers[[#This Row],[number_vmail_messages]] &lt;= 20, "Low Usage", IF(tbl_Customers[[#This Row],[number_vmail_messages]] &lt;= 40, "Medium Usgae", "High Usage")))</f>
        <v>No Usage</v>
      </c>
      <c r="AD527" t="str">
        <f>IF(tbl_Customers[[#This Row],[total_day_minutes]]&lt;=150,"Low Usage", IF(tbl_Customers[[#This Row],[total_day_minutes]]&lt;=200,"Medium Usage", IF(tbl_Customers[[#This Row],[total_day_minutes]]&lt;=250,"High Usage","Very High Usage")))</f>
        <v>Medium Usage</v>
      </c>
      <c r="AE527" t="str">
        <f>IF(tbl_Customers[[#This Row],[total_intl_calls]]&lt;=5,"Low Calls", IF(tbl_Customers[[#This Row],[total_intl_calls]]&lt;=10, "Medium Calls", "High Calls"))</f>
        <v>Medium Calls</v>
      </c>
      <c r="AF5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27" s="36" t="str">
        <f>IF(tbl_Customers[[#This Row],[Churn_Risk_Score]]&gt;=10,"High Risk", IF(tbl_Customers[[#This Row],[Churn_Risk_Score]]&gt;=5,"Medium Risk","Low Risk"))</f>
        <v>Low Risk</v>
      </c>
    </row>
    <row r="528" spans="1:33" x14ac:dyDescent="0.35">
      <c r="A528">
        <v>527</v>
      </c>
      <c r="B528" t="s">
        <v>41</v>
      </c>
      <c r="C528">
        <v>120</v>
      </c>
      <c r="D528" t="s">
        <v>28</v>
      </c>
      <c r="E528" t="s">
        <v>22</v>
      </c>
      <c r="F528" t="s">
        <v>23</v>
      </c>
      <c r="G528">
        <v>27</v>
      </c>
      <c r="H528">
        <v>153.5</v>
      </c>
      <c r="I528">
        <v>84</v>
      </c>
      <c r="J528">
        <v>26.1</v>
      </c>
      <c r="K528">
        <v>194</v>
      </c>
      <c r="L528">
        <v>73</v>
      </c>
      <c r="M528">
        <v>16.489999999999998</v>
      </c>
      <c r="N528">
        <v>256.5</v>
      </c>
      <c r="O528">
        <v>94</v>
      </c>
      <c r="P528">
        <v>11.54</v>
      </c>
      <c r="Q528">
        <v>10.199999999999999</v>
      </c>
      <c r="R528">
        <v>7</v>
      </c>
      <c r="S528">
        <v>2.75</v>
      </c>
      <c r="T528">
        <v>5</v>
      </c>
      <c r="U528" t="s">
        <v>22</v>
      </c>
      <c r="V528">
        <f>IF(tbl_Customers[[#This Row],[churn]] = "yes", 1, 0)</f>
        <v>0</v>
      </c>
      <c r="W528" t="str">
        <f>IF(tbl_Customers[[#This Row],[number_customer_service_calls]] &lt;= 1, "0-1 Calls", IF(tbl_Customers[[#This Row],[number_customer_service_calls]] &lt;= 3, "2-3 Calls", IF(tbl_Customers[[#This Row],[number_customer_service_calls]] &lt;=5, "4-5 Calls", "6+ Calls")))</f>
        <v>4-5 Calls</v>
      </c>
      <c r="X528" t="str">
        <f>IF(tbl_Customers[[#This Row],[account_length]] &lt;= 50, "0-50", IF(tbl_Customers[[#This Row],[account_length]] &lt;=100, "51-100", IF(tbl_Customers[[#This Row],[account_length]] &lt;= 150, "101-150", "151+")))</f>
        <v>101-150</v>
      </c>
      <c r="Y528" t="str">
        <f>IF(tbl_Customers[[#This Row],[total_intl_charge]] &lt;= 3, "Low Charges", "High Charges")</f>
        <v>Low Charges</v>
      </c>
      <c r="Z528" t="str">
        <f>IF(tbl_Customers[[#This Row],[total_eve_calls]]&lt;=80,"Low Calls",
IF(tbl_Customers[[#This Row],[total_eve_calls]]&lt;=120,"Medium Calls","High Calls"))</f>
        <v>Low Calls</v>
      </c>
      <c r="AA528" t="str">
        <f>IF(tbl_Customers[[#This Row],[total_eve_charge]]&lt;=15,"Low Charges",
IF(tbl_Customers[[#This Row],[total_eve_charge]]&lt;=20,"Medium Charges","High Charges"))</f>
        <v>Medium Charges</v>
      </c>
      <c r="AB5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8" t="str">
        <f>IF(tbl_Customers[[#This Row],[number_vmail_messages]] = 0, "No Usage", IF(tbl_Customers[[#This Row],[number_vmail_messages]] &lt;= 20, "Low Usage", IF(tbl_Customers[[#This Row],[number_vmail_messages]] &lt;= 40, "Medium Usgae", "High Usage")))</f>
        <v>Medium Usgae</v>
      </c>
      <c r="AD528" t="str">
        <f>IF(tbl_Customers[[#This Row],[total_day_minutes]]&lt;=150,"Low Usage", IF(tbl_Customers[[#This Row],[total_day_minutes]]&lt;=200,"Medium Usage", IF(tbl_Customers[[#This Row],[total_day_minutes]]&lt;=250,"High Usage","Very High Usage")))</f>
        <v>Medium Usage</v>
      </c>
      <c r="AE528" t="str">
        <f>IF(tbl_Customers[[#This Row],[total_intl_calls]]&lt;=5,"Low Calls", IF(tbl_Customers[[#This Row],[total_intl_calls]]&lt;=10, "Medium Calls", "High Calls"))</f>
        <v>Medium Calls</v>
      </c>
      <c r="AF5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28" s="36" t="str">
        <f>IF(tbl_Customers[[#This Row],[Churn_Risk_Score]]&gt;=10,"High Risk", IF(tbl_Customers[[#This Row],[Churn_Risk_Score]]&gt;=5,"Medium Risk","Low Risk"))</f>
        <v>Low Risk</v>
      </c>
    </row>
    <row r="529" spans="1:33" x14ac:dyDescent="0.35">
      <c r="A529">
        <v>528</v>
      </c>
      <c r="B529" t="s">
        <v>70</v>
      </c>
      <c r="C529">
        <v>121</v>
      </c>
      <c r="D529" t="s">
        <v>25</v>
      </c>
      <c r="E529" t="s">
        <v>22</v>
      </c>
      <c r="F529" t="s">
        <v>22</v>
      </c>
      <c r="G529">
        <v>0</v>
      </c>
      <c r="H529">
        <v>150.69999999999999</v>
      </c>
      <c r="I529">
        <v>105</v>
      </c>
      <c r="J529">
        <v>25.62</v>
      </c>
      <c r="K529">
        <v>197.3</v>
      </c>
      <c r="L529">
        <v>133</v>
      </c>
      <c r="M529">
        <v>16.77</v>
      </c>
      <c r="N529">
        <v>169</v>
      </c>
      <c r="O529">
        <v>116</v>
      </c>
      <c r="P529">
        <v>7.61</v>
      </c>
      <c r="Q529">
        <v>9.1999999999999993</v>
      </c>
      <c r="R529">
        <v>15</v>
      </c>
      <c r="S529">
        <v>2.48</v>
      </c>
      <c r="T529">
        <v>1</v>
      </c>
      <c r="U529" t="s">
        <v>22</v>
      </c>
      <c r="V529">
        <f>IF(tbl_Customers[[#This Row],[churn]] = "yes", 1, 0)</f>
        <v>0</v>
      </c>
      <c r="W529" t="str">
        <f>IF(tbl_Customers[[#This Row],[number_customer_service_calls]] &lt;= 1, "0-1 Calls", IF(tbl_Customers[[#This Row],[number_customer_service_calls]] &lt;= 3, "2-3 Calls", IF(tbl_Customers[[#This Row],[number_customer_service_calls]] &lt;=5, "4-5 Calls", "6+ Calls")))</f>
        <v>0-1 Calls</v>
      </c>
      <c r="X529" t="str">
        <f>IF(tbl_Customers[[#This Row],[account_length]] &lt;= 50, "0-50", IF(tbl_Customers[[#This Row],[account_length]] &lt;=100, "51-100", IF(tbl_Customers[[#This Row],[account_length]] &lt;= 150, "101-150", "151+")))</f>
        <v>101-150</v>
      </c>
      <c r="Y529" t="str">
        <f>IF(tbl_Customers[[#This Row],[total_intl_charge]] &lt;= 3, "Low Charges", "High Charges")</f>
        <v>Low Charges</v>
      </c>
      <c r="Z529" t="str">
        <f>IF(tbl_Customers[[#This Row],[total_eve_calls]]&lt;=80,"Low Calls",
IF(tbl_Customers[[#This Row],[total_eve_calls]]&lt;=120,"Medium Calls","High Calls"))</f>
        <v>High Calls</v>
      </c>
      <c r="AA529" t="str">
        <f>IF(tbl_Customers[[#This Row],[total_eve_charge]]&lt;=15,"Low Charges",
IF(tbl_Customers[[#This Row],[total_eve_charge]]&lt;=20,"Medium Charges","High Charges"))</f>
        <v>Medium Charges</v>
      </c>
      <c r="AB5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29" t="str">
        <f>IF(tbl_Customers[[#This Row],[number_vmail_messages]] = 0, "No Usage", IF(tbl_Customers[[#This Row],[number_vmail_messages]] &lt;= 20, "Low Usage", IF(tbl_Customers[[#This Row],[number_vmail_messages]] &lt;= 40, "Medium Usgae", "High Usage")))</f>
        <v>No Usage</v>
      </c>
      <c r="AD529" t="str">
        <f>IF(tbl_Customers[[#This Row],[total_day_minutes]]&lt;=150,"Low Usage", IF(tbl_Customers[[#This Row],[total_day_minutes]]&lt;=200,"Medium Usage", IF(tbl_Customers[[#This Row],[total_day_minutes]]&lt;=250,"High Usage","Very High Usage")))</f>
        <v>Medium Usage</v>
      </c>
      <c r="AE529" t="str">
        <f>IF(tbl_Customers[[#This Row],[total_intl_calls]]&lt;=5,"Low Calls", IF(tbl_Customers[[#This Row],[total_intl_calls]]&lt;=10, "Medium Calls", "High Calls"))</f>
        <v>High Calls</v>
      </c>
      <c r="AF5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29" s="36" t="str">
        <f>IF(tbl_Customers[[#This Row],[Churn_Risk_Score]]&gt;=10,"High Risk", IF(tbl_Customers[[#This Row],[Churn_Risk_Score]]&gt;=5,"Medium Risk","Low Risk"))</f>
        <v>Low Risk</v>
      </c>
    </row>
    <row r="530" spans="1:33" x14ac:dyDescent="0.35">
      <c r="A530">
        <v>529</v>
      </c>
      <c r="B530" t="s">
        <v>58</v>
      </c>
      <c r="C530">
        <v>64</v>
      </c>
      <c r="D530" t="s">
        <v>25</v>
      </c>
      <c r="E530" t="s">
        <v>22</v>
      </c>
      <c r="F530" t="s">
        <v>23</v>
      </c>
      <c r="G530">
        <v>19</v>
      </c>
      <c r="H530">
        <v>180.1</v>
      </c>
      <c r="I530">
        <v>106</v>
      </c>
      <c r="J530">
        <v>30.62</v>
      </c>
      <c r="K530">
        <v>127.5</v>
      </c>
      <c r="L530">
        <v>92</v>
      </c>
      <c r="M530">
        <v>10.84</v>
      </c>
      <c r="N530">
        <v>237.4</v>
      </c>
      <c r="O530">
        <v>118</v>
      </c>
      <c r="P530">
        <v>10.68</v>
      </c>
      <c r="Q530">
        <v>7.5</v>
      </c>
      <c r="R530">
        <v>3</v>
      </c>
      <c r="S530">
        <v>2.0299999999999998</v>
      </c>
      <c r="T530">
        <v>0</v>
      </c>
      <c r="U530" t="s">
        <v>22</v>
      </c>
      <c r="V530">
        <f>IF(tbl_Customers[[#This Row],[churn]] = "yes", 1, 0)</f>
        <v>0</v>
      </c>
      <c r="W530" t="str">
        <f>IF(tbl_Customers[[#This Row],[number_customer_service_calls]] &lt;= 1, "0-1 Calls", IF(tbl_Customers[[#This Row],[number_customer_service_calls]] &lt;= 3, "2-3 Calls", IF(tbl_Customers[[#This Row],[number_customer_service_calls]] &lt;=5, "4-5 Calls", "6+ Calls")))</f>
        <v>0-1 Calls</v>
      </c>
      <c r="X530" t="str">
        <f>IF(tbl_Customers[[#This Row],[account_length]] &lt;= 50, "0-50", IF(tbl_Customers[[#This Row],[account_length]] &lt;=100, "51-100", IF(tbl_Customers[[#This Row],[account_length]] &lt;= 150, "101-150", "151+")))</f>
        <v>51-100</v>
      </c>
      <c r="Y530" t="str">
        <f>IF(tbl_Customers[[#This Row],[total_intl_charge]] &lt;= 3, "Low Charges", "High Charges")</f>
        <v>Low Charges</v>
      </c>
      <c r="Z530" t="str">
        <f>IF(tbl_Customers[[#This Row],[total_eve_calls]]&lt;=80,"Low Calls",
IF(tbl_Customers[[#This Row],[total_eve_calls]]&lt;=120,"Medium Calls","High Calls"))</f>
        <v>Medium Calls</v>
      </c>
      <c r="AA530" t="str">
        <f>IF(tbl_Customers[[#This Row],[total_eve_charge]]&lt;=15,"Low Charges",
IF(tbl_Customers[[#This Row],[total_eve_charge]]&lt;=20,"Medium Charges","High Charges"))</f>
        <v>Low Charges</v>
      </c>
      <c r="AB5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0" t="str">
        <f>IF(tbl_Customers[[#This Row],[number_vmail_messages]] = 0, "No Usage", IF(tbl_Customers[[#This Row],[number_vmail_messages]] &lt;= 20, "Low Usage", IF(tbl_Customers[[#This Row],[number_vmail_messages]] &lt;= 40, "Medium Usgae", "High Usage")))</f>
        <v>Low Usage</v>
      </c>
      <c r="AD530" t="str">
        <f>IF(tbl_Customers[[#This Row],[total_day_minutes]]&lt;=150,"Low Usage", IF(tbl_Customers[[#This Row],[total_day_minutes]]&lt;=200,"Medium Usage", IF(tbl_Customers[[#This Row],[total_day_minutes]]&lt;=250,"High Usage","Very High Usage")))</f>
        <v>Medium Usage</v>
      </c>
      <c r="AE530" t="str">
        <f>IF(tbl_Customers[[#This Row],[total_intl_calls]]&lt;=5,"Low Calls", IF(tbl_Customers[[#This Row],[total_intl_calls]]&lt;=10, "Medium Calls", "High Calls"))</f>
        <v>Low Calls</v>
      </c>
      <c r="AF5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30" s="36" t="str">
        <f>IF(tbl_Customers[[#This Row],[Churn_Risk_Score]]&gt;=10,"High Risk", IF(tbl_Customers[[#This Row],[Churn_Risk_Score]]&gt;=5,"Medium Risk","Low Risk"))</f>
        <v>Low Risk</v>
      </c>
    </row>
    <row r="531" spans="1:33" x14ac:dyDescent="0.35">
      <c r="A531">
        <v>530</v>
      </c>
      <c r="B531" t="s">
        <v>35</v>
      </c>
      <c r="C531">
        <v>13</v>
      </c>
      <c r="D531" t="s">
        <v>21</v>
      </c>
      <c r="E531" t="s">
        <v>22</v>
      </c>
      <c r="F531" t="s">
        <v>23</v>
      </c>
      <c r="G531">
        <v>31</v>
      </c>
      <c r="H531">
        <v>265.3</v>
      </c>
      <c r="I531">
        <v>94</v>
      </c>
      <c r="J531">
        <v>45.1</v>
      </c>
      <c r="K531">
        <v>147.6</v>
      </c>
      <c r="L531">
        <v>95</v>
      </c>
      <c r="M531">
        <v>12.55</v>
      </c>
      <c r="N531">
        <v>259.3</v>
      </c>
      <c r="O531">
        <v>117</v>
      </c>
      <c r="P531">
        <v>11.67</v>
      </c>
      <c r="Q531">
        <v>12.9</v>
      </c>
      <c r="R531">
        <v>1</v>
      </c>
      <c r="S531">
        <v>3.48</v>
      </c>
      <c r="T531">
        <v>1</v>
      </c>
      <c r="U531" t="s">
        <v>22</v>
      </c>
      <c r="V531">
        <f>IF(tbl_Customers[[#This Row],[churn]] = "yes", 1, 0)</f>
        <v>0</v>
      </c>
      <c r="W531" t="str">
        <f>IF(tbl_Customers[[#This Row],[number_customer_service_calls]] &lt;= 1, "0-1 Calls", IF(tbl_Customers[[#This Row],[number_customer_service_calls]] &lt;= 3, "2-3 Calls", IF(tbl_Customers[[#This Row],[number_customer_service_calls]] &lt;=5, "4-5 Calls", "6+ Calls")))</f>
        <v>0-1 Calls</v>
      </c>
      <c r="X531" t="str">
        <f>IF(tbl_Customers[[#This Row],[account_length]] &lt;= 50, "0-50", IF(tbl_Customers[[#This Row],[account_length]] &lt;=100, "51-100", IF(tbl_Customers[[#This Row],[account_length]] &lt;= 150, "101-150", "151+")))</f>
        <v>0-50</v>
      </c>
      <c r="Y531" t="str">
        <f>IF(tbl_Customers[[#This Row],[total_intl_charge]] &lt;= 3, "Low Charges", "High Charges")</f>
        <v>High Charges</v>
      </c>
      <c r="Z531" t="str">
        <f>IF(tbl_Customers[[#This Row],[total_eve_calls]]&lt;=80,"Low Calls",
IF(tbl_Customers[[#This Row],[total_eve_calls]]&lt;=120,"Medium Calls","High Calls"))</f>
        <v>Medium Calls</v>
      </c>
      <c r="AA531" t="str">
        <f>IF(tbl_Customers[[#This Row],[total_eve_charge]]&lt;=15,"Low Charges",
IF(tbl_Customers[[#This Row],[total_eve_charge]]&lt;=20,"Medium Charges","High Charges"))</f>
        <v>Low Charges</v>
      </c>
      <c r="AB5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31" t="str">
        <f>IF(tbl_Customers[[#This Row],[number_vmail_messages]] = 0, "No Usage", IF(tbl_Customers[[#This Row],[number_vmail_messages]] &lt;= 20, "Low Usage", IF(tbl_Customers[[#This Row],[number_vmail_messages]] &lt;= 40, "Medium Usgae", "High Usage")))</f>
        <v>Medium Usgae</v>
      </c>
      <c r="AD531" t="str">
        <f>IF(tbl_Customers[[#This Row],[total_day_minutes]]&lt;=150,"Low Usage", IF(tbl_Customers[[#This Row],[total_day_minutes]]&lt;=200,"Medium Usage", IF(tbl_Customers[[#This Row],[total_day_minutes]]&lt;=250,"High Usage","Very High Usage")))</f>
        <v>Very High Usage</v>
      </c>
      <c r="AE531" t="str">
        <f>IF(tbl_Customers[[#This Row],[total_intl_calls]]&lt;=5,"Low Calls", IF(tbl_Customers[[#This Row],[total_intl_calls]]&lt;=10, "Medium Calls", "High Calls"))</f>
        <v>Low Calls</v>
      </c>
      <c r="AF5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31" s="36" t="str">
        <f>IF(tbl_Customers[[#This Row],[Churn_Risk_Score]]&gt;=10,"High Risk", IF(tbl_Customers[[#This Row],[Churn_Risk_Score]]&gt;=5,"Medium Risk","Low Risk"))</f>
        <v>Medium Risk</v>
      </c>
    </row>
    <row r="532" spans="1:33" x14ac:dyDescent="0.35">
      <c r="A532">
        <v>531</v>
      </c>
      <c r="B532" t="s">
        <v>54</v>
      </c>
      <c r="C532">
        <v>106</v>
      </c>
      <c r="D532" t="s">
        <v>21</v>
      </c>
      <c r="E532" t="s">
        <v>22</v>
      </c>
      <c r="F532" t="s">
        <v>22</v>
      </c>
      <c r="G532">
        <v>0</v>
      </c>
      <c r="H532">
        <v>128.6</v>
      </c>
      <c r="I532">
        <v>83</v>
      </c>
      <c r="J532">
        <v>21.86</v>
      </c>
      <c r="K532">
        <v>134</v>
      </c>
      <c r="L532">
        <v>114</v>
      </c>
      <c r="M532">
        <v>11.39</v>
      </c>
      <c r="N532">
        <v>210.6</v>
      </c>
      <c r="O532">
        <v>113</v>
      </c>
      <c r="P532">
        <v>9.48</v>
      </c>
      <c r="Q532">
        <v>11.4</v>
      </c>
      <c r="R532">
        <v>2</v>
      </c>
      <c r="S532">
        <v>3.08</v>
      </c>
      <c r="T532">
        <v>0</v>
      </c>
      <c r="U532" t="s">
        <v>22</v>
      </c>
      <c r="V532">
        <f>IF(tbl_Customers[[#This Row],[churn]] = "yes", 1, 0)</f>
        <v>0</v>
      </c>
      <c r="W532" t="str">
        <f>IF(tbl_Customers[[#This Row],[number_customer_service_calls]] &lt;= 1, "0-1 Calls", IF(tbl_Customers[[#This Row],[number_customer_service_calls]] &lt;= 3, "2-3 Calls", IF(tbl_Customers[[#This Row],[number_customer_service_calls]] &lt;=5, "4-5 Calls", "6+ Calls")))</f>
        <v>0-1 Calls</v>
      </c>
      <c r="X532" t="str">
        <f>IF(tbl_Customers[[#This Row],[account_length]] &lt;= 50, "0-50", IF(tbl_Customers[[#This Row],[account_length]] &lt;=100, "51-100", IF(tbl_Customers[[#This Row],[account_length]] &lt;= 150, "101-150", "151+")))</f>
        <v>101-150</v>
      </c>
      <c r="Y532" t="str">
        <f>IF(tbl_Customers[[#This Row],[total_intl_charge]] &lt;= 3, "Low Charges", "High Charges")</f>
        <v>High Charges</v>
      </c>
      <c r="Z532" t="str">
        <f>IF(tbl_Customers[[#This Row],[total_eve_calls]]&lt;=80,"Low Calls",
IF(tbl_Customers[[#This Row],[total_eve_calls]]&lt;=120,"Medium Calls","High Calls"))</f>
        <v>Medium Calls</v>
      </c>
      <c r="AA532" t="str">
        <f>IF(tbl_Customers[[#This Row],[total_eve_charge]]&lt;=15,"Low Charges",
IF(tbl_Customers[[#This Row],[total_eve_charge]]&lt;=20,"Medium Charges","High Charges"))</f>
        <v>Low Charges</v>
      </c>
      <c r="AB5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32" t="str">
        <f>IF(tbl_Customers[[#This Row],[number_vmail_messages]] = 0, "No Usage", IF(tbl_Customers[[#This Row],[number_vmail_messages]] &lt;= 20, "Low Usage", IF(tbl_Customers[[#This Row],[number_vmail_messages]] &lt;= 40, "Medium Usgae", "High Usage")))</f>
        <v>No Usage</v>
      </c>
      <c r="AD532" t="str">
        <f>IF(tbl_Customers[[#This Row],[total_day_minutes]]&lt;=150,"Low Usage", IF(tbl_Customers[[#This Row],[total_day_minutes]]&lt;=200,"Medium Usage", IF(tbl_Customers[[#This Row],[total_day_minutes]]&lt;=250,"High Usage","Very High Usage")))</f>
        <v>Low Usage</v>
      </c>
      <c r="AE532" t="str">
        <f>IF(tbl_Customers[[#This Row],[total_intl_calls]]&lt;=5,"Low Calls", IF(tbl_Customers[[#This Row],[total_intl_calls]]&lt;=10, "Medium Calls", "High Calls"))</f>
        <v>Low Calls</v>
      </c>
      <c r="AF5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32" s="36" t="str">
        <f>IF(tbl_Customers[[#This Row],[Churn_Risk_Score]]&gt;=10,"High Risk", IF(tbl_Customers[[#This Row],[Churn_Risk_Score]]&gt;=5,"Medium Risk","Low Risk"))</f>
        <v>Low Risk</v>
      </c>
    </row>
    <row r="533" spans="1:33" x14ac:dyDescent="0.35">
      <c r="A533">
        <v>532</v>
      </c>
      <c r="B533" t="s">
        <v>75</v>
      </c>
      <c r="C533">
        <v>88</v>
      </c>
      <c r="D533" t="s">
        <v>21</v>
      </c>
      <c r="E533" t="s">
        <v>22</v>
      </c>
      <c r="F533" t="s">
        <v>22</v>
      </c>
      <c r="G533">
        <v>0</v>
      </c>
      <c r="H533">
        <v>161.5</v>
      </c>
      <c r="I533">
        <v>92</v>
      </c>
      <c r="J533">
        <v>27.46</v>
      </c>
      <c r="K533">
        <v>173.5</v>
      </c>
      <c r="L533">
        <v>108</v>
      </c>
      <c r="M533">
        <v>14.75</v>
      </c>
      <c r="N533">
        <v>206.2</v>
      </c>
      <c r="O533">
        <v>95</v>
      </c>
      <c r="P533">
        <v>9.2799999999999994</v>
      </c>
      <c r="Q533">
        <v>7.9</v>
      </c>
      <c r="R533">
        <v>4</v>
      </c>
      <c r="S533">
        <v>2.13</v>
      </c>
      <c r="T533">
        <v>2</v>
      </c>
      <c r="U533" t="s">
        <v>22</v>
      </c>
      <c r="V533">
        <f>IF(tbl_Customers[[#This Row],[churn]] = "yes", 1, 0)</f>
        <v>0</v>
      </c>
      <c r="W533" t="str">
        <f>IF(tbl_Customers[[#This Row],[number_customer_service_calls]] &lt;= 1, "0-1 Calls", IF(tbl_Customers[[#This Row],[number_customer_service_calls]] &lt;= 3, "2-3 Calls", IF(tbl_Customers[[#This Row],[number_customer_service_calls]] &lt;=5, "4-5 Calls", "6+ Calls")))</f>
        <v>2-3 Calls</v>
      </c>
      <c r="X533" t="str">
        <f>IF(tbl_Customers[[#This Row],[account_length]] &lt;= 50, "0-50", IF(tbl_Customers[[#This Row],[account_length]] &lt;=100, "51-100", IF(tbl_Customers[[#This Row],[account_length]] &lt;= 150, "101-150", "151+")))</f>
        <v>51-100</v>
      </c>
      <c r="Y533" t="str">
        <f>IF(tbl_Customers[[#This Row],[total_intl_charge]] &lt;= 3, "Low Charges", "High Charges")</f>
        <v>Low Charges</v>
      </c>
      <c r="Z533" t="str">
        <f>IF(tbl_Customers[[#This Row],[total_eve_calls]]&lt;=80,"Low Calls",
IF(tbl_Customers[[#This Row],[total_eve_calls]]&lt;=120,"Medium Calls","High Calls"))</f>
        <v>Medium Calls</v>
      </c>
      <c r="AA533" t="str">
        <f>IF(tbl_Customers[[#This Row],[total_eve_charge]]&lt;=15,"Low Charges",
IF(tbl_Customers[[#This Row],[total_eve_charge]]&lt;=20,"Medium Charges","High Charges"))</f>
        <v>Low Charges</v>
      </c>
      <c r="AB5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3" t="str">
        <f>IF(tbl_Customers[[#This Row],[number_vmail_messages]] = 0, "No Usage", IF(tbl_Customers[[#This Row],[number_vmail_messages]] &lt;= 20, "Low Usage", IF(tbl_Customers[[#This Row],[number_vmail_messages]] &lt;= 40, "Medium Usgae", "High Usage")))</f>
        <v>No Usage</v>
      </c>
      <c r="AD533" t="str">
        <f>IF(tbl_Customers[[#This Row],[total_day_minutes]]&lt;=150,"Low Usage", IF(tbl_Customers[[#This Row],[total_day_minutes]]&lt;=200,"Medium Usage", IF(tbl_Customers[[#This Row],[total_day_minutes]]&lt;=250,"High Usage","Very High Usage")))</f>
        <v>Medium Usage</v>
      </c>
      <c r="AE533" t="str">
        <f>IF(tbl_Customers[[#This Row],[total_intl_calls]]&lt;=5,"Low Calls", IF(tbl_Customers[[#This Row],[total_intl_calls]]&lt;=10, "Medium Calls", "High Calls"))</f>
        <v>Low Calls</v>
      </c>
      <c r="AF5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3" s="36" t="str">
        <f>IF(tbl_Customers[[#This Row],[Churn_Risk_Score]]&gt;=10,"High Risk", IF(tbl_Customers[[#This Row],[Churn_Risk_Score]]&gt;=5,"Medium Risk","Low Risk"))</f>
        <v>Low Risk</v>
      </c>
    </row>
    <row r="534" spans="1:33" x14ac:dyDescent="0.35">
      <c r="A534">
        <v>533</v>
      </c>
      <c r="B534" t="s">
        <v>38</v>
      </c>
      <c r="C534">
        <v>74</v>
      </c>
      <c r="D534" t="s">
        <v>25</v>
      </c>
      <c r="E534" t="s">
        <v>22</v>
      </c>
      <c r="F534" t="s">
        <v>22</v>
      </c>
      <c r="G534">
        <v>0</v>
      </c>
      <c r="H534">
        <v>165.3</v>
      </c>
      <c r="I534">
        <v>120</v>
      </c>
      <c r="J534">
        <v>28.1</v>
      </c>
      <c r="K534">
        <v>198.5</v>
      </c>
      <c r="L534">
        <v>106</v>
      </c>
      <c r="M534">
        <v>16.87</v>
      </c>
      <c r="N534">
        <v>208.5</v>
      </c>
      <c r="O534">
        <v>102</v>
      </c>
      <c r="P534">
        <v>9.3800000000000008</v>
      </c>
      <c r="Q534">
        <v>9.8000000000000007</v>
      </c>
      <c r="R534">
        <v>3</v>
      </c>
      <c r="S534">
        <v>2.65</v>
      </c>
      <c r="T534">
        <v>1</v>
      </c>
      <c r="U534" t="s">
        <v>22</v>
      </c>
      <c r="V534">
        <f>IF(tbl_Customers[[#This Row],[churn]] = "yes", 1, 0)</f>
        <v>0</v>
      </c>
      <c r="W534" t="str">
        <f>IF(tbl_Customers[[#This Row],[number_customer_service_calls]] &lt;= 1, "0-1 Calls", IF(tbl_Customers[[#This Row],[number_customer_service_calls]] &lt;= 3, "2-3 Calls", IF(tbl_Customers[[#This Row],[number_customer_service_calls]] &lt;=5, "4-5 Calls", "6+ Calls")))</f>
        <v>0-1 Calls</v>
      </c>
      <c r="X534" t="str">
        <f>IF(tbl_Customers[[#This Row],[account_length]] &lt;= 50, "0-50", IF(tbl_Customers[[#This Row],[account_length]] &lt;=100, "51-100", IF(tbl_Customers[[#This Row],[account_length]] &lt;= 150, "101-150", "151+")))</f>
        <v>51-100</v>
      </c>
      <c r="Y534" t="str">
        <f>IF(tbl_Customers[[#This Row],[total_intl_charge]] &lt;= 3, "Low Charges", "High Charges")</f>
        <v>Low Charges</v>
      </c>
      <c r="Z534" t="str">
        <f>IF(tbl_Customers[[#This Row],[total_eve_calls]]&lt;=80,"Low Calls",
IF(tbl_Customers[[#This Row],[total_eve_calls]]&lt;=120,"Medium Calls","High Calls"))</f>
        <v>Medium Calls</v>
      </c>
      <c r="AA534" t="str">
        <f>IF(tbl_Customers[[#This Row],[total_eve_charge]]&lt;=15,"Low Charges",
IF(tbl_Customers[[#This Row],[total_eve_charge]]&lt;=20,"Medium Charges","High Charges"))</f>
        <v>Medium Charges</v>
      </c>
      <c r="AB5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4" t="str">
        <f>IF(tbl_Customers[[#This Row],[number_vmail_messages]] = 0, "No Usage", IF(tbl_Customers[[#This Row],[number_vmail_messages]] &lt;= 20, "Low Usage", IF(tbl_Customers[[#This Row],[number_vmail_messages]] &lt;= 40, "Medium Usgae", "High Usage")))</f>
        <v>No Usage</v>
      </c>
      <c r="AD534" t="str">
        <f>IF(tbl_Customers[[#This Row],[total_day_minutes]]&lt;=150,"Low Usage", IF(tbl_Customers[[#This Row],[total_day_minutes]]&lt;=200,"Medium Usage", IF(tbl_Customers[[#This Row],[total_day_minutes]]&lt;=250,"High Usage","Very High Usage")))</f>
        <v>Medium Usage</v>
      </c>
      <c r="AE534" t="str">
        <f>IF(tbl_Customers[[#This Row],[total_intl_calls]]&lt;=5,"Low Calls", IF(tbl_Customers[[#This Row],[total_intl_calls]]&lt;=10, "Medium Calls", "High Calls"))</f>
        <v>Low Calls</v>
      </c>
      <c r="AF5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4" s="36" t="str">
        <f>IF(tbl_Customers[[#This Row],[Churn_Risk_Score]]&gt;=10,"High Risk", IF(tbl_Customers[[#This Row],[Churn_Risk_Score]]&gt;=5,"Medium Risk","Low Risk"))</f>
        <v>Low Risk</v>
      </c>
    </row>
    <row r="535" spans="1:33" x14ac:dyDescent="0.35">
      <c r="A535">
        <v>534</v>
      </c>
      <c r="B535" t="s">
        <v>72</v>
      </c>
      <c r="C535">
        <v>83</v>
      </c>
      <c r="D535" t="s">
        <v>21</v>
      </c>
      <c r="E535" t="s">
        <v>22</v>
      </c>
      <c r="F535" t="s">
        <v>22</v>
      </c>
      <c r="G535">
        <v>0</v>
      </c>
      <c r="H535">
        <v>195</v>
      </c>
      <c r="I535">
        <v>92</v>
      </c>
      <c r="J535">
        <v>33.15</v>
      </c>
      <c r="K535">
        <v>210.5</v>
      </c>
      <c r="L535">
        <v>83</v>
      </c>
      <c r="M535">
        <v>17.89</v>
      </c>
      <c r="N535">
        <v>180.6</v>
      </c>
      <c r="O535">
        <v>92</v>
      </c>
      <c r="P535">
        <v>8.1300000000000008</v>
      </c>
      <c r="Q535">
        <v>11</v>
      </c>
      <c r="R535">
        <v>13</v>
      </c>
      <c r="S535">
        <v>2.97</v>
      </c>
      <c r="T535">
        <v>0</v>
      </c>
      <c r="U535" t="s">
        <v>22</v>
      </c>
      <c r="V535">
        <f>IF(tbl_Customers[[#This Row],[churn]] = "yes", 1, 0)</f>
        <v>0</v>
      </c>
      <c r="W535" t="str">
        <f>IF(tbl_Customers[[#This Row],[number_customer_service_calls]] &lt;= 1, "0-1 Calls", IF(tbl_Customers[[#This Row],[number_customer_service_calls]] &lt;= 3, "2-3 Calls", IF(tbl_Customers[[#This Row],[number_customer_service_calls]] &lt;=5, "4-5 Calls", "6+ Calls")))</f>
        <v>0-1 Calls</v>
      </c>
      <c r="X535" t="str">
        <f>IF(tbl_Customers[[#This Row],[account_length]] &lt;= 50, "0-50", IF(tbl_Customers[[#This Row],[account_length]] &lt;=100, "51-100", IF(tbl_Customers[[#This Row],[account_length]] &lt;= 150, "101-150", "151+")))</f>
        <v>51-100</v>
      </c>
      <c r="Y535" t="str">
        <f>IF(tbl_Customers[[#This Row],[total_intl_charge]] &lt;= 3, "Low Charges", "High Charges")</f>
        <v>Low Charges</v>
      </c>
      <c r="Z535" t="str">
        <f>IF(tbl_Customers[[#This Row],[total_eve_calls]]&lt;=80,"Low Calls",
IF(tbl_Customers[[#This Row],[total_eve_calls]]&lt;=120,"Medium Calls","High Calls"))</f>
        <v>Medium Calls</v>
      </c>
      <c r="AA535" t="str">
        <f>IF(tbl_Customers[[#This Row],[total_eve_charge]]&lt;=15,"Low Charges",
IF(tbl_Customers[[#This Row],[total_eve_charge]]&lt;=20,"Medium Charges","High Charges"))</f>
        <v>Medium Charges</v>
      </c>
      <c r="AB5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5" t="str">
        <f>IF(tbl_Customers[[#This Row],[number_vmail_messages]] = 0, "No Usage", IF(tbl_Customers[[#This Row],[number_vmail_messages]] &lt;= 20, "Low Usage", IF(tbl_Customers[[#This Row],[number_vmail_messages]] &lt;= 40, "Medium Usgae", "High Usage")))</f>
        <v>No Usage</v>
      </c>
      <c r="AD535" t="str">
        <f>IF(tbl_Customers[[#This Row],[total_day_minutes]]&lt;=150,"Low Usage", IF(tbl_Customers[[#This Row],[total_day_minutes]]&lt;=200,"Medium Usage", IF(tbl_Customers[[#This Row],[total_day_minutes]]&lt;=250,"High Usage","Very High Usage")))</f>
        <v>Medium Usage</v>
      </c>
      <c r="AE535" t="str">
        <f>IF(tbl_Customers[[#This Row],[total_intl_calls]]&lt;=5,"Low Calls", IF(tbl_Customers[[#This Row],[total_intl_calls]]&lt;=10, "Medium Calls", "High Calls"))</f>
        <v>High Calls</v>
      </c>
      <c r="AF5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5" s="36" t="str">
        <f>IF(tbl_Customers[[#This Row],[Churn_Risk_Score]]&gt;=10,"High Risk", IF(tbl_Customers[[#This Row],[Churn_Risk_Score]]&gt;=5,"Medium Risk","Low Risk"))</f>
        <v>Low Risk</v>
      </c>
    </row>
    <row r="536" spans="1:33" x14ac:dyDescent="0.35">
      <c r="A536">
        <v>535</v>
      </c>
      <c r="B536" t="s">
        <v>26</v>
      </c>
      <c r="C536">
        <v>49</v>
      </c>
      <c r="D536" t="s">
        <v>21</v>
      </c>
      <c r="E536" t="s">
        <v>22</v>
      </c>
      <c r="F536" t="s">
        <v>22</v>
      </c>
      <c r="G536">
        <v>0</v>
      </c>
      <c r="H536">
        <v>213.8</v>
      </c>
      <c r="I536">
        <v>79</v>
      </c>
      <c r="J536">
        <v>36.35</v>
      </c>
      <c r="K536">
        <v>265.10000000000002</v>
      </c>
      <c r="L536">
        <v>93</v>
      </c>
      <c r="M536">
        <v>22.53</v>
      </c>
      <c r="N536">
        <v>239.8</v>
      </c>
      <c r="O536">
        <v>128</v>
      </c>
      <c r="P536">
        <v>10.79</v>
      </c>
      <c r="Q536">
        <v>15.6</v>
      </c>
      <c r="R536">
        <v>7</v>
      </c>
      <c r="S536">
        <v>4.21</v>
      </c>
      <c r="T536">
        <v>0</v>
      </c>
      <c r="U536" t="s">
        <v>22</v>
      </c>
      <c r="V536">
        <f>IF(tbl_Customers[[#This Row],[churn]] = "yes", 1, 0)</f>
        <v>0</v>
      </c>
      <c r="W536" t="str">
        <f>IF(tbl_Customers[[#This Row],[number_customer_service_calls]] &lt;= 1, "0-1 Calls", IF(tbl_Customers[[#This Row],[number_customer_service_calls]] &lt;= 3, "2-3 Calls", IF(tbl_Customers[[#This Row],[number_customer_service_calls]] &lt;=5, "4-5 Calls", "6+ Calls")))</f>
        <v>0-1 Calls</v>
      </c>
      <c r="X536" t="str">
        <f>IF(tbl_Customers[[#This Row],[account_length]] &lt;= 50, "0-50", IF(tbl_Customers[[#This Row],[account_length]] &lt;=100, "51-100", IF(tbl_Customers[[#This Row],[account_length]] &lt;= 150, "101-150", "151+")))</f>
        <v>0-50</v>
      </c>
      <c r="Y536" t="str">
        <f>IF(tbl_Customers[[#This Row],[total_intl_charge]] &lt;= 3, "Low Charges", "High Charges")</f>
        <v>High Charges</v>
      </c>
      <c r="Z536" t="str">
        <f>IF(tbl_Customers[[#This Row],[total_eve_calls]]&lt;=80,"Low Calls",
IF(tbl_Customers[[#This Row],[total_eve_calls]]&lt;=120,"Medium Calls","High Calls"))</f>
        <v>Medium Calls</v>
      </c>
      <c r="AA536" t="str">
        <f>IF(tbl_Customers[[#This Row],[total_eve_charge]]&lt;=15,"Low Charges",
IF(tbl_Customers[[#This Row],[total_eve_charge]]&lt;=20,"Medium Charges","High Charges"))</f>
        <v>High Charges</v>
      </c>
      <c r="AB5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6" t="str">
        <f>IF(tbl_Customers[[#This Row],[number_vmail_messages]] = 0, "No Usage", IF(tbl_Customers[[#This Row],[number_vmail_messages]] &lt;= 20, "Low Usage", IF(tbl_Customers[[#This Row],[number_vmail_messages]] &lt;= 40, "Medium Usgae", "High Usage")))</f>
        <v>No Usage</v>
      </c>
      <c r="AD536" t="str">
        <f>IF(tbl_Customers[[#This Row],[total_day_minutes]]&lt;=150,"Low Usage", IF(tbl_Customers[[#This Row],[total_day_minutes]]&lt;=200,"Medium Usage", IF(tbl_Customers[[#This Row],[total_day_minutes]]&lt;=250,"High Usage","Very High Usage")))</f>
        <v>High Usage</v>
      </c>
      <c r="AE536" t="str">
        <f>IF(tbl_Customers[[#This Row],[total_intl_calls]]&lt;=5,"Low Calls", IF(tbl_Customers[[#This Row],[total_intl_calls]]&lt;=10, "Medium Calls", "High Calls"))</f>
        <v>Medium Calls</v>
      </c>
      <c r="AF5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36" s="36" t="str">
        <f>IF(tbl_Customers[[#This Row],[Churn_Risk_Score]]&gt;=10,"High Risk", IF(tbl_Customers[[#This Row],[Churn_Risk_Score]]&gt;=5,"Medium Risk","Low Risk"))</f>
        <v>Low Risk</v>
      </c>
    </row>
    <row r="537" spans="1:33" x14ac:dyDescent="0.35">
      <c r="A537">
        <v>536</v>
      </c>
      <c r="B537" t="s">
        <v>41</v>
      </c>
      <c r="C537">
        <v>111</v>
      </c>
      <c r="D537" t="s">
        <v>28</v>
      </c>
      <c r="E537" t="s">
        <v>22</v>
      </c>
      <c r="F537" t="s">
        <v>23</v>
      </c>
      <c r="G537">
        <v>24</v>
      </c>
      <c r="H537">
        <v>205.5</v>
      </c>
      <c r="I537">
        <v>114</v>
      </c>
      <c r="J537">
        <v>34.94</v>
      </c>
      <c r="K537">
        <v>219.3</v>
      </c>
      <c r="L537">
        <v>99</v>
      </c>
      <c r="M537">
        <v>18.64</v>
      </c>
      <c r="N537">
        <v>215.9</v>
      </c>
      <c r="O537">
        <v>95</v>
      </c>
      <c r="P537">
        <v>9.7200000000000006</v>
      </c>
      <c r="Q537">
        <v>14</v>
      </c>
      <c r="R537">
        <v>4</v>
      </c>
      <c r="S537">
        <v>3.78</v>
      </c>
      <c r="T537">
        <v>1</v>
      </c>
      <c r="U537" t="s">
        <v>22</v>
      </c>
      <c r="V537">
        <f>IF(tbl_Customers[[#This Row],[churn]] = "yes", 1, 0)</f>
        <v>0</v>
      </c>
      <c r="W537" t="str">
        <f>IF(tbl_Customers[[#This Row],[number_customer_service_calls]] &lt;= 1, "0-1 Calls", IF(tbl_Customers[[#This Row],[number_customer_service_calls]] &lt;= 3, "2-3 Calls", IF(tbl_Customers[[#This Row],[number_customer_service_calls]] &lt;=5, "4-5 Calls", "6+ Calls")))</f>
        <v>0-1 Calls</v>
      </c>
      <c r="X537" t="str">
        <f>IF(tbl_Customers[[#This Row],[account_length]] &lt;= 50, "0-50", IF(tbl_Customers[[#This Row],[account_length]] &lt;=100, "51-100", IF(tbl_Customers[[#This Row],[account_length]] &lt;= 150, "101-150", "151+")))</f>
        <v>101-150</v>
      </c>
      <c r="Y537" t="str">
        <f>IF(tbl_Customers[[#This Row],[total_intl_charge]] &lt;= 3, "Low Charges", "High Charges")</f>
        <v>High Charges</v>
      </c>
      <c r="Z537" t="str">
        <f>IF(tbl_Customers[[#This Row],[total_eve_calls]]&lt;=80,"Low Calls",
IF(tbl_Customers[[#This Row],[total_eve_calls]]&lt;=120,"Medium Calls","High Calls"))</f>
        <v>Medium Calls</v>
      </c>
      <c r="AA537" t="str">
        <f>IF(tbl_Customers[[#This Row],[total_eve_charge]]&lt;=15,"Low Charges",
IF(tbl_Customers[[#This Row],[total_eve_charge]]&lt;=20,"Medium Charges","High Charges"))</f>
        <v>Medium Charges</v>
      </c>
      <c r="AB5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7" t="str">
        <f>IF(tbl_Customers[[#This Row],[number_vmail_messages]] = 0, "No Usage", IF(tbl_Customers[[#This Row],[number_vmail_messages]] &lt;= 20, "Low Usage", IF(tbl_Customers[[#This Row],[number_vmail_messages]] &lt;= 40, "Medium Usgae", "High Usage")))</f>
        <v>Medium Usgae</v>
      </c>
      <c r="AD537" t="str">
        <f>IF(tbl_Customers[[#This Row],[total_day_minutes]]&lt;=150,"Low Usage", IF(tbl_Customers[[#This Row],[total_day_minutes]]&lt;=200,"Medium Usage", IF(tbl_Customers[[#This Row],[total_day_minutes]]&lt;=250,"High Usage","Very High Usage")))</f>
        <v>High Usage</v>
      </c>
      <c r="AE537" t="str">
        <f>IF(tbl_Customers[[#This Row],[total_intl_calls]]&lt;=5,"Low Calls", IF(tbl_Customers[[#This Row],[total_intl_calls]]&lt;=10, "Medium Calls", "High Calls"))</f>
        <v>Low Calls</v>
      </c>
      <c r="AF5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37" s="36" t="str">
        <f>IF(tbl_Customers[[#This Row],[Churn_Risk_Score]]&gt;=10,"High Risk", IF(tbl_Customers[[#This Row],[Churn_Risk_Score]]&gt;=5,"Medium Risk","Low Risk"))</f>
        <v>Low Risk</v>
      </c>
    </row>
    <row r="538" spans="1:33" x14ac:dyDescent="0.35">
      <c r="A538">
        <v>537</v>
      </c>
      <c r="B538" t="s">
        <v>35</v>
      </c>
      <c r="C538">
        <v>50</v>
      </c>
      <c r="D538" t="s">
        <v>21</v>
      </c>
      <c r="E538" t="s">
        <v>22</v>
      </c>
      <c r="F538" t="s">
        <v>23</v>
      </c>
      <c r="G538">
        <v>22</v>
      </c>
      <c r="H538">
        <v>252.9</v>
      </c>
      <c r="I538">
        <v>112</v>
      </c>
      <c r="J538">
        <v>42.99</v>
      </c>
      <c r="K538">
        <v>177.9</v>
      </c>
      <c r="L538">
        <v>99</v>
      </c>
      <c r="M538">
        <v>15.12</v>
      </c>
      <c r="N538">
        <v>158.4</v>
      </c>
      <c r="O538">
        <v>146</v>
      </c>
      <c r="P538">
        <v>7.13</v>
      </c>
      <c r="Q538">
        <v>8.5</v>
      </c>
      <c r="R538">
        <v>4</v>
      </c>
      <c r="S538">
        <v>2.2999999999999998</v>
      </c>
      <c r="T538">
        <v>3</v>
      </c>
      <c r="U538" t="s">
        <v>22</v>
      </c>
      <c r="V538">
        <f>IF(tbl_Customers[[#This Row],[churn]] = "yes", 1, 0)</f>
        <v>0</v>
      </c>
      <c r="W538" t="str">
        <f>IF(tbl_Customers[[#This Row],[number_customer_service_calls]] &lt;= 1, "0-1 Calls", IF(tbl_Customers[[#This Row],[number_customer_service_calls]] &lt;= 3, "2-3 Calls", IF(tbl_Customers[[#This Row],[number_customer_service_calls]] &lt;=5, "4-5 Calls", "6+ Calls")))</f>
        <v>2-3 Calls</v>
      </c>
      <c r="X538" t="str">
        <f>IF(tbl_Customers[[#This Row],[account_length]] &lt;= 50, "0-50", IF(tbl_Customers[[#This Row],[account_length]] &lt;=100, "51-100", IF(tbl_Customers[[#This Row],[account_length]] &lt;= 150, "101-150", "151+")))</f>
        <v>0-50</v>
      </c>
      <c r="Y538" t="str">
        <f>IF(tbl_Customers[[#This Row],[total_intl_charge]] &lt;= 3, "Low Charges", "High Charges")</f>
        <v>Low Charges</v>
      </c>
      <c r="Z538" t="str">
        <f>IF(tbl_Customers[[#This Row],[total_eve_calls]]&lt;=80,"Low Calls",
IF(tbl_Customers[[#This Row],[total_eve_calls]]&lt;=120,"Medium Calls","High Calls"))</f>
        <v>Medium Calls</v>
      </c>
      <c r="AA538" t="str">
        <f>IF(tbl_Customers[[#This Row],[total_eve_charge]]&lt;=15,"Low Charges",
IF(tbl_Customers[[#This Row],[total_eve_charge]]&lt;=20,"Medium Charges","High Charges"))</f>
        <v>Medium Charges</v>
      </c>
      <c r="AB5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8" t="str">
        <f>IF(tbl_Customers[[#This Row],[number_vmail_messages]] = 0, "No Usage", IF(tbl_Customers[[#This Row],[number_vmail_messages]] &lt;= 20, "Low Usage", IF(tbl_Customers[[#This Row],[number_vmail_messages]] &lt;= 40, "Medium Usgae", "High Usage")))</f>
        <v>Medium Usgae</v>
      </c>
      <c r="AD538" t="str">
        <f>IF(tbl_Customers[[#This Row],[total_day_minutes]]&lt;=150,"Low Usage", IF(tbl_Customers[[#This Row],[total_day_minutes]]&lt;=200,"Medium Usage", IF(tbl_Customers[[#This Row],[total_day_minutes]]&lt;=250,"High Usage","Very High Usage")))</f>
        <v>Very High Usage</v>
      </c>
      <c r="AE538" t="str">
        <f>IF(tbl_Customers[[#This Row],[total_intl_calls]]&lt;=5,"Low Calls", IF(tbl_Customers[[#This Row],[total_intl_calls]]&lt;=10, "Medium Calls", "High Calls"))</f>
        <v>Low Calls</v>
      </c>
      <c r="AF5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38" s="36" t="str">
        <f>IF(tbl_Customers[[#This Row],[Churn_Risk_Score]]&gt;=10,"High Risk", IF(tbl_Customers[[#This Row],[Churn_Risk_Score]]&gt;=5,"Medium Risk","Low Risk"))</f>
        <v>Low Risk</v>
      </c>
    </row>
    <row r="539" spans="1:33" x14ac:dyDescent="0.35">
      <c r="A539">
        <v>538</v>
      </c>
      <c r="B539" t="s">
        <v>66</v>
      </c>
      <c r="C539">
        <v>88</v>
      </c>
      <c r="D539" t="s">
        <v>21</v>
      </c>
      <c r="E539" t="s">
        <v>22</v>
      </c>
      <c r="F539" t="s">
        <v>22</v>
      </c>
      <c r="G539">
        <v>0</v>
      </c>
      <c r="H539">
        <v>192</v>
      </c>
      <c r="I539">
        <v>91</v>
      </c>
      <c r="J539">
        <v>32.64</v>
      </c>
      <c r="K539">
        <v>127.6</v>
      </c>
      <c r="L539">
        <v>127</v>
      </c>
      <c r="M539">
        <v>10.85</v>
      </c>
      <c r="N539">
        <v>155.6</v>
      </c>
      <c r="O539">
        <v>125</v>
      </c>
      <c r="P539">
        <v>7</v>
      </c>
      <c r="Q539">
        <v>7.5</v>
      </c>
      <c r="R539">
        <v>5</v>
      </c>
      <c r="S539">
        <v>2.0299999999999998</v>
      </c>
      <c r="T539">
        <v>1</v>
      </c>
      <c r="U539" t="s">
        <v>22</v>
      </c>
      <c r="V539">
        <f>IF(tbl_Customers[[#This Row],[churn]] = "yes", 1, 0)</f>
        <v>0</v>
      </c>
      <c r="W539" t="str">
        <f>IF(tbl_Customers[[#This Row],[number_customer_service_calls]] &lt;= 1, "0-1 Calls", IF(tbl_Customers[[#This Row],[number_customer_service_calls]] &lt;= 3, "2-3 Calls", IF(tbl_Customers[[#This Row],[number_customer_service_calls]] &lt;=5, "4-5 Calls", "6+ Calls")))</f>
        <v>0-1 Calls</v>
      </c>
      <c r="X539" t="str">
        <f>IF(tbl_Customers[[#This Row],[account_length]] &lt;= 50, "0-50", IF(tbl_Customers[[#This Row],[account_length]] &lt;=100, "51-100", IF(tbl_Customers[[#This Row],[account_length]] &lt;= 150, "101-150", "151+")))</f>
        <v>51-100</v>
      </c>
      <c r="Y539" t="str">
        <f>IF(tbl_Customers[[#This Row],[total_intl_charge]] &lt;= 3, "Low Charges", "High Charges")</f>
        <v>Low Charges</v>
      </c>
      <c r="Z539" t="str">
        <f>IF(tbl_Customers[[#This Row],[total_eve_calls]]&lt;=80,"Low Calls",
IF(tbl_Customers[[#This Row],[total_eve_calls]]&lt;=120,"Medium Calls","High Calls"))</f>
        <v>High Calls</v>
      </c>
      <c r="AA539" t="str">
        <f>IF(tbl_Customers[[#This Row],[total_eve_charge]]&lt;=15,"Low Charges",
IF(tbl_Customers[[#This Row],[total_eve_charge]]&lt;=20,"Medium Charges","High Charges"))</f>
        <v>Low Charges</v>
      </c>
      <c r="AB5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9" t="str">
        <f>IF(tbl_Customers[[#This Row],[number_vmail_messages]] = 0, "No Usage", IF(tbl_Customers[[#This Row],[number_vmail_messages]] &lt;= 20, "Low Usage", IF(tbl_Customers[[#This Row],[number_vmail_messages]] &lt;= 40, "Medium Usgae", "High Usage")))</f>
        <v>No Usage</v>
      </c>
      <c r="AD539" t="str">
        <f>IF(tbl_Customers[[#This Row],[total_day_minutes]]&lt;=150,"Low Usage", IF(tbl_Customers[[#This Row],[total_day_minutes]]&lt;=200,"Medium Usage", IF(tbl_Customers[[#This Row],[total_day_minutes]]&lt;=250,"High Usage","Very High Usage")))</f>
        <v>Medium Usage</v>
      </c>
      <c r="AE539" t="str">
        <f>IF(tbl_Customers[[#This Row],[total_intl_calls]]&lt;=5,"Low Calls", IF(tbl_Customers[[#This Row],[total_intl_calls]]&lt;=10, "Medium Calls", "High Calls"))</f>
        <v>Low Calls</v>
      </c>
      <c r="AF5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9" s="36" t="str">
        <f>IF(tbl_Customers[[#This Row],[Churn_Risk_Score]]&gt;=10,"High Risk", IF(tbl_Customers[[#This Row],[Churn_Risk_Score]]&gt;=5,"Medium Risk","Low Risk"))</f>
        <v>Low Risk</v>
      </c>
    </row>
    <row r="540" spans="1:33" x14ac:dyDescent="0.35">
      <c r="A540">
        <v>539</v>
      </c>
      <c r="B540" t="s">
        <v>51</v>
      </c>
      <c r="C540">
        <v>131</v>
      </c>
      <c r="D540" t="s">
        <v>21</v>
      </c>
      <c r="E540" t="s">
        <v>22</v>
      </c>
      <c r="F540" t="s">
        <v>23</v>
      </c>
      <c r="G540">
        <v>39</v>
      </c>
      <c r="H540">
        <v>69.099999999999994</v>
      </c>
      <c r="I540">
        <v>122</v>
      </c>
      <c r="J540">
        <v>11.75</v>
      </c>
      <c r="K540">
        <v>101.3</v>
      </c>
      <c r="L540">
        <v>136</v>
      </c>
      <c r="M540">
        <v>8.61</v>
      </c>
      <c r="N540">
        <v>104.8</v>
      </c>
      <c r="O540">
        <v>94</v>
      </c>
      <c r="P540">
        <v>4.72</v>
      </c>
      <c r="Q540">
        <v>9.1</v>
      </c>
      <c r="R540">
        <v>4</v>
      </c>
      <c r="S540">
        <v>2.46</v>
      </c>
      <c r="T540">
        <v>0</v>
      </c>
      <c r="U540" t="s">
        <v>22</v>
      </c>
      <c r="V540">
        <f>IF(tbl_Customers[[#This Row],[churn]] = "yes", 1, 0)</f>
        <v>0</v>
      </c>
      <c r="W540" t="str">
        <f>IF(tbl_Customers[[#This Row],[number_customer_service_calls]] &lt;= 1, "0-1 Calls", IF(tbl_Customers[[#This Row],[number_customer_service_calls]] &lt;= 3, "2-3 Calls", IF(tbl_Customers[[#This Row],[number_customer_service_calls]] &lt;=5, "4-5 Calls", "6+ Calls")))</f>
        <v>0-1 Calls</v>
      </c>
      <c r="X540" t="str">
        <f>IF(tbl_Customers[[#This Row],[account_length]] &lt;= 50, "0-50", IF(tbl_Customers[[#This Row],[account_length]] &lt;=100, "51-100", IF(tbl_Customers[[#This Row],[account_length]] &lt;= 150, "101-150", "151+")))</f>
        <v>101-150</v>
      </c>
      <c r="Y540" t="str">
        <f>IF(tbl_Customers[[#This Row],[total_intl_charge]] &lt;= 3, "Low Charges", "High Charges")</f>
        <v>Low Charges</v>
      </c>
      <c r="Z540" t="str">
        <f>IF(tbl_Customers[[#This Row],[total_eve_calls]]&lt;=80,"Low Calls",
IF(tbl_Customers[[#This Row],[total_eve_calls]]&lt;=120,"Medium Calls","High Calls"))</f>
        <v>High Calls</v>
      </c>
      <c r="AA540" t="str">
        <f>IF(tbl_Customers[[#This Row],[total_eve_charge]]&lt;=15,"Low Charges",
IF(tbl_Customers[[#This Row],[total_eve_charge]]&lt;=20,"Medium Charges","High Charges"))</f>
        <v>Low Charges</v>
      </c>
      <c r="AB5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40" t="str">
        <f>IF(tbl_Customers[[#This Row],[number_vmail_messages]] = 0, "No Usage", IF(tbl_Customers[[#This Row],[number_vmail_messages]] &lt;= 20, "Low Usage", IF(tbl_Customers[[#This Row],[number_vmail_messages]] &lt;= 40, "Medium Usgae", "High Usage")))</f>
        <v>Medium Usgae</v>
      </c>
      <c r="AD540" t="str">
        <f>IF(tbl_Customers[[#This Row],[total_day_minutes]]&lt;=150,"Low Usage", IF(tbl_Customers[[#This Row],[total_day_minutes]]&lt;=200,"Medium Usage", IF(tbl_Customers[[#This Row],[total_day_minutes]]&lt;=250,"High Usage","Very High Usage")))</f>
        <v>Low Usage</v>
      </c>
      <c r="AE540" t="str">
        <f>IF(tbl_Customers[[#This Row],[total_intl_calls]]&lt;=5,"Low Calls", IF(tbl_Customers[[#This Row],[total_intl_calls]]&lt;=10, "Medium Calls", "High Calls"))</f>
        <v>Low Calls</v>
      </c>
      <c r="AF5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40" s="36" t="str">
        <f>IF(tbl_Customers[[#This Row],[Churn_Risk_Score]]&gt;=10,"High Risk", IF(tbl_Customers[[#This Row],[Churn_Risk_Score]]&gt;=5,"Medium Risk","Low Risk"))</f>
        <v>Low Risk</v>
      </c>
    </row>
    <row r="541" spans="1:33" x14ac:dyDescent="0.35">
      <c r="A541">
        <v>540</v>
      </c>
      <c r="B541" t="s">
        <v>29</v>
      </c>
      <c r="C541">
        <v>79</v>
      </c>
      <c r="D541" t="s">
        <v>25</v>
      </c>
      <c r="E541" t="s">
        <v>22</v>
      </c>
      <c r="F541" t="s">
        <v>22</v>
      </c>
      <c r="G541">
        <v>0</v>
      </c>
      <c r="H541">
        <v>261.7</v>
      </c>
      <c r="I541">
        <v>97</v>
      </c>
      <c r="J541">
        <v>44.49</v>
      </c>
      <c r="K541">
        <v>210.6</v>
      </c>
      <c r="L541">
        <v>48</v>
      </c>
      <c r="M541">
        <v>17.899999999999999</v>
      </c>
      <c r="N541">
        <v>256.7</v>
      </c>
      <c r="O541">
        <v>83</v>
      </c>
      <c r="P541">
        <v>11.55</v>
      </c>
      <c r="Q541">
        <v>6</v>
      </c>
      <c r="R541">
        <v>3</v>
      </c>
      <c r="S541">
        <v>1.62</v>
      </c>
      <c r="T541">
        <v>3</v>
      </c>
      <c r="U541" t="s">
        <v>23</v>
      </c>
      <c r="V541">
        <f>IF(tbl_Customers[[#This Row],[churn]] = "yes", 1, 0)</f>
        <v>1</v>
      </c>
      <c r="W541" t="str">
        <f>IF(tbl_Customers[[#This Row],[number_customer_service_calls]] &lt;= 1, "0-1 Calls", IF(tbl_Customers[[#This Row],[number_customer_service_calls]] &lt;= 3, "2-3 Calls", IF(tbl_Customers[[#This Row],[number_customer_service_calls]] &lt;=5, "4-5 Calls", "6+ Calls")))</f>
        <v>2-3 Calls</v>
      </c>
      <c r="X541" t="str">
        <f>IF(tbl_Customers[[#This Row],[account_length]] &lt;= 50, "0-50", IF(tbl_Customers[[#This Row],[account_length]] &lt;=100, "51-100", IF(tbl_Customers[[#This Row],[account_length]] &lt;= 150, "101-150", "151+")))</f>
        <v>51-100</v>
      </c>
      <c r="Y541" t="str">
        <f>IF(tbl_Customers[[#This Row],[total_intl_charge]] &lt;= 3, "Low Charges", "High Charges")</f>
        <v>Low Charges</v>
      </c>
      <c r="Z541" t="str">
        <f>IF(tbl_Customers[[#This Row],[total_eve_calls]]&lt;=80,"Low Calls",
IF(tbl_Customers[[#This Row],[total_eve_calls]]&lt;=120,"Medium Calls","High Calls"))</f>
        <v>Low Calls</v>
      </c>
      <c r="AA541" t="str">
        <f>IF(tbl_Customers[[#This Row],[total_eve_charge]]&lt;=15,"Low Charges",
IF(tbl_Customers[[#This Row],[total_eve_charge]]&lt;=20,"Medium Charges","High Charges"))</f>
        <v>Medium Charges</v>
      </c>
      <c r="AB5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1" t="str">
        <f>IF(tbl_Customers[[#This Row],[number_vmail_messages]] = 0, "No Usage", IF(tbl_Customers[[#This Row],[number_vmail_messages]] &lt;= 20, "Low Usage", IF(tbl_Customers[[#This Row],[number_vmail_messages]] &lt;= 40, "Medium Usgae", "High Usage")))</f>
        <v>No Usage</v>
      </c>
      <c r="AD541" t="str">
        <f>IF(tbl_Customers[[#This Row],[total_day_minutes]]&lt;=150,"Low Usage", IF(tbl_Customers[[#This Row],[total_day_minutes]]&lt;=200,"Medium Usage", IF(tbl_Customers[[#This Row],[total_day_minutes]]&lt;=250,"High Usage","Very High Usage")))</f>
        <v>Very High Usage</v>
      </c>
      <c r="AE541" t="str">
        <f>IF(tbl_Customers[[#This Row],[total_intl_calls]]&lt;=5,"Low Calls", IF(tbl_Customers[[#This Row],[total_intl_calls]]&lt;=10, "Medium Calls", "High Calls"))</f>
        <v>Low Calls</v>
      </c>
      <c r="AF5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41" s="36" t="str">
        <f>IF(tbl_Customers[[#This Row],[Churn_Risk_Score]]&gt;=10,"High Risk", IF(tbl_Customers[[#This Row],[Churn_Risk_Score]]&gt;=5,"Medium Risk","Low Risk"))</f>
        <v>Medium Risk</v>
      </c>
    </row>
    <row r="542" spans="1:33" x14ac:dyDescent="0.35">
      <c r="A542">
        <v>541</v>
      </c>
      <c r="B542" t="s">
        <v>36</v>
      </c>
      <c r="C542">
        <v>140</v>
      </c>
      <c r="D542" t="s">
        <v>21</v>
      </c>
      <c r="E542" t="s">
        <v>22</v>
      </c>
      <c r="F542" t="s">
        <v>22</v>
      </c>
      <c r="G542">
        <v>0</v>
      </c>
      <c r="H542">
        <v>235.5</v>
      </c>
      <c r="I542">
        <v>81</v>
      </c>
      <c r="J542">
        <v>40.04</v>
      </c>
      <c r="K542">
        <v>257.2</v>
      </c>
      <c r="L542">
        <v>130</v>
      </c>
      <c r="M542">
        <v>21.86</v>
      </c>
      <c r="N542">
        <v>103.1</v>
      </c>
      <c r="O542">
        <v>111</v>
      </c>
      <c r="P542">
        <v>4.6399999999999997</v>
      </c>
      <c r="Q542">
        <v>11.5</v>
      </c>
      <c r="R542">
        <v>4</v>
      </c>
      <c r="S542">
        <v>3.11</v>
      </c>
      <c r="T542">
        <v>2</v>
      </c>
      <c r="U542" t="s">
        <v>22</v>
      </c>
      <c r="V542">
        <f>IF(tbl_Customers[[#This Row],[churn]] = "yes", 1, 0)</f>
        <v>0</v>
      </c>
      <c r="W542" t="str">
        <f>IF(tbl_Customers[[#This Row],[number_customer_service_calls]] &lt;= 1, "0-1 Calls", IF(tbl_Customers[[#This Row],[number_customer_service_calls]] &lt;= 3, "2-3 Calls", IF(tbl_Customers[[#This Row],[number_customer_service_calls]] &lt;=5, "4-5 Calls", "6+ Calls")))</f>
        <v>2-3 Calls</v>
      </c>
      <c r="X542" t="str">
        <f>IF(tbl_Customers[[#This Row],[account_length]] &lt;= 50, "0-50", IF(tbl_Customers[[#This Row],[account_length]] &lt;=100, "51-100", IF(tbl_Customers[[#This Row],[account_length]] &lt;= 150, "101-150", "151+")))</f>
        <v>101-150</v>
      </c>
      <c r="Y542" t="str">
        <f>IF(tbl_Customers[[#This Row],[total_intl_charge]] &lt;= 3, "Low Charges", "High Charges")</f>
        <v>High Charges</v>
      </c>
      <c r="Z542" t="str">
        <f>IF(tbl_Customers[[#This Row],[total_eve_calls]]&lt;=80,"Low Calls",
IF(tbl_Customers[[#This Row],[total_eve_calls]]&lt;=120,"Medium Calls","High Calls"))</f>
        <v>High Calls</v>
      </c>
      <c r="AA542" t="str">
        <f>IF(tbl_Customers[[#This Row],[total_eve_charge]]&lt;=15,"Low Charges",
IF(tbl_Customers[[#This Row],[total_eve_charge]]&lt;=20,"Medium Charges","High Charges"))</f>
        <v>High Charges</v>
      </c>
      <c r="AB5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2" t="str">
        <f>IF(tbl_Customers[[#This Row],[number_vmail_messages]] = 0, "No Usage", IF(tbl_Customers[[#This Row],[number_vmail_messages]] &lt;= 20, "Low Usage", IF(tbl_Customers[[#This Row],[number_vmail_messages]] &lt;= 40, "Medium Usgae", "High Usage")))</f>
        <v>No Usage</v>
      </c>
      <c r="AD542" t="str">
        <f>IF(tbl_Customers[[#This Row],[total_day_minutes]]&lt;=150,"Low Usage", IF(tbl_Customers[[#This Row],[total_day_minutes]]&lt;=200,"Medium Usage", IF(tbl_Customers[[#This Row],[total_day_minutes]]&lt;=250,"High Usage","Very High Usage")))</f>
        <v>High Usage</v>
      </c>
      <c r="AE542" t="str">
        <f>IF(tbl_Customers[[#This Row],[total_intl_calls]]&lt;=5,"Low Calls", IF(tbl_Customers[[#This Row],[total_intl_calls]]&lt;=10, "Medium Calls", "High Calls"))</f>
        <v>Low Calls</v>
      </c>
      <c r="AF5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42" s="36" t="str">
        <f>IF(tbl_Customers[[#This Row],[Churn_Risk_Score]]&gt;=10,"High Risk", IF(tbl_Customers[[#This Row],[Churn_Risk_Score]]&gt;=5,"Medium Risk","Low Risk"))</f>
        <v>Low Risk</v>
      </c>
    </row>
    <row r="543" spans="1:33" x14ac:dyDescent="0.35">
      <c r="A543">
        <v>542</v>
      </c>
      <c r="B543" t="s">
        <v>74</v>
      </c>
      <c r="C543">
        <v>105</v>
      </c>
      <c r="D543" t="s">
        <v>25</v>
      </c>
      <c r="E543" t="s">
        <v>22</v>
      </c>
      <c r="F543" t="s">
        <v>22</v>
      </c>
      <c r="G543">
        <v>0</v>
      </c>
      <c r="H543">
        <v>213.4</v>
      </c>
      <c r="I543">
        <v>100</v>
      </c>
      <c r="J543">
        <v>36.28</v>
      </c>
      <c r="K543">
        <v>204.9</v>
      </c>
      <c r="L543">
        <v>52</v>
      </c>
      <c r="M543">
        <v>17.420000000000002</v>
      </c>
      <c r="N543">
        <v>179.7</v>
      </c>
      <c r="O543">
        <v>93</v>
      </c>
      <c r="P543">
        <v>8.09</v>
      </c>
      <c r="Q543">
        <v>9.5</v>
      </c>
      <c r="R543">
        <v>6</v>
      </c>
      <c r="S543">
        <v>2.57</v>
      </c>
      <c r="T543">
        <v>1</v>
      </c>
      <c r="U543" t="s">
        <v>22</v>
      </c>
      <c r="V543">
        <f>IF(tbl_Customers[[#This Row],[churn]] = "yes", 1, 0)</f>
        <v>0</v>
      </c>
      <c r="W543" t="str">
        <f>IF(tbl_Customers[[#This Row],[number_customer_service_calls]] &lt;= 1, "0-1 Calls", IF(tbl_Customers[[#This Row],[number_customer_service_calls]] &lt;= 3, "2-3 Calls", IF(tbl_Customers[[#This Row],[number_customer_service_calls]] &lt;=5, "4-5 Calls", "6+ Calls")))</f>
        <v>0-1 Calls</v>
      </c>
      <c r="X543" t="str">
        <f>IF(tbl_Customers[[#This Row],[account_length]] &lt;= 50, "0-50", IF(tbl_Customers[[#This Row],[account_length]] &lt;=100, "51-100", IF(tbl_Customers[[#This Row],[account_length]] &lt;= 150, "101-150", "151+")))</f>
        <v>101-150</v>
      </c>
      <c r="Y543" t="str">
        <f>IF(tbl_Customers[[#This Row],[total_intl_charge]] &lt;= 3, "Low Charges", "High Charges")</f>
        <v>Low Charges</v>
      </c>
      <c r="Z543" t="str">
        <f>IF(tbl_Customers[[#This Row],[total_eve_calls]]&lt;=80,"Low Calls",
IF(tbl_Customers[[#This Row],[total_eve_calls]]&lt;=120,"Medium Calls","High Calls"))</f>
        <v>Low Calls</v>
      </c>
      <c r="AA543" t="str">
        <f>IF(tbl_Customers[[#This Row],[total_eve_charge]]&lt;=15,"Low Charges",
IF(tbl_Customers[[#This Row],[total_eve_charge]]&lt;=20,"Medium Charges","High Charges"))</f>
        <v>Medium Charges</v>
      </c>
      <c r="AB5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3" t="str">
        <f>IF(tbl_Customers[[#This Row],[number_vmail_messages]] = 0, "No Usage", IF(tbl_Customers[[#This Row],[number_vmail_messages]] &lt;= 20, "Low Usage", IF(tbl_Customers[[#This Row],[number_vmail_messages]] &lt;= 40, "Medium Usgae", "High Usage")))</f>
        <v>No Usage</v>
      </c>
      <c r="AD543" t="str">
        <f>IF(tbl_Customers[[#This Row],[total_day_minutes]]&lt;=150,"Low Usage", IF(tbl_Customers[[#This Row],[total_day_minutes]]&lt;=200,"Medium Usage", IF(tbl_Customers[[#This Row],[total_day_minutes]]&lt;=250,"High Usage","Very High Usage")))</f>
        <v>High Usage</v>
      </c>
      <c r="AE543" t="str">
        <f>IF(tbl_Customers[[#This Row],[total_intl_calls]]&lt;=5,"Low Calls", IF(tbl_Customers[[#This Row],[total_intl_calls]]&lt;=10, "Medium Calls", "High Calls"))</f>
        <v>Medium Calls</v>
      </c>
      <c r="AF5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43" s="36" t="str">
        <f>IF(tbl_Customers[[#This Row],[Churn_Risk_Score]]&gt;=10,"High Risk", IF(tbl_Customers[[#This Row],[Churn_Risk_Score]]&gt;=5,"Medium Risk","Low Risk"))</f>
        <v>Low Risk</v>
      </c>
    </row>
    <row r="544" spans="1:33" x14ac:dyDescent="0.35">
      <c r="A544">
        <v>543</v>
      </c>
      <c r="B544" t="s">
        <v>44</v>
      </c>
      <c r="C544">
        <v>87</v>
      </c>
      <c r="D544" t="s">
        <v>21</v>
      </c>
      <c r="E544" t="s">
        <v>22</v>
      </c>
      <c r="F544" t="s">
        <v>23</v>
      </c>
      <c r="G544">
        <v>22</v>
      </c>
      <c r="H544">
        <v>263.8</v>
      </c>
      <c r="I544">
        <v>65</v>
      </c>
      <c r="J544">
        <v>44.85</v>
      </c>
      <c r="K544">
        <v>103.4</v>
      </c>
      <c r="L544">
        <v>115</v>
      </c>
      <c r="M544">
        <v>8.7899999999999991</v>
      </c>
      <c r="N544">
        <v>208.1</v>
      </c>
      <c r="O544">
        <v>109</v>
      </c>
      <c r="P544">
        <v>9.36</v>
      </c>
      <c r="Q544">
        <v>8.5</v>
      </c>
      <c r="R544">
        <v>3</v>
      </c>
      <c r="S544">
        <v>2.2999999999999998</v>
      </c>
      <c r="T544">
        <v>3</v>
      </c>
      <c r="U544" t="s">
        <v>22</v>
      </c>
      <c r="V544">
        <f>IF(tbl_Customers[[#This Row],[churn]] = "yes", 1, 0)</f>
        <v>0</v>
      </c>
      <c r="W544" t="str">
        <f>IF(tbl_Customers[[#This Row],[number_customer_service_calls]] &lt;= 1, "0-1 Calls", IF(tbl_Customers[[#This Row],[number_customer_service_calls]] &lt;= 3, "2-3 Calls", IF(tbl_Customers[[#This Row],[number_customer_service_calls]] &lt;=5, "4-5 Calls", "6+ Calls")))</f>
        <v>2-3 Calls</v>
      </c>
      <c r="X544" t="str">
        <f>IF(tbl_Customers[[#This Row],[account_length]] &lt;= 50, "0-50", IF(tbl_Customers[[#This Row],[account_length]] &lt;=100, "51-100", IF(tbl_Customers[[#This Row],[account_length]] &lt;= 150, "101-150", "151+")))</f>
        <v>51-100</v>
      </c>
      <c r="Y544" t="str">
        <f>IF(tbl_Customers[[#This Row],[total_intl_charge]] &lt;= 3, "Low Charges", "High Charges")</f>
        <v>Low Charges</v>
      </c>
      <c r="Z544" t="str">
        <f>IF(tbl_Customers[[#This Row],[total_eve_calls]]&lt;=80,"Low Calls",
IF(tbl_Customers[[#This Row],[total_eve_calls]]&lt;=120,"Medium Calls","High Calls"))</f>
        <v>Medium Calls</v>
      </c>
      <c r="AA544" t="str">
        <f>IF(tbl_Customers[[#This Row],[total_eve_charge]]&lt;=15,"Low Charges",
IF(tbl_Customers[[#This Row],[total_eve_charge]]&lt;=20,"Medium Charges","High Charges"))</f>
        <v>Low Charges</v>
      </c>
      <c r="AB5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4" t="str">
        <f>IF(tbl_Customers[[#This Row],[number_vmail_messages]] = 0, "No Usage", IF(tbl_Customers[[#This Row],[number_vmail_messages]] &lt;= 20, "Low Usage", IF(tbl_Customers[[#This Row],[number_vmail_messages]] &lt;= 40, "Medium Usgae", "High Usage")))</f>
        <v>Medium Usgae</v>
      </c>
      <c r="AD544" t="str">
        <f>IF(tbl_Customers[[#This Row],[total_day_minutes]]&lt;=150,"Low Usage", IF(tbl_Customers[[#This Row],[total_day_minutes]]&lt;=200,"Medium Usage", IF(tbl_Customers[[#This Row],[total_day_minutes]]&lt;=250,"High Usage","Very High Usage")))</f>
        <v>Very High Usage</v>
      </c>
      <c r="AE544" t="str">
        <f>IF(tbl_Customers[[#This Row],[total_intl_calls]]&lt;=5,"Low Calls", IF(tbl_Customers[[#This Row],[total_intl_calls]]&lt;=10, "Medium Calls", "High Calls"))</f>
        <v>Low Calls</v>
      </c>
      <c r="AF5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44" s="36" t="str">
        <f>IF(tbl_Customers[[#This Row],[Churn_Risk_Score]]&gt;=10,"High Risk", IF(tbl_Customers[[#This Row],[Churn_Risk_Score]]&gt;=5,"Medium Risk","Low Risk"))</f>
        <v>Low Risk</v>
      </c>
    </row>
    <row r="545" spans="1:33" x14ac:dyDescent="0.35">
      <c r="A545">
        <v>544</v>
      </c>
      <c r="B545" t="s">
        <v>56</v>
      </c>
      <c r="C545">
        <v>96</v>
      </c>
      <c r="D545" t="s">
        <v>28</v>
      </c>
      <c r="E545" t="s">
        <v>22</v>
      </c>
      <c r="F545" t="s">
        <v>23</v>
      </c>
      <c r="G545">
        <v>31</v>
      </c>
      <c r="H545">
        <v>183.4</v>
      </c>
      <c r="I545">
        <v>126</v>
      </c>
      <c r="J545">
        <v>31.18</v>
      </c>
      <c r="K545">
        <v>195.5</v>
      </c>
      <c r="L545">
        <v>106</v>
      </c>
      <c r="M545">
        <v>16.62</v>
      </c>
      <c r="N545">
        <v>180.1</v>
      </c>
      <c r="O545">
        <v>93</v>
      </c>
      <c r="P545">
        <v>8.1</v>
      </c>
      <c r="Q545">
        <v>10.5</v>
      </c>
      <c r="R545">
        <v>5</v>
      </c>
      <c r="S545">
        <v>2.84</v>
      </c>
      <c r="T545">
        <v>1</v>
      </c>
      <c r="U545" t="s">
        <v>22</v>
      </c>
      <c r="V545">
        <f>IF(tbl_Customers[[#This Row],[churn]] = "yes", 1, 0)</f>
        <v>0</v>
      </c>
      <c r="W545" t="str">
        <f>IF(tbl_Customers[[#This Row],[number_customer_service_calls]] &lt;= 1, "0-1 Calls", IF(tbl_Customers[[#This Row],[number_customer_service_calls]] &lt;= 3, "2-3 Calls", IF(tbl_Customers[[#This Row],[number_customer_service_calls]] &lt;=5, "4-5 Calls", "6+ Calls")))</f>
        <v>0-1 Calls</v>
      </c>
      <c r="X545" t="str">
        <f>IF(tbl_Customers[[#This Row],[account_length]] &lt;= 50, "0-50", IF(tbl_Customers[[#This Row],[account_length]] &lt;=100, "51-100", IF(tbl_Customers[[#This Row],[account_length]] &lt;= 150, "101-150", "151+")))</f>
        <v>51-100</v>
      </c>
      <c r="Y545" t="str">
        <f>IF(tbl_Customers[[#This Row],[total_intl_charge]] &lt;= 3, "Low Charges", "High Charges")</f>
        <v>Low Charges</v>
      </c>
      <c r="Z545" t="str">
        <f>IF(tbl_Customers[[#This Row],[total_eve_calls]]&lt;=80,"Low Calls",
IF(tbl_Customers[[#This Row],[total_eve_calls]]&lt;=120,"Medium Calls","High Calls"))</f>
        <v>Medium Calls</v>
      </c>
      <c r="AA545" t="str">
        <f>IF(tbl_Customers[[#This Row],[total_eve_charge]]&lt;=15,"Low Charges",
IF(tbl_Customers[[#This Row],[total_eve_charge]]&lt;=20,"Medium Charges","High Charges"))</f>
        <v>Medium Charges</v>
      </c>
      <c r="AB5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45" t="str">
        <f>IF(tbl_Customers[[#This Row],[number_vmail_messages]] = 0, "No Usage", IF(tbl_Customers[[#This Row],[number_vmail_messages]] &lt;= 20, "Low Usage", IF(tbl_Customers[[#This Row],[number_vmail_messages]] &lt;= 40, "Medium Usgae", "High Usage")))</f>
        <v>Medium Usgae</v>
      </c>
      <c r="AD545" t="str">
        <f>IF(tbl_Customers[[#This Row],[total_day_minutes]]&lt;=150,"Low Usage", IF(tbl_Customers[[#This Row],[total_day_minutes]]&lt;=200,"Medium Usage", IF(tbl_Customers[[#This Row],[total_day_minutes]]&lt;=250,"High Usage","Very High Usage")))</f>
        <v>Medium Usage</v>
      </c>
      <c r="AE545" t="str">
        <f>IF(tbl_Customers[[#This Row],[total_intl_calls]]&lt;=5,"Low Calls", IF(tbl_Customers[[#This Row],[total_intl_calls]]&lt;=10, "Medium Calls", "High Calls"))</f>
        <v>Low Calls</v>
      </c>
      <c r="AF5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45" s="36" t="str">
        <f>IF(tbl_Customers[[#This Row],[Churn_Risk_Score]]&gt;=10,"High Risk", IF(tbl_Customers[[#This Row],[Churn_Risk_Score]]&gt;=5,"Medium Risk","Low Risk"))</f>
        <v>Low Risk</v>
      </c>
    </row>
    <row r="546" spans="1:33" x14ac:dyDescent="0.35">
      <c r="A546">
        <v>545</v>
      </c>
      <c r="B546" t="s">
        <v>56</v>
      </c>
      <c r="C546">
        <v>79</v>
      </c>
      <c r="D546" t="s">
        <v>28</v>
      </c>
      <c r="E546" t="s">
        <v>22</v>
      </c>
      <c r="F546" t="s">
        <v>22</v>
      </c>
      <c r="G546">
        <v>0</v>
      </c>
      <c r="H546">
        <v>157.6</v>
      </c>
      <c r="I546">
        <v>85</v>
      </c>
      <c r="J546">
        <v>26.79</v>
      </c>
      <c r="K546">
        <v>194.1</v>
      </c>
      <c r="L546">
        <v>92</v>
      </c>
      <c r="M546">
        <v>16.5</v>
      </c>
      <c r="N546">
        <v>231.5</v>
      </c>
      <c r="O546">
        <v>86</v>
      </c>
      <c r="P546">
        <v>10.42</v>
      </c>
      <c r="Q546">
        <v>9.4</v>
      </c>
      <c r="R546">
        <v>10</v>
      </c>
      <c r="S546">
        <v>2.54</v>
      </c>
      <c r="T546">
        <v>5</v>
      </c>
      <c r="U546" t="s">
        <v>23</v>
      </c>
      <c r="V546">
        <f>IF(tbl_Customers[[#This Row],[churn]] = "yes", 1, 0)</f>
        <v>1</v>
      </c>
      <c r="W546" t="str">
        <f>IF(tbl_Customers[[#This Row],[number_customer_service_calls]] &lt;= 1, "0-1 Calls", IF(tbl_Customers[[#This Row],[number_customer_service_calls]] &lt;= 3, "2-3 Calls", IF(tbl_Customers[[#This Row],[number_customer_service_calls]] &lt;=5, "4-5 Calls", "6+ Calls")))</f>
        <v>4-5 Calls</v>
      </c>
      <c r="X546" t="str">
        <f>IF(tbl_Customers[[#This Row],[account_length]] &lt;= 50, "0-50", IF(tbl_Customers[[#This Row],[account_length]] &lt;=100, "51-100", IF(tbl_Customers[[#This Row],[account_length]] &lt;= 150, "101-150", "151+")))</f>
        <v>51-100</v>
      </c>
      <c r="Y546" t="str">
        <f>IF(tbl_Customers[[#This Row],[total_intl_charge]] &lt;= 3, "Low Charges", "High Charges")</f>
        <v>Low Charges</v>
      </c>
      <c r="Z546" t="str">
        <f>IF(tbl_Customers[[#This Row],[total_eve_calls]]&lt;=80,"Low Calls",
IF(tbl_Customers[[#This Row],[total_eve_calls]]&lt;=120,"Medium Calls","High Calls"))</f>
        <v>Medium Calls</v>
      </c>
      <c r="AA546" t="str">
        <f>IF(tbl_Customers[[#This Row],[total_eve_charge]]&lt;=15,"Low Charges",
IF(tbl_Customers[[#This Row],[total_eve_charge]]&lt;=20,"Medium Charges","High Charges"))</f>
        <v>Medium Charges</v>
      </c>
      <c r="AB5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6" t="str">
        <f>IF(tbl_Customers[[#This Row],[number_vmail_messages]] = 0, "No Usage", IF(tbl_Customers[[#This Row],[number_vmail_messages]] &lt;= 20, "Low Usage", IF(tbl_Customers[[#This Row],[number_vmail_messages]] &lt;= 40, "Medium Usgae", "High Usage")))</f>
        <v>No Usage</v>
      </c>
      <c r="AD546" t="str">
        <f>IF(tbl_Customers[[#This Row],[total_day_minutes]]&lt;=150,"Low Usage", IF(tbl_Customers[[#This Row],[total_day_minutes]]&lt;=200,"Medium Usage", IF(tbl_Customers[[#This Row],[total_day_minutes]]&lt;=250,"High Usage","Very High Usage")))</f>
        <v>Medium Usage</v>
      </c>
      <c r="AE546" t="str">
        <f>IF(tbl_Customers[[#This Row],[total_intl_calls]]&lt;=5,"Low Calls", IF(tbl_Customers[[#This Row],[total_intl_calls]]&lt;=10, "Medium Calls", "High Calls"))</f>
        <v>Medium Calls</v>
      </c>
      <c r="AF5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46" s="36" t="str">
        <f>IF(tbl_Customers[[#This Row],[Churn_Risk_Score]]&gt;=10,"High Risk", IF(tbl_Customers[[#This Row],[Churn_Risk_Score]]&gt;=5,"Medium Risk","Low Risk"))</f>
        <v>Medium Risk</v>
      </c>
    </row>
    <row r="547" spans="1:33" x14ac:dyDescent="0.35">
      <c r="A547">
        <v>546</v>
      </c>
      <c r="B547" t="s">
        <v>60</v>
      </c>
      <c r="C547">
        <v>55</v>
      </c>
      <c r="D547" t="s">
        <v>21</v>
      </c>
      <c r="E547" t="s">
        <v>22</v>
      </c>
      <c r="F547" t="s">
        <v>22</v>
      </c>
      <c r="G547">
        <v>0</v>
      </c>
      <c r="H547">
        <v>175.6</v>
      </c>
      <c r="I547">
        <v>147</v>
      </c>
      <c r="J547">
        <v>29.85</v>
      </c>
      <c r="K547">
        <v>161.80000000000001</v>
      </c>
      <c r="L547">
        <v>118</v>
      </c>
      <c r="M547">
        <v>13.75</v>
      </c>
      <c r="N547">
        <v>289.5</v>
      </c>
      <c r="O547">
        <v>55</v>
      </c>
      <c r="P547">
        <v>13.03</v>
      </c>
      <c r="Q547">
        <v>9.3000000000000007</v>
      </c>
      <c r="R547">
        <v>4</v>
      </c>
      <c r="S547">
        <v>2.5099999999999998</v>
      </c>
      <c r="T547">
        <v>0</v>
      </c>
      <c r="U547" t="s">
        <v>22</v>
      </c>
      <c r="V547">
        <f>IF(tbl_Customers[[#This Row],[churn]] = "yes", 1, 0)</f>
        <v>0</v>
      </c>
      <c r="W547" t="str">
        <f>IF(tbl_Customers[[#This Row],[number_customer_service_calls]] &lt;= 1, "0-1 Calls", IF(tbl_Customers[[#This Row],[number_customer_service_calls]] &lt;= 3, "2-3 Calls", IF(tbl_Customers[[#This Row],[number_customer_service_calls]] &lt;=5, "4-5 Calls", "6+ Calls")))</f>
        <v>0-1 Calls</v>
      </c>
      <c r="X547" t="str">
        <f>IF(tbl_Customers[[#This Row],[account_length]] &lt;= 50, "0-50", IF(tbl_Customers[[#This Row],[account_length]] &lt;=100, "51-100", IF(tbl_Customers[[#This Row],[account_length]] &lt;= 150, "101-150", "151+")))</f>
        <v>51-100</v>
      </c>
      <c r="Y547" t="str">
        <f>IF(tbl_Customers[[#This Row],[total_intl_charge]] &lt;= 3, "Low Charges", "High Charges")</f>
        <v>Low Charges</v>
      </c>
      <c r="Z547" t="str">
        <f>IF(tbl_Customers[[#This Row],[total_eve_calls]]&lt;=80,"Low Calls",
IF(tbl_Customers[[#This Row],[total_eve_calls]]&lt;=120,"Medium Calls","High Calls"))</f>
        <v>Medium Calls</v>
      </c>
      <c r="AA547" t="str">
        <f>IF(tbl_Customers[[#This Row],[total_eve_charge]]&lt;=15,"Low Charges",
IF(tbl_Customers[[#This Row],[total_eve_charge]]&lt;=20,"Medium Charges","High Charges"))</f>
        <v>Low Charges</v>
      </c>
      <c r="AB5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7" t="str">
        <f>IF(tbl_Customers[[#This Row],[number_vmail_messages]] = 0, "No Usage", IF(tbl_Customers[[#This Row],[number_vmail_messages]] &lt;= 20, "Low Usage", IF(tbl_Customers[[#This Row],[number_vmail_messages]] &lt;= 40, "Medium Usgae", "High Usage")))</f>
        <v>No Usage</v>
      </c>
      <c r="AD547" t="str">
        <f>IF(tbl_Customers[[#This Row],[total_day_minutes]]&lt;=150,"Low Usage", IF(tbl_Customers[[#This Row],[total_day_minutes]]&lt;=200,"Medium Usage", IF(tbl_Customers[[#This Row],[total_day_minutes]]&lt;=250,"High Usage","Very High Usage")))</f>
        <v>Medium Usage</v>
      </c>
      <c r="AE547" t="str">
        <f>IF(tbl_Customers[[#This Row],[total_intl_calls]]&lt;=5,"Low Calls", IF(tbl_Customers[[#This Row],[total_intl_calls]]&lt;=10, "Medium Calls", "High Calls"))</f>
        <v>Low Calls</v>
      </c>
      <c r="AF5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47" s="36" t="str">
        <f>IF(tbl_Customers[[#This Row],[Churn_Risk_Score]]&gt;=10,"High Risk", IF(tbl_Customers[[#This Row],[Churn_Risk_Score]]&gt;=5,"Medium Risk","Low Risk"))</f>
        <v>Low Risk</v>
      </c>
    </row>
    <row r="548" spans="1:33" x14ac:dyDescent="0.35">
      <c r="A548">
        <v>547</v>
      </c>
      <c r="B548" t="s">
        <v>47</v>
      </c>
      <c r="C548">
        <v>130</v>
      </c>
      <c r="D548" t="s">
        <v>21</v>
      </c>
      <c r="E548" t="s">
        <v>22</v>
      </c>
      <c r="F548" t="s">
        <v>22</v>
      </c>
      <c r="G548">
        <v>0</v>
      </c>
      <c r="H548">
        <v>242.5</v>
      </c>
      <c r="I548">
        <v>101</v>
      </c>
      <c r="J548">
        <v>41.23</v>
      </c>
      <c r="K548">
        <v>102.8</v>
      </c>
      <c r="L548">
        <v>114</v>
      </c>
      <c r="M548">
        <v>8.74</v>
      </c>
      <c r="N548">
        <v>142.4</v>
      </c>
      <c r="O548">
        <v>89</v>
      </c>
      <c r="P548">
        <v>6.41</v>
      </c>
      <c r="Q548">
        <v>9.3000000000000007</v>
      </c>
      <c r="R548">
        <v>2</v>
      </c>
      <c r="S548">
        <v>2.5099999999999998</v>
      </c>
      <c r="T548">
        <v>2</v>
      </c>
      <c r="U548" t="s">
        <v>22</v>
      </c>
      <c r="V548">
        <f>IF(tbl_Customers[[#This Row],[churn]] = "yes", 1, 0)</f>
        <v>0</v>
      </c>
      <c r="W548" t="str">
        <f>IF(tbl_Customers[[#This Row],[number_customer_service_calls]] &lt;= 1, "0-1 Calls", IF(tbl_Customers[[#This Row],[number_customer_service_calls]] &lt;= 3, "2-3 Calls", IF(tbl_Customers[[#This Row],[number_customer_service_calls]] &lt;=5, "4-5 Calls", "6+ Calls")))</f>
        <v>2-3 Calls</v>
      </c>
      <c r="X548" t="str">
        <f>IF(tbl_Customers[[#This Row],[account_length]] &lt;= 50, "0-50", IF(tbl_Customers[[#This Row],[account_length]] &lt;=100, "51-100", IF(tbl_Customers[[#This Row],[account_length]] &lt;= 150, "101-150", "151+")))</f>
        <v>101-150</v>
      </c>
      <c r="Y548" t="str">
        <f>IF(tbl_Customers[[#This Row],[total_intl_charge]] &lt;= 3, "Low Charges", "High Charges")</f>
        <v>Low Charges</v>
      </c>
      <c r="Z548" t="str">
        <f>IF(tbl_Customers[[#This Row],[total_eve_calls]]&lt;=80,"Low Calls",
IF(tbl_Customers[[#This Row],[total_eve_calls]]&lt;=120,"Medium Calls","High Calls"))</f>
        <v>Medium Calls</v>
      </c>
      <c r="AA548" t="str">
        <f>IF(tbl_Customers[[#This Row],[total_eve_charge]]&lt;=15,"Low Charges",
IF(tbl_Customers[[#This Row],[total_eve_charge]]&lt;=20,"Medium Charges","High Charges"))</f>
        <v>Low Charges</v>
      </c>
      <c r="AB5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8" t="str">
        <f>IF(tbl_Customers[[#This Row],[number_vmail_messages]] = 0, "No Usage", IF(tbl_Customers[[#This Row],[number_vmail_messages]] &lt;= 20, "Low Usage", IF(tbl_Customers[[#This Row],[number_vmail_messages]] &lt;= 40, "Medium Usgae", "High Usage")))</f>
        <v>No Usage</v>
      </c>
      <c r="AD548" t="str">
        <f>IF(tbl_Customers[[#This Row],[total_day_minutes]]&lt;=150,"Low Usage", IF(tbl_Customers[[#This Row],[total_day_minutes]]&lt;=200,"Medium Usage", IF(tbl_Customers[[#This Row],[total_day_minutes]]&lt;=250,"High Usage","Very High Usage")))</f>
        <v>High Usage</v>
      </c>
      <c r="AE548" t="str">
        <f>IF(tbl_Customers[[#This Row],[total_intl_calls]]&lt;=5,"Low Calls", IF(tbl_Customers[[#This Row],[total_intl_calls]]&lt;=10, "Medium Calls", "High Calls"))</f>
        <v>Low Calls</v>
      </c>
      <c r="AF5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48" s="36" t="str">
        <f>IF(tbl_Customers[[#This Row],[Churn_Risk_Score]]&gt;=10,"High Risk", IF(tbl_Customers[[#This Row],[Churn_Risk_Score]]&gt;=5,"Medium Risk","Low Risk"))</f>
        <v>Low Risk</v>
      </c>
    </row>
    <row r="549" spans="1:33" x14ac:dyDescent="0.35">
      <c r="A549">
        <v>548</v>
      </c>
      <c r="B549" t="s">
        <v>38</v>
      </c>
      <c r="C549">
        <v>34</v>
      </c>
      <c r="D549" t="s">
        <v>21</v>
      </c>
      <c r="E549" t="s">
        <v>22</v>
      </c>
      <c r="F549" t="s">
        <v>22</v>
      </c>
      <c r="G549">
        <v>0</v>
      </c>
      <c r="H549">
        <v>151</v>
      </c>
      <c r="I549">
        <v>102</v>
      </c>
      <c r="J549">
        <v>25.67</v>
      </c>
      <c r="K549">
        <v>131.4</v>
      </c>
      <c r="L549">
        <v>101</v>
      </c>
      <c r="M549">
        <v>11.17</v>
      </c>
      <c r="N549">
        <v>186.6</v>
      </c>
      <c r="O549">
        <v>86</v>
      </c>
      <c r="P549">
        <v>8.4</v>
      </c>
      <c r="Q549">
        <v>9.9</v>
      </c>
      <c r="R549">
        <v>7</v>
      </c>
      <c r="S549">
        <v>2.67</v>
      </c>
      <c r="T549">
        <v>0</v>
      </c>
      <c r="U549" t="s">
        <v>22</v>
      </c>
      <c r="V549">
        <f>IF(tbl_Customers[[#This Row],[churn]] = "yes", 1, 0)</f>
        <v>0</v>
      </c>
      <c r="W549" t="str">
        <f>IF(tbl_Customers[[#This Row],[number_customer_service_calls]] &lt;= 1, "0-1 Calls", IF(tbl_Customers[[#This Row],[number_customer_service_calls]] &lt;= 3, "2-3 Calls", IF(tbl_Customers[[#This Row],[number_customer_service_calls]] &lt;=5, "4-5 Calls", "6+ Calls")))</f>
        <v>0-1 Calls</v>
      </c>
      <c r="X549" t="str">
        <f>IF(tbl_Customers[[#This Row],[account_length]] &lt;= 50, "0-50", IF(tbl_Customers[[#This Row],[account_length]] &lt;=100, "51-100", IF(tbl_Customers[[#This Row],[account_length]] &lt;= 150, "101-150", "151+")))</f>
        <v>0-50</v>
      </c>
      <c r="Y549" t="str">
        <f>IF(tbl_Customers[[#This Row],[total_intl_charge]] &lt;= 3, "Low Charges", "High Charges")</f>
        <v>Low Charges</v>
      </c>
      <c r="Z549" t="str">
        <f>IF(tbl_Customers[[#This Row],[total_eve_calls]]&lt;=80,"Low Calls",
IF(tbl_Customers[[#This Row],[total_eve_calls]]&lt;=120,"Medium Calls","High Calls"))</f>
        <v>Medium Calls</v>
      </c>
      <c r="AA549" t="str">
        <f>IF(tbl_Customers[[#This Row],[total_eve_charge]]&lt;=15,"Low Charges",
IF(tbl_Customers[[#This Row],[total_eve_charge]]&lt;=20,"Medium Charges","High Charges"))</f>
        <v>Low Charges</v>
      </c>
      <c r="AB5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49" t="str">
        <f>IF(tbl_Customers[[#This Row],[number_vmail_messages]] = 0, "No Usage", IF(tbl_Customers[[#This Row],[number_vmail_messages]] &lt;= 20, "Low Usage", IF(tbl_Customers[[#This Row],[number_vmail_messages]] &lt;= 40, "Medium Usgae", "High Usage")))</f>
        <v>No Usage</v>
      </c>
      <c r="AD549" t="str">
        <f>IF(tbl_Customers[[#This Row],[total_day_minutes]]&lt;=150,"Low Usage", IF(tbl_Customers[[#This Row],[total_day_minutes]]&lt;=200,"Medium Usage", IF(tbl_Customers[[#This Row],[total_day_minutes]]&lt;=250,"High Usage","Very High Usage")))</f>
        <v>Medium Usage</v>
      </c>
      <c r="AE549" t="str">
        <f>IF(tbl_Customers[[#This Row],[total_intl_calls]]&lt;=5,"Low Calls", IF(tbl_Customers[[#This Row],[total_intl_calls]]&lt;=10, "Medium Calls", "High Calls"))</f>
        <v>Medium Calls</v>
      </c>
      <c r="AF5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49" s="36" t="str">
        <f>IF(tbl_Customers[[#This Row],[Churn_Risk_Score]]&gt;=10,"High Risk", IF(tbl_Customers[[#This Row],[Churn_Risk_Score]]&gt;=5,"Medium Risk","Low Risk"))</f>
        <v>Low Risk</v>
      </c>
    </row>
    <row r="550" spans="1:33" x14ac:dyDescent="0.35">
      <c r="A550">
        <v>549</v>
      </c>
      <c r="B550" t="s">
        <v>41</v>
      </c>
      <c r="C550">
        <v>139</v>
      </c>
      <c r="D550" t="s">
        <v>21</v>
      </c>
      <c r="E550" t="s">
        <v>22</v>
      </c>
      <c r="F550" t="s">
        <v>22</v>
      </c>
      <c r="G550">
        <v>0</v>
      </c>
      <c r="H550">
        <v>138.1</v>
      </c>
      <c r="I550">
        <v>103</v>
      </c>
      <c r="J550">
        <v>23.48</v>
      </c>
      <c r="K550">
        <v>164.5</v>
      </c>
      <c r="L550">
        <v>100</v>
      </c>
      <c r="M550">
        <v>13.98</v>
      </c>
      <c r="N550">
        <v>134.9</v>
      </c>
      <c r="O550">
        <v>63</v>
      </c>
      <c r="P550">
        <v>6.07</v>
      </c>
      <c r="Q550">
        <v>8.3000000000000007</v>
      </c>
      <c r="R550">
        <v>2</v>
      </c>
      <c r="S550">
        <v>2.2400000000000002</v>
      </c>
      <c r="T550">
        <v>1</v>
      </c>
      <c r="U550" t="s">
        <v>22</v>
      </c>
      <c r="V550">
        <f>IF(tbl_Customers[[#This Row],[churn]] = "yes", 1, 0)</f>
        <v>0</v>
      </c>
      <c r="W550" t="str">
        <f>IF(tbl_Customers[[#This Row],[number_customer_service_calls]] &lt;= 1, "0-1 Calls", IF(tbl_Customers[[#This Row],[number_customer_service_calls]] &lt;= 3, "2-3 Calls", IF(tbl_Customers[[#This Row],[number_customer_service_calls]] &lt;=5, "4-5 Calls", "6+ Calls")))</f>
        <v>0-1 Calls</v>
      </c>
      <c r="X550" t="str">
        <f>IF(tbl_Customers[[#This Row],[account_length]] &lt;= 50, "0-50", IF(tbl_Customers[[#This Row],[account_length]] &lt;=100, "51-100", IF(tbl_Customers[[#This Row],[account_length]] &lt;= 150, "101-150", "151+")))</f>
        <v>101-150</v>
      </c>
      <c r="Y550" t="str">
        <f>IF(tbl_Customers[[#This Row],[total_intl_charge]] &lt;= 3, "Low Charges", "High Charges")</f>
        <v>Low Charges</v>
      </c>
      <c r="Z550" t="str">
        <f>IF(tbl_Customers[[#This Row],[total_eve_calls]]&lt;=80,"Low Calls",
IF(tbl_Customers[[#This Row],[total_eve_calls]]&lt;=120,"Medium Calls","High Calls"))</f>
        <v>Medium Calls</v>
      </c>
      <c r="AA550" t="str">
        <f>IF(tbl_Customers[[#This Row],[total_eve_charge]]&lt;=15,"Low Charges",
IF(tbl_Customers[[#This Row],[total_eve_charge]]&lt;=20,"Medium Charges","High Charges"))</f>
        <v>Low Charges</v>
      </c>
      <c r="AB5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50" t="str">
        <f>IF(tbl_Customers[[#This Row],[number_vmail_messages]] = 0, "No Usage", IF(tbl_Customers[[#This Row],[number_vmail_messages]] &lt;= 20, "Low Usage", IF(tbl_Customers[[#This Row],[number_vmail_messages]] &lt;= 40, "Medium Usgae", "High Usage")))</f>
        <v>No Usage</v>
      </c>
      <c r="AD550" t="str">
        <f>IF(tbl_Customers[[#This Row],[total_day_minutes]]&lt;=150,"Low Usage", IF(tbl_Customers[[#This Row],[total_day_minutes]]&lt;=200,"Medium Usage", IF(tbl_Customers[[#This Row],[total_day_minutes]]&lt;=250,"High Usage","Very High Usage")))</f>
        <v>Low Usage</v>
      </c>
      <c r="AE550" t="str">
        <f>IF(tbl_Customers[[#This Row],[total_intl_calls]]&lt;=5,"Low Calls", IF(tbl_Customers[[#This Row],[total_intl_calls]]&lt;=10, "Medium Calls", "High Calls"))</f>
        <v>Low Calls</v>
      </c>
      <c r="AF5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50" s="36" t="str">
        <f>IF(tbl_Customers[[#This Row],[Churn_Risk_Score]]&gt;=10,"High Risk", IF(tbl_Customers[[#This Row],[Churn_Risk_Score]]&gt;=5,"Medium Risk","Low Risk"))</f>
        <v>Low Risk</v>
      </c>
    </row>
    <row r="551" spans="1:33" x14ac:dyDescent="0.35">
      <c r="A551">
        <v>550</v>
      </c>
      <c r="B551" t="s">
        <v>35</v>
      </c>
      <c r="C551">
        <v>109</v>
      </c>
      <c r="D551" t="s">
        <v>25</v>
      </c>
      <c r="E551" t="s">
        <v>22</v>
      </c>
      <c r="F551" t="s">
        <v>22</v>
      </c>
      <c r="G551">
        <v>0</v>
      </c>
      <c r="H551">
        <v>264.7</v>
      </c>
      <c r="I551">
        <v>69</v>
      </c>
      <c r="J551">
        <v>45</v>
      </c>
      <c r="K551">
        <v>305</v>
      </c>
      <c r="L551">
        <v>120</v>
      </c>
      <c r="M551">
        <v>25.93</v>
      </c>
      <c r="N551">
        <v>197.4</v>
      </c>
      <c r="O551">
        <v>86</v>
      </c>
      <c r="P551">
        <v>8.8800000000000008</v>
      </c>
      <c r="Q551">
        <v>9.5</v>
      </c>
      <c r="R551">
        <v>9</v>
      </c>
      <c r="S551">
        <v>2.57</v>
      </c>
      <c r="T551">
        <v>1</v>
      </c>
      <c r="U551" t="s">
        <v>23</v>
      </c>
      <c r="V551">
        <f>IF(tbl_Customers[[#This Row],[churn]] = "yes", 1, 0)</f>
        <v>1</v>
      </c>
      <c r="W551" t="str">
        <f>IF(tbl_Customers[[#This Row],[number_customer_service_calls]] &lt;= 1, "0-1 Calls", IF(tbl_Customers[[#This Row],[number_customer_service_calls]] &lt;= 3, "2-3 Calls", IF(tbl_Customers[[#This Row],[number_customer_service_calls]] &lt;=5, "4-5 Calls", "6+ Calls")))</f>
        <v>0-1 Calls</v>
      </c>
      <c r="X551" t="str">
        <f>IF(tbl_Customers[[#This Row],[account_length]] &lt;= 50, "0-50", IF(tbl_Customers[[#This Row],[account_length]] &lt;=100, "51-100", IF(tbl_Customers[[#This Row],[account_length]] &lt;= 150, "101-150", "151+")))</f>
        <v>101-150</v>
      </c>
      <c r="Y551" t="str">
        <f>IF(tbl_Customers[[#This Row],[total_intl_charge]] &lt;= 3, "Low Charges", "High Charges")</f>
        <v>Low Charges</v>
      </c>
      <c r="Z551" t="str">
        <f>IF(tbl_Customers[[#This Row],[total_eve_calls]]&lt;=80,"Low Calls",
IF(tbl_Customers[[#This Row],[total_eve_calls]]&lt;=120,"Medium Calls","High Calls"))</f>
        <v>Medium Calls</v>
      </c>
      <c r="AA551" t="str">
        <f>IF(tbl_Customers[[#This Row],[total_eve_charge]]&lt;=15,"Low Charges",
IF(tbl_Customers[[#This Row],[total_eve_charge]]&lt;=20,"Medium Charges","High Charges"))</f>
        <v>High Charges</v>
      </c>
      <c r="AB5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1" t="str">
        <f>IF(tbl_Customers[[#This Row],[number_vmail_messages]] = 0, "No Usage", IF(tbl_Customers[[#This Row],[number_vmail_messages]] &lt;= 20, "Low Usage", IF(tbl_Customers[[#This Row],[number_vmail_messages]] &lt;= 40, "Medium Usgae", "High Usage")))</f>
        <v>No Usage</v>
      </c>
      <c r="AD551" t="str">
        <f>IF(tbl_Customers[[#This Row],[total_day_minutes]]&lt;=150,"Low Usage", IF(tbl_Customers[[#This Row],[total_day_minutes]]&lt;=200,"Medium Usage", IF(tbl_Customers[[#This Row],[total_day_minutes]]&lt;=250,"High Usage","Very High Usage")))</f>
        <v>Very High Usage</v>
      </c>
      <c r="AE551" t="str">
        <f>IF(tbl_Customers[[#This Row],[total_intl_calls]]&lt;=5,"Low Calls", IF(tbl_Customers[[#This Row],[total_intl_calls]]&lt;=10, "Medium Calls", "High Calls"))</f>
        <v>Medium Calls</v>
      </c>
      <c r="AF5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51" s="36" t="str">
        <f>IF(tbl_Customers[[#This Row],[Churn_Risk_Score]]&gt;=10,"High Risk", IF(tbl_Customers[[#This Row],[Churn_Risk_Score]]&gt;=5,"Medium Risk","Low Risk"))</f>
        <v>Medium Risk</v>
      </c>
    </row>
    <row r="552" spans="1:33" x14ac:dyDescent="0.35">
      <c r="A552">
        <v>551</v>
      </c>
      <c r="B552" t="s">
        <v>57</v>
      </c>
      <c r="C552">
        <v>65</v>
      </c>
      <c r="D552" t="s">
        <v>25</v>
      </c>
      <c r="E552" t="s">
        <v>22</v>
      </c>
      <c r="F552" t="s">
        <v>23</v>
      </c>
      <c r="G552">
        <v>31</v>
      </c>
      <c r="H552">
        <v>282.3</v>
      </c>
      <c r="I552">
        <v>70</v>
      </c>
      <c r="J552">
        <v>47.99</v>
      </c>
      <c r="K552">
        <v>152</v>
      </c>
      <c r="L552">
        <v>89</v>
      </c>
      <c r="M552">
        <v>12.92</v>
      </c>
      <c r="N552">
        <v>225.5</v>
      </c>
      <c r="O552">
        <v>93</v>
      </c>
      <c r="P552">
        <v>10.15</v>
      </c>
      <c r="Q552">
        <v>12</v>
      </c>
      <c r="R552">
        <v>4</v>
      </c>
      <c r="S552">
        <v>3.24</v>
      </c>
      <c r="T552">
        <v>1</v>
      </c>
      <c r="U552" t="s">
        <v>22</v>
      </c>
      <c r="V552">
        <f>IF(tbl_Customers[[#This Row],[churn]] = "yes", 1, 0)</f>
        <v>0</v>
      </c>
      <c r="W552" t="str">
        <f>IF(tbl_Customers[[#This Row],[number_customer_service_calls]] &lt;= 1, "0-1 Calls", IF(tbl_Customers[[#This Row],[number_customer_service_calls]] &lt;= 3, "2-3 Calls", IF(tbl_Customers[[#This Row],[number_customer_service_calls]] &lt;=5, "4-5 Calls", "6+ Calls")))</f>
        <v>0-1 Calls</v>
      </c>
      <c r="X552" t="str">
        <f>IF(tbl_Customers[[#This Row],[account_length]] &lt;= 50, "0-50", IF(tbl_Customers[[#This Row],[account_length]] &lt;=100, "51-100", IF(tbl_Customers[[#This Row],[account_length]] &lt;= 150, "101-150", "151+")))</f>
        <v>51-100</v>
      </c>
      <c r="Y552" t="str">
        <f>IF(tbl_Customers[[#This Row],[total_intl_charge]] &lt;= 3, "Low Charges", "High Charges")</f>
        <v>High Charges</v>
      </c>
      <c r="Z552" t="str">
        <f>IF(tbl_Customers[[#This Row],[total_eve_calls]]&lt;=80,"Low Calls",
IF(tbl_Customers[[#This Row],[total_eve_calls]]&lt;=120,"Medium Calls","High Calls"))</f>
        <v>Medium Calls</v>
      </c>
      <c r="AA552" t="str">
        <f>IF(tbl_Customers[[#This Row],[total_eve_charge]]&lt;=15,"Low Charges",
IF(tbl_Customers[[#This Row],[total_eve_charge]]&lt;=20,"Medium Charges","High Charges"))</f>
        <v>Low Charges</v>
      </c>
      <c r="AB5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2" t="str">
        <f>IF(tbl_Customers[[#This Row],[number_vmail_messages]] = 0, "No Usage", IF(tbl_Customers[[#This Row],[number_vmail_messages]] &lt;= 20, "Low Usage", IF(tbl_Customers[[#This Row],[number_vmail_messages]] &lt;= 40, "Medium Usgae", "High Usage")))</f>
        <v>Medium Usgae</v>
      </c>
      <c r="AD552" t="str">
        <f>IF(tbl_Customers[[#This Row],[total_day_minutes]]&lt;=150,"Low Usage", IF(tbl_Customers[[#This Row],[total_day_minutes]]&lt;=200,"Medium Usage", IF(tbl_Customers[[#This Row],[total_day_minutes]]&lt;=250,"High Usage","Very High Usage")))</f>
        <v>Very High Usage</v>
      </c>
      <c r="AE552" t="str">
        <f>IF(tbl_Customers[[#This Row],[total_intl_calls]]&lt;=5,"Low Calls", IF(tbl_Customers[[#This Row],[total_intl_calls]]&lt;=10, "Medium Calls", "High Calls"))</f>
        <v>Low Calls</v>
      </c>
      <c r="AF5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52" s="36" t="str">
        <f>IF(tbl_Customers[[#This Row],[Churn_Risk_Score]]&gt;=10,"High Risk", IF(tbl_Customers[[#This Row],[Churn_Risk_Score]]&gt;=5,"Medium Risk","Low Risk"))</f>
        <v>Medium Risk</v>
      </c>
    </row>
    <row r="553" spans="1:33" x14ac:dyDescent="0.35">
      <c r="A553">
        <v>552</v>
      </c>
      <c r="B553" t="s">
        <v>64</v>
      </c>
      <c r="C553">
        <v>152</v>
      </c>
      <c r="D553" t="s">
        <v>21</v>
      </c>
      <c r="E553" t="s">
        <v>22</v>
      </c>
      <c r="F553" t="s">
        <v>22</v>
      </c>
      <c r="G553">
        <v>0</v>
      </c>
      <c r="H553">
        <v>197.1</v>
      </c>
      <c r="I553">
        <v>126</v>
      </c>
      <c r="J553">
        <v>33.51</v>
      </c>
      <c r="K553">
        <v>130.1</v>
      </c>
      <c r="L553">
        <v>76</v>
      </c>
      <c r="M553">
        <v>11.06</v>
      </c>
      <c r="N553">
        <v>78.099999999999994</v>
      </c>
      <c r="O553">
        <v>100</v>
      </c>
      <c r="P553">
        <v>3.51</v>
      </c>
      <c r="Q553">
        <v>7.4</v>
      </c>
      <c r="R553">
        <v>4</v>
      </c>
      <c r="S553">
        <v>2</v>
      </c>
      <c r="T553">
        <v>3</v>
      </c>
      <c r="U553" t="s">
        <v>22</v>
      </c>
      <c r="V553">
        <f>IF(tbl_Customers[[#This Row],[churn]] = "yes", 1, 0)</f>
        <v>0</v>
      </c>
      <c r="W553" t="str">
        <f>IF(tbl_Customers[[#This Row],[number_customer_service_calls]] &lt;= 1, "0-1 Calls", IF(tbl_Customers[[#This Row],[number_customer_service_calls]] &lt;= 3, "2-3 Calls", IF(tbl_Customers[[#This Row],[number_customer_service_calls]] &lt;=5, "4-5 Calls", "6+ Calls")))</f>
        <v>2-3 Calls</v>
      </c>
      <c r="X553" t="str">
        <f>IF(tbl_Customers[[#This Row],[account_length]] &lt;= 50, "0-50", IF(tbl_Customers[[#This Row],[account_length]] &lt;=100, "51-100", IF(tbl_Customers[[#This Row],[account_length]] &lt;= 150, "101-150", "151+")))</f>
        <v>151+</v>
      </c>
      <c r="Y553" t="str">
        <f>IF(tbl_Customers[[#This Row],[total_intl_charge]] &lt;= 3, "Low Charges", "High Charges")</f>
        <v>Low Charges</v>
      </c>
      <c r="Z553" t="str">
        <f>IF(tbl_Customers[[#This Row],[total_eve_calls]]&lt;=80,"Low Calls",
IF(tbl_Customers[[#This Row],[total_eve_calls]]&lt;=120,"Medium Calls","High Calls"))</f>
        <v>Low Calls</v>
      </c>
      <c r="AA553" t="str">
        <f>IF(tbl_Customers[[#This Row],[total_eve_charge]]&lt;=15,"Low Charges",
IF(tbl_Customers[[#This Row],[total_eve_charge]]&lt;=20,"Medium Charges","High Charges"))</f>
        <v>Low Charges</v>
      </c>
      <c r="AB5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3" t="str">
        <f>IF(tbl_Customers[[#This Row],[number_vmail_messages]] = 0, "No Usage", IF(tbl_Customers[[#This Row],[number_vmail_messages]] &lt;= 20, "Low Usage", IF(tbl_Customers[[#This Row],[number_vmail_messages]] &lt;= 40, "Medium Usgae", "High Usage")))</f>
        <v>No Usage</v>
      </c>
      <c r="AD553" t="str">
        <f>IF(tbl_Customers[[#This Row],[total_day_minutes]]&lt;=150,"Low Usage", IF(tbl_Customers[[#This Row],[total_day_minutes]]&lt;=200,"Medium Usage", IF(tbl_Customers[[#This Row],[total_day_minutes]]&lt;=250,"High Usage","Very High Usage")))</f>
        <v>Medium Usage</v>
      </c>
      <c r="AE553" t="str">
        <f>IF(tbl_Customers[[#This Row],[total_intl_calls]]&lt;=5,"Low Calls", IF(tbl_Customers[[#This Row],[total_intl_calls]]&lt;=10, "Medium Calls", "High Calls"))</f>
        <v>Low Calls</v>
      </c>
      <c r="AF5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53" s="36" t="str">
        <f>IF(tbl_Customers[[#This Row],[Churn_Risk_Score]]&gt;=10,"High Risk", IF(tbl_Customers[[#This Row],[Churn_Risk_Score]]&gt;=5,"Medium Risk","Low Risk"))</f>
        <v>Low Risk</v>
      </c>
    </row>
    <row r="554" spans="1:33" x14ac:dyDescent="0.35">
      <c r="A554">
        <v>553</v>
      </c>
      <c r="B554" t="s">
        <v>75</v>
      </c>
      <c r="C554">
        <v>147</v>
      </c>
      <c r="D554" t="s">
        <v>25</v>
      </c>
      <c r="E554" t="s">
        <v>22</v>
      </c>
      <c r="F554" t="s">
        <v>22</v>
      </c>
      <c r="G554">
        <v>0</v>
      </c>
      <c r="H554">
        <v>205.3</v>
      </c>
      <c r="I554">
        <v>95</v>
      </c>
      <c r="J554">
        <v>34.9</v>
      </c>
      <c r="K554">
        <v>166.7</v>
      </c>
      <c r="L554">
        <v>128</v>
      </c>
      <c r="M554">
        <v>14.17</v>
      </c>
      <c r="N554">
        <v>240.6</v>
      </c>
      <c r="O554">
        <v>84</v>
      </c>
      <c r="P554">
        <v>10.83</v>
      </c>
      <c r="Q554">
        <v>7.8</v>
      </c>
      <c r="R554">
        <v>4</v>
      </c>
      <c r="S554">
        <v>2.11</v>
      </c>
      <c r="T554">
        <v>1</v>
      </c>
      <c r="U554" t="s">
        <v>22</v>
      </c>
      <c r="V554">
        <f>IF(tbl_Customers[[#This Row],[churn]] = "yes", 1, 0)</f>
        <v>0</v>
      </c>
      <c r="W554" t="str">
        <f>IF(tbl_Customers[[#This Row],[number_customer_service_calls]] &lt;= 1, "0-1 Calls", IF(tbl_Customers[[#This Row],[number_customer_service_calls]] &lt;= 3, "2-3 Calls", IF(tbl_Customers[[#This Row],[number_customer_service_calls]] &lt;=5, "4-5 Calls", "6+ Calls")))</f>
        <v>0-1 Calls</v>
      </c>
      <c r="X554" t="str">
        <f>IF(tbl_Customers[[#This Row],[account_length]] &lt;= 50, "0-50", IF(tbl_Customers[[#This Row],[account_length]] &lt;=100, "51-100", IF(tbl_Customers[[#This Row],[account_length]] &lt;= 150, "101-150", "151+")))</f>
        <v>101-150</v>
      </c>
      <c r="Y554" t="str">
        <f>IF(tbl_Customers[[#This Row],[total_intl_charge]] &lt;= 3, "Low Charges", "High Charges")</f>
        <v>Low Charges</v>
      </c>
      <c r="Z554" t="str">
        <f>IF(tbl_Customers[[#This Row],[total_eve_calls]]&lt;=80,"Low Calls",
IF(tbl_Customers[[#This Row],[total_eve_calls]]&lt;=120,"Medium Calls","High Calls"))</f>
        <v>High Calls</v>
      </c>
      <c r="AA554" t="str">
        <f>IF(tbl_Customers[[#This Row],[total_eve_charge]]&lt;=15,"Low Charges",
IF(tbl_Customers[[#This Row],[total_eve_charge]]&lt;=20,"Medium Charges","High Charges"))</f>
        <v>Low Charges</v>
      </c>
      <c r="AB5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4" t="str">
        <f>IF(tbl_Customers[[#This Row],[number_vmail_messages]] = 0, "No Usage", IF(tbl_Customers[[#This Row],[number_vmail_messages]] &lt;= 20, "Low Usage", IF(tbl_Customers[[#This Row],[number_vmail_messages]] &lt;= 40, "Medium Usgae", "High Usage")))</f>
        <v>No Usage</v>
      </c>
      <c r="AD554" t="str">
        <f>IF(tbl_Customers[[#This Row],[total_day_minutes]]&lt;=150,"Low Usage", IF(tbl_Customers[[#This Row],[total_day_minutes]]&lt;=200,"Medium Usage", IF(tbl_Customers[[#This Row],[total_day_minutes]]&lt;=250,"High Usage","Very High Usage")))</f>
        <v>High Usage</v>
      </c>
      <c r="AE554" t="str">
        <f>IF(tbl_Customers[[#This Row],[total_intl_calls]]&lt;=5,"Low Calls", IF(tbl_Customers[[#This Row],[total_intl_calls]]&lt;=10, "Medium Calls", "High Calls"))</f>
        <v>Low Calls</v>
      </c>
      <c r="AF5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54" s="36" t="str">
        <f>IF(tbl_Customers[[#This Row],[Churn_Risk_Score]]&gt;=10,"High Risk", IF(tbl_Customers[[#This Row],[Churn_Risk_Score]]&gt;=5,"Medium Risk","Low Risk"))</f>
        <v>Low Risk</v>
      </c>
    </row>
    <row r="555" spans="1:33" x14ac:dyDescent="0.35">
      <c r="A555">
        <v>554</v>
      </c>
      <c r="B555" t="s">
        <v>48</v>
      </c>
      <c r="C555">
        <v>112</v>
      </c>
      <c r="D555" t="s">
        <v>21</v>
      </c>
      <c r="E555" t="s">
        <v>22</v>
      </c>
      <c r="F555" t="s">
        <v>23</v>
      </c>
      <c r="G555">
        <v>22</v>
      </c>
      <c r="H555">
        <v>181.8</v>
      </c>
      <c r="I555">
        <v>110</v>
      </c>
      <c r="J555">
        <v>30.91</v>
      </c>
      <c r="K555">
        <v>228.1</v>
      </c>
      <c r="L555">
        <v>123</v>
      </c>
      <c r="M555">
        <v>19.39</v>
      </c>
      <c r="N555">
        <v>262.7</v>
      </c>
      <c r="O555">
        <v>141</v>
      </c>
      <c r="P555">
        <v>11.82</v>
      </c>
      <c r="Q555">
        <v>9.1999999999999993</v>
      </c>
      <c r="R555">
        <v>4</v>
      </c>
      <c r="S555">
        <v>2.48</v>
      </c>
      <c r="T555">
        <v>2</v>
      </c>
      <c r="U555" t="s">
        <v>22</v>
      </c>
      <c r="V555">
        <f>IF(tbl_Customers[[#This Row],[churn]] = "yes", 1, 0)</f>
        <v>0</v>
      </c>
      <c r="W555" t="str">
        <f>IF(tbl_Customers[[#This Row],[number_customer_service_calls]] &lt;= 1, "0-1 Calls", IF(tbl_Customers[[#This Row],[number_customer_service_calls]] &lt;= 3, "2-3 Calls", IF(tbl_Customers[[#This Row],[number_customer_service_calls]] &lt;=5, "4-5 Calls", "6+ Calls")))</f>
        <v>2-3 Calls</v>
      </c>
      <c r="X555" t="str">
        <f>IF(tbl_Customers[[#This Row],[account_length]] &lt;= 50, "0-50", IF(tbl_Customers[[#This Row],[account_length]] &lt;=100, "51-100", IF(tbl_Customers[[#This Row],[account_length]] &lt;= 150, "101-150", "151+")))</f>
        <v>101-150</v>
      </c>
      <c r="Y555" t="str">
        <f>IF(tbl_Customers[[#This Row],[total_intl_charge]] &lt;= 3, "Low Charges", "High Charges")</f>
        <v>Low Charges</v>
      </c>
      <c r="Z555" t="str">
        <f>IF(tbl_Customers[[#This Row],[total_eve_calls]]&lt;=80,"Low Calls",
IF(tbl_Customers[[#This Row],[total_eve_calls]]&lt;=120,"Medium Calls","High Calls"))</f>
        <v>High Calls</v>
      </c>
      <c r="AA555" t="str">
        <f>IF(tbl_Customers[[#This Row],[total_eve_charge]]&lt;=15,"Low Charges",
IF(tbl_Customers[[#This Row],[total_eve_charge]]&lt;=20,"Medium Charges","High Charges"))</f>
        <v>Medium Charges</v>
      </c>
      <c r="AB5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5" t="str">
        <f>IF(tbl_Customers[[#This Row],[number_vmail_messages]] = 0, "No Usage", IF(tbl_Customers[[#This Row],[number_vmail_messages]] &lt;= 20, "Low Usage", IF(tbl_Customers[[#This Row],[number_vmail_messages]] &lt;= 40, "Medium Usgae", "High Usage")))</f>
        <v>Medium Usgae</v>
      </c>
      <c r="AD555" t="str">
        <f>IF(tbl_Customers[[#This Row],[total_day_minutes]]&lt;=150,"Low Usage", IF(tbl_Customers[[#This Row],[total_day_minutes]]&lt;=200,"Medium Usage", IF(tbl_Customers[[#This Row],[total_day_minutes]]&lt;=250,"High Usage","Very High Usage")))</f>
        <v>Medium Usage</v>
      </c>
      <c r="AE555" t="str">
        <f>IF(tbl_Customers[[#This Row],[total_intl_calls]]&lt;=5,"Low Calls", IF(tbl_Customers[[#This Row],[total_intl_calls]]&lt;=10, "Medium Calls", "High Calls"))</f>
        <v>Low Calls</v>
      </c>
      <c r="AF5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55" s="36" t="str">
        <f>IF(tbl_Customers[[#This Row],[Churn_Risk_Score]]&gt;=10,"High Risk", IF(tbl_Customers[[#This Row],[Churn_Risk_Score]]&gt;=5,"Medium Risk","Low Risk"))</f>
        <v>Low Risk</v>
      </c>
    </row>
    <row r="556" spans="1:33" x14ac:dyDescent="0.35">
      <c r="A556">
        <v>555</v>
      </c>
      <c r="B556" t="s">
        <v>52</v>
      </c>
      <c r="C556">
        <v>120</v>
      </c>
      <c r="D556" t="s">
        <v>21</v>
      </c>
      <c r="E556" t="s">
        <v>22</v>
      </c>
      <c r="F556" t="s">
        <v>22</v>
      </c>
      <c r="G556">
        <v>0</v>
      </c>
      <c r="H556">
        <v>252</v>
      </c>
      <c r="I556">
        <v>120</v>
      </c>
      <c r="J556">
        <v>42.84</v>
      </c>
      <c r="K556">
        <v>150.19999999999999</v>
      </c>
      <c r="L556">
        <v>106</v>
      </c>
      <c r="M556">
        <v>12.77</v>
      </c>
      <c r="N556">
        <v>151.80000000000001</v>
      </c>
      <c r="O556">
        <v>96</v>
      </c>
      <c r="P556">
        <v>6.83</v>
      </c>
      <c r="Q556">
        <v>9.6</v>
      </c>
      <c r="R556">
        <v>1</v>
      </c>
      <c r="S556">
        <v>2.59</v>
      </c>
      <c r="T556">
        <v>2</v>
      </c>
      <c r="U556" t="s">
        <v>22</v>
      </c>
      <c r="V556">
        <f>IF(tbl_Customers[[#This Row],[churn]] = "yes", 1, 0)</f>
        <v>0</v>
      </c>
      <c r="W556" t="str">
        <f>IF(tbl_Customers[[#This Row],[number_customer_service_calls]] &lt;= 1, "0-1 Calls", IF(tbl_Customers[[#This Row],[number_customer_service_calls]] &lt;= 3, "2-3 Calls", IF(tbl_Customers[[#This Row],[number_customer_service_calls]] &lt;=5, "4-5 Calls", "6+ Calls")))</f>
        <v>2-3 Calls</v>
      </c>
      <c r="X556" t="str">
        <f>IF(tbl_Customers[[#This Row],[account_length]] &lt;= 50, "0-50", IF(tbl_Customers[[#This Row],[account_length]] &lt;=100, "51-100", IF(tbl_Customers[[#This Row],[account_length]] &lt;= 150, "101-150", "151+")))</f>
        <v>101-150</v>
      </c>
      <c r="Y556" t="str">
        <f>IF(tbl_Customers[[#This Row],[total_intl_charge]] &lt;= 3, "Low Charges", "High Charges")</f>
        <v>Low Charges</v>
      </c>
      <c r="Z556" t="str">
        <f>IF(tbl_Customers[[#This Row],[total_eve_calls]]&lt;=80,"Low Calls",
IF(tbl_Customers[[#This Row],[total_eve_calls]]&lt;=120,"Medium Calls","High Calls"))</f>
        <v>Medium Calls</v>
      </c>
      <c r="AA556" t="str">
        <f>IF(tbl_Customers[[#This Row],[total_eve_charge]]&lt;=15,"Low Charges",
IF(tbl_Customers[[#This Row],[total_eve_charge]]&lt;=20,"Medium Charges","High Charges"))</f>
        <v>Low Charges</v>
      </c>
      <c r="AB5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6" t="str">
        <f>IF(tbl_Customers[[#This Row],[number_vmail_messages]] = 0, "No Usage", IF(tbl_Customers[[#This Row],[number_vmail_messages]] &lt;= 20, "Low Usage", IF(tbl_Customers[[#This Row],[number_vmail_messages]] &lt;= 40, "Medium Usgae", "High Usage")))</f>
        <v>No Usage</v>
      </c>
      <c r="AD556" t="str">
        <f>IF(tbl_Customers[[#This Row],[total_day_minutes]]&lt;=150,"Low Usage", IF(tbl_Customers[[#This Row],[total_day_minutes]]&lt;=200,"Medium Usage", IF(tbl_Customers[[#This Row],[total_day_minutes]]&lt;=250,"High Usage","Very High Usage")))</f>
        <v>Very High Usage</v>
      </c>
      <c r="AE556" t="str">
        <f>IF(tbl_Customers[[#This Row],[total_intl_calls]]&lt;=5,"Low Calls", IF(tbl_Customers[[#This Row],[total_intl_calls]]&lt;=10, "Medium Calls", "High Calls"))</f>
        <v>Low Calls</v>
      </c>
      <c r="AF5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56" s="36" t="str">
        <f>IF(tbl_Customers[[#This Row],[Churn_Risk_Score]]&gt;=10,"High Risk", IF(tbl_Customers[[#This Row],[Churn_Risk_Score]]&gt;=5,"Medium Risk","Low Risk"))</f>
        <v>Medium Risk</v>
      </c>
    </row>
    <row r="557" spans="1:33" x14ac:dyDescent="0.35">
      <c r="A557">
        <v>556</v>
      </c>
      <c r="B557" t="s">
        <v>44</v>
      </c>
      <c r="C557">
        <v>171</v>
      </c>
      <c r="D557" t="s">
        <v>21</v>
      </c>
      <c r="E557" t="s">
        <v>22</v>
      </c>
      <c r="F557" t="s">
        <v>22</v>
      </c>
      <c r="G557">
        <v>0</v>
      </c>
      <c r="H557">
        <v>231.2</v>
      </c>
      <c r="I557">
        <v>135</v>
      </c>
      <c r="J557">
        <v>39.299999999999997</v>
      </c>
      <c r="K557">
        <v>188.7</v>
      </c>
      <c r="L557">
        <v>74</v>
      </c>
      <c r="M557">
        <v>16.04</v>
      </c>
      <c r="N557">
        <v>206.9</v>
      </c>
      <c r="O557">
        <v>124</v>
      </c>
      <c r="P557">
        <v>9.31</v>
      </c>
      <c r="Q557">
        <v>12.3</v>
      </c>
      <c r="R557">
        <v>1</v>
      </c>
      <c r="S557">
        <v>3.32</v>
      </c>
      <c r="T557">
        <v>1</v>
      </c>
      <c r="U557" t="s">
        <v>22</v>
      </c>
      <c r="V557">
        <f>IF(tbl_Customers[[#This Row],[churn]] = "yes", 1, 0)</f>
        <v>0</v>
      </c>
      <c r="W557" t="str">
        <f>IF(tbl_Customers[[#This Row],[number_customer_service_calls]] &lt;= 1, "0-1 Calls", IF(tbl_Customers[[#This Row],[number_customer_service_calls]] &lt;= 3, "2-3 Calls", IF(tbl_Customers[[#This Row],[number_customer_service_calls]] &lt;=5, "4-5 Calls", "6+ Calls")))</f>
        <v>0-1 Calls</v>
      </c>
      <c r="X557" t="str">
        <f>IF(tbl_Customers[[#This Row],[account_length]] &lt;= 50, "0-50", IF(tbl_Customers[[#This Row],[account_length]] &lt;=100, "51-100", IF(tbl_Customers[[#This Row],[account_length]] &lt;= 150, "101-150", "151+")))</f>
        <v>151+</v>
      </c>
      <c r="Y557" t="str">
        <f>IF(tbl_Customers[[#This Row],[total_intl_charge]] &lt;= 3, "Low Charges", "High Charges")</f>
        <v>High Charges</v>
      </c>
      <c r="Z557" t="str">
        <f>IF(tbl_Customers[[#This Row],[total_eve_calls]]&lt;=80,"Low Calls",
IF(tbl_Customers[[#This Row],[total_eve_calls]]&lt;=120,"Medium Calls","High Calls"))</f>
        <v>Low Calls</v>
      </c>
      <c r="AA557" t="str">
        <f>IF(tbl_Customers[[#This Row],[total_eve_charge]]&lt;=15,"Low Charges",
IF(tbl_Customers[[#This Row],[total_eve_charge]]&lt;=20,"Medium Charges","High Charges"))</f>
        <v>Medium Charges</v>
      </c>
      <c r="AB5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7" t="str">
        <f>IF(tbl_Customers[[#This Row],[number_vmail_messages]] = 0, "No Usage", IF(tbl_Customers[[#This Row],[number_vmail_messages]] &lt;= 20, "Low Usage", IF(tbl_Customers[[#This Row],[number_vmail_messages]] &lt;= 40, "Medium Usgae", "High Usage")))</f>
        <v>No Usage</v>
      </c>
      <c r="AD557" t="str">
        <f>IF(tbl_Customers[[#This Row],[total_day_minutes]]&lt;=150,"Low Usage", IF(tbl_Customers[[#This Row],[total_day_minutes]]&lt;=200,"Medium Usage", IF(tbl_Customers[[#This Row],[total_day_minutes]]&lt;=250,"High Usage","Very High Usage")))</f>
        <v>High Usage</v>
      </c>
      <c r="AE557" t="str">
        <f>IF(tbl_Customers[[#This Row],[total_intl_calls]]&lt;=5,"Low Calls", IF(tbl_Customers[[#This Row],[total_intl_calls]]&lt;=10, "Medium Calls", "High Calls"))</f>
        <v>Low Calls</v>
      </c>
      <c r="AF5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57" s="36" t="str">
        <f>IF(tbl_Customers[[#This Row],[Churn_Risk_Score]]&gt;=10,"High Risk", IF(tbl_Customers[[#This Row],[Churn_Risk_Score]]&gt;=5,"Medium Risk","Low Risk"))</f>
        <v>Low Risk</v>
      </c>
    </row>
    <row r="558" spans="1:33" x14ac:dyDescent="0.35">
      <c r="A558">
        <v>557</v>
      </c>
      <c r="B558" t="s">
        <v>48</v>
      </c>
      <c r="C558">
        <v>101</v>
      </c>
      <c r="D558" t="s">
        <v>21</v>
      </c>
      <c r="E558" t="s">
        <v>22</v>
      </c>
      <c r="F558" t="s">
        <v>23</v>
      </c>
      <c r="G558">
        <v>33</v>
      </c>
      <c r="H558">
        <v>200.1</v>
      </c>
      <c r="I558">
        <v>108</v>
      </c>
      <c r="J558">
        <v>34.020000000000003</v>
      </c>
      <c r="K558">
        <v>188.9</v>
      </c>
      <c r="L558">
        <v>122</v>
      </c>
      <c r="M558">
        <v>16.059999999999999</v>
      </c>
      <c r="N558">
        <v>205.1</v>
      </c>
      <c r="O558">
        <v>90</v>
      </c>
      <c r="P558">
        <v>9.23</v>
      </c>
      <c r="Q558">
        <v>15.5</v>
      </c>
      <c r="R558">
        <v>4</v>
      </c>
      <c r="S558">
        <v>4.1900000000000004</v>
      </c>
      <c r="T558">
        <v>0</v>
      </c>
      <c r="U558" t="s">
        <v>22</v>
      </c>
      <c r="V558">
        <f>IF(tbl_Customers[[#This Row],[churn]] = "yes", 1, 0)</f>
        <v>0</v>
      </c>
      <c r="W558" t="str">
        <f>IF(tbl_Customers[[#This Row],[number_customer_service_calls]] &lt;= 1, "0-1 Calls", IF(tbl_Customers[[#This Row],[number_customer_service_calls]] &lt;= 3, "2-3 Calls", IF(tbl_Customers[[#This Row],[number_customer_service_calls]] &lt;=5, "4-5 Calls", "6+ Calls")))</f>
        <v>0-1 Calls</v>
      </c>
      <c r="X558" t="str">
        <f>IF(tbl_Customers[[#This Row],[account_length]] &lt;= 50, "0-50", IF(tbl_Customers[[#This Row],[account_length]] &lt;=100, "51-100", IF(tbl_Customers[[#This Row],[account_length]] &lt;= 150, "101-150", "151+")))</f>
        <v>101-150</v>
      </c>
      <c r="Y558" t="str">
        <f>IF(tbl_Customers[[#This Row],[total_intl_charge]] &lt;= 3, "Low Charges", "High Charges")</f>
        <v>High Charges</v>
      </c>
      <c r="Z558" t="str">
        <f>IF(tbl_Customers[[#This Row],[total_eve_calls]]&lt;=80,"Low Calls",
IF(tbl_Customers[[#This Row],[total_eve_calls]]&lt;=120,"Medium Calls","High Calls"))</f>
        <v>High Calls</v>
      </c>
      <c r="AA558" t="str">
        <f>IF(tbl_Customers[[#This Row],[total_eve_charge]]&lt;=15,"Low Charges",
IF(tbl_Customers[[#This Row],[total_eve_charge]]&lt;=20,"Medium Charges","High Charges"))</f>
        <v>Medium Charges</v>
      </c>
      <c r="AB5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8" t="str">
        <f>IF(tbl_Customers[[#This Row],[number_vmail_messages]] = 0, "No Usage", IF(tbl_Customers[[#This Row],[number_vmail_messages]] &lt;= 20, "Low Usage", IF(tbl_Customers[[#This Row],[number_vmail_messages]] &lt;= 40, "Medium Usgae", "High Usage")))</f>
        <v>Medium Usgae</v>
      </c>
      <c r="AD558" t="str">
        <f>IF(tbl_Customers[[#This Row],[total_day_minutes]]&lt;=150,"Low Usage", IF(tbl_Customers[[#This Row],[total_day_minutes]]&lt;=200,"Medium Usage", IF(tbl_Customers[[#This Row],[total_day_minutes]]&lt;=250,"High Usage","Very High Usage")))</f>
        <v>High Usage</v>
      </c>
      <c r="AE558" t="str">
        <f>IF(tbl_Customers[[#This Row],[total_intl_calls]]&lt;=5,"Low Calls", IF(tbl_Customers[[#This Row],[total_intl_calls]]&lt;=10, "Medium Calls", "High Calls"))</f>
        <v>Low Calls</v>
      </c>
      <c r="AF5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58" s="36" t="str">
        <f>IF(tbl_Customers[[#This Row],[Churn_Risk_Score]]&gt;=10,"High Risk", IF(tbl_Customers[[#This Row],[Churn_Risk_Score]]&gt;=5,"Medium Risk","Low Risk"))</f>
        <v>Low Risk</v>
      </c>
    </row>
    <row r="559" spans="1:33" x14ac:dyDescent="0.35">
      <c r="A559">
        <v>558</v>
      </c>
      <c r="B559" t="s">
        <v>31</v>
      </c>
      <c r="C559">
        <v>32</v>
      </c>
      <c r="D559" t="s">
        <v>25</v>
      </c>
      <c r="E559" t="s">
        <v>22</v>
      </c>
      <c r="F559" t="s">
        <v>23</v>
      </c>
      <c r="G559">
        <v>26</v>
      </c>
      <c r="H559">
        <v>266.7</v>
      </c>
      <c r="I559">
        <v>109</v>
      </c>
      <c r="J559">
        <v>45.34</v>
      </c>
      <c r="K559">
        <v>232.3</v>
      </c>
      <c r="L559">
        <v>107</v>
      </c>
      <c r="M559">
        <v>19.75</v>
      </c>
      <c r="N559">
        <v>212.8</v>
      </c>
      <c r="O559">
        <v>98</v>
      </c>
      <c r="P559">
        <v>9.58</v>
      </c>
      <c r="Q559">
        <v>16.3</v>
      </c>
      <c r="R559">
        <v>4</v>
      </c>
      <c r="S559">
        <v>4.4000000000000004</v>
      </c>
      <c r="T559">
        <v>1</v>
      </c>
      <c r="U559" t="s">
        <v>22</v>
      </c>
      <c r="V559">
        <f>IF(tbl_Customers[[#This Row],[churn]] = "yes", 1, 0)</f>
        <v>0</v>
      </c>
      <c r="W559" t="str">
        <f>IF(tbl_Customers[[#This Row],[number_customer_service_calls]] &lt;= 1, "0-1 Calls", IF(tbl_Customers[[#This Row],[number_customer_service_calls]] &lt;= 3, "2-3 Calls", IF(tbl_Customers[[#This Row],[number_customer_service_calls]] &lt;=5, "4-5 Calls", "6+ Calls")))</f>
        <v>0-1 Calls</v>
      </c>
      <c r="X559" t="str">
        <f>IF(tbl_Customers[[#This Row],[account_length]] &lt;= 50, "0-50", IF(tbl_Customers[[#This Row],[account_length]] &lt;=100, "51-100", IF(tbl_Customers[[#This Row],[account_length]] &lt;= 150, "101-150", "151+")))</f>
        <v>0-50</v>
      </c>
      <c r="Y559" t="str">
        <f>IF(tbl_Customers[[#This Row],[total_intl_charge]] &lt;= 3, "Low Charges", "High Charges")</f>
        <v>High Charges</v>
      </c>
      <c r="Z559" t="str">
        <f>IF(tbl_Customers[[#This Row],[total_eve_calls]]&lt;=80,"Low Calls",
IF(tbl_Customers[[#This Row],[total_eve_calls]]&lt;=120,"Medium Calls","High Calls"))</f>
        <v>Medium Calls</v>
      </c>
      <c r="AA559" t="str">
        <f>IF(tbl_Customers[[#This Row],[total_eve_charge]]&lt;=15,"Low Charges",
IF(tbl_Customers[[#This Row],[total_eve_charge]]&lt;=20,"Medium Charges","High Charges"))</f>
        <v>Medium Charges</v>
      </c>
      <c r="AB5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9" t="str">
        <f>IF(tbl_Customers[[#This Row],[number_vmail_messages]] = 0, "No Usage", IF(tbl_Customers[[#This Row],[number_vmail_messages]] &lt;= 20, "Low Usage", IF(tbl_Customers[[#This Row],[number_vmail_messages]] &lt;= 40, "Medium Usgae", "High Usage")))</f>
        <v>Medium Usgae</v>
      </c>
      <c r="AD559" t="str">
        <f>IF(tbl_Customers[[#This Row],[total_day_minutes]]&lt;=150,"Low Usage", IF(tbl_Customers[[#This Row],[total_day_minutes]]&lt;=200,"Medium Usage", IF(tbl_Customers[[#This Row],[total_day_minutes]]&lt;=250,"High Usage","Very High Usage")))</f>
        <v>Very High Usage</v>
      </c>
      <c r="AE559" t="str">
        <f>IF(tbl_Customers[[#This Row],[total_intl_calls]]&lt;=5,"Low Calls", IF(tbl_Customers[[#This Row],[total_intl_calls]]&lt;=10, "Medium Calls", "High Calls"))</f>
        <v>Low Calls</v>
      </c>
      <c r="AF5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59" s="36" t="str">
        <f>IF(tbl_Customers[[#This Row],[Churn_Risk_Score]]&gt;=10,"High Risk", IF(tbl_Customers[[#This Row],[Churn_Risk_Score]]&gt;=5,"Medium Risk","Low Risk"))</f>
        <v>Medium Risk</v>
      </c>
    </row>
    <row r="560" spans="1:33" x14ac:dyDescent="0.35">
      <c r="A560">
        <v>559</v>
      </c>
      <c r="B560" t="s">
        <v>72</v>
      </c>
      <c r="C560">
        <v>151</v>
      </c>
      <c r="D560" t="s">
        <v>25</v>
      </c>
      <c r="E560" t="s">
        <v>22</v>
      </c>
      <c r="F560" t="s">
        <v>22</v>
      </c>
      <c r="G560">
        <v>0</v>
      </c>
      <c r="H560">
        <v>175.3</v>
      </c>
      <c r="I560">
        <v>106</v>
      </c>
      <c r="J560">
        <v>29.8</v>
      </c>
      <c r="K560">
        <v>144.30000000000001</v>
      </c>
      <c r="L560">
        <v>87</v>
      </c>
      <c r="M560">
        <v>12.27</v>
      </c>
      <c r="N560">
        <v>160.19999999999999</v>
      </c>
      <c r="O560">
        <v>88</v>
      </c>
      <c r="P560">
        <v>7.21</v>
      </c>
      <c r="Q560">
        <v>11.8</v>
      </c>
      <c r="R560">
        <v>5</v>
      </c>
      <c r="S560">
        <v>3.19</v>
      </c>
      <c r="T560">
        <v>0</v>
      </c>
      <c r="U560" t="s">
        <v>22</v>
      </c>
      <c r="V560">
        <f>IF(tbl_Customers[[#This Row],[churn]] = "yes", 1, 0)</f>
        <v>0</v>
      </c>
      <c r="W560" t="str">
        <f>IF(tbl_Customers[[#This Row],[number_customer_service_calls]] &lt;= 1, "0-1 Calls", IF(tbl_Customers[[#This Row],[number_customer_service_calls]] &lt;= 3, "2-3 Calls", IF(tbl_Customers[[#This Row],[number_customer_service_calls]] &lt;=5, "4-5 Calls", "6+ Calls")))</f>
        <v>0-1 Calls</v>
      </c>
      <c r="X560" t="str">
        <f>IF(tbl_Customers[[#This Row],[account_length]] &lt;= 50, "0-50", IF(tbl_Customers[[#This Row],[account_length]] &lt;=100, "51-100", IF(tbl_Customers[[#This Row],[account_length]] &lt;= 150, "101-150", "151+")))</f>
        <v>151+</v>
      </c>
      <c r="Y560" t="str">
        <f>IF(tbl_Customers[[#This Row],[total_intl_charge]] &lt;= 3, "Low Charges", "High Charges")</f>
        <v>High Charges</v>
      </c>
      <c r="Z560" t="str">
        <f>IF(tbl_Customers[[#This Row],[total_eve_calls]]&lt;=80,"Low Calls",
IF(tbl_Customers[[#This Row],[total_eve_calls]]&lt;=120,"Medium Calls","High Calls"))</f>
        <v>Medium Calls</v>
      </c>
      <c r="AA560" t="str">
        <f>IF(tbl_Customers[[#This Row],[total_eve_charge]]&lt;=15,"Low Charges",
IF(tbl_Customers[[#This Row],[total_eve_charge]]&lt;=20,"Medium Charges","High Charges"))</f>
        <v>Low Charges</v>
      </c>
      <c r="AB5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0" t="str">
        <f>IF(tbl_Customers[[#This Row],[number_vmail_messages]] = 0, "No Usage", IF(tbl_Customers[[#This Row],[number_vmail_messages]] &lt;= 20, "Low Usage", IF(tbl_Customers[[#This Row],[number_vmail_messages]] &lt;= 40, "Medium Usgae", "High Usage")))</f>
        <v>No Usage</v>
      </c>
      <c r="AD560" t="str">
        <f>IF(tbl_Customers[[#This Row],[total_day_minutes]]&lt;=150,"Low Usage", IF(tbl_Customers[[#This Row],[total_day_minutes]]&lt;=200,"Medium Usage", IF(tbl_Customers[[#This Row],[total_day_minutes]]&lt;=250,"High Usage","Very High Usage")))</f>
        <v>Medium Usage</v>
      </c>
      <c r="AE560" t="str">
        <f>IF(tbl_Customers[[#This Row],[total_intl_calls]]&lt;=5,"Low Calls", IF(tbl_Customers[[#This Row],[total_intl_calls]]&lt;=10, "Medium Calls", "High Calls"))</f>
        <v>Low Calls</v>
      </c>
      <c r="AF5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0" s="36" t="str">
        <f>IF(tbl_Customers[[#This Row],[Churn_Risk_Score]]&gt;=10,"High Risk", IF(tbl_Customers[[#This Row],[Churn_Risk_Score]]&gt;=5,"Medium Risk","Low Risk"))</f>
        <v>Low Risk</v>
      </c>
    </row>
    <row r="561" spans="1:33" x14ac:dyDescent="0.35">
      <c r="A561">
        <v>560</v>
      </c>
      <c r="B561" t="s">
        <v>41</v>
      </c>
      <c r="C561">
        <v>60</v>
      </c>
      <c r="D561" t="s">
        <v>25</v>
      </c>
      <c r="E561" t="s">
        <v>22</v>
      </c>
      <c r="F561" t="s">
        <v>22</v>
      </c>
      <c r="G561">
        <v>0</v>
      </c>
      <c r="H561">
        <v>125.1</v>
      </c>
      <c r="I561">
        <v>99</v>
      </c>
      <c r="J561">
        <v>21.27</v>
      </c>
      <c r="K561">
        <v>248.8</v>
      </c>
      <c r="L561">
        <v>62</v>
      </c>
      <c r="M561">
        <v>21.15</v>
      </c>
      <c r="N561">
        <v>211.3</v>
      </c>
      <c r="O561">
        <v>79</v>
      </c>
      <c r="P561">
        <v>9.51</v>
      </c>
      <c r="Q561">
        <v>11.2</v>
      </c>
      <c r="R561">
        <v>3</v>
      </c>
      <c r="S561">
        <v>3.02</v>
      </c>
      <c r="T561">
        <v>3</v>
      </c>
      <c r="U561" t="s">
        <v>22</v>
      </c>
      <c r="V561">
        <f>IF(tbl_Customers[[#This Row],[churn]] = "yes", 1, 0)</f>
        <v>0</v>
      </c>
      <c r="W561" t="str">
        <f>IF(tbl_Customers[[#This Row],[number_customer_service_calls]] &lt;= 1, "0-1 Calls", IF(tbl_Customers[[#This Row],[number_customer_service_calls]] &lt;= 3, "2-3 Calls", IF(tbl_Customers[[#This Row],[number_customer_service_calls]] &lt;=5, "4-5 Calls", "6+ Calls")))</f>
        <v>2-3 Calls</v>
      </c>
      <c r="X561" t="str">
        <f>IF(tbl_Customers[[#This Row],[account_length]] &lt;= 50, "0-50", IF(tbl_Customers[[#This Row],[account_length]] &lt;=100, "51-100", IF(tbl_Customers[[#This Row],[account_length]] &lt;= 150, "101-150", "151+")))</f>
        <v>51-100</v>
      </c>
      <c r="Y561" t="str">
        <f>IF(tbl_Customers[[#This Row],[total_intl_charge]] &lt;= 3, "Low Charges", "High Charges")</f>
        <v>High Charges</v>
      </c>
      <c r="Z561" t="str">
        <f>IF(tbl_Customers[[#This Row],[total_eve_calls]]&lt;=80,"Low Calls",
IF(tbl_Customers[[#This Row],[total_eve_calls]]&lt;=120,"Medium Calls","High Calls"))</f>
        <v>Low Calls</v>
      </c>
      <c r="AA561" t="str">
        <f>IF(tbl_Customers[[#This Row],[total_eve_charge]]&lt;=15,"Low Charges",
IF(tbl_Customers[[#This Row],[total_eve_charge]]&lt;=20,"Medium Charges","High Charges"))</f>
        <v>High Charges</v>
      </c>
      <c r="AB5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1" t="str">
        <f>IF(tbl_Customers[[#This Row],[number_vmail_messages]] = 0, "No Usage", IF(tbl_Customers[[#This Row],[number_vmail_messages]] &lt;= 20, "Low Usage", IF(tbl_Customers[[#This Row],[number_vmail_messages]] &lt;= 40, "Medium Usgae", "High Usage")))</f>
        <v>No Usage</v>
      </c>
      <c r="AD561" t="str">
        <f>IF(tbl_Customers[[#This Row],[total_day_minutes]]&lt;=150,"Low Usage", IF(tbl_Customers[[#This Row],[total_day_minutes]]&lt;=200,"Medium Usage", IF(tbl_Customers[[#This Row],[total_day_minutes]]&lt;=250,"High Usage","Very High Usage")))</f>
        <v>Low Usage</v>
      </c>
      <c r="AE561" t="str">
        <f>IF(tbl_Customers[[#This Row],[total_intl_calls]]&lt;=5,"Low Calls", IF(tbl_Customers[[#This Row],[total_intl_calls]]&lt;=10, "Medium Calls", "High Calls"))</f>
        <v>Low Calls</v>
      </c>
      <c r="AF5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1" s="36" t="str">
        <f>IF(tbl_Customers[[#This Row],[Churn_Risk_Score]]&gt;=10,"High Risk", IF(tbl_Customers[[#This Row],[Churn_Risk_Score]]&gt;=5,"Medium Risk","Low Risk"))</f>
        <v>Low Risk</v>
      </c>
    </row>
    <row r="562" spans="1:33" x14ac:dyDescent="0.35">
      <c r="A562">
        <v>561</v>
      </c>
      <c r="B562" t="s">
        <v>54</v>
      </c>
      <c r="C562">
        <v>119</v>
      </c>
      <c r="D562" t="s">
        <v>21</v>
      </c>
      <c r="E562" t="s">
        <v>22</v>
      </c>
      <c r="F562" t="s">
        <v>22</v>
      </c>
      <c r="G562">
        <v>0</v>
      </c>
      <c r="H562">
        <v>176.8</v>
      </c>
      <c r="I562">
        <v>90</v>
      </c>
      <c r="J562">
        <v>30.06</v>
      </c>
      <c r="K562">
        <v>224.7</v>
      </c>
      <c r="L562">
        <v>81</v>
      </c>
      <c r="M562">
        <v>19.100000000000001</v>
      </c>
      <c r="N562">
        <v>204.6</v>
      </c>
      <c r="O562">
        <v>77</v>
      </c>
      <c r="P562">
        <v>9.2100000000000009</v>
      </c>
      <c r="Q562">
        <v>7.5</v>
      </c>
      <c r="R562">
        <v>15</v>
      </c>
      <c r="S562">
        <v>2.0299999999999998</v>
      </c>
      <c r="T562">
        <v>1</v>
      </c>
      <c r="U562" t="s">
        <v>22</v>
      </c>
      <c r="V562">
        <f>IF(tbl_Customers[[#This Row],[churn]] = "yes", 1, 0)</f>
        <v>0</v>
      </c>
      <c r="W562" t="str">
        <f>IF(tbl_Customers[[#This Row],[number_customer_service_calls]] &lt;= 1, "0-1 Calls", IF(tbl_Customers[[#This Row],[number_customer_service_calls]] &lt;= 3, "2-3 Calls", IF(tbl_Customers[[#This Row],[number_customer_service_calls]] &lt;=5, "4-5 Calls", "6+ Calls")))</f>
        <v>0-1 Calls</v>
      </c>
      <c r="X562" t="str">
        <f>IF(tbl_Customers[[#This Row],[account_length]] &lt;= 50, "0-50", IF(tbl_Customers[[#This Row],[account_length]] &lt;=100, "51-100", IF(tbl_Customers[[#This Row],[account_length]] &lt;= 150, "101-150", "151+")))</f>
        <v>101-150</v>
      </c>
      <c r="Y562" t="str">
        <f>IF(tbl_Customers[[#This Row],[total_intl_charge]] &lt;= 3, "Low Charges", "High Charges")</f>
        <v>Low Charges</v>
      </c>
      <c r="Z562" t="str">
        <f>IF(tbl_Customers[[#This Row],[total_eve_calls]]&lt;=80,"Low Calls",
IF(tbl_Customers[[#This Row],[total_eve_calls]]&lt;=120,"Medium Calls","High Calls"))</f>
        <v>Medium Calls</v>
      </c>
      <c r="AA562" t="str">
        <f>IF(tbl_Customers[[#This Row],[total_eve_charge]]&lt;=15,"Low Charges",
IF(tbl_Customers[[#This Row],[total_eve_charge]]&lt;=20,"Medium Charges","High Charges"))</f>
        <v>Medium Charges</v>
      </c>
      <c r="AB5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2" t="str">
        <f>IF(tbl_Customers[[#This Row],[number_vmail_messages]] = 0, "No Usage", IF(tbl_Customers[[#This Row],[number_vmail_messages]] &lt;= 20, "Low Usage", IF(tbl_Customers[[#This Row],[number_vmail_messages]] &lt;= 40, "Medium Usgae", "High Usage")))</f>
        <v>No Usage</v>
      </c>
      <c r="AD562" t="str">
        <f>IF(tbl_Customers[[#This Row],[total_day_minutes]]&lt;=150,"Low Usage", IF(tbl_Customers[[#This Row],[total_day_minutes]]&lt;=200,"Medium Usage", IF(tbl_Customers[[#This Row],[total_day_minutes]]&lt;=250,"High Usage","Very High Usage")))</f>
        <v>Medium Usage</v>
      </c>
      <c r="AE562" t="str">
        <f>IF(tbl_Customers[[#This Row],[total_intl_calls]]&lt;=5,"Low Calls", IF(tbl_Customers[[#This Row],[total_intl_calls]]&lt;=10, "Medium Calls", "High Calls"))</f>
        <v>High Calls</v>
      </c>
      <c r="AF5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2" s="36" t="str">
        <f>IF(tbl_Customers[[#This Row],[Churn_Risk_Score]]&gt;=10,"High Risk", IF(tbl_Customers[[#This Row],[Churn_Risk_Score]]&gt;=5,"Medium Risk","Low Risk"))</f>
        <v>Low Risk</v>
      </c>
    </row>
    <row r="563" spans="1:33" x14ac:dyDescent="0.35">
      <c r="A563">
        <v>562</v>
      </c>
      <c r="B563" t="s">
        <v>30</v>
      </c>
      <c r="C563">
        <v>43</v>
      </c>
      <c r="D563" t="s">
        <v>21</v>
      </c>
      <c r="E563" t="s">
        <v>22</v>
      </c>
      <c r="F563" t="s">
        <v>22</v>
      </c>
      <c r="G563">
        <v>0</v>
      </c>
      <c r="H563">
        <v>241.9</v>
      </c>
      <c r="I563">
        <v>101</v>
      </c>
      <c r="J563">
        <v>41.12</v>
      </c>
      <c r="K563">
        <v>129.4</v>
      </c>
      <c r="L563">
        <v>121</v>
      </c>
      <c r="M563">
        <v>11</v>
      </c>
      <c r="N563">
        <v>264.8</v>
      </c>
      <c r="O563">
        <v>104</v>
      </c>
      <c r="P563">
        <v>11.92</v>
      </c>
      <c r="Q563">
        <v>5.9</v>
      </c>
      <c r="R563">
        <v>3</v>
      </c>
      <c r="S563">
        <v>1.59</v>
      </c>
      <c r="T563">
        <v>1</v>
      </c>
      <c r="U563" t="s">
        <v>22</v>
      </c>
      <c r="V563">
        <f>IF(tbl_Customers[[#This Row],[churn]] = "yes", 1, 0)</f>
        <v>0</v>
      </c>
      <c r="W563" t="str">
        <f>IF(tbl_Customers[[#This Row],[number_customer_service_calls]] &lt;= 1, "0-1 Calls", IF(tbl_Customers[[#This Row],[number_customer_service_calls]] &lt;= 3, "2-3 Calls", IF(tbl_Customers[[#This Row],[number_customer_service_calls]] &lt;=5, "4-5 Calls", "6+ Calls")))</f>
        <v>0-1 Calls</v>
      </c>
      <c r="X563" t="str">
        <f>IF(tbl_Customers[[#This Row],[account_length]] &lt;= 50, "0-50", IF(tbl_Customers[[#This Row],[account_length]] &lt;=100, "51-100", IF(tbl_Customers[[#This Row],[account_length]] &lt;= 150, "101-150", "151+")))</f>
        <v>0-50</v>
      </c>
      <c r="Y563" t="str">
        <f>IF(tbl_Customers[[#This Row],[total_intl_charge]] &lt;= 3, "Low Charges", "High Charges")</f>
        <v>Low Charges</v>
      </c>
      <c r="Z563" t="str">
        <f>IF(tbl_Customers[[#This Row],[total_eve_calls]]&lt;=80,"Low Calls",
IF(tbl_Customers[[#This Row],[total_eve_calls]]&lt;=120,"Medium Calls","High Calls"))</f>
        <v>High Calls</v>
      </c>
      <c r="AA563" t="str">
        <f>IF(tbl_Customers[[#This Row],[total_eve_charge]]&lt;=15,"Low Charges",
IF(tbl_Customers[[#This Row],[total_eve_charge]]&lt;=20,"Medium Charges","High Charges"))</f>
        <v>Low Charges</v>
      </c>
      <c r="AB5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3" t="str">
        <f>IF(tbl_Customers[[#This Row],[number_vmail_messages]] = 0, "No Usage", IF(tbl_Customers[[#This Row],[number_vmail_messages]] &lt;= 20, "Low Usage", IF(tbl_Customers[[#This Row],[number_vmail_messages]] &lt;= 40, "Medium Usgae", "High Usage")))</f>
        <v>No Usage</v>
      </c>
      <c r="AD563" t="str">
        <f>IF(tbl_Customers[[#This Row],[total_day_minutes]]&lt;=150,"Low Usage", IF(tbl_Customers[[#This Row],[total_day_minutes]]&lt;=200,"Medium Usage", IF(tbl_Customers[[#This Row],[total_day_minutes]]&lt;=250,"High Usage","Very High Usage")))</f>
        <v>High Usage</v>
      </c>
      <c r="AE563" t="str">
        <f>IF(tbl_Customers[[#This Row],[total_intl_calls]]&lt;=5,"Low Calls", IF(tbl_Customers[[#This Row],[total_intl_calls]]&lt;=10, "Medium Calls", "High Calls"))</f>
        <v>Low Calls</v>
      </c>
      <c r="AF5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3" s="36" t="str">
        <f>IF(tbl_Customers[[#This Row],[Churn_Risk_Score]]&gt;=10,"High Risk", IF(tbl_Customers[[#This Row],[Churn_Risk_Score]]&gt;=5,"Medium Risk","Low Risk"))</f>
        <v>Low Risk</v>
      </c>
    </row>
    <row r="564" spans="1:33" x14ac:dyDescent="0.35">
      <c r="A564">
        <v>563</v>
      </c>
      <c r="B564" t="s">
        <v>32</v>
      </c>
      <c r="C564">
        <v>84</v>
      </c>
      <c r="D564" t="s">
        <v>25</v>
      </c>
      <c r="E564" t="s">
        <v>22</v>
      </c>
      <c r="F564" t="s">
        <v>22</v>
      </c>
      <c r="G564">
        <v>0</v>
      </c>
      <c r="H564">
        <v>217.1</v>
      </c>
      <c r="I564">
        <v>99</v>
      </c>
      <c r="J564">
        <v>36.909999999999997</v>
      </c>
      <c r="K564">
        <v>236</v>
      </c>
      <c r="L564">
        <v>68</v>
      </c>
      <c r="M564">
        <v>20.059999999999999</v>
      </c>
      <c r="N564">
        <v>118.3</v>
      </c>
      <c r="O564">
        <v>120</v>
      </c>
      <c r="P564">
        <v>5.32</v>
      </c>
      <c r="Q564">
        <v>9.4</v>
      </c>
      <c r="R564">
        <v>4</v>
      </c>
      <c r="S564">
        <v>2.54</v>
      </c>
      <c r="T564">
        <v>1</v>
      </c>
      <c r="U564" t="s">
        <v>22</v>
      </c>
      <c r="V564">
        <f>IF(tbl_Customers[[#This Row],[churn]] = "yes", 1, 0)</f>
        <v>0</v>
      </c>
      <c r="W564" t="str">
        <f>IF(tbl_Customers[[#This Row],[number_customer_service_calls]] &lt;= 1, "0-1 Calls", IF(tbl_Customers[[#This Row],[number_customer_service_calls]] &lt;= 3, "2-3 Calls", IF(tbl_Customers[[#This Row],[number_customer_service_calls]] &lt;=5, "4-5 Calls", "6+ Calls")))</f>
        <v>0-1 Calls</v>
      </c>
      <c r="X564" t="str">
        <f>IF(tbl_Customers[[#This Row],[account_length]] &lt;= 50, "0-50", IF(tbl_Customers[[#This Row],[account_length]] &lt;=100, "51-100", IF(tbl_Customers[[#This Row],[account_length]] &lt;= 150, "101-150", "151+")))</f>
        <v>51-100</v>
      </c>
      <c r="Y564" t="str">
        <f>IF(tbl_Customers[[#This Row],[total_intl_charge]] &lt;= 3, "Low Charges", "High Charges")</f>
        <v>Low Charges</v>
      </c>
      <c r="Z564" t="str">
        <f>IF(tbl_Customers[[#This Row],[total_eve_calls]]&lt;=80,"Low Calls",
IF(tbl_Customers[[#This Row],[total_eve_calls]]&lt;=120,"Medium Calls","High Calls"))</f>
        <v>Low Calls</v>
      </c>
      <c r="AA564" t="str">
        <f>IF(tbl_Customers[[#This Row],[total_eve_charge]]&lt;=15,"Low Charges",
IF(tbl_Customers[[#This Row],[total_eve_charge]]&lt;=20,"Medium Charges","High Charges"))</f>
        <v>High Charges</v>
      </c>
      <c r="AB5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64" t="str">
        <f>IF(tbl_Customers[[#This Row],[number_vmail_messages]] = 0, "No Usage", IF(tbl_Customers[[#This Row],[number_vmail_messages]] &lt;= 20, "Low Usage", IF(tbl_Customers[[#This Row],[number_vmail_messages]] &lt;= 40, "Medium Usgae", "High Usage")))</f>
        <v>No Usage</v>
      </c>
      <c r="AD564" t="str">
        <f>IF(tbl_Customers[[#This Row],[total_day_minutes]]&lt;=150,"Low Usage", IF(tbl_Customers[[#This Row],[total_day_minutes]]&lt;=200,"Medium Usage", IF(tbl_Customers[[#This Row],[total_day_minutes]]&lt;=250,"High Usage","Very High Usage")))</f>
        <v>High Usage</v>
      </c>
      <c r="AE564" t="str">
        <f>IF(tbl_Customers[[#This Row],[total_intl_calls]]&lt;=5,"Low Calls", IF(tbl_Customers[[#This Row],[total_intl_calls]]&lt;=10, "Medium Calls", "High Calls"))</f>
        <v>Low Calls</v>
      </c>
      <c r="AF5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4" s="36" t="str">
        <f>IF(tbl_Customers[[#This Row],[Churn_Risk_Score]]&gt;=10,"High Risk", IF(tbl_Customers[[#This Row],[Churn_Risk_Score]]&gt;=5,"Medium Risk","Low Risk"))</f>
        <v>Low Risk</v>
      </c>
    </row>
    <row r="565" spans="1:33" x14ac:dyDescent="0.35">
      <c r="A565">
        <v>564</v>
      </c>
      <c r="B565" t="s">
        <v>36</v>
      </c>
      <c r="C565">
        <v>65</v>
      </c>
      <c r="D565" t="s">
        <v>28</v>
      </c>
      <c r="E565" t="s">
        <v>22</v>
      </c>
      <c r="F565" t="s">
        <v>22</v>
      </c>
      <c r="G565">
        <v>0</v>
      </c>
      <c r="H565">
        <v>195.4</v>
      </c>
      <c r="I565">
        <v>110</v>
      </c>
      <c r="J565">
        <v>33.22</v>
      </c>
      <c r="K565">
        <v>181.2</v>
      </c>
      <c r="L565">
        <v>109</v>
      </c>
      <c r="M565">
        <v>15.4</v>
      </c>
      <c r="N565">
        <v>178.5</v>
      </c>
      <c r="O565">
        <v>105</v>
      </c>
      <c r="P565">
        <v>8.0299999999999994</v>
      </c>
      <c r="Q565">
        <v>8.9</v>
      </c>
      <c r="R565">
        <v>4</v>
      </c>
      <c r="S565">
        <v>2.4</v>
      </c>
      <c r="T565">
        <v>0</v>
      </c>
      <c r="U565" t="s">
        <v>22</v>
      </c>
      <c r="V565">
        <f>IF(tbl_Customers[[#This Row],[churn]] = "yes", 1, 0)</f>
        <v>0</v>
      </c>
      <c r="W565" t="str">
        <f>IF(tbl_Customers[[#This Row],[number_customer_service_calls]] &lt;= 1, "0-1 Calls", IF(tbl_Customers[[#This Row],[number_customer_service_calls]] &lt;= 3, "2-3 Calls", IF(tbl_Customers[[#This Row],[number_customer_service_calls]] &lt;=5, "4-5 Calls", "6+ Calls")))</f>
        <v>0-1 Calls</v>
      </c>
      <c r="X565" t="str">
        <f>IF(tbl_Customers[[#This Row],[account_length]] &lt;= 50, "0-50", IF(tbl_Customers[[#This Row],[account_length]] &lt;=100, "51-100", IF(tbl_Customers[[#This Row],[account_length]] &lt;= 150, "101-150", "151+")))</f>
        <v>51-100</v>
      </c>
      <c r="Y565" t="str">
        <f>IF(tbl_Customers[[#This Row],[total_intl_charge]] &lt;= 3, "Low Charges", "High Charges")</f>
        <v>Low Charges</v>
      </c>
      <c r="Z565" t="str">
        <f>IF(tbl_Customers[[#This Row],[total_eve_calls]]&lt;=80,"Low Calls",
IF(tbl_Customers[[#This Row],[total_eve_calls]]&lt;=120,"Medium Calls","High Calls"))</f>
        <v>Medium Calls</v>
      </c>
      <c r="AA565" t="str">
        <f>IF(tbl_Customers[[#This Row],[total_eve_charge]]&lt;=15,"Low Charges",
IF(tbl_Customers[[#This Row],[total_eve_charge]]&lt;=20,"Medium Charges","High Charges"))</f>
        <v>Medium Charges</v>
      </c>
      <c r="AB5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5" t="str">
        <f>IF(tbl_Customers[[#This Row],[number_vmail_messages]] = 0, "No Usage", IF(tbl_Customers[[#This Row],[number_vmail_messages]] &lt;= 20, "Low Usage", IF(tbl_Customers[[#This Row],[number_vmail_messages]] &lt;= 40, "Medium Usgae", "High Usage")))</f>
        <v>No Usage</v>
      </c>
      <c r="AD565" t="str">
        <f>IF(tbl_Customers[[#This Row],[total_day_minutes]]&lt;=150,"Low Usage", IF(tbl_Customers[[#This Row],[total_day_minutes]]&lt;=200,"Medium Usage", IF(tbl_Customers[[#This Row],[total_day_minutes]]&lt;=250,"High Usage","Very High Usage")))</f>
        <v>Medium Usage</v>
      </c>
      <c r="AE565" t="str">
        <f>IF(tbl_Customers[[#This Row],[total_intl_calls]]&lt;=5,"Low Calls", IF(tbl_Customers[[#This Row],[total_intl_calls]]&lt;=10, "Medium Calls", "High Calls"))</f>
        <v>Low Calls</v>
      </c>
      <c r="AF5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5" s="36" t="str">
        <f>IF(tbl_Customers[[#This Row],[Churn_Risk_Score]]&gt;=10,"High Risk", IF(tbl_Customers[[#This Row],[Churn_Risk_Score]]&gt;=5,"Medium Risk","Low Risk"))</f>
        <v>Low Risk</v>
      </c>
    </row>
    <row r="566" spans="1:33" x14ac:dyDescent="0.35">
      <c r="A566">
        <v>565</v>
      </c>
      <c r="B566" t="s">
        <v>39</v>
      </c>
      <c r="C566">
        <v>75</v>
      </c>
      <c r="D566" t="s">
        <v>21</v>
      </c>
      <c r="E566" t="s">
        <v>23</v>
      </c>
      <c r="F566" t="s">
        <v>22</v>
      </c>
      <c r="G566">
        <v>0</v>
      </c>
      <c r="H566">
        <v>222.4</v>
      </c>
      <c r="I566">
        <v>78</v>
      </c>
      <c r="J566">
        <v>37.81</v>
      </c>
      <c r="K566">
        <v>327</v>
      </c>
      <c r="L566">
        <v>111</v>
      </c>
      <c r="M566">
        <v>27.8</v>
      </c>
      <c r="N566">
        <v>208</v>
      </c>
      <c r="O566">
        <v>104</v>
      </c>
      <c r="P566">
        <v>9.36</v>
      </c>
      <c r="Q566">
        <v>8.6999999999999993</v>
      </c>
      <c r="R566">
        <v>9</v>
      </c>
      <c r="S566">
        <v>2.35</v>
      </c>
      <c r="T566">
        <v>1</v>
      </c>
      <c r="U566" t="s">
        <v>23</v>
      </c>
      <c r="V566">
        <f>IF(tbl_Customers[[#This Row],[churn]] = "yes", 1, 0)</f>
        <v>1</v>
      </c>
      <c r="W566" t="str">
        <f>IF(tbl_Customers[[#This Row],[number_customer_service_calls]] &lt;= 1, "0-1 Calls", IF(tbl_Customers[[#This Row],[number_customer_service_calls]] &lt;= 3, "2-3 Calls", IF(tbl_Customers[[#This Row],[number_customer_service_calls]] &lt;=5, "4-5 Calls", "6+ Calls")))</f>
        <v>0-1 Calls</v>
      </c>
      <c r="X566" t="str">
        <f>IF(tbl_Customers[[#This Row],[account_length]] &lt;= 50, "0-50", IF(tbl_Customers[[#This Row],[account_length]] &lt;=100, "51-100", IF(tbl_Customers[[#This Row],[account_length]] &lt;= 150, "101-150", "151+")))</f>
        <v>51-100</v>
      </c>
      <c r="Y566" t="str">
        <f>IF(tbl_Customers[[#This Row],[total_intl_charge]] &lt;= 3, "Low Charges", "High Charges")</f>
        <v>Low Charges</v>
      </c>
      <c r="Z566" t="str">
        <f>IF(tbl_Customers[[#This Row],[total_eve_calls]]&lt;=80,"Low Calls",
IF(tbl_Customers[[#This Row],[total_eve_calls]]&lt;=120,"Medium Calls","High Calls"))</f>
        <v>Medium Calls</v>
      </c>
      <c r="AA566" t="str">
        <f>IF(tbl_Customers[[#This Row],[total_eve_charge]]&lt;=15,"Low Charges",
IF(tbl_Customers[[#This Row],[total_eve_charge]]&lt;=20,"Medium Charges","High Charges"))</f>
        <v>High Charges</v>
      </c>
      <c r="AB5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66" t="str">
        <f>IF(tbl_Customers[[#This Row],[number_vmail_messages]] = 0, "No Usage", IF(tbl_Customers[[#This Row],[number_vmail_messages]] &lt;= 20, "Low Usage", IF(tbl_Customers[[#This Row],[number_vmail_messages]] &lt;= 40, "Medium Usgae", "High Usage")))</f>
        <v>No Usage</v>
      </c>
      <c r="AD566" t="str">
        <f>IF(tbl_Customers[[#This Row],[total_day_minutes]]&lt;=150,"Low Usage", IF(tbl_Customers[[#This Row],[total_day_minutes]]&lt;=200,"Medium Usage", IF(tbl_Customers[[#This Row],[total_day_minutes]]&lt;=250,"High Usage","Very High Usage")))</f>
        <v>High Usage</v>
      </c>
      <c r="AE566" t="str">
        <f>IF(tbl_Customers[[#This Row],[total_intl_calls]]&lt;=5,"Low Calls", IF(tbl_Customers[[#This Row],[total_intl_calls]]&lt;=10, "Medium Calls", "High Calls"))</f>
        <v>Medium Calls</v>
      </c>
      <c r="AF5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6" s="36" t="str">
        <f>IF(tbl_Customers[[#This Row],[Churn_Risk_Score]]&gt;=10,"High Risk", IF(tbl_Customers[[#This Row],[Churn_Risk_Score]]&gt;=5,"Medium Risk","Low Risk"))</f>
        <v>Low Risk</v>
      </c>
    </row>
    <row r="567" spans="1:33" x14ac:dyDescent="0.35">
      <c r="A567">
        <v>566</v>
      </c>
      <c r="B567" t="s">
        <v>70</v>
      </c>
      <c r="C567">
        <v>116</v>
      </c>
      <c r="D567" t="s">
        <v>28</v>
      </c>
      <c r="E567" t="s">
        <v>22</v>
      </c>
      <c r="F567" t="s">
        <v>22</v>
      </c>
      <c r="G567">
        <v>0</v>
      </c>
      <c r="H567">
        <v>189.5</v>
      </c>
      <c r="I567">
        <v>90</v>
      </c>
      <c r="J567">
        <v>32.22</v>
      </c>
      <c r="K567">
        <v>189.8</v>
      </c>
      <c r="L567">
        <v>118</v>
      </c>
      <c r="M567">
        <v>16.13</v>
      </c>
      <c r="N567">
        <v>205.8</v>
      </c>
      <c r="O567">
        <v>83</v>
      </c>
      <c r="P567">
        <v>9.26</v>
      </c>
      <c r="Q567">
        <v>13.1</v>
      </c>
      <c r="R567">
        <v>2</v>
      </c>
      <c r="S567">
        <v>3.54</v>
      </c>
      <c r="T567">
        <v>1</v>
      </c>
      <c r="U567" t="s">
        <v>22</v>
      </c>
      <c r="V567">
        <f>IF(tbl_Customers[[#This Row],[churn]] = "yes", 1, 0)</f>
        <v>0</v>
      </c>
      <c r="W567" t="str">
        <f>IF(tbl_Customers[[#This Row],[number_customer_service_calls]] &lt;= 1, "0-1 Calls", IF(tbl_Customers[[#This Row],[number_customer_service_calls]] &lt;= 3, "2-3 Calls", IF(tbl_Customers[[#This Row],[number_customer_service_calls]] &lt;=5, "4-5 Calls", "6+ Calls")))</f>
        <v>0-1 Calls</v>
      </c>
      <c r="X567" t="str">
        <f>IF(tbl_Customers[[#This Row],[account_length]] &lt;= 50, "0-50", IF(tbl_Customers[[#This Row],[account_length]] &lt;=100, "51-100", IF(tbl_Customers[[#This Row],[account_length]] &lt;= 150, "101-150", "151+")))</f>
        <v>101-150</v>
      </c>
      <c r="Y567" t="str">
        <f>IF(tbl_Customers[[#This Row],[total_intl_charge]] &lt;= 3, "Low Charges", "High Charges")</f>
        <v>High Charges</v>
      </c>
      <c r="Z567" t="str">
        <f>IF(tbl_Customers[[#This Row],[total_eve_calls]]&lt;=80,"Low Calls",
IF(tbl_Customers[[#This Row],[total_eve_calls]]&lt;=120,"Medium Calls","High Calls"))</f>
        <v>Medium Calls</v>
      </c>
      <c r="AA567" t="str">
        <f>IF(tbl_Customers[[#This Row],[total_eve_charge]]&lt;=15,"Low Charges",
IF(tbl_Customers[[#This Row],[total_eve_charge]]&lt;=20,"Medium Charges","High Charges"))</f>
        <v>Medium Charges</v>
      </c>
      <c r="AB5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7" t="str">
        <f>IF(tbl_Customers[[#This Row],[number_vmail_messages]] = 0, "No Usage", IF(tbl_Customers[[#This Row],[number_vmail_messages]] &lt;= 20, "Low Usage", IF(tbl_Customers[[#This Row],[number_vmail_messages]] &lt;= 40, "Medium Usgae", "High Usage")))</f>
        <v>No Usage</v>
      </c>
      <c r="AD567" t="str">
        <f>IF(tbl_Customers[[#This Row],[total_day_minutes]]&lt;=150,"Low Usage", IF(tbl_Customers[[#This Row],[total_day_minutes]]&lt;=200,"Medium Usage", IF(tbl_Customers[[#This Row],[total_day_minutes]]&lt;=250,"High Usage","Very High Usage")))</f>
        <v>Medium Usage</v>
      </c>
      <c r="AE567" t="str">
        <f>IF(tbl_Customers[[#This Row],[total_intl_calls]]&lt;=5,"Low Calls", IF(tbl_Customers[[#This Row],[total_intl_calls]]&lt;=10, "Medium Calls", "High Calls"))</f>
        <v>Low Calls</v>
      </c>
      <c r="AF5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7" s="36" t="str">
        <f>IF(tbl_Customers[[#This Row],[Churn_Risk_Score]]&gt;=10,"High Risk", IF(tbl_Customers[[#This Row],[Churn_Risk_Score]]&gt;=5,"Medium Risk","Low Risk"))</f>
        <v>Low Risk</v>
      </c>
    </row>
    <row r="568" spans="1:33" x14ac:dyDescent="0.35">
      <c r="A568">
        <v>567</v>
      </c>
      <c r="B568" t="s">
        <v>31</v>
      </c>
      <c r="C568">
        <v>107</v>
      </c>
      <c r="D568" t="s">
        <v>21</v>
      </c>
      <c r="E568" t="s">
        <v>22</v>
      </c>
      <c r="F568" t="s">
        <v>22</v>
      </c>
      <c r="G568">
        <v>0</v>
      </c>
      <c r="H568">
        <v>123.1</v>
      </c>
      <c r="I568">
        <v>100</v>
      </c>
      <c r="J568">
        <v>20.93</v>
      </c>
      <c r="K568">
        <v>158.4</v>
      </c>
      <c r="L568">
        <v>82</v>
      </c>
      <c r="M568">
        <v>13.46</v>
      </c>
      <c r="N568">
        <v>256.10000000000002</v>
      </c>
      <c r="O568">
        <v>82</v>
      </c>
      <c r="P568">
        <v>11.52</v>
      </c>
      <c r="Q568">
        <v>9.3000000000000007</v>
      </c>
      <c r="R568">
        <v>5</v>
      </c>
      <c r="S568">
        <v>2.5099999999999998</v>
      </c>
      <c r="T568">
        <v>0</v>
      </c>
      <c r="U568" t="s">
        <v>22</v>
      </c>
      <c r="V568">
        <f>IF(tbl_Customers[[#This Row],[churn]] = "yes", 1, 0)</f>
        <v>0</v>
      </c>
      <c r="W568" t="str">
        <f>IF(tbl_Customers[[#This Row],[number_customer_service_calls]] &lt;= 1, "0-1 Calls", IF(tbl_Customers[[#This Row],[number_customer_service_calls]] &lt;= 3, "2-3 Calls", IF(tbl_Customers[[#This Row],[number_customer_service_calls]] &lt;=5, "4-5 Calls", "6+ Calls")))</f>
        <v>0-1 Calls</v>
      </c>
      <c r="X568" t="str">
        <f>IF(tbl_Customers[[#This Row],[account_length]] &lt;= 50, "0-50", IF(tbl_Customers[[#This Row],[account_length]] &lt;=100, "51-100", IF(tbl_Customers[[#This Row],[account_length]] &lt;= 150, "101-150", "151+")))</f>
        <v>101-150</v>
      </c>
      <c r="Y568" t="str">
        <f>IF(tbl_Customers[[#This Row],[total_intl_charge]] &lt;= 3, "Low Charges", "High Charges")</f>
        <v>Low Charges</v>
      </c>
      <c r="Z568" t="str">
        <f>IF(tbl_Customers[[#This Row],[total_eve_calls]]&lt;=80,"Low Calls",
IF(tbl_Customers[[#This Row],[total_eve_calls]]&lt;=120,"Medium Calls","High Calls"))</f>
        <v>Medium Calls</v>
      </c>
      <c r="AA568" t="str">
        <f>IF(tbl_Customers[[#This Row],[total_eve_charge]]&lt;=15,"Low Charges",
IF(tbl_Customers[[#This Row],[total_eve_charge]]&lt;=20,"Medium Charges","High Charges"))</f>
        <v>Low Charges</v>
      </c>
      <c r="AB5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8" t="str">
        <f>IF(tbl_Customers[[#This Row],[number_vmail_messages]] = 0, "No Usage", IF(tbl_Customers[[#This Row],[number_vmail_messages]] &lt;= 20, "Low Usage", IF(tbl_Customers[[#This Row],[number_vmail_messages]] &lt;= 40, "Medium Usgae", "High Usage")))</f>
        <v>No Usage</v>
      </c>
      <c r="AD568" t="str">
        <f>IF(tbl_Customers[[#This Row],[total_day_minutes]]&lt;=150,"Low Usage", IF(tbl_Customers[[#This Row],[total_day_minutes]]&lt;=200,"Medium Usage", IF(tbl_Customers[[#This Row],[total_day_minutes]]&lt;=250,"High Usage","Very High Usage")))</f>
        <v>Low Usage</v>
      </c>
      <c r="AE568" t="str">
        <f>IF(tbl_Customers[[#This Row],[total_intl_calls]]&lt;=5,"Low Calls", IF(tbl_Customers[[#This Row],[total_intl_calls]]&lt;=10, "Medium Calls", "High Calls"))</f>
        <v>Low Calls</v>
      </c>
      <c r="AF5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8" s="36" t="str">
        <f>IF(tbl_Customers[[#This Row],[Churn_Risk_Score]]&gt;=10,"High Risk", IF(tbl_Customers[[#This Row],[Churn_Risk_Score]]&gt;=5,"Medium Risk","Low Risk"))</f>
        <v>Low Risk</v>
      </c>
    </row>
    <row r="569" spans="1:33" x14ac:dyDescent="0.35">
      <c r="A569">
        <v>568</v>
      </c>
      <c r="B569" t="s">
        <v>69</v>
      </c>
      <c r="C569">
        <v>189</v>
      </c>
      <c r="D569" t="s">
        <v>21</v>
      </c>
      <c r="E569" t="s">
        <v>22</v>
      </c>
      <c r="F569" t="s">
        <v>23</v>
      </c>
      <c r="G569">
        <v>38</v>
      </c>
      <c r="H569">
        <v>256.7</v>
      </c>
      <c r="I569">
        <v>98</v>
      </c>
      <c r="J569">
        <v>43.64</v>
      </c>
      <c r="K569">
        <v>150.5</v>
      </c>
      <c r="L569">
        <v>120</v>
      </c>
      <c r="M569">
        <v>12.79</v>
      </c>
      <c r="N569">
        <v>123</v>
      </c>
      <c r="O569">
        <v>87</v>
      </c>
      <c r="P569">
        <v>5.54</v>
      </c>
      <c r="Q569">
        <v>11.4</v>
      </c>
      <c r="R569">
        <v>3</v>
      </c>
      <c r="S569">
        <v>3.08</v>
      </c>
      <c r="T569">
        <v>3</v>
      </c>
      <c r="U569" t="s">
        <v>22</v>
      </c>
      <c r="V569">
        <f>IF(tbl_Customers[[#This Row],[churn]] = "yes", 1, 0)</f>
        <v>0</v>
      </c>
      <c r="W569" t="str">
        <f>IF(tbl_Customers[[#This Row],[number_customer_service_calls]] &lt;= 1, "0-1 Calls", IF(tbl_Customers[[#This Row],[number_customer_service_calls]] &lt;= 3, "2-3 Calls", IF(tbl_Customers[[#This Row],[number_customer_service_calls]] &lt;=5, "4-5 Calls", "6+ Calls")))</f>
        <v>2-3 Calls</v>
      </c>
      <c r="X569" t="str">
        <f>IF(tbl_Customers[[#This Row],[account_length]] &lt;= 50, "0-50", IF(tbl_Customers[[#This Row],[account_length]] &lt;=100, "51-100", IF(tbl_Customers[[#This Row],[account_length]] &lt;= 150, "101-150", "151+")))</f>
        <v>151+</v>
      </c>
      <c r="Y569" t="str">
        <f>IF(tbl_Customers[[#This Row],[total_intl_charge]] &lt;= 3, "Low Charges", "High Charges")</f>
        <v>High Charges</v>
      </c>
      <c r="Z569" t="str">
        <f>IF(tbl_Customers[[#This Row],[total_eve_calls]]&lt;=80,"Low Calls",
IF(tbl_Customers[[#This Row],[total_eve_calls]]&lt;=120,"Medium Calls","High Calls"))</f>
        <v>Medium Calls</v>
      </c>
      <c r="AA569" t="str">
        <f>IF(tbl_Customers[[#This Row],[total_eve_charge]]&lt;=15,"Low Charges",
IF(tbl_Customers[[#This Row],[total_eve_charge]]&lt;=20,"Medium Charges","High Charges"))</f>
        <v>Low Charges</v>
      </c>
      <c r="AB5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9" t="str">
        <f>IF(tbl_Customers[[#This Row],[number_vmail_messages]] = 0, "No Usage", IF(tbl_Customers[[#This Row],[number_vmail_messages]] &lt;= 20, "Low Usage", IF(tbl_Customers[[#This Row],[number_vmail_messages]] &lt;= 40, "Medium Usgae", "High Usage")))</f>
        <v>Medium Usgae</v>
      </c>
      <c r="AD569" t="str">
        <f>IF(tbl_Customers[[#This Row],[total_day_minutes]]&lt;=150,"Low Usage", IF(tbl_Customers[[#This Row],[total_day_minutes]]&lt;=200,"Medium Usage", IF(tbl_Customers[[#This Row],[total_day_minutes]]&lt;=250,"High Usage","Very High Usage")))</f>
        <v>Very High Usage</v>
      </c>
      <c r="AE569" t="str">
        <f>IF(tbl_Customers[[#This Row],[total_intl_calls]]&lt;=5,"Low Calls", IF(tbl_Customers[[#This Row],[total_intl_calls]]&lt;=10, "Medium Calls", "High Calls"))</f>
        <v>Low Calls</v>
      </c>
      <c r="AF5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69" s="36" t="str">
        <f>IF(tbl_Customers[[#This Row],[Churn_Risk_Score]]&gt;=10,"High Risk", IF(tbl_Customers[[#This Row],[Churn_Risk_Score]]&gt;=5,"Medium Risk","Low Risk"))</f>
        <v>Medium Risk</v>
      </c>
    </row>
    <row r="570" spans="1:33" x14ac:dyDescent="0.35">
      <c r="A570">
        <v>569</v>
      </c>
      <c r="B570" t="s">
        <v>75</v>
      </c>
      <c r="C570">
        <v>123</v>
      </c>
      <c r="D570" t="s">
        <v>25</v>
      </c>
      <c r="E570" t="s">
        <v>22</v>
      </c>
      <c r="F570" t="s">
        <v>22</v>
      </c>
      <c r="G570">
        <v>0</v>
      </c>
      <c r="H570">
        <v>159.1</v>
      </c>
      <c r="I570">
        <v>94</v>
      </c>
      <c r="J570">
        <v>27.05</v>
      </c>
      <c r="K570">
        <v>241.6</v>
      </c>
      <c r="L570">
        <v>119</v>
      </c>
      <c r="M570">
        <v>20.54</v>
      </c>
      <c r="N570">
        <v>202.4</v>
      </c>
      <c r="O570">
        <v>120</v>
      </c>
      <c r="P570">
        <v>9.11</v>
      </c>
      <c r="Q570">
        <v>6.5</v>
      </c>
      <c r="R570">
        <v>1</v>
      </c>
      <c r="S570">
        <v>1.76</v>
      </c>
      <c r="T570">
        <v>1</v>
      </c>
      <c r="U570" t="s">
        <v>22</v>
      </c>
      <c r="V570">
        <f>IF(tbl_Customers[[#This Row],[churn]] = "yes", 1, 0)</f>
        <v>0</v>
      </c>
      <c r="W570" t="str">
        <f>IF(tbl_Customers[[#This Row],[number_customer_service_calls]] &lt;= 1, "0-1 Calls", IF(tbl_Customers[[#This Row],[number_customer_service_calls]] &lt;= 3, "2-3 Calls", IF(tbl_Customers[[#This Row],[number_customer_service_calls]] &lt;=5, "4-5 Calls", "6+ Calls")))</f>
        <v>0-1 Calls</v>
      </c>
      <c r="X570" t="str">
        <f>IF(tbl_Customers[[#This Row],[account_length]] &lt;= 50, "0-50", IF(tbl_Customers[[#This Row],[account_length]] &lt;=100, "51-100", IF(tbl_Customers[[#This Row],[account_length]] &lt;= 150, "101-150", "151+")))</f>
        <v>101-150</v>
      </c>
      <c r="Y570" t="str">
        <f>IF(tbl_Customers[[#This Row],[total_intl_charge]] &lt;= 3, "Low Charges", "High Charges")</f>
        <v>Low Charges</v>
      </c>
      <c r="Z570" t="str">
        <f>IF(tbl_Customers[[#This Row],[total_eve_calls]]&lt;=80,"Low Calls",
IF(tbl_Customers[[#This Row],[total_eve_calls]]&lt;=120,"Medium Calls","High Calls"))</f>
        <v>Medium Calls</v>
      </c>
      <c r="AA570" t="str">
        <f>IF(tbl_Customers[[#This Row],[total_eve_charge]]&lt;=15,"Low Charges",
IF(tbl_Customers[[#This Row],[total_eve_charge]]&lt;=20,"Medium Charges","High Charges"))</f>
        <v>High Charges</v>
      </c>
      <c r="AB5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0" t="str">
        <f>IF(tbl_Customers[[#This Row],[number_vmail_messages]] = 0, "No Usage", IF(tbl_Customers[[#This Row],[number_vmail_messages]] &lt;= 20, "Low Usage", IF(tbl_Customers[[#This Row],[number_vmail_messages]] &lt;= 40, "Medium Usgae", "High Usage")))</f>
        <v>No Usage</v>
      </c>
      <c r="AD570" t="str">
        <f>IF(tbl_Customers[[#This Row],[total_day_minutes]]&lt;=150,"Low Usage", IF(tbl_Customers[[#This Row],[total_day_minutes]]&lt;=200,"Medium Usage", IF(tbl_Customers[[#This Row],[total_day_minutes]]&lt;=250,"High Usage","Very High Usage")))</f>
        <v>Medium Usage</v>
      </c>
      <c r="AE570" t="str">
        <f>IF(tbl_Customers[[#This Row],[total_intl_calls]]&lt;=5,"Low Calls", IF(tbl_Customers[[#This Row],[total_intl_calls]]&lt;=10, "Medium Calls", "High Calls"))</f>
        <v>Low Calls</v>
      </c>
      <c r="AF5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0" s="36" t="str">
        <f>IF(tbl_Customers[[#This Row],[Churn_Risk_Score]]&gt;=10,"High Risk", IF(tbl_Customers[[#This Row],[Churn_Risk_Score]]&gt;=5,"Medium Risk","Low Risk"))</f>
        <v>Low Risk</v>
      </c>
    </row>
    <row r="571" spans="1:33" x14ac:dyDescent="0.35">
      <c r="A571">
        <v>570</v>
      </c>
      <c r="B571" t="s">
        <v>47</v>
      </c>
      <c r="C571">
        <v>110</v>
      </c>
      <c r="D571" t="s">
        <v>25</v>
      </c>
      <c r="E571" t="s">
        <v>22</v>
      </c>
      <c r="F571" t="s">
        <v>22</v>
      </c>
      <c r="G571">
        <v>0</v>
      </c>
      <c r="H571">
        <v>100.1</v>
      </c>
      <c r="I571">
        <v>90</v>
      </c>
      <c r="J571">
        <v>17.02</v>
      </c>
      <c r="K571">
        <v>233.3</v>
      </c>
      <c r="L571">
        <v>93</v>
      </c>
      <c r="M571">
        <v>19.829999999999998</v>
      </c>
      <c r="N571">
        <v>204.4</v>
      </c>
      <c r="O571">
        <v>57</v>
      </c>
      <c r="P571">
        <v>9.1999999999999993</v>
      </c>
      <c r="Q571">
        <v>11.1</v>
      </c>
      <c r="R571">
        <v>8</v>
      </c>
      <c r="S571">
        <v>3</v>
      </c>
      <c r="T571">
        <v>3</v>
      </c>
      <c r="U571" t="s">
        <v>22</v>
      </c>
      <c r="V571">
        <f>IF(tbl_Customers[[#This Row],[churn]] = "yes", 1, 0)</f>
        <v>0</v>
      </c>
      <c r="W571" t="str">
        <f>IF(tbl_Customers[[#This Row],[number_customer_service_calls]] &lt;= 1, "0-1 Calls", IF(tbl_Customers[[#This Row],[number_customer_service_calls]] &lt;= 3, "2-3 Calls", IF(tbl_Customers[[#This Row],[number_customer_service_calls]] &lt;=5, "4-5 Calls", "6+ Calls")))</f>
        <v>2-3 Calls</v>
      </c>
      <c r="X571" t="str">
        <f>IF(tbl_Customers[[#This Row],[account_length]] &lt;= 50, "0-50", IF(tbl_Customers[[#This Row],[account_length]] &lt;=100, "51-100", IF(tbl_Customers[[#This Row],[account_length]] &lt;= 150, "101-150", "151+")))</f>
        <v>101-150</v>
      </c>
      <c r="Y571" t="str">
        <f>IF(tbl_Customers[[#This Row],[total_intl_charge]] &lt;= 3, "Low Charges", "High Charges")</f>
        <v>Low Charges</v>
      </c>
      <c r="Z571" t="str">
        <f>IF(tbl_Customers[[#This Row],[total_eve_calls]]&lt;=80,"Low Calls",
IF(tbl_Customers[[#This Row],[total_eve_calls]]&lt;=120,"Medium Calls","High Calls"))</f>
        <v>Medium Calls</v>
      </c>
      <c r="AA571" t="str">
        <f>IF(tbl_Customers[[#This Row],[total_eve_charge]]&lt;=15,"Low Charges",
IF(tbl_Customers[[#This Row],[total_eve_charge]]&lt;=20,"Medium Charges","High Charges"))</f>
        <v>Medium Charges</v>
      </c>
      <c r="AB5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1" t="str">
        <f>IF(tbl_Customers[[#This Row],[number_vmail_messages]] = 0, "No Usage", IF(tbl_Customers[[#This Row],[number_vmail_messages]] &lt;= 20, "Low Usage", IF(tbl_Customers[[#This Row],[number_vmail_messages]] &lt;= 40, "Medium Usgae", "High Usage")))</f>
        <v>No Usage</v>
      </c>
      <c r="AD571" t="str">
        <f>IF(tbl_Customers[[#This Row],[total_day_minutes]]&lt;=150,"Low Usage", IF(tbl_Customers[[#This Row],[total_day_minutes]]&lt;=200,"Medium Usage", IF(tbl_Customers[[#This Row],[total_day_minutes]]&lt;=250,"High Usage","Very High Usage")))</f>
        <v>Low Usage</v>
      </c>
      <c r="AE571" t="str">
        <f>IF(tbl_Customers[[#This Row],[total_intl_calls]]&lt;=5,"Low Calls", IF(tbl_Customers[[#This Row],[total_intl_calls]]&lt;=10, "Medium Calls", "High Calls"))</f>
        <v>Medium Calls</v>
      </c>
      <c r="AF5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1" s="36" t="str">
        <f>IF(tbl_Customers[[#This Row],[Churn_Risk_Score]]&gt;=10,"High Risk", IF(tbl_Customers[[#This Row],[Churn_Risk_Score]]&gt;=5,"Medium Risk","Low Risk"))</f>
        <v>Low Risk</v>
      </c>
    </row>
    <row r="572" spans="1:33" x14ac:dyDescent="0.35">
      <c r="A572">
        <v>571</v>
      </c>
      <c r="B572" t="s">
        <v>41</v>
      </c>
      <c r="C572">
        <v>63</v>
      </c>
      <c r="D572" t="s">
        <v>21</v>
      </c>
      <c r="E572" t="s">
        <v>22</v>
      </c>
      <c r="F572" t="s">
        <v>23</v>
      </c>
      <c r="G572">
        <v>32</v>
      </c>
      <c r="H572">
        <v>30.9</v>
      </c>
      <c r="I572">
        <v>113</v>
      </c>
      <c r="J572">
        <v>5.25</v>
      </c>
      <c r="K572">
        <v>187</v>
      </c>
      <c r="L572">
        <v>113</v>
      </c>
      <c r="M572">
        <v>15.9</v>
      </c>
      <c r="N572">
        <v>230.8</v>
      </c>
      <c r="O572">
        <v>101</v>
      </c>
      <c r="P572">
        <v>10.39</v>
      </c>
      <c r="Q572">
        <v>8.6</v>
      </c>
      <c r="R572">
        <v>7</v>
      </c>
      <c r="S572">
        <v>2.3199999999999998</v>
      </c>
      <c r="T572">
        <v>1</v>
      </c>
      <c r="U572" t="s">
        <v>22</v>
      </c>
      <c r="V572">
        <f>IF(tbl_Customers[[#This Row],[churn]] = "yes", 1, 0)</f>
        <v>0</v>
      </c>
      <c r="W572" t="str">
        <f>IF(tbl_Customers[[#This Row],[number_customer_service_calls]] &lt;= 1, "0-1 Calls", IF(tbl_Customers[[#This Row],[number_customer_service_calls]] &lt;= 3, "2-3 Calls", IF(tbl_Customers[[#This Row],[number_customer_service_calls]] &lt;=5, "4-5 Calls", "6+ Calls")))</f>
        <v>0-1 Calls</v>
      </c>
      <c r="X572" t="str">
        <f>IF(tbl_Customers[[#This Row],[account_length]] &lt;= 50, "0-50", IF(tbl_Customers[[#This Row],[account_length]] &lt;=100, "51-100", IF(tbl_Customers[[#This Row],[account_length]] &lt;= 150, "101-150", "151+")))</f>
        <v>51-100</v>
      </c>
      <c r="Y572" t="str">
        <f>IF(tbl_Customers[[#This Row],[total_intl_charge]] &lt;= 3, "Low Charges", "High Charges")</f>
        <v>Low Charges</v>
      </c>
      <c r="Z572" t="str">
        <f>IF(tbl_Customers[[#This Row],[total_eve_calls]]&lt;=80,"Low Calls",
IF(tbl_Customers[[#This Row],[total_eve_calls]]&lt;=120,"Medium Calls","High Calls"))</f>
        <v>Medium Calls</v>
      </c>
      <c r="AA572" t="str">
        <f>IF(tbl_Customers[[#This Row],[total_eve_charge]]&lt;=15,"Low Charges",
IF(tbl_Customers[[#This Row],[total_eve_charge]]&lt;=20,"Medium Charges","High Charges"))</f>
        <v>Medium Charges</v>
      </c>
      <c r="AB5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2" t="str">
        <f>IF(tbl_Customers[[#This Row],[number_vmail_messages]] = 0, "No Usage", IF(tbl_Customers[[#This Row],[number_vmail_messages]] &lt;= 20, "Low Usage", IF(tbl_Customers[[#This Row],[number_vmail_messages]] &lt;= 40, "Medium Usgae", "High Usage")))</f>
        <v>Medium Usgae</v>
      </c>
      <c r="AD572" t="str">
        <f>IF(tbl_Customers[[#This Row],[total_day_minutes]]&lt;=150,"Low Usage", IF(tbl_Customers[[#This Row],[total_day_minutes]]&lt;=200,"Medium Usage", IF(tbl_Customers[[#This Row],[total_day_minutes]]&lt;=250,"High Usage","Very High Usage")))</f>
        <v>Low Usage</v>
      </c>
      <c r="AE572" t="str">
        <f>IF(tbl_Customers[[#This Row],[total_intl_calls]]&lt;=5,"Low Calls", IF(tbl_Customers[[#This Row],[total_intl_calls]]&lt;=10, "Medium Calls", "High Calls"))</f>
        <v>Medium Calls</v>
      </c>
      <c r="AF5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72" s="36" t="str">
        <f>IF(tbl_Customers[[#This Row],[Churn_Risk_Score]]&gt;=10,"High Risk", IF(tbl_Customers[[#This Row],[Churn_Risk_Score]]&gt;=5,"Medium Risk","Low Risk"))</f>
        <v>Low Risk</v>
      </c>
    </row>
    <row r="573" spans="1:33" x14ac:dyDescent="0.35">
      <c r="A573">
        <v>572</v>
      </c>
      <c r="B573" t="s">
        <v>66</v>
      </c>
      <c r="C573">
        <v>176</v>
      </c>
      <c r="D573" t="s">
        <v>21</v>
      </c>
      <c r="E573" t="s">
        <v>22</v>
      </c>
      <c r="F573" t="s">
        <v>22</v>
      </c>
      <c r="G573">
        <v>0</v>
      </c>
      <c r="H573">
        <v>223.2</v>
      </c>
      <c r="I573">
        <v>76</v>
      </c>
      <c r="J573">
        <v>37.94</v>
      </c>
      <c r="K573">
        <v>214.4</v>
      </c>
      <c r="L573">
        <v>131</v>
      </c>
      <c r="M573">
        <v>18.22</v>
      </c>
      <c r="N573">
        <v>154.4</v>
      </c>
      <c r="O573">
        <v>80</v>
      </c>
      <c r="P573">
        <v>6.95</v>
      </c>
      <c r="Q573">
        <v>10.1</v>
      </c>
      <c r="R573">
        <v>2</v>
      </c>
      <c r="S573">
        <v>2.73</v>
      </c>
      <c r="T573">
        <v>3</v>
      </c>
      <c r="U573" t="s">
        <v>22</v>
      </c>
      <c r="V573">
        <f>IF(tbl_Customers[[#This Row],[churn]] = "yes", 1, 0)</f>
        <v>0</v>
      </c>
      <c r="W573" t="str">
        <f>IF(tbl_Customers[[#This Row],[number_customer_service_calls]] &lt;= 1, "0-1 Calls", IF(tbl_Customers[[#This Row],[number_customer_service_calls]] &lt;= 3, "2-3 Calls", IF(tbl_Customers[[#This Row],[number_customer_service_calls]] &lt;=5, "4-5 Calls", "6+ Calls")))</f>
        <v>2-3 Calls</v>
      </c>
      <c r="X573" t="str">
        <f>IF(tbl_Customers[[#This Row],[account_length]] &lt;= 50, "0-50", IF(tbl_Customers[[#This Row],[account_length]] &lt;=100, "51-100", IF(tbl_Customers[[#This Row],[account_length]] &lt;= 150, "101-150", "151+")))</f>
        <v>151+</v>
      </c>
      <c r="Y573" t="str">
        <f>IF(tbl_Customers[[#This Row],[total_intl_charge]] &lt;= 3, "Low Charges", "High Charges")</f>
        <v>Low Charges</v>
      </c>
      <c r="Z573" t="str">
        <f>IF(tbl_Customers[[#This Row],[total_eve_calls]]&lt;=80,"Low Calls",
IF(tbl_Customers[[#This Row],[total_eve_calls]]&lt;=120,"Medium Calls","High Calls"))</f>
        <v>High Calls</v>
      </c>
      <c r="AA573" t="str">
        <f>IF(tbl_Customers[[#This Row],[total_eve_charge]]&lt;=15,"Low Charges",
IF(tbl_Customers[[#This Row],[total_eve_charge]]&lt;=20,"Medium Charges","High Charges"))</f>
        <v>Medium Charges</v>
      </c>
      <c r="AB5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3" t="str">
        <f>IF(tbl_Customers[[#This Row],[number_vmail_messages]] = 0, "No Usage", IF(tbl_Customers[[#This Row],[number_vmail_messages]] &lt;= 20, "Low Usage", IF(tbl_Customers[[#This Row],[number_vmail_messages]] &lt;= 40, "Medium Usgae", "High Usage")))</f>
        <v>No Usage</v>
      </c>
      <c r="AD573" t="str">
        <f>IF(tbl_Customers[[#This Row],[total_day_minutes]]&lt;=150,"Low Usage", IF(tbl_Customers[[#This Row],[total_day_minutes]]&lt;=200,"Medium Usage", IF(tbl_Customers[[#This Row],[total_day_minutes]]&lt;=250,"High Usage","Very High Usage")))</f>
        <v>High Usage</v>
      </c>
      <c r="AE573" t="str">
        <f>IF(tbl_Customers[[#This Row],[total_intl_calls]]&lt;=5,"Low Calls", IF(tbl_Customers[[#This Row],[total_intl_calls]]&lt;=10, "Medium Calls", "High Calls"))</f>
        <v>Low Calls</v>
      </c>
      <c r="AF5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3" s="36" t="str">
        <f>IF(tbl_Customers[[#This Row],[Churn_Risk_Score]]&gt;=10,"High Risk", IF(tbl_Customers[[#This Row],[Churn_Risk_Score]]&gt;=5,"Medium Risk","Low Risk"))</f>
        <v>Low Risk</v>
      </c>
    </row>
    <row r="574" spans="1:33" x14ac:dyDescent="0.35">
      <c r="A574">
        <v>573</v>
      </c>
      <c r="B574" t="s">
        <v>43</v>
      </c>
      <c r="C574">
        <v>108</v>
      </c>
      <c r="D574" t="s">
        <v>28</v>
      </c>
      <c r="E574" t="s">
        <v>22</v>
      </c>
      <c r="F574" t="s">
        <v>22</v>
      </c>
      <c r="G574">
        <v>0</v>
      </c>
      <c r="H574">
        <v>187.4</v>
      </c>
      <c r="I574">
        <v>101</v>
      </c>
      <c r="J574">
        <v>31.86</v>
      </c>
      <c r="K574">
        <v>199.9</v>
      </c>
      <c r="L574">
        <v>126</v>
      </c>
      <c r="M574">
        <v>16.989999999999998</v>
      </c>
      <c r="N574">
        <v>216.1</v>
      </c>
      <c r="O574">
        <v>107</v>
      </c>
      <c r="P574">
        <v>9.7200000000000006</v>
      </c>
      <c r="Q574">
        <v>12.6</v>
      </c>
      <c r="R574">
        <v>8</v>
      </c>
      <c r="S574">
        <v>3.4</v>
      </c>
      <c r="T574">
        <v>1</v>
      </c>
      <c r="U574" t="s">
        <v>22</v>
      </c>
      <c r="V574">
        <f>IF(tbl_Customers[[#This Row],[churn]] = "yes", 1, 0)</f>
        <v>0</v>
      </c>
      <c r="W574" t="str">
        <f>IF(tbl_Customers[[#This Row],[number_customer_service_calls]] &lt;= 1, "0-1 Calls", IF(tbl_Customers[[#This Row],[number_customer_service_calls]] &lt;= 3, "2-3 Calls", IF(tbl_Customers[[#This Row],[number_customer_service_calls]] &lt;=5, "4-5 Calls", "6+ Calls")))</f>
        <v>0-1 Calls</v>
      </c>
      <c r="X574" t="str">
        <f>IF(tbl_Customers[[#This Row],[account_length]] &lt;= 50, "0-50", IF(tbl_Customers[[#This Row],[account_length]] &lt;=100, "51-100", IF(tbl_Customers[[#This Row],[account_length]] &lt;= 150, "101-150", "151+")))</f>
        <v>101-150</v>
      </c>
      <c r="Y574" t="str">
        <f>IF(tbl_Customers[[#This Row],[total_intl_charge]] &lt;= 3, "Low Charges", "High Charges")</f>
        <v>High Charges</v>
      </c>
      <c r="Z574" t="str">
        <f>IF(tbl_Customers[[#This Row],[total_eve_calls]]&lt;=80,"Low Calls",
IF(tbl_Customers[[#This Row],[total_eve_calls]]&lt;=120,"Medium Calls","High Calls"))</f>
        <v>High Calls</v>
      </c>
      <c r="AA574" t="str">
        <f>IF(tbl_Customers[[#This Row],[total_eve_charge]]&lt;=15,"Low Charges",
IF(tbl_Customers[[#This Row],[total_eve_charge]]&lt;=20,"Medium Charges","High Charges"))</f>
        <v>Medium Charges</v>
      </c>
      <c r="AB5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4" t="str">
        <f>IF(tbl_Customers[[#This Row],[number_vmail_messages]] = 0, "No Usage", IF(tbl_Customers[[#This Row],[number_vmail_messages]] &lt;= 20, "Low Usage", IF(tbl_Customers[[#This Row],[number_vmail_messages]] &lt;= 40, "Medium Usgae", "High Usage")))</f>
        <v>No Usage</v>
      </c>
      <c r="AD574" t="str">
        <f>IF(tbl_Customers[[#This Row],[total_day_minutes]]&lt;=150,"Low Usage", IF(tbl_Customers[[#This Row],[total_day_minutes]]&lt;=200,"Medium Usage", IF(tbl_Customers[[#This Row],[total_day_minutes]]&lt;=250,"High Usage","Very High Usage")))</f>
        <v>Medium Usage</v>
      </c>
      <c r="AE574" t="str">
        <f>IF(tbl_Customers[[#This Row],[total_intl_calls]]&lt;=5,"Low Calls", IF(tbl_Customers[[#This Row],[total_intl_calls]]&lt;=10, "Medium Calls", "High Calls"))</f>
        <v>Medium Calls</v>
      </c>
      <c r="AF5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74" s="36" t="str">
        <f>IF(tbl_Customers[[#This Row],[Churn_Risk_Score]]&gt;=10,"High Risk", IF(tbl_Customers[[#This Row],[Churn_Risk_Score]]&gt;=5,"Medium Risk","Low Risk"))</f>
        <v>Low Risk</v>
      </c>
    </row>
    <row r="575" spans="1:33" x14ac:dyDescent="0.35">
      <c r="A575">
        <v>574</v>
      </c>
      <c r="B575" t="s">
        <v>41</v>
      </c>
      <c r="C575">
        <v>71</v>
      </c>
      <c r="D575" t="s">
        <v>21</v>
      </c>
      <c r="E575" t="s">
        <v>22</v>
      </c>
      <c r="F575" t="s">
        <v>22</v>
      </c>
      <c r="G575">
        <v>0</v>
      </c>
      <c r="H575">
        <v>277.5</v>
      </c>
      <c r="I575">
        <v>104</v>
      </c>
      <c r="J575">
        <v>47.18</v>
      </c>
      <c r="K575">
        <v>131.80000000000001</v>
      </c>
      <c r="L575">
        <v>121</v>
      </c>
      <c r="M575">
        <v>11.2</v>
      </c>
      <c r="N575">
        <v>126.9</v>
      </c>
      <c r="O575">
        <v>101</v>
      </c>
      <c r="P575">
        <v>5.71</v>
      </c>
      <c r="Q575">
        <v>8.1999999999999993</v>
      </c>
      <c r="R575">
        <v>2</v>
      </c>
      <c r="S575">
        <v>2.21</v>
      </c>
      <c r="T575">
        <v>1</v>
      </c>
      <c r="U575" t="s">
        <v>22</v>
      </c>
      <c r="V575">
        <f>IF(tbl_Customers[[#This Row],[churn]] = "yes", 1, 0)</f>
        <v>0</v>
      </c>
      <c r="W575" t="str">
        <f>IF(tbl_Customers[[#This Row],[number_customer_service_calls]] &lt;= 1, "0-1 Calls", IF(tbl_Customers[[#This Row],[number_customer_service_calls]] &lt;= 3, "2-3 Calls", IF(tbl_Customers[[#This Row],[number_customer_service_calls]] &lt;=5, "4-5 Calls", "6+ Calls")))</f>
        <v>0-1 Calls</v>
      </c>
      <c r="X575" t="str">
        <f>IF(tbl_Customers[[#This Row],[account_length]] &lt;= 50, "0-50", IF(tbl_Customers[[#This Row],[account_length]] &lt;=100, "51-100", IF(tbl_Customers[[#This Row],[account_length]] &lt;= 150, "101-150", "151+")))</f>
        <v>51-100</v>
      </c>
      <c r="Y575" t="str">
        <f>IF(tbl_Customers[[#This Row],[total_intl_charge]] &lt;= 3, "Low Charges", "High Charges")</f>
        <v>Low Charges</v>
      </c>
      <c r="Z575" t="str">
        <f>IF(tbl_Customers[[#This Row],[total_eve_calls]]&lt;=80,"Low Calls",
IF(tbl_Customers[[#This Row],[total_eve_calls]]&lt;=120,"Medium Calls","High Calls"))</f>
        <v>High Calls</v>
      </c>
      <c r="AA575" t="str">
        <f>IF(tbl_Customers[[#This Row],[total_eve_charge]]&lt;=15,"Low Charges",
IF(tbl_Customers[[#This Row],[total_eve_charge]]&lt;=20,"Medium Charges","High Charges"))</f>
        <v>Low Charges</v>
      </c>
      <c r="AB5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5" t="str">
        <f>IF(tbl_Customers[[#This Row],[number_vmail_messages]] = 0, "No Usage", IF(tbl_Customers[[#This Row],[number_vmail_messages]] &lt;= 20, "Low Usage", IF(tbl_Customers[[#This Row],[number_vmail_messages]] &lt;= 40, "Medium Usgae", "High Usage")))</f>
        <v>No Usage</v>
      </c>
      <c r="AD575" t="str">
        <f>IF(tbl_Customers[[#This Row],[total_day_minutes]]&lt;=150,"Low Usage", IF(tbl_Customers[[#This Row],[total_day_minutes]]&lt;=200,"Medium Usage", IF(tbl_Customers[[#This Row],[total_day_minutes]]&lt;=250,"High Usage","Very High Usage")))</f>
        <v>Very High Usage</v>
      </c>
      <c r="AE575" t="str">
        <f>IF(tbl_Customers[[#This Row],[total_intl_calls]]&lt;=5,"Low Calls", IF(tbl_Customers[[#This Row],[total_intl_calls]]&lt;=10, "Medium Calls", "High Calls"))</f>
        <v>Low Calls</v>
      </c>
      <c r="AF5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75" s="36" t="str">
        <f>IF(tbl_Customers[[#This Row],[Churn_Risk_Score]]&gt;=10,"High Risk", IF(tbl_Customers[[#This Row],[Churn_Risk_Score]]&gt;=5,"Medium Risk","Low Risk"))</f>
        <v>Medium Risk</v>
      </c>
    </row>
    <row r="576" spans="1:33" x14ac:dyDescent="0.35">
      <c r="A576">
        <v>575</v>
      </c>
      <c r="B576" t="s">
        <v>67</v>
      </c>
      <c r="C576">
        <v>137</v>
      </c>
      <c r="D576" t="s">
        <v>28</v>
      </c>
      <c r="E576" t="s">
        <v>22</v>
      </c>
      <c r="F576" t="s">
        <v>22</v>
      </c>
      <c r="G576">
        <v>0</v>
      </c>
      <c r="H576">
        <v>147.19999999999999</v>
      </c>
      <c r="I576">
        <v>119</v>
      </c>
      <c r="J576">
        <v>25.02</v>
      </c>
      <c r="K576">
        <v>192.8</v>
      </c>
      <c r="L576">
        <v>91</v>
      </c>
      <c r="M576">
        <v>16.39</v>
      </c>
      <c r="N576">
        <v>172.7</v>
      </c>
      <c r="O576">
        <v>105</v>
      </c>
      <c r="P576">
        <v>7.77</v>
      </c>
      <c r="Q576">
        <v>10.199999999999999</v>
      </c>
      <c r="R576">
        <v>4</v>
      </c>
      <c r="S576">
        <v>2.75</v>
      </c>
      <c r="T576">
        <v>1</v>
      </c>
      <c r="U576" t="s">
        <v>22</v>
      </c>
      <c r="V576">
        <f>IF(tbl_Customers[[#This Row],[churn]] = "yes", 1, 0)</f>
        <v>0</v>
      </c>
      <c r="W576" t="str">
        <f>IF(tbl_Customers[[#This Row],[number_customer_service_calls]] &lt;= 1, "0-1 Calls", IF(tbl_Customers[[#This Row],[number_customer_service_calls]] &lt;= 3, "2-3 Calls", IF(tbl_Customers[[#This Row],[number_customer_service_calls]] &lt;=5, "4-5 Calls", "6+ Calls")))</f>
        <v>0-1 Calls</v>
      </c>
      <c r="X576" t="str">
        <f>IF(tbl_Customers[[#This Row],[account_length]] &lt;= 50, "0-50", IF(tbl_Customers[[#This Row],[account_length]] &lt;=100, "51-100", IF(tbl_Customers[[#This Row],[account_length]] &lt;= 150, "101-150", "151+")))</f>
        <v>101-150</v>
      </c>
      <c r="Y576" t="str">
        <f>IF(tbl_Customers[[#This Row],[total_intl_charge]] &lt;= 3, "Low Charges", "High Charges")</f>
        <v>Low Charges</v>
      </c>
      <c r="Z576" t="str">
        <f>IF(tbl_Customers[[#This Row],[total_eve_calls]]&lt;=80,"Low Calls",
IF(tbl_Customers[[#This Row],[total_eve_calls]]&lt;=120,"Medium Calls","High Calls"))</f>
        <v>Medium Calls</v>
      </c>
      <c r="AA576" t="str">
        <f>IF(tbl_Customers[[#This Row],[total_eve_charge]]&lt;=15,"Low Charges",
IF(tbl_Customers[[#This Row],[total_eve_charge]]&lt;=20,"Medium Charges","High Charges"))</f>
        <v>Medium Charges</v>
      </c>
      <c r="AB5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6" t="str">
        <f>IF(tbl_Customers[[#This Row],[number_vmail_messages]] = 0, "No Usage", IF(tbl_Customers[[#This Row],[number_vmail_messages]] &lt;= 20, "Low Usage", IF(tbl_Customers[[#This Row],[number_vmail_messages]] &lt;= 40, "Medium Usgae", "High Usage")))</f>
        <v>No Usage</v>
      </c>
      <c r="AD576" t="str">
        <f>IF(tbl_Customers[[#This Row],[total_day_minutes]]&lt;=150,"Low Usage", IF(tbl_Customers[[#This Row],[total_day_minutes]]&lt;=200,"Medium Usage", IF(tbl_Customers[[#This Row],[total_day_minutes]]&lt;=250,"High Usage","Very High Usage")))</f>
        <v>Low Usage</v>
      </c>
      <c r="AE576" t="str">
        <f>IF(tbl_Customers[[#This Row],[total_intl_calls]]&lt;=5,"Low Calls", IF(tbl_Customers[[#This Row],[total_intl_calls]]&lt;=10, "Medium Calls", "High Calls"))</f>
        <v>Low Calls</v>
      </c>
      <c r="AF5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6" s="36" t="str">
        <f>IF(tbl_Customers[[#This Row],[Churn_Risk_Score]]&gt;=10,"High Risk", IF(tbl_Customers[[#This Row],[Churn_Risk_Score]]&gt;=5,"Medium Risk","Low Risk"))</f>
        <v>Low Risk</v>
      </c>
    </row>
    <row r="577" spans="1:33" x14ac:dyDescent="0.35">
      <c r="A577">
        <v>576</v>
      </c>
      <c r="B577" t="s">
        <v>69</v>
      </c>
      <c r="C577">
        <v>82</v>
      </c>
      <c r="D577" t="s">
        <v>25</v>
      </c>
      <c r="E577" t="s">
        <v>22</v>
      </c>
      <c r="F577" t="s">
        <v>22</v>
      </c>
      <c r="G577">
        <v>0</v>
      </c>
      <c r="H577">
        <v>185.8</v>
      </c>
      <c r="I577">
        <v>36</v>
      </c>
      <c r="J577">
        <v>31.59</v>
      </c>
      <c r="K577">
        <v>276.5</v>
      </c>
      <c r="L577">
        <v>134</v>
      </c>
      <c r="M577">
        <v>23.5</v>
      </c>
      <c r="N577">
        <v>192.1</v>
      </c>
      <c r="O577">
        <v>104</v>
      </c>
      <c r="P577">
        <v>8.64</v>
      </c>
      <c r="Q577">
        <v>5.7</v>
      </c>
      <c r="R577">
        <v>7</v>
      </c>
      <c r="S577">
        <v>1.54</v>
      </c>
      <c r="T577">
        <v>4</v>
      </c>
      <c r="U577" t="s">
        <v>22</v>
      </c>
      <c r="V577">
        <f>IF(tbl_Customers[[#This Row],[churn]] = "yes", 1, 0)</f>
        <v>0</v>
      </c>
      <c r="W577" t="str">
        <f>IF(tbl_Customers[[#This Row],[number_customer_service_calls]] &lt;= 1, "0-1 Calls", IF(tbl_Customers[[#This Row],[number_customer_service_calls]] &lt;= 3, "2-3 Calls", IF(tbl_Customers[[#This Row],[number_customer_service_calls]] &lt;=5, "4-5 Calls", "6+ Calls")))</f>
        <v>4-5 Calls</v>
      </c>
      <c r="X577" t="str">
        <f>IF(tbl_Customers[[#This Row],[account_length]] &lt;= 50, "0-50", IF(tbl_Customers[[#This Row],[account_length]] &lt;=100, "51-100", IF(tbl_Customers[[#This Row],[account_length]] &lt;= 150, "101-150", "151+")))</f>
        <v>51-100</v>
      </c>
      <c r="Y577" t="str">
        <f>IF(tbl_Customers[[#This Row],[total_intl_charge]] &lt;= 3, "Low Charges", "High Charges")</f>
        <v>Low Charges</v>
      </c>
      <c r="Z577" t="str">
        <f>IF(tbl_Customers[[#This Row],[total_eve_calls]]&lt;=80,"Low Calls",
IF(tbl_Customers[[#This Row],[total_eve_calls]]&lt;=120,"Medium Calls","High Calls"))</f>
        <v>High Calls</v>
      </c>
      <c r="AA577" t="str">
        <f>IF(tbl_Customers[[#This Row],[total_eve_charge]]&lt;=15,"Low Charges",
IF(tbl_Customers[[#This Row],[total_eve_charge]]&lt;=20,"Medium Charges","High Charges"))</f>
        <v>High Charges</v>
      </c>
      <c r="AB5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7" t="str">
        <f>IF(tbl_Customers[[#This Row],[number_vmail_messages]] = 0, "No Usage", IF(tbl_Customers[[#This Row],[number_vmail_messages]] &lt;= 20, "Low Usage", IF(tbl_Customers[[#This Row],[number_vmail_messages]] &lt;= 40, "Medium Usgae", "High Usage")))</f>
        <v>No Usage</v>
      </c>
      <c r="AD577" t="str">
        <f>IF(tbl_Customers[[#This Row],[total_day_minutes]]&lt;=150,"Low Usage", IF(tbl_Customers[[#This Row],[total_day_minutes]]&lt;=200,"Medium Usage", IF(tbl_Customers[[#This Row],[total_day_minutes]]&lt;=250,"High Usage","Very High Usage")))</f>
        <v>Medium Usage</v>
      </c>
      <c r="AE577" t="str">
        <f>IF(tbl_Customers[[#This Row],[total_intl_calls]]&lt;=5,"Low Calls", IF(tbl_Customers[[#This Row],[total_intl_calls]]&lt;=10, "Medium Calls", "High Calls"))</f>
        <v>Medium Calls</v>
      </c>
      <c r="AF5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77" s="36" t="str">
        <f>IF(tbl_Customers[[#This Row],[Churn_Risk_Score]]&gt;=10,"High Risk", IF(tbl_Customers[[#This Row],[Churn_Risk_Score]]&gt;=5,"Medium Risk","Low Risk"))</f>
        <v>Medium Risk</v>
      </c>
    </row>
    <row r="578" spans="1:33" x14ac:dyDescent="0.35">
      <c r="A578">
        <v>577</v>
      </c>
      <c r="B578" t="s">
        <v>24</v>
      </c>
      <c r="C578">
        <v>92</v>
      </c>
      <c r="D578" t="s">
        <v>28</v>
      </c>
      <c r="E578" t="s">
        <v>22</v>
      </c>
      <c r="F578" t="s">
        <v>23</v>
      </c>
      <c r="G578">
        <v>29</v>
      </c>
      <c r="H578">
        <v>155.4</v>
      </c>
      <c r="I578">
        <v>110</v>
      </c>
      <c r="J578">
        <v>26.42</v>
      </c>
      <c r="K578">
        <v>188.5</v>
      </c>
      <c r="L578">
        <v>104</v>
      </c>
      <c r="M578">
        <v>16.02</v>
      </c>
      <c r="N578">
        <v>254.9</v>
      </c>
      <c r="O578">
        <v>118</v>
      </c>
      <c r="P578">
        <v>11.47</v>
      </c>
      <c r="Q578">
        <v>8</v>
      </c>
      <c r="R578">
        <v>4</v>
      </c>
      <c r="S578">
        <v>2.16</v>
      </c>
      <c r="T578">
        <v>3</v>
      </c>
      <c r="U578" t="s">
        <v>22</v>
      </c>
      <c r="V578">
        <f>IF(tbl_Customers[[#This Row],[churn]] = "yes", 1, 0)</f>
        <v>0</v>
      </c>
      <c r="W578" t="str">
        <f>IF(tbl_Customers[[#This Row],[number_customer_service_calls]] &lt;= 1, "0-1 Calls", IF(tbl_Customers[[#This Row],[number_customer_service_calls]] &lt;= 3, "2-3 Calls", IF(tbl_Customers[[#This Row],[number_customer_service_calls]] &lt;=5, "4-5 Calls", "6+ Calls")))</f>
        <v>2-3 Calls</v>
      </c>
      <c r="X578" t="str">
        <f>IF(tbl_Customers[[#This Row],[account_length]] &lt;= 50, "0-50", IF(tbl_Customers[[#This Row],[account_length]] &lt;=100, "51-100", IF(tbl_Customers[[#This Row],[account_length]] &lt;= 150, "101-150", "151+")))</f>
        <v>51-100</v>
      </c>
      <c r="Y578" t="str">
        <f>IF(tbl_Customers[[#This Row],[total_intl_charge]] &lt;= 3, "Low Charges", "High Charges")</f>
        <v>Low Charges</v>
      </c>
      <c r="Z578" t="str">
        <f>IF(tbl_Customers[[#This Row],[total_eve_calls]]&lt;=80,"Low Calls",
IF(tbl_Customers[[#This Row],[total_eve_calls]]&lt;=120,"Medium Calls","High Calls"))</f>
        <v>Medium Calls</v>
      </c>
      <c r="AA578" t="str">
        <f>IF(tbl_Customers[[#This Row],[total_eve_charge]]&lt;=15,"Low Charges",
IF(tbl_Customers[[#This Row],[total_eve_charge]]&lt;=20,"Medium Charges","High Charges"))</f>
        <v>Medium Charges</v>
      </c>
      <c r="AB5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8" t="str">
        <f>IF(tbl_Customers[[#This Row],[number_vmail_messages]] = 0, "No Usage", IF(tbl_Customers[[#This Row],[number_vmail_messages]] &lt;= 20, "Low Usage", IF(tbl_Customers[[#This Row],[number_vmail_messages]] &lt;= 40, "Medium Usgae", "High Usage")))</f>
        <v>Medium Usgae</v>
      </c>
      <c r="AD578" t="str">
        <f>IF(tbl_Customers[[#This Row],[total_day_minutes]]&lt;=150,"Low Usage", IF(tbl_Customers[[#This Row],[total_day_minutes]]&lt;=200,"Medium Usage", IF(tbl_Customers[[#This Row],[total_day_minutes]]&lt;=250,"High Usage","Very High Usage")))</f>
        <v>Medium Usage</v>
      </c>
      <c r="AE578" t="str">
        <f>IF(tbl_Customers[[#This Row],[total_intl_calls]]&lt;=5,"Low Calls", IF(tbl_Customers[[#This Row],[total_intl_calls]]&lt;=10, "Medium Calls", "High Calls"))</f>
        <v>Low Calls</v>
      </c>
      <c r="AF5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78" s="36" t="str">
        <f>IF(tbl_Customers[[#This Row],[Churn_Risk_Score]]&gt;=10,"High Risk", IF(tbl_Customers[[#This Row],[Churn_Risk_Score]]&gt;=5,"Medium Risk","Low Risk"))</f>
        <v>Low Risk</v>
      </c>
    </row>
    <row r="579" spans="1:33" x14ac:dyDescent="0.35">
      <c r="A579">
        <v>578</v>
      </c>
      <c r="B579" t="s">
        <v>51</v>
      </c>
      <c r="C579">
        <v>165</v>
      </c>
      <c r="D579" t="s">
        <v>28</v>
      </c>
      <c r="E579" t="s">
        <v>22</v>
      </c>
      <c r="F579" t="s">
        <v>22</v>
      </c>
      <c r="G579">
        <v>0</v>
      </c>
      <c r="H579">
        <v>154.19999999999999</v>
      </c>
      <c r="I579">
        <v>91</v>
      </c>
      <c r="J579">
        <v>26.21</v>
      </c>
      <c r="K579">
        <v>268.60000000000002</v>
      </c>
      <c r="L579">
        <v>108</v>
      </c>
      <c r="M579">
        <v>22.83</v>
      </c>
      <c r="N579">
        <v>188.8</v>
      </c>
      <c r="O579">
        <v>99</v>
      </c>
      <c r="P579">
        <v>8.5</v>
      </c>
      <c r="Q579">
        <v>10.9</v>
      </c>
      <c r="R579">
        <v>4</v>
      </c>
      <c r="S579">
        <v>2.94</v>
      </c>
      <c r="T579">
        <v>6</v>
      </c>
      <c r="U579" t="s">
        <v>22</v>
      </c>
      <c r="V579">
        <f>IF(tbl_Customers[[#This Row],[churn]] = "yes", 1, 0)</f>
        <v>0</v>
      </c>
      <c r="W579" t="str">
        <f>IF(tbl_Customers[[#This Row],[number_customer_service_calls]] &lt;= 1, "0-1 Calls", IF(tbl_Customers[[#This Row],[number_customer_service_calls]] &lt;= 3, "2-3 Calls", IF(tbl_Customers[[#This Row],[number_customer_service_calls]] &lt;=5, "4-5 Calls", "6+ Calls")))</f>
        <v>6+ Calls</v>
      </c>
      <c r="X579" t="str">
        <f>IF(tbl_Customers[[#This Row],[account_length]] &lt;= 50, "0-50", IF(tbl_Customers[[#This Row],[account_length]] &lt;=100, "51-100", IF(tbl_Customers[[#This Row],[account_length]] &lt;= 150, "101-150", "151+")))</f>
        <v>151+</v>
      </c>
      <c r="Y579" t="str">
        <f>IF(tbl_Customers[[#This Row],[total_intl_charge]] &lt;= 3, "Low Charges", "High Charges")</f>
        <v>Low Charges</v>
      </c>
      <c r="Z579" t="str">
        <f>IF(tbl_Customers[[#This Row],[total_eve_calls]]&lt;=80,"Low Calls",
IF(tbl_Customers[[#This Row],[total_eve_calls]]&lt;=120,"Medium Calls","High Calls"))</f>
        <v>Medium Calls</v>
      </c>
      <c r="AA579" t="str">
        <f>IF(tbl_Customers[[#This Row],[total_eve_charge]]&lt;=15,"Low Charges",
IF(tbl_Customers[[#This Row],[total_eve_charge]]&lt;=20,"Medium Charges","High Charges"))</f>
        <v>High Charges</v>
      </c>
      <c r="AB5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9" t="str">
        <f>IF(tbl_Customers[[#This Row],[number_vmail_messages]] = 0, "No Usage", IF(tbl_Customers[[#This Row],[number_vmail_messages]] &lt;= 20, "Low Usage", IF(tbl_Customers[[#This Row],[number_vmail_messages]] &lt;= 40, "Medium Usgae", "High Usage")))</f>
        <v>No Usage</v>
      </c>
      <c r="AD579" t="str">
        <f>IF(tbl_Customers[[#This Row],[total_day_minutes]]&lt;=150,"Low Usage", IF(tbl_Customers[[#This Row],[total_day_minutes]]&lt;=200,"Medium Usage", IF(tbl_Customers[[#This Row],[total_day_minutes]]&lt;=250,"High Usage","Very High Usage")))</f>
        <v>Medium Usage</v>
      </c>
      <c r="AE579" t="str">
        <f>IF(tbl_Customers[[#This Row],[total_intl_calls]]&lt;=5,"Low Calls", IF(tbl_Customers[[#This Row],[total_intl_calls]]&lt;=10, "Medium Calls", "High Calls"))</f>
        <v>Low Calls</v>
      </c>
      <c r="AF5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79" s="36" t="str">
        <f>IF(tbl_Customers[[#This Row],[Churn_Risk_Score]]&gt;=10,"High Risk", IF(tbl_Customers[[#This Row],[Churn_Risk_Score]]&gt;=5,"Medium Risk","Low Risk"))</f>
        <v>Medium Risk</v>
      </c>
    </row>
    <row r="580" spans="1:33" x14ac:dyDescent="0.35">
      <c r="A580">
        <v>579</v>
      </c>
      <c r="B580" t="s">
        <v>35</v>
      </c>
      <c r="C580">
        <v>96</v>
      </c>
      <c r="D580" t="s">
        <v>21</v>
      </c>
      <c r="E580" t="s">
        <v>22</v>
      </c>
      <c r="F580" t="s">
        <v>22</v>
      </c>
      <c r="G580">
        <v>0</v>
      </c>
      <c r="H580">
        <v>97.6</v>
      </c>
      <c r="I580">
        <v>98</v>
      </c>
      <c r="J580">
        <v>16.59</v>
      </c>
      <c r="K580">
        <v>105.5</v>
      </c>
      <c r="L580">
        <v>118</v>
      </c>
      <c r="M580">
        <v>8.9700000000000006</v>
      </c>
      <c r="N580">
        <v>220.2</v>
      </c>
      <c r="O580">
        <v>105</v>
      </c>
      <c r="P580">
        <v>9.91</v>
      </c>
      <c r="Q580">
        <v>11.6</v>
      </c>
      <c r="R580">
        <v>9</v>
      </c>
      <c r="S580">
        <v>3.13</v>
      </c>
      <c r="T580">
        <v>1</v>
      </c>
      <c r="U580" t="s">
        <v>22</v>
      </c>
      <c r="V580">
        <f>IF(tbl_Customers[[#This Row],[churn]] = "yes", 1, 0)</f>
        <v>0</v>
      </c>
      <c r="W580" t="str">
        <f>IF(tbl_Customers[[#This Row],[number_customer_service_calls]] &lt;= 1, "0-1 Calls", IF(tbl_Customers[[#This Row],[number_customer_service_calls]] &lt;= 3, "2-3 Calls", IF(tbl_Customers[[#This Row],[number_customer_service_calls]] &lt;=5, "4-5 Calls", "6+ Calls")))</f>
        <v>0-1 Calls</v>
      </c>
      <c r="X580" t="str">
        <f>IF(tbl_Customers[[#This Row],[account_length]] &lt;= 50, "0-50", IF(tbl_Customers[[#This Row],[account_length]] &lt;=100, "51-100", IF(tbl_Customers[[#This Row],[account_length]] &lt;= 150, "101-150", "151+")))</f>
        <v>51-100</v>
      </c>
      <c r="Y580" t="str">
        <f>IF(tbl_Customers[[#This Row],[total_intl_charge]] &lt;= 3, "Low Charges", "High Charges")</f>
        <v>High Charges</v>
      </c>
      <c r="Z580" t="str">
        <f>IF(tbl_Customers[[#This Row],[total_eve_calls]]&lt;=80,"Low Calls",
IF(tbl_Customers[[#This Row],[total_eve_calls]]&lt;=120,"Medium Calls","High Calls"))</f>
        <v>Medium Calls</v>
      </c>
      <c r="AA580" t="str">
        <f>IF(tbl_Customers[[#This Row],[total_eve_charge]]&lt;=15,"Low Charges",
IF(tbl_Customers[[#This Row],[total_eve_charge]]&lt;=20,"Medium Charges","High Charges"))</f>
        <v>Low Charges</v>
      </c>
      <c r="AB5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0" t="str">
        <f>IF(tbl_Customers[[#This Row],[number_vmail_messages]] = 0, "No Usage", IF(tbl_Customers[[#This Row],[number_vmail_messages]] &lt;= 20, "Low Usage", IF(tbl_Customers[[#This Row],[number_vmail_messages]] &lt;= 40, "Medium Usgae", "High Usage")))</f>
        <v>No Usage</v>
      </c>
      <c r="AD580" t="str">
        <f>IF(tbl_Customers[[#This Row],[total_day_minutes]]&lt;=150,"Low Usage", IF(tbl_Customers[[#This Row],[total_day_minutes]]&lt;=200,"Medium Usage", IF(tbl_Customers[[#This Row],[total_day_minutes]]&lt;=250,"High Usage","Very High Usage")))</f>
        <v>Low Usage</v>
      </c>
      <c r="AE580" t="str">
        <f>IF(tbl_Customers[[#This Row],[total_intl_calls]]&lt;=5,"Low Calls", IF(tbl_Customers[[#This Row],[total_intl_calls]]&lt;=10, "Medium Calls", "High Calls"))</f>
        <v>Medium Calls</v>
      </c>
      <c r="AF5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80" s="36" t="str">
        <f>IF(tbl_Customers[[#This Row],[Churn_Risk_Score]]&gt;=10,"High Risk", IF(tbl_Customers[[#This Row],[Churn_Risk_Score]]&gt;=5,"Medium Risk","Low Risk"))</f>
        <v>Low Risk</v>
      </c>
    </row>
    <row r="581" spans="1:33" x14ac:dyDescent="0.35">
      <c r="A581">
        <v>580</v>
      </c>
      <c r="B581" t="s">
        <v>50</v>
      </c>
      <c r="C581">
        <v>156</v>
      </c>
      <c r="D581" t="s">
        <v>21</v>
      </c>
      <c r="E581" t="s">
        <v>22</v>
      </c>
      <c r="F581" t="s">
        <v>22</v>
      </c>
      <c r="G581">
        <v>0</v>
      </c>
      <c r="H581">
        <v>178.8</v>
      </c>
      <c r="I581">
        <v>94</v>
      </c>
      <c r="J581">
        <v>30.4</v>
      </c>
      <c r="K581">
        <v>178.4</v>
      </c>
      <c r="L581">
        <v>97</v>
      </c>
      <c r="M581">
        <v>15.16</v>
      </c>
      <c r="N581">
        <v>169.2</v>
      </c>
      <c r="O581">
        <v>77</v>
      </c>
      <c r="P581">
        <v>7.61</v>
      </c>
      <c r="Q581">
        <v>7.5</v>
      </c>
      <c r="R581">
        <v>3</v>
      </c>
      <c r="S581">
        <v>2.0299999999999998</v>
      </c>
      <c r="T581">
        <v>1</v>
      </c>
      <c r="U581" t="s">
        <v>22</v>
      </c>
      <c r="V581">
        <f>IF(tbl_Customers[[#This Row],[churn]] = "yes", 1, 0)</f>
        <v>0</v>
      </c>
      <c r="W581" t="str">
        <f>IF(tbl_Customers[[#This Row],[number_customer_service_calls]] &lt;= 1, "0-1 Calls", IF(tbl_Customers[[#This Row],[number_customer_service_calls]] &lt;= 3, "2-3 Calls", IF(tbl_Customers[[#This Row],[number_customer_service_calls]] &lt;=5, "4-5 Calls", "6+ Calls")))</f>
        <v>0-1 Calls</v>
      </c>
      <c r="X581" t="str">
        <f>IF(tbl_Customers[[#This Row],[account_length]] &lt;= 50, "0-50", IF(tbl_Customers[[#This Row],[account_length]] &lt;=100, "51-100", IF(tbl_Customers[[#This Row],[account_length]] &lt;= 150, "101-150", "151+")))</f>
        <v>151+</v>
      </c>
      <c r="Y581" t="str">
        <f>IF(tbl_Customers[[#This Row],[total_intl_charge]] &lt;= 3, "Low Charges", "High Charges")</f>
        <v>Low Charges</v>
      </c>
      <c r="Z581" t="str">
        <f>IF(tbl_Customers[[#This Row],[total_eve_calls]]&lt;=80,"Low Calls",
IF(tbl_Customers[[#This Row],[total_eve_calls]]&lt;=120,"Medium Calls","High Calls"))</f>
        <v>Medium Calls</v>
      </c>
      <c r="AA581" t="str">
        <f>IF(tbl_Customers[[#This Row],[total_eve_charge]]&lt;=15,"Low Charges",
IF(tbl_Customers[[#This Row],[total_eve_charge]]&lt;=20,"Medium Charges","High Charges"))</f>
        <v>Medium Charges</v>
      </c>
      <c r="AB5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81" t="str">
        <f>IF(tbl_Customers[[#This Row],[number_vmail_messages]] = 0, "No Usage", IF(tbl_Customers[[#This Row],[number_vmail_messages]] &lt;= 20, "Low Usage", IF(tbl_Customers[[#This Row],[number_vmail_messages]] &lt;= 40, "Medium Usgae", "High Usage")))</f>
        <v>No Usage</v>
      </c>
      <c r="AD581" t="str">
        <f>IF(tbl_Customers[[#This Row],[total_day_minutes]]&lt;=150,"Low Usage", IF(tbl_Customers[[#This Row],[total_day_minutes]]&lt;=200,"Medium Usage", IF(tbl_Customers[[#This Row],[total_day_minutes]]&lt;=250,"High Usage","Very High Usage")))</f>
        <v>Medium Usage</v>
      </c>
      <c r="AE581" t="str">
        <f>IF(tbl_Customers[[#This Row],[total_intl_calls]]&lt;=5,"Low Calls", IF(tbl_Customers[[#This Row],[total_intl_calls]]&lt;=10, "Medium Calls", "High Calls"))</f>
        <v>Low Calls</v>
      </c>
      <c r="AF5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1" s="36" t="str">
        <f>IF(tbl_Customers[[#This Row],[Churn_Risk_Score]]&gt;=10,"High Risk", IF(tbl_Customers[[#This Row],[Churn_Risk_Score]]&gt;=5,"Medium Risk","Low Risk"))</f>
        <v>Low Risk</v>
      </c>
    </row>
    <row r="582" spans="1:33" x14ac:dyDescent="0.35">
      <c r="A582">
        <v>581</v>
      </c>
      <c r="B582" t="s">
        <v>59</v>
      </c>
      <c r="C582">
        <v>63</v>
      </c>
      <c r="D582" t="s">
        <v>25</v>
      </c>
      <c r="E582" t="s">
        <v>22</v>
      </c>
      <c r="F582" t="s">
        <v>22</v>
      </c>
      <c r="G582">
        <v>0</v>
      </c>
      <c r="H582">
        <v>149.30000000000001</v>
      </c>
      <c r="I582">
        <v>104</v>
      </c>
      <c r="J582">
        <v>25.38</v>
      </c>
      <c r="K582">
        <v>273.60000000000002</v>
      </c>
      <c r="L582">
        <v>75</v>
      </c>
      <c r="M582">
        <v>23.26</v>
      </c>
      <c r="N582">
        <v>206.6</v>
      </c>
      <c r="O582">
        <v>72</v>
      </c>
      <c r="P582">
        <v>9.3000000000000007</v>
      </c>
      <c r="Q582">
        <v>9.1</v>
      </c>
      <c r="R582">
        <v>4</v>
      </c>
      <c r="S582">
        <v>2.46</v>
      </c>
      <c r="T582">
        <v>0</v>
      </c>
      <c r="U582" t="s">
        <v>22</v>
      </c>
      <c r="V582">
        <f>IF(tbl_Customers[[#This Row],[churn]] = "yes", 1, 0)</f>
        <v>0</v>
      </c>
      <c r="W582" t="str">
        <f>IF(tbl_Customers[[#This Row],[number_customer_service_calls]] &lt;= 1, "0-1 Calls", IF(tbl_Customers[[#This Row],[number_customer_service_calls]] &lt;= 3, "2-3 Calls", IF(tbl_Customers[[#This Row],[number_customer_service_calls]] &lt;=5, "4-5 Calls", "6+ Calls")))</f>
        <v>0-1 Calls</v>
      </c>
      <c r="X582" t="str">
        <f>IF(tbl_Customers[[#This Row],[account_length]] &lt;= 50, "0-50", IF(tbl_Customers[[#This Row],[account_length]] &lt;=100, "51-100", IF(tbl_Customers[[#This Row],[account_length]] &lt;= 150, "101-150", "151+")))</f>
        <v>51-100</v>
      </c>
      <c r="Y582" t="str">
        <f>IF(tbl_Customers[[#This Row],[total_intl_charge]] &lt;= 3, "Low Charges", "High Charges")</f>
        <v>Low Charges</v>
      </c>
      <c r="Z582" t="str">
        <f>IF(tbl_Customers[[#This Row],[total_eve_calls]]&lt;=80,"Low Calls",
IF(tbl_Customers[[#This Row],[total_eve_calls]]&lt;=120,"Medium Calls","High Calls"))</f>
        <v>Low Calls</v>
      </c>
      <c r="AA582" t="str">
        <f>IF(tbl_Customers[[#This Row],[total_eve_charge]]&lt;=15,"Low Charges",
IF(tbl_Customers[[#This Row],[total_eve_charge]]&lt;=20,"Medium Charges","High Charges"))</f>
        <v>High Charges</v>
      </c>
      <c r="AB5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2" t="str">
        <f>IF(tbl_Customers[[#This Row],[number_vmail_messages]] = 0, "No Usage", IF(tbl_Customers[[#This Row],[number_vmail_messages]] &lt;= 20, "Low Usage", IF(tbl_Customers[[#This Row],[number_vmail_messages]] &lt;= 40, "Medium Usgae", "High Usage")))</f>
        <v>No Usage</v>
      </c>
      <c r="AD582" t="str">
        <f>IF(tbl_Customers[[#This Row],[total_day_minutes]]&lt;=150,"Low Usage", IF(tbl_Customers[[#This Row],[total_day_minutes]]&lt;=200,"Medium Usage", IF(tbl_Customers[[#This Row],[total_day_minutes]]&lt;=250,"High Usage","Very High Usage")))</f>
        <v>Low Usage</v>
      </c>
      <c r="AE582" t="str">
        <f>IF(tbl_Customers[[#This Row],[total_intl_calls]]&lt;=5,"Low Calls", IF(tbl_Customers[[#This Row],[total_intl_calls]]&lt;=10, "Medium Calls", "High Calls"))</f>
        <v>Low Calls</v>
      </c>
      <c r="AF5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2" s="36" t="str">
        <f>IF(tbl_Customers[[#This Row],[Churn_Risk_Score]]&gt;=10,"High Risk", IF(tbl_Customers[[#This Row],[Churn_Risk_Score]]&gt;=5,"Medium Risk","Low Risk"))</f>
        <v>Low Risk</v>
      </c>
    </row>
    <row r="583" spans="1:33" x14ac:dyDescent="0.35">
      <c r="A583">
        <v>582</v>
      </c>
      <c r="B583" t="s">
        <v>46</v>
      </c>
      <c r="C583">
        <v>37</v>
      </c>
      <c r="D583" t="s">
        <v>21</v>
      </c>
      <c r="E583" t="s">
        <v>22</v>
      </c>
      <c r="F583" t="s">
        <v>22</v>
      </c>
      <c r="G583">
        <v>0</v>
      </c>
      <c r="H583">
        <v>206</v>
      </c>
      <c r="I583">
        <v>89</v>
      </c>
      <c r="J583">
        <v>35.020000000000003</v>
      </c>
      <c r="K583">
        <v>186</v>
      </c>
      <c r="L583">
        <v>88</v>
      </c>
      <c r="M583">
        <v>15.81</v>
      </c>
      <c r="N583">
        <v>307.10000000000002</v>
      </c>
      <c r="O583">
        <v>86</v>
      </c>
      <c r="P583">
        <v>13.82</v>
      </c>
      <c r="Q583">
        <v>8.4</v>
      </c>
      <c r="R583">
        <v>11</v>
      </c>
      <c r="S583">
        <v>2.27</v>
      </c>
      <c r="T583">
        <v>0</v>
      </c>
      <c r="U583" t="s">
        <v>22</v>
      </c>
      <c r="V583">
        <f>IF(tbl_Customers[[#This Row],[churn]] = "yes", 1, 0)</f>
        <v>0</v>
      </c>
      <c r="W583" t="str">
        <f>IF(tbl_Customers[[#This Row],[number_customer_service_calls]] &lt;= 1, "0-1 Calls", IF(tbl_Customers[[#This Row],[number_customer_service_calls]] &lt;= 3, "2-3 Calls", IF(tbl_Customers[[#This Row],[number_customer_service_calls]] &lt;=5, "4-5 Calls", "6+ Calls")))</f>
        <v>0-1 Calls</v>
      </c>
      <c r="X583" t="str">
        <f>IF(tbl_Customers[[#This Row],[account_length]] &lt;= 50, "0-50", IF(tbl_Customers[[#This Row],[account_length]] &lt;=100, "51-100", IF(tbl_Customers[[#This Row],[account_length]] &lt;= 150, "101-150", "151+")))</f>
        <v>0-50</v>
      </c>
      <c r="Y583" t="str">
        <f>IF(tbl_Customers[[#This Row],[total_intl_charge]] &lt;= 3, "Low Charges", "High Charges")</f>
        <v>Low Charges</v>
      </c>
      <c r="Z583" t="str">
        <f>IF(tbl_Customers[[#This Row],[total_eve_calls]]&lt;=80,"Low Calls",
IF(tbl_Customers[[#This Row],[total_eve_calls]]&lt;=120,"Medium Calls","High Calls"))</f>
        <v>Medium Calls</v>
      </c>
      <c r="AA583" t="str">
        <f>IF(tbl_Customers[[#This Row],[total_eve_charge]]&lt;=15,"Low Charges",
IF(tbl_Customers[[#This Row],[total_eve_charge]]&lt;=20,"Medium Charges","High Charges"))</f>
        <v>Medium Charges</v>
      </c>
      <c r="AB5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3" t="str">
        <f>IF(tbl_Customers[[#This Row],[number_vmail_messages]] = 0, "No Usage", IF(tbl_Customers[[#This Row],[number_vmail_messages]] &lt;= 20, "Low Usage", IF(tbl_Customers[[#This Row],[number_vmail_messages]] &lt;= 40, "Medium Usgae", "High Usage")))</f>
        <v>No Usage</v>
      </c>
      <c r="AD583" t="str">
        <f>IF(tbl_Customers[[#This Row],[total_day_minutes]]&lt;=150,"Low Usage", IF(tbl_Customers[[#This Row],[total_day_minutes]]&lt;=200,"Medium Usage", IF(tbl_Customers[[#This Row],[total_day_minutes]]&lt;=250,"High Usage","Very High Usage")))</f>
        <v>High Usage</v>
      </c>
      <c r="AE583" t="str">
        <f>IF(tbl_Customers[[#This Row],[total_intl_calls]]&lt;=5,"Low Calls", IF(tbl_Customers[[#This Row],[total_intl_calls]]&lt;=10, "Medium Calls", "High Calls"))</f>
        <v>High Calls</v>
      </c>
      <c r="AF5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3" s="36" t="str">
        <f>IF(tbl_Customers[[#This Row],[Churn_Risk_Score]]&gt;=10,"High Risk", IF(tbl_Customers[[#This Row],[Churn_Risk_Score]]&gt;=5,"Medium Risk","Low Risk"))</f>
        <v>Low Risk</v>
      </c>
    </row>
    <row r="584" spans="1:33" x14ac:dyDescent="0.35">
      <c r="A584">
        <v>583</v>
      </c>
      <c r="B584" t="s">
        <v>34</v>
      </c>
      <c r="C584">
        <v>98</v>
      </c>
      <c r="D584" t="s">
        <v>21</v>
      </c>
      <c r="E584" t="s">
        <v>22</v>
      </c>
      <c r="F584" t="s">
        <v>22</v>
      </c>
      <c r="G584">
        <v>0</v>
      </c>
      <c r="H584">
        <v>216.8</v>
      </c>
      <c r="I584">
        <v>86</v>
      </c>
      <c r="J584">
        <v>36.86</v>
      </c>
      <c r="K584">
        <v>190.8</v>
      </c>
      <c r="L584">
        <v>114</v>
      </c>
      <c r="M584">
        <v>16.22</v>
      </c>
      <c r="N584">
        <v>187.5</v>
      </c>
      <c r="O584">
        <v>79</v>
      </c>
      <c r="P584">
        <v>8.44</v>
      </c>
      <c r="Q584">
        <v>11</v>
      </c>
      <c r="R584">
        <v>9</v>
      </c>
      <c r="S584">
        <v>2.97</v>
      </c>
      <c r="T584">
        <v>0</v>
      </c>
      <c r="U584" t="s">
        <v>22</v>
      </c>
      <c r="V584">
        <f>IF(tbl_Customers[[#This Row],[churn]] = "yes", 1, 0)</f>
        <v>0</v>
      </c>
      <c r="W584" t="str">
        <f>IF(tbl_Customers[[#This Row],[number_customer_service_calls]] &lt;= 1, "0-1 Calls", IF(tbl_Customers[[#This Row],[number_customer_service_calls]] &lt;= 3, "2-3 Calls", IF(tbl_Customers[[#This Row],[number_customer_service_calls]] &lt;=5, "4-5 Calls", "6+ Calls")))</f>
        <v>0-1 Calls</v>
      </c>
      <c r="X584" t="str">
        <f>IF(tbl_Customers[[#This Row],[account_length]] &lt;= 50, "0-50", IF(tbl_Customers[[#This Row],[account_length]] &lt;=100, "51-100", IF(tbl_Customers[[#This Row],[account_length]] &lt;= 150, "101-150", "151+")))</f>
        <v>51-100</v>
      </c>
      <c r="Y584" t="str">
        <f>IF(tbl_Customers[[#This Row],[total_intl_charge]] &lt;= 3, "Low Charges", "High Charges")</f>
        <v>Low Charges</v>
      </c>
      <c r="Z584" t="str">
        <f>IF(tbl_Customers[[#This Row],[total_eve_calls]]&lt;=80,"Low Calls",
IF(tbl_Customers[[#This Row],[total_eve_calls]]&lt;=120,"Medium Calls","High Calls"))</f>
        <v>Medium Calls</v>
      </c>
      <c r="AA584" t="str">
        <f>IF(tbl_Customers[[#This Row],[total_eve_charge]]&lt;=15,"Low Charges",
IF(tbl_Customers[[#This Row],[total_eve_charge]]&lt;=20,"Medium Charges","High Charges"))</f>
        <v>Medium Charges</v>
      </c>
      <c r="AB5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4" t="str">
        <f>IF(tbl_Customers[[#This Row],[number_vmail_messages]] = 0, "No Usage", IF(tbl_Customers[[#This Row],[number_vmail_messages]] &lt;= 20, "Low Usage", IF(tbl_Customers[[#This Row],[number_vmail_messages]] &lt;= 40, "Medium Usgae", "High Usage")))</f>
        <v>No Usage</v>
      </c>
      <c r="AD584" t="str">
        <f>IF(tbl_Customers[[#This Row],[total_day_minutes]]&lt;=150,"Low Usage", IF(tbl_Customers[[#This Row],[total_day_minutes]]&lt;=200,"Medium Usage", IF(tbl_Customers[[#This Row],[total_day_minutes]]&lt;=250,"High Usage","Very High Usage")))</f>
        <v>High Usage</v>
      </c>
      <c r="AE584" t="str">
        <f>IF(tbl_Customers[[#This Row],[total_intl_calls]]&lt;=5,"Low Calls", IF(tbl_Customers[[#This Row],[total_intl_calls]]&lt;=10, "Medium Calls", "High Calls"))</f>
        <v>Medium Calls</v>
      </c>
      <c r="AF5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4" s="36" t="str">
        <f>IF(tbl_Customers[[#This Row],[Churn_Risk_Score]]&gt;=10,"High Risk", IF(tbl_Customers[[#This Row],[Churn_Risk_Score]]&gt;=5,"Medium Risk","Low Risk"))</f>
        <v>Low Risk</v>
      </c>
    </row>
    <row r="585" spans="1:33" x14ac:dyDescent="0.35">
      <c r="A585">
        <v>584</v>
      </c>
      <c r="B585" t="s">
        <v>31</v>
      </c>
      <c r="C585">
        <v>121</v>
      </c>
      <c r="D585" t="s">
        <v>21</v>
      </c>
      <c r="E585" t="s">
        <v>22</v>
      </c>
      <c r="F585" t="s">
        <v>22</v>
      </c>
      <c r="G585">
        <v>0</v>
      </c>
      <c r="H585">
        <v>103.3</v>
      </c>
      <c r="I585">
        <v>110</v>
      </c>
      <c r="J585">
        <v>17.559999999999999</v>
      </c>
      <c r="K585">
        <v>129.1</v>
      </c>
      <c r="L585">
        <v>82</v>
      </c>
      <c r="M585">
        <v>10.97</v>
      </c>
      <c r="N585">
        <v>167.1</v>
      </c>
      <c r="O585">
        <v>113</v>
      </c>
      <c r="P585">
        <v>7.52</v>
      </c>
      <c r="Q585">
        <v>10.7</v>
      </c>
      <c r="R585">
        <v>3</v>
      </c>
      <c r="S585">
        <v>2.89</v>
      </c>
      <c r="T585">
        <v>0</v>
      </c>
      <c r="U585" t="s">
        <v>22</v>
      </c>
      <c r="V585">
        <f>IF(tbl_Customers[[#This Row],[churn]] = "yes", 1, 0)</f>
        <v>0</v>
      </c>
      <c r="W585" t="str">
        <f>IF(tbl_Customers[[#This Row],[number_customer_service_calls]] &lt;= 1, "0-1 Calls", IF(tbl_Customers[[#This Row],[number_customer_service_calls]] &lt;= 3, "2-3 Calls", IF(tbl_Customers[[#This Row],[number_customer_service_calls]] &lt;=5, "4-5 Calls", "6+ Calls")))</f>
        <v>0-1 Calls</v>
      </c>
      <c r="X585" t="str">
        <f>IF(tbl_Customers[[#This Row],[account_length]] &lt;= 50, "0-50", IF(tbl_Customers[[#This Row],[account_length]] &lt;=100, "51-100", IF(tbl_Customers[[#This Row],[account_length]] &lt;= 150, "101-150", "151+")))</f>
        <v>101-150</v>
      </c>
      <c r="Y585" t="str">
        <f>IF(tbl_Customers[[#This Row],[total_intl_charge]] &lt;= 3, "Low Charges", "High Charges")</f>
        <v>Low Charges</v>
      </c>
      <c r="Z585" t="str">
        <f>IF(tbl_Customers[[#This Row],[total_eve_calls]]&lt;=80,"Low Calls",
IF(tbl_Customers[[#This Row],[total_eve_calls]]&lt;=120,"Medium Calls","High Calls"))</f>
        <v>Medium Calls</v>
      </c>
      <c r="AA585" t="str">
        <f>IF(tbl_Customers[[#This Row],[total_eve_charge]]&lt;=15,"Low Charges",
IF(tbl_Customers[[#This Row],[total_eve_charge]]&lt;=20,"Medium Charges","High Charges"))</f>
        <v>Low Charges</v>
      </c>
      <c r="AB5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5" t="str">
        <f>IF(tbl_Customers[[#This Row],[number_vmail_messages]] = 0, "No Usage", IF(tbl_Customers[[#This Row],[number_vmail_messages]] &lt;= 20, "Low Usage", IF(tbl_Customers[[#This Row],[number_vmail_messages]] &lt;= 40, "Medium Usgae", "High Usage")))</f>
        <v>No Usage</v>
      </c>
      <c r="AD585" t="str">
        <f>IF(tbl_Customers[[#This Row],[total_day_minutes]]&lt;=150,"Low Usage", IF(tbl_Customers[[#This Row],[total_day_minutes]]&lt;=200,"Medium Usage", IF(tbl_Customers[[#This Row],[total_day_minutes]]&lt;=250,"High Usage","Very High Usage")))</f>
        <v>Low Usage</v>
      </c>
      <c r="AE585" t="str">
        <f>IF(tbl_Customers[[#This Row],[total_intl_calls]]&lt;=5,"Low Calls", IF(tbl_Customers[[#This Row],[total_intl_calls]]&lt;=10, "Medium Calls", "High Calls"))</f>
        <v>Low Calls</v>
      </c>
      <c r="AF5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5" s="36" t="str">
        <f>IF(tbl_Customers[[#This Row],[Churn_Risk_Score]]&gt;=10,"High Risk", IF(tbl_Customers[[#This Row],[Churn_Risk_Score]]&gt;=5,"Medium Risk","Low Risk"))</f>
        <v>Low Risk</v>
      </c>
    </row>
    <row r="586" spans="1:33" x14ac:dyDescent="0.35">
      <c r="A586">
        <v>585</v>
      </c>
      <c r="B586" t="s">
        <v>33</v>
      </c>
      <c r="C586">
        <v>94</v>
      </c>
      <c r="D586" t="s">
        <v>21</v>
      </c>
      <c r="E586" t="s">
        <v>22</v>
      </c>
      <c r="F586" t="s">
        <v>22</v>
      </c>
      <c r="G586">
        <v>0</v>
      </c>
      <c r="H586">
        <v>139.4</v>
      </c>
      <c r="I586">
        <v>95</v>
      </c>
      <c r="J586">
        <v>23.7</v>
      </c>
      <c r="K586">
        <v>159.1</v>
      </c>
      <c r="L586">
        <v>92</v>
      </c>
      <c r="M586">
        <v>13.52</v>
      </c>
      <c r="N586">
        <v>128.19999999999999</v>
      </c>
      <c r="O586">
        <v>129</v>
      </c>
      <c r="P586">
        <v>5.77</v>
      </c>
      <c r="Q586">
        <v>7.7</v>
      </c>
      <c r="R586">
        <v>3</v>
      </c>
      <c r="S586">
        <v>2.08</v>
      </c>
      <c r="T586">
        <v>0</v>
      </c>
      <c r="U586" t="s">
        <v>22</v>
      </c>
      <c r="V586">
        <f>IF(tbl_Customers[[#This Row],[churn]] = "yes", 1, 0)</f>
        <v>0</v>
      </c>
      <c r="W586" t="str">
        <f>IF(tbl_Customers[[#This Row],[number_customer_service_calls]] &lt;= 1, "0-1 Calls", IF(tbl_Customers[[#This Row],[number_customer_service_calls]] &lt;= 3, "2-3 Calls", IF(tbl_Customers[[#This Row],[number_customer_service_calls]] &lt;=5, "4-5 Calls", "6+ Calls")))</f>
        <v>0-1 Calls</v>
      </c>
      <c r="X586" t="str">
        <f>IF(tbl_Customers[[#This Row],[account_length]] &lt;= 50, "0-50", IF(tbl_Customers[[#This Row],[account_length]] &lt;=100, "51-100", IF(tbl_Customers[[#This Row],[account_length]] &lt;= 150, "101-150", "151+")))</f>
        <v>51-100</v>
      </c>
      <c r="Y586" t="str">
        <f>IF(tbl_Customers[[#This Row],[total_intl_charge]] &lt;= 3, "Low Charges", "High Charges")</f>
        <v>Low Charges</v>
      </c>
      <c r="Z586" t="str">
        <f>IF(tbl_Customers[[#This Row],[total_eve_calls]]&lt;=80,"Low Calls",
IF(tbl_Customers[[#This Row],[total_eve_calls]]&lt;=120,"Medium Calls","High Calls"))</f>
        <v>Medium Calls</v>
      </c>
      <c r="AA586" t="str">
        <f>IF(tbl_Customers[[#This Row],[total_eve_charge]]&lt;=15,"Low Charges",
IF(tbl_Customers[[#This Row],[total_eve_charge]]&lt;=20,"Medium Charges","High Charges"))</f>
        <v>Low Charges</v>
      </c>
      <c r="AB5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86" t="str">
        <f>IF(tbl_Customers[[#This Row],[number_vmail_messages]] = 0, "No Usage", IF(tbl_Customers[[#This Row],[number_vmail_messages]] &lt;= 20, "Low Usage", IF(tbl_Customers[[#This Row],[number_vmail_messages]] &lt;= 40, "Medium Usgae", "High Usage")))</f>
        <v>No Usage</v>
      </c>
      <c r="AD586" t="str">
        <f>IF(tbl_Customers[[#This Row],[total_day_minutes]]&lt;=150,"Low Usage", IF(tbl_Customers[[#This Row],[total_day_minutes]]&lt;=200,"Medium Usage", IF(tbl_Customers[[#This Row],[total_day_minutes]]&lt;=250,"High Usage","Very High Usage")))</f>
        <v>Low Usage</v>
      </c>
      <c r="AE586" t="str">
        <f>IF(tbl_Customers[[#This Row],[total_intl_calls]]&lt;=5,"Low Calls", IF(tbl_Customers[[#This Row],[total_intl_calls]]&lt;=10, "Medium Calls", "High Calls"))</f>
        <v>Low Calls</v>
      </c>
      <c r="AF5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6" s="36" t="str">
        <f>IF(tbl_Customers[[#This Row],[Churn_Risk_Score]]&gt;=10,"High Risk", IF(tbl_Customers[[#This Row],[Churn_Risk_Score]]&gt;=5,"Medium Risk","Low Risk"))</f>
        <v>Low Risk</v>
      </c>
    </row>
    <row r="587" spans="1:33" x14ac:dyDescent="0.35">
      <c r="A587">
        <v>586</v>
      </c>
      <c r="B587" t="s">
        <v>70</v>
      </c>
      <c r="C587">
        <v>99</v>
      </c>
      <c r="D587" t="s">
        <v>21</v>
      </c>
      <c r="E587" t="s">
        <v>22</v>
      </c>
      <c r="F587" t="s">
        <v>22</v>
      </c>
      <c r="G587">
        <v>0</v>
      </c>
      <c r="H587">
        <v>191.2</v>
      </c>
      <c r="I587">
        <v>110</v>
      </c>
      <c r="J587">
        <v>32.5</v>
      </c>
      <c r="K587">
        <v>163.9</v>
      </c>
      <c r="L587">
        <v>102</v>
      </c>
      <c r="M587">
        <v>13.93</v>
      </c>
      <c r="N587">
        <v>243.6</v>
      </c>
      <c r="O587">
        <v>114</v>
      </c>
      <c r="P587">
        <v>10.96</v>
      </c>
      <c r="Q587">
        <v>14.1</v>
      </c>
      <c r="R587">
        <v>3</v>
      </c>
      <c r="S587">
        <v>3.81</v>
      </c>
      <c r="T587">
        <v>1</v>
      </c>
      <c r="U587" t="s">
        <v>22</v>
      </c>
      <c r="V587">
        <f>IF(tbl_Customers[[#This Row],[churn]] = "yes", 1, 0)</f>
        <v>0</v>
      </c>
      <c r="W587" t="str">
        <f>IF(tbl_Customers[[#This Row],[number_customer_service_calls]] &lt;= 1, "0-1 Calls", IF(tbl_Customers[[#This Row],[number_customer_service_calls]] &lt;= 3, "2-3 Calls", IF(tbl_Customers[[#This Row],[number_customer_service_calls]] &lt;=5, "4-5 Calls", "6+ Calls")))</f>
        <v>0-1 Calls</v>
      </c>
      <c r="X587" t="str">
        <f>IF(tbl_Customers[[#This Row],[account_length]] &lt;= 50, "0-50", IF(tbl_Customers[[#This Row],[account_length]] &lt;=100, "51-100", IF(tbl_Customers[[#This Row],[account_length]] &lt;= 150, "101-150", "151+")))</f>
        <v>51-100</v>
      </c>
      <c r="Y587" t="str">
        <f>IF(tbl_Customers[[#This Row],[total_intl_charge]] &lt;= 3, "Low Charges", "High Charges")</f>
        <v>High Charges</v>
      </c>
      <c r="Z587" t="str">
        <f>IF(tbl_Customers[[#This Row],[total_eve_calls]]&lt;=80,"Low Calls",
IF(tbl_Customers[[#This Row],[total_eve_calls]]&lt;=120,"Medium Calls","High Calls"))</f>
        <v>Medium Calls</v>
      </c>
      <c r="AA587" t="str">
        <f>IF(tbl_Customers[[#This Row],[total_eve_charge]]&lt;=15,"Low Charges",
IF(tbl_Customers[[#This Row],[total_eve_charge]]&lt;=20,"Medium Charges","High Charges"))</f>
        <v>Low Charges</v>
      </c>
      <c r="AB5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7" t="str">
        <f>IF(tbl_Customers[[#This Row],[number_vmail_messages]] = 0, "No Usage", IF(tbl_Customers[[#This Row],[number_vmail_messages]] &lt;= 20, "Low Usage", IF(tbl_Customers[[#This Row],[number_vmail_messages]] &lt;= 40, "Medium Usgae", "High Usage")))</f>
        <v>No Usage</v>
      </c>
      <c r="AD587" t="str">
        <f>IF(tbl_Customers[[#This Row],[total_day_minutes]]&lt;=150,"Low Usage", IF(tbl_Customers[[#This Row],[total_day_minutes]]&lt;=200,"Medium Usage", IF(tbl_Customers[[#This Row],[total_day_minutes]]&lt;=250,"High Usage","Very High Usage")))</f>
        <v>Medium Usage</v>
      </c>
      <c r="AE587" t="str">
        <f>IF(tbl_Customers[[#This Row],[total_intl_calls]]&lt;=5,"Low Calls", IF(tbl_Customers[[#This Row],[total_intl_calls]]&lt;=10, "Medium Calls", "High Calls"))</f>
        <v>Low Calls</v>
      </c>
      <c r="AF5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87" s="36" t="str">
        <f>IF(tbl_Customers[[#This Row],[Churn_Risk_Score]]&gt;=10,"High Risk", IF(tbl_Customers[[#This Row],[Churn_Risk_Score]]&gt;=5,"Medium Risk","Low Risk"))</f>
        <v>Low Risk</v>
      </c>
    </row>
    <row r="588" spans="1:33" x14ac:dyDescent="0.35">
      <c r="A588">
        <v>587</v>
      </c>
      <c r="B588" t="s">
        <v>35</v>
      </c>
      <c r="C588">
        <v>163</v>
      </c>
      <c r="D588" t="s">
        <v>28</v>
      </c>
      <c r="E588" t="s">
        <v>22</v>
      </c>
      <c r="F588" t="s">
        <v>23</v>
      </c>
      <c r="G588">
        <v>23</v>
      </c>
      <c r="H588">
        <v>160</v>
      </c>
      <c r="I588">
        <v>104</v>
      </c>
      <c r="J588">
        <v>27.2</v>
      </c>
      <c r="K588">
        <v>189.4</v>
      </c>
      <c r="L588">
        <v>64</v>
      </c>
      <c r="M588">
        <v>16.100000000000001</v>
      </c>
      <c r="N588">
        <v>229.9</v>
      </c>
      <c r="O588">
        <v>118</v>
      </c>
      <c r="P588">
        <v>10.35</v>
      </c>
      <c r="Q588">
        <v>10.4</v>
      </c>
      <c r="R588">
        <v>7</v>
      </c>
      <c r="S588">
        <v>2.81</v>
      </c>
      <c r="T588">
        <v>1</v>
      </c>
      <c r="U588" t="s">
        <v>22</v>
      </c>
      <c r="V588">
        <f>IF(tbl_Customers[[#This Row],[churn]] = "yes", 1, 0)</f>
        <v>0</v>
      </c>
      <c r="W588" t="str">
        <f>IF(tbl_Customers[[#This Row],[number_customer_service_calls]] &lt;= 1, "0-1 Calls", IF(tbl_Customers[[#This Row],[number_customer_service_calls]] &lt;= 3, "2-3 Calls", IF(tbl_Customers[[#This Row],[number_customer_service_calls]] &lt;=5, "4-5 Calls", "6+ Calls")))</f>
        <v>0-1 Calls</v>
      </c>
      <c r="X588" t="str">
        <f>IF(tbl_Customers[[#This Row],[account_length]] &lt;= 50, "0-50", IF(tbl_Customers[[#This Row],[account_length]] &lt;=100, "51-100", IF(tbl_Customers[[#This Row],[account_length]] &lt;= 150, "101-150", "151+")))</f>
        <v>151+</v>
      </c>
      <c r="Y588" t="str">
        <f>IF(tbl_Customers[[#This Row],[total_intl_charge]] &lt;= 3, "Low Charges", "High Charges")</f>
        <v>Low Charges</v>
      </c>
      <c r="Z588" t="str">
        <f>IF(tbl_Customers[[#This Row],[total_eve_calls]]&lt;=80,"Low Calls",
IF(tbl_Customers[[#This Row],[total_eve_calls]]&lt;=120,"Medium Calls","High Calls"))</f>
        <v>Low Calls</v>
      </c>
      <c r="AA588" t="str">
        <f>IF(tbl_Customers[[#This Row],[total_eve_charge]]&lt;=15,"Low Charges",
IF(tbl_Customers[[#This Row],[total_eve_charge]]&lt;=20,"Medium Charges","High Charges"))</f>
        <v>Medium Charges</v>
      </c>
      <c r="AB5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8" t="str">
        <f>IF(tbl_Customers[[#This Row],[number_vmail_messages]] = 0, "No Usage", IF(tbl_Customers[[#This Row],[number_vmail_messages]] &lt;= 20, "Low Usage", IF(tbl_Customers[[#This Row],[number_vmail_messages]] &lt;= 40, "Medium Usgae", "High Usage")))</f>
        <v>Medium Usgae</v>
      </c>
      <c r="AD588" t="str">
        <f>IF(tbl_Customers[[#This Row],[total_day_minutes]]&lt;=150,"Low Usage", IF(tbl_Customers[[#This Row],[total_day_minutes]]&lt;=200,"Medium Usage", IF(tbl_Customers[[#This Row],[total_day_minutes]]&lt;=250,"High Usage","Very High Usage")))</f>
        <v>Medium Usage</v>
      </c>
      <c r="AE588" t="str">
        <f>IF(tbl_Customers[[#This Row],[total_intl_calls]]&lt;=5,"Low Calls", IF(tbl_Customers[[#This Row],[total_intl_calls]]&lt;=10, "Medium Calls", "High Calls"))</f>
        <v>Medium Calls</v>
      </c>
      <c r="AF5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88" s="36" t="str">
        <f>IF(tbl_Customers[[#This Row],[Churn_Risk_Score]]&gt;=10,"High Risk", IF(tbl_Customers[[#This Row],[Churn_Risk_Score]]&gt;=5,"Medium Risk","Low Risk"))</f>
        <v>Low Risk</v>
      </c>
    </row>
    <row r="589" spans="1:33" x14ac:dyDescent="0.35">
      <c r="A589">
        <v>588</v>
      </c>
      <c r="B589" t="s">
        <v>29</v>
      </c>
      <c r="C589">
        <v>161</v>
      </c>
      <c r="D589" t="s">
        <v>28</v>
      </c>
      <c r="E589" t="s">
        <v>22</v>
      </c>
      <c r="F589" t="s">
        <v>22</v>
      </c>
      <c r="G589">
        <v>0</v>
      </c>
      <c r="H589">
        <v>221.7</v>
      </c>
      <c r="I589">
        <v>95</v>
      </c>
      <c r="J589">
        <v>37.69</v>
      </c>
      <c r="K589">
        <v>193</v>
      </c>
      <c r="L589">
        <v>82</v>
      </c>
      <c r="M589">
        <v>16.41</v>
      </c>
      <c r="N589">
        <v>194.1</v>
      </c>
      <c r="O589">
        <v>113</v>
      </c>
      <c r="P589">
        <v>8.73</v>
      </c>
      <c r="Q589">
        <v>6.5</v>
      </c>
      <c r="R589">
        <v>4</v>
      </c>
      <c r="S589">
        <v>1.76</v>
      </c>
      <c r="T589">
        <v>3</v>
      </c>
      <c r="U589" t="s">
        <v>22</v>
      </c>
      <c r="V589">
        <f>IF(tbl_Customers[[#This Row],[churn]] = "yes", 1, 0)</f>
        <v>0</v>
      </c>
      <c r="W589" t="str">
        <f>IF(tbl_Customers[[#This Row],[number_customer_service_calls]] &lt;= 1, "0-1 Calls", IF(tbl_Customers[[#This Row],[number_customer_service_calls]] &lt;= 3, "2-3 Calls", IF(tbl_Customers[[#This Row],[number_customer_service_calls]] &lt;=5, "4-5 Calls", "6+ Calls")))</f>
        <v>2-3 Calls</v>
      </c>
      <c r="X589" t="str">
        <f>IF(tbl_Customers[[#This Row],[account_length]] &lt;= 50, "0-50", IF(tbl_Customers[[#This Row],[account_length]] &lt;=100, "51-100", IF(tbl_Customers[[#This Row],[account_length]] &lt;= 150, "101-150", "151+")))</f>
        <v>151+</v>
      </c>
      <c r="Y589" t="str">
        <f>IF(tbl_Customers[[#This Row],[total_intl_charge]] &lt;= 3, "Low Charges", "High Charges")</f>
        <v>Low Charges</v>
      </c>
      <c r="Z589" t="str">
        <f>IF(tbl_Customers[[#This Row],[total_eve_calls]]&lt;=80,"Low Calls",
IF(tbl_Customers[[#This Row],[total_eve_calls]]&lt;=120,"Medium Calls","High Calls"))</f>
        <v>Medium Calls</v>
      </c>
      <c r="AA589" t="str">
        <f>IF(tbl_Customers[[#This Row],[total_eve_charge]]&lt;=15,"Low Charges",
IF(tbl_Customers[[#This Row],[total_eve_charge]]&lt;=20,"Medium Charges","High Charges"))</f>
        <v>Medium Charges</v>
      </c>
      <c r="AB5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9" t="str">
        <f>IF(tbl_Customers[[#This Row],[number_vmail_messages]] = 0, "No Usage", IF(tbl_Customers[[#This Row],[number_vmail_messages]] &lt;= 20, "Low Usage", IF(tbl_Customers[[#This Row],[number_vmail_messages]] &lt;= 40, "Medium Usgae", "High Usage")))</f>
        <v>No Usage</v>
      </c>
      <c r="AD589" t="str">
        <f>IF(tbl_Customers[[#This Row],[total_day_minutes]]&lt;=150,"Low Usage", IF(tbl_Customers[[#This Row],[total_day_minutes]]&lt;=200,"Medium Usage", IF(tbl_Customers[[#This Row],[total_day_minutes]]&lt;=250,"High Usage","Very High Usage")))</f>
        <v>High Usage</v>
      </c>
      <c r="AE589" t="str">
        <f>IF(tbl_Customers[[#This Row],[total_intl_calls]]&lt;=5,"Low Calls", IF(tbl_Customers[[#This Row],[total_intl_calls]]&lt;=10, "Medium Calls", "High Calls"))</f>
        <v>Low Calls</v>
      </c>
      <c r="AF5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9" s="36" t="str">
        <f>IF(tbl_Customers[[#This Row],[Churn_Risk_Score]]&gt;=10,"High Risk", IF(tbl_Customers[[#This Row],[Churn_Risk_Score]]&gt;=5,"Medium Risk","Low Risk"))</f>
        <v>Low Risk</v>
      </c>
    </row>
    <row r="590" spans="1:33" x14ac:dyDescent="0.35">
      <c r="A590">
        <v>589</v>
      </c>
      <c r="B590" t="s">
        <v>41</v>
      </c>
      <c r="C590">
        <v>108</v>
      </c>
      <c r="D590" t="s">
        <v>21</v>
      </c>
      <c r="E590" t="s">
        <v>22</v>
      </c>
      <c r="F590" t="s">
        <v>22</v>
      </c>
      <c r="G590">
        <v>0</v>
      </c>
      <c r="H590">
        <v>215.6</v>
      </c>
      <c r="I590">
        <v>78</v>
      </c>
      <c r="J590">
        <v>36.65</v>
      </c>
      <c r="K590">
        <v>195.3</v>
      </c>
      <c r="L590">
        <v>119</v>
      </c>
      <c r="M590">
        <v>16.600000000000001</v>
      </c>
      <c r="N590">
        <v>194.4</v>
      </c>
      <c r="O590">
        <v>65</v>
      </c>
      <c r="P590">
        <v>8.75</v>
      </c>
      <c r="Q590">
        <v>3.6</v>
      </c>
      <c r="R590">
        <v>5</v>
      </c>
      <c r="S590">
        <v>0.97</v>
      </c>
      <c r="T590">
        <v>1</v>
      </c>
      <c r="U590" t="s">
        <v>22</v>
      </c>
      <c r="V590">
        <f>IF(tbl_Customers[[#This Row],[churn]] = "yes", 1, 0)</f>
        <v>0</v>
      </c>
      <c r="W590" t="str">
        <f>IF(tbl_Customers[[#This Row],[number_customer_service_calls]] &lt;= 1, "0-1 Calls", IF(tbl_Customers[[#This Row],[number_customer_service_calls]] &lt;= 3, "2-3 Calls", IF(tbl_Customers[[#This Row],[number_customer_service_calls]] &lt;=5, "4-5 Calls", "6+ Calls")))</f>
        <v>0-1 Calls</v>
      </c>
      <c r="X590" t="str">
        <f>IF(tbl_Customers[[#This Row],[account_length]] &lt;= 50, "0-50", IF(tbl_Customers[[#This Row],[account_length]] &lt;=100, "51-100", IF(tbl_Customers[[#This Row],[account_length]] &lt;= 150, "101-150", "151+")))</f>
        <v>101-150</v>
      </c>
      <c r="Y590" t="str">
        <f>IF(tbl_Customers[[#This Row],[total_intl_charge]] &lt;= 3, "Low Charges", "High Charges")</f>
        <v>Low Charges</v>
      </c>
      <c r="Z590" t="str">
        <f>IF(tbl_Customers[[#This Row],[total_eve_calls]]&lt;=80,"Low Calls",
IF(tbl_Customers[[#This Row],[total_eve_calls]]&lt;=120,"Medium Calls","High Calls"))</f>
        <v>Medium Calls</v>
      </c>
      <c r="AA590" t="str">
        <f>IF(tbl_Customers[[#This Row],[total_eve_charge]]&lt;=15,"Low Charges",
IF(tbl_Customers[[#This Row],[total_eve_charge]]&lt;=20,"Medium Charges","High Charges"))</f>
        <v>Medium Charges</v>
      </c>
      <c r="AB5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0" t="str">
        <f>IF(tbl_Customers[[#This Row],[number_vmail_messages]] = 0, "No Usage", IF(tbl_Customers[[#This Row],[number_vmail_messages]] &lt;= 20, "Low Usage", IF(tbl_Customers[[#This Row],[number_vmail_messages]] &lt;= 40, "Medium Usgae", "High Usage")))</f>
        <v>No Usage</v>
      </c>
      <c r="AD590" t="str">
        <f>IF(tbl_Customers[[#This Row],[total_day_minutes]]&lt;=150,"Low Usage", IF(tbl_Customers[[#This Row],[total_day_minutes]]&lt;=200,"Medium Usage", IF(tbl_Customers[[#This Row],[total_day_minutes]]&lt;=250,"High Usage","Very High Usage")))</f>
        <v>High Usage</v>
      </c>
      <c r="AE590" t="str">
        <f>IF(tbl_Customers[[#This Row],[total_intl_calls]]&lt;=5,"Low Calls", IF(tbl_Customers[[#This Row],[total_intl_calls]]&lt;=10, "Medium Calls", "High Calls"))</f>
        <v>Low Calls</v>
      </c>
      <c r="AF5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90" s="36" t="str">
        <f>IF(tbl_Customers[[#This Row],[Churn_Risk_Score]]&gt;=10,"High Risk", IF(tbl_Customers[[#This Row],[Churn_Risk_Score]]&gt;=5,"Medium Risk","Low Risk"))</f>
        <v>Low Risk</v>
      </c>
    </row>
    <row r="591" spans="1:33" x14ac:dyDescent="0.35">
      <c r="A591">
        <v>590</v>
      </c>
      <c r="B591" t="s">
        <v>74</v>
      </c>
      <c r="C591">
        <v>84</v>
      </c>
      <c r="D591" t="s">
        <v>28</v>
      </c>
      <c r="E591" t="s">
        <v>22</v>
      </c>
      <c r="F591" t="s">
        <v>23</v>
      </c>
      <c r="G591">
        <v>42</v>
      </c>
      <c r="H591">
        <v>165.3</v>
      </c>
      <c r="I591">
        <v>97</v>
      </c>
      <c r="J591">
        <v>28.1</v>
      </c>
      <c r="K591">
        <v>223.5</v>
      </c>
      <c r="L591">
        <v>118</v>
      </c>
      <c r="M591">
        <v>19</v>
      </c>
      <c r="N591">
        <v>260.8</v>
      </c>
      <c r="O591">
        <v>72</v>
      </c>
      <c r="P591">
        <v>11.74</v>
      </c>
      <c r="Q591">
        <v>7.6</v>
      </c>
      <c r="R591">
        <v>7</v>
      </c>
      <c r="S591">
        <v>2.0499999999999998</v>
      </c>
      <c r="T591">
        <v>3</v>
      </c>
      <c r="U591" t="s">
        <v>22</v>
      </c>
      <c r="V591">
        <f>IF(tbl_Customers[[#This Row],[churn]] = "yes", 1, 0)</f>
        <v>0</v>
      </c>
      <c r="W591" t="str">
        <f>IF(tbl_Customers[[#This Row],[number_customer_service_calls]] &lt;= 1, "0-1 Calls", IF(tbl_Customers[[#This Row],[number_customer_service_calls]] &lt;= 3, "2-3 Calls", IF(tbl_Customers[[#This Row],[number_customer_service_calls]] &lt;=5, "4-5 Calls", "6+ Calls")))</f>
        <v>2-3 Calls</v>
      </c>
      <c r="X591" t="str">
        <f>IF(tbl_Customers[[#This Row],[account_length]] &lt;= 50, "0-50", IF(tbl_Customers[[#This Row],[account_length]] &lt;=100, "51-100", IF(tbl_Customers[[#This Row],[account_length]] &lt;= 150, "101-150", "151+")))</f>
        <v>51-100</v>
      </c>
      <c r="Y591" t="str">
        <f>IF(tbl_Customers[[#This Row],[total_intl_charge]] &lt;= 3, "Low Charges", "High Charges")</f>
        <v>Low Charges</v>
      </c>
      <c r="Z591" t="str">
        <f>IF(tbl_Customers[[#This Row],[total_eve_calls]]&lt;=80,"Low Calls",
IF(tbl_Customers[[#This Row],[total_eve_calls]]&lt;=120,"Medium Calls","High Calls"))</f>
        <v>Medium Calls</v>
      </c>
      <c r="AA591" t="str">
        <f>IF(tbl_Customers[[#This Row],[total_eve_charge]]&lt;=15,"Low Charges",
IF(tbl_Customers[[#This Row],[total_eve_charge]]&lt;=20,"Medium Charges","High Charges"))</f>
        <v>Medium Charges</v>
      </c>
      <c r="AB5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1" t="str">
        <f>IF(tbl_Customers[[#This Row],[number_vmail_messages]] = 0, "No Usage", IF(tbl_Customers[[#This Row],[number_vmail_messages]] &lt;= 20, "Low Usage", IF(tbl_Customers[[#This Row],[number_vmail_messages]] &lt;= 40, "Medium Usgae", "High Usage")))</f>
        <v>High Usage</v>
      </c>
      <c r="AD591" t="str">
        <f>IF(tbl_Customers[[#This Row],[total_day_minutes]]&lt;=150,"Low Usage", IF(tbl_Customers[[#This Row],[total_day_minutes]]&lt;=200,"Medium Usage", IF(tbl_Customers[[#This Row],[total_day_minutes]]&lt;=250,"High Usage","Very High Usage")))</f>
        <v>Medium Usage</v>
      </c>
      <c r="AE591" t="str">
        <f>IF(tbl_Customers[[#This Row],[total_intl_calls]]&lt;=5,"Low Calls", IF(tbl_Customers[[#This Row],[total_intl_calls]]&lt;=10, "Medium Calls", "High Calls"))</f>
        <v>Medium Calls</v>
      </c>
      <c r="AF5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91" s="36" t="str">
        <f>IF(tbl_Customers[[#This Row],[Churn_Risk_Score]]&gt;=10,"High Risk", IF(tbl_Customers[[#This Row],[Churn_Risk_Score]]&gt;=5,"Medium Risk","Low Risk"))</f>
        <v>Low Risk</v>
      </c>
    </row>
    <row r="592" spans="1:33" x14ac:dyDescent="0.35">
      <c r="A592">
        <v>591</v>
      </c>
      <c r="B592" t="s">
        <v>37</v>
      </c>
      <c r="C592">
        <v>83</v>
      </c>
      <c r="D592" t="s">
        <v>21</v>
      </c>
      <c r="E592" t="s">
        <v>23</v>
      </c>
      <c r="F592" t="s">
        <v>23</v>
      </c>
      <c r="G592">
        <v>32</v>
      </c>
      <c r="H592">
        <v>94.7</v>
      </c>
      <c r="I592">
        <v>111</v>
      </c>
      <c r="J592">
        <v>16.100000000000001</v>
      </c>
      <c r="K592">
        <v>154.4</v>
      </c>
      <c r="L592">
        <v>98</v>
      </c>
      <c r="M592">
        <v>13.12</v>
      </c>
      <c r="N592">
        <v>200.4</v>
      </c>
      <c r="O592">
        <v>109</v>
      </c>
      <c r="P592">
        <v>9.02</v>
      </c>
      <c r="Q592">
        <v>10.6</v>
      </c>
      <c r="R592">
        <v>6</v>
      </c>
      <c r="S592">
        <v>2.86</v>
      </c>
      <c r="T592">
        <v>2</v>
      </c>
      <c r="U592" t="s">
        <v>22</v>
      </c>
      <c r="V592">
        <f>IF(tbl_Customers[[#This Row],[churn]] = "yes", 1, 0)</f>
        <v>0</v>
      </c>
      <c r="W592" t="str">
        <f>IF(tbl_Customers[[#This Row],[number_customer_service_calls]] &lt;= 1, "0-1 Calls", IF(tbl_Customers[[#This Row],[number_customer_service_calls]] &lt;= 3, "2-3 Calls", IF(tbl_Customers[[#This Row],[number_customer_service_calls]] &lt;=5, "4-5 Calls", "6+ Calls")))</f>
        <v>2-3 Calls</v>
      </c>
      <c r="X592" t="str">
        <f>IF(tbl_Customers[[#This Row],[account_length]] &lt;= 50, "0-50", IF(tbl_Customers[[#This Row],[account_length]] &lt;=100, "51-100", IF(tbl_Customers[[#This Row],[account_length]] &lt;= 150, "101-150", "151+")))</f>
        <v>51-100</v>
      </c>
      <c r="Y592" t="str">
        <f>IF(tbl_Customers[[#This Row],[total_intl_charge]] &lt;= 3, "Low Charges", "High Charges")</f>
        <v>Low Charges</v>
      </c>
      <c r="Z592" t="str">
        <f>IF(tbl_Customers[[#This Row],[total_eve_calls]]&lt;=80,"Low Calls",
IF(tbl_Customers[[#This Row],[total_eve_calls]]&lt;=120,"Medium Calls","High Calls"))</f>
        <v>Medium Calls</v>
      </c>
      <c r="AA592" t="str">
        <f>IF(tbl_Customers[[#This Row],[total_eve_charge]]&lt;=15,"Low Charges",
IF(tbl_Customers[[#This Row],[total_eve_charge]]&lt;=20,"Medium Charges","High Charges"))</f>
        <v>Low Charges</v>
      </c>
      <c r="AB5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2" t="str">
        <f>IF(tbl_Customers[[#This Row],[number_vmail_messages]] = 0, "No Usage", IF(tbl_Customers[[#This Row],[number_vmail_messages]] &lt;= 20, "Low Usage", IF(tbl_Customers[[#This Row],[number_vmail_messages]] &lt;= 40, "Medium Usgae", "High Usage")))</f>
        <v>Medium Usgae</v>
      </c>
      <c r="AD592" t="str">
        <f>IF(tbl_Customers[[#This Row],[total_day_minutes]]&lt;=150,"Low Usage", IF(tbl_Customers[[#This Row],[total_day_minutes]]&lt;=200,"Medium Usage", IF(tbl_Customers[[#This Row],[total_day_minutes]]&lt;=250,"High Usage","Very High Usage")))</f>
        <v>Low Usage</v>
      </c>
      <c r="AE592" t="str">
        <f>IF(tbl_Customers[[#This Row],[total_intl_calls]]&lt;=5,"Low Calls", IF(tbl_Customers[[#This Row],[total_intl_calls]]&lt;=10, "Medium Calls", "High Calls"))</f>
        <v>Medium Calls</v>
      </c>
      <c r="AF5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92" s="36" t="str">
        <f>IF(tbl_Customers[[#This Row],[Churn_Risk_Score]]&gt;=10,"High Risk", IF(tbl_Customers[[#This Row],[Churn_Risk_Score]]&gt;=5,"Medium Risk","Low Risk"))</f>
        <v>Low Risk</v>
      </c>
    </row>
    <row r="593" spans="1:33" x14ac:dyDescent="0.35">
      <c r="A593">
        <v>592</v>
      </c>
      <c r="B593" t="s">
        <v>63</v>
      </c>
      <c r="C593">
        <v>139</v>
      </c>
      <c r="D593" t="s">
        <v>28</v>
      </c>
      <c r="E593" t="s">
        <v>22</v>
      </c>
      <c r="F593" t="s">
        <v>22</v>
      </c>
      <c r="G593">
        <v>0</v>
      </c>
      <c r="H593">
        <v>203.2</v>
      </c>
      <c r="I593">
        <v>81</v>
      </c>
      <c r="J593">
        <v>34.54</v>
      </c>
      <c r="K593">
        <v>152.5</v>
      </c>
      <c r="L593">
        <v>99</v>
      </c>
      <c r="M593">
        <v>12.96</v>
      </c>
      <c r="N593">
        <v>197.8</v>
      </c>
      <c r="O593">
        <v>76</v>
      </c>
      <c r="P593">
        <v>8.9</v>
      </c>
      <c r="Q593">
        <v>9.6999999999999993</v>
      </c>
      <c r="R593">
        <v>3</v>
      </c>
      <c r="S593">
        <v>2.62</v>
      </c>
      <c r="T593">
        <v>2</v>
      </c>
      <c r="U593" t="s">
        <v>22</v>
      </c>
      <c r="V593">
        <f>IF(tbl_Customers[[#This Row],[churn]] = "yes", 1, 0)</f>
        <v>0</v>
      </c>
      <c r="W593" t="str">
        <f>IF(tbl_Customers[[#This Row],[number_customer_service_calls]] &lt;= 1, "0-1 Calls", IF(tbl_Customers[[#This Row],[number_customer_service_calls]] &lt;= 3, "2-3 Calls", IF(tbl_Customers[[#This Row],[number_customer_service_calls]] &lt;=5, "4-5 Calls", "6+ Calls")))</f>
        <v>2-3 Calls</v>
      </c>
      <c r="X593" t="str">
        <f>IF(tbl_Customers[[#This Row],[account_length]] &lt;= 50, "0-50", IF(tbl_Customers[[#This Row],[account_length]] &lt;=100, "51-100", IF(tbl_Customers[[#This Row],[account_length]] &lt;= 150, "101-150", "151+")))</f>
        <v>101-150</v>
      </c>
      <c r="Y593" t="str">
        <f>IF(tbl_Customers[[#This Row],[total_intl_charge]] &lt;= 3, "Low Charges", "High Charges")</f>
        <v>Low Charges</v>
      </c>
      <c r="Z593" t="str">
        <f>IF(tbl_Customers[[#This Row],[total_eve_calls]]&lt;=80,"Low Calls",
IF(tbl_Customers[[#This Row],[total_eve_calls]]&lt;=120,"Medium Calls","High Calls"))</f>
        <v>Medium Calls</v>
      </c>
      <c r="AA593" t="str">
        <f>IF(tbl_Customers[[#This Row],[total_eve_charge]]&lt;=15,"Low Charges",
IF(tbl_Customers[[#This Row],[total_eve_charge]]&lt;=20,"Medium Charges","High Charges"))</f>
        <v>Low Charges</v>
      </c>
      <c r="AB5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3" t="str">
        <f>IF(tbl_Customers[[#This Row],[number_vmail_messages]] = 0, "No Usage", IF(tbl_Customers[[#This Row],[number_vmail_messages]] &lt;= 20, "Low Usage", IF(tbl_Customers[[#This Row],[number_vmail_messages]] &lt;= 40, "Medium Usgae", "High Usage")))</f>
        <v>No Usage</v>
      </c>
      <c r="AD593" t="str">
        <f>IF(tbl_Customers[[#This Row],[total_day_minutes]]&lt;=150,"Low Usage", IF(tbl_Customers[[#This Row],[total_day_minutes]]&lt;=200,"Medium Usage", IF(tbl_Customers[[#This Row],[total_day_minutes]]&lt;=250,"High Usage","Very High Usage")))</f>
        <v>High Usage</v>
      </c>
      <c r="AE593" t="str">
        <f>IF(tbl_Customers[[#This Row],[total_intl_calls]]&lt;=5,"Low Calls", IF(tbl_Customers[[#This Row],[total_intl_calls]]&lt;=10, "Medium Calls", "High Calls"))</f>
        <v>Low Calls</v>
      </c>
      <c r="AF5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93" s="36" t="str">
        <f>IF(tbl_Customers[[#This Row],[Churn_Risk_Score]]&gt;=10,"High Risk", IF(tbl_Customers[[#This Row],[Churn_Risk_Score]]&gt;=5,"Medium Risk","Low Risk"))</f>
        <v>Low Risk</v>
      </c>
    </row>
    <row r="594" spans="1:33" x14ac:dyDescent="0.35">
      <c r="A594">
        <v>593</v>
      </c>
      <c r="B594" t="s">
        <v>71</v>
      </c>
      <c r="C594">
        <v>69</v>
      </c>
      <c r="D594" t="s">
        <v>28</v>
      </c>
      <c r="E594" t="s">
        <v>22</v>
      </c>
      <c r="F594" t="s">
        <v>22</v>
      </c>
      <c r="G594">
        <v>0</v>
      </c>
      <c r="H594">
        <v>195.3</v>
      </c>
      <c r="I594">
        <v>70</v>
      </c>
      <c r="J594">
        <v>33.200000000000003</v>
      </c>
      <c r="K594">
        <v>216.7</v>
      </c>
      <c r="L594">
        <v>108</v>
      </c>
      <c r="M594">
        <v>18.420000000000002</v>
      </c>
      <c r="N594">
        <v>259.89999999999998</v>
      </c>
      <c r="O594">
        <v>119</v>
      </c>
      <c r="P594">
        <v>11.7</v>
      </c>
      <c r="Q594">
        <v>12.5</v>
      </c>
      <c r="R594">
        <v>4</v>
      </c>
      <c r="S594">
        <v>3.38</v>
      </c>
      <c r="T594">
        <v>3</v>
      </c>
      <c r="U594" t="s">
        <v>22</v>
      </c>
      <c r="V594">
        <f>IF(tbl_Customers[[#This Row],[churn]] = "yes", 1, 0)</f>
        <v>0</v>
      </c>
      <c r="W594" t="str">
        <f>IF(tbl_Customers[[#This Row],[number_customer_service_calls]] &lt;= 1, "0-1 Calls", IF(tbl_Customers[[#This Row],[number_customer_service_calls]] &lt;= 3, "2-3 Calls", IF(tbl_Customers[[#This Row],[number_customer_service_calls]] &lt;=5, "4-5 Calls", "6+ Calls")))</f>
        <v>2-3 Calls</v>
      </c>
      <c r="X594" t="str">
        <f>IF(tbl_Customers[[#This Row],[account_length]] &lt;= 50, "0-50", IF(tbl_Customers[[#This Row],[account_length]] &lt;=100, "51-100", IF(tbl_Customers[[#This Row],[account_length]] &lt;= 150, "101-150", "151+")))</f>
        <v>51-100</v>
      </c>
      <c r="Y594" t="str">
        <f>IF(tbl_Customers[[#This Row],[total_intl_charge]] &lt;= 3, "Low Charges", "High Charges")</f>
        <v>High Charges</v>
      </c>
      <c r="Z594" t="str">
        <f>IF(tbl_Customers[[#This Row],[total_eve_calls]]&lt;=80,"Low Calls",
IF(tbl_Customers[[#This Row],[total_eve_calls]]&lt;=120,"Medium Calls","High Calls"))</f>
        <v>Medium Calls</v>
      </c>
      <c r="AA594" t="str">
        <f>IF(tbl_Customers[[#This Row],[total_eve_charge]]&lt;=15,"Low Charges",
IF(tbl_Customers[[#This Row],[total_eve_charge]]&lt;=20,"Medium Charges","High Charges"))</f>
        <v>Medium Charges</v>
      </c>
      <c r="AB5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4" t="str">
        <f>IF(tbl_Customers[[#This Row],[number_vmail_messages]] = 0, "No Usage", IF(tbl_Customers[[#This Row],[number_vmail_messages]] &lt;= 20, "Low Usage", IF(tbl_Customers[[#This Row],[number_vmail_messages]] &lt;= 40, "Medium Usgae", "High Usage")))</f>
        <v>No Usage</v>
      </c>
      <c r="AD594" t="str">
        <f>IF(tbl_Customers[[#This Row],[total_day_minutes]]&lt;=150,"Low Usage", IF(tbl_Customers[[#This Row],[total_day_minutes]]&lt;=200,"Medium Usage", IF(tbl_Customers[[#This Row],[total_day_minutes]]&lt;=250,"High Usage","Very High Usage")))</f>
        <v>Medium Usage</v>
      </c>
      <c r="AE594" t="str">
        <f>IF(tbl_Customers[[#This Row],[total_intl_calls]]&lt;=5,"Low Calls", IF(tbl_Customers[[#This Row],[total_intl_calls]]&lt;=10, "Medium Calls", "High Calls"))</f>
        <v>Low Calls</v>
      </c>
      <c r="AF5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94" s="36" t="str">
        <f>IF(tbl_Customers[[#This Row],[Churn_Risk_Score]]&gt;=10,"High Risk", IF(tbl_Customers[[#This Row],[Churn_Risk_Score]]&gt;=5,"Medium Risk","Low Risk"))</f>
        <v>Low Risk</v>
      </c>
    </row>
    <row r="595" spans="1:33" x14ac:dyDescent="0.35">
      <c r="A595">
        <v>594</v>
      </c>
      <c r="B595" t="s">
        <v>29</v>
      </c>
      <c r="C595">
        <v>106</v>
      </c>
      <c r="D595" t="s">
        <v>21</v>
      </c>
      <c r="E595" t="s">
        <v>22</v>
      </c>
      <c r="F595" t="s">
        <v>22</v>
      </c>
      <c r="G595">
        <v>0</v>
      </c>
      <c r="H595">
        <v>114.4</v>
      </c>
      <c r="I595">
        <v>104</v>
      </c>
      <c r="J595">
        <v>19.45</v>
      </c>
      <c r="K595">
        <v>78.3</v>
      </c>
      <c r="L595">
        <v>101</v>
      </c>
      <c r="M595">
        <v>6.66</v>
      </c>
      <c r="N595">
        <v>232.7</v>
      </c>
      <c r="O595">
        <v>78</v>
      </c>
      <c r="P595">
        <v>10.47</v>
      </c>
      <c r="Q595">
        <v>0</v>
      </c>
      <c r="R595">
        <v>0</v>
      </c>
      <c r="S595">
        <v>0</v>
      </c>
      <c r="T595">
        <v>2</v>
      </c>
      <c r="U595" t="s">
        <v>22</v>
      </c>
      <c r="V595">
        <f>IF(tbl_Customers[[#This Row],[churn]] = "yes", 1, 0)</f>
        <v>0</v>
      </c>
      <c r="W595" t="str">
        <f>IF(tbl_Customers[[#This Row],[number_customer_service_calls]] &lt;= 1, "0-1 Calls", IF(tbl_Customers[[#This Row],[number_customer_service_calls]] &lt;= 3, "2-3 Calls", IF(tbl_Customers[[#This Row],[number_customer_service_calls]] &lt;=5, "4-5 Calls", "6+ Calls")))</f>
        <v>2-3 Calls</v>
      </c>
      <c r="X595" t="str">
        <f>IF(tbl_Customers[[#This Row],[account_length]] &lt;= 50, "0-50", IF(tbl_Customers[[#This Row],[account_length]] &lt;=100, "51-100", IF(tbl_Customers[[#This Row],[account_length]] &lt;= 150, "101-150", "151+")))</f>
        <v>101-150</v>
      </c>
      <c r="Y595" t="str">
        <f>IF(tbl_Customers[[#This Row],[total_intl_charge]] &lt;= 3, "Low Charges", "High Charges")</f>
        <v>Low Charges</v>
      </c>
      <c r="Z595" t="str">
        <f>IF(tbl_Customers[[#This Row],[total_eve_calls]]&lt;=80,"Low Calls",
IF(tbl_Customers[[#This Row],[total_eve_calls]]&lt;=120,"Medium Calls","High Calls"))</f>
        <v>Medium Calls</v>
      </c>
      <c r="AA595" t="str">
        <f>IF(tbl_Customers[[#This Row],[total_eve_charge]]&lt;=15,"Low Charges",
IF(tbl_Customers[[#This Row],[total_eve_charge]]&lt;=20,"Medium Charges","High Charges"))</f>
        <v>Low Charges</v>
      </c>
      <c r="AB5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5" t="str">
        <f>IF(tbl_Customers[[#This Row],[number_vmail_messages]] = 0, "No Usage", IF(tbl_Customers[[#This Row],[number_vmail_messages]] &lt;= 20, "Low Usage", IF(tbl_Customers[[#This Row],[number_vmail_messages]] &lt;= 40, "Medium Usgae", "High Usage")))</f>
        <v>No Usage</v>
      </c>
      <c r="AD595" t="str">
        <f>IF(tbl_Customers[[#This Row],[total_day_minutes]]&lt;=150,"Low Usage", IF(tbl_Customers[[#This Row],[total_day_minutes]]&lt;=200,"Medium Usage", IF(tbl_Customers[[#This Row],[total_day_minutes]]&lt;=250,"High Usage","Very High Usage")))</f>
        <v>Low Usage</v>
      </c>
      <c r="AE595" t="str">
        <f>IF(tbl_Customers[[#This Row],[total_intl_calls]]&lt;=5,"Low Calls", IF(tbl_Customers[[#This Row],[total_intl_calls]]&lt;=10, "Medium Calls", "High Calls"))</f>
        <v>Low Calls</v>
      </c>
      <c r="AF5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95" s="36" t="str">
        <f>IF(tbl_Customers[[#This Row],[Churn_Risk_Score]]&gt;=10,"High Risk", IF(tbl_Customers[[#This Row],[Churn_Risk_Score]]&gt;=5,"Medium Risk","Low Risk"))</f>
        <v>Low Risk</v>
      </c>
    </row>
    <row r="596" spans="1:33" x14ac:dyDescent="0.35">
      <c r="A596">
        <v>595</v>
      </c>
      <c r="B596" t="s">
        <v>38</v>
      </c>
      <c r="C596">
        <v>158</v>
      </c>
      <c r="D596" t="s">
        <v>21</v>
      </c>
      <c r="E596" t="s">
        <v>22</v>
      </c>
      <c r="F596" t="s">
        <v>22</v>
      </c>
      <c r="G596">
        <v>0</v>
      </c>
      <c r="H596">
        <v>222.8</v>
      </c>
      <c r="I596">
        <v>101</v>
      </c>
      <c r="J596">
        <v>37.880000000000003</v>
      </c>
      <c r="K596">
        <v>203</v>
      </c>
      <c r="L596">
        <v>128</v>
      </c>
      <c r="M596">
        <v>17.260000000000002</v>
      </c>
      <c r="N596">
        <v>210.6</v>
      </c>
      <c r="O596">
        <v>106</v>
      </c>
      <c r="P596">
        <v>9.48</v>
      </c>
      <c r="Q596">
        <v>6.9</v>
      </c>
      <c r="R596">
        <v>2</v>
      </c>
      <c r="S596">
        <v>1.86</v>
      </c>
      <c r="T596">
        <v>2</v>
      </c>
      <c r="U596" t="s">
        <v>22</v>
      </c>
      <c r="V596">
        <f>IF(tbl_Customers[[#This Row],[churn]] = "yes", 1, 0)</f>
        <v>0</v>
      </c>
      <c r="W596" t="str">
        <f>IF(tbl_Customers[[#This Row],[number_customer_service_calls]] &lt;= 1, "0-1 Calls", IF(tbl_Customers[[#This Row],[number_customer_service_calls]] &lt;= 3, "2-3 Calls", IF(tbl_Customers[[#This Row],[number_customer_service_calls]] &lt;=5, "4-5 Calls", "6+ Calls")))</f>
        <v>2-3 Calls</v>
      </c>
      <c r="X596" t="str">
        <f>IF(tbl_Customers[[#This Row],[account_length]] &lt;= 50, "0-50", IF(tbl_Customers[[#This Row],[account_length]] &lt;=100, "51-100", IF(tbl_Customers[[#This Row],[account_length]] &lt;= 150, "101-150", "151+")))</f>
        <v>151+</v>
      </c>
      <c r="Y596" t="str">
        <f>IF(tbl_Customers[[#This Row],[total_intl_charge]] &lt;= 3, "Low Charges", "High Charges")</f>
        <v>Low Charges</v>
      </c>
      <c r="Z596" t="str">
        <f>IF(tbl_Customers[[#This Row],[total_eve_calls]]&lt;=80,"Low Calls",
IF(tbl_Customers[[#This Row],[total_eve_calls]]&lt;=120,"Medium Calls","High Calls"))</f>
        <v>High Calls</v>
      </c>
      <c r="AA596" t="str">
        <f>IF(tbl_Customers[[#This Row],[total_eve_charge]]&lt;=15,"Low Charges",
IF(tbl_Customers[[#This Row],[total_eve_charge]]&lt;=20,"Medium Charges","High Charges"))</f>
        <v>Medium Charges</v>
      </c>
      <c r="AB5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6" t="str">
        <f>IF(tbl_Customers[[#This Row],[number_vmail_messages]] = 0, "No Usage", IF(tbl_Customers[[#This Row],[number_vmail_messages]] &lt;= 20, "Low Usage", IF(tbl_Customers[[#This Row],[number_vmail_messages]] &lt;= 40, "Medium Usgae", "High Usage")))</f>
        <v>No Usage</v>
      </c>
      <c r="AD596" t="str">
        <f>IF(tbl_Customers[[#This Row],[total_day_minutes]]&lt;=150,"Low Usage", IF(tbl_Customers[[#This Row],[total_day_minutes]]&lt;=200,"Medium Usage", IF(tbl_Customers[[#This Row],[total_day_minutes]]&lt;=250,"High Usage","Very High Usage")))</f>
        <v>High Usage</v>
      </c>
      <c r="AE596" t="str">
        <f>IF(tbl_Customers[[#This Row],[total_intl_calls]]&lt;=5,"Low Calls", IF(tbl_Customers[[#This Row],[total_intl_calls]]&lt;=10, "Medium Calls", "High Calls"))</f>
        <v>Low Calls</v>
      </c>
      <c r="AF5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96" s="36" t="str">
        <f>IF(tbl_Customers[[#This Row],[Churn_Risk_Score]]&gt;=10,"High Risk", IF(tbl_Customers[[#This Row],[Churn_Risk_Score]]&gt;=5,"Medium Risk","Low Risk"))</f>
        <v>Low Risk</v>
      </c>
    </row>
    <row r="597" spans="1:33" x14ac:dyDescent="0.35">
      <c r="A597">
        <v>596</v>
      </c>
      <c r="B597" t="s">
        <v>57</v>
      </c>
      <c r="C597">
        <v>168</v>
      </c>
      <c r="D597" t="s">
        <v>21</v>
      </c>
      <c r="E597" t="s">
        <v>22</v>
      </c>
      <c r="F597" t="s">
        <v>23</v>
      </c>
      <c r="G597">
        <v>22</v>
      </c>
      <c r="H597">
        <v>175.9</v>
      </c>
      <c r="I597">
        <v>70</v>
      </c>
      <c r="J597">
        <v>29.9</v>
      </c>
      <c r="K597">
        <v>211.7</v>
      </c>
      <c r="L597">
        <v>105</v>
      </c>
      <c r="M597">
        <v>17.989999999999998</v>
      </c>
      <c r="N597">
        <v>174.5</v>
      </c>
      <c r="O597">
        <v>81</v>
      </c>
      <c r="P597">
        <v>7.85</v>
      </c>
      <c r="Q597">
        <v>7.3</v>
      </c>
      <c r="R597">
        <v>5</v>
      </c>
      <c r="S597">
        <v>1.97</v>
      </c>
      <c r="T597">
        <v>2</v>
      </c>
      <c r="U597" t="s">
        <v>22</v>
      </c>
      <c r="V597">
        <f>IF(tbl_Customers[[#This Row],[churn]] = "yes", 1, 0)</f>
        <v>0</v>
      </c>
      <c r="W597" t="str">
        <f>IF(tbl_Customers[[#This Row],[number_customer_service_calls]] &lt;= 1, "0-1 Calls", IF(tbl_Customers[[#This Row],[number_customer_service_calls]] &lt;= 3, "2-3 Calls", IF(tbl_Customers[[#This Row],[number_customer_service_calls]] &lt;=5, "4-5 Calls", "6+ Calls")))</f>
        <v>2-3 Calls</v>
      </c>
      <c r="X597" t="str">
        <f>IF(tbl_Customers[[#This Row],[account_length]] &lt;= 50, "0-50", IF(tbl_Customers[[#This Row],[account_length]] &lt;=100, "51-100", IF(tbl_Customers[[#This Row],[account_length]] &lt;= 150, "101-150", "151+")))</f>
        <v>151+</v>
      </c>
      <c r="Y597" t="str">
        <f>IF(tbl_Customers[[#This Row],[total_intl_charge]] &lt;= 3, "Low Charges", "High Charges")</f>
        <v>Low Charges</v>
      </c>
      <c r="Z597" t="str">
        <f>IF(tbl_Customers[[#This Row],[total_eve_calls]]&lt;=80,"Low Calls",
IF(tbl_Customers[[#This Row],[total_eve_calls]]&lt;=120,"Medium Calls","High Calls"))</f>
        <v>Medium Calls</v>
      </c>
      <c r="AA597" t="str">
        <f>IF(tbl_Customers[[#This Row],[total_eve_charge]]&lt;=15,"Low Charges",
IF(tbl_Customers[[#This Row],[total_eve_charge]]&lt;=20,"Medium Charges","High Charges"))</f>
        <v>Medium Charges</v>
      </c>
      <c r="AB5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7" t="str">
        <f>IF(tbl_Customers[[#This Row],[number_vmail_messages]] = 0, "No Usage", IF(tbl_Customers[[#This Row],[number_vmail_messages]] &lt;= 20, "Low Usage", IF(tbl_Customers[[#This Row],[number_vmail_messages]] &lt;= 40, "Medium Usgae", "High Usage")))</f>
        <v>Medium Usgae</v>
      </c>
      <c r="AD597" t="str">
        <f>IF(tbl_Customers[[#This Row],[total_day_minutes]]&lt;=150,"Low Usage", IF(tbl_Customers[[#This Row],[total_day_minutes]]&lt;=200,"Medium Usage", IF(tbl_Customers[[#This Row],[total_day_minutes]]&lt;=250,"High Usage","Very High Usage")))</f>
        <v>Medium Usage</v>
      </c>
      <c r="AE597" t="str">
        <f>IF(tbl_Customers[[#This Row],[total_intl_calls]]&lt;=5,"Low Calls", IF(tbl_Customers[[#This Row],[total_intl_calls]]&lt;=10, "Medium Calls", "High Calls"))</f>
        <v>Low Calls</v>
      </c>
      <c r="AF5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97" s="36" t="str">
        <f>IF(tbl_Customers[[#This Row],[Churn_Risk_Score]]&gt;=10,"High Risk", IF(tbl_Customers[[#This Row],[Churn_Risk_Score]]&gt;=5,"Medium Risk","Low Risk"))</f>
        <v>Low Risk</v>
      </c>
    </row>
    <row r="598" spans="1:33" x14ac:dyDescent="0.35">
      <c r="A598">
        <v>597</v>
      </c>
      <c r="B598" t="s">
        <v>31</v>
      </c>
      <c r="C598">
        <v>115</v>
      </c>
      <c r="D598" t="s">
        <v>28</v>
      </c>
      <c r="E598" t="s">
        <v>23</v>
      </c>
      <c r="F598" t="s">
        <v>22</v>
      </c>
      <c r="G598">
        <v>0</v>
      </c>
      <c r="H598">
        <v>249.9</v>
      </c>
      <c r="I598">
        <v>95</v>
      </c>
      <c r="J598">
        <v>42.48</v>
      </c>
      <c r="K598">
        <v>242.5</v>
      </c>
      <c r="L598">
        <v>104</v>
      </c>
      <c r="M598">
        <v>20.61</v>
      </c>
      <c r="N598">
        <v>151.69999999999999</v>
      </c>
      <c r="O598">
        <v>121</v>
      </c>
      <c r="P598">
        <v>6.83</v>
      </c>
      <c r="Q598">
        <v>15.3</v>
      </c>
      <c r="R598">
        <v>6</v>
      </c>
      <c r="S598">
        <v>4.13</v>
      </c>
      <c r="T598">
        <v>1</v>
      </c>
      <c r="U598" t="s">
        <v>23</v>
      </c>
      <c r="V598">
        <f>IF(tbl_Customers[[#This Row],[churn]] = "yes", 1, 0)</f>
        <v>1</v>
      </c>
      <c r="W598" t="str">
        <f>IF(tbl_Customers[[#This Row],[number_customer_service_calls]] &lt;= 1, "0-1 Calls", IF(tbl_Customers[[#This Row],[number_customer_service_calls]] &lt;= 3, "2-3 Calls", IF(tbl_Customers[[#This Row],[number_customer_service_calls]] &lt;=5, "4-5 Calls", "6+ Calls")))</f>
        <v>0-1 Calls</v>
      </c>
      <c r="X598" t="str">
        <f>IF(tbl_Customers[[#This Row],[account_length]] &lt;= 50, "0-50", IF(tbl_Customers[[#This Row],[account_length]] &lt;=100, "51-100", IF(tbl_Customers[[#This Row],[account_length]] &lt;= 150, "101-150", "151+")))</f>
        <v>101-150</v>
      </c>
      <c r="Y598" t="str">
        <f>IF(tbl_Customers[[#This Row],[total_intl_charge]] &lt;= 3, "Low Charges", "High Charges")</f>
        <v>High Charges</v>
      </c>
      <c r="Z598" t="str">
        <f>IF(tbl_Customers[[#This Row],[total_eve_calls]]&lt;=80,"Low Calls",
IF(tbl_Customers[[#This Row],[total_eve_calls]]&lt;=120,"Medium Calls","High Calls"))</f>
        <v>Medium Calls</v>
      </c>
      <c r="AA598" t="str">
        <f>IF(tbl_Customers[[#This Row],[total_eve_charge]]&lt;=15,"Low Charges",
IF(tbl_Customers[[#This Row],[total_eve_charge]]&lt;=20,"Medium Charges","High Charges"))</f>
        <v>High Charges</v>
      </c>
      <c r="AB5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8" t="str">
        <f>IF(tbl_Customers[[#This Row],[number_vmail_messages]] = 0, "No Usage", IF(tbl_Customers[[#This Row],[number_vmail_messages]] &lt;= 20, "Low Usage", IF(tbl_Customers[[#This Row],[number_vmail_messages]] &lt;= 40, "Medium Usgae", "High Usage")))</f>
        <v>No Usage</v>
      </c>
      <c r="AD598" t="str">
        <f>IF(tbl_Customers[[#This Row],[total_day_minutes]]&lt;=150,"Low Usage", IF(tbl_Customers[[#This Row],[total_day_minutes]]&lt;=200,"Medium Usage", IF(tbl_Customers[[#This Row],[total_day_minutes]]&lt;=250,"High Usage","Very High Usage")))</f>
        <v>High Usage</v>
      </c>
      <c r="AE598" t="str">
        <f>IF(tbl_Customers[[#This Row],[total_intl_calls]]&lt;=5,"Low Calls", IF(tbl_Customers[[#This Row],[total_intl_calls]]&lt;=10, "Medium Calls", "High Calls"))</f>
        <v>Medium Calls</v>
      </c>
      <c r="AF5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98" s="36" t="str">
        <f>IF(tbl_Customers[[#This Row],[Churn_Risk_Score]]&gt;=10,"High Risk", IF(tbl_Customers[[#This Row],[Churn_Risk_Score]]&gt;=5,"Medium Risk","Low Risk"))</f>
        <v>Medium Risk</v>
      </c>
    </row>
    <row r="599" spans="1:33" x14ac:dyDescent="0.35">
      <c r="A599">
        <v>598</v>
      </c>
      <c r="B599" t="s">
        <v>48</v>
      </c>
      <c r="C599">
        <v>57</v>
      </c>
      <c r="D599" t="s">
        <v>25</v>
      </c>
      <c r="E599" t="s">
        <v>23</v>
      </c>
      <c r="F599" t="s">
        <v>23</v>
      </c>
      <c r="G599">
        <v>30</v>
      </c>
      <c r="H599">
        <v>234.5</v>
      </c>
      <c r="I599">
        <v>130</v>
      </c>
      <c r="J599">
        <v>39.869999999999997</v>
      </c>
      <c r="K599">
        <v>195.2</v>
      </c>
      <c r="L599">
        <v>116</v>
      </c>
      <c r="M599">
        <v>16.59</v>
      </c>
      <c r="N599">
        <v>268.8</v>
      </c>
      <c r="O599">
        <v>94</v>
      </c>
      <c r="P599">
        <v>12.1</v>
      </c>
      <c r="Q599">
        <v>11.4</v>
      </c>
      <c r="R599">
        <v>4</v>
      </c>
      <c r="S599">
        <v>3.08</v>
      </c>
      <c r="T599">
        <v>2</v>
      </c>
      <c r="U599" t="s">
        <v>22</v>
      </c>
      <c r="V599">
        <f>IF(tbl_Customers[[#This Row],[churn]] = "yes", 1, 0)</f>
        <v>0</v>
      </c>
      <c r="W599" t="str">
        <f>IF(tbl_Customers[[#This Row],[number_customer_service_calls]] &lt;= 1, "0-1 Calls", IF(tbl_Customers[[#This Row],[number_customer_service_calls]] &lt;= 3, "2-3 Calls", IF(tbl_Customers[[#This Row],[number_customer_service_calls]] &lt;=5, "4-5 Calls", "6+ Calls")))</f>
        <v>2-3 Calls</v>
      </c>
      <c r="X599" t="str">
        <f>IF(tbl_Customers[[#This Row],[account_length]] &lt;= 50, "0-50", IF(tbl_Customers[[#This Row],[account_length]] &lt;=100, "51-100", IF(tbl_Customers[[#This Row],[account_length]] &lt;= 150, "101-150", "151+")))</f>
        <v>51-100</v>
      </c>
      <c r="Y599" t="str">
        <f>IF(tbl_Customers[[#This Row],[total_intl_charge]] &lt;= 3, "Low Charges", "High Charges")</f>
        <v>High Charges</v>
      </c>
      <c r="Z599" t="str">
        <f>IF(tbl_Customers[[#This Row],[total_eve_calls]]&lt;=80,"Low Calls",
IF(tbl_Customers[[#This Row],[total_eve_calls]]&lt;=120,"Medium Calls","High Calls"))</f>
        <v>Medium Calls</v>
      </c>
      <c r="AA599" t="str">
        <f>IF(tbl_Customers[[#This Row],[total_eve_charge]]&lt;=15,"Low Charges",
IF(tbl_Customers[[#This Row],[total_eve_charge]]&lt;=20,"Medium Charges","High Charges"))</f>
        <v>Medium Charges</v>
      </c>
      <c r="AB5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9" t="str">
        <f>IF(tbl_Customers[[#This Row],[number_vmail_messages]] = 0, "No Usage", IF(tbl_Customers[[#This Row],[number_vmail_messages]] &lt;= 20, "Low Usage", IF(tbl_Customers[[#This Row],[number_vmail_messages]] &lt;= 40, "Medium Usgae", "High Usage")))</f>
        <v>Medium Usgae</v>
      </c>
      <c r="AD599" t="str">
        <f>IF(tbl_Customers[[#This Row],[total_day_minutes]]&lt;=150,"Low Usage", IF(tbl_Customers[[#This Row],[total_day_minutes]]&lt;=200,"Medium Usage", IF(tbl_Customers[[#This Row],[total_day_minutes]]&lt;=250,"High Usage","Very High Usage")))</f>
        <v>High Usage</v>
      </c>
      <c r="AE599" t="str">
        <f>IF(tbl_Customers[[#This Row],[total_intl_calls]]&lt;=5,"Low Calls", IF(tbl_Customers[[#This Row],[total_intl_calls]]&lt;=10, "Medium Calls", "High Calls"))</f>
        <v>Low Calls</v>
      </c>
      <c r="AF5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599" s="36" t="str">
        <f>IF(tbl_Customers[[#This Row],[Churn_Risk_Score]]&gt;=10,"High Risk", IF(tbl_Customers[[#This Row],[Churn_Risk_Score]]&gt;=5,"Medium Risk","Low Risk"))</f>
        <v>Medium Risk</v>
      </c>
    </row>
    <row r="600" spans="1:33" x14ac:dyDescent="0.35">
      <c r="A600">
        <v>599</v>
      </c>
      <c r="B600" t="s">
        <v>42</v>
      </c>
      <c r="C600">
        <v>67</v>
      </c>
      <c r="D600" t="s">
        <v>21</v>
      </c>
      <c r="E600" t="s">
        <v>22</v>
      </c>
      <c r="F600" t="s">
        <v>22</v>
      </c>
      <c r="G600">
        <v>0</v>
      </c>
      <c r="H600">
        <v>210.7</v>
      </c>
      <c r="I600">
        <v>116</v>
      </c>
      <c r="J600">
        <v>35.82</v>
      </c>
      <c r="K600">
        <v>219.2</v>
      </c>
      <c r="L600">
        <v>86</v>
      </c>
      <c r="M600">
        <v>18.63</v>
      </c>
      <c r="N600">
        <v>179.7</v>
      </c>
      <c r="O600">
        <v>83</v>
      </c>
      <c r="P600">
        <v>8.09</v>
      </c>
      <c r="Q600">
        <v>7.2</v>
      </c>
      <c r="R600">
        <v>6</v>
      </c>
      <c r="S600">
        <v>1.94</v>
      </c>
      <c r="T600">
        <v>1</v>
      </c>
      <c r="U600" t="s">
        <v>22</v>
      </c>
      <c r="V600">
        <f>IF(tbl_Customers[[#This Row],[churn]] = "yes", 1, 0)</f>
        <v>0</v>
      </c>
      <c r="W600" t="str">
        <f>IF(tbl_Customers[[#This Row],[number_customer_service_calls]] &lt;= 1, "0-1 Calls", IF(tbl_Customers[[#This Row],[number_customer_service_calls]] &lt;= 3, "2-3 Calls", IF(tbl_Customers[[#This Row],[number_customer_service_calls]] &lt;=5, "4-5 Calls", "6+ Calls")))</f>
        <v>0-1 Calls</v>
      </c>
      <c r="X600" t="str">
        <f>IF(tbl_Customers[[#This Row],[account_length]] &lt;= 50, "0-50", IF(tbl_Customers[[#This Row],[account_length]] &lt;=100, "51-100", IF(tbl_Customers[[#This Row],[account_length]] &lt;= 150, "101-150", "151+")))</f>
        <v>51-100</v>
      </c>
      <c r="Y600" t="str">
        <f>IF(tbl_Customers[[#This Row],[total_intl_charge]] &lt;= 3, "Low Charges", "High Charges")</f>
        <v>Low Charges</v>
      </c>
      <c r="Z600" t="str">
        <f>IF(tbl_Customers[[#This Row],[total_eve_calls]]&lt;=80,"Low Calls",
IF(tbl_Customers[[#This Row],[total_eve_calls]]&lt;=120,"Medium Calls","High Calls"))</f>
        <v>Medium Calls</v>
      </c>
      <c r="AA600" t="str">
        <f>IF(tbl_Customers[[#This Row],[total_eve_charge]]&lt;=15,"Low Charges",
IF(tbl_Customers[[#This Row],[total_eve_charge]]&lt;=20,"Medium Charges","High Charges"))</f>
        <v>Medium Charges</v>
      </c>
      <c r="AB6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00" t="str">
        <f>IF(tbl_Customers[[#This Row],[number_vmail_messages]] = 0, "No Usage", IF(tbl_Customers[[#This Row],[number_vmail_messages]] &lt;= 20, "Low Usage", IF(tbl_Customers[[#This Row],[number_vmail_messages]] &lt;= 40, "Medium Usgae", "High Usage")))</f>
        <v>No Usage</v>
      </c>
      <c r="AD600" t="str">
        <f>IF(tbl_Customers[[#This Row],[total_day_minutes]]&lt;=150,"Low Usage", IF(tbl_Customers[[#This Row],[total_day_minutes]]&lt;=200,"Medium Usage", IF(tbl_Customers[[#This Row],[total_day_minutes]]&lt;=250,"High Usage","Very High Usage")))</f>
        <v>High Usage</v>
      </c>
      <c r="AE600" t="str">
        <f>IF(tbl_Customers[[#This Row],[total_intl_calls]]&lt;=5,"Low Calls", IF(tbl_Customers[[#This Row],[total_intl_calls]]&lt;=10, "Medium Calls", "High Calls"))</f>
        <v>Medium Calls</v>
      </c>
      <c r="AF6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00" s="36" t="str">
        <f>IF(tbl_Customers[[#This Row],[Churn_Risk_Score]]&gt;=10,"High Risk", IF(tbl_Customers[[#This Row],[Churn_Risk_Score]]&gt;=5,"Medium Risk","Low Risk"))</f>
        <v>Low Risk</v>
      </c>
    </row>
    <row r="601" spans="1:33" x14ac:dyDescent="0.35">
      <c r="A601">
        <v>600</v>
      </c>
      <c r="B601" t="s">
        <v>47</v>
      </c>
      <c r="C601">
        <v>127</v>
      </c>
      <c r="D601" t="s">
        <v>25</v>
      </c>
      <c r="E601" t="s">
        <v>22</v>
      </c>
      <c r="F601" t="s">
        <v>22</v>
      </c>
      <c r="G601">
        <v>0</v>
      </c>
      <c r="H601">
        <v>182.3</v>
      </c>
      <c r="I601">
        <v>124</v>
      </c>
      <c r="J601">
        <v>30.99</v>
      </c>
      <c r="K601">
        <v>169.9</v>
      </c>
      <c r="L601">
        <v>110</v>
      </c>
      <c r="M601">
        <v>14.44</v>
      </c>
      <c r="N601">
        <v>184</v>
      </c>
      <c r="O601">
        <v>116</v>
      </c>
      <c r="P601">
        <v>8.2799999999999994</v>
      </c>
      <c r="Q601">
        <v>9.3000000000000007</v>
      </c>
      <c r="R601">
        <v>3</v>
      </c>
      <c r="S601">
        <v>2.5099999999999998</v>
      </c>
      <c r="T601">
        <v>1</v>
      </c>
      <c r="U601" t="s">
        <v>22</v>
      </c>
      <c r="V601">
        <f>IF(tbl_Customers[[#This Row],[churn]] = "yes", 1, 0)</f>
        <v>0</v>
      </c>
      <c r="W601" t="str">
        <f>IF(tbl_Customers[[#This Row],[number_customer_service_calls]] &lt;= 1, "0-1 Calls", IF(tbl_Customers[[#This Row],[number_customer_service_calls]] &lt;= 3, "2-3 Calls", IF(tbl_Customers[[#This Row],[number_customer_service_calls]] &lt;=5, "4-5 Calls", "6+ Calls")))</f>
        <v>0-1 Calls</v>
      </c>
      <c r="X601" t="str">
        <f>IF(tbl_Customers[[#This Row],[account_length]] &lt;= 50, "0-50", IF(tbl_Customers[[#This Row],[account_length]] &lt;=100, "51-100", IF(tbl_Customers[[#This Row],[account_length]] &lt;= 150, "101-150", "151+")))</f>
        <v>101-150</v>
      </c>
      <c r="Y601" t="str">
        <f>IF(tbl_Customers[[#This Row],[total_intl_charge]] &lt;= 3, "Low Charges", "High Charges")</f>
        <v>Low Charges</v>
      </c>
      <c r="Z601" t="str">
        <f>IF(tbl_Customers[[#This Row],[total_eve_calls]]&lt;=80,"Low Calls",
IF(tbl_Customers[[#This Row],[total_eve_calls]]&lt;=120,"Medium Calls","High Calls"))</f>
        <v>Medium Calls</v>
      </c>
      <c r="AA601" t="str">
        <f>IF(tbl_Customers[[#This Row],[total_eve_charge]]&lt;=15,"Low Charges",
IF(tbl_Customers[[#This Row],[total_eve_charge]]&lt;=20,"Medium Charges","High Charges"))</f>
        <v>Low Charges</v>
      </c>
      <c r="AB6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1" t="str">
        <f>IF(tbl_Customers[[#This Row],[number_vmail_messages]] = 0, "No Usage", IF(tbl_Customers[[#This Row],[number_vmail_messages]] &lt;= 20, "Low Usage", IF(tbl_Customers[[#This Row],[number_vmail_messages]] &lt;= 40, "Medium Usgae", "High Usage")))</f>
        <v>No Usage</v>
      </c>
      <c r="AD601" t="str">
        <f>IF(tbl_Customers[[#This Row],[total_day_minutes]]&lt;=150,"Low Usage", IF(tbl_Customers[[#This Row],[total_day_minutes]]&lt;=200,"Medium Usage", IF(tbl_Customers[[#This Row],[total_day_minutes]]&lt;=250,"High Usage","Very High Usage")))</f>
        <v>Medium Usage</v>
      </c>
      <c r="AE601" t="str">
        <f>IF(tbl_Customers[[#This Row],[total_intl_calls]]&lt;=5,"Low Calls", IF(tbl_Customers[[#This Row],[total_intl_calls]]&lt;=10, "Medium Calls", "High Calls"))</f>
        <v>Low Calls</v>
      </c>
      <c r="AF6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01" s="36" t="str">
        <f>IF(tbl_Customers[[#This Row],[Churn_Risk_Score]]&gt;=10,"High Risk", IF(tbl_Customers[[#This Row],[Churn_Risk_Score]]&gt;=5,"Medium Risk","Low Risk"))</f>
        <v>Low Risk</v>
      </c>
    </row>
    <row r="602" spans="1:33" x14ac:dyDescent="0.35">
      <c r="A602">
        <v>601</v>
      </c>
      <c r="B602" t="s">
        <v>47</v>
      </c>
      <c r="C602">
        <v>78</v>
      </c>
      <c r="D602" t="s">
        <v>28</v>
      </c>
      <c r="E602" t="s">
        <v>22</v>
      </c>
      <c r="F602" t="s">
        <v>22</v>
      </c>
      <c r="G602">
        <v>0</v>
      </c>
      <c r="H602">
        <v>190.3</v>
      </c>
      <c r="I602">
        <v>88</v>
      </c>
      <c r="J602">
        <v>32.35</v>
      </c>
      <c r="K602">
        <v>194.5</v>
      </c>
      <c r="L602">
        <v>89</v>
      </c>
      <c r="M602">
        <v>16.53</v>
      </c>
      <c r="N602">
        <v>256.5</v>
      </c>
      <c r="O602">
        <v>109</v>
      </c>
      <c r="P602">
        <v>11.54</v>
      </c>
      <c r="Q602">
        <v>11.7</v>
      </c>
      <c r="R602">
        <v>5</v>
      </c>
      <c r="S602">
        <v>3.16</v>
      </c>
      <c r="T602">
        <v>2</v>
      </c>
      <c r="U602" t="s">
        <v>22</v>
      </c>
      <c r="V602">
        <f>IF(tbl_Customers[[#This Row],[churn]] = "yes", 1, 0)</f>
        <v>0</v>
      </c>
      <c r="W602" t="str">
        <f>IF(tbl_Customers[[#This Row],[number_customer_service_calls]] &lt;= 1, "0-1 Calls", IF(tbl_Customers[[#This Row],[number_customer_service_calls]] &lt;= 3, "2-3 Calls", IF(tbl_Customers[[#This Row],[number_customer_service_calls]] &lt;=5, "4-5 Calls", "6+ Calls")))</f>
        <v>2-3 Calls</v>
      </c>
      <c r="X602" t="str">
        <f>IF(tbl_Customers[[#This Row],[account_length]] &lt;= 50, "0-50", IF(tbl_Customers[[#This Row],[account_length]] &lt;=100, "51-100", IF(tbl_Customers[[#This Row],[account_length]] &lt;= 150, "101-150", "151+")))</f>
        <v>51-100</v>
      </c>
      <c r="Y602" t="str">
        <f>IF(tbl_Customers[[#This Row],[total_intl_charge]] &lt;= 3, "Low Charges", "High Charges")</f>
        <v>High Charges</v>
      </c>
      <c r="Z602" t="str">
        <f>IF(tbl_Customers[[#This Row],[total_eve_calls]]&lt;=80,"Low Calls",
IF(tbl_Customers[[#This Row],[total_eve_calls]]&lt;=120,"Medium Calls","High Calls"))</f>
        <v>Medium Calls</v>
      </c>
      <c r="AA602" t="str">
        <f>IF(tbl_Customers[[#This Row],[total_eve_charge]]&lt;=15,"Low Charges",
IF(tbl_Customers[[#This Row],[total_eve_charge]]&lt;=20,"Medium Charges","High Charges"))</f>
        <v>Medium Charges</v>
      </c>
      <c r="AB6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2" t="str">
        <f>IF(tbl_Customers[[#This Row],[number_vmail_messages]] = 0, "No Usage", IF(tbl_Customers[[#This Row],[number_vmail_messages]] &lt;= 20, "Low Usage", IF(tbl_Customers[[#This Row],[number_vmail_messages]] &lt;= 40, "Medium Usgae", "High Usage")))</f>
        <v>No Usage</v>
      </c>
      <c r="AD602" t="str">
        <f>IF(tbl_Customers[[#This Row],[total_day_minutes]]&lt;=150,"Low Usage", IF(tbl_Customers[[#This Row],[total_day_minutes]]&lt;=200,"Medium Usage", IF(tbl_Customers[[#This Row],[total_day_minutes]]&lt;=250,"High Usage","Very High Usage")))</f>
        <v>Medium Usage</v>
      </c>
      <c r="AE602" t="str">
        <f>IF(tbl_Customers[[#This Row],[total_intl_calls]]&lt;=5,"Low Calls", IF(tbl_Customers[[#This Row],[total_intl_calls]]&lt;=10, "Medium Calls", "High Calls"))</f>
        <v>Low Calls</v>
      </c>
      <c r="AF6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02" s="36" t="str">
        <f>IF(tbl_Customers[[#This Row],[Churn_Risk_Score]]&gt;=10,"High Risk", IF(tbl_Customers[[#This Row],[Churn_Risk_Score]]&gt;=5,"Medium Risk","Low Risk"))</f>
        <v>Low Risk</v>
      </c>
    </row>
    <row r="603" spans="1:33" x14ac:dyDescent="0.35">
      <c r="A603">
        <v>602</v>
      </c>
      <c r="B603" t="s">
        <v>74</v>
      </c>
      <c r="C603">
        <v>100</v>
      </c>
      <c r="D603" t="s">
        <v>21</v>
      </c>
      <c r="E603" t="s">
        <v>22</v>
      </c>
      <c r="F603" t="s">
        <v>23</v>
      </c>
      <c r="G603">
        <v>38</v>
      </c>
      <c r="H603">
        <v>177.1</v>
      </c>
      <c r="I603">
        <v>88</v>
      </c>
      <c r="J603">
        <v>30.11</v>
      </c>
      <c r="K603">
        <v>163.69999999999999</v>
      </c>
      <c r="L603">
        <v>108</v>
      </c>
      <c r="M603">
        <v>13.91</v>
      </c>
      <c r="N603">
        <v>242.7</v>
      </c>
      <c r="O603">
        <v>72</v>
      </c>
      <c r="P603">
        <v>10.92</v>
      </c>
      <c r="Q603">
        <v>7.4</v>
      </c>
      <c r="R603">
        <v>2</v>
      </c>
      <c r="S603">
        <v>2</v>
      </c>
      <c r="T603">
        <v>0</v>
      </c>
      <c r="U603" t="s">
        <v>22</v>
      </c>
      <c r="V603">
        <f>IF(tbl_Customers[[#This Row],[churn]] = "yes", 1, 0)</f>
        <v>0</v>
      </c>
      <c r="W603" t="str">
        <f>IF(tbl_Customers[[#This Row],[number_customer_service_calls]] &lt;= 1, "0-1 Calls", IF(tbl_Customers[[#This Row],[number_customer_service_calls]] &lt;= 3, "2-3 Calls", IF(tbl_Customers[[#This Row],[number_customer_service_calls]] &lt;=5, "4-5 Calls", "6+ Calls")))</f>
        <v>0-1 Calls</v>
      </c>
      <c r="X603" t="str">
        <f>IF(tbl_Customers[[#This Row],[account_length]] &lt;= 50, "0-50", IF(tbl_Customers[[#This Row],[account_length]] &lt;=100, "51-100", IF(tbl_Customers[[#This Row],[account_length]] &lt;= 150, "101-150", "151+")))</f>
        <v>51-100</v>
      </c>
      <c r="Y603" t="str">
        <f>IF(tbl_Customers[[#This Row],[total_intl_charge]] &lt;= 3, "Low Charges", "High Charges")</f>
        <v>Low Charges</v>
      </c>
      <c r="Z603" t="str">
        <f>IF(tbl_Customers[[#This Row],[total_eve_calls]]&lt;=80,"Low Calls",
IF(tbl_Customers[[#This Row],[total_eve_calls]]&lt;=120,"Medium Calls","High Calls"))</f>
        <v>Medium Calls</v>
      </c>
      <c r="AA603" t="str">
        <f>IF(tbl_Customers[[#This Row],[total_eve_charge]]&lt;=15,"Low Charges",
IF(tbl_Customers[[#This Row],[total_eve_charge]]&lt;=20,"Medium Charges","High Charges"))</f>
        <v>Low Charges</v>
      </c>
      <c r="AB6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3" t="str">
        <f>IF(tbl_Customers[[#This Row],[number_vmail_messages]] = 0, "No Usage", IF(tbl_Customers[[#This Row],[number_vmail_messages]] &lt;= 20, "Low Usage", IF(tbl_Customers[[#This Row],[number_vmail_messages]] &lt;= 40, "Medium Usgae", "High Usage")))</f>
        <v>Medium Usgae</v>
      </c>
      <c r="AD603" t="str">
        <f>IF(tbl_Customers[[#This Row],[total_day_minutes]]&lt;=150,"Low Usage", IF(tbl_Customers[[#This Row],[total_day_minutes]]&lt;=200,"Medium Usage", IF(tbl_Customers[[#This Row],[total_day_minutes]]&lt;=250,"High Usage","Very High Usage")))</f>
        <v>Medium Usage</v>
      </c>
      <c r="AE603" t="str">
        <f>IF(tbl_Customers[[#This Row],[total_intl_calls]]&lt;=5,"Low Calls", IF(tbl_Customers[[#This Row],[total_intl_calls]]&lt;=10, "Medium Calls", "High Calls"))</f>
        <v>Low Calls</v>
      </c>
      <c r="AF6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03" s="36" t="str">
        <f>IF(tbl_Customers[[#This Row],[Churn_Risk_Score]]&gt;=10,"High Risk", IF(tbl_Customers[[#This Row],[Churn_Risk_Score]]&gt;=5,"Medium Risk","Low Risk"))</f>
        <v>Low Risk</v>
      </c>
    </row>
    <row r="604" spans="1:33" x14ac:dyDescent="0.35">
      <c r="A604">
        <v>603</v>
      </c>
      <c r="B604" t="s">
        <v>55</v>
      </c>
      <c r="C604">
        <v>103</v>
      </c>
      <c r="D604" t="s">
        <v>28</v>
      </c>
      <c r="E604" t="s">
        <v>22</v>
      </c>
      <c r="F604" t="s">
        <v>23</v>
      </c>
      <c r="G604">
        <v>36</v>
      </c>
      <c r="H604">
        <v>87.2</v>
      </c>
      <c r="I604">
        <v>92</v>
      </c>
      <c r="J604">
        <v>14.82</v>
      </c>
      <c r="K604">
        <v>169.3</v>
      </c>
      <c r="L604">
        <v>110</v>
      </c>
      <c r="M604">
        <v>14.39</v>
      </c>
      <c r="N604">
        <v>166.7</v>
      </c>
      <c r="O604">
        <v>80</v>
      </c>
      <c r="P604">
        <v>7.5</v>
      </c>
      <c r="Q604">
        <v>10.9</v>
      </c>
      <c r="R604">
        <v>5</v>
      </c>
      <c r="S604">
        <v>2.94</v>
      </c>
      <c r="T604">
        <v>6</v>
      </c>
      <c r="U604" t="s">
        <v>23</v>
      </c>
      <c r="V604">
        <f>IF(tbl_Customers[[#This Row],[churn]] = "yes", 1, 0)</f>
        <v>1</v>
      </c>
      <c r="W604" t="str">
        <f>IF(tbl_Customers[[#This Row],[number_customer_service_calls]] &lt;= 1, "0-1 Calls", IF(tbl_Customers[[#This Row],[number_customer_service_calls]] &lt;= 3, "2-3 Calls", IF(tbl_Customers[[#This Row],[number_customer_service_calls]] &lt;=5, "4-5 Calls", "6+ Calls")))</f>
        <v>6+ Calls</v>
      </c>
      <c r="X604" t="str">
        <f>IF(tbl_Customers[[#This Row],[account_length]] &lt;= 50, "0-50", IF(tbl_Customers[[#This Row],[account_length]] &lt;=100, "51-100", IF(tbl_Customers[[#This Row],[account_length]] &lt;= 150, "101-150", "151+")))</f>
        <v>101-150</v>
      </c>
      <c r="Y604" t="str">
        <f>IF(tbl_Customers[[#This Row],[total_intl_charge]] &lt;= 3, "Low Charges", "High Charges")</f>
        <v>Low Charges</v>
      </c>
      <c r="Z604" t="str">
        <f>IF(tbl_Customers[[#This Row],[total_eve_calls]]&lt;=80,"Low Calls",
IF(tbl_Customers[[#This Row],[total_eve_calls]]&lt;=120,"Medium Calls","High Calls"))</f>
        <v>Medium Calls</v>
      </c>
      <c r="AA604" t="str">
        <f>IF(tbl_Customers[[#This Row],[total_eve_charge]]&lt;=15,"Low Charges",
IF(tbl_Customers[[#This Row],[total_eve_charge]]&lt;=20,"Medium Charges","High Charges"))</f>
        <v>Low Charges</v>
      </c>
      <c r="AB6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4" t="str">
        <f>IF(tbl_Customers[[#This Row],[number_vmail_messages]] = 0, "No Usage", IF(tbl_Customers[[#This Row],[number_vmail_messages]] &lt;= 20, "Low Usage", IF(tbl_Customers[[#This Row],[number_vmail_messages]] &lt;= 40, "Medium Usgae", "High Usage")))</f>
        <v>Medium Usgae</v>
      </c>
      <c r="AD604" t="str">
        <f>IF(tbl_Customers[[#This Row],[total_day_minutes]]&lt;=150,"Low Usage", IF(tbl_Customers[[#This Row],[total_day_minutes]]&lt;=200,"Medium Usage", IF(tbl_Customers[[#This Row],[total_day_minutes]]&lt;=250,"High Usage","Very High Usage")))</f>
        <v>Low Usage</v>
      </c>
      <c r="AE604" t="str">
        <f>IF(tbl_Customers[[#This Row],[total_intl_calls]]&lt;=5,"Low Calls", IF(tbl_Customers[[#This Row],[total_intl_calls]]&lt;=10, "Medium Calls", "High Calls"))</f>
        <v>Low Calls</v>
      </c>
      <c r="AF6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04" s="36" t="str">
        <f>IF(tbl_Customers[[#This Row],[Churn_Risk_Score]]&gt;=10,"High Risk", IF(tbl_Customers[[#This Row],[Churn_Risk_Score]]&gt;=5,"Medium Risk","Low Risk"))</f>
        <v>Low Risk</v>
      </c>
    </row>
    <row r="605" spans="1:33" x14ac:dyDescent="0.35">
      <c r="A605">
        <v>604</v>
      </c>
      <c r="B605" t="s">
        <v>65</v>
      </c>
      <c r="C605">
        <v>113</v>
      </c>
      <c r="D605" t="s">
        <v>21</v>
      </c>
      <c r="E605" t="s">
        <v>22</v>
      </c>
      <c r="F605" t="s">
        <v>22</v>
      </c>
      <c r="G605">
        <v>0</v>
      </c>
      <c r="H605">
        <v>215.6</v>
      </c>
      <c r="I605">
        <v>96</v>
      </c>
      <c r="J605">
        <v>36.65</v>
      </c>
      <c r="K605">
        <v>193.4</v>
      </c>
      <c r="L605">
        <v>127</v>
      </c>
      <c r="M605">
        <v>16.440000000000001</v>
      </c>
      <c r="N605">
        <v>105.4</v>
      </c>
      <c r="O605">
        <v>115</v>
      </c>
      <c r="P605">
        <v>4.74</v>
      </c>
      <c r="Q605">
        <v>13.5</v>
      </c>
      <c r="R605">
        <v>3</v>
      </c>
      <c r="S605">
        <v>3.65</v>
      </c>
      <c r="T605">
        <v>1</v>
      </c>
      <c r="U605" t="s">
        <v>22</v>
      </c>
      <c r="V605">
        <f>IF(tbl_Customers[[#This Row],[churn]] = "yes", 1, 0)</f>
        <v>0</v>
      </c>
      <c r="W605" t="str">
        <f>IF(tbl_Customers[[#This Row],[number_customer_service_calls]] &lt;= 1, "0-1 Calls", IF(tbl_Customers[[#This Row],[number_customer_service_calls]] &lt;= 3, "2-3 Calls", IF(tbl_Customers[[#This Row],[number_customer_service_calls]] &lt;=5, "4-5 Calls", "6+ Calls")))</f>
        <v>0-1 Calls</v>
      </c>
      <c r="X605" t="str">
        <f>IF(tbl_Customers[[#This Row],[account_length]] &lt;= 50, "0-50", IF(tbl_Customers[[#This Row],[account_length]] &lt;=100, "51-100", IF(tbl_Customers[[#This Row],[account_length]] &lt;= 150, "101-150", "151+")))</f>
        <v>101-150</v>
      </c>
      <c r="Y605" t="str">
        <f>IF(tbl_Customers[[#This Row],[total_intl_charge]] &lt;= 3, "Low Charges", "High Charges")</f>
        <v>High Charges</v>
      </c>
      <c r="Z605" t="str">
        <f>IF(tbl_Customers[[#This Row],[total_eve_calls]]&lt;=80,"Low Calls",
IF(tbl_Customers[[#This Row],[total_eve_calls]]&lt;=120,"Medium Calls","High Calls"))</f>
        <v>High Calls</v>
      </c>
      <c r="AA605" t="str">
        <f>IF(tbl_Customers[[#This Row],[total_eve_charge]]&lt;=15,"Low Charges",
IF(tbl_Customers[[#This Row],[total_eve_charge]]&lt;=20,"Medium Charges","High Charges"))</f>
        <v>Medium Charges</v>
      </c>
      <c r="AB6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5" t="str">
        <f>IF(tbl_Customers[[#This Row],[number_vmail_messages]] = 0, "No Usage", IF(tbl_Customers[[#This Row],[number_vmail_messages]] &lt;= 20, "Low Usage", IF(tbl_Customers[[#This Row],[number_vmail_messages]] &lt;= 40, "Medium Usgae", "High Usage")))</f>
        <v>No Usage</v>
      </c>
      <c r="AD605" t="str">
        <f>IF(tbl_Customers[[#This Row],[total_day_minutes]]&lt;=150,"Low Usage", IF(tbl_Customers[[#This Row],[total_day_minutes]]&lt;=200,"Medium Usage", IF(tbl_Customers[[#This Row],[total_day_minutes]]&lt;=250,"High Usage","Very High Usage")))</f>
        <v>High Usage</v>
      </c>
      <c r="AE605" t="str">
        <f>IF(tbl_Customers[[#This Row],[total_intl_calls]]&lt;=5,"Low Calls", IF(tbl_Customers[[#This Row],[total_intl_calls]]&lt;=10, "Medium Calls", "High Calls"))</f>
        <v>Low Calls</v>
      </c>
      <c r="AF6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05" s="36" t="str">
        <f>IF(tbl_Customers[[#This Row],[Churn_Risk_Score]]&gt;=10,"High Risk", IF(tbl_Customers[[#This Row],[Churn_Risk_Score]]&gt;=5,"Medium Risk","Low Risk"))</f>
        <v>Low Risk</v>
      </c>
    </row>
    <row r="606" spans="1:33" x14ac:dyDescent="0.35">
      <c r="A606">
        <v>605</v>
      </c>
      <c r="B606" t="s">
        <v>52</v>
      </c>
      <c r="C606">
        <v>129</v>
      </c>
      <c r="D606" t="s">
        <v>28</v>
      </c>
      <c r="E606" t="s">
        <v>22</v>
      </c>
      <c r="F606" t="s">
        <v>23</v>
      </c>
      <c r="G606">
        <v>36</v>
      </c>
      <c r="H606">
        <v>192.8</v>
      </c>
      <c r="I606">
        <v>103</v>
      </c>
      <c r="J606">
        <v>32.78</v>
      </c>
      <c r="K606">
        <v>177</v>
      </c>
      <c r="L606">
        <v>83</v>
      </c>
      <c r="M606">
        <v>15.05</v>
      </c>
      <c r="N606">
        <v>216.5</v>
      </c>
      <c r="O606">
        <v>118</v>
      </c>
      <c r="P606">
        <v>9.74</v>
      </c>
      <c r="Q606">
        <v>16.399999999999999</v>
      </c>
      <c r="R606">
        <v>5</v>
      </c>
      <c r="S606">
        <v>4.43</v>
      </c>
      <c r="T606">
        <v>1</v>
      </c>
      <c r="U606" t="s">
        <v>22</v>
      </c>
      <c r="V606">
        <f>IF(tbl_Customers[[#This Row],[churn]] = "yes", 1, 0)</f>
        <v>0</v>
      </c>
      <c r="W606" t="str">
        <f>IF(tbl_Customers[[#This Row],[number_customer_service_calls]] &lt;= 1, "0-1 Calls", IF(tbl_Customers[[#This Row],[number_customer_service_calls]] &lt;= 3, "2-3 Calls", IF(tbl_Customers[[#This Row],[number_customer_service_calls]] &lt;=5, "4-5 Calls", "6+ Calls")))</f>
        <v>0-1 Calls</v>
      </c>
      <c r="X606" t="str">
        <f>IF(tbl_Customers[[#This Row],[account_length]] &lt;= 50, "0-50", IF(tbl_Customers[[#This Row],[account_length]] &lt;=100, "51-100", IF(tbl_Customers[[#This Row],[account_length]] &lt;= 150, "101-150", "151+")))</f>
        <v>101-150</v>
      </c>
      <c r="Y606" t="str">
        <f>IF(tbl_Customers[[#This Row],[total_intl_charge]] &lt;= 3, "Low Charges", "High Charges")</f>
        <v>High Charges</v>
      </c>
      <c r="Z606" t="str">
        <f>IF(tbl_Customers[[#This Row],[total_eve_calls]]&lt;=80,"Low Calls",
IF(tbl_Customers[[#This Row],[total_eve_calls]]&lt;=120,"Medium Calls","High Calls"))</f>
        <v>Medium Calls</v>
      </c>
      <c r="AA606" t="str">
        <f>IF(tbl_Customers[[#This Row],[total_eve_charge]]&lt;=15,"Low Charges",
IF(tbl_Customers[[#This Row],[total_eve_charge]]&lt;=20,"Medium Charges","High Charges"))</f>
        <v>Medium Charges</v>
      </c>
      <c r="AB6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6" t="str">
        <f>IF(tbl_Customers[[#This Row],[number_vmail_messages]] = 0, "No Usage", IF(tbl_Customers[[#This Row],[number_vmail_messages]] &lt;= 20, "Low Usage", IF(tbl_Customers[[#This Row],[number_vmail_messages]] &lt;= 40, "Medium Usgae", "High Usage")))</f>
        <v>Medium Usgae</v>
      </c>
      <c r="AD606" t="str">
        <f>IF(tbl_Customers[[#This Row],[total_day_minutes]]&lt;=150,"Low Usage", IF(tbl_Customers[[#This Row],[total_day_minutes]]&lt;=200,"Medium Usage", IF(tbl_Customers[[#This Row],[total_day_minutes]]&lt;=250,"High Usage","Very High Usage")))</f>
        <v>Medium Usage</v>
      </c>
      <c r="AE606" t="str">
        <f>IF(tbl_Customers[[#This Row],[total_intl_calls]]&lt;=5,"Low Calls", IF(tbl_Customers[[#This Row],[total_intl_calls]]&lt;=10, "Medium Calls", "High Calls"))</f>
        <v>Low Calls</v>
      </c>
      <c r="AF6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06" s="36" t="str">
        <f>IF(tbl_Customers[[#This Row],[Churn_Risk_Score]]&gt;=10,"High Risk", IF(tbl_Customers[[#This Row],[Churn_Risk_Score]]&gt;=5,"Medium Risk","Low Risk"))</f>
        <v>Low Risk</v>
      </c>
    </row>
    <row r="607" spans="1:33" x14ac:dyDescent="0.35">
      <c r="A607">
        <v>606</v>
      </c>
      <c r="B607" t="s">
        <v>71</v>
      </c>
      <c r="C607">
        <v>57</v>
      </c>
      <c r="D607" t="s">
        <v>28</v>
      </c>
      <c r="E607" t="s">
        <v>22</v>
      </c>
      <c r="F607" t="s">
        <v>22</v>
      </c>
      <c r="G607">
        <v>0</v>
      </c>
      <c r="H607">
        <v>149.30000000000001</v>
      </c>
      <c r="I607">
        <v>100</v>
      </c>
      <c r="J607">
        <v>25.38</v>
      </c>
      <c r="K607">
        <v>200.2</v>
      </c>
      <c r="L607">
        <v>110</v>
      </c>
      <c r="M607">
        <v>17.02</v>
      </c>
      <c r="N607">
        <v>231.7</v>
      </c>
      <c r="O607">
        <v>101</v>
      </c>
      <c r="P607">
        <v>10.43</v>
      </c>
      <c r="Q607">
        <v>11.9</v>
      </c>
      <c r="R607">
        <v>3</v>
      </c>
      <c r="S607">
        <v>3.21</v>
      </c>
      <c r="T607">
        <v>2</v>
      </c>
      <c r="U607" t="s">
        <v>22</v>
      </c>
      <c r="V607">
        <f>IF(tbl_Customers[[#This Row],[churn]] = "yes", 1, 0)</f>
        <v>0</v>
      </c>
      <c r="W607" t="str">
        <f>IF(tbl_Customers[[#This Row],[number_customer_service_calls]] &lt;= 1, "0-1 Calls", IF(tbl_Customers[[#This Row],[number_customer_service_calls]] &lt;= 3, "2-3 Calls", IF(tbl_Customers[[#This Row],[number_customer_service_calls]] &lt;=5, "4-5 Calls", "6+ Calls")))</f>
        <v>2-3 Calls</v>
      </c>
      <c r="X607" t="str">
        <f>IF(tbl_Customers[[#This Row],[account_length]] &lt;= 50, "0-50", IF(tbl_Customers[[#This Row],[account_length]] &lt;=100, "51-100", IF(tbl_Customers[[#This Row],[account_length]] &lt;= 150, "101-150", "151+")))</f>
        <v>51-100</v>
      </c>
      <c r="Y607" t="str">
        <f>IF(tbl_Customers[[#This Row],[total_intl_charge]] &lt;= 3, "Low Charges", "High Charges")</f>
        <v>High Charges</v>
      </c>
      <c r="Z607" t="str">
        <f>IF(tbl_Customers[[#This Row],[total_eve_calls]]&lt;=80,"Low Calls",
IF(tbl_Customers[[#This Row],[total_eve_calls]]&lt;=120,"Medium Calls","High Calls"))</f>
        <v>Medium Calls</v>
      </c>
      <c r="AA607" t="str">
        <f>IF(tbl_Customers[[#This Row],[total_eve_charge]]&lt;=15,"Low Charges",
IF(tbl_Customers[[#This Row],[total_eve_charge]]&lt;=20,"Medium Charges","High Charges"))</f>
        <v>Medium Charges</v>
      </c>
      <c r="AB6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7" t="str">
        <f>IF(tbl_Customers[[#This Row],[number_vmail_messages]] = 0, "No Usage", IF(tbl_Customers[[#This Row],[number_vmail_messages]] &lt;= 20, "Low Usage", IF(tbl_Customers[[#This Row],[number_vmail_messages]] &lt;= 40, "Medium Usgae", "High Usage")))</f>
        <v>No Usage</v>
      </c>
      <c r="AD607" t="str">
        <f>IF(tbl_Customers[[#This Row],[total_day_minutes]]&lt;=150,"Low Usage", IF(tbl_Customers[[#This Row],[total_day_minutes]]&lt;=200,"Medium Usage", IF(tbl_Customers[[#This Row],[total_day_minutes]]&lt;=250,"High Usage","Very High Usage")))</f>
        <v>Low Usage</v>
      </c>
      <c r="AE607" t="str">
        <f>IF(tbl_Customers[[#This Row],[total_intl_calls]]&lt;=5,"Low Calls", IF(tbl_Customers[[#This Row],[total_intl_calls]]&lt;=10, "Medium Calls", "High Calls"))</f>
        <v>Low Calls</v>
      </c>
      <c r="AF6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07" s="36" t="str">
        <f>IF(tbl_Customers[[#This Row],[Churn_Risk_Score]]&gt;=10,"High Risk", IF(tbl_Customers[[#This Row],[Churn_Risk_Score]]&gt;=5,"Medium Risk","Low Risk"))</f>
        <v>Low Risk</v>
      </c>
    </row>
    <row r="608" spans="1:33" x14ac:dyDescent="0.35">
      <c r="A608">
        <v>607</v>
      </c>
      <c r="B608" t="s">
        <v>31</v>
      </c>
      <c r="C608">
        <v>82</v>
      </c>
      <c r="D608" t="s">
        <v>25</v>
      </c>
      <c r="E608" t="s">
        <v>22</v>
      </c>
      <c r="F608" t="s">
        <v>22</v>
      </c>
      <c r="G608">
        <v>0</v>
      </c>
      <c r="H608">
        <v>143.69999999999999</v>
      </c>
      <c r="I608">
        <v>116</v>
      </c>
      <c r="J608">
        <v>24.43</v>
      </c>
      <c r="K608">
        <v>170.7</v>
      </c>
      <c r="L608">
        <v>99</v>
      </c>
      <c r="M608">
        <v>14.51</v>
      </c>
      <c r="N608">
        <v>287.7</v>
      </c>
      <c r="O608">
        <v>95</v>
      </c>
      <c r="P608">
        <v>12.95</v>
      </c>
      <c r="Q608">
        <v>7.8</v>
      </c>
      <c r="R608">
        <v>5</v>
      </c>
      <c r="S608">
        <v>2.11</v>
      </c>
      <c r="T608">
        <v>1</v>
      </c>
      <c r="U608" t="s">
        <v>22</v>
      </c>
      <c r="V608">
        <f>IF(tbl_Customers[[#This Row],[churn]] = "yes", 1, 0)</f>
        <v>0</v>
      </c>
      <c r="W608" t="str">
        <f>IF(tbl_Customers[[#This Row],[number_customer_service_calls]] &lt;= 1, "0-1 Calls", IF(tbl_Customers[[#This Row],[number_customer_service_calls]] &lt;= 3, "2-3 Calls", IF(tbl_Customers[[#This Row],[number_customer_service_calls]] &lt;=5, "4-5 Calls", "6+ Calls")))</f>
        <v>0-1 Calls</v>
      </c>
      <c r="X608" t="str">
        <f>IF(tbl_Customers[[#This Row],[account_length]] &lt;= 50, "0-50", IF(tbl_Customers[[#This Row],[account_length]] &lt;=100, "51-100", IF(tbl_Customers[[#This Row],[account_length]] &lt;= 150, "101-150", "151+")))</f>
        <v>51-100</v>
      </c>
      <c r="Y608" t="str">
        <f>IF(tbl_Customers[[#This Row],[total_intl_charge]] &lt;= 3, "Low Charges", "High Charges")</f>
        <v>Low Charges</v>
      </c>
      <c r="Z608" t="str">
        <f>IF(tbl_Customers[[#This Row],[total_eve_calls]]&lt;=80,"Low Calls",
IF(tbl_Customers[[#This Row],[total_eve_calls]]&lt;=120,"Medium Calls","High Calls"))</f>
        <v>Medium Calls</v>
      </c>
      <c r="AA608" t="str">
        <f>IF(tbl_Customers[[#This Row],[total_eve_charge]]&lt;=15,"Low Charges",
IF(tbl_Customers[[#This Row],[total_eve_charge]]&lt;=20,"Medium Charges","High Charges"))</f>
        <v>Low Charges</v>
      </c>
      <c r="AB6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8" t="str">
        <f>IF(tbl_Customers[[#This Row],[number_vmail_messages]] = 0, "No Usage", IF(tbl_Customers[[#This Row],[number_vmail_messages]] &lt;= 20, "Low Usage", IF(tbl_Customers[[#This Row],[number_vmail_messages]] &lt;= 40, "Medium Usgae", "High Usage")))</f>
        <v>No Usage</v>
      </c>
      <c r="AD608" t="str">
        <f>IF(tbl_Customers[[#This Row],[total_day_minutes]]&lt;=150,"Low Usage", IF(tbl_Customers[[#This Row],[total_day_minutes]]&lt;=200,"Medium Usage", IF(tbl_Customers[[#This Row],[total_day_minutes]]&lt;=250,"High Usage","Very High Usage")))</f>
        <v>Low Usage</v>
      </c>
      <c r="AE608" t="str">
        <f>IF(tbl_Customers[[#This Row],[total_intl_calls]]&lt;=5,"Low Calls", IF(tbl_Customers[[#This Row],[total_intl_calls]]&lt;=10, "Medium Calls", "High Calls"))</f>
        <v>Low Calls</v>
      </c>
      <c r="AF6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08" s="36" t="str">
        <f>IF(tbl_Customers[[#This Row],[Churn_Risk_Score]]&gt;=10,"High Risk", IF(tbl_Customers[[#This Row],[Churn_Risk_Score]]&gt;=5,"Medium Risk","Low Risk"))</f>
        <v>Low Risk</v>
      </c>
    </row>
    <row r="609" spans="1:33" x14ac:dyDescent="0.35">
      <c r="A609">
        <v>608</v>
      </c>
      <c r="B609" t="s">
        <v>24</v>
      </c>
      <c r="C609">
        <v>64</v>
      </c>
      <c r="D609" t="s">
        <v>21</v>
      </c>
      <c r="E609" t="s">
        <v>22</v>
      </c>
      <c r="F609" t="s">
        <v>22</v>
      </c>
      <c r="G609">
        <v>0</v>
      </c>
      <c r="H609">
        <v>224.8</v>
      </c>
      <c r="I609">
        <v>111</v>
      </c>
      <c r="J609">
        <v>38.22</v>
      </c>
      <c r="K609">
        <v>190</v>
      </c>
      <c r="L609">
        <v>101</v>
      </c>
      <c r="M609">
        <v>16.149999999999999</v>
      </c>
      <c r="N609">
        <v>221.4</v>
      </c>
      <c r="O609">
        <v>110</v>
      </c>
      <c r="P609">
        <v>9.9600000000000009</v>
      </c>
      <c r="Q609">
        <v>9.1999999999999993</v>
      </c>
      <c r="R609">
        <v>2</v>
      </c>
      <c r="S609">
        <v>2.48</v>
      </c>
      <c r="T609">
        <v>1</v>
      </c>
      <c r="U609" t="s">
        <v>22</v>
      </c>
      <c r="V609">
        <f>IF(tbl_Customers[[#This Row],[churn]] = "yes", 1, 0)</f>
        <v>0</v>
      </c>
      <c r="W609" t="str">
        <f>IF(tbl_Customers[[#This Row],[number_customer_service_calls]] &lt;= 1, "0-1 Calls", IF(tbl_Customers[[#This Row],[number_customer_service_calls]] &lt;= 3, "2-3 Calls", IF(tbl_Customers[[#This Row],[number_customer_service_calls]] &lt;=5, "4-5 Calls", "6+ Calls")))</f>
        <v>0-1 Calls</v>
      </c>
      <c r="X609" t="str">
        <f>IF(tbl_Customers[[#This Row],[account_length]] &lt;= 50, "0-50", IF(tbl_Customers[[#This Row],[account_length]] &lt;=100, "51-100", IF(tbl_Customers[[#This Row],[account_length]] &lt;= 150, "101-150", "151+")))</f>
        <v>51-100</v>
      </c>
      <c r="Y609" t="str">
        <f>IF(tbl_Customers[[#This Row],[total_intl_charge]] &lt;= 3, "Low Charges", "High Charges")</f>
        <v>Low Charges</v>
      </c>
      <c r="Z609" t="str">
        <f>IF(tbl_Customers[[#This Row],[total_eve_calls]]&lt;=80,"Low Calls",
IF(tbl_Customers[[#This Row],[total_eve_calls]]&lt;=120,"Medium Calls","High Calls"))</f>
        <v>Medium Calls</v>
      </c>
      <c r="AA609" t="str">
        <f>IF(tbl_Customers[[#This Row],[total_eve_charge]]&lt;=15,"Low Charges",
IF(tbl_Customers[[#This Row],[total_eve_charge]]&lt;=20,"Medium Charges","High Charges"))</f>
        <v>Medium Charges</v>
      </c>
      <c r="AB6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9" t="str">
        <f>IF(tbl_Customers[[#This Row],[number_vmail_messages]] = 0, "No Usage", IF(tbl_Customers[[#This Row],[number_vmail_messages]] &lt;= 20, "Low Usage", IF(tbl_Customers[[#This Row],[number_vmail_messages]] &lt;= 40, "Medium Usgae", "High Usage")))</f>
        <v>No Usage</v>
      </c>
      <c r="AD609" t="str">
        <f>IF(tbl_Customers[[#This Row],[total_day_minutes]]&lt;=150,"Low Usage", IF(tbl_Customers[[#This Row],[total_day_minutes]]&lt;=200,"Medium Usage", IF(tbl_Customers[[#This Row],[total_day_minutes]]&lt;=250,"High Usage","Very High Usage")))</f>
        <v>High Usage</v>
      </c>
      <c r="AE609" t="str">
        <f>IF(tbl_Customers[[#This Row],[total_intl_calls]]&lt;=5,"Low Calls", IF(tbl_Customers[[#This Row],[total_intl_calls]]&lt;=10, "Medium Calls", "High Calls"))</f>
        <v>Low Calls</v>
      </c>
      <c r="AF6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09" s="36" t="str">
        <f>IF(tbl_Customers[[#This Row],[Churn_Risk_Score]]&gt;=10,"High Risk", IF(tbl_Customers[[#This Row],[Churn_Risk_Score]]&gt;=5,"Medium Risk","Low Risk"))</f>
        <v>Low Risk</v>
      </c>
    </row>
    <row r="610" spans="1:33" x14ac:dyDescent="0.35">
      <c r="A610">
        <v>609</v>
      </c>
      <c r="B610" t="s">
        <v>67</v>
      </c>
      <c r="C610">
        <v>86</v>
      </c>
      <c r="D610" t="s">
        <v>28</v>
      </c>
      <c r="E610" t="s">
        <v>22</v>
      </c>
      <c r="F610" t="s">
        <v>23</v>
      </c>
      <c r="G610">
        <v>39</v>
      </c>
      <c r="H610">
        <v>261.2</v>
      </c>
      <c r="I610">
        <v>122</v>
      </c>
      <c r="J610">
        <v>44.4</v>
      </c>
      <c r="K610">
        <v>214.2</v>
      </c>
      <c r="L610">
        <v>101</v>
      </c>
      <c r="M610">
        <v>18.21</v>
      </c>
      <c r="N610">
        <v>154.9</v>
      </c>
      <c r="O610">
        <v>101</v>
      </c>
      <c r="P610">
        <v>6.97</v>
      </c>
      <c r="Q610">
        <v>12.7</v>
      </c>
      <c r="R610">
        <v>5</v>
      </c>
      <c r="S610">
        <v>3.43</v>
      </c>
      <c r="T610">
        <v>2</v>
      </c>
      <c r="U610" t="s">
        <v>22</v>
      </c>
      <c r="V610">
        <f>IF(tbl_Customers[[#This Row],[churn]] = "yes", 1, 0)</f>
        <v>0</v>
      </c>
      <c r="W610" t="str">
        <f>IF(tbl_Customers[[#This Row],[number_customer_service_calls]] &lt;= 1, "0-1 Calls", IF(tbl_Customers[[#This Row],[number_customer_service_calls]] &lt;= 3, "2-3 Calls", IF(tbl_Customers[[#This Row],[number_customer_service_calls]] &lt;=5, "4-5 Calls", "6+ Calls")))</f>
        <v>2-3 Calls</v>
      </c>
      <c r="X610" t="str">
        <f>IF(tbl_Customers[[#This Row],[account_length]] &lt;= 50, "0-50", IF(tbl_Customers[[#This Row],[account_length]] &lt;=100, "51-100", IF(tbl_Customers[[#This Row],[account_length]] &lt;= 150, "101-150", "151+")))</f>
        <v>51-100</v>
      </c>
      <c r="Y610" t="str">
        <f>IF(tbl_Customers[[#This Row],[total_intl_charge]] &lt;= 3, "Low Charges", "High Charges")</f>
        <v>High Charges</v>
      </c>
      <c r="Z610" t="str">
        <f>IF(tbl_Customers[[#This Row],[total_eve_calls]]&lt;=80,"Low Calls",
IF(tbl_Customers[[#This Row],[total_eve_calls]]&lt;=120,"Medium Calls","High Calls"))</f>
        <v>Medium Calls</v>
      </c>
      <c r="AA610" t="str">
        <f>IF(tbl_Customers[[#This Row],[total_eve_charge]]&lt;=15,"Low Charges",
IF(tbl_Customers[[#This Row],[total_eve_charge]]&lt;=20,"Medium Charges","High Charges"))</f>
        <v>Medium Charges</v>
      </c>
      <c r="AB6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0" t="str">
        <f>IF(tbl_Customers[[#This Row],[number_vmail_messages]] = 0, "No Usage", IF(tbl_Customers[[#This Row],[number_vmail_messages]] &lt;= 20, "Low Usage", IF(tbl_Customers[[#This Row],[number_vmail_messages]] &lt;= 40, "Medium Usgae", "High Usage")))</f>
        <v>Medium Usgae</v>
      </c>
      <c r="AD610" t="str">
        <f>IF(tbl_Customers[[#This Row],[total_day_minutes]]&lt;=150,"Low Usage", IF(tbl_Customers[[#This Row],[total_day_minutes]]&lt;=200,"Medium Usage", IF(tbl_Customers[[#This Row],[total_day_minutes]]&lt;=250,"High Usage","Very High Usage")))</f>
        <v>Very High Usage</v>
      </c>
      <c r="AE610" t="str">
        <f>IF(tbl_Customers[[#This Row],[total_intl_calls]]&lt;=5,"Low Calls", IF(tbl_Customers[[#This Row],[total_intl_calls]]&lt;=10, "Medium Calls", "High Calls"))</f>
        <v>Low Calls</v>
      </c>
      <c r="AF6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10" s="36" t="str">
        <f>IF(tbl_Customers[[#This Row],[Churn_Risk_Score]]&gt;=10,"High Risk", IF(tbl_Customers[[#This Row],[Churn_Risk_Score]]&gt;=5,"Medium Risk","Low Risk"))</f>
        <v>Medium Risk</v>
      </c>
    </row>
    <row r="611" spans="1:33" x14ac:dyDescent="0.35">
      <c r="A611">
        <v>610</v>
      </c>
      <c r="B611" t="s">
        <v>66</v>
      </c>
      <c r="C611">
        <v>151</v>
      </c>
      <c r="D611" t="s">
        <v>21</v>
      </c>
      <c r="E611" t="s">
        <v>22</v>
      </c>
      <c r="F611" t="s">
        <v>23</v>
      </c>
      <c r="G611">
        <v>26</v>
      </c>
      <c r="H611">
        <v>196.5</v>
      </c>
      <c r="I611">
        <v>98</v>
      </c>
      <c r="J611">
        <v>33.409999999999997</v>
      </c>
      <c r="K611">
        <v>175.8</v>
      </c>
      <c r="L611">
        <v>111</v>
      </c>
      <c r="M611">
        <v>14.94</v>
      </c>
      <c r="N611">
        <v>221.8</v>
      </c>
      <c r="O611">
        <v>124</v>
      </c>
      <c r="P611">
        <v>9.98</v>
      </c>
      <c r="Q611">
        <v>13.4</v>
      </c>
      <c r="R611">
        <v>5</v>
      </c>
      <c r="S611">
        <v>3.62</v>
      </c>
      <c r="T611">
        <v>0</v>
      </c>
      <c r="U611" t="s">
        <v>22</v>
      </c>
      <c r="V611">
        <f>IF(tbl_Customers[[#This Row],[churn]] = "yes", 1, 0)</f>
        <v>0</v>
      </c>
      <c r="W611" t="str">
        <f>IF(tbl_Customers[[#This Row],[number_customer_service_calls]] &lt;= 1, "0-1 Calls", IF(tbl_Customers[[#This Row],[number_customer_service_calls]] &lt;= 3, "2-3 Calls", IF(tbl_Customers[[#This Row],[number_customer_service_calls]] &lt;=5, "4-5 Calls", "6+ Calls")))</f>
        <v>0-1 Calls</v>
      </c>
      <c r="X611" t="str">
        <f>IF(tbl_Customers[[#This Row],[account_length]] &lt;= 50, "0-50", IF(tbl_Customers[[#This Row],[account_length]] &lt;=100, "51-100", IF(tbl_Customers[[#This Row],[account_length]] &lt;= 150, "101-150", "151+")))</f>
        <v>151+</v>
      </c>
      <c r="Y611" t="str">
        <f>IF(tbl_Customers[[#This Row],[total_intl_charge]] &lt;= 3, "Low Charges", "High Charges")</f>
        <v>High Charges</v>
      </c>
      <c r="Z611" t="str">
        <f>IF(tbl_Customers[[#This Row],[total_eve_calls]]&lt;=80,"Low Calls",
IF(tbl_Customers[[#This Row],[total_eve_calls]]&lt;=120,"Medium Calls","High Calls"))</f>
        <v>Medium Calls</v>
      </c>
      <c r="AA611" t="str">
        <f>IF(tbl_Customers[[#This Row],[total_eve_charge]]&lt;=15,"Low Charges",
IF(tbl_Customers[[#This Row],[total_eve_charge]]&lt;=20,"Medium Charges","High Charges"))</f>
        <v>Low Charges</v>
      </c>
      <c r="AB6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1" t="str">
        <f>IF(tbl_Customers[[#This Row],[number_vmail_messages]] = 0, "No Usage", IF(tbl_Customers[[#This Row],[number_vmail_messages]] &lt;= 20, "Low Usage", IF(tbl_Customers[[#This Row],[number_vmail_messages]] &lt;= 40, "Medium Usgae", "High Usage")))</f>
        <v>Medium Usgae</v>
      </c>
      <c r="AD611" t="str">
        <f>IF(tbl_Customers[[#This Row],[total_day_minutes]]&lt;=150,"Low Usage", IF(tbl_Customers[[#This Row],[total_day_minutes]]&lt;=200,"Medium Usage", IF(tbl_Customers[[#This Row],[total_day_minutes]]&lt;=250,"High Usage","Very High Usage")))</f>
        <v>Medium Usage</v>
      </c>
      <c r="AE611" t="str">
        <f>IF(tbl_Customers[[#This Row],[total_intl_calls]]&lt;=5,"Low Calls", IF(tbl_Customers[[#This Row],[total_intl_calls]]&lt;=10, "Medium Calls", "High Calls"))</f>
        <v>Low Calls</v>
      </c>
      <c r="AF6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11" s="36" t="str">
        <f>IF(tbl_Customers[[#This Row],[Churn_Risk_Score]]&gt;=10,"High Risk", IF(tbl_Customers[[#This Row],[Churn_Risk_Score]]&gt;=5,"Medium Risk","Low Risk"))</f>
        <v>Low Risk</v>
      </c>
    </row>
    <row r="612" spans="1:33" x14ac:dyDescent="0.35">
      <c r="A612">
        <v>611</v>
      </c>
      <c r="B612" t="s">
        <v>44</v>
      </c>
      <c r="C612">
        <v>94</v>
      </c>
      <c r="D612" t="s">
        <v>28</v>
      </c>
      <c r="E612" t="s">
        <v>22</v>
      </c>
      <c r="F612" t="s">
        <v>22</v>
      </c>
      <c r="G612">
        <v>0</v>
      </c>
      <c r="H612">
        <v>271.2</v>
      </c>
      <c r="I612">
        <v>105</v>
      </c>
      <c r="J612">
        <v>46.1</v>
      </c>
      <c r="K612">
        <v>202.6</v>
      </c>
      <c r="L612">
        <v>105</v>
      </c>
      <c r="M612">
        <v>17.22</v>
      </c>
      <c r="N612">
        <v>221.6</v>
      </c>
      <c r="O612">
        <v>51</v>
      </c>
      <c r="P612">
        <v>9.9700000000000006</v>
      </c>
      <c r="Q612">
        <v>11.5</v>
      </c>
      <c r="R612">
        <v>3</v>
      </c>
      <c r="S612">
        <v>3.11</v>
      </c>
      <c r="T612">
        <v>3</v>
      </c>
      <c r="U612" t="s">
        <v>23</v>
      </c>
      <c r="V612">
        <f>IF(tbl_Customers[[#This Row],[churn]] = "yes", 1, 0)</f>
        <v>1</v>
      </c>
      <c r="W612" t="str">
        <f>IF(tbl_Customers[[#This Row],[number_customer_service_calls]] &lt;= 1, "0-1 Calls", IF(tbl_Customers[[#This Row],[number_customer_service_calls]] &lt;= 3, "2-3 Calls", IF(tbl_Customers[[#This Row],[number_customer_service_calls]] &lt;=5, "4-5 Calls", "6+ Calls")))</f>
        <v>2-3 Calls</v>
      </c>
      <c r="X612" t="str">
        <f>IF(tbl_Customers[[#This Row],[account_length]] &lt;= 50, "0-50", IF(tbl_Customers[[#This Row],[account_length]] &lt;=100, "51-100", IF(tbl_Customers[[#This Row],[account_length]] &lt;= 150, "101-150", "151+")))</f>
        <v>51-100</v>
      </c>
      <c r="Y612" t="str">
        <f>IF(tbl_Customers[[#This Row],[total_intl_charge]] &lt;= 3, "Low Charges", "High Charges")</f>
        <v>High Charges</v>
      </c>
      <c r="Z612" t="str">
        <f>IF(tbl_Customers[[#This Row],[total_eve_calls]]&lt;=80,"Low Calls",
IF(tbl_Customers[[#This Row],[total_eve_calls]]&lt;=120,"Medium Calls","High Calls"))</f>
        <v>Medium Calls</v>
      </c>
      <c r="AA612" t="str">
        <f>IF(tbl_Customers[[#This Row],[total_eve_charge]]&lt;=15,"Low Charges",
IF(tbl_Customers[[#This Row],[total_eve_charge]]&lt;=20,"Medium Charges","High Charges"))</f>
        <v>Medium Charges</v>
      </c>
      <c r="AB6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2" t="str">
        <f>IF(tbl_Customers[[#This Row],[number_vmail_messages]] = 0, "No Usage", IF(tbl_Customers[[#This Row],[number_vmail_messages]] &lt;= 20, "Low Usage", IF(tbl_Customers[[#This Row],[number_vmail_messages]] &lt;= 40, "Medium Usgae", "High Usage")))</f>
        <v>No Usage</v>
      </c>
      <c r="AD612" t="str">
        <f>IF(tbl_Customers[[#This Row],[total_day_minutes]]&lt;=150,"Low Usage", IF(tbl_Customers[[#This Row],[total_day_minutes]]&lt;=200,"Medium Usage", IF(tbl_Customers[[#This Row],[total_day_minutes]]&lt;=250,"High Usage","Very High Usage")))</f>
        <v>Very High Usage</v>
      </c>
      <c r="AE612" t="str">
        <f>IF(tbl_Customers[[#This Row],[total_intl_calls]]&lt;=5,"Low Calls", IF(tbl_Customers[[#This Row],[total_intl_calls]]&lt;=10, "Medium Calls", "High Calls"))</f>
        <v>Low Calls</v>
      </c>
      <c r="AF6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612" s="36" t="str">
        <f>IF(tbl_Customers[[#This Row],[Churn_Risk_Score]]&gt;=10,"High Risk", IF(tbl_Customers[[#This Row],[Churn_Risk_Score]]&gt;=5,"Medium Risk","Low Risk"))</f>
        <v>Medium Risk</v>
      </c>
    </row>
    <row r="613" spans="1:33" x14ac:dyDescent="0.35">
      <c r="A613">
        <v>612</v>
      </c>
      <c r="B613" t="s">
        <v>44</v>
      </c>
      <c r="C613">
        <v>90</v>
      </c>
      <c r="D613" t="s">
        <v>21</v>
      </c>
      <c r="E613" t="s">
        <v>22</v>
      </c>
      <c r="F613" t="s">
        <v>22</v>
      </c>
      <c r="G613">
        <v>0</v>
      </c>
      <c r="H613">
        <v>207.2</v>
      </c>
      <c r="I613">
        <v>121</v>
      </c>
      <c r="J613">
        <v>35.22</v>
      </c>
      <c r="K613">
        <v>292.5</v>
      </c>
      <c r="L613">
        <v>104</v>
      </c>
      <c r="M613">
        <v>24.86</v>
      </c>
      <c r="N613">
        <v>226.3</v>
      </c>
      <c r="O613">
        <v>103</v>
      </c>
      <c r="P613">
        <v>10.18</v>
      </c>
      <c r="Q613">
        <v>8</v>
      </c>
      <c r="R613">
        <v>1</v>
      </c>
      <c r="S613">
        <v>2.16</v>
      </c>
      <c r="T613">
        <v>2</v>
      </c>
      <c r="U613" t="s">
        <v>22</v>
      </c>
      <c r="V613">
        <f>IF(tbl_Customers[[#This Row],[churn]] = "yes", 1, 0)</f>
        <v>0</v>
      </c>
      <c r="W613" t="str">
        <f>IF(tbl_Customers[[#This Row],[number_customer_service_calls]] &lt;= 1, "0-1 Calls", IF(tbl_Customers[[#This Row],[number_customer_service_calls]] &lt;= 3, "2-3 Calls", IF(tbl_Customers[[#This Row],[number_customer_service_calls]] &lt;=5, "4-5 Calls", "6+ Calls")))</f>
        <v>2-3 Calls</v>
      </c>
      <c r="X613" t="str">
        <f>IF(tbl_Customers[[#This Row],[account_length]] &lt;= 50, "0-50", IF(tbl_Customers[[#This Row],[account_length]] &lt;=100, "51-100", IF(tbl_Customers[[#This Row],[account_length]] &lt;= 150, "101-150", "151+")))</f>
        <v>51-100</v>
      </c>
      <c r="Y613" t="str">
        <f>IF(tbl_Customers[[#This Row],[total_intl_charge]] &lt;= 3, "Low Charges", "High Charges")</f>
        <v>Low Charges</v>
      </c>
      <c r="Z613" t="str">
        <f>IF(tbl_Customers[[#This Row],[total_eve_calls]]&lt;=80,"Low Calls",
IF(tbl_Customers[[#This Row],[total_eve_calls]]&lt;=120,"Medium Calls","High Calls"))</f>
        <v>Medium Calls</v>
      </c>
      <c r="AA613" t="str">
        <f>IF(tbl_Customers[[#This Row],[total_eve_charge]]&lt;=15,"Low Charges",
IF(tbl_Customers[[#This Row],[total_eve_charge]]&lt;=20,"Medium Charges","High Charges"))</f>
        <v>High Charges</v>
      </c>
      <c r="AB6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3" t="str">
        <f>IF(tbl_Customers[[#This Row],[number_vmail_messages]] = 0, "No Usage", IF(tbl_Customers[[#This Row],[number_vmail_messages]] &lt;= 20, "Low Usage", IF(tbl_Customers[[#This Row],[number_vmail_messages]] &lt;= 40, "Medium Usgae", "High Usage")))</f>
        <v>No Usage</v>
      </c>
      <c r="AD613" t="str">
        <f>IF(tbl_Customers[[#This Row],[total_day_minutes]]&lt;=150,"Low Usage", IF(tbl_Customers[[#This Row],[total_day_minutes]]&lt;=200,"Medium Usage", IF(tbl_Customers[[#This Row],[total_day_minutes]]&lt;=250,"High Usage","Very High Usage")))</f>
        <v>High Usage</v>
      </c>
      <c r="AE613" t="str">
        <f>IF(tbl_Customers[[#This Row],[total_intl_calls]]&lt;=5,"Low Calls", IF(tbl_Customers[[#This Row],[total_intl_calls]]&lt;=10, "Medium Calls", "High Calls"))</f>
        <v>Low Calls</v>
      </c>
      <c r="AF6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13" s="36" t="str">
        <f>IF(tbl_Customers[[#This Row],[Churn_Risk_Score]]&gt;=10,"High Risk", IF(tbl_Customers[[#This Row],[Churn_Risk_Score]]&gt;=5,"Medium Risk","Low Risk"))</f>
        <v>Low Risk</v>
      </c>
    </row>
    <row r="614" spans="1:33" x14ac:dyDescent="0.35">
      <c r="A614">
        <v>613</v>
      </c>
      <c r="B614" t="s">
        <v>32</v>
      </c>
      <c r="C614">
        <v>48</v>
      </c>
      <c r="D614" t="s">
        <v>28</v>
      </c>
      <c r="E614" t="s">
        <v>22</v>
      </c>
      <c r="F614" t="s">
        <v>22</v>
      </c>
      <c r="G614">
        <v>0</v>
      </c>
      <c r="H614">
        <v>300.39999999999998</v>
      </c>
      <c r="I614">
        <v>94</v>
      </c>
      <c r="J614">
        <v>51.07</v>
      </c>
      <c r="K614">
        <v>133.19999999999999</v>
      </c>
      <c r="L614">
        <v>103</v>
      </c>
      <c r="M614">
        <v>11.32</v>
      </c>
      <c r="N614">
        <v>197.4</v>
      </c>
      <c r="O614">
        <v>94</v>
      </c>
      <c r="P614">
        <v>8.8800000000000008</v>
      </c>
      <c r="Q614">
        <v>7.2</v>
      </c>
      <c r="R614">
        <v>5</v>
      </c>
      <c r="S614">
        <v>1.94</v>
      </c>
      <c r="T614">
        <v>2</v>
      </c>
      <c r="U614" t="s">
        <v>22</v>
      </c>
      <c r="V614">
        <f>IF(tbl_Customers[[#This Row],[churn]] = "yes", 1, 0)</f>
        <v>0</v>
      </c>
      <c r="W614" t="str">
        <f>IF(tbl_Customers[[#This Row],[number_customer_service_calls]] &lt;= 1, "0-1 Calls", IF(tbl_Customers[[#This Row],[number_customer_service_calls]] &lt;= 3, "2-3 Calls", IF(tbl_Customers[[#This Row],[number_customer_service_calls]] &lt;=5, "4-5 Calls", "6+ Calls")))</f>
        <v>2-3 Calls</v>
      </c>
      <c r="X614" t="str">
        <f>IF(tbl_Customers[[#This Row],[account_length]] &lt;= 50, "0-50", IF(tbl_Customers[[#This Row],[account_length]] &lt;=100, "51-100", IF(tbl_Customers[[#This Row],[account_length]] &lt;= 150, "101-150", "151+")))</f>
        <v>0-50</v>
      </c>
      <c r="Y614" t="str">
        <f>IF(tbl_Customers[[#This Row],[total_intl_charge]] &lt;= 3, "Low Charges", "High Charges")</f>
        <v>Low Charges</v>
      </c>
      <c r="Z614" t="str">
        <f>IF(tbl_Customers[[#This Row],[total_eve_calls]]&lt;=80,"Low Calls",
IF(tbl_Customers[[#This Row],[total_eve_calls]]&lt;=120,"Medium Calls","High Calls"))</f>
        <v>Medium Calls</v>
      </c>
      <c r="AA614" t="str">
        <f>IF(tbl_Customers[[#This Row],[total_eve_charge]]&lt;=15,"Low Charges",
IF(tbl_Customers[[#This Row],[total_eve_charge]]&lt;=20,"Medium Charges","High Charges"))</f>
        <v>Low Charges</v>
      </c>
      <c r="AB6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4" t="str">
        <f>IF(tbl_Customers[[#This Row],[number_vmail_messages]] = 0, "No Usage", IF(tbl_Customers[[#This Row],[number_vmail_messages]] &lt;= 20, "Low Usage", IF(tbl_Customers[[#This Row],[number_vmail_messages]] &lt;= 40, "Medium Usgae", "High Usage")))</f>
        <v>No Usage</v>
      </c>
      <c r="AD614" t="str">
        <f>IF(tbl_Customers[[#This Row],[total_day_minutes]]&lt;=150,"Low Usage", IF(tbl_Customers[[#This Row],[total_day_minutes]]&lt;=200,"Medium Usage", IF(tbl_Customers[[#This Row],[total_day_minutes]]&lt;=250,"High Usage","Very High Usage")))</f>
        <v>Very High Usage</v>
      </c>
      <c r="AE614" t="str">
        <f>IF(tbl_Customers[[#This Row],[total_intl_calls]]&lt;=5,"Low Calls", IF(tbl_Customers[[#This Row],[total_intl_calls]]&lt;=10, "Medium Calls", "High Calls"))</f>
        <v>Low Calls</v>
      </c>
      <c r="AF6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14" s="36" t="str">
        <f>IF(tbl_Customers[[#This Row],[Churn_Risk_Score]]&gt;=10,"High Risk", IF(tbl_Customers[[#This Row],[Churn_Risk_Score]]&gt;=5,"Medium Risk","Low Risk"))</f>
        <v>Medium Risk</v>
      </c>
    </row>
    <row r="615" spans="1:33" x14ac:dyDescent="0.35">
      <c r="A615">
        <v>614</v>
      </c>
      <c r="B615" t="s">
        <v>24</v>
      </c>
      <c r="C615">
        <v>93</v>
      </c>
      <c r="D615" t="s">
        <v>21</v>
      </c>
      <c r="E615" t="s">
        <v>23</v>
      </c>
      <c r="F615" t="s">
        <v>23</v>
      </c>
      <c r="G615">
        <v>20</v>
      </c>
      <c r="H615">
        <v>187.5</v>
      </c>
      <c r="I615">
        <v>110</v>
      </c>
      <c r="J615">
        <v>31.88</v>
      </c>
      <c r="K615">
        <v>169.8</v>
      </c>
      <c r="L615">
        <v>94</v>
      </c>
      <c r="M615">
        <v>14.43</v>
      </c>
      <c r="N615">
        <v>175.3</v>
      </c>
      <c r="O615">
        <v>127</v>
      </c>
      <c r="P615">
        <v>7.89</v>
      </c>
      <c r="Q615">
        <v>12.1</v>
      </c>
      <c r="R615">
        <v>4</v>
      </c>
      <c r="S615">
        <v>3.27</v>
      </c>
      <c r="T615">
        <v>1</v>
      </c>
      <c r="U615" t="s">
        <v>22</v>
      </c>
      <c r="V615">
        <f>IF(tbl_Customers[[#This Row],[churn]] = "yes", 1, 0)</f>
        <v>0</v>
      </c>
      <c r="W615" t="str">
        <f>IF(tbl_Customers[[#This Row],[number_customer_service_calls]] &lt;= 1, "0-1 Calls", IF(tbl_Customers[[#This Row],[number_customer_service_calls]] &lt;= 3, "2-3 Calls", IF(tbl_Customers[[#This Row],[number_customer_service_calls]] &lt;=5, "4-5 Calls", "6+ Calls")))</f>
        <v>0-1 Calls</v>
      </c>
      <c r="X615" t="str">
        <f>IF(tbl_Customers[[#This Row],[account_length]] &lt;= 50, "0-50", IF(tbl_Customers[[#This Row],[account_length]] &lt;=100, "51-100", IF(tbl_Customers[[#This Row],[account_length]] &lt;= 150, "101-150", "151+")))</f>
        <v>51-100</v>
      </c>
      <c r="Y615" t="str">
        <f>IF(tbl_Customers[[#This Row],[total_intl_charge]] &lt;= 3, "Low Charges", "High Charges")</f>
        <v>High Charges</v>
      </c>
      <c r="Z615" t="str">
        <f>IF(tbl_Customers[[#This Row],[total_eve_calls]]&lt;=80,"Low Calls",
IF(tbl_Customers[[#This Row],[total_eve_calls]]&lt;=120,"Medium Calls","High Calls"))</f>
        <v>Medium Calls</v>
      </c>
      <c r="AA615" t="str">
        <f>IF(tbl_Customers[[#This Row],[total_eve_charge]]&lt;=15,"Low Charges",
IF(tbl_Customers[[#This Row],[total_eve_charge]]&lt;=20,"Medium Charges","High Charges"))</f>
        <v>Low Charges</v>
      </c>
      <c r="AB6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5" t="str">
        <f>IF(tbl_Customers[[#This Row],[number_vmail_messages]] = 0, "No Usage", IF(tbl_Customers[[#This Row],[number_vmail_messages]] &lt;= 20, "Low Usage", IF(tbl_Customers[[#This Row],[number_vmail_messages]] &lt;= 40, "Medium Usgae", "High Usage")))</f>
        <v>Low Usage</v>
      </c>
      <c r="AD615" t="str">
        <f>IF(tbl_Customers[[#This Row],[total_day_minutes]]&lt;=150,"Low Usage", IF(tbl_Customers[[#This Row],[total_day_minutes]]&lt;=200,"Medium Usage", IF(tbl_Customers[[#This Row],[total_day_minutes]]&lt;=250,"High Usage","Very High Usage")))</f>
        <v>Medium Usage</v>
      </c>
      <c r="AE615" t="str">
        <f>IF(tbl_Customers[[#This Row],[total_intl_calls]]&lt;=5,"Low Calls", IF(tbl_Customers[[#This Row],[total_intl_calls]]&lt;=10, "Medium Calls", "High Calls"))</f>
        <v>Low Calls</v>
      </c>
      <c r="AF6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615" s="36" t="str">
        <f>IF(tbl_Customers[[#This Row],[Churn_Risk_Score]]&gt;=10,"High Risk", IF(tbl_Customers[[#This Row],[Churn_Risk_Score]]&gt;=5,"Medium Risk","Low Risk"))</f>
        <v>Medium Risk</v>
      </c>
    </row>
    <row r="616" spans="1:33" x14ac:dyDescent="0.35">
      <c r="A616">
        <v>615</v>
      </c>
      <c r="B616" t="s">
        <v>63</v>
      </c>
      <c r="C616">
        <v>169</v>
      </c>
      <c r="D616" t="s">
        <v>21</v>
      </c>
      <c r="E616" t="s">
        <v>23</v>
      </c>
      <c r="F616" t="s">
        <v>22</v>
      </c>
      <c r="G616">
        <v>0</v>
      </c>
      <c r="H616">
        <v>57.1</v>
      </c>
      <c r="I616">
        <v>98</v>
      </c>
      <c r="J616">
        <v>9.7100000000000009</v>
      </c>
      <c r="K616">
        <v>199.7</v>
      </c>
      <c r="L616">
        <v>78</v>
      </c>
      <c r="M616">
        <v>16.97</v>
      </c>
      <c r="N616">
        <v>274.7</v>
      </c>
      <c r="O616">
        <v>103</v>
      </c>
      <c r="P616">
        <v>12.36</v>
      </c>
      <c r="Q616">
        <v>6.5</v>
      </c>
      <c r="R616">
        <v>6</v>
      </c>
      <c r="S616">
        <v>1.76</v>
      </c>
      <c r="T616">
        <v>3</v>
      </c>
      <c r="U616" t="s">
        <v>22</v>
      </c>
      <c r="V616">
        <f>IF(tbl_Customers[[#This Row],[churn]] = "yes", 1, 0)</f>
        <v>0</v>
      </c>
      <c r="W616" t="str">
        <f>IF(tbl_Customers[[#This Row],[number_customer_service_calls]] &lt;= 1, "0-1 Calls", IF(tbl_Customers[[#This Row],[number_customer_service_calls]] &lt;= 3, "2-3 Calls", IF(tbl_Customers[[#This Row],[number_customer_service_calls]] &lt;=5, "4-5 Calls", "6+ Calls")))</f>
        <v>2-3 Calls</v>
      </c>
      <c r="X616" t="str">
        <f>IF(tbl_Customers[[#This Row],[account_length]] &lt;= 50, "0-50", IF(tbl_Customers[[#This Row],[account_length]] &lt;=100, "51-100", IF(tbl_Customers[[#This Row],[account_length]] &lt;= 150, "101-150", "151+")))</f>
        <v>151+</v>
      </c>
      <c r="Y616" t="str">
        <f>IF(tbl_Customers[[#This Row],[total_intl_charge]] &lt;= 3, "Low Charges", "High Charges")</f>
        <v>Low Charges</v>
      </c>
      <c r="Z616" t="str">
        <f>IF(tbl_Customers[[#This Row],[total_eve_calls]]&lt;=80,"Low Calls",
IF(tbl_Customers[[#This Row],[total_eve_calls]]&lt;=120,"Medium Calls","High Calls"))</f>
        <v>Low Calls</v>
      </c>
      <c r="AA616" t="str">
        <f>IF(tbl_Customers[[#This Row],[total_eve_charge]]&lt;=15,"Low Charges",
IF(tbl_Customers[[#This Row],[total_eve_charge]]&lt;=20,"Medium Charges","High Charges"))</f>
        <v>Medium Charges</v>
      </c>
      <c r="AB6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6" t="str">
        <f>IF(tbl_Customers[[#This Row],[number_vmail_messages]] = 0, "No Usage", IF(tbl_Customers[[#This Row],[number_vmail_messages]] &lt;= 20, "Low Usage", IF(tbl_Customers[[#This Row],[number_vmail_messages]] &lt;= 40, "Medium Usgae", "High Usage")))</f>
        <v>No Usage</v>
      </c>
      <c r="AD616" t="str">
        <f>IF(tbl_Customers[[#This Row],[total_day_minutes]]&lt;=150,"Low Usage", IF(tbl_Customers[[#This Row],[total_day_minutes]]&lt;=200,"Medium Usage", IF(tbl_Customers[[#This Row],[total_day_minutes]]&lt;=250,"High Usage","Very High Usage")))</f>
        <v>Low Usage</v>
      </c>
      <c r="AE616" t="str">
        <f>IF(tbl_Customers[[#This Row],[total_intl_calls]]&lt;=5,"Low Calls", IF(tbl_Customers[[#This Row],[total_intl_calls]]&lt;=10, "Medium Calls", "High Calls"))</f>
        <v>Medium Calls</v>
      </c>
      <c r="AF6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16" s="36" t="str">
        <f>IF(tbl_Customers[[#This Row],[Churn_Risk_Score]]&gt;=10,"High Risk", IF(tbl_Customers[[#This Row],[Churn_Risk_Score]]&gt;=5,"Medium Risk","Low Risk"))</f>
        <v>Low Risk</v>
      </c>
    </row>
    <row r="617" spans="1:33" x14ac:dyDescent="0.35">
      <c r="A617">
        <v>616</v>
      </c>
      <c r="B617" t="s">
        <v>65</v>
      </c>
      <c r="C617">
        <v>91</v>
      </c>
      <c r="D617" t="s">
        <v>21</v>
      </c>
      <c r="E617" t="s">
        <v>23</v>
      </c>
      <c r="F617" t="s">
        <v>22</v>
      </c>
      <c r="G617">
        <v>0</v>
      </c>
      <c r="H617">
        <v>145</v>
      </c>
      <c r="I617">
        <v>89</v>
      </c>
      <c r="J617">
        <v>24.65</v>
      </c>
      <c r="K617">
        <v>175.8</v>
      </c>
      <c r="L617">
        <v>102</v>
      </c>
      <c r="M617">
        <v>14.94</v>
      </c>
      <c r="N617">
        <v>223.7</v>
      </c>
      <c r="O617">
        <v>151</v>
      </c>
      <c r="P617">
        <v>10.07</v>
      </c>
      <c r="Q617">
        <v>16.7</v>
      </c>
      <c r="R617">
        <v>3</v>
      </c>
      <c r="S617">
        <v>4.51</v>
      </c>
      <c r="T617">
        <v>2</v>
      </c>
      <c r="U617" t="s">
        <v>23</v>
      </c>
      <c r="V617">
        <f>IF(tbl_Customers[[#This Row],[churn]] = "yes", 1, 0)</f>
        <v>1</v>
      </c>
      <c r="W617" t="str">
        <f>IF(tbl_Customers[[#This Row],[number_customer_service_calls]] &lt;= 1, "0-1 Calls", IF(tbl_Customers[[#This Row],[number_customer_service_calls]] &lt;= 3, "2-3 Calls", IF(tbl_Customers[[#This Row],[number_customer_service_calls]] &lt;=5, "4-5 Calls", "6+ Calls")))</f>
        <v>2-3 Calls</v>
      </c>
      <c r="X617" t="str">
        <f>IF(tbl_Customers[[#This Row],[account_length]] &lt;= 50, "0-50", IF(tbl_Customers[[#This Row],[account_length]] &lt;=100, "51-100", IF(tbl_Customers[[#This Row],[account_length]] &lt;= 150, "101-150", "151+")))</f>
        <v>51-100</v>
      </c>
      <c r="Y617" t="str">
        <f>IF(tbl_Customers[[#This Row],[total_intl_charge]] &lt;= 3, "Low Charges", "High Charges")</f>
        <v>High Charges</v>
      </c>
      <c r="Z617" t="str">
        <f>IF(tbl_Customers[[#This Row],[total_eve_calls]]&lt;=80,"Low Calls",
IF(tbl_Customers[[#This Row],[total_eve_calls]]&lt;=120,"Medium Calls","High Calls"))</f>
        <v>Medium Calls</v>
      </c>
      <c r="AA617" t="str">
        <f>IF(tbl_Customers[[#This Row],[total_eve_charge]]&lt;=15,"Low Charges",
IF(tbl_Customers[[#This Row],[total_eve_charge]]&lt;=20,"Medium Charges","High Charges"))</f>
        <v>Low Charges</v>
      </c>
      <c r="AB6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7" t="str">
        <f>IF(tbl_Customers[[#This Row],[number_vmail_messages]] = 0, "No Usage", IF(tbl_Customers[[#This Row],[number_vmail_messages]] &lt;= 20, "Low Usage", IF(tbl_Customers[[#This Row],[number_vmail_messages]] &lt;= 40, "Medium Usgae", "High Usage")))</f>
        <v>No Usage</v>
      </c>
      <c r="AD617" t="str">
        <f>IF(tbl_Customers[[#This Row],[total_day_minutes]]&lt;=150,"Low Usage", IF(tbl_Customers[[#This Row],[total_day_minutes]]&lt;=200,"Medium Usage", IF(tbl_Customers[[#This Row],[total_day_minutes]]&lt;=250,"High Usage","Very High Usage")))</f>
        <v>Low Usage</v>
      </c>
      <c r="AE617" t="str">
        <f>IF(tbl_Customers[[#This Row],[total_intl_calls]]&lt;=5,"Low Calls", IF(tbl_Customers[[#This Row],[total_intl_calls]]&lt;=10, "Medium Calls", "High Calls"))</f>
        <v>Low Calls</v>
      </c>
      <c r="AF6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17" s="36" t="str">
        <f>IF(tbl_Customers[[#This Row],[Churn_Risk_Score]]&gt;=10,"High Risk", IF(tbl_Customers[[#This Row],[Churn_Risk_Score]]&gt;=5,"Medium Risk","Low Risk"))</f>
        <v>Medium Risk</v>
      </c>
    </row>
    <row r="618" spans="1:33" x14ac:dyDescent="0.35">
      <c r="A618">
        <v>617</v>
      </c>
      <c r="B618" t="s">
        <v>53</v>
      </c>
      <c r="C618">
        <v>101</v>
      </c>
      <c r="D618" t="s">
        <v>28</v>
      </c>
      <c r="E618" t="s">
        <v>22</v>
      </c>
      <c r="F618" t="s">
        <v>22</v>
      </c>
      <c r="G618">
        <v>0</v>
      </c>
      <c r="H618">
        <v>190.7</v>
      </c>
      <c r="I618">
        <v>72</v>
      </c>
      <c r="J618">
        <v>32.42</v>
      </c>
      <c r="K618">
        <v>208.6</v>
      </c>
      <c r="L618">
        <v>103</v>
      </c>
      <c r="M618">
        <v>17.73</v>
      </c>
      <c r="N618">
        <v>203.8</v>
      </c>
      <c r="O618">
        <v>111</v>
      </c>
      <c r="P618">
        <v>9.17</v>
      </c>
      <c r="Q618">
        <v>8.8000000000000007</v>
      </c>
      <c r="R618">
        <v>8</v>
      </c>
      <c r="S618">
        <v>2.38</v>
      </c>
      <c r="T618">
        <v>1</v>
      </c>
      <c r="U618" t="s">
        <v>22</v>
      </c>
      <c r="V618">
        <f>IF(tbl_Customers[[#This Row],[churn]] = "yes", 1, 0)</f>
        <v>0</v>
      </c>
      <c r="W618" t="str">
        <f>IF(tbl_Customers[[#This Row],[number_customer_service_calls]] &lt;= 1, "0-1 Calls", IF(tbl_Customers[[#This Row],[number_customer_service_calls]] &lt;= 3, "2-3 Calls", IF(tbl_Customers[[#This Row],[number_customer_service_calls]] &lt;=5, "4-5 Calls", "6+ Calls")))</f>
        <v>0-1 Calls</v>
      </c>
      <c r="X618" t="str">
        <f>IF(tbl_Customers[[#This Row],[account_length]] &lt;= 50, "0-50", IF(tbl_Customers[[#This Row],[account_length]] &lt;=100, "51-100", IF(tbl_Customers[[#This Row],[account_length]] &lt;= 150, "101-150", "151+")))</f>
        <v>101-150</v>
      </c>
      <c r="Y618" t="str">
        <f>IF(tbl_Customers[[#This Row],[total_intl_charge]] &lt;= 3, "Low Charges", "High Charges")</f>
        <v>Low Charges</v>
      </c>
      <c r="Z618" t="str">
        <f>IF(tbl_Customers[[#This Row],[total_eve_calls]]&lt;=80,"Low Calls",
IF(tbl_Customers[[#This Row],[total_eve_calls]]&lt;=120,"Medium Calls","High Calls"))</f>
        <v>Medium Calls</v>
      </c>
      <c r="AA618" t="str">
        <f>IF(tbl_Customers[[#This Row],[total_eve_charge]]&lt;=15,"Low Charges",
IF(tbl_Customers[[#This Row],[total_eve_charge]]&lt;=20,"Medium Charges","High Charges"))</f>
        <v>Medium Charges</v>
      </c>
      <c r="AB6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8" t="str">
        <f>IF(tbl_Customers[[#This Row],[number_vmail_messages]] = 0, "No Usage", IF(tbl_Customers[[#This Row],[number_vmail_messages]] &lt;= 20, "Low Usage", IF(tbl_Customers[[#This Row],[number_vmail_messages]] &lt;= 40, "Medium Usgae", "High Usage")))</f>
        <v>No Usage</v>
      </c>
      <c r="AD618" t="str">
        <f>IF(tbl_Customers[[#This Row],[total_day_minutes]]&lt;=150,"Low Usage", IF(tbl_Customers[[#This Row],[total_day_minutes]]&lt;=200,"Medium Usage", IF(tbl_Customers[[#This Row],[total_day_minutes]]&lt;=250,"High Usage","Very High Usage")))</f>
        <v>Medium Usage</v>
      </c>
      <c r="AE618" t="str">
        <f>IF(tbl_Customers[[#This Row],[total_intl_calls]]&lt;=5,"Low Calls", IF(tbl_Customers[[#This Row],[total_intl_calls]]&lt;=10, "Medium Calls", "High Calls"))</f>
        <v>Medium Calls</v>
      </c>
      <c r="AF6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18" s="36" t="str">
        <f>IF(tbl_Customers[[#This Row],[Churn_Risk_Score]]&gt;=10,"High Risk", IF(tbl_Customers[[#This Row],[Churn_Risk_Score]]&gt;=5,"Medium Risk","Low Risk"))</f>
        <v>Low Risk</v>
      </c>
    </row>
    <row r="619" spans="1:33" x14ac:dyDescent="0.35">
      <c r="A619">
        <v>618</v>
      </c>
      <c r="B619" t="s">
        <v>55</v>
      </c>
      <c r="C619">
        <v>67</v>
      </c>
      <c r="D619" t="s">
        <v>28</v>
      </c>
      <c r="E619" t="s">
        <v>22</v>
      </c>
      <c r="F619" t="s">
        <v>23</v>
      </c>
      <c r="G619">
        <v>20</v>
      </c>
      <c r="H619">
        <v>230.6</v>
      </c>
      <c r="I619">
        <v>40</v>
      </c>
      <c r="J619">
        <v>39.200000000000003</v>
      </c>
      <c r="K619">
        <v>189.1</v>
      </c>
      <c r="L619">
        <v>58</v>
      </c>
      <c r="M619">
        <v>16.07</v>
      </c>
      <c r="N619">
        <v>162.19999999999999</v>
      </c>
      <c r="O619">
        <v>115</v>
      </c>
      <c r="P619">
        <v>7.3</v>
      </c>
      <c r="Q619">
        <v>9.4</v>
      </c>
      <c r="R619">
        <v>2</v>
      </c>
      <c r="S619">
        <v>2.54</v>
      </c>
      <c r="T619">
        <v>1</v>
      </c>
      <c r="U619" t="s">
        <v>22</v>
      </c>
      <c r="V619">
        <f>IF(tbl_Customers[[#This Row],[churn]] = "yes", 1, 0)</f>
        <v>0</v>
      </c>
      <c r="W619" t="str">
        <f>IF(tbl_Customers[[#This Row],[number_customer_service_calls]] &lt;= 1, "0-1 Calls", IF(tbl_Customers[[#This Row],[number_customer_service_calls]] &lt;= 3, "2-3 Calls", IF(tbl_Customers[[#This Row],[number_customer_service_calls]] &lt;=5, "4-5 Calls", "6+ Calls")))</f>
        <v>0-1 Calls</v>
      </c>
      <c r="X619" t="str">
        <f>IF(tbl_Customers[[#This Row],[account_length]] &lt;= 50, "0-50", IF(tbl_Customers[[#This Row],[account_length]] &lt;=100, "51-100", IF(tbl_Customers[[#This Row],[account_length]] &lt;= 150, "101-150", "151+")))</f>
        <v>51-100</v>
      </c>
      <c r="Y619" t="str">
        <f>IF(tbl_Customers[[#This Row],[total_intl_charge]] &lt;= 3, "Low Charges", "High Charges")</f>
        <v>Low Charges</v>
      </c>
      <c r="Z619" t="str">
        <f>IF(tbl_Customers[[#This Row],[total_eve_calls]]&lt;=80,"Low Calls",
IF(tbl_Customers[[#This Row],[total_eve_calls]]&lt;=120,"Medium Calls","High Calls"))</f>
        <v>Low Calls</v>
      </c>
      <c r="AA619" t="str">
        <f>IF(tbl_Customers[[#This Row],[total_eve_charge]]&lt;=15,"Low Charges",
IF(tbl_Customers[[#This Row],[total_eve_charge]]&lt;=20,"Medium Charges","High Charges"))</f>
        <v>Medium Charges</v>
      </c>
      <c r="AB6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9" t="str">
        <f>IF(tbl_Customers[[#This Row],[number_vmail_messages]] = 0, "No Usage", IF(tbl_Customers[[#This Row],[number_vmail_messages]] &lt;= 20, "Low Usage", IF(tbl_Customers[[#This Row],[number_vmail_messages]] &lt;= 40, "Medium Usgae", "High Usage")))</f>
        <v>Low Usage</v>
      </c>
      <c r="AD619" t="str">
        <f>IF(tbl_Customers[[#This Row],[total_day_minutes]]&lt;=150,"Low Usage", IF(tbl_Customers[[#This Row],[total_day_minutes]]&lt;=200,"Medium Usage", IF(tbl_Customers[[#This Row],[total_day_minutes]]&lt;=250,"High Usage","Very High Usage")))</f>
        <v>High Usage</v>
      </c>
      <c r="AE619" t="str">
        <f>IF(tbl_Customers[[#This Row],[total_intl_calls]]&lt;=5,"Low Calls", IF(tbl_Customers[[#This Row],[total_intl_calls]]&lt;=10, "Medium Calls", "High Calls"))</f>
        <v>Low Calls</v>
      </c>
      <c r="AF6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19" s="36" t="str">
        <f>IF(tbl_Customers[[#This Row],[Churn_Risk_Score]]&gt;=10,"High Risk", IF(tbl_Customers[[#This Row],[Churn_Risk_Score]]&gt;=5,"Medium Risk","Low Risk"))</f>
        <v>Low Risk</v>
      </c>
    </row>
    <row r="620" spans="1:33" x14ac:dyDescent="0.35">
      <c r="A620">
        <v>619</v>
      </c>
      <c r="B620" t="s">
        <v>69</v>
      </c>
      <c r="C620">
        <v>66</v>
      </c>
      <c r="D620" t="s">
        <v>21</v>
      </c>
      <c r="E620" t="s">
        <v>22</v>
      </c>
      <c r="F620" t="s">
        <v>22</v>
      </c>
      <c r="G620">
        <v>0</v>
      </c>
      <c r="H620">
        <v>34</v>
      </c>
      <c r="I620">
        <v>133</v>
      </c>
      <c r="J620">
        <v>5.78</v>
      </c>
      <c r="K620">
        <v>278.60000000000002</v>
      </c>
      <c r="L620">
        <v>61</v>
      </c>
      <c r="M620">
        <v>23.68</v>
      </c>
      <c r="N620">
        <v>129.6</v>
      </c>
      <c r="O620">
        <v>120</v>
      </c>
      <c r="P620">
        <v>5.83</v>
      </c>
      <c r="Q620">
        <v>11.5</v>
      </c>
      <c r="R620">
        <v>3</v>
      </c>
      <c r="S620">
        <v>3.11</v>
      </c>
      <c r="T620">
        <v>0</v>
      </c>
      <c r="U620" t="s">
        <v>22</v>
      </c>
      <c r="V620">
        <f>IF(tbl_Customers[[#This Row],[churn]] = "yes", 1, 0)</f>
        <v>0</v>
      </c>
      <c r="W620" t="str">
        <f>IF(tbl_Customers[[#This Row],[number_customer_service_calls]] &lt;= 1, "0-1 Calls", IF(tbl_Customers[[#This Row],[number_customer_service_calls]] &lt;= 3, "2-3 Calls", IF(tbl_Customers[[#This Row],[number_customer_service_calls]] &lt;=5, "4-5 Calls", "6+ Calls")))</f>
        <v>0-1 Calls</v>
      </c>
      <c r="X620" t="str">
        <f>IF(tbl_Customers[[#This Row],[account_length]] &lt;= 50, "0-50", IF(tbl_Customers[[#This Row],[account_length]] &lt;=100, "51-100", IF(tbl_Customers[[#This Row],[account_length]] &lt;= 150, "101-150", "151+")))</f>
        <v>51-100</v>
      </c>
      <c r="Y620" t="str">
        <f>IF(tbl_Customers[[#This Row],[total_intl_charge]] &lt;= 3, "Low Charges", "High Charges")</f>
        <v>High Charges</v>
      </c>
      <c r="Z620" t="str">
        <f>IF(tbl_Customers[[#This Row],[total_eve_calls]]&lt;=80,"Low Calls",
IF(tbl_Customers[[#This Row],[total_eve_calls]]&lt;=120,"Medium Calls","High Calls"))</f>
        <v>Low Calls</v>
      </c>
      <c r="AA620" t="str">
        <f>IF(tbl_Customers[[#This Row],[total_eve_charge]]&lt;=15,"Low Charges",
IF(tbl_Customers[[#This Row],[total_eve_charge]]&lt;=20,"Medium Charges","High Charges"))</f>
        <v>High Charges</v>
      </c>
      <c r="AB6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0" t="str">
        <f>IF(tbl_Customers[[#This Row],[number_vmail_messages]] = 0, "No Usage", IF(tbl_Customers[[#This Row],[number_vmail_messages]] &lt;= 20, "Low Usage", IF(tbl_Customers[[#This Row],[number_vmail_messages]] &lt;= 40, "Medium Usgae", "High Usage")))</f>
        <v>No Usage</v>
      </c>
      <c r="AD620" t="str">
        <f>IF(tbl_Customers[[#This Row],[total_day_minutes]]&lt;=150,"Low Usage", IF(tbl_Customers[[#This Row],[total_day_minutes]]&lt;=200,"Medium Usage", IF(tbl_Customers[[#This Row],[total_day_minutes]]&lt;=250,"High Usage","Very High Usage")))</f>
        <v>Low Usage</v>
      </c>
      <c r="AE620" t="str">
        <f>IF(tbl_Customers[[#This Row],[total_intl_calls]]&lt;=5,"Low Calls", IF(tbl_Customers[[#This Row],[total_intl_calls]]&lt;=10, "Medium Calls", "High Calls"))</f>
        <v>Low Calls</v>
      </c>
      <c r="AF6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20" s="36" t="str">
        <f>IF(tbl_Customers[[#This Row],[Churn_Risk_Score]]&gt;=10,"High Risk", IF(tbl_Customers[[#This Row],[Churn_Risk_Score]]&gt;=5,"Medium Risk","Low Risk"))</f>
        <v>Low Risk</v>
      </c>
    </row>
    <row r="621" spans="1:33" x14ac:dyDescent="0.35">
      <c r="A621">
        <v>620</v>
      </c>
      <c r="B621" t="s">
        <v>40</v>
      </c>
      <c r="C621">
        <v>116</v>
      </c>
      <c r="D621" t="s">
        <v>21</v>
      </c>
      <c r="E621" t="s">
        <v>22</v>
      </c>
      <c r="F621" t="s">
        <v>23</v>
      </c>
      <c r="G621">
        <v>17</v>
      </c>
      <c r="H621">
        <v>193.4</v>
      </c>
      <c r="I621">
        <v>112</v>
      </c>
      <c r="J621">
        <v>32.880000000000003</v>
      </c>
      <c r="K621">
        <v>240.6</v>
      </c>
      <c r="L621">
        <v>131</v>
      </c>
      <c r="M621">
        <v>20.45</v>
      </c>
      <c r="N621">
        <v>248.1</v>
      </c>
      <c r="O621">
        <v>98</v>
      </c>
      <c r="P621">
        <v>11.16</v>
      </c>
      <c r="Q621">
        <v>11.4</v>
      </c>
      <c r="R621">
        <v>3</v>
      </c>
      <c r="S621">
        <v>3.08</v>
      </c>
      <c r="T621">
        <v>5</v>
      </c>
      <c r="U621" t="s">
        <v>22</v>
      </c>
      <c r="V621">
        <f>IF(tbl_Customers[[#This Row],[churn]] = "yes", 1, 0)</f>
        <v>0</v>
      </c>
      <c r="W621" t="str">
        <f>IF(tbl_Customers[[#This Row],[number_customer_service_calls]] &lt;= 1, "0-1 Calls", IF(tbl_Customers[[#This Row],[number_customer_service_calls]] &lt;= 3, "2-3 Calls", IF(tbl_Customers[[#This Row],[number_customer_service_calls]] &lt;=5, "4-5 Calls", "6+ Calls")))</f>
        <v>4-5 Calls</v>
      </c>
      <c r="X621" t="str">
        <f>IF(tbl_Customers[[#This Row],[account_length]] &lt;= 50, "0-50", IF(tbl_Customers[[#This Row],[account_length]] &lt;=100, "51-100", IF(tbl_Customers[[#This Row],[account_length]] &lt;= 150, "101-150", "151+")))</f>
        <v>101-150</v>
      </c>
      <c r="Y621" t="str">
        <f>IF(tbl_Customers[[#This Row],[total_intl_charge]] &lt;= 3, "Low Charges", "High Charges")</f>
        <v>High Charges</v>
      </c>
      <c r="Z621" t="str">
        <f>IF(tbl_Customers[[#This Row],[total_eve_calls]]&lt;=80,"Low Calls",
IF(tbl_Customers[[#This Row],[total_eve_calls]]&lt;=120,"Medium Calls","High Calls"))</f>
        <v>High Calls</v>
      </c>
      <c r="AA621" t="str">
        <f>IF(tbl_Customers[[#This Row],[total_eve_charge]]&lt;=15,"Low Charges",
IF(tbl_Customers[[#This Row],[total_eve_charge]]&lt;=20,"Medium Charges","High Charges"))</f>
        <v>High Charges</v>
      </c>
      <c r="AB6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1" t="str">
        <f>IF(tbl_Customers[[#This Row],[number_vmail_messages]] = 0, "No Usage", IF(tbl_Customers[[#This Row],[number_vmail_messages]] &lt;= 20, "Low Usage", IF(tbl_Customers[[#This Row],[number_vmail_messages]] &lt;= 40, "Medium Usgae", "High Usage")))</f>
        <v>Low Usage</v>
      </c>
      <c r="AD621" t="str">
        <f>IF(tbl_Customers[[#This Row],[total_day_minutes]]&lt;=150,"Low Usage", IF(tbl_Customers[[#This Row],[total_day_minutes]]&lt;=200,"Medium Usage", IF(tbl_Customers[[#This Row],[total_day_minutes]]&lt;=250,"High Usage","Very High Usage")))</f>
        <v>Medium Usage</v>
      </c>
      <c r="AE621" t="str">
        <f>IF(tbl_Customers[[#This Row],[total_intl_calls]]&lt;=5,"Low Calls", IF(tbl_Customers[[#This Row],[total_intl_calls]]&lt;=10, "Medium Calls", "High Calls"))</f>
        <v>Low Calls</v>
      </c>
      <c r="AF6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21" s="36" t="str">
        <f>IF(tbl_Customers[[#This Row],[Churn_Risk_Score]]&gt;=10,"High Risk", IF(tbl_Customers[[#This Row],[Churn_Risk_Score]]&gt;=5,"Medium Risk","Low Risk"))</f>
        <v>Medium Risk</v>
      </c>
    </row>
    <row r="622" spans="1:33" x14ac:dyDescent="0.35">
      <c r="A622">
        <v>621</v>
      </c>
      <c r="B622" t="s">
        <v>30</v>
      </c>
      <c r="C622">
        <v>158</v>
      </c>
      <c r="D622" t="s">
        <v>25</v>
      </c>
      <c r="E622" t="s">
        <v>22</v>
      </c>
      <c r="F622" t="s">
        <v>22</v>
      </c>
      <c r="G622">
        <v>0</v>
      </c>
      <c r="H622">
        <v>202</v>
      </c>
      <c r="I622">
        <v>126</v>
      </c>
      <c r="J622">
        <v>34.340000000000003</v>
      </c>
      <c r="K622">
        <v>163.5</v>
      </c>
      <c r="L622">
        <v>86</v>
      </c>
      <c r="M622">
        <v>13.9</v>
      </c>
      <c r="N622">
        <v>195.4</v>
      </c>
      <c r="O622">
        <v>84</v>
      </c>
      <c r="P622">
        <v>8.7899999999999991</v>
      </c>
      <c r="Q622">
        <v>10.4</v>
      </c>
      <c r="R622">
        <v>6</v>
      </c>
      <c r="S622">
        <v>2.81</v>
      </c>
      <c r="T622">
        <v>1</v>
      </c>
      <c r="U622" t="s">
        <v>22</v>
      </c>
      <c r="V622">
        <f>IF(tbl_Customers[[#This Row],[churn]] = "yes", 1, 0)</f>
        <v>0</v>
      </c>
      <c r="W622" t="str">
        <f>IF(tbl_Customers[[#This Row],[number_customer_service_calls]] &lt;= 1, "0-1 Calls", IF(tbl_Customers[[#This Row],[number_customer_service_calls]] &lt;= 3, "2-3 Calls", IF(tbl_Customers[[#This Row],[number_customer_service_calls]] &lt;=5, "4-5 Calls", "6+ Calls")))</f>
        <v>0-1 Calls</v>
      </c>
      <c r="X622" t="str">
        <f>IF(tbl_Customers[[#This Row],[account_length]] &lt;= 50, "0-50", IF(tbl_Customers[[#This Row],[account_length]] &lt;=100, "51-100", IF(tbl_Customers[[#This Row],[account_length]] &lt;= 150, "101-150", "151+")))</f>
        <v>151+</v>
      </c>
      <c r="Y622" t="str">
        <f>IF(tbl_Customers[[#This Row],[total_intl_charge]] &lt;= 3, "Low Charges", "High Charges")</f>
        <v>Low Charges</v>
      </c>
      <c r="Z622" t="str">
        <f>IF(tbl_Customers[[#This Row],[total_eve_calls]]&lt;=80,"Low Calls",
IF(tbl_Customers[[#This Row],[total_eve_calls]]&lt;=120,"Medium Calls","High Calls"))</f>
        <v>Medium Calls</v>
      </c>
      <c r="AA622" t="str">
        <f>IF(tbl_Customers[[#This Row],[total_eve_charge]]&lt;=15,"Low Charges",
IF(tbl_Customers[[#This Row],[total_eve_charge]]&lt;=20,"Medium Charges","High Charges"))</f>
        <v>Low Charges</v>
      </c>
      <c r="AB6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2" t="str">
        <f>IF(tbl_Customers[[#This Row],[number_vmail_messages]] = 0, "No Usage", IF(tbl_Customers[[#This Row],[number_vmail_messages]] &lt;= 20, "Low Usage", IF(tbl_Customers[[#This Row],[number_vmail_messages]] &lt;= 40, "Medium Usgae", "High Usage")))</f>
        <v>No Usage</v>
      </c>
      <c r="AD622" t="str">
        <f>IF(tbl_Customers[[#This Row],[total_day_minutes]]&lt;=150,"Low Usage", IF(tbl_Customers[[#This Row],[total_day_minutes]]&lt;=200,"Medium Usage", IF(tbl_Customers[[#This Row],[total_day_minutes]]&lt;=250,"High Usage","Very High Usage")))</f>
        <v>High Usage</v>
      </c>
      <c r="AE622" t="str">
        <f>IF(tbl_Customers[[#This Row],[total_intl_calls]]&lt;=5,"Low Calls", IF(tbl_Customers[[#This Row],[total_intl_calls]]&lt;=10, "Medium Calls", "High Calls"))</f>
        <v>Medium Calls</v>
      </c>
      <c r="AF6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2" s="36" t="str">
        <f>IF(tbl_Customers[[#This Row],[Churn_Risk_Score]]&gt;=10,"High Risk", IF(tbl_Customers[[#This Row],[Churn_Risk_Score]]&gt;=5,"Medium Risk","Low Risk"))</f>
        <v>Low Risk</v>
      </c>
    </row>
    <row r="623" spans="1:33" x14ac:dyDescent="0.35">
      <c r="A623">
        <v>622</v>
      </c>
      <c r="B623" t="s">
        <v>59</v>
      </c>
      <c r="C623">
        <v>119</v>
      </c>
      <c r="D623" t="s">
        <v>21</v>
      </c>
      <c r="E623" t="s">
        <v>22</v>
      </c>
      <c r="F623" t="s">
        <v>23</v>
      </c>
      <c r="G623">
        <v>26</v>
      </c>
      <c r="H623">
        <v>161.30000000000001</v>
      </c>
      <c r="I623">
        <v>97</v>
      </c>
      <c r="J623">
        <v>27.42</v>
      </c>
      <c r="K623">
        <v>250.3</v>
      </c>
      <c r="L623">
        <v>110</v>
      </c>
      <c r="M623">
        <v>21.28</v>
      </c>
      <c r="N623">
        <v>142.4</v>
      </c>
      <c r="O623">
        <v>92</v>
      </c>
      <c r="P623">
        <v>6.41</v>
      </c>
      <c r="Q623">
        <v>6.6</v>
      </c>
      <c r="R623">
        <v>8</v>
      </c>
      <c r="S623">
        <v>1.78</v>
      </c>
      <c r="T623">
        <v>1</v>
      </c>
      <c r="U623" t="s">
        <v>22</v>
      </c>
      <c r="V623">
        <f>IF(tbl_Customers[[#This Row],[churn]] = "yes", 1, 0)</f>
        <v>0</v>
      </c>
      <c r="W623" t="str">
        <f>IF(tbl_Customers[[#This Row],[number_customer_service_calls]] &lt;= 1, "0-1 Calls", IF(tbl_Customers[[#This Row],[number_customer_service_calls]] &lt;= 3, "2-3 Calls", IF(tbl_Customers[[#This Row],[number_customer_service_calls]] &lt;=5, "4-5 Calls", "6+ Calls")))</f>
        <v>0-1 Calls</v>
      </c>
      <c r="X623" t="str">
        <f>IF(tbl_Customers[[#This Row],[account_length]] &lt;= 50, "0-50", IF(tbl_Customers[[#This Row],[account_length]] &lt;=100, "51-100", IF(tbl_Customers[[#This Row],[account_length]] &lt;= 150, "101-150", "151+")))</f>
        <v>101-150</v>
      </c>
      <c r="Y623" t="str">
        <f>IF(tbl_Customers[[#This Row],[total_intl_charge]] &lt;= 3, "Low Charges", "High Charges")</f>
        <v>Low Charges</v>
      </c>
      <c r="Z623" t="str">
        <f>IF(tbl_Customers[[#This Row],[total_eve_calls]]&lt;=80,"Low Calls",
IF(tbl_Customers[[#This Row],[total_eve_calls]]&lt;=120,"Medium Calls","High Calls"))</f>
        <v>Medium Calls</v>
      </c>
      <c r="AA623" t="str">
        <f>IF(tbl_Customers[[#This Row],[total_eve_charge]]&lt;=15,"Low Charges",
IF(tbl_Customers[[#This Row],[total_eve_charge]]&lt;=20,"Medium Charges","High Charges"))</f>
        <v>High Charges</v>
      </c>
      <c r="AB6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3" t="str">
        <f>IF(tbl_Customers[[#This Row],[number_vmail_messages]] = 0, "No Usage", IF(tbl_Customers[[#This Row],[number_vmail_messages]] &lt;= 20, "Low Usage", IF(tbl_Customers[[#This Row],[number_vmail_messages]] &lt;= 40, "Medium Usgae", "High Usage")))</f>
        <v>Medium Usgae</v>
      </c>
      <c r="AD623" t="str">
        <f>IF(tbl_Customers[[#This Row],[total_day_minutes]]&lt;=150,"Low Usage", IF(tbl_Customers[[#This Row],[total_day_minutes]]&lt;=200,"Medium Usage", IF(tbl_Customers[[#This Row],[total_day_minutes]]&lt;=250,"High Usage","Very High Usage")))</f>
        <v>Medium Usage</v>
      </c>
      <c r="AE623" t="str">
        <f>IF(tbl_Customers[[#This Row],[total_intl_calls]]&lt;=5,"Low Calls", IF(tbl_Customers[[#This Row],[total_intl_calls]]&lt;=10, "Medium Calls", "High Calls"))</f>
        <v>Medium Calls</v>
      </c>
      <c r="AF6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23" s="36" t="str">
        <f>IF(tbl_Customers[[#This Row],[Churn_Risk_Score]]&gt;=10,"High Risk", IF(tbl_Customers[[#This Row],[Churn_Risk_Score]]&gt;=5,"Medium Risk","Low Risk"))</f>
        <v>Low Risk</v>
      </c>
    </row>
    <row r="624" spans="1:33" x14ac:dyDescent="0.35">
      <c r="A624">
        <v>623</v>
      </c>
      <c r="B624" t="s">
        <v>53</v>
      </c>
      <c r="C624">
        <v>120</v>
      </c>
      <c r="D624" t="s">
        <v>21</v>
      </c>
      <c r="E624" t="s">
        <v>22</v>
      </c>
      <c r="F624" t="s">
        <v>22</v>
      </c>
      <c r="G624">
        <v>0</v>
      </c>
      <c r="H624">
        <v>150.6</v>
      </c>
      <c r="I624">
        <v>85</v>
      </c>
      <c r="J624">
        <v>25.6</v>
      </c>
      <c r="K624">
        <v>119</v>
      </c>
      <c r="L624">
        <v>128</v>
      </c>
      <c r="M624">
        <v>10.119999999999999</v>
      </c>
      <c r="N624">
        <v>232.9</v>
      </c>
      <c r="O624">
        <v>123</v>
      </c>
      <c r="P624">
        <v>10.48</v>
      </c>
      <c r="Q624">
        <v>6.4</v>
      </c>
      <c r="R624">
        <v>2</v>
      </c>
      <c r="S624">
        <v>1.73</v>
      </c>
      <c r="T624">
        <v>1</v>
      </c>
      <c r="U624" t="s">
        <v>22</v>
      </c>
      <c r="V624">
        <f>IF(tbl_Customers[[#This Row],[churn]] = "yes", 1, 0)</f>
        <v>0</v>
      </c>
      <c r="W624" t="str">
        <f>IF(tbl_Customers[[#This Row],[number_customer_service_calls]] &lt;= 1, "0-1 Calls", IF(tbl_Customers[[#This Row],[number_customer_service_calls]] &lt;= 3, "2-3 Calls", IF(tbl_Customers[[#This Row],[number_customer_service_calls]] &lt;=5, "4-5 Calls", "6+ Calls")))</f>
        <v>0-1 Calls</v>
      </c>
      <c r="X624" t="str">
        <f>IF(tbl_Customers[[#This Row],[account_length]] &lt;= 50, "0-50", IF(tbl_Customers[[#This Row],[account_length]] &lt;=100, "51-100", IF(tbl_Customers[[#This Row],[account_length]] &lt;= 150, "101-150", "151+")))</f>
        <v>101-150</v>
      </c>
      <c r="Y624" t="str">
        <f>IF(tbl_Customers[[#This Row],[total_intl_charge]] &lt;= 3, "Low Charges", "High Charges")</f>
        <v>Low Charges</v>
      </c>
      <c r="Z624" t="str">
        <f>IF(tbl_Customers[[#This Row],[total_eve_calls]]&lt;=80,"Low Calls",
IF(tbl_Customers[[#This Row],[total_eve_calls]]&lt;=120,"Medium Calls","High Calls"))</f>
        <v>High Calls</v>
      </c>
      <c r="AA624" t="str">
        <f>IF(tbl_Customers[[#This Row],[total_eve_charge]]&lt;=15,"Low Charges",
IF(tbl_Customers[[#This Row],[total_eve_charge]]&lt;=20,"Medium Charges","High Charges"))</f>
        <v>Low Charges</v>
      </c>
      <c r="AB6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4" t="str">
        <f>IF(tbl_Customers[[#This Row],[number_vmail_messages]] = 0, "No Usage", IF(tbl_Customers[[#This Row],[number_vmail_messages]] &lt;= 20, "Low Usage", IF(tbl_Customers[[#This Row],[number_vmail_messages]] &lt;= 40, "Medium Usgae", "High Usage")))</f>
        <v>No Usage</v>
      </c>
      <c r="AD624" t="str">
        <f>IF(tbl_Customers[[#This Row],[total_day_minutes]]&lt;=150,"Low Usage", IF(tbl_Customers[[#This Row],[total_day_minutes]]&lt;=200,"Medium Usage", IF(tbl_Customers[[#This Row],[total_day_minutes]]&lt;=250,"High Usage","Very High Usage")))</f>
        <v>Medium Usage</v>
      </c>
      <c r="AE624" t="str">
        <f>IF(tbl_Customers[[#This Row],[total_intl_calls]]&lt;=5,"Low Calls", IF(tbl_Customers[[#This Row],[total_intl_calls]]&lt;=10, "Medium Calls", "High Calls"))</f>
        <v>Low Calls</v>
      </c>
      <c r="AF6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4" s="36" t="str">
        <f>IF(tbl_Customers[[#This Row],[Churn_Risk_Score]]&gt;=10,"High Risk", IF(tbl_Customers[[#This Row],[Churn_Risk_Score]]&gt;=5,"Medium Risk","Low Risk"))</f>
        <v>Low Risk</v>
      </c>
    </row>
    <row r="625" spans="1:33" x14ac:dyDescent="0.35">
      <c r="A625">
        <v>624</v>
      </c>
      <c r="B625" t="s">
        <v>65</v>
      </c>
      <c r="C625">
        <v>155</v>
      </c>
      <c r="D625" t="s">
        <v>28</v>
      </c>
      <c r="E625" t="s">
        <v>22</v>
      </c>
      <c r="F625" t="s">
        <v>22</v>
      </c>
      <c r="G625">
        <v>0</v>
      </c>
      <c r="H625">
        <v>184.6</v>
      </c>
      <c r="I625">
        <v>102</v>
      </c>
      <c r="J625">
        <v>31.38</v>
      </c>
      <c r="K625">
        <v>196</v>
      </c>
      <c r="L625">
        <v>117</v>
      </c>
      <c r="M625">
        <v>16.66</v>
      </c>
      <c r="N625">
        <v>226.5</v>
      </c>
      <c r="O625">
        <v>122</v>
      </c>
      <c r="P625">
        <v>10.19</v>
      </c>
      <c r="Q625">
        <v>7.8</v>
      </c>
      <c r="R625">
        <v>1</v>
      </c>
      <c r="S625">
        <v>2.11</v>
      </c>
      <c r="T625">
        <v>1</v>
      </c>
      <c r="U625" t="s">
        <v>22</v>
      </c>
      <c r="V625">
        <f>IF(tbl_Customers[[#This Row],[churn]] = "yes", 1, 0)</f>
        <v>0</v>
      </c>
      <c r="W625" t="str">
        <f>IF(tbl_Customers[[#This Row],[number_customer_service_calls]] &lt;= 1, "0-1 Calls", IF(tbl_Customers[[#This Row],[number_customer_service_calls]] &lt;= 3, "2-3 Calls", IF(tbl_Customers[[#This Row],[number_customer_service_calls]] &lt;=5, "4-5 Calls", "6+ Calls")))</f>
        <v>0-1 Calls</v>
      </c>
      <c r="X625" t="str">
        <f>IF(tbl_Customers[[#This Row],[account_length]] &lt;= 50, "0-50", IF(tbl_Customers[[#This Row],[account_length]] &lt;=100, "51-100", IF(tbl_Customers[[#This Row],[account_length]] &lt;= 150, "101-150", "151+")))</f>
        <v>151+</v>
      </c>
      <c r="Y625" t="str">
        <f>IF(tbl_Customers[[#This Row],[total_intl_charge]] &lt;= 3, "Low Charges", "High Charges")</f>
        <v>Low Charges</v>
      </c>
      <c r="Z625" t="str">
        <f>IF(tbl_Customers[[#This Row],[total_eve_calls]]&lt;=80,"Low Calls",
IF(tbl_Customers[[#This Row],[total_eve_calls]]&lt;=120,"Medium Calls","High Calls"))</f>
        <v>Medium Calls</v>
      </c>
      <c r="AA625" t="str">
        <f>IF(tbl_Customers[[#This Row],[total_eve_charge]]&lt;=15,"Low Charges",
IF(tbl_Customers[[#This Row],[total_eve_charge]]&lt;=20,"Medium Charges","High Charges"))</f>
        <v>Medium Charges</v>
      </c>
      <c r="AB6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5" t="str">
        <f>IF(tbl_Customers[[#This Row],[number_vmail_messages]] = 0, "No Usage", IF(tbl_Customers[[#This Row],[number_vmail_messages]] &lt;= 20, "Low Usage", IF(tbl_Customers[[#This Row],[number_vmail_messages]] &lt;= 40, "Medium Usgae", "High Usage")))</f>
        <v>No Usage</v>
      </c>
      <c r="AD625" t="str">
        <f>IF(tbl_Customers[[#This Row],[total_day_minutes]]&lt;=150,"Low Usage", IF(tbl_Customers[[#This Row],[total_day_minutes]]&lt;=200,"Medium Usage", IF(tbl_Customers[[#This Row],[total_day_minutes]]&lt;=250,"High Usage","Very High Usage")))</f>
        <v>Medium Usage</v>
      </c>
      <c r="AE625" t="str">
        <f>IF(tbl_Customers[[#This Row],[total_intl_calls]]&lt;=5,"Low Calls", IF(tbl_Customers[[#This Row],[total_intl_calls]]&lt;=10, "Medium Calls", "High Calls"))</f>
        <v>Low Calls</v>
      </c>
      <c r="AF6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5" s="36" t="str">
        <f>IF(tbl_Customers[[#This Row],[Churn_Risk_Score]]&gt;=10,"High Risk", IF(tbl_Customers[[#This Row],[Churn_Risk_Score]]&gt;=5,"Medium Risk","Low Risk"))</f>
        <v>Low Risk</v>
      </c>
    </row>
    <row r="626" spans="1:33" x14ac:dyDescent="0.35">
      <c r="A626">
        <v>625</v>
      </c>
      <c r="B626" t="s">
        <v>30</v>
      </c>
      <c r="C626">
        <v>106</v>
      </c>
      <c r="D626" t="s">
        <v>25</v>
      </c>
      <c r="E626" t="s">
        <v>22</v>
      </c>
      <c r="F626" t="s">
        <v>22</v>
      </c>
      <c r="G626">
        <v>0</v>
      </c>
      <c r="H626">
        <v>220.7</v>
      </c>
      <c r="I626">
        <v>120</v>
      </c>
      <c r="J626">
        <v>37.520000000000003</v>
      </c>
      <c r="K626">
        <v>270.2</v>
      </c>
      <c r="L626">
        <v>95</v>
      </c>
      <c r="M626">
        <v>22.97</v>
      </c>
      <c r="N626">
        <v>121.6</v>
      </c>
      <c r="O626">
        <v>113</v>
      </c>
      <c r="P626">
        <v>5.47</v>
      </c>
      <c r="Q626">
        <v>8.6999999999999993</v>
      </c>
      <c r="R626">
        <v>5</v>
      </c>
      <c r="S626">
        <v>2.35</v>
      </c>
      <c r="T626">
        <v>1</v>
      </c>
      <c r="U626" t="s">
        <v>22</v>
      </c>
      <c r="V626">
        <f>IF(tbl_Customers[[#This Row],[churn]] = "yes", 1, 0)</f>
        <v>0</v>
      </c>
      <c r="W626" t="str">
        <f>IF(tbl_Customers[[#This Row],[number_customer_service_calls]] &lt;= 1, "0-1 Calls", IF(tbl_Customers[[#This Row],[number_customer_service_calls]] &lt;= 3, "2-3 Calls", IF(tbl_Customers[[#This Row],[number_customer_service_calls]] &lt;=5, "4-5 Calls", "6+ Calls")))</f>
        <v>0-1 Calls</v>
      </c>
      <c r="X626" t="str">
        <f>IF(tbl_Customers[[#This Row],[account_length]] &lt;= 50, "0-50", IF(tbl_Customers[[#This Row],[account_length]] &lt;=100, "51-100", IF(tbl_Customers[[#This Row],[account_length]] &lt;= 150, "101-150", "151+")))</f>
        <v>101-150</v>
      </c>
      <c r="Y626" t="str">
        <f>IF(tbl_Customers[[#This Row],[total_intl_charge]] &lt;= 3, "Low Charges", "High Charges")</f>
        <v>Low Charges</v>
      </c>
      <c r="Z626" t="str">
        <f>IF(tbl_Customers[[#This Row],[total_eve_calls]]&lt;=80,"Low Calls",
IF(tbl_Customers[[#This Row],[total_eve_calls]]&lt;=120,"Medium Calls","High Calls"))</f>
        <v>Medium Calls</v>
      </c>
      <c r="AA626" t="str">
        <f>IF(tbl_Customers[[#This Row],[total_eve_charge]]&lt;=15,"Low Charges",
IF(tbl_Customers[[#This Row],[total_eve_charge]]&lt;=20,"Medium Charges","High Charges"))</f>
        <v>High Charges</v>
      </c>
      <c r="AB6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6" t="str">
        <f>IF(tbl_Customers[[#This Row],[number_vmail_messages]] = 0, "No Usage", IF(tbl_Customers[[#This Row],[number_vmail_messages]] &lt;= 20, "Low Usage", IF(tbl_Customers[[#This Row],[number_vmail_messages]] &lt;= 40, "Medium Usgae", "High Usage")))</f>
        <v>No Usage</v>
      </c>
      <c r="AD626" t="str">
        <f>IF(tbl_Customers[[#This Row],[total_day_minutes]]&lt;=150,"Low Usage", IF(tbl_Customers[[#This Row],[total_day_minutes]]&lt;=200,"Medium Usage", IF(tbl_Customers[[#This Row],[total_day_minutes]]&lt;=250,"High Usage","Very High Usage")))</f>
        <v>High Usage</v>
      </c>
      <c r="AE626" t="str">
        <f>IF(tbl_Customers[[#This Row],[total_intl_calls]]&lt;=5,"Low Calls", IF(tbl_Customers[[#This Row],[total_intl_calls]]&lt;=10, "Medium Calls", "High Calls"))</f>
        <v>Low Calls</v>
      </c>
      <c r="AF6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6" s="36" t="str">
        <f>IF(tbl_Customers[[#This Row],[Churn_Risk_Score]]&gt;=10,"High Risk", IF(tbl_Customers[[#This Row],[Churn_Risk_Score]]&gt;=5,"Medium Risk","Low Risk"))</f>
        <v>Low Risk</v>
      </c>
    </row>
    <row r="627" spans="1:33" x14ac:dyDescent="0.35">
      <c r="A627">
        <v>626</v>
      </c>
      <c r="B627" t="s">
        <v>68</v>
      </c>
      <c r="C627">
        <v>146</v>
      </c>
      <c r="D627" t="s">
        <v>21</v>
      </c>
      <c r="E627" t="s">
        <v>22</v>
      </c>
      <c r="F627" t="s">
        <v>23</v>
      </c>
      <c r="G627">
        <v>32</v>
      </c>
      <c r="H627">
        <v>154</v>
      </c>
      <c r="I627">
        <v>80</v>
      </c>
      <c r="J627">
        <v>26.18</v>
      </c>
      <c r="K627">
        <v>185.5</v>
      </c>
      <c r="L627">
        <v>91</v>
      </c>
      <c r="M627">
        <v>15.77</v>
      </c>
      <c r="N627">
        <v>148.19999999999999</v>
      </c>
      <c r="O627">
        <v>107</v>
      </c>
      <c r="P627">
        <v>6.67</v>
      </c>
      <c r="Q627">
        <v>8.1999999999999993</v>
      </c>
      <c r="R627">
        <v>4</v>
      </c>
      <c r="S627">
        <v>2.21</v>
      </c>
      <c r="T627">
        <v>3</v>
      </c>
      <c r="U627" t="s">
        <v>22</v>
      </c>
      <c r="V627">
        <f>IF(tbl_Customers[[#This Row],[churn]] = "yes", 1, 0)</f>
        <v>0</v>
      </c>
      <c r="W627" t="str">
        <f>IF(tbl_Customers[[#This Row],[number_customer_service_calls]] &lt;= 1, "0-1 Calls", IF(tbl_Customers[[#This Row],[number_customer_service_calls]] &lt;= 3, "2-3 Calls", IF(tbl_Customers[[#This Row],[number_customer_service_calls]] &lt;=5, "4-5 Calls", "6+ Calls")))</f>
        <v>2-3 Calls</v>
      </c>
      <c r="X627" t="str">
        <f>IF(tbl_Customers[[#This Row],[account_length]] &lt;= 50, "0-50", IF(tbl_Customers[[#This Row],[account_length]] &lt;=100, "51-100", IF(tbl_Customers[[#This Row],[account_length]] &lt;= 150, "101-150", "151+")))</f>
        <v>101-150</v>
      </c>
      <c r="Y627" t="str">
        <f>IF(tbl_Customers[[#This Row],[total_intl_charge]] &lt;= 3, "Low Charges", "High Charges")</f>
        <v>Low Charges</v>
      </c>
      <c r="Z627" t="str">
        <f>IF(tbl_Customers[[#This Row],[total_eve_calls]]&lt;=80,"Low Calls",
IF(tbl_Customers[[#This Row],[total_eve_calls]]&lt;=120,"Medium Calls","High Calls"))</f>
        <v>Medium Calls</v>
      </c>
      <c r="AA627" t="str">
        <f>IF(tbl_Customers[[#This Row],[total_eve_charge]]&lt;=15,"Low Charges",
IF(tbl_Customers[[#This Row],[total_eve_charge]]&lt;=20,"Medium Charges","High Charges"))</f>
        <v>Medium Charges</v>
      </c>
      <c r="AB6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27" t="str">
        <f>IF(tbl_Customers[[#This Row],[number_vmail_messages]] = 0, "No Usage", IF(tbl_Customers[[#This Row],[number_vmail_messages]] &lt;= 20, "Low Usage", IF(tbl_Customers[[#This Row],[number_vmail_messages]] &lt;= 40, "Medium Usgae", "High Usage")))</f>
        <v>Medium Usgae</v>
      </c>
      <c r="AD627" t="str">
        <f>IF(tbl_Customers[[#This Row],[total_day_minutes]]&lt;=150,"Low Usage", IF(tbl_Customers[[#This Row],[total_day_minutes]]&lt;=200,"Medium Usage", IF(tbl_Customers[[#This Row],[total_day_minutes]]&lt;=250,"High Usage","Very High Usage")))</f>
        <v>Medium Usage</v>
      </c>
      <c r="AE627" t="str">
        <f>IF(tbl_Customers[[#This Row],[total_intl_calls]]&lt;=5,"Low Calls", IF(tbl_Customers[[#This Row],[total_intl_calls]]&lt;=10, "Medium Calls", "High Calls"))</f>
        <v>Low Calls</v>
      </c>
      <c r="AF6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27" s="36" t="str">
        <f>IF(tbl_Customers[[#This Row],[Churn_Risk_Score]]&gt;=10,"High Risk", IF(tbl_Customers[[#This Row],[Churn_Risk_Score]]&gt;=5,"Medium Risk","Low Risk"))</f>
        <v>Low Risk</v>
      </c>
    </row>
    <row r="628" spans="1:33" x14ac:dyDescent="0.35">
      <c r="A628">
        <v>627</v>
      </c>
      <c r="B628" t="s">
        <v>29</v>
      </c>
      <c r="C628">
        <v>101</v>
      </c>
      <c r="D628" t="s">
        <v>21</v>
      </c>
      <c r="E628" t="s">
        <v>22</v>
      </c>
      <c r="F628" t="s">
        <v>23</v>
      </c>
      <c r="G628">
        <v>29</v>
      </c>
      <c r="H628">
        <v>121.1</v>
      </c>
      <c r="I628">
        <v>116</v>
      </c>
      <c r="J628">
        <v>20.59</v>
      </c>
      <c r="K628">
        <v>186.4</v>
      </c>
      <c r="L628">
        <v>100</v>
      </c>
      <c r="M628">
        <v>15.84</v>
      </c>
      <c r="N628">
        <v>241.7</v>
      </c>
      <c r="O628">
        <v>75</v>
      </c>
      <c r="P628">
        <v>10.88</v>
      </c>
      <c r="Q628">
        <v>10.1</v>
      </c>
      <c r="R628">
        <v>6</v>
      </c>
      <c r="S628">
        <v>2.73</v>
      </c>
      <c r="T628">
        <v>0</v>
      </c>
      <c r="U628" t="s">
        <v>22</v>
      </c>
      <c r="V628">
        <f>IF(tbl_Customers[[#This Row],[churn]] = "yes", 1, 0)</f>
        <v>0</v>
      </c>
      <c r="W628" t="str">
        <f>IF(tbl_Customers[[#This Row],[number_customer_service_calls]] &lt;= 1, "0-1 Calls", IF(tbl_Customers[[#This Row],[number_customer_service_calls]] &lt;= 3, "2-3 Calls", IF(tbl_Customers[[#This Row],[number_customer_service_calls]] &lt;=5, "4-5 Calls", "6+ Calls")))</f>
        <v>0-1 Calls</v>
      </c>
      <c r="X628" t="str">
        <f>IF(tbl_Customers[[#This Row],[account_length]] &lt;= 50, "0-50", IF(tbl_Customers[[#This Row],[account_length]] &lt;=100, "51-100", IF(tbl_Customers[[#This Row],[account_length]] &lt;= 150, "101-150", "151+")))</f>
        <v>101-150</v>
      </c>
      <c r="Y628" t="str">
        <f>IF(tbl_Customers[[#This Row],[total_intl_charge]] &lt;= 3, "Low Charges", "High Charges")</f>
        <v>Low Charges</v>
      </c>
      <c r="Z628" t="str">
        <f>IF(tbl_Customers[[#This Row],[total_eve_calls]]&lt;=80,"Low Calls",
IF(tbl_Customers[[#This Row],[total_eve_calls]]&lt;=120,"Medium Calls","High Calls"))</f>
        <v>Medium Calls</v>
      </c>
      <c r="AA628" t="str">
        <f>IF(tbl_Customers[[#This Row],[total_eve_charge]]&lt;=15,"Low Charges",
IF(tbl_Customers[[#This Row],[total_eve_charge]]&lt;=20,"Medium Charges","High Charges"))</f>
        <v>Medium Charges</v>
      </c>
      <c r="AB6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8" t="str">
        <f>IF(tbl_Customers[[#This Row],[number_vmail_messages]] = 0, "No Usage", IF(tbl_Customers[[#This Row],[number_vmail_messages]] &lt;= 20, "Low Usage", IF(tbl_Customers[[#This Row],[number_vmail_messages]] &lt;= 40, "Medium Usgae", "High Usage")))</f>
        <v>Medium Usgae</v>
      </c>
      <c r="AD628" t="str">
        <f>IF(tbl_Customers[[#This Row],[total_day_minutes]]&lt;=150,"Low Usage", IF(tbl_Customers[[#This Row],[total_day_minutes]]&lt;=200,"Medium Usage", IF(tbl_Customers[[#This Row],[total_day_minutes]]&lt;=250,"High Usage","Very High Usage")))</f>
        <v>Low Usage</v>
      </c>
      <c r="AE628" t="str">
        <f>IF(tbl_Customers[[#This Row],[total_intl_calls]]&lt;=5,"Low Calls", IF(tbl_Customers[[#This Row],[total_intl_calls]]&lt;=10, "Medium Calls", "High Calls"))</f>
        <v>Medium Calls</v>
      </c>
      <c r="AF6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28" s="36" t="str">
        <f>IF(tbl_Customers[[#This Row],[Churn_Risk_Score]]&gt;=10,"High Risk", IF(tbl_Customers[[#This Row],[Churn_Risk_Score]]&gt;=5,"Medium Risk","Low Risk"))</f>
        <v>Low Risk</v>
      </c>
    </row>
    <row r="629" spans="1:33" x14ac:dyDescent="0.35">
      <c r="A629">
        <v>628</v>
      </c>
      <c r="B629" t="s">
        <v>41</v>
      </c>
      <c r="C629">
        <v>22</v>
      </c>
      <c r="D629" t="s">
        <v>28</v>
      </c>
      <c r="E629" t="s">
        <v>22</v>
      </c>
      <c r="F629" t="s">
        <v>23</v>
      </c>
      <c r="G629">
        <v>23</v>
      </c>
      <c r="H629">
        <v>182.1</v>
      </c>
      <c r="I629">
        <v>94</v>
      </c>
      <c r="J629">
        <v>30.96</v>
      </c>
      <c r="K629">
        <v>164.6</v>
      </c>
      <c r="L629">
        <v>59</v>
      </c>
      <c r="M629">
        <v>13.99</v>
      </c>
      <c r="N629">
        <v>128.80000000000001</v>
      </c>
      <c r="O629">
        <v>102</v>
      </c>
      <c r="P629">
        <v>5.8</v>
      </c>
      <c r="Q629">
        <v>12.7</v>
      </c>
      <c r="R629">
        <v>4</v>
      </c>
      <c r="S629">
        <v>3.43</v>
      </c>
      <c r="T629">
        <v>3</v>
      </c>
      <c r="U629" t="s">
        <v>22</v>
      </c>
      <c r="V629">
        <f>IF(tbl_Customers[[#This Row],[churn]] = "yes", 1, 0)</f>
        <v>0</v>
      </c>
      <c r="W629" t="str">
        <f>IF(tbl_Customers[[#This Row],[number_customer_service_calls]] &lt;= 1, "0-1 Calls", IF(tbl_Customers[[#This Row],[number_customer_service_calls]] &lt;= 3, "2-3 Calls", IF(tbl_Customers[[#This Row],[number_customer_service_calls]] &lt;=5, "4-5 Calls", "6+ Calls")))</f>
        <v>2-3 Calls</v>
      </c>
      <c r="X629" t="str">
        <f>IF(tbl_Customers[[#This Row],[account_length]] &lt;= 50, "0-50", IF(tbl_Customers[[#This Row],[account_length]] &lt;=100, "51-100", IF(tbl_Customers[[#This Row],[account_length]] &lt;= 150, "101-150", "151+")))</f>
        <v>0-50</v>
      </c>
      <c r="Y629" t="str">
        <f>IF(tbl_Customers[[#This Row],[total_intl_charge]] &lt;= 3, "Low Charges", "High Charges")</f>
        <v>High Charges</v>
      </c>
      <c r="Z629" t="str">
        <f>IF(tbl_Customers[[#This Row],[total_eve_calls]]&lt;=80,"Low Calls",
IF(tbl_Customers[[#This Row],[total_eve_calls]]&lt;=120,"Medium Calls","High Calls"))</f>
        <v>Low Calls</v>
      </c>
      <c r="AA629" t="str">
        <f>IF(tbl_Customers[[#This Row],[total_eve_charge]]&lt;=15,"Low Charges",
IF(tbl_Customers[[#This Row],[total_eve_charge]]&lt;=20,"Medium Charges","High Charges"))</f>
        <v>Low Charges</v>
      </c>
      <c r="AB6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9" t="str">
        <f>IF(tbl_Customers[[#This Row],[number_vmail_messages]] = 0, "No Usage", IF(tbl_Customers[[#This Row],[number_vmail_messages]] &lt;= 20, "Low Usage", IF(tbl_Customers[[#This Row],[number_vmail_messages]] &lt;= 40, "Medium Usgae", "High Usage")))</f>
        <v>Medium Usgae</v>
      </c>
      <c r="AD629" t="str">
        <f>IF(tbl_Customers[[#This Row],[total_day_minutes]]&lt;=150,"Low Usage", IF(tbl_Customers[[#This Row],[total_day_minutes]]&lt;=200,"Medium Usage", IF(tbl_Customers[[#This Row],[total_day_minutes]]&lt;=250,"High Usage","Very High Usage")))</f>
        <v>Medium Usage</v>
      </c>
      <c r="AE629" t="str">
        <f>IF(tbl_Customers[[#This Row],[total_intl_calls]]&lt;=5,"Low Calls", IF(tbl_Customers[[#This Row],[total_intl_calls]]&lt;=10, "Medium Calls", "High Calls"))</f>
        <v>Low Calls</v>
      </c>
      <c r="AF6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29" s="36" t="str">
        <f>IF(tbl_Customers[[#This Row],[Churn_Risk_Score]]&gt;=10,"High Risk", IF(tbl_Customers[[#This Row],[Churn_Risk_Score]]&gt;=5,"Medium Risk","Low Risk"))</f>
        <v>Low Risk</v>
      </c>
    </row>
    <row r="630" spans="1:33" x14ac:dyDescent="0.35">
      <c r="A630">
        <v>629</v>
      </c>
      <c r="B630" t="s">
        <v>39</v>
      </c>
      <c r="C630">
        <v>90</v>
      </c>
      <c r="D630" t="s">
        <v>21</v>
      </c>
      <c r="E630" t="s">
        <v>22</v>
      </c>
      <c r="F630" t="s">
        <v>22</v>
      </c>
      <c r="G630">
        <v>0</v>
      </c>
      <c r="H630">
        <v>109.6</v>
      </c>
      <c r="I630">
        <v>88</v>
      </c>
      <c r="J630">
        <v>18.63</v>
      </c>
      <c r="K630">
        <v>137.6</v>
      </c>
      <c r="L630">
        <v>108</v>
      </c>
      <c r="M630">
        <v>11.7</v>
      </c>
      <c r="N630">
        <v>159.69999999999999</v>
      </c>
      <c r="O630">
        <v>121</v>
      </c>
      <c r="P630">
        <v>7.19</v>
      </c>
      <c r="Q630">
        <v>11</v>
      </c>
      <c r="R630">
        <v>5</v>
      </c>
      <c r="S630">
        <v>2.97</v>
      </c>
      <c r="T630">
        <v>2</v>
      </c>
      <c r="U630" t="s">
        <v>22</v>
      </c>
      <c r="V630">
        <f>IF(tbl_Customers[[#This Row],[churn]] = "yes", 1, 0)</f>
        <v>0</v>
      </c>
      <c r="W630" t="str">
        <f>IF(tbl_Customers[[#This Row],[number_customer_service_calls]] &lt;= 1, "0-1 Calls", IF(tbl_Customers[[#This Row],[number_customer_service_calls]] &lt;= 3, "2-3 Calls", IF(tbl_Customers[[#This Row],[number_customer_service_calls]] &lt;=5, "4-5 Calls", "6+ Calls")))</f>
        <v>2-3 Calls</v>
      </c>
      <c r="X630" t="str">
        <f>IF(tbl_Customers[[#This Row],[account_length]] &lt;= 50, "0-50", IF(tbl_Customers[[#This Row],[account_length]] &lt;=100, "51-100", IF(tbl_Customers[[#This Row],[account_length]] &lt;= 150, "101-150", "151+")))</f>
        <v>51-100</v>
      </c>
      <c r="Y630" t="str">
        <f>IF(tbl_Customers[[#This Row],[total_intl_charge]] &lt;= 3, "Low Charges", "High Charges")</f>
        <v>Low Charges</v>
      </c>
      <c r="Z630" t="str">
        <f>IF(tbl_Customers[[#This Row],[total_eve_calls]]&lt;=80,"Low Calls",
IF(tbl_Customers[[#This Row],[total_eve_calls]]&lt;=120,"Medium Calls","High Calls"))</f>
        <v>Medium Calls</v>
      </c>
      <c r="AA630" t="str">
        <f>IF(tbl_Customers[[#This Row],[total_eve_charge]]&lt;=15,"Low Charges",
IF(tbl_Customers[[#This Row],[total_eve_charge]]&lt;=20,"Medium Charges","High Charges"))</f>
        <v>Low Charges</v>
      </c>
      <c r="AB6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0" t="str">
        <f>IF(tbl_Customers[[#This Row],[number_vmail_messages]] = 0, "No Usage", IF(tbl_Customers[[#This Row],[number_vmail_messages]] &lt;= 20, "Low Usage", IF(tbl_Customers[[#This Row],[number_vmail_messages]] &lt;= 40, "Medium Usgae", "High Usage")))</f>
        <v>No Usage</v>
      </c>
      <c r="AD630" t="str">
        <f>IF(tbl_Customers[[#This Row],[total_day_minutes]]&lt;=150,"Low Usage", IF(tbl_Customers[[#This Row],[total_day_minutes]]&lt;=200,"Medium Usage", IF(tbl_Customers[[#This Row],[total_day_minutes]]&lt;=250,"High Usage","Very High Usage")))</f>
        <v>Low Usage</v>
      </c>
      <c r="AE630" t="str">
        <f>IF(tbl_Customers[[#This Row],[total_intl_calls]]&lt;=5,"Low Calls", IF(tbl_Customers[[#This Row],[total_intl_calls]]&lt;=10, "Medium Calls", "High Calls"))</f>
        <v>Low Calls</v>
      </c>
      <c r="AF6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0" s="36" t="str">
        <f>IF(tbl_Customers[[#This Row],[Churn_Risk_Score]]&gt;=10,"High Risk", IF(tbl_Customers[[#This Row],[Churn_Risk_Score]]&gt;=5,"Medium Risk","Low Risk"))</f>
        <v>Low Risk</v>
      </c>
    </row>
    <row r="631" spans="1:33" x14ac:dyDescent="0.35">
      <c r="A631">
        <v>630</v>
      </c>
      <c r="B631" t="s">
        <v>36</v>
      </c>
      <c r="C631">
        <v>41</v>
      </c>
      <c r="D631" t="s">
        <v>21</v>
      </c>
      <c r="E631" t="s">
        <v>22</v>
      </c>
      <c r="F631" t="s">
        <v>22</v>
      </c>
      <c r="G631">
        <v>0</v>
      </c>
      <c r="H631">
        <v>209.9</v>
      </c>
      <c r="I631">
        <v>105</v>
      </c>
      <c r="J631">
        <v>35.68</v>
      </c>
      <c r="K631">
        <v>121.9</v>
      </c>
      <c r="L631">
        <v>105</v>
      </c>
      <c r="M631">
        <v>10.36</v>
      </c>
      <c r="N631">
        <v>253.7</v>
      </c>
      <c r="O631">
        <v>104</v>
      </c>
      <c r="P631">
        <v>11.42</v>
      </c>
      <c r="Q631">
        <v>9.6</v>
      </c>
      <c r="R631">
        <v>4</v>
      </c>
      <c r="S631">
        <v>2.59</v>
      </c>
      <c r="T631">
        <v>1</v>
      </c>
      <c r="U631" t="s">
        <v>22</v>
      </c>
      <c r="V631">
        <f>IF(tbl_Customers[[#This Row],[churn]] = "yes", 1, 0)</f>
        <v>0</v>
      </c>
      <c r="W631" t="str">
        <f>IF(tbl_Customers[[#This Row],[number_customer_service_calls]] &lt;= 1, "0-1 Calls", IF(tbl_Customers[[#This Row],[number_customer_service_calls]] &lt;= 3, "2-3 Calls", IF(tbl_Customers[[#This Row],[number_customer_service_calls]] &lt;=5, "4-5 Calls", "6+ Calls")))</f>
        <v>0-1 Calls</v>
      </c>
      <c r="X631" t="str">
        <f>IF(tbl_Customers[[#This Row],[account_length]] &lt;= 50, "0-50", IF(tbl_Customers[[#This Row],[account_length]] &lt;=100, "51-100", IF(tbl_Customers[[#This Row],[account_length]] &lt;= 150, "101-150", "151+")))</f>
        <v>0-50</v>
      </c>
      <c r="Y631" t="str">
        <f>IF(tbl_Customers[[#This Row],[total_intl_charge]] &lt;= 3, "Low Charges", "High Charges")</f>
        <v>Low Charges</v>
      </c>
      <c r="Z631" t="str">
        <f>IF(tbl_Customers[[#This Row],[total_eve_calls]]&lt;=80,"Low Calls",
IF(tbl_Customers[[#This Row],[total_eve_calls]]&lt;=120,"Medium Calls","High Calls"))</f>
        <v>Medium Calls</v>
      </c>
      <c r="AA631" t="str">
        <f>IF(tbl_Customers[[#This Row],[total_eve_charge]]&lt;=15,"Low Charges",
IF(tbl_Customers[[#This Row],[total_eve_charge]]&lt;=20,"Medium Charges","High Charges"))</f>
        <v>Low Charges</v>
      </c>
      <c r="AB6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31" t="str">
        <f>IF(tbl_Customers[[#This Row],[number_vmail_messages]] = 0, "No Usage", IF(tbl_Customers[[#This Row],[number_vmail_messages]] &lt;= 20, "Low Usage", IF(tbl_Customers[[#This Row],[number_vmail_messages]] &lt;= 40, "Medium Usgae", "High Usage")))</f>
        <v>No Usage</v>
      </c>
      <c r="AD631" t="str">
        <f>IF(tbl_Customers[[#This Row],[total_day_minutes]]&lt;=150,"Low Usage", IF(tbl_Customers[[#This Row],[total_day_minutes]]&lt;=200,"Medium Usage", IF(tbl_Customers[[#This Row],[total_day_minutes]]&lt;=250,"High Usage","Very High Usage")))</f>
        <v>High Usage</v>
      </c>
      <c r="AE631" t="str">
        <f>IF(tbl_Customers[[#This Row],[total_intl_calls]]&lt;=5,"Low Calls", IF(tbl_Customers[[#This Row],[total_intl_calls]]&lt;=10, "Medium Calls", "High Calls"))</f>
        <v>Low Calls</v>
      </c>
      <c r="AF6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1" s="36" t="str">
        <f>IF(tbl_Customers[[#This Row],[Churn_Risk_Score]]&gt;=10,"High Risk", IF(tbl_Customers[[#This Row],[Churn_Risk_Score]]&gt;=5,"Medium Risk","Low Risk"))</f>
        <v>Low Risk</v>
      </c>
    </row>
    <row r="632" spans="1:33" x14ac:dyDescent="0.35">
      <c r="A632">
        <v>631</v>
      </c>
      <c r="B632" t="s">
        <v>44</v>
      </c>
      <c r="C632">
        <v>33</v>
      </c>
      <c r="D632" t="s">
        <v>21</v>
      </c>
      <c r="E632" t="s">
        <v>22</v>
      </c>
      <c r="F632" t="s">
        <v>22</v>
      </c>
      <c r="G632">
        <v>0</v>
      </c>
      <c r="H632">
        <v>213.9</v>
      </c>
      <c r="I632">
        <v>88</v>
      </c>
      <c r="J632">
        <v>36.36</v>
      </c>
      <c r="K632">
        <v>239.8</v>
      </c>
      <c r="L632">
        <v>119</v>
      </c>
      <c r="M632">
        <v>20.38</v>
      </c>
      <c r="N632">
        <v>148.69999999999999</v>
      </c>
      <c r="O632">
        <v>71</v>
      </c>
      <c r="P632">
        <v>6.69</v>
      </c>
      <c r="Q632">
        <v>9.8000000000000007</v>
      </c>
      <c r="R632">
        <v>14</v>
      </c>
      <c r="S632">
        <v>2.65</v>
      </c>
      <c r="T632">
        <v>2</v>
      </c>
      <c r="U632" t="s">
        <v>22</v>
      </c>
      <c r="V632">
        <f>IF(tbl_Customers[[#This Row],[churn]] = "yes", 1, 0)</f>
        <v>0</v>
      </c>
      <c r="W632" t="str">
        <f>IF(tbl_Customers[[#This Row],[number_customer_service_calls]] &lt;= 1, "0-1 Calls", IF(tbl_Customers[[#This Row],[number_customer_service_calls]] &lt;= 3, "2-3 Calls", IF(tbl_Customers[[#This Row],[number_customer_service_calls]] &lt;=5, "4-5 Calls", "6+ Calls")))</f>
        <v>2-3 Calls</v>
      </c>
      <c r="X632" t="str">
        <f>IF(tbl_Customers[[#This Row],[account_length]] &lt;= 50, "0-50", IF(tbl_Customers[[#This Row],[account_length]] &lt;=100, "51-100", IF(tbl_Customers[[#This Row],[account_length]] &lt;= 150, "101-150", "151+")))</f>
        <v>0-50</v>
      </c>
      <c r="Y632" t="str">
        <f>IF(tbl_Customers[[#This Row],[total_intl_charge]] &lt;= 3, "Low Charges", "High Charges")</f>
        <v>Low Charges</v>
      </c>
      <c r="Z632" t="str">
        <f>IF(tbl_Customers[[#This Row],[total_eve_calls]]&lt;=80,"Low Calls",
IF(tbl_Customers[[#This Row],[total_eve_calls]]&lt;=120,"Medium Calls","High Calls"))</f>
        <v>Medium Calls</v>
      </c>
      <c r="AA632" t="str">
        <f>IF(tbl_Customers[[#This Row],[total_eve_charge]]&lt;=15,"Low Charges",
IF(tbl_Customers[[#This Row],[total_eve_charge]]&lt;=20,"Medium Charges","High Charges"))</f>
        <v>High Charges</v>
      </c>
      <c r="AB6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2" t="str">
        <f>IF(tbl_Customers[[#This Row],[number_vmail_messages]] = 0, "No Usage", IF(tbl_Customers[[#This Row],[number_vmail_messages]] &lt;= 20, "Low Usage", IF(tbl_Customers[[#This Row],[number_vmail_messages]] &lt;= 40, "Medium Usgae", "High Usage")))</f>
        <v>No Usage</v>
      </c>
      <c r="AD632" t="str">
        <f>IF(tbl_Customers[[#This Row],[total_day_minutes]]&lt;=150,"Low Usage", IF(tbl_Customers[[#This Row],[total_day_minutes]]&lt;=200,"Medium Usage", IF(tbl_Customers[[#This Row],[total_day_minutes]]&lt;=250,"High Usage","Very High Usage")))</f>
        <v>High Usage</v>
      </c>
      <c r="AE632" t="str">
        <f>IF(tbl_Customers[[#This Row],[total_intl_calls]]&lt;=5,"Low Calls", IF(tbl_Customers[[#This Row],[total_intl_calls]]&lt;=10, "Medium Calls", "High Calls"))</f>
        <v>High Calls</v>
      </c>
      <c r="AF6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2" s="36" t="str">
        <f>IF(tbl_Customers[[#This Row],[Churn_Risk_Score]]&gt;=10,"High Risk", IF(tbl_Customers[[#This Row],[Churn_Risk_Score]]&gt;=5,"Medium Risk","Low Risk"))</f>
        <v>Low Risk</v>
      </c>
    </row>
    <row r="633" spans="1:33" x14ac:dyDescent="0.35">
      <c r="A633">
        <v>632</v>
      </c>
      <c r="B633" t="s">
        <v>55</v>
      </c>
      <c r="C633">
        <v>112</v>
      </c>
      <c r="D633" t="s">
        <v>21</v>
      </c>
      <c r="E633" t="s">
        <v>22</v>
      </c>
      <c r="F633" t="s">
        <v>22</v>
      </c>
      <c r="G633">
        <v>0</v>
      </c>
      <c r="H633">
        <v>115.8</v>
      </c>
      <c r="I633">
        <v>108</v>
      </c>
      <c r="J633">
        <v>19.690000000000001</v>
      </c>
      <c r="K633">
        <v>243.3</v>
      </c>
      <c r="L633">
        <v>111</v>
      </c>
      <c r="M633">
        <v>20.68</v>
      </c>
      <c r="N633">
        <v>184.6</v>
      </c>
      <c r="O633">
        <v>78</v>
      </c>
      <c r="P633">
        <v>8.31</v>
      </c>
      <c r="Q633">
        <v>13.1</v>
      </c>
      <c r="R633">
        <v>5</v>
      </c>
      <c r="S633">
        <v>3.54</v>
      </c>
      <c r="T633">
        <v>1</v>
      </c>
      <c r="U633" t="s">
        <v>22</v>
      </c>
      <c r="V633">
        <f>IF(tbl_Customers[[#This Row],[churn]] = "yes", 1, 0)</f>
        <v>0</v>
      </c>
      <c r="W633" t="str">
        <f>IF(tbl_Customers[[#This Row],[number_customer_service_calls]] &lt;= 1, "0-1 Calls", IF(tbl_Customers[[#This Row],[number_customer_service_calls]] &lt;= 3, "2-3 Calls", IF(tbl_Customers[[#This Row],[number_customer_service_calls]] &lt;=5, "4-5 Calls", "6+ Calls")))</f>
        <v>0-1 Calls</v>
      </c>
      <c r="X633" t="str">
        <f>IF(tbl_Customers[[#This Row],[account_length]] &lt;= 50, "0-50", IF(tbl_Customers[[#This Row],[account_length]] &lt;=100, "51-100", IF(tbl_Customers[[#This Row],[account_length]] &lt;= 150, "101-150", "151+")))</f>
        <v>101-150</v>
      </c>
      <c r="Y633" t="str">
        <f>IF(tbl_Customers[[#This Row],[total_intl_charge]] &lt;= 3, "Low Charges", "High Charges")</f>
        <v>High Charges</v>
      </c>
      <c r="Z633" t="str">
        <f>IF(tbl_Customers[[#This Row],[total_eve_calls]]&lt;=80,"Low Calls",
IF(tbl_Customers[[#This Row],[total_eve_calls]]&lt;=120,"Medium Calls","High Calls"))</f>
        <v>Medium Calls</v>
      </c>
      <c r="AA633" t="str">
        <f>IF(tbl_Customers[[#This Row],[total_eve_charge]]&lt;=15,"Low Charges",
IF(tbl_Customers[[#This Row],[total_eve_charge]]&lt;=20,"Medium Charges","High Charges"))</f>
        <v>High Charges</v>
      </c>
      <c r="AB6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3" t="str">
        <f>IF(tbl_Customers[[#This Row],[number_vmail_messages]] = 0, "No Usage", IF(tbl_Customers[[#This Row],[number_vmail_messages]] &lt;= 20, "Low Usage", IF(tbl_Customers[[#This Row],[number_vmail_messages]] &lt;= 40, "Medium Usgae", "High Usage")))</f>
        <v>No Usage</v>
      </c>
      <c r="AD633" t="str">
        <f>IF(tbl_Customers[[#This Row],[total_day_minutes]]&lt;=150,"Low Usage", IF(tbl_Customers[[#This Row],[total_day_minutes]]&lt;=200,"Medium Usage", IF(tbl_Customers[[#This Row],[total_day_minutes]]&lt;=250,"High Usage","Very High Usage")))</f>
        <v>Low Usage</v>
      </c>
      <c r="AE633" t="str">
        <f>IF(tbl_Customers[[#This Row],[total_intl_calls]]&lt;=5,"Low Calls", IF(tbl_Customers[[#This Row],[total_intl_calls]]&lt;=10, "Medium Calls", "High Calls"))</f>
        <v>Low Calls</v>
      </c>
      <c r="AF6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33" s="36" t="str">
        <f>IF(tbl_Customers[[#This Row],[Churn_Risk_Score]]&gt;=10,"High Risk", IF(tbl_Customers[[#This Row],[Churn_Risk_Score]]&gt;=5,"Medium Risk","Low Risk"))</f>
        <v>Low Risk</v>
      </c>
    </row>
    <row r="634" spans="1:33" x14ac:dyDescent="0.35">
      <c r="A634">
        <v>633</v>
      </c>
      <c r="B634" t="s">
        <v>30</v>
      </c>
      <c r="C634">
        <v>108</v>
      </c>
      <c r="D634" t="s">
        <v>28</v>
      </c>
      <c r="E634" t="s">
        <v>22</v>
      </c>
      <c r="F634" t="s">
        <v>23</v>
      </c>
      <c r="G634">
        <v>30</v>
      </c>
      <c r="H634">
        <v>276.60000000000002</v>
      </c>
      <c r="I634">
        <v>99</v>
      </c>
      <c r="J634">
        <v>47.02</v>
      </c>
      <c r="K634">
        <v>220.1</v>
      </c>
      <c r="L634">
        <v>113</v>
      </c>
      <c r="M634">
        <v>18.71</v>
      </c>
      <c r="N634">
        <v>177.9</v>
      </c>
      <c r="O634">
        <v>95</v>
      </c>
      <c r="P634">
        <v>8.01</v>
      </c>
      <c r="Q634">
        <v>9.8000000000000007</v>
      </c>
      <c r="R634">
        <v>6</v>
      </c>
      <c r="S634">
        <v>2.65</v>
      </c>
      <c r="T634">
        <v>2</v>
      </c>
      <c r="U634" t="s">
        <v>22</v>
      </c>
      <c r="V634">
        <f>IF(tbl_Customers[[#This Row],[churn]] = "yes", 1, 0)</f>
        <v>0</v>
      </c>
      <c r="W634" t="str">
        <f>IF(tbl_Customers[[#This Row],[number_customer_service_calls]] &lt;= 1, "0-1 Calls", IF(tbl_Customers[[#This Row],[number_customer_service_calls]] &lt;= 3, "2-3 Calls", IF(tbl_Customers[[#This Row],[number_customer_service_calls]] &lt;=5, "4-5 Calls", "6+ Calls")))</f>
        <v>2-3 Calls</v>
      </c>
      <c r="X634" t="str">
        <f>IF(tbl_Customers[[#This Row],[account_length]] &lt;= 50, "0-50", IF(tbl_Customers[[#This Row],[account_length]] &lt;=100, "51-100", IF(tbl_Customers[[#This Row],[account_length]] &lt;= 150, "101-150", "151+")))</f>
        <v>101-150</v>
      </c>
      <c r="Y634" t="str">
        <f>IF(tbl_Customers[[#This Row],[total_intl_charge]] &lt;= 3, "Low Charges", "High Charges")</f>
        <v>Low Charges</v>
      </c>
      <c r="Z634" t="str">
        <f>IF(tbl_Customers[[#This Row],[total_eve_calls]]&lt;=80,"Low Calls",
IF(tbl_Customers[[#This Row],[total_eve_calls]]&lt;=120,"Medium Calls","High Calls"))</f>
        <v>Medium Calls</v>
      </c>
      <c r="AA634" t="str">
        <f>IF(tbl_Customers[[#This Row],[total_eve_charge]]&lt;=15,"Low Charges",
IF(tbl_Customers[[#This Row],[total_eve_charge]]&lt;=20,"Medium Charges","High Charges"))</f>
        <v>Medium Charges</v>
      </c>
      <c r="AB6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4" t="str">
        <f>IF(tbl_Customers[[#This Row],[number_vmail_messages]] = 0, "No Usage", IF(tbl_Customers[[#This Row],[number_vmail_messages]] &lt;= 20, "Low Usage", IF(tbl_Customers[[#This Row],[number_vmail_messages]] &lt;= 40, "Medium Usgae", "High Usage")))</f>
        <v>Medium Usgae</v>
      </c>
      <c r="AD634" t="str">
        <f>IF(tbl_Customers[[#This Row],[total_day_minutes]]&lt;=150,"Low Usage", IF(tbl_Customers[[#This Row],[total_day_minutes]]&lt;=200,"Medium Usage", IF(tbl_Customers[[#This Row],[total_day_minutes]]&lt;=250,"High Usage","Very High Usage")))</f>
        <v>Very High Usage</v>
      </c>
      <c r="AE634" t="str">
        <f>IF(tbl_Customers[[#This Row],[total_intl_calls]]&lt;=5,"Low Calls", IF(tbl_Customers[[#This Row],[total_intl_calls]]&lt;=10, "Medium Calls", "High Calls"))</f>
        <v>Medium Calls</v>
      </c>
      <c r="AF6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34" s="36" t="str">
        <f>IF(tbl_Customers[[#This Row],[Churn_Risk_Score]]&gt;=10,"High Risk", IF(tbl_Customers[[#This Row],[Churn_Risk_Score]]&gt;=5,"Medium Risk","Low Risk"))</f>
        <v>Low Risk</v>
      </c>
    </row>
    <row r="635" spans="1:33" x14ac:dyDescent="0.35">
      <c r="A635">
        <v>634</v>
      </c>
      <c r="B635" t="s">
        <v>62</v>
      </c>
      <c r="C635">
        <v>136</v>
      </c>
      <c r="D635" t="s">
        <v>21</v>
      </c>
      <c r="E635" t="s">
        <v>22</v>
      </c>
      <c r="F635" t="s">
        <v>23</v>
      </c>
      <c r="G635">
        <v>21</v>
      </c>
      <c r="H635">
        <v>179.4</v>
      </c>
      <c r="I635">
        <v>88</v>
      </c>
      <c r="J635">
        <v>30.5</v>
      </c>
      <c r="K635">
        <v>181.1</v>
      </c>
      <c r="L635">
        <v>97</v>
      </c>
      <c r="M635">
        <v>15.39</v>
      </c>
      <c r="N635">
        <v>320.7</v>
      </c>
      <c r="O635">
        <v>120</v>
      </c>
      <c r="P635">
        <v>14.43</v>
      </c>
      <c r="Q635">
        <v>9.5</v>
      </c>
      <c r="R635">
        <v>4</v>
      </c>
      <c r="S635">
        <v>2.57</v>
      </c>
      <c r="T635">
        <v>2</v>
      </c>
      <c r="U635" t="s">
        <v>22</v>
      </c>
      <c r="V635">
        <f>IF(tbl_Customers[[#This Row],[churn]] = "yes", 1, 0)</f>
        <v>0</v>
      </c>
      <c r="W635" t="str">
        <f>IF(tbl_Customers[[#This Row],[number_customer_service_calls]] &lt;= 1, "0-1 Calls", IF(tbl_Customers[[#This Row],[number_customer_service_calls]] &lt;= 3, "2-3 Calls", IF(tbl_Customers[[#This Row],[number_customer_service_calls]] &lt;=5, "4-5 Calls", "6+ Calls")))</f>
        <v>2-3 Calls</v>
      </c>
      <c r="X635" t="str">
        <f>IF(tbl_Customers[[#This Row],[account_length]] &lt;= 50, "0-50", IF(tbl_Customers[[#This Row],[account_length]] &lt;=100, "51-100", IF(tbl_Customers[[#This Row],[account_length]] &lt;= 150, "101-150", "151+")))</f>
        <v>101-150</v>
      </c>
      <c r="Y635" t="str">
        <f>IF(tbl_Customers[[#This Row],[total_intl_charge]] &lt;= 3, "Low Charges", "High Charges")</f>
        <v>Low Charges</v>
      </c>
      <c r="Z635" t="str">
        <f>IF(tbl_Customers[[#This Row],[total_eve_calls]]&lt;=80,"Low Calls",
IF(tbl_Customers[[#This Row],[total_eve_calls]]&lt;=120,"Medium Calls","High Calls"))</f>
        <v>Medium Calls</v>
      </c>
      <c r="AA635" t="str">
        <f>IF(tbl_Customers[[#This Row],[total_eve_charge]]&lt;=15,"Low Charges",
IF(tbl_Customers[[#This Row],[total_eve_charge]]&lt;=20,"Medium Charges","High Charges"))</f>
        <v>Medium Charges</v>
      </c>
      <c r="AB6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35" t="str">
        <f>IF(tbl_Customers[[#This Row],[number_vmail_messages]] = 0, "No Usage", IF(tbl_Customers[[#This Row],[number_vmail_messages]] &lt;= 20, "Low Usage", IF(tbl_Customers[[#This Row],[number_vmail_messages]] &lt;= 40, "Medium Usgae", "High Usage")))</f>
        <v>Medium Usgae</v>
      </c>
      <c r="AD635" t="str">
        <f>IF(tbl_Customers[[#This Row],[total_day_minutes]]&lt;=150,"Low Usage", IF(tbl_Customers[[#This Row],[total_day_minutes]]&lt;=200,"Medium Usage", IF(tbl_Customers[[#This Row],[total_day_minutes]]&lt;=250,"High Usage","Very High Usage")))</f>
        <v>Medium Usage</v>
      </c>
      <c r="AE635" t="str">
        <f>IF(tbl_Customers[[#This Row],[total_intl_calls]]&lt;=5,"Low Calls", IF(tbl_Customers[[#This Row],[total_intl_calls]]&lt;=10, "Medium Calls", "High Calls"))</f>
        <v>Low Calls</v>
      </c>
      <c r="AF6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35" s="36" t="str">
        <f>IF(tbl_Customers[[#This Row],[Churn_Risk_Score]]&gt;=10,"High Risk", IF(tbl_Customers[[#This Row],[Churn_Risk_Score]]&gt;=5,"Medium Risk","Low Risk"))</f>
        <v>Low Risk</v>
      </c>
    </row>
    <row r="636" spans="1:33" x14ac:dyDescent="0.35">
      <c r="A636">
        <v>635</v>
      </c>
      <c r="B636" t="s">
        <v>58</v>
      </c>
      <c r="C636">
        <v>128</v>
      </c>
      <c r="D636" t="s">
        <v>28</v>
      </c>
      <c r="E636" t="s">
        <v>22</v>
      </c>
      <c r="F636" t="s">
        <v>22</v>
      </c>
      <c r="G636">
        <v>0</v>
      </c>
      <c r="H636">
        <v>187.3</v>
      </c>
      <c r="I636">
        <v>84</v>
      </c>
      <c r="J636">
        <v>31.84</v>
      </c>
      <c r="K636">
        <v>270.8</v>
      </c>
      <c r="L636">
        <v>95</v>
      </c>
      <c r="M636">
        <v>23.02</v>
      </c>
      <c r="N636">
        <v>206.4</v>
      </c>
      <c r="O636">
        <v>68</v>
      </c>
      <c r="P636">
        <v>9.2899999999999991</v>
      </c>
      <c r="Q636">
        <v>10.1</v>
      </c>
      <c r="R636">
        <v>5</v>
      </c>
      <c r="S636">
        <v>2.73</v>
      </c>
      <c r="T636">
        <v>1</v>
      </c>
      <c r="U636" t="s">
        <v>22</v>
      </c>
      <c r="V636">
        <f>IF(tbl_Customers[[#This Row],[churn]] = "yes", 1, 0)</f>
        <v>0</v>
      </c>
      <c r="W636" t="str">
        <f>IF(tbl_Customers[[#This Row],[number_customer_service_calls]] &lt;= 1, "0-1 Calls", IF(tbl_Customers[[#This Row],[number_customer_service_calls]] &lt;= 3, "2-3 Calls", IF(tbl_Customers[[#This Row],[number_customer_service_calls]] &lt;=5, "4-5 Calls", "6+ Calls")))</f>
        <v>0-1 Calls</v>
      </c>
      <c r="X636" t="str">
        <f>IF(tbl_Customers[[#This Row],[account_length]] &lt;= 50, "0-50", IF(tbl_Customers[[#This Row],[account_length]] &lt;=100, "51-100", IF(tbl_Customers[[#This Row],[account_length]] &lt;= 150, "101-150", "151+")))</f>
        <v>101-150</v>
      </c>
      <c r="Y636" t="str">
        <f>IF(tbl_Customers[[#This Row],[total_intl_charge]] &lt;= 3, "Low Charges", "High Charges")</f>
        <v>Low Charges</v>
      </c>
      <c r="Z636" t="str">
        <f>IF(tbl_Customers[[#This Row],[total_eve_calls]]&lt;=80,"Low Calls",
IF(tbl_Customers[[#This Row],[total_eve_calls]]&lt;=120,"Medium Calls","High Calls"))</f>
        <v>Medium Calls</v>
      </c>
      <c r="AA636" t="str">
        <f>IF(tbl_Customers[[#This Row],[total_eve_charge]]&lt;=15,"Low Charges",
IF(tbl_Customers[[#This Row],[total_eve_charge]]&lt;=20,"Medium Charges","High Charges"))</f>
        <v>High Charges</v>
      </c>
      <c r="AB6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6" t="str">
        <f>IF(tbl_Customers[[#This Row],[number_vmail_messages]] = 0, "No Usage", IF(tbl_Customers[[#This Row],[number_vmail_messages]] &lt;= 20, "Low Usage", IF(tbl_Customers[[#This Row],[number_vmail_messages]] &lt;= 40, "Medium Usgae", "High Usage")))</f>
        <v>No Usage</v>
      </c>
      <c r="AD636" t="str">
        <f>IF(tbl_Customers[[#This Row],[total_day_minutes]]&lt;=150,"Low Usage", IF(tbl_Customers[[#This Row],[total_day_minutes]]&lt;=200,"Medium Usage", IF(tbl_Customers[[#This Row],[total_day_minutes]]&lt;=250,"High Usage","Very High Usage")))</f>
        <v>Medium Usage</v>
      </c>
      <c r="AE636" t="str">
        <f>IF(tbl_Customers[[#This Row],[total_intl_calls]]&lt;=5,"Low Calls", IF(tbl_Customers[[#This Row],[total_intl_calls]]&lt;=10, "Medium Calls", "High Calls"))</f>
        <v>Low Calls</v>
      </c>
      <c r="AF6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6" s="36" t="str">
        <f>IF(tbl_Customers[[#This Row],[Churn_Risk_Score]]&gt;=10,"High Risk", IF(tbl_Customers[[#This Row],[Churn_Risk_Score]]&gt;=5,"Medium Risk","Low Risk"))</f>
        <v>Low Risk</v>
      </c>
    </row>
    <row r="637" spans="1:33" x14ac:dyDescent="0.35">
      <c r="A637">
        <v>636</v>
      </c>
      <c r="B637" t="s">
        <v>58</v>
      </c>
      <c r="C637">
        <v>27</v>
      </c>
      <c r="D637" t="s">
        <v>25</v>
      </c>
      <c r="E637" t="s">
        <v>22</v>
      </c>
      <c r="F637" t="s">
        <v>22</v>
      </c>
      <c r="G637">
        <v>0</v>
      </c>
      <c r="H637">
        <v>201.2</v>
      </c>
      <c r="I637">
        <v>128</v>
      </c>
      <c r="J637">
        <v>34.200000000000003</v>
      </c>
      <c r="K637">
        <v>227.2</v>
      </c>
      <c r="L637">
        <v>100</v>
      </c>
      <c r="M637">
        <v>19.309999999999999</v>
      </c>
      <c r="N637">
        <v>145.80000000000001</v>
      </c>
      <c r="O637">
        <v>91</v>
      </c>
      <c r="P637">
        <v>6.56</v>
      </c>
      <c r="Q637">
        <v>8.4</v>
      </c>
      <c r="R637">
        <v>3</v>
      </c>
      <c r="S637">
        <v>2.27</v>
      </c>
      <c r="T637">
        <v>2</v>
      </c>
      <c r="U637" t="s">
        <v>22</v>
      </c>
      <c r="V637">
        <f>IF(tbl_Customers[[#This Row],[churn]] = "yes", 1, 0)</f>
        <v>0</v>
      </c>
      <c r="W637" t="str">
        <f>IF(tbl_Customers[[#This Row],[number_customer_service_calls]] &lt;= 1, "0-1 Calls", IF(tbl_Customers[[#This Row],[number_customer_service_calls]] &lt;= 3, "2-3 Calls", IF(tbl_Customers[[#This Row],[number_customer_service_calls]] &lt;=5, "4-5 Calls", "6+ Calls")))</f>
        <v>2-3 Calls</v>
      </c>
      <c r="X637" t="str">
        <f>IF(tbl_Customers[[#This Row],[account_length]] &lt;= 50, "0-50", IF(tbl_Customers[[#This Row],[account_length]] &lt;=100, "51-100", IF(tbl_Customers[[#This Row],[account_length]] &lt;= 150, "101-150", "151+")))</f>
        <v>0-50</v>
      </c>
      <c r="Y637" t="str">
        <f>IF(tbl_Customers[[#This Row],[total_intl_charge]] &lt;= 3, "Low Charges", "High Charges")</f>
        <v>Low Charges</v>
      </c>
      <c r="Z637" t="str">
        <f>IF(tbl_Customers[[#This Row],[total_eve_calls]]&lt;=80,"Low Calls",
IF(tbl_Customers[[#This Row],[total_eve_calls]]&lt;=120,"Medium Calls","High Calls"))</f>
        <v>Medium Calls</v>
      </c>
      <c r="AA637" t="str">
        <f>IF(tbl_Customers[[#This Row],[total_eve_charge]]&lt;=15,"Low Charges",
IF(tbl_Customers[[#This Row],[total_eve_charge]]&lt;=20,"Medium Charges","High Charges"))</f>
        <v>Medium Charges</v>
      </c>
      <c r="AB6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7" t="str">
        <f>IF(tbl_Customers[[#This Row],[number_vmail_messages]] = 0, "No Usage", IF(tbl_Customers[[#This Row],[number_vmail_messages]] &lt;= 20, "Low Usage", IF(tbl_Customers[[#This Row],[number_vmail_messages]] &lt;= 40, "Medium Usgae", "High Usage")))</f>
        <v>No Usage</v>
      </c>
      <c r="AD637" t="str">
        <f>IF(tbl_Customers[[#This Row],[total_day_minutes]]&lt;=150,"Low Usage", IF(tbl_Customers[[#This Row],[total_day_minutes]]&lt;=200,"Medium Usage", IF(tbl_Customers[[#This Row],[total_day_minutes]]&lt;=250,"High Usage","Very High Usage")))</f>
        <v>High Usage</v>
      </c>
      <c r="AE637" t="str">
        <f>IF(tbl_Customers[[#This Row],[total_intl_calls]]&lt;=5,"Low Calls", IF(tbl_Customers[[#This Row],[total_intl_calls]]&lt;=10, "Medium Calls", "High Calls"))</f>
        <v>Low Calls</v>
      </c>
      <c r="AF6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7" s="36" t="str">
        <f>IF(tbl_Customers[[#This Row],[Churn_Risk_Score]]&gt;=10,"High Risk", IF(tbl_Customers[[#This Row],[Churn_Risk_Score]]&gt;=5,"Medium Risk","Low Risk"))</f>
        <v>Low Risk</v>
      </c>
    </row>
    <row r="638" spans="1:33" x14ac:dyDescent="0.35">
      <c r="A638">
        <v>637</v>
      </c>
      <c r="B638" t="s">
        <v>44</v>
      </c>
      <c r="C638">
        <v>161</v>
      </c>
      <c r="D638" t="s">
        <v>21</v>
      </c>
      <c r="E638" t="s">
        <v>23</v>
      </c>
      <c r="F638" t="s">
        <v>22</v>
      </c>
      <c r="G638">
        <v>0</v>
      </c>
      <c r="H638">
        <v>189.6</v>
      </c>
      <c r="I638">
        <v>78</v>
      </c>
      <c r="J638">
        <v>32.229999999999997</v>
      </c>
      <c r="K638">
        <v>267.39999999999998</v>
      </c>
      <c r="L638">
        <v>117</v>
      </c>
      <c r="M638">
        <v>22.73</v>
      </c>
      <c r="N638">
        <v>184.5</v>
      </c>
      <c r="O638">
        <v>137</v>
      </c>
      <c r="P638">
        <v>8.3000000000000007</v>
      </c>
      <c r="Q638">
        <v>1.3</v>
      </c>
      <c r="R638">
        <v>6</v>
      </c>
      <c r="S638">
        <v>0.35</v>
      </c>
      <c r="T638">
        <v>1</v>
      </c>
      <c r="U638" t="s">
        <v>22</v>
      </c>
      <c r="V638">
        <f>IF(tbl_Customers[[#This Row],[churn]] = "yes", 1, 0)</f>
        <v>0</v>
      </c>
      <c r="W638" t="str">
        <f>IF(tbl_Customers[[#This Row],[number_customer_service_calls]] &lt;= 1, "0-1 Calls", IF(tbl_Customers[[#This Row],[number_customer_service_calls]] &lt;= 3, "2-3 Calls", IF(tbl_Customers[[#This Row],[number_customer_service_calls]] &lt;=5, "4-5 Calls", "6+ Calls")))</f>
        <v>0-1 Calls</v>
      </c>
      <c r="X638" t="str">
        <f>IF(tbl_Customers[[#This Row],[account_length]] &lt;= 50, "0-50", IF(tbl_Customers[[#This Row],[account_length]] &lt;=100, "51-100", IF(tbl_Customers[[#This Row],[account_length]] &lt;= 150, "101-150", "151+")))</f>
        <v>151+</v>
      </c>
      <c r="Y638" t="str">
        <f>IF(tbl_Customers[[#This Row],[total_intl_charge]] &lt;= 3, "Low Charges", "High Charges")</f>
        <v>Low Charges</v>
      </c>
      <c r="Z638" t="str">
        <f>IF(tbl_Customers[[#This Row],[total_eve_calls]]&lt;=80,"Low Calls",
IF(tbl_Customers[[#This Row],[total_eve_calls]]&lt;=120,"Medium Calls","High Calls"))</f>
        <v>Medium Calls</v>
      </c>
      <c r="AA638" t="str">
        <f>IF(tbl_Customers[[#This Row],[total_eve_charge]]&lt;=15,"Low Charges",
IF(tbl_Customers[[#This Row],[total_eve_charge]]&lt;=20,"Medium Charges","High Charges"))</f>
        <v>High Charges</v>
      </c>
      <c r="AB6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8" t="str">
        <f>IF(tbl_Customers[[#This Row],[number_vmail_messages]] = 0, "No Usage", IF(tbl_Customers[[#This Row],[number_vmail_messages]] &lt;= 20, "Low Usage", IF(tbl_Customers[[#This Row],[number_vmail_messages]] &lt;= 40, "Medium Usgae", "High Usage")))</f>
        <v>No Usage</v>
      </c>
      <c r="AD638" t="str">
        <f>IF(tbl_Customers[[#This Row],[total_day_minutes]]&lt;=150,"Low Usage", IF(tbl_Customers[[#This Row],[total_day_minutes]]&lt;=200,"Medium Usage", IF(tbl_Customers[[#This Row],[total_day_minutes]]&lt;=250,"High Usage","Very High Usage")))</f>
        <v>Medium Usage</v>
      </c>
      <c r="AE638" t="str">
        <f>IF(tbl_Customers[[#This Row],[total_intl_calls]]&lt;=5,"Low Calls", IF(tbl_Customers[[#This Row],[total_intl_calls]]&lt;=10, "Medium Calls", "High Calls"))</f>
        <v>Medium Calls</v>
      </c>
      <c r="AF6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38" s="36" t="str">
        <f>IF(tbl_Customers[[#This Row],[Churn_Risk_Score]]&gt;=10,"High Risk", IF(tbl_Customers[[#This Row],[Churn_Risk_Score]]&gt;=5,"Medium Risk","Low Risk"))</f>
        <v>Low Risk</v>
      </c>
    </row>
    <row r="639" spans="1:33" x14ac:dyDescent="0.35">
      <c r="A639">
        <v>638</v>
      </c>
      <c r="B639" t="s">
        <v>71</v>
      </c>
      <c r="C639">
        <v>33</v>
      </c>
      <c r="D639" t="s">
        <v>21</v>
      </c>
      <c r="E639" t="s">
        <v>22</v>
      </c>
      <c r="F639" t="s">
        <v>23</v>
      </c>
      <c r="G639">
        <v>35</v>
      </c>
      <c r="H639">
        <v>186.8</v>
      </c>
      <c r="I639">
        <v>124</v>
      </c>
      <c r="J639">
        <v>31.76</v>
      </c>
      <c r="K639">
        <v>261</v>
      </c>
      <c r="L639">
        <v>69</v>
      </c>
      <c r="M639">
        <v>22.19</v>
      </c>
      <c r="N639">
        <v>317.8</v>
      </c>
      <c r="O639">
        <v>103</v>
      </c>
      <c r="P639">
        <v>14.3</v>
      </c>
      <c r="Q639">
        <v>15</v>
      </c>
      <c r="R639">
        <v>5</v>
      </c>
      <c r="S639">
        <v>4.05</v>
      </c>
      <c r="T639">
        <v>0</v>
      </c>
      <c r="U639" t="s">
        <v>22</v>
      </c>
      <c r="V639">
        <f>IF(tbl_Customers[[#This Row],[churn]] = "yes", 1, 0)</f>
        <v>0</v>
      </c>
      <c r="W639" t="str">
        <f>IF(tbl_Customers[[#This Row],[number_customer_service_calls]] &lt;= 1, "0-1 Calls", IF(tbl_Customers[[#This Row],[number_customer_service_calls]] &lt;= 3, "2-3 Calls", IF(tbl_Customers[[#This Row],[number_customer_service_calls]] &lt;=5, "4-5 Calls", "6+ Calls")))</f>
        <v>0-1 Calls</v>
      </c>
      <c r="X639" t="str">
        <f>IF(tbl_Customers[[#This Row],[account_length]] &lt;= 50, "0-50", IF(tbl_Customers[[#This Row],[account_length]] &lt;=100, "51-100", IF(tbl_Customers[[#This Row],[account_length]] &lt;= 150, "101-150", "151+")))</f>
        <v>0-50</v>
      </c>
      <c r="Y639" t="str">
        <f>IF(tbl_Customers[[#This Row],[total_intl_charge]] &lt;= 3, "Low Charges", "High Charges")</f>
        <v>High Charges</v>
      </c>
      <c r="Z639" t="str">
        <f>IF(tbl_Customers[[#This Row],[total_eve_calls]]&lt;=80,"Low Calls",
IF(tbl_Customers[[#This Row],[total_eve_calls]]&lt;=120,"Medium Calls","High Calls"))</f>
        <v>Low Calls</v>
      </c>
      <c r="AA639" t="str">
        <f>IF(tbl_Customers[[#This Row],[total_eve_charge]]&lt;=15,"Low Charges",
IF(tbl_Customers[[#This Row],[total_eve_charge]]&lt;=20,"Medium Charges","High Charges"))</f>
        <v>High Charges</v>
      </c>
      <c r="AB6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9" t="str">
        <f>IF(tbl_Customers[[#This Row],[number_vmail_messages]] = 0, "No Usage", IF(tbl_Customers[[#This Row],[number_vmail_messages]] &lt;= 20, "Low Usage", IF(tbl_Customers[[#This Row],[number_vmail_messages]] &lt;= 40, "Medium Usgae", "High Usage")))</f>
        <v>Medium Usgae</v>
      </c>
      <c r="AD639" t="str">
        <f>IF(tbl_Customers[[#This Row],[total_day_minutes]]&lt;=150,"Low Usage", IF(tbl_Customers[[#This Row],[total_day_minutes]]&lt;=200,"Medium Usage", IF(tbl_Customers[[#This Row],[total_day_minutes]]&lt;=250,"High Usage","Very High Usage")))</f>
        <v>Medium Usage</v>
      </c>
      <c r="AE639" t="str">
        <f>IF(tbl_Customers[[#This Row],[total_intl_calls]]&lt;=5,"Low Calls", IF(tbl_Customers[[#This Row],[total_intl_calls]]&lt;=10, "Medium Calls", "High Calls"))</f>
        <v>Low Calls</v>
      </c>
      <c r="AF6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39" s="36" t="str">
        <f>IF(tbl_Customers[[#This Row],[Churn_Risk_Score]]&gt;=10,"High Risk", IF(tbl_Customers[[#This Row],[Churn_Risk_Score]]&gt;=5,"Medium Risk","Low Risk"))</f>
        <v>Low Risk</v>
      </c>
    </row>
    <row r="640" spans="1:33" x14ac:dyDescent="0.35">
      <c r="A640">
        <v>639</v>
      </c>
      <c r="B640" t="s">
        <v>40</v>
      </c>
      <c r="C640">
        <v>120</v>
      </c>
      <c r="D640" t="s">
        <v>21</v>
      </c>
      <c r="E640" t="s">
        <v>22</v>
      </c>
      <c r="F640" t="s">
        <v>23</v>
      </c>
      <c r="G640">
        <v>31</v>
      </c>
      <c r="H640">
        <v>153.5</v>
      </c>
      <c r="I640">
        <v>83</v>
      </c>
      <c r="J640">
        <v>26.1</v>
      </c>
      <c r="K640">
        <v>219.1</v>
      </c>
      <c r="L640">
        <v>96</v>
      </c>
      <c r="M640">
        <v>18.62</v>
      </c>
      <c r="N640">
        <v>237.4</v>
      </c>
      <c r="O640">
        <v>76</v>
      </c>
      <c r="P640">
        <v>10.68</v>
      </c>
      <c r="Q640">
        <v>11.4</v>
      </c>
      <c r="R640">
        <v>4</v>
      </c>
      <c r="S640">
        <v>3.08</v>
      </c>
      <c r="T640">
        <v>0</v>
      </c>
      <c r="U640" t="s">
        <v>22</v>
      </c>
      <c r="V640">
        <f>IF(tbl_Customers[[#This Row],[churn]] = "yes", 1, 0)</f>
        <v>0</v>
      </c>
      <c r="W640" t="str">
        <f>IF(tbl_Customers[[#This Row],[number_customer_service_calls]] &lt;= 1, "0-1 Calls", IF(tbl_Customers[[#This Row],[number_customer_service_calls]] &lt;= 3, "2-3 Calls", IF(tbl_Customers[[#This Row],[number_customer_service_calls]] &lt;=5, "4-5 Calls", "6+ Calls")))</f>
        <v>0-1 Calls</v>
      </c>
      <c r="X640" t="str">
        <f>IF(tbl_Customers[[#This Row],[account_length]] &lt;= 50, "0-50", IF(tbl_Customers[[#This Row],[account_length]] &lt;=100, "51-100", IF(tbl_Customers[[#This Row],[account_length]] &lt;= 150, "101-150", "151+")))</f>
        <v>101-150</v>
      </c>
      <c r="Y640" t="str">
        <f>IF(tbl_Customers[[#This Row],[total_intl_charge]] &lt;= 3, "Low Charges", "High Charges")</f>
        <v>High Charges</v>
      </c>
      <c r="Z640" t="str">
        <f>IF(tbl_Customers[[#This Row],[total_eve_calls]]&lt;=80,"Low Calls",
IF(tbl_Customers[[#This Row],[total_eve_calls]]&lt;=120,"Medium Calls","High Calls"))</f>
        <v>Medium Calls</v>
      </c>
      <c r="AA640" t="str">
        <f>IF(tbl_Customers[[#This Row],[total_eve_charge]]&lt;=15,"Low Charges",
IF(tbl_Customers[[#This Row],[total_eve_charge]]&lt;=20,"Medium Charges","High Charges"))</f>
        <v>Medium Charges</v>
      </c>
      <c r="AB6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0" t="str">
        <f>IF(tbl_Customers[[#This Row],[number_vmail_messages]] = 0, "No Usage", IF(tbl_Customers[[#This Row],[number_vmail_messages]] &lt;= 20, "Low Usage", IF(tbl_Customers[[#This Row],[number_vmail_messages]] &lt;= 40, "Medium Usgae", "High Usage")))</f>
        <v>Medium Usgae</v>
      </c>
      <c r="AD640" t="str">
        <f>IF(tbl_Customers[[#This Row],[total_day_minutes]]&lt;=150,"Low Usage", IF(tbl_Customers[[#This Row],[total_day_minutes]]&lt;=200,"Medium Usage", IF(tbl_Customers[[#This Row],[total_day_minutes]]&lt;=250,"High Usage","Very High Usage")))</f>
        <v>Medium Usage</v>
      </c>
      <c r="AE640" t="str">
        <f>IF(tbl_Customers[[#This Row],[total_intl_calls]]&lt;=5,"Low Calls", IF(tbl_Customers[[#This Row],[total_intl_calls]]&lt;=10, "Medium Calls", "High Calls"))</f>
        <v>Low Calls</v>
      </c>
      <c r="AF6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40" s="36" t="str">
        <f>IF(tbl_Customers[[#This Row],[Churn_Risk_Score]]&gt;=10,"High Risk", IF(tbl_Customers[[#This Row],[Churn_Risk_Score]]&gt;=5,"Medium Risk","Low Risk"))</f>
        <v>Low Risk</v>
      </c>
    </row>
    <row r="641" spans="1:33" x14ac:dyDescent="0.35">
      <c r="A641">
        <v>640</v>
      </c>
      <c r="B641" t="s">
        <v>73</v>
      </c>
      <c r="C641">
        <v>122</v>
      </c>
      <c r="D641" t="s">
        <v>21</v>
      </c>
      <c r="E641" t="s">
        <v>23</v>
      </c>
      <c r="F641" t="s">
        <v>22</v>
      </c>
      <c r="G641">
        <v>0</v>
      </c>
      <c r="H641">
        <v>230.9</v>
      </c>
      <c r="I641">
        <v>132</v>
      </c>
      <c r="J641">
        <v>39.25</v>
      </c>
      <c r="K641">
        <v>243.2</v>
      </c>
      <c r="L641">
        <v>99</v>
      </c>
      <c r="M641">
        <v>20.67</v>
      </c>
      <c r="N641">
        <v>182.4</v>
      </c>
      <c r="O641">
        <v>57</v>
      </c>
      <c r="P641">
        <v>8.2100000000000009</v>
      </c>
      <c r="Q641">
        <v>11</v>
      </c>
      <c r="R641">
        <v>2</v>
      </c>
      <c r="S641">
        <v>2.97</v>
      </c>
      <c r="T641">
        <v>0</v>
      </c>
      <c r="U641" t="s">
        <v>23</v>
      </c>
      <c r="V641">
        <f>IF(tbl_Customers[[#This Row],[churn]] = "yes", 1, 0)</f>
        <v>1</v>
      </c>
      <c r="W641" t="str">
        <f>IF(tbl_Customers[[#This Row],[number_customer_service_calls]] &lt;= 1, "0-1 Calls", IF(tbl_Customers[[#This Row],[number_customer_service_calls]] &lt;= 3, "2-3 Calls", IF(tbl_Customers[[#This Row],[number_customer_service_calls]] &lt;=5, "4-5 Calls", "6+ Calls")))</f>
        <v>0-1 Calls</v>
      </c>
      <c r="X641" t="str">
        <f>IF(tbl_Customers[[#This Row],[account_length]] &lt;= 50, "0-50", IF(tbl_Customers[[#This Row],[account_length]] &lt;=100, "51-100", IF(tbl_Customers[[#This Row],[account_length]] &lt;= 150, "101-150", "151+")))</f>
        <v>101-150</v>
      </c>
      <c r="Y641" t="str">
        <f>IF(tbl_Customers[[#This Row],[total_intl_charge]] &lt;= 3, "Low Charges", "High Charges")</f>
        <v>Low Charges</v>
      </c>
      <c r="Z641" t="str">
        <f>IF(tbl_Customers[[#This Row],[total_eve_calls]]&lt;=80,"Low Calls",
IF(tbl_Customers[[#This Row],[total_eve_calls]]&lt;=120,"Medium Calls","High Calls"))</f>
        <v>Medium Calls</v>
      </c>
      <c r="AA641" t="str">
        <f>IF(tbl_Customers[[#This Row],[total_eve_charge]]&lt;=15,"Low Charges",
IF(tbl_Customers[[#This Row],[total_eve_charge]]&lt;=20,"Medium Charges","High Charges"))</f>
        <v>High Charges</v>
      </c>
      <c r="AB6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1" t="str">
        <f>IF(tbl_Customers[[#This Row],[number_vmail_messages]] = 0, "No Usage", IF(tbl_Customers[[#This Row],[number_vmail_messages]] &lt;= 20, "Low Usage", IF(tbl_Customers[[#This Row],[number_vmail_messages]] &lt;= 40, "Medium Usgae", "High Usage")))</f>
        <v>No Usage</v>
      </c>
      <c r="AD641" t="str">
        <f>IF(tbl_Customers[[#This Row],[total_day_minutes]]&lt;=150,"Low Usage", IF(tbl_Customers[[#This Row],[total_day_minutes]]&lt;=200,"Medium Usage", IF(tbl_Customers[[#This Row],[total_day_minutes]]&lt;=250,"High Usage","Very High Usage")))</f>
        <v>High Usage</v>
      </c>
      <c r="AE641" t="str">
        <f>IF(tbl_Customers[[#This Row],[total_intl_calls]]&lt;=5,"Low Calls", IF(tbl_Customers[[#This Row],[total_intl_calls]]&lt;=10, "Medium Calls", "High Calls"))</f>
        <v>Low Calls</v>
      </c>
      <c r="AF6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41" s="36" t="str">
        <f>IF(tbl_Customers[[#This Row],[Churn_Risk_Score]]&gt;=10,"High Risk", IF(tbl_Customers[[#This Row],[Churn_Risk_Score]]&gt;=5,"Medium Risk","Low Risk"))</f>
        <v>Low Risk</v>
      </c>
    </row>
    <row r="642" spans="1:33" x14ac:dyDescent="0.35">
      <c r="A642">
        <v>641</v>
      </c>
      <c r="B642" t="s">
        <v>31</v>
      </c>
      <c r="C642">
        <v>148</v>
      </c>
      <c r="D642" t="s">
        <v>21</v>
      </c>
      <c r="E642" t="s">
        <v>22</v>
      </c>
      <c r="F642" t="s">
        <v>23</v>
      </c>
      <c r="G642">
        <v>26</v>
      </c>
      <c r="H642">
        <v>244.9</v>
      </c>
      <c r="I642">
        <v>150</v>
      </c>
      <c r="J642">
        <v>41.63</v>
      </c>
      <c r="K642">
        <v>118</v>
      </c>
      <c r="L642">
        <v>138</v>
      </c>
      <c r="M642">
        <v>10.029999999999999</v>
      </c>
      <c r="N642">
        <v>236</v>
      </c>
      <c r="O642">
        <v>91</v>
      </c>
      <c r="P642">
        <v>10.62</v>
      </c>
      <c r="Q642">
        <v>15.2</v>
      </c>
      <c r="R642">
        <v>4</v>
      </c>
      <c r="S642">
        <v>4.0999999999999996</v>
      </c>
      <c r="T642">
        <v>2</v>
      </c>
      <c r="U642" t="s">
        <v>22</v>
      </c>
      <c r="V642">
        <f>IF(tbl_Customers[[#This Row],[churn]] = "yes", 1, 0)</f>
        <v>0</v>
      </c>
      <c r="W642" t="str">
        <f>IF(tbl_Customers[[#This Row],[number_customer_service_calls]] &lt;= 1, "0-1 Calls", IF(tbl_Customers[[#This Row],[number_customer_service_calls]] &lt;= 3, "2-3 Calls", IF(tbl_Customers[[#This Row],[number_customer_service_calls]] &lt;=5, "4-5 Calls", "6+ Calls")))</f>
        <v>2-3 Calls</v>
      </c>
      <c r="X642" t="str">
        <f>IF(tbl_Customers[[#This Row],[account_length]] &lt;= 50, "0-50", IF(tbl_Customers[[#This Row],[account_length]] &lt;=100, "51-100", IF(tbl_Customers[[#This Row],[account_length]] &lt;= 150, "101-150", "151+")))</f>
        <v>101-150</v>
      </c>
      <c r="Y642" t="str">
        <f>IF(tbl_Customers[[#This Row],[total_intl_charge]] &lt;= 3, "Low Charges", "High Charges")</f>
        <v>High Charges</v>
      </c>
      <c r="Z642" t="str">
        <f>IF(tbl_Customers[[#This Row],[total_eve_calls]]&lt;=80,"Low Calls",
IF(tbl_Customers[[#This Row],[total_eve_calls]]&lt;=120,"Medium Calls","High Calls"))</f>
        <v>High Calls</v>
      </c>
      <c r="AA642" t="str">
        <f>IF(tbl_Customers[[#This Row],[total_eve_charge]]&lt;=15,"Low Charges",
IF(tbl_Customers[[#This Row],[total_eve_charge]]&lt;=20,"Medium Charges","High Charges"))</f>
        <v>Low Charges</v>
      </c>
      <c r="AB6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2" t="str">
        <f>IF(tbl_Customers[[#This Row],[number_vmail_messages]] = 0, "No Usage", IF(tbl_Customers[[#This Row],[number_vmail_messages]] &lt;= 20, "Low Usage", IF(tbl_Customers[[#This Row],[number_vmail_messages]] &lt;= 40, "Medium Usgae", "High Usage")))</f>
        <v>Medium Usgae</v>
      </c>
      <c r="AD642" t="str">
        <f>IF(tbl_Customers[[#This Row],[total_day_minutes]]&lt;=150,"Low Usage", IF(tbl_Customers[[#This Row],[total_day_minutes]]&lt;=200,"Medium Usage", IF(tbl_Customers[[#This Row],[total_day_minutes]]&lt;=250,"High Usage","Very High Usage")))</f>
        <v>High Usage</v>
      </c>
      <c r="AE642" t="str">
        <f>IF(tbl_Customers[[#This Row],[total_intl_calls]]&lt;=5,"Low Calls", IF(tbl_Customers[[#This Row],[total_intl_calls]]&lt;=10, "Medium Calls", "High Calls"))</f>
        <v>Low Calls</v>
      </c>
      <c r="AF6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42" s="36" t="str">
        <f>IF(tbl_Customers[[#This Row],[Churn_Risk_Score]]&gt;=10,"High Risk", IF(tbl_Customers[[#This Row],[Churn_Risk_Score]]&gt;=5,"Medium Risk","Low Risk"))</f>
        <v>Low Risk</v>
      </c>
    </row>
    <row r="643" spans="1:33" x14ac:dyDescent="0.35">
      <c r="A643">
        <v>642</v>
      </c>
      <c r="B643" t="s">
        <v>24</v>
      </c>
      <c r="C643">
        <v>74</v>
      </c>
      <c r="D643" t="s">
        <v>21</v>
      </c>
      <c r="E643" t="s">
        <v>22</v>
      </c>
      <c r="F643" t="s">
        <v>22</v>
      </c>
      <c r="G643">
        <v>0</v>
      </c>
      <c r="H643">
        <v>230.9</v>
      </c>
      <c r="I643">
        <v>93</v>
      </c>
      <c r="J643">
        <v>39.25</v>
      </c>
      <c r="K643">
        <v>223</v>
      </c>
      <c r="L643">
        <v>78</v>
      </c>
      <c r="M643">
        <v>18.96</v>
      </c>
      <c r="N643">
        <v>157.80000000000001</v>
      </c>
      <c r="O643">
        <v>101</v>
      </c>
      <c r="P643">
        <v>7.1</v>
      </c>
      <c r="Q643">
        <v>9.6999999999999993</v>
      </c>
      <c r="R643">
        <v>2</v>
      </c>
      <c r="S643">
        <v>2.62</v>
      </c>
      <c r="T643">
        <v>3</v>
      </c>
      <c r="U643" t="s">
        <v>22</v>
      </c>
      <c r="V643">
        <f>IF(tbl_Customers[[#This Row],[churn]] = "yes", 1, 0)</f>
        <v>0</v>
      </c>
      <c r="W643" t="str">
        <f>IF(tbl_Customers[[#This Row],[number_customer_service_calls]] &lt;= 1, "0-1 Calls", IF(tbl_Customers[[#This Row],[number_customer_service_calls]] &lt;= 3, "2-3 Calls", IF(tbl_Customers[[#This Row],[number_customer_service_calls]] &lt;=5, "4-5 Calls", "6+ Calls")))</f>
        <v>2-3 Calls</v>
      </c>
      <c r="X643" t="str">
        <f>IF(tbl_Customers[[#This Row],[account_length]] &lt;= 50, "0-50", IF(tbl_Customers[[#This Row],[account_length]] &lt;=100, "51-100", IF(tbl_Customers[[#This Row],[account_length]] &lt;= 150, "101-150", "151+")))</f>
        <v>51-100</v>
      </c>
      <c r="Y643" t="str">
        <f>IF(tbl_Customers[[#This Row],[total_intl_charge]] &lt;= 3, "Low Charges", "High Charges")</f>
        <v>Low Charges</v>
      </c>
      <c r="Z643" t="str">
        <f>IF(tbl_Customers[[#This Row],[total_eve_calls]]&lt;=80,"Low Calls",
IF(tbl_Customers[[#This Row],[total_eve_calls]]&lt;=120,"Medium Calls","High Calls"))</f>
        <v>Low Calls</v>
      </c>
      <c r="AA643" t="str">
        <f>IF(tbl_Customers[[#This Row],[total_eve_charge]]&lt;=15,"Low Charges",
IF(tbl_Customers[[#This Row],[total_eve_charge]]&lt;=20,"Medium Charges","High Charges"))</f>
        <v>Medium Charges</v>
      </c>
      <c r="AB6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3" t="str">
        <f>IF(tbl_Customers[[#This Row],[number_vmail_messages]] = 0, "No Usage", IF(tbl_Customers[[#This Row],[number_vmail_messages]] &lt;= 20, "Low Usage", IF(tbl_Customers[[#This Row],[number_vmail_messages]] &lt;= 40, "Medium Usgae", "High Usage")))</f>
        <v>No Usage</v>
      </c>
      <c r="AD643" t="str">
        <f>IF(tbl_Customers[[#This Row],[total_day_minutes]]&lt;=150,"Low Usage", IF(tbl_Customers[[#This Row],[total_day_minutes]]&lt;=200,"Medium Usage", IF(tbl_Customers[[#This Row],[total_day_minutes]]&lt;=250,"High Usage","Very High Usage")))</f>
        <v>High Usage</v>
      </c>
      <c r="AE643" t="str">
        <f>IF(tbl_Customers[[#This Row],[total_intl_calls]]&lt;=5,"Low Calls", IF(tbl_Customers[[#This Row],[total_intl_calls]]&lt;=10, "Medium Calls", "High Calls"))</f>
        <v>Low Calls</v>
      </c>
      <c r="AF6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3" s="36" t="str">
        <f>IF(tbl_Customers[[#This Row],[Churn_Risk_Score]]&gt;=10,"High Risk", IF(tbl_Customers[[#This Row],[Churn_Risk_Score]]&gt;=5,"Medium Risk","Low Risk"))</f>
        <v>Low Risk</v>
      </c>
    </row>
    <row r="644" spans="1:33" x14ac:dyDescent="0.35">
      <c r="A644">
        <v>643</v>
      </c>
      <c r="B644" t="s">
        <v>35</v>
      </c>
      <c r="C644">
        <v>106</v>
      </c>
      <c r="D644" t="s">
        <v>21</v>
      </c>
      <c r="E644" t="s">
        <v>22</v>
      </c>
      <c r="F644" t="s">
        <v>22</v>
      </c>
      <c r="G644">
        <v>0</v>
      </c>
      <c r="H644">
        <v>187.1</v>
      </c>
      <c r="I644">
        <v>104</v>
      </c>
      <c r="J644">
        <v>31.81</v>
      </c>
      <c r="K644">
        <v>250.2</v>
      </c>
      <c r="L644">
        <v>117</v>
      </c>
      <c r="M644">
        <v>21.27</v>
      </c>
      <c r="N644">
        <v>144.9</v>
      </c>
      <c r="O644">
        <v>81</v>
      </c>
      <c r="P644">
        <v>6.52</v>
      </c>
      <c r="Q644">
        <v>11</v>
      </c>
      <c r="R644">
        <v>3</v>
      </c>
      <c r="S644">
        <v>2.97</v>
      </c>
      <c r="T644">
        <v>1</v>
      </c>
      <c r="U644" t="s">
        <v>22</v>
      </c>
      <c r="V644">
        <f>IF(tbl_Customers[[#This Row],[churn]] = "yes", 1, 0)</f>
        <v>0</v>
      </c>
      <c r="W644" t="str">
        <f>IF(tbl_Customers[[#This Row],[number_customer_service_calls]] &lt;= 1, "0-1 Calls", IF(tbl_Customers[[#This Row],[number_customer_service_calls]] &lt;= 3, "2-3 Calls", IF(tbl_Customers[[#This Row],[number_customer_service_calls]] &lt;=5, "4-5 Calls", "6+ Calls")))</f>
        <v>0-1 Calls</v>
      </c>
      <c r="X644" t="str">
        <f>IF(tbl_Customers[[#This Row],[account_length]] &lt;= 50, "0-50", IF(tbl_Customers[[#This Row],[account_length]] &lt;=100, "51-100", IF(tbl_Customers[[#This Row],[account_length]] &lt;= 150, "101-150", "151+")))</f>
        <v>101-150</v>
      </c>
      <c r="Y644" t="str">
        <f>IF(tbl_Customers[[#This Row],[total_intl_charge]] &lt;= 3, "Low Charges", "High Charges")</f>
        <v>Low Charges</v>
      </c>
      <c r="Z644" t="str">
        <f>IF(tbl_Customers[[#This Row],[total_eve_calls]]&lt;=80,"Low Calls",
IF(tbl_Customers[[#This Row],[total_eve_calls]]&lt;=120,"Medium Calls","High Calls"))</f>
        <v>Medium Calls</v>
      </c>
      <c r="AA644" t="str">
        <f>IF(tbl_Customers[[#This Row],[total_eve_charge]]&lt;=15,"Low Charges",
IF(tbl_Customers[[#This Row],[total_eve_charge]]&lt;=20,"Medium Charges","High Charges"))</f>
        <v>High Charges</v>
      </c>
      <c r="AB6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4" t="str">
        <f>IF(tbl_Customers[[#This Row],[number_vmail_messages]] = 0, "No Usage", IF(tbl_Customers[[#This Row],[number_vmail_messages]] &lt;= 20, "Low Usage", IF(tbl_Customers[[#This Row],[number_vmail_messages]] &lt;= 40, "Medium Usgae", "High Usage")))</f>
        <v>No Usage</v>
      </c>
      <c r="AD644" t="str">
        <f>IF(tbl_Customers[[#This Row],[total_day_minutes]]&lt;=150,"Low Usage", IF(tbl_Customers[[#This Row],[total_day_minutes]]&lt;=200,"Medium Usage", IF(tbl_Customers[[#This Row],[total_day_minutes]]&lt;=250,"High Usage","Very High Usage")))</f>
        <v>Medium Usage</v>
      </c>
      <c r="AE644" t="str">
        <f>IF(tbl_Customers[[#This Row],[total_intl_calls]]&lt;=5,"Low Calls", IF(tbl_Customers[[#This Row],[total_intl_calls]]&lt;=10, "Medium Calls", "High Calls"))</f>
        <v>Low Calls</v>
      </c>
      <c r="AF6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4" s="36" t="str">
        <f>IF(tbl_Customers[[#This Row],[Churn_Risk_Score]]&gt;=10,"High Risk", IF(tbl_Customers[[#This Row],[Churn_Risk_Score]]&gt;=5,"Medium Risk","Low Risk"))</f>
        <v>Low Risk</v>
      </c>
    </row>
    <row r="645" spans="1:33" x14ac:dyDescent="0.35">
      <c r="A645">
        <v>644</v>
      </c>
      <c r="B645" t="s">
        <v>60</v>
      </c>
      <c r="C645">
        <v>179</v>
      </c>
      <c r="D645" t="s">
        <v>21</v>
      </c>
      <c r="E645" t="s">
        <v>22</v>
      </c>
      <c r="F645" t="s">
        <v>22</v>
      </c>
      <c r="G645">
        <v>0</v>
      </c>
      <c r="H645">
        <v>170.7</v>
      </c>
      <c r="I645">
        <v>54</v>
      </c>
      <c r="J645">
        <v>29.02</v>
      </c>
      <c r="K645">
        <v>191.1</v>
      </c>
      <c r="L645">
        <v>108</v>
      </c>
      <c r="M645">
        <v>16.239999999999998</v>
      </c>
      <c r="N645">
        <v>214.6</v>
      </c>
      <c r="O645">
        <v>107</v>
      </c>
      <c r="P645">
        <v>9.66</v>
      </c>
      <c r="Q645">
        <v>13.3</v>
      </c>
      <c r="R645">
        <v>4</v>
      </c>
      <c r="S645">
        <v>3.59</v>
      </c>
      <c r="T645">
        <v>1</v>
      </c>
      <c r="U645" t="s">
        <v>22</v>
      </c>
      <c r="V645">
        <f>IF(tbl_Customers[[#This Row],[churn]] = "yes", 1, 0)</f>
        <v>0</v>
      </c>
      <c r="W645" t="str">
        <f>IF(tbl_Customers[[#This Row],[number_customer_service_calls]] &lt;= 1, "0-1 Calls", IF(tbl_Customers[[#This Row],[number_customer_service_calls]] &lt;= 3, "2-3 Calls", IF(tbl_Customers[[#This Row],[number_customer_service_calls]] &lt;=5, "4-5 Calls", "6+ Calls")))</f>
        <v>0-1 Calls</v>
      </c>
      <c r="X645" t="str">
        <f>IF(tbl_Customers[[#This Row],[account_length]] &lt;= 50, "0-50", IF(tbl_Customers[[#This Row],[account_length]] &lt;=100, "51-100", IF(tbl_Customers[[#This Row],[account_length]] &lt;= 150, "101-150", "151+")))</f>
        <v>151+</v>
      </c>
      <c r="Y645" t="str">
        <f>IF(tbl_Customers[[#This Row],[total_intl_charge]] &lt;= 3, "Low Charges", "High Charges")</f>
        <v>High Charges</v>
      </c>
      <c r="Z645" t="str">
        <f>IF(tbl_Customers[[#This Row],[total_eve_calls]]&lt;=80,"Low Calls",
IF(tbl_Customers[[#This Row],[total_eve_calls]]&lt;=120,"Medium Calls","High Calls"))</f>
        <v>Medium Calls</v>
      </c>
      <c r="AA645" t="str">
        <f>IF(tbl_Customers[[#This Row],[total_eve_charge]]&lt;=15,"Low Charges",
IF(tbl_Customers[[#This Row],[total_eve_charge]]&lt;=20,"Medium Charges","High Charges"))</f>
        <v>Medium Charges</v>
      </c>
      <c r="AB6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5" t="str">
        <f>IF(tbl_Customers[[#This Row],[number_vmail_messages]] = 0, "No Usage", IF(tbl_Customers[[#This Row],[number_vmail_messages]] &lt;= 20, "Low Usage", IF(tbl_Customers[[#This Row],[number_vmail_messages]] &lt;= 40, "Medium Usgae", "High Usage")))</f>
        <v>No Usage</v>
      </c>
      <c r="AD645" t="str">
        <f>IF(tbl_Customers[[#This Row],[total_day_minutes]]&lt;=150,"Low Usage", IF(tbl_Customers[[#This Row],[total_day_minutes]]&lt;=200,"Medium Usage", IF(tbl_Customers[[#This Row],[total_day_minutes]]&lt;=250,"High Usage","Very High Usage")))</f>
        <v>Medium Usage</v>
      </c>
      <c r="AE645" t="str">
        <f>IF(tbl_Customers[[#This Row],[total_intl_calls]]&lt;=5,"Low Calls", IF(tbl_Customers[[#This Row],[total_intl_calls]]&lt;=10, "Medium Calls", "High Calls"))</f>
        <v>Low Calls</v>
      </c>
      <c r="AF6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45" s="36" t="str">
        <f>IF(tbl_Customers[[#This Row],[Churn_Risk_Score]]&gt;=10,"High Risk", IF(tbl_Customers[[#This Row],[Churn_Risk_Score]]&gt;=5,"Medium Risk","Low Risk"))</f>
        <v>Low Risk</v>
      </c>
    </row>
    <row r="646" spans="1:33" x14ac:dyDescent="0.35">
      <c r="A646">
        <v>645</v>
      </c>
      <c r="B646" t="s">
        <v>51</v>
      </c>
      <c r="C646">
        <v>149</v>
      </c>
      <c r="D646" t="s">
        <v>21</v>
      </c>
      <c r="E646" t="s">
        <v>23</v>
      </c>
      <c r="F646" t="s">
        <v>23</v>
      </c>
      <c r="G646">
        <v>28</v>
      </c>
      <c r="H646">
        <v>126.9</v>
      </c>
      <c r="I646">
        <v>97</v>
      </c>
      <c r="J646">
        <v>21.57</v>
      </c>
      <c r="K646">
        <v>166.9</v>
      </c>
      <c r="L646">
        <v>102</v>
      </c>
      <c r="M646">
        <v>14.19</v>
      </c>
      <c r="N646">
        <v>145.19999999999999</v>
      </c>
      <c r="O646">
        <v>77</v>
      </c>
      <c r="P646">
        <v>6.53</v>
      </c>
      <c r="Q646">
        <v>8.8000000000000007</v>
      </c>
      <c r="R646">
        <v>3</v>
      </c>
      <c r="S646">
        <v>2.38</v>
      </c>
      <c r="T646">
        <v>5</v>
      </c>
      <c r="U646" t="s">
        <v>23</v>
      </c>
      <c r="V646">
        <f>IF(tbl_Customers[[#This Row],[churn]] = "yes", 1, 0)</f>
        <v>1</v>
      </c>
      <c r="W646" t="str">
        <f>IF(tbl_Customers[[#This Row],[number_customer_service_calls]] &lt;= 1, "0-1 Calls", IF(tbl_Customers[[#This Row],[number_customer_service_calls]] &lt;= 3, "2-3 Calls", IF(tbl_Customers[[#This Row],[number_customer_service_calls]] &lt;=5, "4-5 Calls", "6+ Calls")))</f>
        <v>4-5 Calls</v>
      </c>
      <c r="X646" t="str">
        <f>IF(tbl_Customers[[#This Row],[account_length]] &lt;= 50, "0-50", IF(tbl_Customers[[#This Row],[account_length]] &lt;=100, "51-100", IF(tbl_Customers[[#This Row],[account_length]] &lt;= 150, "101-150", "151+")))</f>
        <v>101-150</v>
      </c>
      <c r="Y646" t="str">
        <f>IF(tbl_Customers[[#This Row],[total_intl_charge]] &lt;= 3, "Low Charges", "High Charges")</f>
        <v>Low Charges</v>
      </c>
      <c r="Z646" t="str">
        <f>IF(tbl_Customers[[#This Row],[total_eve_calls]]&lt;=80,"Low Calls",
IF(tbl_Customers[[#This Row],[total_eve_calls]]&lt;=120,"Medium Calls","High Calls"))</f>
        <v>Medium Calls</v>
      </c>
      <c r="AA646" t="str">
        <f>IF(tbl_Customers[[#This Row],[total_eve_charge]]&lt;=15,"Low Charges",
IF(tbl_Customers[[#This Row],[total_eve_charge]]&lt;=20,"Medium Charges","High Charges"))</f>
        <v>Low Charges</v>
      </c>
      <c r="AB6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46" t="str">
        <f>IF(tbl_Customers[[#This Row],[number_vmail_messages]] = 0, "No Usage", IF(tbl_Customers[[#This Row],[number_vmail_messages]] &lt;= 20, "Low Usage", IF(tbl_Customers[[#This Row],[number_vmail_messages]] &lt;= 40, "Medium Usgae", "High Usage")))</f>
        <v>Medium Usgae</v>
      </c>
      <c r="AD646" t="str">
        <f>IF(tbl_Customers[[#This Row],[total_day_minutes]]&lt;=150,"Low Usage", IF(tbl_Customers[[#This Row],[total_day_minutes]]&lt;=200,"Medium Usage", IF(tbl_Customers[[#This Row],[total_day_minutes]]&lt;=250,"High Usage","Very High Usage")))</f>
        <v>Low Usage</v>
      </c>
      <c r="AE646" t="str">
        <f>IF(tbl_Customers[[#This Row],[total_intl_calls]]&lt;=5,"Low Calls", IF(tbl_Customers[[#This Row],[total_intl_calls]]&lt;=10, "Medium Calls", "High Calls"))</f>
        <v>Low Calls</v>
      </c>
      <c r="AF6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46" s="36" t="str">
        <f>IF(tbl_Customers[[#This Row],[Churn_Risk_Score]]&gt;=10,"High Risk", IF(tbl_Customers[[#This Row],[Churn_Risk_Score]]&gt;=5,"Medium Risk","Low Risk"))</f>
        <v>Medium Risk</v>
      </c>
    </row>
    <row r="647" spans="1:33" x14ac:dyDescent="0.35">
      <c r="A647">
        <v>646</v>
      </c>
      <c r="B647" t="s">
        <v>37</v>
      </c>
      <c r="C647">
        <v>77</v>
      </c>
      <c r="D647" t="s">
        <v>28</v>
      </c>
      <c r="E647" t="s">
        <v>22</v>
      </c>
      <c r="F647" t="s">
        <v>22</v>
      </c>
      <c r="G647">
        <v>0</v>
      </c>
      <c r="H647">
        <v>189.5</v>
      </c>
      <c r="I647">
        <v>112</v>
      </c>
      <c r="J647">
        <v>32.22</v>
      </c>
      <c r="K647">
        <v>207</v>
      </c>
      <c r="L647">
        <v>95</v>
      </c>
      <c r="M647">
        <v>17.600000000000001</v>
      </c>
      <c r="N647">
        <v>214.1</v>
      </c>
      <c r="O647">
        <v>91</v>
      </c>
      <c r="P647">
        <v>9.6300000000000008</v>
      </c>
      <c r="Q647">
        <v>9.1999999999999993</v>
      </c>
      <c r="R647">
        <v>7</v>
      </c>
      <c r="S647">
        <v>2.48</v>
      </c>
      <c r="T647">
        <v>0</v>
      </c>
      <c r="U647" t="s">
        <v>22</v>
      </c>
      <c r="V647">
        <f>IF(tbl_Customers[[#This Row],[churn]] = "yes", 1, 0)</f>
        <v>0</v>
      </c>
      <c r="W647" t="str">
        <f>IF(tbl_Customers[[#This Row],[number_customer_service_calls]] &lt;= 1, "0-1 Calls", IF(tbl_Customers[[#This Row],[number_customer_service_calls]] &lt;= 3, "2-3 Calls", IF(tbl_Customers[[#This Row],[number_customer_service_calls]] &lt;=5, "4-5 Calls", "6+ Calls")))</f>
        <v>0-1 Calls</v>
      </c>
      <c r="X647" t="str">
        <f>IF(tbl_Customers[[#This Row],[account_length]] &lt;= 50, "0-50", IF(tbl_Customers[[#This Row],[account_length]] &lt;=100, "51-100", IF(tbl_Customers[[#This Row],[account_length]] &lt;= 150, "101-150", "151+")))</f>
        <v>51-100</v>
      </c>
      <c r="Y647" t="str">
        <f>IF(tbl_Customers[[#This Row],[total_intl_charge]] &lt;= 3, "Low Charges", "High Charges")</f>
        <v>Low Charges</v>
      </c>
      <c r="Z647" t="str">
        <f>IF(tbl_Customers[[#This Row],[total_eve_calls]]&lt;=80,"Low Calls",
IF(tbl_Customers[[#This Row],[total_eve_calls]]&lt;=120,"Medium Calls","High Calls"))</f>
        <v>Medium Calls</v>
      </c>
      <c r="AA647" t="str">
        <f>IF(tbl_Customers[[#This Row],[total_eve_charge]]&lt;=15,"Low Charges",
IF(tbl_Customers[[#This Row],[total_eve_charge]]&lt;=20,"Medium Charges","High Charges"))</f>
        <v>Medium Charges</v>
      </c>
      <c r="AB6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7" t="str">
        <f>IF(tbl_Customers[[#This Row],[number_vmail_messages]] = 0, "No Usage", IF(tbl_Customers[[#This Row],[number_vmail_messages]] &lt;= 20, "Low Usage", IF(tbl_Customers[[#This Row],[number_vmail_messages]] &lt;= 40, "Medium Usgae", "High Usage")))</f>
        <v>No Usage</v>
      </c>
      <c r="AD647" t="str">
        <f>IF(tbl_Customers[[#This Row],[total_day_minutes]]&lt;=150,"Low Usage", IF(tbl_Customers[[#This Row],[total_day_minutes]]&lt;=200,"Medium Usage", IF(tbl_Customers[[#This Row],[total_day_minutes]]&lt;=250,"High Usage","Very High Usage")))</f>
        <v>Medium Usage</v>
      </c>
      <c r="AE647" t="str">
        <f>IF(tbl_Customers[[#This Row],[total_intl_calls]]&lt;=5,"Low Calls", IF(tbl_Customers[[#This Row],[total_intl_calls]]&lt;=10, "Medium Calls", "High Calls"))</f>
        <v>Medium Calls</v>
      </c>
      <c r="AF6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7" s="36" t="str">
        <f>IF(tbl_Customers[[#This Row],[Churn_Risk_Score]]&gt;=10,"High Risk", IF(tbl_Customers[[#This Row],[Churn_Risk_Score]]&gt;=5,"Medium Risk","Low Risk"))</f>
        <v>Low Risk</v>
      </c>
    </row>
    <row r="648" spans="1:33" x14ac:dyDescent="0.35">
      <c r="A648">
        <v>647</v>
      </c>
      <c r="B648" t="s">
        <v>27</v>
      </c>
      <c r="C648">
        <v>127</v>
      </c>
      <c r="D648" t="s">
        <v>25</v>
      </c>
      <c r="E648" t="s">
        <v>23</v>
      </c>
      <c r="F648" t="s">
        <v>22</v>
      </c>
      <c r="G648">
        <v>0</v>
      </c>
      <c r="H648">
        <v>176.9</v>
      </c>
      <c r="I648">
        <v>110</v>
      </c>
      <c r="J648">
        <v>30.07</v>
      </c>
      <c r="K648">
        <v>167.9</v>
      </c>
      <c r="L648">
        <v>100</v>
      </c>
      <c r="M648">
        <v>14.27</v>
      </c>
      <c r="N648">
        <v>182.2</v>
      </c>
      <c r="O648">
        <v>138</v>
      </c>
      <c r="P648">
        <v>8.1999999999999993</v>
      </c>
      <c r="Q648">
        <v>7.7</v>
      </c>
      <c r="R648">
        <v>2</v>
      </c>
      <c r="S648">
        <v>2.08</v>
      </c>
      <c r="T648">
        <v>1</v>
      </c>
      <c r="U648" t="s">
        <v>23</v>
      </c>
      <c r="V648">
        <f>IF(tbl_Customers[[#This Row],[churn]] = "yes", 1, 0)</f>
        <v>1</v>
      </c>
      <c r="W648" t="str">
        <f>IF(tbl_Customers[[#This Row],[number_customer_service_calls]] &lt;= 1, "0-1 Calls", IF(tbl_Customers[[#This Row],[number_customer_service_calls]] &lt;= 3, "2-3 Calls", IF(tbl_Customers[[#This Row],[number_customer_service_calls]] &lt;=5, "4-5 Calls", "6+ Calls")))</f>
        <v>0-1 Calls</v>
      </c>
      <c r="X648" t="str">
        <f>IF(tbl_Customers[[#This Row],[account_length]] &lt;= 50, "0-50", IF(tbl_Customers[[#This Row],[account_length]] &lt;=100, "51-100", IF(tbl_Customers[[#This Row],[account_length]] &lt;= 150, "101-150", "151+")))</f>
        <v>101-150</v>
      </c>
      <c r="Y648" t="str">
        <f>IF(tbl_Customers[[#This Row],[total_intl_charge]] &lt;= 3, "Low Charges", "High Charges")</f>
        <v>Low Charges</v>
      </c>
      <c r="Z648" t="str">
        <f>IF(tbl_Customers[[#This Row],[total_eve_calls]]&lt;=80,"Low Calls",
IF(tbl_Customers[[#This Row],[total_eve_calls]]&lt;=120,"Medium Calls","High Calls"))</f>
        <v>Medium Calls</v>
      </c>
      <c r="AA648" t="str">
        <f>IF(tbl_Customers[[#This Row],[total_eve_charge]]&lt;=15,"Low Charges",
IF(tbl_Customers[[#This Row],[total_eve_charge]]&lt;=20,"Medium Charges","High Charges"))</f>
        <v>Low Charges</v>
      </c>
      <c r="AB6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48" t="str">
        <f>IF(tbl_Customers[[#This Row],[number_vmail_messages]] = 0, "No Usage", IF(tbl_Customers[[#This Row],[number_vmail_messages]] &lt;= 20, "Low Usage", IF(tbl_Customers[[#This Row],[number_vmail_messages]] &lt;= 40, "Medium Usgae", "High Usage")))</f>
        <v>No Usage</v>
      </c>
      <c r="AD648" t="str">
        <f>IF(tbl_Customers[[#This Row],[total_day_minutes]]&lt;=150,"Low Usage", IF(tbl_Customers[[#This Row],[total_day_minutes]]&lt;=200,"Medium Usage", IF(tbl_Customers[[#This Row],[total_day_minutes]]&lt;=250,"High Usage","Very High Usage")))</f>
        <v>Medium Usage</v>
      </c>
      <c r="AE648" t="str">
        <f>IF(tbl_Customers[[#This Row],[total_intl_calls]]&lt;=5,"Low Calls", IF(tbl_Customers[[#This Row],[total_intl_calls]]&lt;=10, "Medium Calls", "High Calls"))</f>
        <v>Low Calls</v>
      </c>
      <c r="AF6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48" s="36" t="str">
        <f>IF(tbl_Customers[[#This Row],[Churn_Risk_Score]]&gt;=10,"High Risk", IF(tbl_Customers[[#This Row],[Churn_Risk_Score]]&gt;=5,"Medium Risk","Low Risk"))</f>
        <v>Low Risk</v>
      </c>
    </row>
    <row r="649" spans="1:33" x14ac:dyDescent="0.35">
      <c r="A649">
        <v>648</v>
      </c>
      <c r="B649" t="s">
        <v>35</v>
      </c>
      <c r="C649">
        <v>106</v>
      </c>
      <c r="D649" t="s">
        <v>28</v>
      </c>
      <c r="E649" t="s">
        <v>22</v>
      </c>
      <c r="F649" t="s">
        <v>22</v>
      </c>
      <c r="G649">
        <v>0</v>
      </c>
      <c r="H649">
        <v>169.4</v>
      </c>
      <c r="I649">
        <v>107</v>
      </c>
      <c r="J649">
        <v>28.8</v>
      </c>
      <c r="K649">
        <v>197.2</v>
      </c>
      <c r="L649">
        <v>71</v>
      </c>
      <c r="M649">
        <v>16.760000000000002</v>
      </c>
      <c r="N649">
        <v>202.2</v>
      </c>
      <c r="O649">
        <v>79</v>
      </c>
      <c r="P649">
        <v>9.1</v>
      </c>
      <c r="Q649">
        <v>10.7</v>
      </c>
      <c r="R649">
        <v>4</v>
      </c>
      <c r="S649">
        <v>2.89</v>
      </c>
      <c r="T649">
        <v>1</v>
      </c>
      <c r="U649" t="s">
        <v>22</v>
      </c>
      <c r="V649">
        <f>IF(tbl_Customers[[#This Row],[churn]] = "yes", 1, 0)</f>
        <v>0</v>
      </c>
      <c r="W649" t="str">
        <f>IF(tbl_Customers[[#This Row],[number_customer_service_calls]] &lt;= 1, "0-1 Calls", IF(tbl_Customers[[#This Row],[number_customer_service_calls]] &lt;= 3, "2-3 Calls", IF(tbl_Customers[[#This Row],[number_customer_service_calls]] &lt;=5, "4-5 Calls", "6+ Calls")))</f>
        <v>0-1 Calls</v>
      </c>
      <c r="X649" t="str">
        <f>IF(tbl_Customers[[#This Row],[account_length]] &lt;= 50, "0-50", IF(tbl_Customers[[#This Row],[account_length]] &lt;=100, "51-100", IF(tbl_Customers[[#This Row],[account_length]] &lt;= 150, "101-150", "151+")))</f>
        <v>101-150</v>
      </c>
      <c r="Y649" t="str">
        <f>IF(tbl_Customers[[#This Row],[total_intl_charge]] &lt;= 3, "Low Charges", "High Charges")</f>
        <v>Low Charges</v>
      </c>
      <c r="Z649" t="str">
        <f>IF(tbl_Customers[[#This Row],[total_eve_calls]]&lt;=80,"Low Calls",
IF(tbl_Customers[[#This Row],[total_eve_calls]]&lt;=120,"Medium Calls","High Calls"))</f>
        <v>Low Calls</v>
      </c>
      <c r="AA649" t="str">
        <f>IF(tbl_Customers[[#This Row],[total_eve_charge]]&lt;=15,"Low Charges",
IF(tbl_Customers[[#This Row],[total_eve_charge]]&lt;=20,"Medium Charges","High Charges"))</f>
        <v>Medium Charges</v>
      </c>
      <c r="AB6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9" t="str">
        <f>IF(tbl_Customers[[#This Row],[number_vmail_messages]] = 0, "No Usage", IF(tbl_Customers[[#This Row],[number_vmail_messages]] &lt;= 20, "Low Usage", IF(tbl_Customers[[#This Row],[number_vmail_messages]] &lt;= 40, "Medium Usgae", "High Usage")))</f>
        <v>No Usage</v>
      </c>
      <c r="AD649" t="str">
        <f>IF(tbl_Customers[[#This Row],[total_day_minutes]]&lt;=150,"Low Usage", IF(tbl_Customers[[#This Row],[total_day_minutes]]&lt;=200,"Medium Usage", IF(tbl_Customers[[#This Row],[total_day_minutes]]&lt;=250,"High Usage","Very High Usage")))</f>
        <v>Medium Usage</v>
      </c>
      <c r="AE649" t="str">
        <f>IF(tbl_Customers[[#This Row],[total_intl_calls]]&lt;=5,"Low Calls", IF(tbl_Customers[[#This Row],[total_intl_calls]]&lt;=10, "Medium Calls", "High Calls"))</f>
        <v>Low Calls</v>
      </c>
      <c r="AF6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9" s="36" t="str">
        <f>IF(tbl_Customers[[#This Row],[Churn_Risk_Score]]&gt;=10,"High Risk", IF(tbl_Customers[[#This Row],[Churn_Risk_Score]]&gt;=5,"Medium Risk","Low Risk"))</f>
        <v>Low Risk</v>
      </c>
    </row>
    <row r="650" spans="1:33" x14ac:dyDescent="0.35">
      <c r="A650">
        <v>649</v>
      </c>
      <c r="B650" t="s">
        <v>68</v>
      </c>
      <c r="C650">
        <v>61</v>
      </c>
      <c r="D650" t="s">
        <v>21</v>
      </c>
      <c r="E650" t="s">
        <v>22</v>
      </c>
      <c r="F650" t="s">
        <v>23</v>
      </c>
      <c r="G650">
        <v>20</v>
      </c>
      <c r="H650">
        <v>254.4</v>
      </c>
      <c r="I650">
        <v>133</v>
      </c>
      <c r="J650">
        <v>43.25</v>
      </c>
      <c r="K650">
        <v>161.69999999999999</v>
      </c>
      <c r="L650">
        <v>96</v>
      </c>
      <c r="M650">
        <v>13.74</v>
      </c>
      <c r="N650">
        <v>251.4</v>
      </c>
      <c r="O650">
        <v>91</v>
      </c>
      <c r="P650">
        <v>11.31</v>
      </c>
      <c r="Q650">
        <v>10.5</v>
      </c>
      <c r="R650">
        <v>4</v>
      </c>
      <c r="S650">
        <v>2.84</v>
      </c>
      <c r="T650">
        <v>0</v>
      </c>
      <c r="U650" t="s">
        <v>22</v>
      </c>
      <c r="V650">
        <f>IF(tbl_Customers[[#This Row],[churn]] = "yes", 1, 0)</f>
        <v>0</v>
      </c>
      <c r="W650" t="str">
        <f>IF(tbl_Customers[[#This Row],[number_customer_service_calls]] &lt;= 1, "0-1 Calls", IF(tbl_Customers[[#This Row],[number_customer_service_calls]] &lt;= 3, "2-3 Calls", IF(tbl_Customers[[#This Row],[number_customer_service_calls]] &lt;=5, "4-5 Calls", "6+ Calls")))</f>
        <v>0-1 Calls</v>
      </c>
      <c r="X650" t="str">
        <f>IF(tbl_Customers[[#This Row],[account_length]] &lt;= 50, "0-50", IF(tbl_Customers[[#This Row],[account_length]] &lt;=100, "51-100", IF(tbl_Customers[[#This Row],[account_length]] &lt;= 150, "101-150", "151+")))</f>
        <v>51-100</v>
      </c>
      <c r="Y650" t="str">
        <f>IF(tbl_Customers[[#This Row],[total_intl_charge]] &lt;= 3, "Low Charges", "High Charges")</f>
        <v>Low Charges</v>
      </c>
      <c r="Z650" t="str">
        <f>IF(tbl_Customers[[#This Row],[total_eve_calls]]&lt;=80,"Low Calls",
IF(tbl_Customers[[#This Row],[total_eve_calls]]&lt;=120,"Medium Calls","High Calls"))</f>
        <v>Medium Calls</v>
      </c>
      <c r="AA650" t="str">
        <f>IF(tbl_Customers[[#This Row],[total_eve_charge]]&lt;=15,"Low Charges",
IF(tbl_Customers[[#This Row],[total_eve_charge]]&lt;=20,"Medium Charges","High Charges"))</f>
        <v>Low Charges</v>
      </c>
      <c r="AB6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0" t="str">
        <f>IF(tbl_Customers[[#This Row],[number_vmail_messages]] = 0, "No Usage", IF(tbl_Customers[[#This Row],[number_vmail_messages]] &lt;= 20, "Low Usage", IF(tbl_Customers[[#This Row],[number_vmail_messages]] &lt;= 40, "Medium Usgae", "High Usage")))</f>
        <v>Low Usage</v>
      </c>
      <c r="AD650" t="str">
        <f>IF(tbl_Customers[[#This Row],[total_day_minutes]]&lt;=150,"Low Usage", IF(tbl_Customers[[#This Row],[total_day_minutes]]&lt;=200,"Medium Usage", IF(tbl_Customers[[#This Row],[total_day_minutes]]&lt;=250,"High Usage","Very High Usage")))</f>
        <v>Very High Usage</v>
      </c>
      <c r="AE650" t="str">
        <f>IF(tbl_Customers[[#This Row],[total_intl_calls]]&lt;=5,"Low Calls", IF(tbl_Customers[[#This Row],[total_intl_calls]]&lt;=10, "Medium Calls", "High Calls"))</f>
        <v>Low Calls</v>
      </c>
      <c r="AF6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50" s="36" t="str">
        <f>IF(tbl_Customers[[#This Row],[Churn_Risk_Score]]&gt;=10,"High Risk", IF(tbl_Customers[[#This Row],[Churn_Risk_Score]]&gt;=5,"Medium Risk","Low Risk"))</f>
        <v>Low Risk</v>
      </c>
    </row>
    <row r="651" spans="1:33" x14ac:dyDescent="0.35">
      <c r="A651">
        <v>650</v>
      </c>
      <c r="B651" t="s">
        <v>75</v>
      </c>
      <c r="C651">
        <v>135</v>
      </c>
      <c r="D651" t="s">
        <v>28</v>
      </c>
      <c r="E651" t="s">
        <v>23</v>
      </c>
      <c r="F651" t="s">
        <v>23</v>
      </c>
      <c r="G651">
        <v>24</v>
      </c>
      <c r="H651">
        <v>127.7</v>
      </c>
      <c r="I651">
        <v>54</v>
      </c>
      <c r="J651">
        <v>21.71</v>
      </c>
      <c r="K651">
        <v>215</v>
      </c>
      <c r="L651">
        <v>105</v>
      </c>
      <c r="M651">
        <v>18.28</v>
      </c>
      <c r="N651">
        <v>234.3</v>
      </c>
      <c r="O651">
        <v>84</v>
      </c>
      <c r="P651">
        <v>10.54</v>
      </c>
      <c r="Q651">
        <v>5.8</v>
      </c>
      <c r="R651">
        <v>4</v>
      </c>
      <c r="S651">
        <v>1.57</v>
      </c>
      <c r="T651">
        <v>2</v>
      </c>
      <c r="U651" t="s">
        <v>22</v>
      </c>
      <c r="V651">
        <f>IF(tbl_Customers[[#This Row],[churn]] = "yes", 1, 0)</f>
        <v>0</v>
      </c>
      <c r="W651" t="str">
        <f>IF(tbl_Customers[[#This Row],[number_customer_service_calls]] &lt;= 1, "0-1 Calls", IF(tbl_Customers[[#This Row],[number_customer_service_calls]] &lt;= 3, "2-3 Calls", IF(tbl_Customers[[#This Row],[number_customer_service_calls]] &lt;=5, "4-5 Calls", "6+ Calls")))</f>
        <v>2-3 Calls</v>
      </c>
      <c r="X651" t="str">
        <f>IF(tbl_Customers[[#This Row],[account_length]] &lt;= 50, "0-50", IF(tbl_Customers[[#This Row],[account_length]] &lt;=100, "51-100", IF(tbl_Customers[[#This Row],[account_length]] &lt;= 150, "101-150", "151+")))</f>
        <v>101-150</v>
      </c>
      <c r="Y651" t="str">
        <f>IF(tbl_Customers[[#This Row],[total_intl_charge]] &lt;= 3, "Low Charges", "High Charges")</f>
        <v>Low Charges</v>
      </c>
      <c r="Z651" t="str">
        <f>IF(tbl_Customers[[#This Row],[total_eve_calls]]&lt;=80,"Low Calls",
IF(tbl_Customers[[#This Row],[total_eve_calls]]&lt;=120,"Medium Calls","High Calls"))</f>
        <v>Medium Calls</v>
      </c>
      <c r="AA651" t="str">
        <f>IF(tbl_Customers[[#This Row],[total_eve_charge]]&lt;=15,"Low Charges",
IF(tbl_Customers[[#This Row],[total_eve_charge]]&lt;=20,"Medium Charges","High Charges"))</f>
        <v>Medium Charges</v>
      </c>
      <c r="AB6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1" t="str">
        <f>IF(tbl_Customers[[#This Row],[number_vmail_messages]] = 0, "No Usage", IF(tbl_Customers[[#This Row],[number_vmail_messages]] &lt;= 20, "Low Usage", IF(tbl_Customers[[#This Row],[number_vmail_messages]] &lt;= 40, "Medium Usgae", "High Usage")))</f>
        <v>Medium Usgae</v>
      </c>
      <c r="AD651" t="str">
        <f>IF(tbl_Customers[[#This Row],[total_day_minutes]]&lt;=150,"Low Usage", IF(tbl_Customers[[#This Row],[total_day_minutes]]&lt;=200,"Medium Usage", IF(tbl_Customers[[#This Row],[total_day_minutes]]&lt;=250,"High Usage","Very High Usage")))</f>
        <v>Low Usage</v>
      </c>
      <c r="AE651" t="str">
        <f>IF(tbl_Customers[[#This Row],[total_intl_calls]]&lt;=5,"Low Calls", IF(tbl_Customers[[#This Row],[total_intl_calls]]&lt;=10, "Medium Calls", "High Calls"))</f>
        <v>Low Calls</v>
      </c>
      <c r="AF6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51" s="36" t="str">
        <f>IF(tbl_Customers[[#This Row],[Churn_Risk_Score]]&gt;=10,"High Risk", IF(tbl_Customers[[#This Row],[Churn_Risk_Score]]&gt;=5,"Medium Risk","Low Risk"))</f>
        <v>Low Risk</v>
      </c>
    </row>
    <row r="652" spans="1:33" x14ac:dyDescent="0.35">
      <c r="A652">
        <v>651</v>
      </c>
      <c r="B652" t="s">
        <v>30</v>
      </c>
      <c r="C652">
        <v>115</v>
      </c>
      <c r="D652" t="s">
        <v>21</v>
      </c>
      <c r="E652" t="s">
        <v>22</v>
      </c>
      <c r="F652" t="s">
        <v>23</v>
      </c>
      <c r="G652">
        <v>26</v>
      </c>
      <c r="H652">
        <v>170.5</v>
      </c>
      <c r="I652">
        <v>107</v>
      </c>
      <c r="J652">
        <v>28.99</v>
      </c>
      <c r="K652">
        <v>217.2</v>
      </c>
      <c r="L652">
        <v>77</v>
      </c>
      <c r="M652">
        <v>18.46</v>
      </c>
      <c r="N652">
        <v>225.7</v>
      </c>
      <c r="O652">
        <v>71</v>
      </c>
      <c r="P652">
        <v>10.16</v>
      </c>
      <c r="Q652">
        <v>13.6</v>
      </c>
      <c r="R652">
        <v>5</v>
      </c>
      <c r="S652">
        <v>3.67</v>
      </c>
      <c r="T652">
        <v>6</v>
      </c>
      <c r="U652" t="s">
        <v>22</v>
      </c>
      <c r="V652">
        <f>IF(tbl_Customers[[#This Row],[churn]] = "yes", 1, 0)</f>
        <v>0</v>
      </c>
      <c r="W652" t="str">
        <f>IF(tbl_Customers[[#This Row],[number_customer_service_calls]] &lt;= 1, "0-1 Calls", IF(tbl_Customers[[#This Row],[number_customer_service_calls]] &lt;= 3, "2-3 Calls", IF(tbl_Customers[[#This Row],[number_customer_service_calls]] &lt;=5, "4-5 Calls", "6+ Calls")))</f>
        <v>6+ Calls</v>
      </c>
      <c r="X652" t="str">
        <f>IF(tbl_Customers[[#This Row],[account_length]] &lt;= 50, "0-50", IF(tbl_Customers[[#This Row],[account_length]] &lt;=100, "51-100", IF(tbl_Customers[[#This Row],[account_length]] &lt;= 150, "101-150", "151+")))</f>
        <v>101-150</v>
      </c>
      <c r="Y652" t="str">
        <f>IF(tbl_Customers[[#This Row],[total_intl_charge]] &lt;= 3, "Low Charges", "High Charges")</f>
        <v>High Charges</v>
      </c>
      <c r="Z652" t="str">
        <f>IF(tbl_Customers[[#This Row],[total_eve_calls]]&lt;=80,"Low Calls",
IF(tbl_Customers[[#This Row],[total_eve_calls]]&lt;=120,"Medium Calls","High Calls"))</f>
        <v>Low Calls</v>
      </c>
      <c r="AA652" t="str">
        <f>IF(tbl_Customers[[#This Row],[total_eve_charge]]&lt;=15,"Low Charges",
IF(tbl_Customers[[#This Row],[total_eve_charge]]&lt;=20,"Medium Charges","High Charges"))</f>
        <v>Medium Charges</v>
      </c>
      <c r="AB6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2" t="str">
        <f>IF(tbl_Customers[[#This Row],[number_vmail_messages]] = 0, "No Usage", IF(tbl_Customers[[#This Row],[number_vmail_messages]] &lt;= 20, "Low Usage", IF(tbl_Customers[[#This Row],[number_vmail_messages]] &lt;= 40, "Medium Usgae", "High Usage")))</f>
        <v>Medium Usgae</v>
      </c>
      <c r="AD652" t="str">
        <f>IF(tbl_Customers[[#This Row],[total_day_minutes]]&lt;=150,"Low Usage", IF(tbl_Customers[[#This Row],[total_day_minutes]]&lt;=200,"Medium Usage", IF(tbl_Customers[[#This Row],[total_day_minutes]]&lt;=250,"High Usage","Very High Usage")))</f>
        <v>Medium Usage</v>
      </c>
      <c r="AE652" t="str">
        <f>IF(tbl_Customers[[#This Row],[total_intl_calls]]&lt;=5,"Low Calls", IF(tbl_Customers[[#This Row],[total_intl_calls]]&lt;=10, "Medium Calls", "High Calls"))</f>
        <v>Low Calls</v>
      </c>
      <c r="AF6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52" s="36" t="str">
        <f>IF(tbl_Customers[[#This Row],[Churn_Risk_Score]]&gt;=10,"High Risk", IF(tbl_Customers[[#This Row],[Churn_Risk_Score]]&gt;=5,"Medium Risk","Low Risk"))</f>
        <v>Medium Risk</v>
      </c>
    </row>
    <row r="653" spans="1:33" x14ac:dyDescent="0.35">
      <c r="A653">
        <v>652</v>
      </c>
      <c r="B653" t="s">
        <v>75</v>
      </c>
      <c r="C653">
        <v>167</v>
      </c>
      <c r="D653" t="s">
        <v>25</v>
      </c>
      <c r="E653" t="s">
        <v>23</v>
      </c>
      <c r="F653" t="s">
        <v>22</v>
      </c>
      <c r="G653">
        <v>0</v>
      </c>
      <c r="H653">
        <v>219.1</v>
      </c>
      <c r="I653">
        <v>100</v>
      </c>
      <c r="J653">
        <v>37.25</v>
      </c>
      <c r="K653">
        <v>242.9</v>
      </c>
      <c r="L653">
        <v>90</v>
      </c>
      <c r="M653">
        <v>20.65</v>
      </c>
      <c r="N653">
        <v>168.9</v>
      </c>
      <c r="O653">
        <v>101</v>
      </c>
      <c r="P653">
        <v>7.6</v>
      </c>
      <c r="Q653">
        <v>10.1</v>
      </c>
      <c r="R653">
        <v>4</v>
      </c>
      <c r="S653">
        <v>2.73</v>
      </c>
      <c r="T653">
        <v>2</v>
      </c>
      <c r="U653" t="s">
        <v>22</v>
      </c>
      <c r="V653">
        <f>IF(tbl_Customers[[#This Row],[churn]] = "yes", 1, 0)</f>
        <v>0</v>
      </c>
      <c r="W653" t="str">
        <f>IF(tbl_Customers[[#This Row],[number_customer_service_calls]] &lt;= 1, "0-1 Calls", IF(tbl_Customers[[#This Row],[number_customer_service_calls]] &lt;= 3, "2-3 Calls", IF(tbl_Customers[[#This Row],[number_customer_service_calls]] &lt;=5, "4-5 Calls", "6+ Calls")))</f>
        <v>2-3 Calls</v>
      </c>
      <c r="X653" t="str">
        <f>IF(tbl_Customers[[#This Row],[account_length]] &lt;= 50, "0-50", IF(tbl_Customers[[#This Row],[account_length]] &lt;=100, "51-100", IF(tbl_Customers[[#This Row],[account_length]] &lt;= 150, "101-150", "151+")))</f>
        <v>151+</v>
      </c>
      <c r="Y653" t="str">
        <f>IF(tbl_Customers[[#This Row],[total_intl_charge]] &lt;= 3, "Low Charges", "High Charges")</f>
        <v>Low Charges</v>
      </c>
      <c r="Z653" t="str">
        <f>IF(tbl_Customers[[#This Row],[total_eve_calls]]&lt;=80,"Low Calls",
IF(tbl_Customers[[#This Row],[total_eve_calls]]&lt;=120,"Medium Calls","High Calls"))</f>
        <v>Medium Calls</v>
      </c>
      <c r="AA653" t="str">
        <f>IF(tbl_Customers[[#This Row],[total_eve_charge]]&lt;=15,"Low Charges",
IF(tbl_Customers[[#This Row],[total_eve_charge]]&lt;=20,"Medium Charges","High Charges"))</f>
        <v>High Charges</v>
      </c>
      <c r="AB6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3" t="str">
        <f>IF(tbl_Customers[[#This Row],[number_vmail_messages]] = 0, "No Usage", IF(tbl_Customers[[#This Row],[number_vmail_messages]] &lt;= 20, "Low Usage", IF(tbl_Customers[[#This Row],[number_vmail_messages]] &lt;= 40, "Medium Usgae", "High Usage")))</f>
        <v>No Usage</v>
      </c>
      <c r="AD653" t="str">
        <f>IF(tbl_Customers[[#This Row],[total_day_minutes]]&lt;=150,"Low Usage", IF(tbl_Customers[[#This Row],[total_day_minutes]]&lt;=200,"Medium Usage", IF(tbl_Customers[[#This Row],[total_day_minutes]]&lt;=250,"High Usage","Very High Usage")))</f>
        <v>High Usage</v>
      </c>
      <c r="AE653" t="str">
        <f>IF(tbl_Customers[[#This Row],[total_intl_calls]]&lt;=5,"Low Calls", IF(tbl_Customers[[#This Row],[total_intl_calls]]&lt;=10, "Medium Calls", "High Calls"))</f>
        <v>Low Calls</v>
      </c>
      <c r="AF6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53" s="36" t="str">
        <f>IF(tbl_Customers[[#This Row],[Churn_Risk_Score]]&gt;=10,"High Risk", IF(tbl_Customers[[#This Row],[Churn_Risk_Score]]&gt;=5,"Medium Risk","Low Risk"))</f>
        <v>Low Risk</v>
      </c>
    </row>
    <row r="654" spans="1:33" x14ac:dyDescent="0.35">
      <c r="A654">
        <v>653</v>
      </c>
      <c r="B654" t="s">
        <v>31</v>
      </c>
      <c r="C654">
        <v>112</v>
      </c>
      <c r="D654" t="s">
        <v>21</v>
      </c>
      <c r="E654" t="s">
        <v>23</v>
      </c>
      <c r="F654" t="s">
        <v>22</v>
      </c>
      <c r="G654">
        <v>0</v>
      </c>
      <c r="H654">
        <v>161.9</v>
      </c>
      <c r="I654">
        <v>138</v>
      </c>
      <c r="J654">
        <v>27.52</v>
      </c>
      <c r="K654">
        <v>200.9</v>
      </c>
      <c r="L654">
        <v>114</v>
      </c>
      <c r="M654">
        <v>17.079999999999998</v>
      </c>
      <c r="N654">
        <v>134</v>
      </c>
      <c r="O654">
        <v>134</v>
      </c>
      <c r="P654">
        <v>6.03</v>
      </c>
      <c r="Q654">
        <v>10.7</v>
      </c>
      <c r="R654">
        <v>4</v>
      </c>
      <c r="S654">
        <v>2.89</v>
      </c>
      <c r="T654">
        <v>1</v>
      </c>
      <c r="U654" t="s">
        <v>22</v>
      </c>
      <c r="V654">
        <f>IF(tbl_Customers[[#This Row],[churn]] = "yes", 1, 0)</f>
        <v>0</v>
      </c>
      <c r="W654" t="str">
        <f>IF(tbl_Customers[[#This Row],[number_customer_service_calls]] &lt;= 1, "0-1 Calls", IF(tbl_Customers[[#This Row],[number_customer_service_calls]] &lt;= 3, "2-3 Calls", IF(tbl_Customers[[#This Row],[number_customer_service_calls]] &lt;=5, "4-5 Calls", "6+ Calls")))</f>
        <v>0-1 Calls</v>
      </c>
      <c r="X654" t="str">
        <f>IF(tbl_Customers[[#This Row],[account_length]] &lt;= 50, "0-50", IF(tbl_Customers[[#This Row],[account_length]] &lt;=100, "51-100", IF(tbl_Customers[[#This Row],[account_length]] &lt;= 150, "101-150", "151+")))</f>
        <v>101-150</v>
      </c>
      <c r="Y654" t="str">
        <f>IF(tbl_Customers[[#This Row],[total_intl_charge]] &lt;= 3, "Low Charges", "High Charges")</f>
        <v>Low Charges</v>
      </c>
      <c r="Z654" t="str">
        <f>IF(tbl_Customers[[#This Row],[total_eve_calls]]&lt;=80,"Low Calls",
IF(tbl_Customers[[#This Row],[total_eve_calls]]&lt;=120,"Medium Calls","High Calls"))</f>
        <v>Medium Calls</v>
      </c>
      <c r="AA654" t="str">
        <f>IF(tbl_Customers[[#This Row],[total_eve_charge]]&lt;=15,"Low Charges",
IF(tbl_Customers[[#This Row],[total_eve_charge]]&lt;=20,"Medium Charges","High Charges"))</f>
        <v>Medium Charges</v>
      </c>
      <c r="AB6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4" t="str">
        <f>IF(tbl_Customers[[#This Row],[number_vmail_messages]] = 0, "No Usage", IF(tbl_Customers[[#This Row],[number_vmail_messages]] &lt;= 20, "Low Usage", IF(tbl_Customers[[#This Row],[number_vmail_messages]] &lt;= 40, "Medium Usgae", "High Usage")))</f>
        <v>No Usage</v>
      </c>
      <c r="AD654" t="str">
        <f>IF(tbl_Customers[[#This Row],[total_day_minutes]]&lt;=150,"Low Usage", IF(tbl_Customers[[#This Row],[total_day_minutes]]&lt;=200,"Medium Usage", IF(tbl_Customers[[#This Row],[total_day_minutes]]&lt;=250,"High Usage","Very High Usage")))</f>
        <v>Medium Usage</v>
      </c>
      <c r="AE654" t="str">
        <f>IF(tbl_Customers[[#This Row],[total_intl_calls]]&lt;=5,"Low Calls", IF(tbl_Customers[[#This Row],[total_intl_calls]]&lt;=10, "Medium Calls", "High Calls"))</f>
        <v>Low Calls</v>
      </c>
      <c r="AF6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54" s="36" t="str">
        <f>IF(tbl_Customers[[#This Row],[Churn_Risk_Score]]&gt;=10,"High Risk", IF(tbl_Customers[[#This Row],[Churn_Risk_Score]]&gt;=5,"Medium Risk","Low Risk"))</f>
        <v>Low Risk</v>
      </c>
    </row>
    <row r="655" spans="1:33" x14ac:dyDescent="0.35">
      <c r="A655">
        <v>654</v>
      </c>
      <c r="B655" t="s">
        <v>51</v>
      </c>
      <c r="C655">
        <v>35</v>
      </c>
      <c r="D655" t="s">
        <v>28</v>
      </c>
      <c r="E655" t="s">
        <v>22</v>
      </c>
      <c r="F655" t="s">
        <v>23</v>
      </c>
      <c r="G655">
        <v>27</v>
      </c>
      <c r="H655">
        <v>241.7</v>
      </c>
      <c r="I655">
        <v>87</v>
      </c>
      <c r="J655">
        <v>41.09</v>
      </c>
      <c r="K655">
        <v>142</v>
      </c>
      <c r="L655">
        <v>101</v>
      </c>
      <c r="M655">
        <v>12.07</v>
      </c>
      <c r="N655">
        <v>288.89999999999998</v>
      </c>
      <c r="O655">
        <v>68</v>
      </c>
      <c r="P655">
        <v>13</v>
      </c>
      <c r="Q655">
        <v>9.4</v>
      </c>
      <c r="R655">
        <v>4</v>
      </c>
      <c r="S655">
        <v>2.54</v>
      </c>
      <c r="T655">
        <v>1</v>
      </c>
      <c r="U655" t="s">
        <v>22</v>
      </c>
      <c r="V655">
        <f>IF(tbl_Customers[[#This Row],[churn]] = "yes", 1, 0)</f>
        <v>0</v>
      </c>
      <c r="W655" t="str">
        <f>IF(tbl_Customers[[#This Row],[number_customer_service_calls]] &lt;= 1, "0-1 Calls", IF(tbl_Customers[[#This Row],[number_customer_service_calls]] &lt;= 3, "2-3 Calls", IF(tbl_Customers[[#This Row],[number_customer_service_calls]] &lt;=5, "4-5 Calls", "6+ Calls")))</f>
        <v>0-1 Calls</v>
      </c>
      <c r="X655" t="str">
        <f>IF(tbl_Customers[[#This Row],[account_length]] &lt;= 50, "0-50", IF(tbl_Customers[[#This Row],[account_length]] &lt;=100, "51-100", IF(tbl_Customers[[#This Row],[account_length]] &lt;= 150, "101-150", "151+")))</f>
        <v>0-50</v>
      </c>
      <c r="Y655" t="str">
        <f>IF(tbl_Customers[[#This Row],[total_intl_charge]] &lt;= 3, "Low Charges", "High Charges")</f>
        <v>Low Charges</v>
      </c>
      <c r="Z655" t="str">
        <f>IF(tbl_Customers[[#This Row],[total_eve_calls]]&lt;=80,"Low Calls",
IF(tbl_Customers[[#This Row],[total_eve_calls]]&lt;=120,"Medium Calls","High Calls"))</f>
        <v>Medium Calls</v>
      </c>
      <c r="AA655" t="str">
        <f>IF(tbl_Customers[[#This Row],[total_eve_charge]]&lt;=15,"Low Charges",
IF(tbl_Customers[[#This Row],[total_eve_charge]]&lt;=20,"Medium Charges","High Charges"))</f>
        <v>Low Charges</v>
      </c>
      <c r="AB6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5" t="str">
        <f>IF(tbl_Customers[[#This Row],[number_vmail_messages]] = 0, "No Usage", IF(tbl_Customers[[#This Row],[number_vmail_messages]] &lt;= 20, "Low Usage", IF(tbl_Customers[[#This Row],[number_vmail_messages]] &lt;= 40, "Medium Usgae", "High Usage")))</f>
        <v>Medium Usgae</v>
      </c>
      <c r="AD655" t="str">
        <f>IF(tbl_Customers[[#This Row],[total_day_minutes]]&lt;=150,"Low Usage", IF(tbl_Customers[[#This Row],[total_day_minutes]]&lt;=200,"Medium Usage", IF(tbl_Customers[[#This Row],[total_day_minutes]]&lt;=250,"High Usage","Very High Usage")))</f>
        <v>High Usage</v>
      </c>
      <c r="AE655" t="str">
        <f>IF(tbl_Customers[[#This Row],[total_intl_calls]]&lt;=5,"Low Calls", IF(tbl_Customers[[#This Row],[total_intl_calls]]&lt;=10, "Medium Calls", "High Calls"))</f>
        <v>Low Calls</v>
      </c>
      <c r="AF6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55" s="36" t="str">
        <f>IF(tbl_Customers[[#This Row],[Churn_Risk_Score]]&gt;=10,"High Risk", IF(tbl_Customers[[#This Row],[Churn_Risk_Score]]&gt;=5,"Medium Risk","Low Risk"))</f>
        <v>Low Risk</v>
      </c>
    </row>
    <row r="656" spans="1:33" x14ac:dyDescent="0.35">
      <c r="A656">
        <v>655</v>
      </c>
      <c r="B656" t="s">
        <v>70</v>
      </c>
      <c r="C656">
        <v>103</v>
      </c>
      <c r="D656" t="s">
        <v>25</v>
      </c>
      <c r="E656" t="s">
        <v>23</v>
      </c>
      <c r="F656" t="s">
        <v>22</v>
      </c>
      <c r="G656">
        <v>0</v>
      </c>
      <c r="H656">
        <v>62.8</v>
      </c>
      <c r="I656">
        <v>124</v>
      </c>
      <c r="J656">
        <v>10.68</v>
      </c>
      <c r="K656">
        <v>170.4</v>
      </c>
      <c r="L656">
        <v>66</v>
      </c>
      <c r="M656">
        <v>14.48</v>
      </c>
      <c r="N656">
        <v>280.2</v>
      </c>
      <c r="O656">
        <v>78</v>
      </c>
      <c r="P656">
        <v>12.61</v>
      </c>
      <c r="Q656">
        <v>9.4</v>
      </c>
      <c r="R656">
        <v>4</v>
      </c>
      <c r="S656">
        <v>2.54</v>
      </c>
      <c r="T656">
        <v>3</v>
      </c>
      <c r="U656" t="s">
        <v>22</v>
      </c>
      <c r="V656">
        <f>IF(tbl_Customers[[#This Row],[churn]] = "yes", 1, 0)</f>
        <v>0</v>
      </c>
      <c r="W656" t="str">
        <f>IF(tbl_Customers[[#This Row],[number_customer_service_calls]] &lt;= 1, "0-1 Calls", IF(tbl_Customers[[#This Row],[number_customer_service_calls]] &lt;= 3, "2-3 Calls", IF(tbl_Customers[[#This Row],[number_customer_service_calls]] &lt;=5, "4-5 Calls", "6+ Calls")))</f>
        <v>2-3 Calls</v>
      </c>
      <c r="X656" t="str">
        <f>IF(tbl_Customers[[#This Row],[account_length]] &lt;= 50, "0-50", IF(tbl_Customers[[#This Row],[account_length]] &lt;=100, "51-100", IF(tbl_Customers[[#This Row],[account_length]] &lt;= 150, "101-150", "151+")))</f>
        <v>101-150</v>
      </c>
      <c r="Y656" t="str">
        <f>IF(tbl_Customers[[#This Row],[total_intl_charge]] &lt;= 3, "Low Charges", "High Charges")</f>
        <v>Low Charges</v>
      </c>
      <c r="Z656" t="str">
        <f>IF(tbl_Customers[[#This Row],[total_eve_calls]]&lt;=80,"Low Calls",
IF(tbl_Customers[[#This Row],[total_eve_calls]]&lt;=120,"Medium Calls","High Calls"))</f>
        <v>Low Calls</v>
      </c>
      <c r="AA656" t="str">
        <f>IF(tbl_Customers[[#This Row],[total_eve_charge]]&lt;=15,"Low Charges",
IF(tbl_Customers[[#This Row],[total_eve_charge]]&lt;=20,"Medium Charges","High Charges"))</f>
        <v>Low Charges</v>
      </c>
      <c r="AB6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6" t="str">
        <f>IF(tbl_Customers[[#This Row],[number_vmail_messages]] = 0, "No Usage", IF(tbl_Customers[[#This Row],[number_vmail_messages]] &lt;= 20, "Low Usage", IF(tbl_Customers[[#This Row],[number_vmail_messages]] &lt;= 40, "Medium Usgae", "High Usage")))</f>
        <v>No Usage</v>
      </c>
      <c r="AD656" t="str">
        <f>IF(tbl_Customers[[#This Row],[total_day_minutes]]&lt;=150,"Low Usage", IF(tbl_Customers[[#This Row],[total_day_minutes]]&lt;=200,"Medium Usage", IF(tbl_Customers[[#This Row],[total_day_minutes]]&lt;=250,"High Usage","Very High Usage")))</f>
        <v>Low Usage</v>
      </c>
      <c r="AE656" t="str">
        <f>IF(tbl_Customers[[#This Row],[total_intl_calls]]&lt;=5,"Low Calls", IF(tbl_Customers[[#This Row],[total_intl_calls]]&lt;=10, "Medium Calls", "High Calls"))</f>
        <v>Low Calls</v>
      </c>
      <c r="AF6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56" s="36" t="str">
        <f>IF(tbl_Customers[[#This Row],[Churn_Risk_Score]]&gt;=10,"High Risk", IF(tbl_Customers[[#This Row],[Churn_Risk_Score]]&gt;=5,"Medium Risk","Low Risk"))</f>
        <v>Low Risk</v>
      </c>
    </row>
    <row r="657" spans="1:33" x14ac:dyDescent="0.35">
      <c r="A657">
        <v>656</v>
      </c>
      <c r="B657" t="s">
        <v>29</v>
      </c>
      <c r="C657">
        <v>107</v>
      </c>
      <c r="D657" t="s">
        <v>21</v>
      </c>
      <c r="E657" t="s">
        <v>22</v>
      </c>
      <c r="F657" t="s">
        <v>23</v>
      </c>
      <c r="G657">
        <v>22</v>
      </c>
      <c r="H657">
        <v>281.10000000000002</v>
      </c>
      <c r="I657">
        <v>83</v>
      </c>
      <c r="J657">
        <v>47.79</v>
      </c>
      <c r="K657">
        <v>143.69999999999999</v>
      </c>
      <c r="L657">
        <v>130</v>
      </c>
      <c r="M657">
        <v>12.21</v>
      </c>
      <c r="N657">
        <v>239.4</v>
      </c>
      <c r="O657">
        <v>128</v>
      </c>
      <c r="P657">
        <v>10.77</v>
      </c>
      <c r="Q657">
        <v>11.2</v>
      </c>
      <c r="R657">
        <v>9</v>
      </c>
      <c r="S657">
        <v>3.02</v>
      </c>
      <c r="T657">
        <v>1</v>
      </c>
      <c r="U657" t="s">
        <v>22</v>
      </c>
      <c r="V657">
        <f>IF(tbl_Customers[[#This Row],[churn]] = "yes", 1, 0)</f>
        <v>0</v>
      </c>
      <c r="W657" t="str">
        <f>IF(tbl_Customers[[#This Row],[number_customer_service_calls]] &lt;= 1, "0-1 Calls", IF(tbl_Customers[[#This Row],[number_customer_service_calls]] &lt;= 3, "2-3 Calls", IF(tbl_Customers[[#This Row],[number_customer_service_calls]] &lt;=5, "4-5 Calls", "6+ Calls")))</f>
        <v>0-1 Calls</v>
      </c>
      <c r="X657" t="str">
        <f>IF(tbl_Customers[[#This Row],[account_length]] &lt;= 50, "0-50", IF(tbl_Customers[[#This Row],[account_length]] &lt;=100, "51-100", IF(tbl_Customers[[#This Row],[account_length]] &lt;= 150, "101-150", "151+")))</f>
        <v>101-150</v>
      </c>
      <c r="Y657" t="str">
        <f>IF(tbl_Customers[[#This Row],[total_intl_charge]] &lt;= 3, "Low Charges", "High Charges")</f>
        <v>High Charges</v>
      </c>
      <c r="Z657" t="str">
        <f>IF(tbl_Customers[[#This Row],[total_eve_calls]]&lt;=80,"Low Calls",
IF(tbl_Customers[[#This Row],[total_eve_calls]]&lt;=120,"Medium Calls","High Calls"))</f>
        <v>High Calls</v>
      </c>
      <c r="AA657" t="str">
        <f>IF(tbl_Customers[[#This Row],[total_eve_charge]]&lt;=15,"Low Charges",
IF(tbl_Customers[[#This Row],[total_eve_charge]]&lt;=20,"Medium Charges","High Charges"))</f>
        <v>Low Charges</v>
      </c>
      <c r="AB6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7" t="str">
        <f>IF(tbl_Customers[[#This Row],[number_vmail_messages]] = 0, "No Usage", IF(tbl_Customers[[#This Row],[number_vmail_messages]] &lt;= 20, "Low Usage", IF(tbl_Customers[[#This Row],[number_vmail_messages]] &lt;= 40, "Medium Usgae", "High Usage")))</f>
        <v>Medium Usgae</v>
      </c>
      <c r="AD657" t="str">
        <f>IF(tbl_Customers[[#This Row],[total_day_minutes]]&lt;=150,"Low Usage", IF(tbl_Customers[[#This Row],[total_day_minutes]]&lt;=200,"Medium Usage", IF(tbl_Customers[[#This Row],[total_day_minutes]]&lt;=250,"High Usage","Very High Usage")))</f>
        <v>Very High Usage</v>
      </c>
      <c r="AE657" t="str">
        <f>IF(tbl_Customers[[#This Row],[total_intl_calls]]&lt;=5,"Low Calls", IF(tbl_Customers[[#This Row],[total_intl_calls]]&lt;=10, "Medium Calls", "High Calls"))</f>
        <v>Medium Calls</v>
      </c>
      <c r="AF6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57" s="36" t="str">
        <f>IF(tbl_Customers[[#This Row],[Churn_Risk_Score]]&gt;=10,"High Risk", IF(tbl_Customers[[#This Row],[Churn_Risk_Score]]&gt;=5,"Medium Risk","Low Risk"))</f>
        <v>Medium Risk</v>
      </c>
    </row>
    <row r="658" spans="1:33" x14ac:dyDescent="0.35">
      <c r="A658">
        <v>657</v>
      </c>
      <c r="B658" t="s">
        <v>73</v>
      </c>
      <c r="C658">
        <v>69</v>
      </c>
      <c r="D658" t="s">
        <v>21</v>
      </c>
      <c r="E658" t="s">
        <v>22</v>
      </c>
      <c r="F658" t="s">
        <v>22</v>
      </c>
      <c r="G658">
        <v>0</v>
      </c>
      <c r="H658">
        <v>228.2</v>
      </c>
      <c r="I658">
        <v>70</v>
      </c>
      <c r="J658">
        <v>38.79</v>
      </c>
      <c r="K658">
        <v>263.7</v>
      </c>
      <c r="L658">
        <v>80</v>
      </c>
      <c r="M658">
        <v>22.41</v>
      </c>
      <c r="N658">
        <v>142.6</v>
      </c>
      <c r="O658">
        <v>60</v>
      </c>
      <c r="P658">
        <v>6.42</v>
      </c>
      <c r="Q658">
        <v>10.7</v>
      </c>
      <c r="R658">
        <v>5</v>
      </c>
      <c r="S658">
        <v>2.89</v>
      </c>
      <c r="T658">
        <v>3</v>
      </c>
      <c r="U658" t="s">
        <v>22</v>
      </c>
      <c r="V658">
        <f>IF(tbl_Customers[[#This Row],[churn]] = "yes", 1, 0)</f>
        <v>0</v>
      </c>
      <c r="W658" t="str">
        <f>IF(tbl_Customers[[#This Row],[number_customer_service_calls]] &lt;= 1, "0-1 Calls", IF(tbl_Customers[[#This Row],[number_customer_service_calls]] &lt;= 3, "2-3 Calls", IF(tbl_Customers[[#This Row],[number_customer_service_calls]] &lt;=5, "4-5 Calls", "6+ Calls")))</f>
        <v>2-3 Calls</v>
      </c>
      <c r="X658" t="str">
        <f>IF(tbl_Customers[[#This Row],[account_length]] &lt;= 50, "0-50", IF(tbl_Customers[[#This Row],[account_length]] &lt;=100, "51-100", IF(tbl_Customers[[#This Row],[account_length]] &lt;= 150, "101-150", "151+")))</f>
        <v>51-100</v>
      </c>
      <c r="Y658" t="str">
        <f>IF(tbl_Customers[[#This Row],[total_intl_charge]] &lt;= 3, "Low Charges", "High Charges")</f>
        <v>Low Charges</v>
      </c>
      <c r="Z658" t="str">
        <f>IF(tbl_Customers[[#This Row],[total_eve_calls]]&lt;=80,"Low Calls",
IF(tbl_Customers[[#This Row],[total_eve_calls]]&lt;=120,"Medium Calls","High Calls"))</f>
        <v>Low Calls</v>
      </c>
      <c r="AA658" t="str">
        <f>IF(tbl_Customers[[#This Row],[total_eve_charge]]&lt;=15,"Low Charges",
IF(tbl_Customers[[#This Row],[total_eve_charge]]&lt;=20,"Medium Charges","High Charges"))</f>
        <v>High Charges</v>
      </c>
      <c r="AB6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8" t="str">
        <f>IF(tbl_Customers[[#This Row],[number_vmail_messages]] = 0, "No Usage", IF(tbl_Customers[[#This Row],[number_vmail_messages]] &lt;= 20, "Low Usage", IF(tbl_Customers[[#This Row],[number_vmail_messages]] &lt;= 40, "Medium Usgae", "High Usage")))</f>
        <v>No Usage</v>
      </c>
      <c r="AD658" t="str">
        <f>IF(tbl_Customers[[#This Row],[total_day_minutes]]&lt;=150,"Low Usage", IF(tbl_Customers[[#This Row],[total_day_minutes]]&lt;=200,"Medium Usage", IF(tbl_Customers[[#This Row],[total_day_minutes]]&lt;=250,"High Usage","Very High Usage")))</f>
        <v>High Usage</v>
      </c>
      <c r="AE658" t="str">
        <f>IF(tbl_Customers[[#This Row],[total_intl_calls]]&lt;=5,"Low Calls", IF(tbl_Customers[[#This Row],[total_intl_calls]]&lt;=10, "Medium Calls", "High Calls"))</f>
        <v>Low Calls</v>
      </c>
      <c r="AF6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58" s="36" t="str">
        <f>IF(tbl_Customers[[#This Row],[Churn_Risk_Score]]&gt;=10,"High Risk", IF(tbl_Customers[[#This Row],[Churn_Risk_Score]]&gt;=5,"Medium Risk","Low Risk"))</f>
        <v>Low Risk</v>
      </c>
    </row>
    <row r="659" spans="1:33" x14ac:dyDescent="0.35">
      <c r="A659">
        <v>658</v>
      </c>
      <c r="B659" t="s">
        <v>24</v>
      </c>
      <c r="C659">
        <v>24</v>
      </c>
      <c r="D659" t="s">
        <v>25</v>
      </c>
      <c r="E659" t="s">
        <v>22</v>
      </c>
      <c r="F659" t="s">
        <v>22</v>
      </c>
      <c r="G659">
        <v>0</v>
      </c>
      <c r="H659">
        <v>265.60000000000002</v>
      </c>
      <c r="I659">
        <v>86</v>
      </c>
      <c r="J659">
        <v>45.15</v>
      </c>
      <c r="K659">
        <v>208.8</v>
      </c>
      <c r="L659">
        <v>102</v>
      </c>
      <c r="M659">
        <v>17.75</v>
      </c>
      <c r="N659">
        <v>182.5</v>
      </c>
      <c r="O659">
        <v>105</v>
      </c>
      <c r="P659">
        <v>8.2100000000000009</v>
      </c>
      <c r="Q659">
        <v>11.1</v>
      </c>
      <c r="R659">
        <v>6</v>
      </c>
      <c r="S659">
        <v>3</v>
      </c>
      <c r="T659">
        <v>2</v>
      </c>
      <c r="U659" t="s">
        <v>23</v>
      </c>
      <c r="V659">
        <f>IF(tbl_Customers[[#This Row],[churn]] = "yes", 1, 0)</f>
        <v>1</v>
      </c>
      <c r="W659" t="str">
        <f>IF(tbl_Customers[[#This Row],[number_customer_service_calls]] &lt;= 1, "0-1 Calls", IF(tbl_Customers[[#This Row],[number_customer_service_calls]] &lt;= 3, "2-3 Calls", IF(tbl_Customers[[#This Row],[number_customer_service_calls]] &lt;=5, "4-5 Calls", "6+ Calls")))</f>
        <v>2-3 Calls</v>
      </c>
      <c r="X659" t="str">
        <f>IF(tbl_Customers[[#This Row],[account_length]] &lt;= 50, "0-50", IF(tbl_Customers[[#This Row],[account_length]] &lt;=100, "51-100", IF(tbl_Customers[[#This Row],[account_length]] &lt;= 150, "101-150", "151+")))</f>
        <v>0-50</v>
      </c>
      <c r="Y659" t="str">
        <f>IF(tbl_Customers[[#This Row],[total_intl_charge]] &lt;= 3, "Low Charges", "High Charges")</f>
        <v>Low Charges</v>
      </c>
      <c r="Z659" t="str">
        <f>IF(tbl_Customers[[#This Row],[total_eve_calls]]&lt;=80,"Low Calls",
IF(tbl_Customers[[#This Row],[total_eve_calls]]&lt;=120,"Medium Calls","High Calls"))</f>
        <v>Medium Calls</v>
      </c>
      <c r="AA659" t="str">
        <f>IF(tbl_Customers[[#This Row],[total_eve_charge]]&lt;=15,"Low Charges",
IF(tbl_Customers[[#This Row],[total_eve_charge]]&lt;=20,"Medium Charges","High Charges"))</f>
        <v>Medium Charges</v>
      </c>
      <c r="AB6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9" t="str">
        <f>IF(tbl_Customers[[#This Row],[number_vmail_messages]] = 0, "No Usage", IF(tbl_Customers[[#This Row],[number_vmail_messages]] &lt;= 20, "Low Usage", IF(tbl_Customers[[#This Row],[number_vmail_messages]] &lt;= 40, "Medium Usgae", "High Usage")))</f>
        <v>No Usage</v>
      </c>
      <c r="AD659" t="str">
        <f>IF(tbl_Customers[[#This Row],[total_day_minutes]]&lt;=150,"Low Usage", IF(tbl_Customers[[#This Row],[total_day_minutes]]&lt;=200,"Medium Usage", IF(tbl_Customers[[#This Row],[total_day_minutes]]&lt;=250,"High Usage","Very High Usage")))</f>
        <v>Very High Usage</v>
      </c>
      <c r="AE659" t="str">
        <f>IF(tbl_Customers[[#This Row],[total_intl_calls]]&lt;=5,"Low Calls", IF(tbl_Customers[[#This Row],[total_intl_calls]]&lt;=10, "Medium Calls", "High Calls"))</f>
        <v>Medium Calls</v>
      </c>
      <c r="AF6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59" s="36" t="str">
        <f>IF(tbl_Customers[[#This Row],[Churn_Risk_Score]]&gt;=10,"High Risk", IF(tbl_Customers[[#This Row],[Churn_Risk_Score]]&gt;=5,"Medium Risk","Low Risk"))</f>
        <v>Medium Risk</v>
      </c>
    </row>
    <row r="660" spans="1:33" x14ac:dyDescent="0.35">
      <c r="A660">
        <v>659</v>
      </c>
      <c r="B660" t="s">
        <v>68</v>
      </c>
      <c r="C660">
        <v>90</v>
      </c>
      <c r="D660" t="s">
        <v>21</v>
      </c>
      <c r="E660" t="s">
        <v>22</v>
      </c>
      <c r="F660" t="s">
        <v>22</v>
      </c>
      <c r="G660">
        <v>0</v>
      </c>
      <c r="H660">
        <v>214.9</v>
      </c>
      <c r="I660">
        <v>97</v>
      </c>
      <c r="J660">
        <v>36.53</v>
      </c>
      <c r="K660">
        <v>117.8</v>
      </c>
      <c r="L660">
        <v>117</v>
      </c>
      <c r="M660">
        <v>10.01</v>
      </c>
      <c r="N660">
        <v>133.69999999999999</v>
      </c>
      <c r="O660">
        <v>78</v>
      </c>
      <c r="P660">
        <v>6.02</v>
      </c>
      <c r="Q660">
        <v>11.8</v>
      </c>
      <c r="R660">
        <v>2</v>
      </c>
      <c r="S660">
        <v>3.19</v>
      </c>
      <c r="T660">
        <v>2</v>
      </c>
      <c r="U660" t="s">
        <v>22</v>
      </c>
      <c r="V660">
        <f>IF(tbl_Customers[[#This Row],[churn]] = "yes", 1, 0)</f>
        <v>0</v>
      </c>
      <c r="W660" t="str">
        <f>IF(tbl_Customers[[#This Row],[number_customer_service_calls]] &lt;= 1, "0-1 Calls", IF(tbl_Customers[[#This Row],[number_customer_service_calls]] &lt;= 3, "2-3 Calls", IF(tbl_Customers[[#This Row],[number_customer_service_calls]] &lt;=5, "4-5 Calls", "6+ Calls")))</f>
        <v>2-3 Calls</v>
      </c>
      <c r="X660" t="str">
        <f>IF(tbl_Customers[[#This Row],[account_length]] &lt;= 50, "0-50", IF(tbl_Customers[[#This Row],[account_length]] &lt;=100, "51-100", IF(tbl_Customers[[#This Row],[account_length]] &lt;= 150, "101-150", "151+")))</f>
        <v>51-100</v>
      </c>
      <c r="Y660" t="str">
        <f>IF(tbl_Customers[[#This Row],[total_intl_charge]] &lt;= 3, "Low Charges", "High Charges")</f>
        <v>High Charges</v>
      </c>
      <c r="Z660" t="str">
        <f>IF(tbl_Customers[[#This Row],[total_eve_calls]]&lt;=80,"Low Calls",
IF(tbl_Customers[[#This Row],[total_eve_calls]]&lt;=120,"Medium Calls","High Calls"))</f>
        <v>Medium Calls</v>
      </c>
      <c r="AA660" t="str">
        <f>IF(tbl_Customers[[#This Row],[total_eve_charge]]&lt;=15,"Low Charges",
IF(tbl_Customers[[#This Row],[total_eve_charge]]&lt;=20,"Medium Charges","High Charges"))</f>
        <v>Low Charges</v>
      </c>
      <c r="AB6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0" t="str">
        <f>IF(tbl_Customers[[#This Row],[number_vmail_messages]] = 0, "No Usage", IF(tbl_Customers[[#This Row],[number_vmail_messages]] &lt;= 20, "Low Usage", IF(tbl_Customers[[#This Row],[number_vmail_messages]] &lt;= 40, "Medium Usgae", "High Usage")))</f>
        <v>No Usage</v>
      </c>
      <c r="AD660" t="str">
        <f>IF(tbl_Customers[[#This Row],[total_day_minutes]]&lt;=150,"Low Usage", IF(tbl_Customers[[#This Row],[total_day_minutes]]&lt;=200,"Medium Usage", IF(tbl_Customers[[#This Row],[total_day_minutes]]&lt;=250,"High Usage","Very High Usage")))</f>
        <v>High Usage</v>
      </c>
      <c r="AE660" t="str">
        <f>IF(tbl_Customers[[#This Row],[total_intl_calls]]&lt;=5,"Low Calls", IF(tbl_Customers[[#This Row],[total_intl_calls]]&lt;=10, "Medium Calls", "High Calls"))</f>
        <v>Low Calls</v>
      </c>
      <c r="AF6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60" s="36" t="str">
        <f>IF(tbl_Customers[[#This Row],[Churn_Risk_Score]]&gt;=10,"High Risk", IF(tbl_Customers[[#This Row],[Churn_Risk_Score]]&gt;=5,"Medium Risk","Low Risk"))</f>
        <v>Low Risk</v>
      </c>
    </row>
    <row r="661" spans="1:33" x14ac:dyDescent="0.35">
      <c r="A661">
        <v>660</v>
      </c>
      <c r="B661" t="s">
        <v>66</v>
      </c>
      <c r="C661">
        <v>137</v>
      </c>
      <c r="D661" t="s">
        <v>28</v>
      </c>
      <c r="E661" t="s">
        <v>22</v>
      </c>
      <c r="F661" t="s">
        <v>22</v>
      </c>
      <c r="G661">
        <v>0</v>
      </c>
      <c r="H661">
        <v>110.5</v>
      </c>
      <c r="I661">
        <v>79</v>
      </c>
      <c r="J661">
        <v>18.79</v>
      </c>
      <c r="K661">
        <v>223.2</v>
      </c>
      <c r="L661">
        <v>111</v>
      </c>
      <c r="M661">
        <v>18.97</v>
      </c>
      <c r="N661">
        <v>169.5</v>
      </c>
      <c r="O661">
        <v>64</v>
      </c>
      <c r="P661">
        <v>7.63</v>
      </c>
      <c r="Q661">
        <v>10.5</v>
      </c>
      <c r="R661">
        <v>3</v>
      </c>
      <c r="S661">
        <v>2.84</v>
      </c>
      <c r="T661">
        <v>3</v>
      </c>
      <c r="U661" t="s">
        <v>22</v>
      </c>
      <c r="V661">
        <f>IF(tbl_Customers[[#This Row],[churn]] = "yes", 1, 0)</f>
        <v>0</v>
      </c>
      <c r="W661" t="str">
        <f>IF(tbl_Customers[[#This Row],[number_customer_service_calls]] &lt;= 1, "0-1 Calls", IF(tbl_Customers[[#This Row],[number_customer_service_calls]] &lt;= 3, "2-3 Calls", IF(tbl_Customers[[#This Row],[number_customer_service_calls]] &lt;=5, "4-5 Calls", "6+ Calls")))</f>
        <v>2-3 Calls</v>
      </c>
      <c r="X661" t="str">
        <f>IF(tbl_Customers[[#This Row],[account_length]] &lt;= 50, "0-50", IF(tbl_Customers[[#This Row],[account_length]] &lt;=100, "51-100", IF(tbl_Customers[[#This Row],[account_length]] &lt;= 150, "101-150", "151+")))</f>
        <v>101-150</v>
      </c>
      <c r="Y661" t="str">
        <f>IF(tbl_Customers[[#This Row],[total_intl_charge]] &lt;= 3, "Low Charges", "High Charges")</f>
        <v>Low Charges</v>
      </c>
      <c r="Z661" t="str">
        <f>IF(tbl_Customers[[#This Row],[total_eve_calls]]&lt;=80,"Low Calls",
IF(tbl_Customers[[#This Row],[total_eve_calls]]&lt;=120,"Medium Calls","High Calls"))</f>
        <v>Medium Calls</v>
      </c>
      <c r="AA661" t="str">
        <f>IF(tbl_Customers[[#This Row],[total_eve_charge]]&lt;=15,"Low Charges",
IF(tbl_Customers[[#This Row],[total_eve_charge]]&lt;=20,"Medium Charges","High Charges"))</f>
        <v>Medium Charges</v>
      </c>
      <c r="AB6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1" t="str">
        <f>IF(tbl_Customers[[#This Row],[number_vmail_messages]] = 0, "No Usage", IF(tbl_Customers[[#This Row],[number_vmail_messages]] &lt;= 20, "Low Usage", IF(tbl_Customers[[#This Row],[number_vmail_messages]] &lt;= 40, "Medium Usgae", "High Usage")))</f>
        <v>No Usage</v>
      </c>
      <c r="AD661" t="str">
        <f>IF(tbl_Customers[[#This Row],[total_day_minutes]]&lt;=150,"Low Usage", IF(tbl_Customers[[#This Row],[total_day_minutes]]&lt;=200,"Medium Usage", IF(tbl_Customers[[#This Row],[total_day_minutes]]&lt;=250,"High Usage","Very High Usage")))</f>
        <v>Low Usage</v>
      </c>
      <c r="AE661" t="str">
        <f>IF(tbl_Customers[[#This Row],[total_intl_calls]]&lt;=5,"Low Calls", IF(tbl_Customers[[#This Row],[total_intl_calls]]&lt;=10, "Medium Calls", "High Calls"))</f>
        <v>Low Calls</v>
      </c>
      <c r="AF6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61" s="36" t="str">
        <f>IF(tbl_Customers[[#This Row],[Churn_Risk_Score]]&gt;=10,"High Risk", IF(tbl_Customers[[#This Row],[Churn_Risk_Score]]&gt;=5,"Medium Risk","Low Risk"))</f>
        <v>Low Risk</v>
      </c>
    </row>
    <row r="662" spans="1:33" x14ac:dyDescent="0.35">
      <c r="A662">
        <v>661</v>
      </c>
      <c r="B662" t="s">
        <v>42</v>
      </c>
      <c r="C662">
        <v>92</v>
      </c>
      <c r="D662" t="s">
        <v>21</v>
      </c>
      <c r="E662" t="s">
        <v>23</v>
      </c>
      <c r="F662" t="s">
        <v>23</v>
      </c>
      <c r="G662">
        <v>45</v>
      </c>
      <c r="H662">
        <v>281.10000000000002</v>
      </c>
      <c r="I662">
        <v>88</v>
      </c>
      <c r="J662">
        <v>47.79</v>
      </c>
      <c r="K662">
        <v>198</v>
      </c>
      <c r="L662">
        <v>103</v>
      </c>
      <c r="M662">
        <v>16.829999999999998</v>
      </c>
      <c r="N662">
        <v>94.3</v>
      </c>
      <c r="O662">
        <v>76</v>
      </c>
      <c r="P662">
        <v>4.24</v>
      </c>
      <c r="Q662">
        <v>7.5</v>
      </c>
      <c r="R662">
        <v>3</v>
      </c>
      <c r="S662">
        <v>2.0299999999999998</v>
      </c>
      <c r="T662">
        <v>0</v>
      </c>
      <c r="U662" t="s">
        <v>22</v>
      </c>
      <c r="V662">
        <f>IF(tbl_Customers[[#This Row],[churn]] = "yes", 1, 0)</f>
        <v>0</v>
      </c>
      <c r="W662" t="str">
        <f>IF(tbl_Customers[[#This Row],[number_customer_service_calls]] &lt;= 1, "0-1 Calls", IF(tbl_Customers[[#This Row],[number_customer_service_calls]] &lt;= 3, "2-3 Calls", IF(tbl_Customers[[#This Row],[number_customer_service_calls]] &lt;=5, "4-5 Calls", "6+ Calls")))</f>
        <v>0-1 Calls</v>
      </c>
      <c r="X662" t="str">
        <f>IF(tbl_Customers[[#This Row],[account_length]] &lt;= 50, "0-50", IF(tbl_Customers[[#This Row],[account_length]] &lt;=100, "51-100", IF(tbl_Customers[[#This Row],[account_length]] &lt;= 150, "101-150", "151+")))</f>
        <v>51-100</v>
      </c>
      <c r="Y662" t="str">
        <f>IF(tbl_Customers[[#This Row],[total_intl_charge]] &lt;= 3, "Low Charges", "High Charges")</f>
        <v>Low Charges</v>
      </c>
      <c r="Z662" t="str">
        <f>IF(tbl_Customers[[#This Row],[total_eve_calls]]&lt;=80,"Low Calls",
IF(tbl_Customers[[#This Row],[total_eve_calls]]&lt;=120,"Medium Calls","High Calls"))</f>
        <v>Medium Calls</v>
      </c>
      <c r="AA662" t="str">
        <f>IF(tbl_Customers[[#This Row],[total_eve_charge]]&lt;=15,"Low Charges",
IF(tbl_Customers[[#This Row],[total_eve_charge]]&lt;=20,"Medium Charges","High Charges"))</f>
        <v>Medium Charges</v>
      </c>
      <c r="AB6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62" t="str">
        <f>IF(tbl_Customers[[#This Row],[number_vmail_messages]] = 0, "No Usage", IF(tbl_Customers[[#This Row],[number_vmail_messages]] &lt;= 20, "Low Usage", IF(tbl_Customers[[#This Row],[number_vmail_messages]] &lt;= 40, "Medium Usgae", "High Usage")))</f>
        <v>High Usage</v>
      </c>
      <c r="AD662" t="str">
        <f>IF(tbl_Customers[[#This Row],[total_day_minutes]]&lt;=150,"Low Usage", IF(tbl_Customers[[#This Row],[total_day_minutes]]&lt;=200,"Medium Usage", IF(tbl_Customers[[#This Row],[total_day_minutes]]&lt;=250,"High Usage","Very High Usage")))</f>
        <v>Very High Usage</v>
      </c>
      <c r="AE662" t="str">
        <f>IF(tbl_Customers[[#This Row],[total_intl_calls]]&lt;=5,"Low Calls", IF(tbl_Customers[[#This Row],[total_intl_calls]]&lt;=10, "Medium Calls", "High Calls"))</f>
        <v>Low Calls</v>
      </c>
      <c r="AF6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62" s="36" t="str">
        <f>IF(tbl_Customers[[#This Row],[Churn_Risk_Score]]&gt;=10,"High Risk", IF(tbl_Customers[[#This Row],[Churn_Risk_Score]]&gt;=5,"Medium Risk","Low Risk"))</f>
        <v>Medium Risk</v>
      </c>
    </row>
    <row r="663" spans="1:33" x14ac:dyDescent="0.35">
      <c r="A663">
        <v>662</v>
      </c>
      <c r="B663" t="s">
        <v>64</v>
      </c>
      <c r="C663">
        <v>38</v>
      </c>
      <c r="D663" t="s">
        <v>21</v>
      </c>
      <c r="E663" t="s">
        <v>22</v>
      </c>
      <c r="F663" t="s">
        <v>22</v>
      </c>
      <c r="G663">
        <v>0</v>
      </c>
      <c r="H663">
        <v>137.80000000000001</v>
      </c>
      <c r="I663">
        <v>86</v>
      </c>
      <c r="J663">
        <v>23.43</v>
      </c>
      <c r="K663">
        <v>286.3</v>
      </c>
      <c r="L663">
        <v>76</v>
      </c>
      <c r="M663">
        <v>24.34</v>
      </c>
      <c r="N663">
        <v>167</v>
      </c>
      <c r="O663">
        <v>77</v>
      </c>
      <c r="P663">
        <v>7.52</v>
      </c>
      <c r="Q663">
        <v>14.1</v>
      </c>
      <c r="R663">
        <v>3</v>
      </c>
      <c r="S663">
        <v>3.81</v>
      </c>
      <c r="T663">
        <v>2</v>
      </c>
      <c r="U663" t="s">
        <v>22</v>
      </c>
      <c r="V663">
        <f>IF(tbl_Customers[[#This Row],[churn]] = "yes", 1, 0)</f>
        <v>0</v>
      </c>
      <c r="W663" t="str">
        <f>IF(tbl_Customers[[#This Row],[number_customer_service_calls]] &lt;= 1, "0-1 Calls", IF(tbl_Customers[[#This Row],[number_customer_service_calls]] &lt;= 3, "2-3 Calls", IF(tbl_Customers[[#This Row],[number_customer_service_calls]] &lt;=5, "4-5 Calls", "6+ Calls")))</f>
        <v>2-3 Calls</v>
      </c>
      <c r="X663" t="str">
        <f>IF(tbl_Customers[[#This Row],[account_length]] &lt;= 50, "0-50", IF(tbl_Customers[[#This Row],[account_length]] &lt;=100, "51-100", IF(tbl_Customers[[#This Row],[account_length]] &lt;= 150, "101-150", "151+")))</f>
        <v>0-50</v>
      </c>
      <c r="Y663" t="str">
        <f>IF(tbl_Customers[[#This Row],[total_intl_charge]] &lt;= 3, "Low Charges", "High Charges")</f>
        <v>High Charges</v>
      </c>
      <c r="Z663" t="str">
        <f>IF(tbl_Customers[[#This Row],[total_eve_calls]]&lt;=80,"Low Calls",
IF(tbl_Customers[[#This Row],[total_eve_calls]]&lt;=120,"Medium Calls","High Calls"))</f>
        <v>Low Calls</v>
      </c>
      <c r="AA663" t="str">
        <f>IF(tbl_Customers[[#This Row],[total_eve_charge]]&lt;=15,"Low Charges",
IF(tbl_Customers[[#This Row],[total_eve_charge]]&lt;=20,"Medium Charges","High Charges"))</f>
        <v>High Charges</v>
      </c>
      <c r="AB6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3" t="str">
        <f>IF(tbl_Customers[[#This Row],[number_vmail_messages]] = 0, "No Usage", IF(tbl_Customers[[#This Row],[number_vmail_messages]] &lt;= 20, "Low Usage", IF(tbl_Customers[[#This Row],[number_vmail_messages]] &lt;= 40, "Medium Usgae", "High Usage")))</f>
        <v>No Usage</v>
      </c>
      <c r="AD663" t="str">
        <f>IF(tbl_Customers[[#This Row],[total_day_minutes]]&lt;=150,"Low Usage", IF(tbl_Customers[[#This Row],[total_day_minutes]]&lt;=200,"Medium Usage", IF(tbl_Customers[[#This Row],[total_day_minutes]]&lt;=250,"High Usage","Very High Usage")))</f>
        <v>Low Usage</v>
      </c>
      <c r="AE663" t="str">
        <f>IF(tbl_Customers[[#This Row],[total_intl_calls]]&lt;=5,"Low Calls", IF(tbl_Customers[[#This Row],[total_intl_calls]]&lt;=10, "Medium Calls", "High Calls"))</f>
        <v>Low Calls</v>
      </c>
      <c r="AF6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63" s="36" t="str">
        <f>IF(tbl_Customers[[#This Row],[Churn_Risk_Score]]&gt;=10,"High Risk", IF(tbl_Customers[[#This Row],[Churn_Risk_Score]]&gt;=5,"Medium Risk","Low Risk"))</f>
        <v>Low Risk</v>
      </c>
    </row>
    <row r="664" spans="1:33" x14ac:dyDescent="0.35">
      <c r="A664">
        <v>663</v>
      </c>
      <c r="B664" t="s">
        <v>62</v>
      </c>
      <c r="C664">
        <v>69</v>
      </c>
      <c r="D664" t="s">
        <v>28</v>
      </c>
      <c r="E664" t="s">
        <v>23</v>
      </c>
      <c r="F664" t="s">
        <v>23</v>
      </c>
      <c r="G664">
        <v>33</v>
      </c>
      <c r="H664">
        <v>271.5</v>
      </c>
      <c r="I664">
        <v>98</v>
      </c>
      <c r="J664">
        <v>46.16</v>
      </c>
      <c r="K664">
        <v>253.4</v>
      </c>
      <c r="L664">
        <v>102</v>
      </c>
      <c r="M664">
        <v>21.54</v>
      </c>
      <c r="N664">
        <v>165.4</v>
      </c>
      <c r="O664">
        <v>85</v>
      </c>
      <c r="P664">
        <v>7.44</v>
      </c>
      <c r="Q664">
        <v>8.1999999999999993</v>
      </c>
      <c r="R664">
        <v>2</v>
      </c>
      <c r="S664">
        <v>2.21</v>
      </c>
      <c r="T664">
        <v>1</v>
      </c>
      <c r="U664" t="s">
        <v>23</v>
      </c>
      <c r="V664">
        <f>IF(tbl_Customers[[#This Row],[churn]] = "yes", 1, 0)</f>
        <v>1</v>
      </c>
      <c r="W664" t="str">
        <f>IF(tbl_Customers[[#This Row],[number_customer_service_calls]] &lt;= 1, "0-1 Calls", IF(tbl_Customers[[#This Row],[number_customer_service_calls]] &lt;= 3, "2-3 Calls", IF(tbl_Customers[[#This Row],[number_customer_service_calls]] &lt;=5, "4-5 Calls", "6+ Calls")))</f>
        <v>0-1 Calls</v>
      </c>
      <c r="X664" t="str">
        <f>IF(tbl_Customers[[#This Row],[account_length]] &lt;= 50, "0-50", IF(tbl_Customers[[#This Row],[account_length]] &lt;=100, "51-100", IF(tbl_Customers[[#This Row],[account_length]] &lt;= 150, "101-150", "151+")))</f>
        <v>51-100</v>
      </c>
      <c r="Y664" t="str">
        <f>IF(tbl_Customers[[#This Row],[total_intl_charge]] &lt;= 3, "Low Charges", "High Charges")</f>
        <v>Low Charges</v>
      </c>
      <c r="Z664" t="str">
        <f>IF(tbl_Customers[[#This Row],[total_eve_calls]]&lt;=80,"Low Calls",
IF(tbl_Customers[[#This Row],[total_eve_calls]]&lt;=120,"Medium Calls","High Calls"))</f>
        <v>Medium Calls</v>
      </c>
      <c r="AA664" t="str">
        <f>IF(tbl_Customers[[#This Row],[total_eve_charge]]&lt;=15,"Low Charges",
IF(tbl_Customers[[#This Row],[total_eve_charge]]&lt;=20,"Medium Charges","High Charges"))</f>
        <v>High Charges</v>
      </c>
      <c r="AB6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4" t="str">
        <f>IF(tbl_Customers[[#This Row],[number_vmail_messages]] = 0, "No Usage", IF(tbl_Customers[[#This Row],[number_vmail_messages]] &lt;= 20, "Low Usage", IF(tbl_Customers[[#This Row],[number_vmail_messages]] &lt;= 40, "Medium Usgae", "High Usage")))</f>
        <v>Medium Usgae</v>
      </c>
      <c r="AD664" t="str">
        <f>IF(tbl_Customers[[#This Row],[total_day_minutes]]&lt;=150,"Low Usage", IF(tbl_Customers[[#This Row],[total_day_minutes]]&lt;=200,"Medium Usage", IF(tbl_Customers[[#This Row],[total_day_minutes]]&lt;=250,"High Usage","Very High Usage")))</f>
        <v>Very High Usage</v>
      </c>
      <c r="AE664" t="str">
        <f>IF(tbl_Customers[[#This Row],[total_intl_calls]]&lt;=5,"Low Calls", IF(tbl_Customers[[#This Row],[total_intl_calls]]&lt;=10, "Medium Calls", "High Calls"))</f>
        <v>Low Calls</v>
      </c>
      <c r="AF6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64" s="36" t="str">
        <f>IF(tbl_Customers[[#This Row],[Churn_Risk_Score]]&gt;=10,"High Risk", IF(tbl_Customers[[#This Row],[Churn_Risk_Score]]&gt;=5,"Medium Risk","Low Risk"))</f>
        <v>Medium Risk</v>
      </c>
    </row>
    <row r="665" spans="1:33" x14ac:dyDescent="0.35">
      <c r="A665">
        <v>664</v>
      </c>
      <c r="B665" t="s">
        <v>45</v>
      </c>
      <c r="C665">
        <v>73</v>
      </c>
      <c r="D665" t="s">
        <v>25</v>
      </c>
      <c r="E665" t="s">
        <v>22</v>
      </c>
      <c r="F665" t="s">
        <v>22</v>
      </c>
      <c r="G665">
        <v>0</v>
      </c>
      <c r="H665">
        <v>187.3</v>
      </c>
      <c r="I665">
        <v>118</v>
      </c>
      <c r="J665">
        <v>31.84</v>
      </c>
      <c r="K665">
        <v>239.7</v>
      </c>
      <c r="L665">
        <v>90</v>
      </c>
      <c r="M665">
        <v>20.37</v>
      </c>
      <c r="N665">
        <v>167.5</v>
      </c>
      <c r="O665">
        <v>108</v>
      </c>
      <c r="P665">
        <v>7.54</v>
      </c>
      <c r="Q665">
        <v>15.1</v>
      </c>
      <c r="R665">
        <v>2</v>
      </c>
      <c r="S665">
        <v>4.08</v>
      </c>
      <c r="T665">
        <v>1</v>
      </c>
      <c r="U665" t="s">
        <v>22</v>
      </c>
      <c r="V665">
        <f>IF(tbl_Customers[[#This Row],[churn]] = "yes", 1, 0)</f>
        <v>0</v>
      </c>
      <c r="W665" t="str">
        <f>IF(tbl_Customers[[#This Row],[number_customer_service_calls]] &lt;= 1, "0-1 Calls", IF(tbl_Customers[[#This Row],[number_customer_service_calls]] &lt;= 3, "2-3 Calls", IF(tbl_Customers[[#This Row],[number_customer_service_calls]] &lt;=5, "4-5 Calls", "6+ Calls")))</f>
        <v>0-1 Calls</v>
      </c>
      <c r="X665" t="str">
        <f>IF(tbl_Customers[[#This Row],[account_length]] &lt;= 50, "0-50", IF(tbl_Customers[[#This Row],[account_length]] &lt;=100, "51-100", IF(tbl_Customers[[#This Row],[account_length]] &lt;= 150, "101-150", "151+")))</f>
        <v>51-100</v>
      </c>
      <c r="Y665" t="str">
        <f>IF(tbl_Customers[[#This Row],[total_intl_charge]] &lt;= 3, "Low Charges", "High Charges")</f>
        <v>High Charges</v>
      </c>
      <c r="Z665" t="str">
        <f>IF(tbl_Customers[[#This Row],[total_eve_calls]]&lt;=80,"Low Calls",
IF(tbl_Customers[[#This Row],[total_eve_calls]]&lt;=120,"Medium Calls","High Calls"))</f>
        <v>Medium Calls</v>
      </c>
      <c r="AA665" t="str">
        <f>IF(tbl_Customers[[#This Row],[total_eve_charge]]&lt;=15,"Low Charges",
IF(tbl_Customers[[#This Row],[total_eve_charge]]&lt;=20,"Medium Charges","High Charges"))</f>
        <v>High Charges</v>
      </c>
      <c r="AB6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5" t="str">
        <f>IF(tbl_Customers[[#This Row],[number_vmail_messages]] = 0, "No Usage", IF(tbl_Customers[[#This Row],[number_vmail_messages]] &lt;= 20, "Low Usage", IF(tbl_Customers[[#This Row],[number_vmail_messages]] &lt;= 40, "Medium Usgae", "High Usage")))</f>
        <v>No Usage</v>
      </c>
      <c r="AD665" t="str">
        <f>IF(tbl_Customers[[#This Row],[total_day_minutes]]&lt;=150,"Low Usage", IF(tbl_Customers[[#This Row],[total_day_minutes]]&lt;=200,"Medium Usage", IF(tbl_Customers[[#This Row],[total_day_minutes]]&lt;=250,"High Usage","Very High Usage")))</f>
        <v>Medium Usage</v>
      </c>
      <c r="AE665" t="str">
        <f>IF(tbl_Customers[[#This Row],[total_intl_calls]]&lt;=5,"Low Calls", IF(tbl_Customers[[#This Row],[total_intl_calls]]&lt;=10, "Medium Calls", "High Calls"))</f>
        <v>Low Calls</v>
      </c>
      <c r="AF6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65" s="36" t="str">
        <f>IF(tbl_Customers[[#This Row],[Churn_Risk_Score]]&gt;=10,"High Risk", IF(tbl_Customers[[#This Row],[Churn_Risk_Score]]&gt;=5,"Medium Risk","Low Risk"))</f>
        <v>Low Risk</v>
      </c>
    </row>
    <row r="666" spans="1:33" x14ac:dyDescent="0.35">
      <c r="A666">
        <v>665</v>
      </c>
      <c r="B666" t="s">
        <v>54</v>
      </c>
      <c r="C666">
        <v>92</v>
      </c>
      <c r="D666" t="s">
        <v>21</v>
      </c>
      <c r="E666" t="s">
        <v>22</v>
      </c>
      <c r="F666" t="s">
        <v>22</v>
      </c>
      <c r="G666">
        <v>0</v>
      </c>
      <c r="H666">
        <v>197</v>
      </c>
      <c r="I666">
        <v>84</v>
      </c>
      <c r="J666">
        <v>33.49</v>
      </c>
      <c r="K666">
        <v>269.3</v>
      </c>
      <c r="L666">
        <v>105</v>
      </c>
      <c r="M666">
        <v>22.89</v>
      </c>
      <c r="N666">
        <v>158.9</v>
      </c>
      <c r="O666">
        <v>105</v>
      </c>
      <c r="P666">
        <v>7.15</v>
      </c>
      <c r="Q666">
        <v>10.8</v>
      </c>
      <c r="R666">
        <v>4</v>
      </c>
      <c r="S666">
        <v>2.92</v>
      </c>
      <c r="T666">
        <v>1</v>
      </c>
      <c r="U666" t="s">
        <v>22</v>
      </c>
      <c r="V666">
        <f>IF(tbl_Customers[[#This Row],[churn]] = "yes", 1, 0)</f>
        <v>0</v>
      </c>
      <c r="W666" t="str">
        <f>IF(tbl_Customers[[#This Row],[number_customer_service_calls]] &lt;= 1, "0-1 Calls", IF(tbl_Customers[[#This Row],[number_customer_service_calls]] &lt;= 3, "2-3 Calls", IF(tbl_Customers[[#This Row],[number_customer_service_calls]] &lt;=5, "4-5 Calls", "6+ Calls")))</f>
        <v>0-1 Calls</v>
      </c>
      <c r="X666" t="str">
        <f>IF(tbl_Customers[[#This Row],[account_length]] &lt;= 50, "0-50", IF(tbl_Customers[[#This Row],[account_length]] &lt;=100, "51-100", IF(tbl_Customers[[#This Row],[account_length]] &lt;= 150, "101-150", "151+")))</f>
        <v>51-100</v>
      </c>
      <c r="Y666" t="str">
        <f>IF(tbl_Customers[[#This Row],[total_intl_charge]] &lt;= 3, "Low Charges", "High Charges")</f>
        <v>Low Charges</v>
      </c>
      <c r="Z666" t="str">
        <f>IF(tbl_Customers[[#This Row],[total_eve_calls]]&lt;=80,"Low Calls",
IF(tbl_Customers[[#This Row],[total_eve_calls]]&lt;=120,"Medium Calls","High Calls"))</f>
        <v>Medium Calls</v>
      </c>
      <c r="AA666" t="str">
        <f>IF(tbl_Customers[[#This Row],[total_eve_charge]]&lt;=15,"Low Charges",
IF(tbl_Customers[[#This Row],[total_eve_charge]]&lt;=20,"Medium Charges","High Charges"))</f>
        <v>High Charges</v>
      </c>
      <c r="AB6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6" t="str">
        <f>IF(tbl_Customers[[#This Row],[number_vmail_messages]] = 0, "No Usage", IF(tbl_Customers[[#This Row],[number_vmail_messages]] &lt;= 20, "Low Usage", IF(tbl_Customers[[#This Row],[number_vmail_messages]] &lt;= 40, "Medium Usgae", "High Usage")))</f>
        <v>No Usage</v>
      </c>
      <c r="AD666" t="str">
        <f>IF(tbl_Customers[[#This Row],[total_day_minutes]]&lt;=150,"Low Usage", IF(tbl_Customers[[#This Row],[total_day_minutes]]&lt;=200,"Medium Usage", IF(tbl_Customers[[#This Row],[total_day_minutes]]&lt;=250,"High Usage","Very High Usage")))</f>
        <v>Medium Usage</v>
      </c>
      <c r="AE666" t="str">
        <f>IF(tbl_Customers[[#This Row],[total_intl_calls]]&lt;=5,"Low Calls", IF(tbl_Customers[[#This Row],[total_intl_calls]]&lt;=10, "Medium Calls", "High Calls"))</f>
        <v>Low Calls</v>
      </c>
      <c r="AF6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66" s="36" t="str">
        <f>IF(tbl_Customers[[#This Row],[Churn_Risk_Score]]&gt;=10,"High Risk", IF(tbl_Customers[[#This Row],[Churn_Risk_Score]]&gt;=5,"Medium Risk","Low Risk"))</f>
        <v>Low Risk</v>
      </c>
    </row>
    <row r="667" spans="1:33" x14ac:dyDescent="0.35">
      <c r="A667">
        <v>666</v>
      </c>
      <c r="B667" t="s">
        <v>42</v>
      </c>
      <c r="C667">
        <v>113</v>
      </c>
      <c r="D667" t="s">
        <v>21</v>
      </c>
      <c r="E667" t="s">
        <v>22</v>
      </c>
      <c r="F667" t="s">
        <v>23</v>
      </c>
      <c r="G667">
        <v>32</v>
      </c>
      <c r="H667">
        <v>180.4</v>
      </c>
      <c r="I667">
        <v>89</v>
      </c>
      <c r="J667">
        <v>30.67</v>
      </c>
      <c r="K667">
        <v>129.4</v>
      </c>
      <c r="L667">
        <v>124</v>
      </c>
      <c r="M667">
        <v>11</v>
      </c>
      <c r="N667">
        <v>166.9</v>
      </c>
      <c r="O667">
        <v>124</v>
      </c>
      <c r="P667">
        <v>7.51</v>
      </c>
      <c r="Q667">
        <v>8.4</v>
      </c>
      <c r="R667">
        <v>2</v>
      </c>
      <c r="S667">
        <v>2.27</v>
      </c>
      <c r="T667">
        <v>1</v>
      </c>
      <c r="U667" t="s">
        <v>22</v>
      </c>
      <c r="V667">
        <f>IF(tbl_Customers[[#This Row],[churn]] = "yes", 1, 0)</f>
        <v>0</v>
      </c>
      <c r="W667" t="str">
        <f>IF(tbl_Customers[[#This Row],[number_customer_service_calls]] &lt;= 1, "0-1 Calls", IF(tbl_Customers[[#This Row],[number_customer_service_calls]] &lt;= 3, "2-3 Calls", IF(tbl_Customers[[#This Row],[number_customer_service_calls]] &lt;=5, "4-5 Calls", "6+ Calls")))</f>
        <v>0-1 Calls</v>
      </c>
      <c r="X667" t="str">
        <f>IF(tbl_Customers[[#This Row],[account_length]] &lt;= 50, "0-50", IF(tbl_Customers[[#This Row],[account_length]] &lt;=100, "51-100", IF(tbl_Customers[[#This Row],[account_length]] &lt;= 150, "101-150", "151+")))</f>
        <v>101-150</v>
      </c>
      <c r="Y667" t="str">
        <f>IF(tbl_Customers[[#This Row],[total_intl_charge]] &lt;= 3, "Low Charges", "High Charges")</f>
        <v>Low Charges</v>
      </c>
      <c r="Z667" t="str">
        <f>IF(tbl_Customers[[#This Row],[total_eve_calls]]&lt;=80,"Low Calls",
IF(tbl_Customers[[#This Row],[total_eve_calls]]&lt;=120,"Medium Calls","High Calls"))</f>
        <v>High Calls</v>
      </c>
      <c r="AA667" t="str">
        <f>IF(tbl_Customers[[#This Row],[total_eve_charge]]&lt;=15,"Low Charges",
IF(tbl_Customers[[#This Row],[total_eve_charge]]&lt;=20,"Medium Charges","High Charges"))</f>
        <v>Low Charges</v>
      </c>
      <c r="AB6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67" t="str">
        <f>IF(tbl_Customers[[#This Row],[number_vmail_messages]] = 0, "No Usage", IF(tbl_Customers[[#This Row],[number_vmail_messages]] &lt;= 20, "Low Usage", IF(tbl_Customers[[#This Row],[number_vmail_messages]] &lt;= 40, "Medium Usgae", "High Usage")))</f>
        <v>Medium Usgae</v>
      </c>
      <c r="AD667" t="str">
        <f>IF(tbl_Customers[[#This Row],[total_day_minutes]]&lt;=150,"Low Usage", IF(tbl_Customers[[#This Row],[total_day_minutes]]&lt;=200,"Medium Usage", IF(tbl_Customers[[#This Row],[total_day_minutes]]&lt;=250,"High Usage","Very High Usage")))</f>
        <v>Medium Usage</v>
      </c>
      <c r="AE667" t="str">
        <f>IF(tbl_Customers[[#This Row],[total_intl_calls]]&lt;=5,"Low Calls", IF(tbl_Customers[[#This Row],[total_intl_calls]]&lt;=10, "Medium Calls", "High Calls"))</f>
        <v>Low Calls</v>
      </c>
      <c r="AF6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67" s="36" t="str">
        <f>IF(tbl_Customers[[#This Row],[Churn_Risk_Score]]&gt;=10,"High Risk", IF(tbl_Customers[[#This Row],[Churn_Risk_Score]]&gt;=5,"Medium Risk","Low Risk"))</f>
        <v>Low Risk</v>
      </c>
    </row>
    <row r="668" spans="1:33" x14ac:dyDescent="0.35">
      <c r="A668">
        <v>667</v>
      </c>
      <c r="B668" t="s">
        <v>38</v>
      </c>
      <c r="C668">
        <v>68</v>
      </c>
      <c r="D668" t="s">
        <v>25</v>
      </c>
      <c r="E668" t="s">
        <v>23</v>
      </c>
      <c r="F668" t="s">
        <v>22</v>
      </c>
      <c r="G668">
        <v>0</v>
      </c>
      <c r="H668">
        <v>148.5</v>
      </c>
      <c r="I668">
        <v>126</v>
      </c>
      <c r="J668">
        <v>25.25</v>
      </c>
      <c r="K668">
        <v>219.4</v>
      </c>
      <c r="L668">
        <v>125</v>
      </c>
      <c r="M668">
        <v>18.649999999999999</v>
      </c>
      <c r="N668">
        <v>198.5</v>
      </c>
      <c r="O668">
        <v>121</v>
      </c>
      <c r="P668">
        <v>8.93</v>
      </c>
      <c r="Q668">
        <v>14.5</v>
      </c>
      <c r="R668">
        <v>7</v>
      </c>
      <c r="S668">
        <v>3.92</v>
      </c>
      <c r="T668">
        <v>1</v>
      </c>
      <c r="U668" t="s">
        <v>23</v>
      </c>
      <c r="V668">
        <f>IF(tbl_Customers[[#This Row],[churn]] = "yes", 1, 0)</f>
        <v>1</v>
      </c>
      <c r="W668" t="str">
        <f>IF(tbl_Customers[[#This Row],[number_customer_service_calls]] &lt;= 1, "0-1 Calls", IF(tbl_Customers[[#This Row],[number_customer_service_calls]] &lt;= 3, "2-3 Calls", IF(tbl_Customers[[#This Row],[number_customer_service_calls]] &lt;=5, "4-5 Calls", "6+ Calls")))</f>
        <v>0-1 Calls</v>
      </c>
      <c r="X668" t="str">
        <f>IF(tbl_Customers[[#This Row],[account_length]] &lt;= 50, "0-50", IF(tbl_Customers[[#This Row],[account_length]] &lt;=100, "51-100", IF(tbl_Customers[[#This Row],[account_length]] &lt;= 150, "101-150", "151+")))</f>
        <v>51-100</v>
      </c>
      <c r="Y668" t="str">
        <f>IF(tbl_Customers[[#This Row],[total_intl_charge]] &lt;= 3, "Low Charges", "High Charges")</f>
        <v>High Charges</v>
      </c>
      <c r="Z668" t="str">
        <f>IF(tbl_Customers[[#This Row],[total_eve_calls]]&lt;=80,"Low Calls",
IF(tbl_Customers[[#This Row],[total_eve_calls]]&lt;=120,"Medium Calls","High Calls"))</f>
        <v>High Calls</v>
      </c>
      <c r="AA668" t="str">
        <f>IF(tbl_Customers[[#This Row],[total_eve_charge]]&lt;=15,"Low Charges",
IF(tbl_Customers[[#This Row],[total_eve_charge]]&lt;=20,"Medium Charges","High Charges"))</f>
        <v>Medium Charges</v>
      </c>
      <c r="AB6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8" t="str">
        <f>IF(tbl_Customers[[#This Row],[number_vmail_messages]] = 0, "No Usage", IF(tbl_Customers[[#This Row],[number_vmail_messages]] &lt;= 20, "Low Usage", IF(tbl_Customers[[#This Row],[number_vmail_messages]] &lt;= 40, "Medium Usgae", "High Usage")))</f>
        <v>No Usage</v>
      </c>
      <c r="AD668" t="str">
        <f>IF(tbl_Customers[[#This Row],[total_day_minutes]]&lt;=150,"Low Usage", IF(tbl_Customers[[#This Row],[total_day_minutes]]&lt;=200,"Medium Usage", IF(tbl_Customers[[#This Row],[total_day_minutes]]&lt;=250,"High Usage","Very High Usage")))</f>
        <v>Low Usage</v>
      </c>
      <c r="AE668" t="str">
        <f>IF(tbl_Customers[[#This Row],[total_intl_calls]]&lt;=5,"Low Calls", IF(tbl_Customers[[#This Row],[total_intl_calls]]&lt;=10, "Medium Calls", "High Calls"))</f>
        <v>Medium Calls</v>
      </c>
      <c r="AF6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68" s="36" t="str">
        <f>IF(tbl_Customers[[#This Row],[Churn_Risk_Score]]&gt;=10,"High Risk", IF(tbl_Customers[[#This Row],[Churn_Risk_Score]]&gt;=5,"Medium Risk","Low Risk"))</f>
        <v>Medium Risk</v>
      </c>
    </row>
    <row r="669" spans="1:33" x14ac:dyDescent="0.35">
      <c r="A669">
        <v>668</v>
      </c>
      <c r="B669" t="s">
        <v>48</v>
      </c>
      <c r="C669">
        <v>135</v>
      </c>
      <c r="D669" t="s">
        <v>21</v>
      </c>
      <c r="E669" t="s">
        <v>22</v>
      </c>
      <c r="F669" t="s">
        <v>23</v>
      </c>
      <c r="G669">
        <v>22</v>
      </c>
      <c r="H669">
        <v>197.1</v>
      </c>
      <c r="I669">
        <v>113</v>
      </c>
      <c r="J669">
        <v>33.51</v>
      </c>
      <c r="K669">
        <v>259.39999999999998</v>
      </c>
      <c r="L669">
        <v>95</v>
      </c>
      <c r="M669">
        <v>22.05</v>
      </c>
      <c r="N669">
        <v>134.69999999999999</v>
      </c>
      <c r="O669">
        <v>135</v>
      </c>
      <c r="P669">
        <v>6.06</v>
      </c>
      <c r="Q669">
        <v>14.6</v>
      </c>
      <c r="R669">
        <v>5</v>
      </c>
      <c r="S669">
        <v>3.94</v>
      </c>
      <c r="T669">
        <v>2</v>
      </c>
      <c r="U669" t="s">
        <v>22</v>
      </c>
      <c r="V669">
        <f>IF(tbl_Customers[[#This Row],[churn]] = "yes", 1, 0)</f>
        <v>0</v>
      </c>
      <c r="W669" t="str">
        <f>IF(tbl_Customers[[#This Row],[number_customer_service_calls]] &lt;= 1, "0-1 Calls", IF(tbl_Customers[[#This Row],[number_customer_service_calls]] &lt;= 3, "2-3 Calls", IF(tbl_Customers[[#This Row],[number_customer_service_calls]] &lt;=5, "4-5 Calls", "6+ Calls")))</f>
        <v>2-3 Calls</v>
      </c>
      <c r="X669" t="str">
        <f>IF(tbl_Customers[[#This Row],[account_length]] &lt;= 50, "0-50", IF(tbl_Customers[[#This Row],[account_length]] &lt;=100, "51-100", IF(tbl_Customers[[#This Row],[account_length]] &lt;= 150, "101-150", "151+")))</f>
        <v>101-150</v>
      </c>
      <c r="Y669" t="str">
        <f>IF(tbl_Customers[[#This Row],[total_intl_charge]] &lt;= 3, "Low Charges", "High Charges")</f>
        <v>High Charges</v>
      </c>
      <c r="Z669" t="str">
        <f>IF(tbl_Customers[[#This Row],[total_eve_calls]]&lt;=80,"Low Calls",
IF(tbl_Customers[[#This Row],[total_eve_calls]]&lt;=120,"Medium Calls","High Calls"))</f>
        <v>Medium Calls</v>
      </c>
      <c r="AA669" t="str">
        <f>IF(tbl_Customers[[#This Row],[total_eve_charge]]&lt;=15,"Low Charges",
IF(tbl_Customers[[#This Row],[total_eve_charge]]&lt;=20,"Medium Charges","High Charges"))</f>
        <v>High Charges</v>
      </c>
      <c r="AB6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9" t="str">
        <f>IF(tbl_Customers[[#This Row],[number_vmail_messages]] = 0, "No Usage", IF(tbl_Customers[[#This Row],[number_vmail_messages]] &lt;= 20, "Low Usage", IF(tbl_Customers[[#This Row],[number_vmail_messages]] &lt;= 40, "Medium Usgae", "High Usage")))</f>
        <v>Medium Usgae</v>
      </c>
      <c r="AD669" t="str">
        <f>IF(tbl_Customers[[#This Row],[total_day_minutes]]&lt;=150,"Low Usage", IF(tbl_Customers[[#This Row],[total_day_minutes]]&lt;=200,"Medium Usage", IF(tbl_Customers[[#This Row],[total_day_minutes]]&lt;=250,"High Usage","Very High Usage")))</f>
        <v>Medium Usage</v>
      </c>
      <c r="AE669" t="str">
        <f>IF(tbl_Customers[[#This Row],[total_intl_calls]]&lt;=5,"Low Calls", IF(tbl_Customers[[#This Row],[total_intl_calls]]&lt;=10, "Medium Calls", "High Calls"))</f>
        <v>Low Calls</v>
      </c>
      <c r="AF6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69" s="36" t="str">
        <f>IF(tbl_Customers[[#This Row],[Churn_Risk_Score]]&gt;=10,"High Risk", IF(tbl_Customers[[#This Row],[Churn_Risk_Score]]&gt;=5,"Medium Risk","Low Risk"))</f>
        <v>Low Risk</v>
      </c>
    </row>
    <row r="670" spans="1:33" x14ac:dyDescent="0.35">
      <c r="A670">
        <v>669</v>
      </c>
      <c r="B670" t="s">
        <v>42</v>
      </c>
      <c r="C670">
        <v>100</v>
      </c>
      <c r="D670" t="s">
        <v>21</v>
      </c>
      <c r="E670" t="s">
        <v>22</v>
      </c>
      <c r="F670" t="s">
        <v>23</v>
      </c>
      <c r="G670">
        <v>26</v>
      </c>
      <c r="H670">
        <v>153.69999999999999</v>
      </c>
      <c r="I670">
        <v>115</v>
      </c>
      <c r="J670">
        <v>26.13</v>
      </c>
      <c r="K670">
        <v>137.80000000000001</v>
      </c>
      <c r="L670">
        <v>146</v>
      </c>
      <c r="M670">
        <v>11.71</v>
      </c>
      <c r="N670">
        <v>213.5</v>
      </c>
      <c r="O670">
        <v>104</v>
      </c>
      <c r="P670">
        <v>9.61</v>
      </c>
      <c r="Q670">
        <v>15.9</v>
      </c>
      <c r="R670">
        <v>5</v>
      </c>
      <c r="S670">
        <v>4.29</v>
      </c>
      <c r="T670">
        <v>1</v>
      </c>
      <c r="U670" t="s">
        <v>22</v>
      </c>
      <c r="V670">
        <f>IF(tbl_Customers[[#This Row],[churn]] = "yes", 1, 0)</f>
        <v>0</v>
      </c>
      <c r="W670" t="str">
        <f>IF(tbl_Customers[[#This Row],[number_customer_service_calls]] &lt;= 1, "0-1 Calls", IF(tbl_Customers[[#This Row],[number_customer_service_calls]] &lt;= 3, "2-3 Calls", IF(tbl_Customers[[#This Row],[number_customer_service_calls]] &lt;=5, "4-5 Calls", "6+ Calls")))</f>
        <v>0-1 Calls</v>
      </c>
      <c r="X670" t="str">
        <f>IF(tbl_Customers[[#This Row],[account_length]] &lt;= 50, "0-50", IF(tbl_Customers[[#This Row],[account_length]] &lt;=100, "51-100", IF(tbl_Customers[[#This Row],[account_length]] &lt;= 150, "101-150", "151+")))</f>
        <v>51-100</v>
      </c>
      <c r="Y670" t="str">
        <f>IF(tbl_Customers[[#This Row],[total_intl_charge]] &lt;= 3, "Low Charges", "High Charges")</f>
        <v>High Charges</v>
      </c>
      <c r="Z670" t="str">
        <f>IF(tbl_Customers[[#This Row],[total_eve_calls]]&lt;=80,"Low Calls",
IF(tbl_Customers[[#This Row],[total_eve_calls]]&lt;=120,"Medium Calls","High Calls"))</f>
        <v>High Calls</v>
      </c>
      <c r="AA670" t="str">
        <f>IF(tbl_Customers[[#This Row],[total_eve_charge]]&lt;=15,"Low Charges",
IF(tbl_Customers[[#This Row],[total_eve_charge]]&lt;=20,"Medium Charges","High Charges"))</f>
        <v>Low Charges</v>
      </c>
      <c r="AB6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70" t="str">
        <f>IF(tbl_Customers[[#This Row],[number_vmail_messages]] = 0, "No Usage", IF(tbl_Customers[[#This Row],[number_vmail_messages]] &lt;= 20, "Low Usage", IF(tbl_Customers[[#This Row],[number_vmail_messages]] &lt;= 40, "Medium Usgae", "High Usage")))</f>
        <v>Medium Usgae</v>
      </c>
      <c r="AD670" t="str">
        <f>IF(tbl_Customers[[#This Row],[total_day_minutes]]&lt;=150,"Low Usage", IF(tbl_Customers[[#This Row],[total_day_minutes]]&lt;=200,"Medium Usage", IF(tbl_Customers[[#This Row],[total_day_minutes]]&lt;=250,"High Usage","Very High Usage")))</f>
        <v>Medium Usage</v>
      </c>
      <c r="AE670" t="str">
        <f>IF(tbl_Customers[[#This Row],[total_intl_calls]]&lt;=5,"Low Calls", IF(tbl_Customers[[#This Row],[total_intl_calls]]&lt;=10, "Medium Calls", "High Calls"))</f>
        <v>Low Calls</v>
      </c>
      <c r="AF6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70" s="36" t="str">
        <f>IF(tbl_Customers[[#This Row],[Churn_Risk_Score]]&gt;=10,"High Risk", IF(tbl_Customers[[#This Row],[Churn_Risk_Score]]&gt;=5,"Medium Risk","Low Risk"))</f>
        <v>Low Risk</v>
      </c>
    </row>
    <row r="671" spans="1:33" x14ac:dyDescent="0.35">
      <c r="A671">
        <v>670</v>
      </c>
      <c r="B671" t="s">
        <v>60</v>
      </c>
      <c r="C671">
        <v>96</v>
      </c>
      <c r="D671" t="s">
        <v>21</v>
      </c>
      <c r="E671" t="s">
        <v>22</v>
      </c>
      <c r="F671" t="s">
        <v>23</v>
      </c>
      <c r="G671">
        <v>27</v>
      </c>
      <c r="H671">
        <v>261.3</v>
      </c>
      <c r="I671">
        <v>96</v>
      </c>
      <c r="J671">
        <v>44.42</v>
      </c>
      <c r="K671">
        <v>220.9</v>
      </c>
      <c r="L671">
        <v>101</v>
      </c>
      <c r="M671">
        <v>18.78</v>
      </c>
      <c r="N671">
        <v>179.4</v>
      </c>
      <c r="O671">
        <v>97</v>
      </c>
      <c r="P671">
        <v>8.07</v>
      </c>
      <c r="Q671">
        <v>11.3</v>
      </c>
      <c r="R671">
        <v>2</v>
      </c>
      <c r="S671">
        <v>3.05</v>
      </c>
      <c r="T671">
        <v>1</v>
      </c>
      <c r="U671" t="s">
        <v>22</v>
      </c>
      <c r="V671">
        <f>IF(tbl_Customers[[#This Row],[churn]] = "yes", 1, 0)</f>
        <v>0</v>
      </c>
      <c r="W671" t="str">
        <f>IF(tbl_Customers[[#This Row],[number_customer_service_calls]] &lt;= 1, "0-1 Calls", IF(tbl_Customers[[#This Row],[number_customer_service_calls]] &lt;= 3, "2-3 Calls", IF(tbl_Customers[[#This Row],[number_customer_service_calls]] &lt;=5, "4-5 Calls", "6+ Calls")))</f>
        <v>0-1 Calls</v>
      </c>
      <c r="X671" t="str">
        <f>IF(tbl_Customers[[#This Row],[account_length]] &lt;= 50, "0-50", IF(tbl_Customers[[#This Row],[account_length]] &lt;=100, "51-100", IF(tbl_Customers[[#This Row],[account_length]] &lt;= 150, "101-150", "151+")))</f>
        <v>51-100</v>
      </c>
      <c r="Y671" t="str">
        <f>IF(tbl_Customers[[#This Row],[total_intl_charge]] &lt;= 3, "Low Charges", "High Charges")</f>
        <v>High Charges</v>
      </c>
      <c r="Z671" t="str">
        <f>IF(tbl_Customers[[#This Row],[total_eve_calls]]&lt;=80,"Low Calls",
IF(tbl_Customers[[#This Row],[total_eve_calls]]&lt;=120,"Medium Calls","High Calls"))</f>
        <v>Medium Calls</v>
      </c>
      <c r="AA671" t="str">
        <f>IF(tbl_Customers[[#This Row],[total_eve_charge]]&lt;=15,"Low Charges",
IF(tbl_Customers[[#This Row],[total_eve_charge]]&lt;=20,"Medium Charges","High Charges"))</f>
        <v>Medium Charges</v>
      </c>
      <c r="AB6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1" t="str">
        <f>IF(tbl_Customers[[#This Row],[number_vmail_messages]] = 0, "No Usage", IF(tbl_Customers[[#This Row],[number_vmail_messages]] &lt;= 20, "Low Usage", IF(tbl_Customers[[#This Row],[number_vmail_messages]] &lt;= 40, "Medium Usgae", "High Usage")))</f>
        <v>Medium Usgae</v>
      </c>
      <c r="AD671" t="str">
        <f>IF(tbl_Customers[[#This Row],[total_day_minutes]]&lt;=150,"Low Usage", IF(tbl_Customers[[#This Row],[total_day_minutes]]&lt;=200,"Medium Usage", IF(tbl_Customers[[#This Row],[total_day_minutes]]&lt;=250,"High Usage","Very High Usage")))</f>
        <v>Very High Usage</v>
      </c>
      <c r="AE671" t="str">
        <f>IF(tbl_Customers[[#This Row],[total_intl_calls]]&lt;=5,"Low Calls", IF(tbl_Customers[[#This Row],[total_intl_calls]]&lt;=10, "Medium Calls", "High Calls"))</f>
        <v>Low Calls</v>
      </c>
      <c r="AF6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71" s="36" t="str">
        <f>IF(tbl_Customers[[#This Row],[Churn_Risk_Score]]&gt;=10,"High Risk", IF(tbl_Customers[[#This Row],[Churn_Risk_Score]]&gt;=5,"Medium Risk","Low Risk"))</f>
        <v>Medium Risk</v>
      </c>
    </row>
    <row r="672" spans="1:33" x14ac:dyDescent="0.35">
      <c r="A672">
        <v>671</v>
      </c>
      <c r="B672" t="s">
        <v>66</v>
      </c>
      <c r="C672">
        <v>108</v>
      </c>
      <c r="D672" t="s">
        <v>28</v>
      </c>
      <c r="E672" t="s">
        <v>22</v>
      </c>
      <c r="F672" t="s">
        <v>22</v>
      </c>
      <c r="G672">
        <v>0</v>
      </c>
      <c r="H672">
        <v>246.2</v>
      </c>
      <c r="I672">
        <v>102</v>
      </c>
      <c r="J672">
        <v>41.85</v>
      </c>
      <c r="K672">
        <v>202.4</v>
      </c>
      <c r="L672">
        <v>134</v>
      </c>
      <c r="M672">
        <v>17.2</v>
      </c>
      <c r="N672">
        <v>180.1</v>
      </c>
      <c r="O672">
        <v>95</v>
      </c>
      <c r="P672">
        <v>8.1</v>
      </c>
      <c r="Q672">
        <v>9.4</v>
      </c>
      <c r="R672">
        <v>5</v>
      </c>
      <c r="S672">
        <v>2.54</v>
      </c>
      <c r="T672">
        <v>1</v>
      </c>
      <c r="U672" t="s">
        <v>22</v>
      </c>
      <c r="V672">
        <f>IF(tbl_Customers[[#This Row],[churn]] = "yes", 1, 0)</f>
        <v>0</v>
      </c>
      <c r="W672" t="str">
        <f>IF(tbl_Customers[[#This Row],[number_customer_service_calls]] &lt;= 1, "0-1 Calls", IF(tbl_Customers[[#This Row],[number_customer_service_calls]] &lt;= 3, "2-3 Calls", IF(tbl_Customers[[#This Row],[number_customer_service_calls]] &lt;=5, "4-5 Calls", "6+ Calls")))</f>
        <v>0-1 Calls</v>
      </c>
      <c r="X672" t="str">
        <f>IF(tbl_Customers[[#This Row],[account_length]] &lt;= 50, "0-50", IF(tbl_Customers[[#This Row],[account_length]] &lt;=100, "51-100", IF(tbl_Customers[[#This Row],[account_length]] &lt;= 150, "101-150", "151+")))</f>
        <v>101-150</v>
      </c>
      <c r="Y672" t="str">
        <f>IF(tbl_Customers[[#This Row],[total_intl_charge]] &lt;= 3, "Low Charges", "High Charges")</f>
        <v>Low Charges</v>
      </c>
      <c r="Z672" t="str">
        <f>IF(tbl_Customers[[#This Row],[total_eve_calls]]&lt;=80,"Low Calls",
IF(tbl_Customers[[#This Row],[total_eve_calls]]&lt;=120,"Medium Calls","High Calls"))</f>
        <v>High Calls</v>
      </c>
      <c r="AA672" t="str">
        <f>IF(tbl_Customers[[#This Row],[total_eve_charge]]&lt;=15,"Low Charges",
IF(tbl_Customers[[#This Row],[total_eve_charge]]&lt;=20,"Medium Charges","High Charges"))</f>
        <v>Medium Charges</v>
      </c>
      <c r="AB6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2" t="str">
        <f>IF(tbl_Customers[[#This Row],[number_vmail_messages]] = 0, "No Usage", IF(tbl_Customers[[#This Row],[number_vmail_messages]] &lt;= 20, "Low Usage", IF(tbl_Customers[[#This Row],[number_vmail_messages]] &lt;= 40, "Medium Usgae", "High Usage")))</f>
        <v>No Usage</v>
      </c>
      <c r="AD672" t="str">
        <f>IF(tbl_Customers[[#This Row],[total_day_minutes]]&lt;=150,"Low Usage", IF(tbl_Customers[[#This Row],[total_day_minutes]]&lt;=200,"Medium Usage", IF(tbl_Customers[[#This Row],[total_day_minutes]]&lt;=250,"High Usage","Very High Usage")))</f>
        <v>High Usage</v>
      </c>
      <c r="AE672" t="str">
        <f>IF(tbl_Customers[[#This Row],[total_intl_calls]]&lt;=5,"Low Calls", IF(tbl_Customers[[#This Row],[total_intl_calls]]&lt;=10, "Medium Calls", "High Calls"))</f>
        <v>Low Calls</v>
      </c>
      <c r="AF6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72" s="36" t="str">
        <f>IF(tbl_Customers[[#This Row],[Churn_Risk_Score]]&gt;=10,"High Risk", IF(tbl_Customers[[#This Row],[Churn_Risk_Score]]&gt;=5,"Medium Risk","Low Risk"))</f>
        <v>Low Risk</v>
      </c>
    </row>
    <row r="673" spans="1:33" x14ac:dyDescent="0.35">
      <c r="A673">
        <v>672</v>
      </c>
      <c r="B673" t="s">
        <v>40</v>
      </c>
      <c r="C673">
        <v>84</v>
      </c>
      <c r="D673" t="s">
        <v>28</v>
      </c>
      <c r="E673" t="s">
        <v>22</v>
      </c>
      <c r="F673" t="s">
        <v>22</v>
      </c>
      <c r="G673">
        <v>0</v>
      </c>
      <c r="H673">
        <v>191</v>
      </c>
      <c r="I673">
        <v>88</v>
      </c>
      <c r="J673">
        <v>32.47</v>
      </c>
      <c r="K673">
        <v>318.8</v>
      </c>
      <c r="L673">
        <v>119</v>
      </c>
      <c r="M673">
        <v>27.1</v>
      </c>
      <c r="N673">
        <v>247.3</v>
      </c>
      <c r="O673">
        <v>79</v>
      </c>
      <c r="P673">
        <v>11.13</v>
      </c>
      <c r="Q673">
        <v>6.5</v>
      </c>
      <c r="R673">
        <v>4</v>
      </c>
      <c r="S673">
        <v>1.76</v>
      </c>
      <c r="T673">
        <v>0</v>
      </c>
      <c r="U673" t="s">
        <v>22</v>
      </c>
      <c r="V673">
        <f>IF(tbl_Customers[[#This Row],[churn]] = "yes", 1, 0)</f>
        <v>0</v>
      </c>
      <c r="W673" t="str">
        <f>IF(tbl_Customers[[#This Row],[number_customer_service_calls]] &lt;= 1, "0-1 Calls", IF(tbl_Customers[[#This Row],[number_customer_service_calls]] &lt;= 3, "2-3 Calls", IF(tbl_Customers[[#This Row],[number_customer_service_calls]] &lt;=5, "4-5 Calls", "6+ Calls")))</f>
        <v>0-1 Calls</v>
      </c>
      <c r="X673" t="str">
        <f>IF(tbl_Customers[[#This Row],[account_length]] &lt;= 50, "0-50", IF(tbl_Customers[[#This Row],[account_length]] &lt;=100, "51-100", IF(tbl_Customers[[#This Row],[account_length]] &lt;= 150, "101-150", "151+")))</f>
        <v>51-100</v>
      </c>
      <c r="Y673" t="str">
        <f>IF(tbl_Customers[[#This Row],[total_intl_charge]] &lt;= 3, "Low Charges", "High Charges")</f>
        <v>Low Charges</v>
      </c>
      <c r="Z673" t="str">
        <f>IF(tbl_Customers[[#This Row],[total_eve_calls]]&lt;=80,"Low Calls",
IF(tbl_Customers[[#This Row],[total_eve_calls]]&lt;=120,"Medium Calls","High Calls"))</f>
        <v>Medium Calls</v>
      </c>
      <c r="AA673" t="str">
        <f>IF(tbl_Customers[[#This Row],[total_eve_charge]]&lt;=15,"Low Charges",
IF(tbl_Customers[[#This Row],[total_eve_charge]]&lt;=20,"Medium Charges","High Charges"))</f>
        <v>High Charges</v>
      </c>
      <c r="AB6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3" t="str">
        <f>IF(tbl_Customers[[#This Row],[number_vmail_messages]] = 0, "No Usage", IF(tbl_Customers[[#This Row],[number_vmail_messages]] &lt;= 20, "Low Usage", IF(tbl_Customers[[#This Row],[number_vmail_messages]] &lt;= 40, "Medium Usgae", "High Usage")))</f>
        <v>No Usage</v>
      </c>
      <c r="AD673" t="str">
        <f>IF(tbl_Customers[[#This Row],[total_day_minutes]]&lt;=150,"Low Usage", IF(tbl_Customers[[#This Row],[total_day_minutes]]&lt;=200,"Medium Usage", IF(tbl_Customers[[#This Row],[total_day_minutes]]&lt;=250,"High Usage","Very High Usage")))</f>
        <v>Medium Usage</v>
      </c>
      <c r="AE673" t="str">
        <f>IF(tbl_Customers[[#This Row],[total_intl_calls]]&lt;=5,"Low Calls", IF(tbl_Customers[[#This Row],[total_intl_calls]]&lt;=10, "Medium Calls", "High Calls"))</f>
        <v>Low Calls</v>
      </c>
      <c r="AF6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73" s="36" t="str">
        <f>IF(tbl_Customers[[#This Row],[Churn_Risk_Score]]&gt;=10,"High Risk", IF(tbl_Customers[[#This Row],[Churn_Risk_Score]]&gt;=5,"Medium Risk","Low Risk"))</f>
        <v>Low Risk</v>
      </c>
    </row>
    <row r="674" spans="1:33" x14ac:dyDescent="0.35">
      <c r="A674">
        <v>673</v>
      </c>
      <c r="B674" t="s">
        <v>59</v>
      </c>
      <c r="C674">
        <v>134</v>
      </c>
      <c r="D674" t="s">
        <v>25</v>
      </c>
      <c r="E674" t="s">
        <v>22</v>
      </c>
      <c r="F674" t="s">
        <v>22</v>
      </c>
      <c r="G674">
        <v>0</v>
      </c>
      <c r="H674">
        <v>208.3</v>
      </c>
      <c r="I674">
        <v>86</v>
      </c>
      <c r="J674">
        <v>35.409999999999997</v>
      </c>
      <c r="K674">
        <v>253.6</v>
      </c>
      <c r="L674">
        <v>89</v>
      </c>
      <c r="M674">
        <v>21.56</v>
      </c>
      <c r="N674">
        <v>291</v>
      </c>
      <c r="O674">
        <v>86</v>
      </c>
      <c r="P674">
        <v>13.1</v>
      </c>
      <c r="Q674">
        <v>12.6</v>
      </c>
      <c r="R674">
        <v>3</v>
      </c>
      <c r="S674">
        <v>3.4</v>
      </c>
      <c r="T674">
        <v>1</v>
      </c>
      <c r="U674" t="s">
        <v>22</v>
      </c>
      <c r="V674">
        <f>IF(tbl_Customers[[#This Row],[churn]] = "yes", 1, 0)</f>
        <v>0</v>
      </c>
      <c r="W674" t="str">
        <f>IF(tbl_Customers[[#This Row],[number_customer_service_calls]] &lt;= 1, "0-1 Calls", IF(tbl_Customers[[#This Row],[number_customer_service_calls]] &lt;= 3, "2-3 Calls", IF(tbl_Customers[[#This Row],[number_customer_service_calls]] &lt;=5, "4-5 Calls", "6+ Calls")))</f>
        <v>0-1 Calls</v>
      </c>
      <c r="X674" t="str">
        <f>IF(tbl_Customers[[#This Row],[account_length]] &lt;= 50, "0-50", IF(tbl_Customers[[#This Row],[account_length]] &lt;=100, "51-100", IF(tbl_Customers[[#This Row],[account_length]] &lt;= 150, "101-150", "151+")))</f>
        <v>101-150</v>
      </c>
      <c r="Y674" t="str">
        <f>IF(tbl_Customers[[#This Row],[total_intl_charge]] &lt;= 3, "Low Charges", "High Charges")</f>
        <v>High Charges</v>
      </c>
      <c r="Z674" t="str">
        <f>IF(tbl_Customers[[#This Row],[total_eve_calls]]&lt;=80,"Low Calls",
IF(tbl_Customers[[#This Row],[total_eve_calls]]&lt;=120,"Medium Calls","High Calls"))</f>
        <v>Medium Calls</v>
      </c>
      <c r="AA674" t="str">
        <f>IF(tbl_Customers[[#This Row],[total_eve_charge]]&lt;=15,"Low Charges",
IF(tbl_Customers[[#This Row],[total_eve_charge]]&lt;=20,"Medium Charges","High Charges"))</f>
        <v>High Charges</v>
      </c>
      <c r="AB6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4" t="str">
        <f>IF(tbl_Customers[[#This Row],[number_vmail_messages]] = 0, "No Usage", IF(tbl_Customers[[#This Row],[number_vmail_messages]] &lt;= 20, "Low Usage", IF(tbl_Customers[[#This Row],[number_vmail_messages]] &lt;= 40, "Medium Usgae", "High Usage")))</f>
        <v>No Usage</v>
      </c>
      <c r="AD674" t="str">
        <f>IF(tbl_Customers[[#This Row],[total_day_minutes]]&lt;=150,"Low Usage", IF(tbl_Customers[[#This Row],[total_day_minutes]]&lt;=200,"Medium Usage", IF(tbl_Customers[[#This Row],[total_day_minutes]]&lt;=250,"High Usage","Very High Usage")))</f>
        <v>High Usage</v>
      </c>
      <c r="AE674" t="str">
        <f>IF(tbl_Customers[[#This Row],[total_intl_calls]]&lt;=5,"Low Calls", IF(tbl_Customers[[#This Row],[total_intl_calls]]&lt;=10, "Medium Calls", "High Calls"))</f>
        <v>Low Calls</v>
      </c>
      <c r="AF6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74" s="36" t="str">
        <f>IF(tbl_Customers[[#This Row],[Churn_Risk_Score]]&gt;=10,"High Risk", IF(tbl_Customers[[#This Row],[Churn_Risk_Score]]&gt;=5,"Medium Risk","Low Risk"))</f>
        <v>Low Risk</v>
      </c>
    </row>
    <row r="675" spans="1:33" x14ac:dyDescent="0.35">
      <c r="A675">
        <v>674</v>
      </c>
      <c r="B675" t="s">
        <v>35</v>
      </c>
      <c r="C675">
        <v>72</v>
      </c>
      <c r="D675" t="s">
        <v>21</v>
      </c>
      <c r="E675" t="s">
        <v>22</v>
      </c>
      <c r="F675" t="s">
        <v>22</v>
      </c>
      <c r="G675">
        <v>0</v>
      </c>
      <c r="H675">
        <v>253</v>
      </c>
      <c r="I675">
        <v>73</v>
      </c>
      <c r="J675">
        <v>43.01</v>
      </c>
      <c r="K675">
        <v>219.3</v>
      </c>
      <c r="L675">
        <v>78</v>
      </c>
      <c r="M675">
        <v>18.64</v>
      </c>
      <c r="N675">
        <v>210.8</v>
      </c>
      <c r="O675">
        <v>89</v>
      </c>
      <c r="P675">
        <v>9.49</v>
      </c>
      <c r="Q675">
        <v>9.8000000000000007</v>
      </c>
      <c r="R675">
        <v>4</v>
      </c>
      <c r="S675">
        <v>2.65</v>
      </c>
      <c r="T675">
        <v>0</v>
      </c>
      <c r="U675" t="s">
        <v>22</v>
      </c>
      <c r="V675">
        <f>IF(tbl_Customers[[#This Row],[churn]] = "yes", 1, 0)</f>
        <v>0</v>
      </c>
      <c r="W675" t="str">
        <f>IF(tbl_Customers[[#This Row],[number_customer_service_calls]] &lt;= 1, "0-1 Calls", IF(tbl_Customers[[#This Row],[number_customer_service_calls]] &lt;= 3, "2-3 Calls", IF(tbl_Customers[[#This Row],[number_customer_service_calls]] &lt;=5, "4-5 Calls", "6+ Calls")))</f>
        <v>0-1 Calls</v>
      </c>
      <c r="X675" t="str">
        <f>IF(tbl_Customers[[#This Row],[account_length]] &lt;= 50, "0-50", IF(tbl_Customers[[#This Row],[account_length]] &lt;=100, "51-100", IF(tbl_Customers[[#This Row],[account_length]] &lt;= 150, "101-150", "151+")))</f>
        <v>51-100</v>
      </c>
      <c r="Y675" t="str">
        <f>IF(tbl_Customers[[#This Row],[total_intl_charge]] &lt;= 3, "Low Charges", "High Charges")</f>
        <v>Low Charges</v>
      </c>
      <c r="Z675" t="str">
        <f>IF(tbl_Customers[[#This Row],[total_eve_calls]]&lt;=80,"Low Calls",
IF(tbl_Customers[[#This Row],[total_eve_calls]]&lt;=120,"Medium Calls","High Calls"))</f>
        <v>Low Calls</v>
      </c>
      <c r="AA675" t="str">
        <f>IF(tbl_Customers[[#This Row],[total_eve_charge]]&lt;=15,"Low Charges",
IF(tbl_Customers[[#This Row],[total_eve_charge]]&lt;=20,"Medium Charges","High Charges"))</f>
        <v>Medium Charges</v>
      </c>
      <c r="AB6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5" t="str">
        <f>IF(tbl_Customers[[#This Row],[number_vmail_messages]] = 0, "No Usage", IF(tbl_Customers[[#This Row],[number_vmail_messages]] &lt;= 20, "Low Usage", IF(tbl_Customers[[#This Row],[number_vmail_messages]] &lt;= 40, "Medium Usgae", "High Usage")))</f>
        <v>No Usage</v>
      </c>
      <c r="AD675" t="str">
        <f>IF(tbl_Customers[[#This Row],[total_day_minutes]]&lt;=150,"Low Usage", IF(tbl_Customers[[#This Row],[total_day_minutes]]&lt;=200,"Medium Usage", IF(tbl_Customers[[#This Row],[total_day_minutes]]&lt;=250,"High Usage","Very High Usage")))</f>
        <v>Very High Usage</v>
      </c>
      <c r="AE675" t="str">
        <f>IF(tbl_Customers[[#This Row],[total_intl_calls]]&lt;=5,"Low Calls", IF(tbl_Customers[[#This Row],[total_intl_calls]]&lt;=10, "Medium Calls", "High Calls"))</f>
        <v>Low Calls</v>
      </c>
      <c r="AF6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75" s="36" t="str">
        <f>IF(tbl_Customers[[#This Row],[Churn_Risk_Score]]&gt;=10,"High Risk", IF(tbl_Customers[[#This Row],[Churn_Risk_Score]]&gt;=5,"Medium Risk","Low Risk"))</f>
        <v>Medium Risk</v>
      </c>
    </row>
    <row r="676" spans="1:33" x14ac:dyDescent="0.35">
      <c r="A676">
        <v>675</v>
      </c>
      <c r="B676" t="s">
        <v>68</v>
      </c>
      <c r="C676">
        <v>83</v>
      </c>
      <c r="D676" t="s">
        <v>25</v>
      </c>
      <c r="E676" t="s">
        <v>22</v>
      </c>
      <c r="F676" t="s">
        <v>22</v>
      </c>
      <c r="G676">
        <v>0</v>
      </c>
      <c r="H676">
        <v>202.3</v>
      </c>
      <c r="I676">
        <v>87</v>
      </c>
      <c r="J676">
        <v>34.39</v>
      </c>
      <c r="K676">
        <v>201.5</v>
      </c>
      <c r="L676">
        <v>111</v>
      </c>
      <c r="M676">
        <v>17.13</v>
      </c>
      <c r="N676">
        <v>101.7</v>
      </c>
      <c r="O676">
        <v>82</v>
      </c>
      <c r="P676">
        <v>4.58</v>
      </c>
      <c r="Q676">
        <v>6.8</v>
      </c>
      <c r="R676">
        <v>4</v>
      </c>
      <c r="S676">
        <v>1.84</v>
      </c>
      <c r="T676">
        <v>0</v>
      </c>
      <c r="U676" t="s">
        <v>22</v>
      </c>
      <c r="V676">
        <f>IF(tbl_Customers[[#This Row],[churn]] = "yes", 1, 0)</f>
        <v>0</v>
      </c>
      <c r="W676" t="str">
        <f>IF(tbl_Customers[[#This Row],[number_customer_service_calls]] &lt;= 1, "0-1 Calls", IF(tbl_Customers[[#This Row],[number_customer_service_calls]] &lt;= 3, "2-3 Calls", IF(tbl_Customers[[#This Row],[number_customer_service_calls]] &lt;=5, "4-5 Calls", "6+ Calls")))</f>
        <v>0-1 Calls</v>
      </c>
      <c r="X676" t="str">
        <f>IF(tbl_Customers[[#This Row],[account_length]] &lt;= 50, "0-50", IF(tbl_Customers[[#This Row],[account_length]] &lt;=100, "51-100", IF(tbl_Customers[[#This Row],[account_length]] &lt;= 150, "101-150", "151+")))</f>
        <v>51-100</v>
      </c>
      <c r="Y676" t="str">
        <f>IF(tbl_Customers[[#This Row],[total_intl_charge]] &lt;= 3, "Low Charges", "High Charges")</f>
        <v>Low Charges</v>
      </c>
      <c r="Z676" t="str">
        <f>IF(tbl_Customers[[#This Row],[total_eve_calls]]&lt;=80,"Low Calls",
IF(tbl_Customers[[#This Row],[total_eve_calls]]&lt;=120,"Medium Calls","High Calls"))</f>
        <v>Medium Calls</v>
      </c>
      <c r="AA676" t="str">
        <f>IF(tbl_Customers[[#This Row],[total_eve_charge]]&lt;=15,"Low Charges",
IF(tbl_Customers[[#This Row],[total_eve_charge]]&lt;=20,"Medium Charges","High Charges"))</f>
        <v>Medium Charges</v>
      </c>
      <c r="AB6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6" t="str">
        <f>IF(tbl_Customers[[#This Row],[number_vmail_messages]] = 0, "No Usage", IF(tbl_Customers[[#This Row],[number_vmail_messages]] &lt;= 20, "Low Usage", IF(tbl_Customers[[#This Row],[number_vmail_messages]] &lt;= 40, "Medium Usgae", "High Usage")))</f>
        <v>No Usage</v>
      </c>
      <c r="AD676" t="str">
        <f>IF(tbl_Customers[[#This Row],[total_day_minutes]]&lt;=150,"Low Usage", IF(tbl_Customers[[#This Row],[total_day_minutes]]&lt;=200,"Medium Usage", IF(tbl_Customers[[#This Row],[total_day_minutes]]&lt;=250,"High Usage","Very High Usage")))</f>
        <v>High Usage</v>
      </c>
      <c r="AE676" t="str">
        <f>IF(tbl_Customers[[#This Row],[total_intl_calls]]&lt;=5,"Low Calls", IF(tbl_Customers[[#This Row],[total_intl_calls]]&lt;=10, "Medium Calls", "High Calls"))</f>
        <v>Low Calls</v>
      </c>
      <c r="AF6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76" s="36" t="str">
        <f>IF(tbl_Customers[[#This Row],[Churn_Risk_Score]]&gt;=10,"High Risk", IF(tbl_Customers[[#This Row],[Churn_Risk_Score]]&gt;=5,"Medium Risk","Low Risk"))</f>
        <v>Low Risk</v>
      </c>
    </row>
    <row r="677" spans="1:33" x14ac:dyDescent="0.35">
      <c r="A677">
        <v>676</v>
      </c>
      <c r="B677" t="s">
        <v>48</v>
      </c>
      <c r="C677">
        <v>56</v>
      </c>
      <c r="D677" t="s">
        <v>21</v>
      </c>
      <c r="E677" t="s">
        <v>22</v>
      </c>
      <c r="F677" t="s">
        <v>23</v>
      </c>
      <c r="G677">
        <v>30</v>
      </c>
      <c r="H677">
        <v>127.1</v>
      </c>
      <c r="I677">
        <v>89</v>
      </c>
      <c r="J677">
        <v>21.61</v>
      </c>
      <c r="K677">
        <v>172.1</v>
      </c>
      <c r="L677">
        <v>116</v>
      </c>
      <c r="M677">
        <v>14.63</v>
      </c>
      <c r="N677">
        <v>194.6</v>
      </c>
      <c r="O677">
        <v>111</v>
      </c>
      <c r="P677">
        <v>8.76</v>
      </c>
      <c r="Q677">
        <v>12.1</v>
      </c>
      <c r="R677">
        <v>3</v>
      </c>
      <c r="S677">
        <v>3.27</v>
      </c>
      <c r="T677">
        <v>1</v>
      </c>
      <c r="U677" t="s">
        <v>22</v>
      </c>
      <c r="V677">
        <f>IF(tbl_Customers[[#This Row],[churn]] = "yes", 1, 0)</f>
        <v>0</v>
      </c>
      <c r="W677" t="str">
        <f>IF(tbl_Customers[[#This Row],[number_customer_service_calls]] &lt;= 1, "0-1 Calls", IF(tbl_Customers[[#This Row],[number_customer_service_calls]] &lt;= 3, "2-3 Calls", IF(tbl_Customers[[#This Row],[number_customer_service_calls]] &lt;=5, "4-5 Calls", "6+ Calls")))</f>
        <v>0-1 Calls</v>
      </c>
      <c r="X677" t="str">
        <f>IF(tbl_Customers[[#This Row],[account_length]] &lt;= 50, "0-50", IF(tbl_Customers[[#This Row],[account_length]] &lt;=100, "51-100", IF(tbl_Customers[[#This Row],[account_length]] &lt;= 150, "101-150", "151+")))</f>
        <v>51-100</v>
      </c>
      <c r="Y677" t="str">
        <f>IF(tbl_Customers[[#This Row],[total_intl_charge]] &lt;= 3, "Low Charges", "High Charges")</f>
        <v>High Charges</v>
      </c>
      <c r="Z677" t="str">
        <f>IF(tbl_Customers[[#This Row],[total_eve_calls]]&lt;=80,"Low Calls",
IF(tbl_Customers[[#This Row],[total_eve_calls]]&lt;=120,"Medium Calls","High Calls"))</f>
        <v>Medium Calls</v>
      </c>
      <c r="AA677" t="str">
        <f>IF(tbl_Customers[[#This Row],[total_eve_charge]]&lt;=15,"Low Charges",
IF(tbl_Customers[[#This Row],[total_eve_charge]]&lt;=20,"Medium Charges","High Charges"))</f>
        <v>Low Charges</v>
      </c>
      <c r="AB6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77" t="str">
        <f>IF(tbl_Customers[[#This Row],[number_vmail_messages]] = 0, "No Usage", IF(tbl_Customers[[#This Row],[number_vmail_messages]] &lt;= 20, "Low Usage", IF(tbl_Customers[[#This Row],[number_vmail_messages]] &lt;= 40, "Medium Usgae", "High Usage")))</f>
        <v>Medium Usgae</v>
      </c>
      <c r="AD677" t="str">
        <f>IF(tbl_Customers[[#This Row],[total_day_minutes]]&lt;=150,"Low Usage", IF(tbl_Customers[[#This Row],[total_day_minutes]]&lt;=200,"Medium Usage", IF(tbl_Customers[[#This Row],[total_day_minutes]]&lt;=250,"High Usage","Very High Usage")))</f>
        <v>Low Usage</v>
      </c>
      <c r="AE677" t="str">
        <f>IF(tbl_Customers[[#This Row],[total_intl_calls]]&lt;=5,"Low Calls", IF(tbl_Customers[[#This Row],[total_intl_calls]]&lt;=10, "Medium Calls", "High Calls"))</f>
        <v>Low Calls</v>
      </c>
      <c r="AF6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77" s="36" t="str">
        <f>IF(tbl_Customers[[#This Row],[Churn_Risk_Score]]&gt;=10,"High Risk", IF(tbl_Customers[[#This Row],[Churn_Risk_Score]]&gt;=5,"Medium Risk","Low Risk"))</f>
        <v>Low Risk</v>
      </c>
    </row>
    <row r="678" spans="1:33" x14ac:dyDescent="0.35">
      <c r="A678">
        <v>677</v>
      </c>
      <c r="B678" t="s">
        <v>54</v>
      </c>
      <c r="C678">
        <v>171</v>
      </c>
      <c r="D678" t="s">
        <v>28</v>
      </c>
      <c r="E678" t="s">
        <v>22</v>
      </c>
      <c r="F678" t="s">
        <v>23</v>
      </c>
      <c r="G678">
        <v>17</v>
      </c>
      <c r="H678">
        <v>186.9</v>
      </c>
      <c r="I678">
        <v>94</v>
      </c>
      <c r="J678">
        <v>31.77</v>
      </c>
      <c r="K678">
        <v>240</v>
      </c>
      <c r="L678">
        <v>138</v>
      </c>
      <c r="M678">
        <v>20.399999999999999</v>
      </c>
      <c r="N678">
        <v>200.9</v>
      </c>
      <c r="O678">
        <v>64</v>
      </c>
      <c r="P678">
        <v>9.0399999999999991</v>
      </c>
      <c r="Q678">
        <v>5.8</v>
      </c>
      <c r="R678">
        <v>3</v>
      </c>
      <c r="S678">
        <v>1.57</v>
      </c>
      <c r="T678">
        <v>1</v>
      </c>
      <c r="U678" t="s">
        <v>22</v>
      </c>
      <c r="V678">
        <f>IF(tbl_Customers[[#This Row],[churn]] = "yes", 1, 0)</f>
        <v>0</v>
      </c>
      <c r="W678" t="str">
        <f>IF(tbl_Customers[[#This Row],[number_customer_service_calls]] &lt;= 1, "0-1 Calls", IF(tbl_Customers[[#This Row],[number_customer_service_calls]] &lt;= 3, "2-3 Calls", IF(tbl_Customers[[#This Row],[number_customer_service_calls]] &lt;=5, "4-5 Calls", "6+ Calls")))</f>
        <v>0-1 Calls</v>
      </c>
      <c r="X678" t="str">
        <f>IF(tbl_Customers[[#This Row],[account_length]] &lt;= 50, "0-50", IF(tbl_Customers[[#This Row],[account_length]] &lt;=100, "51-100", IF(tbl_Customers[[#This Row],[account_length]] &lt;= 150, "101-150", "151+")))</f>
        <v>151+</v>
      </c>
      <c r="Y678" t="str">
        <f>IF(tbl_Customers[[#This Row],[total_intl_charge]] &lt;= 3, "Low Charges", "High Charges")</f>
        <v>Low Charges</v>
      </c>
      <c r="Z678" t="str">
        <f>IF(tbl_Customers[[#This Row],[total_eve_calls]]&lt;=80,"Low Calls",
IF(tbl_Customers[[#This Row],[total_eve_calls]]&lt;=120,"Medium Calls","High Calls"))</f>
        <v>High Calls</v>
      </c>
      <c r="AA678" t="str">
        <f>IF(tbl_Customers[[#This Row],[total_eve_charge]]&lt;=15,"Low Charges",
IF(tbl_Customers[[#This Row],[total_eve_charge]]&lt;=20,"Medium Charges","High Charges"))</f>
        <v>High Charges</v>
      </c>
      <c r="AB6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8" t="str">
        <f>IF(tbl_Customers[[#This Row],[number_vmail_messages]] = 0, "No Usage", IF(tbl_Customers[[#This Row],[number_vmail_messages]] &lt;= 20, "Low Usage", IF(tbl_Customers[[#This Row],[number_vmail_messages]] &lt;= 40, "Medium Usgae", "High Usage")))</f>
        <v>Low Usage</v>
      </c>
      <c r="AD678" t="str">
        <f>IF(tbl_Customers[[#This Row],[total_day_minutes]]&lt;=150,"Low Usage", IF(tbl_Customers[[#This Row],[total_day_minutes]]&lt;=200,"Medium Usage", IF(tbl_Customers[[#This Row],[total_day_minutes]]&lt;=250,"High Usage","Very High Usage")))</f>
        <v>Medium Usage</v>
      </c>
      <c r="AE678" t="str">
        <f>IF(tbl_Customers[[#This Row],[total_intl_calls]]&lt;=5,"Low Calls", IF(tbl_Customers[[#This Row],[total_intl_calls]]&lt;=10, "Medium Calls", "High Calls"))</f>
        <v>Low Calls</v>
      </c>
      <c r="AF6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78" s="36" t="str">
        <f>IF(tbl_Customers[[#This Row],[Churn_Risk_Score]]&gt;=10,"High Risk", IF(tbl_Customers[[#This Row],[Churn_Risk_Score]]&gt;=5,"Medium Risk","Low Risk"))</f>
        <v>Low Risk</v>
      </c>
    </row>
    <row r="679" spans="1:33" x14ac:dyDescent="0.35">
      <c r="A679">
        <v>678</v>
      </c>
      <c r="B679" t="s">
        <v>69</v>
      </c>
      <c r="C679">
        <v>123</v>
      </c>
      <c r="D679" t="s">
        <v>28</v>
      </c>
      <c r="E679" t="s">
        <v>22</v>
      </c>
      <c r="F679" t="s">
        <v>22</v>
      </c>
      <c r="G679">
        <v>0</v>
      </c>
      <c r="H679">
        <v>194</v>
      </c>
      <c r="I679">
        <v>118</v>
      </c>
      <c r="J679">
        <v>32.979999999999997</v>
      </c>
      <c r="K679">
        <v>242</v>
      </c>
      <c r="L679">
        <v>114</v>
      </c>
      <c r="M679">
        <v>20.57</v>
      </c>
      <c r="N679">
        <v>146.30000000000001</v>
      </c>
      <c r="O679">
        <v>108</v>
      </c>
      <c r="P679">
        <v>6.58</v>
      </c>
      <c r="Q679">
        <v>12.1</v>
      </c>
      <c r="R679">
        <v>4</v>
      </c>
      <c r="S679">
        <v>3.27</v>
      </c>
      <c r="T679">
        <v>1</v>
      </c>
      <c r="U679" t="s">
        <v>22</v>
      </c>
      <c r="V679">
        <f>IF(tbl_Customers[[#This Row],[churn]] = "yes", 1, 0)</f>
        <v>0</v>
      </c>
      <c r="W679" t="str">
        <f>IF(tbl_Customers[[#This Row],[number_customer_service_calls]] &lt;= 1, "0-1 Calls", IF(tbl_Customers[[#This Row],[number_customer_service_calls]] &lt;= 3, "2-3 Calls", IF(tbl_Customers[[#This Row],[number_customer_service_calls]] &lt;=5, "4-5 Calls", "6+ Calls")))</f>
        <v>0-1 Calls</v>
      </c>
      <c r="X679" t="str">
        <f>IF(tbl_Customers[[#This Row],[account_length]] &lt;= 50, "0-50", IF(tbl_Customers[[#This Row],[account_length]] &lt;=100, "51-100", IF(tbl_Customers[[#This Row],[account_length]] &lt;= 150, "101-150", "151+")))</f>
        <v>101-150</v>
      </c>
      <c r="Y679" t="str">
        <f>IF(tbl_Customers[[#This Row],[total_intl_charge]] &lt;= 3, "Low Charges", "High Charges")</f>
        <v>High Charges</v>
      </c>
      <c r="Z679" t="str">
        <f>IF(tbl_Customers[[#This Row],[total_eve_calls]]&lt;=80,"Low Calls",
IF(tbl_Customers[[#This Row],[total_eve_calls]]&lt;=120,"Medium Calls","High Calls"))</f>
        <v>Medium Calls</v>
      </c>
      <c r="AA679" t="str">
        <f>IF(tbl_Customers[[#This Row],[total_eve_charge]]&lt;=15,"Low Charges",
IF(tbl_Customers[[#This Row],[total_eve_charge]]&lt;=20,"Medium Charges","High Charges"))</f>
        <v>High Charges</v>
      </c>
      <c r="AB6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9" t="str">
        <f>IF(tbl_Customers[[#This Row],[number_vmail_messages]] = 0, "No Usage", IF(tbl_Customers[[#This Row],[number_vmail_messages]] &lt;= 20, "Low Usage", IF(tbl_Customers[[#This Row],[number_vmail_messages]] &lt;= 40, "Medium Usgae", "High Usage")))</f>
        <v>No Usage</v>
      </c>
      <c r="AD679" t="str">
        <f>IF(tbl_Customers[[#This Row],[total_day_minutes]]&lt;=150,"Low Usage", IF(tbl_Customers[[#This Row],[total_day_minutes]]&lt;=200,"Medium Usage", IF(tbl_Customers[[#This Row],[total_day_minutes]]&lt;=250,"High Usage","Very High Usage")))</f>
        <v>Medium Usage</v>
      </c>
      <c r="AE679" t="str">
        <f>IF(tbl_Customers[[#This Row],[total_intl_calls]]&lt;=5,"Low Calls", IF(tbl_Customers[[#This Row],[total_intl_calls]]&lt;=10, "Medium Calls", "High Calls"))</f>
        <v>Low Calls</v>
      </c>
      <c r="AF6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79" s="36" t="str">
        <f>IF(tbl_Customers[[#This Row],[Churn_Risk_Score]]&gt;=10,"High Risk", IF(tbl_Customers[[#This Row],[Churn_Risk_Score]]&gt;=5,"Medium Risk","Low Risk"))</f>
        <v>Low Risk</v>
      </c>
    </row>
    <row r="680" spans="1:33" x14ac:dyDescent="0.35">
      <c r="A680">
        <v>679</v>
      </c>
      <c r="B680" t="s">
        <v>40</v>
      </c>
      <c r="C680">
        <v>58</v>
      </c>
      <c r="D680" t="s">
        <v>28</v>
      </c>
      <c r="E680" t="s">
        <v>22</v>
      </c>
      <c r="F680" t="s">
        <v>22</v>
      </c>
      <c r="G680">
        <v>0</v>
      </c>
      <c r="H680">
        <v>234.8</v>
      </c>
      <c r="I680">
        <v>89</v>
      </c>
      <c r="J680">
        <v>39.92</v>
      </c>
      <c r="K680">
        <v>106.8</v>
      </c>
      <c r="L680">
        <v>131</v>
      </c>
      <c r="M680">
        <v>9.08</v>
      </c>
      <c r="N680">
        <v>178.5</v>
      </c>
      <c r="O680">
        <v>122</v>
      </c>
      <c r="P680">
        <v>8.0299999999999994</v>
      </c>
      <c r="Q680">
        <v>9.9</v>
      </c>
      <c r="R680">
        <v>6</v>
      </c>
      <c r="S680">
        <v>2.67</v>
      </c>
      <c r="T680">
        <v>0</v>
      </c>
      <c r="U680" t="s">
        <v>22</v>
      </c>
      <c r="V680">
        <f>IF(tbl_Customers[[#This Row],[churn]] = "yes", 1, 0)</f>
        <v>0</v>
      </c>
      <c r="W680" t="str">
        <f>IF(tbl_Customers[[#This Row],[number_customer_service_calls]] &lt;= 1, "0-1 Calls", IF(tbl_Customers[[#This Row],[number_customer_service_calls]] &lt;= 3, "2-3 Calls", IF(tbl_Customers[[#This Row],[number_customer_service_calls]] &lt;=5, "4-5 Calls", "6+ Calls")))</f>
        <v>0-1 Calls</v>
      </c>
      <c r="X680" t="str">
        <f>IF(tbl_Customers[[#This Row],[account_length]] &lt;= 50, "0-50", IF(tbl_Customers[[#This Row],[account_length]] &lt;=100, "51-100", IF(tbl_Customers[[#This Row],[account_length]] &lt;= 150, "101-150", "151+")))</f>
        <v>51-100</v>
      </c>
      <c r="Y680" t="str">
        <f>IF(tbl_Customers[[#This Row],[total_intl_charge]] &lt;= 3, "Low Charges", "High Charges")</f>
        <v>Low Charges</v>
      </c>
      <c r="Z680" t="str">
        <f>IF(tbl_Customers[[#This Row],[total_eve_calls]]&lt;=80,"Low Calls",
IF(tbl_Customers[[#This Row],[total_eve_calls]]&lt;=120,"Medium Calls","High Calls"))</f>
        <v>High Calls</v>
      </c>
      <c r="AA680" t="str">
        <f>IF(tbl_Customers[[#This Row],[total_eve_charge]]&lt;=15,"Low Charges",
IF(tbl_Customers[[#This Row],[total_eve_charge]]&lt;=20,"Medium Charges","High Charges"))</f>
        <v>Low Charges</v>
      </c>
      <c r="AB6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0" t="str">
        <f>IF(tbl_Customers[[#This Row],[number_vmail_messages]] = 0, "No Usage", IF(tbl_Customers[[#This Row],[number_vmail_messages]] &lt;= 20, "Low Usage", IF(tbl_Customers[[#This Row],[number_vmail_messages]] &lt;= 40, "Medium Usgae", "High Usage")))</f>
        <v>No Usage</v>
      </c>
      <c r="AD680" t="str">
        <f>IF(tbl_Customers[[#This Row],[total_day_minutes]]&lt;=150,"Low Usage", IF(tbl_Customers[[#This Row],[total_day_minutes]]&lt;=200,"Medium Usage", IF(tbl_Customers[[#This Row],[total_day_minutes]]&lt;=250,"High Usage","Very High Usage")))</f>
        <v>High Usage</v>
      </c>
      <c r="AE680" t="str">
        <f>IF(tbl_Customers[[#This Row],[total_intl_calls]]&lt;=5,"Low Calls", IF(tbl_Customers[[#This Row],[total_intl_calls]]&lt;=10, "Medium Calls", "High Calls"))</f>
        <v>Medium Calls</v>
      </c>
      <c r="AF6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80" s="36" t="str">
        <f>IF(tbl_Customers[[#This Row],[Churn_Risk_Score]]&gt;=10,"High Risk", IF(tbl_Customers[[#This Row],[Churn_Risk_Score]]&gt;=5,"Medium Risk","Low Risk"))</f>
        <v>Low Risk</v>
      </c>
    </row>
    <row r="681" spans="1:33" x14ac:dyDescent="0.35">
      <c r="A681">
        <v>680</v>
      </c>
      <c r="B681" t="s">
        <v>47</v>
      </c>
      <c r="C681">
        <v>156</v>
      </c>
      <c r="D681" t="s">
        <v>28</v>
      </c>
      <c r="E681" t="s">
        <v>22</v>
      </c>
      <c r="F681" t="s">
        <v>22</v>
      </c>
      <c r="G681">
        <v>0</v>
      </c>
      <c r="H681">
        <v>123.7</v>
      </c>
      <c r="I681">
        <v>96</v>
      </c>
      <c r="J681">
        <v>21.03</v>
      </c>
      <c r="K681">
        <v>103</v>
      </c>
      <c r="L681">
        <v>80</v>
      </c>
      <c r="M681">
        <v>8.76</v>
      </c>
      <c r="N681">
        <v>189.4</v>
      </c>
      <c r="O681">
        <v>82</v>
      </c>
      <c r="P681">
        <v>8.52</v>
      </c>
      <c r="Q681">
        <v>13.1</v>
      </c>
      <c r="R681">
        <v>4</v>
      </c>
      <c r="S681">
        <v>3.54</v>
      </c>
      <c r="T681">
        <v>1</v>
      </c>
      <c r="U681" t="s">
        <v>22</v>
      </c>
      <c r="V681">
        <f>IF(tbl_Customers[[#This Row],[churn]] = "yes", 1, 0)</f>
        <v>0</v>
      </c>
      <c r="W681" t="str">
        <f>IF(tbl_Customers[[#This Row],[number_customer_service_calls]] &lt;= 1, "0-1 Calls", IF(tbl_Customers[[#This Row],[number_customer_service_calls]] &lt;= 3, "2-3 Calls", IF(tbl_Customers[[#This Row],[number_customer_service_calls]] &lt;=5, "4-5 Calls", "6+ Calls")))</f>
        <v>0-1 Calls</v>
      </c>
      <c r="X681" t="str">
        <f>IF(tbl_Customers[[#This Row],[account_length]] &lt;= 50, "0-50", IF(tbl_Customers[[#This Row],[account_length]] &lt;=100, "51-100", IF(tbl_Customers[[#This Row],[account_length]] &lt;= 150, "101-150", "151+")))</f>
        <v>151+</v>
      </c>
      <c r="Y681" t="str">
        <f>IF(tbl_Customers[[#This Row],[total_intl_charge]] &lt;= 3, "Low Charges", "High Charges")</f>
        <v>High Charges</v>
      </c>
      <c r="Z681" t="str">
        <f>IF(tbl_Customers[[#This Row],[total_eve_calls]]&lt;=80,"Low Calls",
IF(tbl_Customers[[#This Row],[total_eve_calls]]&lt;=120,"Medium Calls","High Calls"))</f>
        <v>Low Calls</v>
      </c>
      <c r="AA681" t="str">
        <f>IF(tbl_Customers[[#This Row],[total_eve_charge]]&lt;=15,"Low Charges",
IF(tbl_Customers[[#This Row],[total_eve_charge]]&lt;=20,"Medium Charges","High Charges"))</f>
        <v>Low Charges</v>
      </c>
      <c r="AB6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1" t="str">
        <f>IF(tbl_Customers[[#This Row],[number_vmail_messages]] = 0, "No Usage", IF(tbl_Customers[[#This Row],[number_vmail_messages]] &lt;= 20, "Low Usage", IF(tbl_Customers[[#This Row],[number_vmail_messages]] &lt;= 40, "Medium Usgae", "High Usage")))</f>
        <v>No Usage</v>
      </c>
      <c r="AD681" t="str">
        <f>IF(tbl_Customers[[#This Row],[total_day_minutes]]&lt;=150,"Low Usage", IF(tbl_Customers[[#This Row],[total_day_minutes]]&lt;=200,"Medium Usage", IF(tbl_Customers[[#This Row],[total_day_minutes]]&lt;=250,"High Usage","Very High Usage")))</f>
        <v>Low Usage</v>
      </c>
      <c r="AE681" t="str">
        <f>IF(tbl_Customers[[#This Row],[total_intl_calls]]&lt;=5,"Low Calls", IF(tbl_Customers[[#This Row],[total_intl_calls]]&lt;=10, "Medium Calls", "High Calls"))</f>
        <v>Low Calls</v>
      </c>
      <c r="AF6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1" s="36" t="str">
        <f>IF(tbl_Customers[[#This Row],[Churn_Risk_Score]]&gt;=10,"High Risk", IF(tbl_Customers[[#This Row],[Churn_Risk_Score]]&gt;=5,"Medium Risk","Low Risk"))</f>
        <v>Low Risk</v>
      </c>
    </row>
    <row r="682" spans="1:33" x14ac:dyDescent="0.35">
      <c r="A682">
        <v>681</v>
      </c>
      <c r="B682" t="s">
        <v>51</v>
      </c>
      <c r="C682">
        <v>166</v>
      </c>
      <c r="D682" t="s">
        <v>28</v>
      </c>
      <c r="E682" t="s">
        <v>22</v>
      </c>
      <c r="F682" t="s">
        <v>22</v>
      </c>
      <c r="G682">
        <v>0</v>
      </c>
      <c r="H682">
        <v>173.9</v>
      </c>
      <c r="I682">
        <v>103</v>
      </c>
      <c r="J682">
        <v>29.56</v>
      </c>
      <c r="K682">
        <v>276.39999999999998</v>
      </c>
      <c r="L682">
        <v>83</v>
      </c>
      <c r="M682">
        <v>23.49</v>
      </c>
      <c r="N682">
        <v>190.8</v>
      </c>
      <c r="O682">
        <v>113</v>
      </c>
      <c r="P682">
        <v>8.59</v>
      </c>
      <c r="Q682">
        <v>15.3</v>
      </c>
      <c r="R682">
        <v>5</v>
      </c>
      <c r="S682">
        <v>4.13</v>
      </c>
      <c r="T682">
        <v>0</v>
      </c>
      <c r="U682" t="s">
        <v>22</v>
      </c>
      <c r="V682">
        <f>IF(tbl_Customers[[#This Row],[churn]] = "yes", 1, 0)</f>
        <v>0</v>
      </c>
      <c r="W682" t="str">
        <f>IF(tbl_Customers[[#This Row],[number_customer_service_calls]] &lt;= 1, "0-1 Calls", IF(tbl_Customers[[#This Row],[number_customer_service_calls]] &lt;= 3, "2-3 Calls", IF(tbl_Customers[[#This Row],[number_customer_service_calls]] &lt;=5, "4-5 Calls", "6+ Calls")))</f>
        <v>0-1 Calls</v>
      </c>
      <c r="X682" t="str">
        <f>IF(tbl_Customers[[#This Row],[account_length]] &lt;= 50, "0-50", IF(tbl_Customers[[#This Row],[account_length]] &lt;=100, "51-100", IF(tbl_Customers[[#This Row],[account_length]] &lt;= 150, "101-150", "151+")))</f>
        <v>151+</v>
      </c>
      <c r="Y682" t="str">
        <f>IF(tbl_Customers[[#This Row],[total_intl_charge]] &lt;= 3, "Low Charges", "High Charges")</f>
        <v>High Charges</v>
      </c>
      <c r="Z682" t="str">
        <f>IF(tbl_Customers[[#This Row],[total_eve_calls]]&lt;=80,"Low Calls",
IF(tbl_Customers[[#This Row],[total_eve_calls]]&lt;=120,"Medium Calls","High Calls"))</f>
        <v>Medium Calls</v>
      </c>
      <c r="AA682" t="str">
        <f>IF(tbl_Customers[[#This Row],[total_eve_charge]]&lt;=15,"Low Charges",
IF(tbl_Customers[[#This Row],[total_eve_charge]]&lt;=20,"Medium Charges","High Charges"))</f>
        <v>High Charges</v>
      </c>
      <c r="AB6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2" t="str">
        <f>IF(tbl_Customers[[#This Row],[number_vmail_messages]] = 0, "No Usage", IF(tbl_Customers[[#This Row],[number_vmail_messages]] &lt;= 20, "Low Usage", IF(tbl_Customers[[#This Row],[number_vmail_messages]] &lt;= 40, "Medium Usgae", "High Usage")))</f>
        <v>No Usage</v>
      </c>
      <c r="AD682" t="str">
        <f>IF(tbl_Customers[[#This Row],[total_day_minutes]]&lt;=150,"Low Usage", IF(tbl_Customers[[#This Row],[total_day_minutes]]&lt;=200,"Medium Usage", IF(tbl_Customers[[#This Row],[total_day_minutes]]&lt;=250,"High Usage","Very High Usage")))</f>
        <v>Medium Usage</v>
      </c>
      <c r="AE682" t="str">
        <f>IF(tbl_Customers[[#This Row],[total_intl_calls]]&lt;=5,"Low Calls", IF(tbl_Customers[[#This Row],[total_intl_calls]]&lt;=10, "Medium Calls", "High Calls"))</f>
        <v>Low Calls</v>
      </c>
      <c r="AF6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2" s="36" t="str">
        <f>IF(tbl_Customers[[#This Row],[Churn_Risk_Score]]&gt;=10,"High Risk", IF(tbl_Customers[[#This Row],[Churn_Risk_Score]]&gt;=5,"Medium Risk","Low Risk"))</f>
        <v>Low Risk</v>
      </c>
    </row>
    <row r="683" spans="1:33" x14ac:dyDescent="0.35">
      <c r="A683">
        <v>682</v>
      </c>
      <c r="B683" t="s">
        <v>59</v>
      </c>
      <c r="C683">
        <v>75</v>
      </c>
      <c r="D683" t="s">
        <v>28</v>
      </c>
      <c r="E683" t="s">
        <v>22</v>
      </c>
      <c r="F683" t="s">
        <v>23</v>
      </c>
      <c r="G683">
        <v>41</v>
      </c>
      <c r="H683">
        <v>130.9</v>
      </c>
      <c r="I683">
        <v>115</v>
      </c>
      <c r="J683">
        <v>22.25</v>
      </c>
      <c r="K683">
        <v>203.4</v>
      </c>
      <c r="L683">
        <v>110</v>
      </c>
      <c r="M683">
        <v>17.29</v>
      </c>
      <c r="N683">
        <v>171.7</v>
      </c>
      <c r="O683">
        <v>68</v>
      </c>
      <c r="P683">
        <v>7.73</v>
      </c>
      <c r="Q683">
        <v>12.4</v>
      </c>
      <c r="R683">
        <v>4</v>
      </c>
      <c r="S683">
        <v>3.35</v>
      </c>
      <c r="T683">
        <v>1</v>
      </c>
      <c r="U683" t="s">
        <v>22</v>
      </c>
      <c r="V683">
        <f>IF(tbl_Customers[[#This Row],[churn]] = "yes", 1, 0)</f>
        <v>0</v>
      </c>
      <c r="W683" t="str">
        <f>IF(tbl_Customers[[#This Row],[number_customer_service_calls]] &lt;= 1, "0-1 Calls", IF(tbl_Customers[[#This Row],[number_customer_service_calls]] &lt;= 3, "2-3 Calls", IF(tbl_Customers[[#This Row],[number_customer_service_calls]] &lt;=5, "4-5 Calls", "6+ Calls")))</f>
        <v>0-1 Calls</v>
      </c>
      <c r="X683" t="str">
        <f>IF(tbl_Customers[[#This Row],[account_length]] &lt;= 50, "0-50", IF(tbl_Customers[[#This Row],[account_length]] &lt;=100, "51-100", IF(tbl_Customers[[#This Row],[account_length]] &lt;= 150, "101-150", "151+")))</f>
        <v>51-100</v>
      </c>
      <c r="Y683" t="str">
        <f>IF(tbl_Customers[[#This Row],[total_intl_charge]] &lt;= 3, "Low Charges", "High Charges")</f>
        <v>High Charges</v>
      </c>
      <c r="Z683" t="str">
        <f>IF(tbl_Customers[[#This Row],[total_eve_calls]]&lt;=80,"Low Calls",
IF(tbl_Customers[[#This Row],[total_eve_calls]]&lt;=120,"Medium Calls","High Calls"))</f>
        <v>Medium Calls</v>
      </c>
      <c r="AA683" t="str">
        <f>IF(tbl_Customers[[#This Row],[total_eve_charge]]&lt;=15,"Low Charges",
IF(tbl_Customers[[#This Row],[total_eve_charge]]&lt;=20,"Medium Charges","High Charges"))</f>
        <v>Medium Charges</v>
      </c>
      <c r="AB6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3" t="str">
        <f>IF(tbl_Customers[[#This Row],[number_vmail_messages]] = 0, "No Usage", IF(tbl_Customers[[#This Row],[number_vmail_messages]] &lt;= 20, "Low Usage", IF(tbl_Customers[[#This Row],[number_vmail_messages]] &lt;= 40, "Medium Usgae", "High Usage")))</f>
        <v>High Usage</v>
      </c>
      <c r="AD683" t="str">
        <f>IF(tbl_Customers[[#This Row],[total_day_minutes]]&lt;=150,"Low Usage", IF(tbl_Customers[[#This Row],[total_day_minutes]]&lt;=200,"Medium Usage", IF(tbl_Customers[[#This Row],[total_day_minutes]]&lt;=250,"High Usage","Very High Usage")))</f>
        <v>Low Usage</v>
      </c>
      <c r="AE683" t="str">
        <f>IF(tbl_Customers[[#This Row],[total_intl_calls]]&lt;=5,"Low Calls", IF(tbl_Customers[[#This Row],[total_intl_calls]]&lt;=10, "Medium Calls", "High Calls"))</f>
        <v>Low Calls</v>
      </c>
      <c r="AF6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83" s="36" t="str">
        <f>IF(tbl_Customers[[#This Row],[Churn_Risk_Score]]&gt;=10,"High Risk", IF(tbl_Customers[[#This Row],[Churn_Risk_Score]]&gt;=5,"Medium Risk","Low Risk"))</f>
        <v>Low Risk</v>
      </c>
    </row>
    <row r="684" spans="1:33" x14ac:dyDescent="0.35">
      <c r="A684">
        <v>683</v>
      </c>
      <c r="B684" t="s">
        <v>65</v>
      </c>
      <c r="C684">
        <v>75</v>
      </c>
      <c r="D684" t="s">
        <v>21</v>
      </c>
      <c r="E684" t="s">
        <v>22</v>
      </c>
      <c r="F684" t="s">
        <v>22</v>
      </c>
      <c r="G684">
        <v>0</v>
      </c>
      <c r="H684">
        <v>314.60000000000002</v>
      </c>
      <c r="I684">
        <v>102</v>
      </c>
      <c r="J684">
        <v>53.48</v>
      </c>
      <c r="K684">
        <v>169.8</v>
      </c>
      <c r="L684">
        <v>86</v>
      </c>
      <c r="M684">
        <v>14.43</v>
      </c>
      <c r="N684">
        <v>285.10000000000002</v>
      </c>
      <c r="O684">
        <v>100</v>
      </c>
      <c r="P684">
        <v>12.83</v>
      </c>
      <c r="Q684">
        <v>5.7</v>
      </c>
      <c r="R684">
        <v>3</v>
      </c>
      <c r="S684">
        <v>1.54</v>
      </c>
      <c r="T684">
        <v>2</v>
      </c>
      <c r="U684" t="s">
        <v>23</v>
      </c>
      <c r="V684">
        <f>IF(tbl_Customers[[#This Row],[churn]] = "yes", 1, 0)</f>
        <v>1</v>
      </c>
      <c r="W684" t="str">
        <f>IF(tbl_Customers[[#This Row],[number_customer_service_calls]] &lt;= 1, "0-1 Calls", IF(tbl_Customers[[#This Row],[number_customer_service_calls]] &lt;= 3, "2-3 Calls", IF(tbl_Customers[[#This Row],[number_customer_service_calls]] &lt;=5, "4-5 Calls", "6+ Calls")))</f>
        <v>2-3 Calls</v>
      </c>
      <c r="X684" t="str">
        <f>IF(tbl_Customers[[#This Row],[account_length]] &lt;= 50, "0-50", IF(tbl_Customers[[#This Row],[account_length]] &lt;=100, "51-100", IF(tbl_Customers[[#This Row],[account_length]] &lt;= 150, "101-150", "151+")))</f>
        <v>51-100</v>
      </c>
      <c r="Y684" t="str">
        <f>IF(tbl_Customers[[#This Row],[total_intl_charge]] &lt;= 3, "Low Charges", "High Charges")</f>
        <v>Low Charges</v>
      </c>
      <c r="Z684" t="str">
        <f>IF(tbl_Customers[[#This Row],[total_eve_calls]]&lt;=80,"Low Calls",
IF(tbl_Customers[[#This Row],[total_eve_calls]]&lt;=120,"Medium Calls","High Calls"))</f>
        <v>Medium Calls</v>
      </c>
      <c r="AA684" t="str">
        <f>IF(tbl_Customers[[#This Row],[total_eve_charge]]&lt;=15,"Low Charges",
IF(tbl_Customers[[#This Row],[total_eve_charge]]&lt;=20,"Medium Charges","High Charges"))</f>
        <v>Low Charges</v>
      </c>
      <c r="AB6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4" t="str">
        <f>IF(tbl_Customers[[#This Row],[number_vmail_messages]] = 0, "No Usage", IF(tbl_Customers[[#This Row],[number_vmail_messages]] &lt;= 20, "Low Usage", IF(tbl_Customers[[#This Row],[number_vmail_messages]] &lt;= 40, "Medium Usgae", "High Usage")))</f>
        <v>No Usage</v>
      </c>
      <c r="AD684" t="str">
        <f>IF(tbl_Customers[[#This Row],[total_day_minutes]]&lt;=150,"Low Usage", IF(tbl_Customers[[#This Row],[total_day_minutes]]&lt;=200,"Medium Usage", IF(tbl_Customers[[#This Row],[total_day_minutes]]&lt;=250,"High Usage","Very High Usage")))</f>
        <v>Very High Usage</v>
      </c>
      <c r="AE684" t="str">
        <f>IF(tbl_Customers[[#This Row],[total_intl_calls]]&lt;=5,"Low Calls", IF(tbl_Customers[[#This Row],[total_intl_calls]]&lt;=10, "Medium Calls", "High Calls"))</f>
        <v>Low Calls</v>
      </c>
      <c r="AF6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84" s="36" t="str">
        <f>IF(tbl_Customers[[#This Row],[Churn_Risk_Score]]&gt;=10,"High Risk", IF(tbl_Customers[[#This Row],[Churn_Risk_Score]]&gt;=5,"Medium Risk","Low Risk"))</f>
        <v>Medium Risk</v>
      </c>
    </row>
    <row r="685" spans="1:33" x14ac:dyDescent="0.35">
      <c r="A685">
        <v>684</v>
      </c>
      <c r="B685" t="s">
        <v>20</v>
      </c>
      <c r="C685">
        <v>83</v>
      </c>
      <c r="D685" t="s">
        <v>28</v>
      </c>
      <c r="E685" t="s">
        <v>22</v>
      </c>
      <c r="F685" t="s">
        <v>22</v>
      </c>
      <c r="G685">
        <v>0</v>
      </c>
      <c r="H685">
        <v>227.9</v>
      </c>
      <c r="I685">
        <v>78</v>
      </c>
      <c r="J685">
        <v>38.74</v>
      </c>
      <c r="K685">
        <v>207.5</v>
      </c>
      <c r="L685">
        <v>115</v>
      </c>
      <c r="M685">
        <v>17.64</v>
      </c>
      <c r="N685">
        <v>211.7</v>
      </c>
      <c r="O685">
        <v>100</v>
      </c>
      <c r="P685">
        <v>9.5299999999999994</v>
      </c>
      <c r="Q685">
        <v>12.1</v>
      </c>
      <c r="R685">
        <v>5</v>
      </c>
      <c r="S685">
        <v>3.27</v>
      </c>
      <c r="T685">
        <v>1</v>
      </c>
      <c r="U685" t="s">
        <v>22</v>
      </c>
      <c r="V685">
        <f>IF(tbl_Customers[[#This Row],[churn]] = "yes", 1, 0)</f>
        <v>0</v>
      </c>
      <c r="W685" t="str">
        <f>IF(tbl_Customers[[#This Row],[number_customer_service_calls]] &lt;= 1, "0-1 Calls", IF(tbl_Customers[[#This Row],[number_customer_service_calls]] &lt;= 3, "2-3 Calls", IF(tbl_Customers[[#This Row],[number_customer_service_calls]] &lt;=5, "4-5 Calls", "6+ Calls")))</f>
        <v>0-1 Calls</v>
      </c>
      <c r="X685" t="str">
        <f>IF(tbl_Customers[[#This Row],[account_length]] &lt;= 50, "0-50", IF(tbl_Customers[[#This Row],[account_length]] &lt;=100, "51-100", IF(tbl_Customers[[#This Row],[account_length]] &lt;= 150, "101-150", "151+")))</f>
        <v>51-100</v>
      </c>
      <c r="Y685" t="str">
        <f>IF(tbl_Customers[[#This Row],[total_intl_charge]] &lt;= 3, "Low Charges", "High Charges")</f>
        <v>High Charges</v>
      </c>
      <c r="Z685" t="str">
        <f>IF(tbl_Customers[[#This Row],[total_eve_calls]]&lt;=80,"Low Calls",
IF(tbl_Customers[[#This Row],[total_eve_calls]]&lt;=120,"Medium Calls","High Calls"))</f>
        <v>Medium Calls</v>
      </c>
      <c r="AA685" t="str">
        <f>IF(tbl_Customers[[#This Row],[total_eve_charge]]&lt;=15,"Low Charges",
IF(tbl_Customers[[#This Row],[total_eve_charge]]&lt;=20,"Medium Charges","High Charges"))</f>
        <v>Medium Charges</v>
      </c>
      <c r="AB6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85" t="str">
        <f>IF(tbl_Customers[[#This Row],[number_vmail_messages]] = 0, "No Usage", IF(tbl_Customers[[#This Row],[number_vmail_messages]] &lt;= 20, "Low Usage", IF(tbl_Customers[[#This Row],[number_vmail_messages]] &lt;= 40, "Medium Usgae", "High Usage")))</f>
        <v>No Usage</v>
      </c>
      <c r="AD685" t="str">
        <f>IF(tbl_Customers[[#This Row],[total_day_minutes]]&lt;=150,"Low Usage", IF(tbl_Customers[[#This Row],[total_day_minutes]]&lt;=200,"Medium Usage", IF(tbl_Customers[[#This Row],[total_day_minutes]]&lt;=250,"High Usage","Very High Usage")))</f>
        <v>High Usage</v>
      </c>
      <c r="AE685" t="str">
        <f>IF(tbl_Customers[[#This Row],[total_intl_calls]]&lt;=5,"Low Calls", IF(tbl_Customers[[#This Row],[total_intl_calls]]&lt;=10, "Medium Calls", "High Calls"))</f>
        <v>Low Calls</v>
      </c>
      <c r="AF6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5" s="36" t="str">
        <f>IF(tbl_Customers[[#This Row],[Churn_Risk_Score]]&gt;=10,"High Risk", IF(tbl_Customers[[#This Row],[Churn_Risk_Score]]&gt;=5,"Medium Risk","Low Risk"))</f>
        <v>Low Risk</v>
      </c>
    </row>
    <row r="686" spans="1:33" x14ac:dyDescent="0.35">
      <c r="A686">
        <v>685</v>
      </c>
      <c r="B686" t="s">
        <v>55</v>
      </c>
      <c r="C686">
        <v>243</v>
      </c>
      <c r="D686" t="s">
        <v>28</v>
      </c>
      <c r="E686" t="s">
        <v>22</v>
      </c>
      <c r="F686" t="s">
        <v>22</v>
      </c>
      <c r="G686">
        <v>0</v>
      </c>
      <c r="H686">
        <v>95.5</v>
      </c>
      <c r="I686">
        <v>92</v>
      </c>
      <c r="J686">
        <v>16.239999999999998</v>
      </c>
      <c r="K686">
        <v>163.69999999999999</v>
      </c>
      <c r="L686">
        <v>63</v>
      </c>
      <c r="M686">
        <v>13.91</v>
      </c>
      <c r="N686">
        <v>264.2</v>
      </c>
      <c r="O686">
        <v>118</v>
      </c>
      <c r="P686">
        <v>11.89</v>
      </c>
      <c r="Q686">
        <v>6.6</v>
      </c>
      <c r="R686">
        <v>6</v>
      </c>
      <c r="S686">
        <v>1.78</v>
      </c>
      <c r="T686">
        <v>2</v>
      </c>
      <c r="U686" t="s">
        <v>22</v>
      </c>
      <c r="V686">
        <f>IF(tbl_Customers[[#This Row],[churn]] = "yes", 1, 0)</f>
        <v>0</v>
      </c>
      <c r="W686" t="str">
        <f>IF(tbl_Customers[[#This Row],[number_customer_service_calls]] &lt;= 1, "0-1 Calls", IF(tbl_Customers[[#This Row],[number_customer_service_calls]] &lt;= 3, "2-3 Calls", IF(tbl_Customers[[#This Row],[number_customer_service_calls]] &lt;=5, "4-5 Calls", "6+ Calls")))</f>
        <v>2-3 Calls</v>
      </c>
      <c r="X686" t="str">
        <f>IF(tbl_Customers[[#This Row],[account_length]] &lt;= 50, "0-50", IF(tbl_Customers[[#This Row],[account_length]] &lt;=100, "51-100", IF(tbl_Customers[[#This Row],[account_length]] &lt;= 150, "101-150", "151+")))</f>
        <v>151+</v>
      </c>
      <c r="Y686" t="str">
        <f>IF(tbl_Customers[[#This Row],[total_intl_charge]] &lt;= 3, "Low Charges", "High Charges")</f>
        <v>Low Charges</v>
      </c>
      <c r="Z686" t="str">
        <f>IF(tbl_Customers[[#This Row],[total_eve_calls]]&lt;=80,"Low Calls",
IF(tbl_Customers[[#This Row],[total_eve_calls]]&lt;=120,"Medium Calls","High Calls"))</f>
        <v>Low Calls</v>
      </c>
      <c r="AA686" t="str">
        <f>IF(tbl_Customers[[#This Row],[total_eve_charge]]&lt;=15,"Low Charges",
IF(tbl_Customers[[#This Row],[total_eve_charge]]&lt;=20,"Medium Charges","High Charges"))</f>
        <v>Low Charges</v>
      </c>
      <c r="AB6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6" t="str">
        <f>IF(tbl_Customers[[#This Row],[number_vmail_messages]] = 0, "No Usage", IF(tbl_Customers[[#This Row],[number_vmail_messages]] &lt;= 20, "Low Usage", IF(tbl_Customers[[#This Row],[number_vmail_messages]] &lt;= 40, "Medium Usgae", "High Usage")))</f>
        <v>No Usage</v>
      </c>
      <c r="AD686" t="str">
        <f>IF(tbl_Customers[[#This Row],[total_day_minutes]]&lt;=150,"Low Usage", IF(tbl_Customers[[#This Row],[total_day_minutes]]&lt;=200,"Medium Usage", IF(tbl_Customers[[#This Row],[total_day_minutes]]&lt;=250,"High Usage","Very High Usage")))</f>
        <v>Low Usage</v>
      </c>
      <c r="AE686" t="str">
        <f>IF(tbl_Customers[[#This Row],[total_intl_calls]]&lt;=5,"Low Calls", IF(tbl_Customers[[#This Row],[total_intl_calls]]&lt;=10, "Medium Calls", "High Calls"))</f>
        <v>Medium Calls</v>
      </c>
      <c r="AF6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86" s="36" t="str">
        <f>IF(tbl_Customers[[#This Row],[Churn_Risk_Score]]&gt;=10,"High Risk", IF(tbl_Customers[[#This Row],[Churn_Risk_Score]]&gt;=5,"Medium Risk","Low Risk"))</f>
        <v>Low Risk</v>
      </c>
    </row>
    <row r="687" spans="1:33" x14ac:dyDescent="0.35">
      <c r="A687">
        <v>686</v>
      </c>
      <c r="B687" t="s">
        <v>61</v>
      </c>
      <c r="C687">
        <v>153</v>
      </c>
      <c r="D687" t="s">
        <v>25</v>
      </c>
      <c r="E687" t="s">
        <v>22</v>
      </c>
      <c r="F687" t="s">
        <v>22</v>
      </c>
      <c r="G687">
        <v>0</v>
      </c>
      <c r="H687">
        <v>185.3</v>
      </c>
      <c r="I687">
        <v>127</v>
      </c>
      <c r="J687">
        <v>31.5</v>
      </c>
      <c r="K687">
        <v>208</v>
      </c>
      <c r="L687">
        <v>73</v>
      </c>
      <c r="M687">
        <v>17.68</v>
      </c>
      <c r="N687">
        <v>206.1</v>
      </c>
      <c r="O687">
        <v>124</v>
      </c>
      <c r="P687">
        <v>9.27</v>
      </c>
      <c r="Q687">
        <v>15.1</v>
      </c>
      <c r="R687">
        <v>3</v>
      </c>
      <c r="S687">
        <v>4.08</v>
      </c>
      <c r="T687">
        <v>1</v>
      </c>
      <c r="U687" t="s">
        <v>22</v>
      </c>
      <c r="V687">
        <f>IF(tbl_Customers[[#This Row],[churn]] = "yes", 1, 0)</f>
        <v>0</v>
      </c>
      <c r="W687" t="str">
        <f>IF(tbl_Customers[[#This Row],[number_customer_service_calls]] &lt;= 1, "0-1 Calls", IF(tbl_Customers[[#This Row],[number_customer_service_calls]] &lt;= 3, "2-3 Calls", IF(tbl_Customers[[#This Row],[number_customer_service_calls]] &lt;=5, "4-5 Calls", "6+ Calls")))</f>
        <v>0-1 Calls</v>
      </c>
      <c r="X687" t="str">
        <f>IF(tbl_Customers[[#This Row],[account_length]] &lt;= 50, "0-50", IF(tbl_Customers[[#This Row],[account_length]] &lt;=100, "51-100", IF(tbl_Customers[[#This Row],[account_length]] &lt;= 150, "101-150", "151+")))</f>
        <v>151+</v>
      </c>
      <c r="Y687" t="str">
        <f>IF(tbl_Customers[[#This Row],[total_intl_charge]] &lt;= 3, "Low Charges", "High Charges")</f>
        <v>High Charges</v>
      </c>
      <c r="Z687" t="str">
        <f>IF(tbl_Customers[[#This Row],[total_eve_calls]]&lt;=80,"Low Calls",
IF(tbl_Customers[[#This Row],[total_eve_calls]]&lt;=120,"Medium Calls","High Calls"))</f>
        <v>Low Calls</v>
      </c>
      <c r="AA687" t="str">
        <f>IF(tbl_Customers[[#This Row],[total_eve_charge]]&lt;=15,"Low Charges",
IF(tbl_Customers[[#This Row],[total_eve_charge]]&lt;=20,"Medium Charges","High Charges"))</f>
        <v>Medium Charges</v>
      </c>
      <c r="AB6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87" t="str">
        <f>IF(tbl_Customers[[#This Row],[number_vmail_messages]] = 0, "No Usage", IF(tbl_Customers[[#This Row],[number_vmail_messages]] &lt;= 20, "Low Usage", IF(tbl_Customers[[#This Row],[number_vmail_messages]] &lt;= 40, "Medium Usgae", "High Usage")))</f>
        <v>No Usage</v>
      </c>
      <c r="AD687" t="str">
        <f>IF(tbl_Customers[[#This Row],[total_day_minutes]]&lt;=150,"Low Usage", IF(tbl_Customers[[#This Row],[total_day_minutes]]&lt;=200,"Medium Usage", IF(tbl_Customers[[#This Row],[total_day_minutes]]&lt;=250,"High Usage","Very High Usage")))</f>
        <v>Medium Usage</v>
      </c>
      <c r="AE687" t="str">
        <f>IF(tbl_Customers[[#This Row],[total_intl_calls]]&lt;=5,"Low Calls", IF(tbl_Customers[[#This Row],[total_intl_calls]]&lt;=10, "Medium Calls", "High Calls"))</f>
        <v>Low Calls</v>
      </c>
      <c r="AF6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7" s="36" t="str">
        <f>IF(tbl_Customers[[#This Row],[Churn_Risk_Score]]&gt;=10,"High Risk", IF(tbl_Customers[[#This Row],[Churn_Risk_Score]]&gt;=5,"Medium Risk","Low Risk"))</f>
        <v>Low Risk</v>
      </c>
    </row>
    <row r="688" spans="1:33" x14ac:dyDescent="0.35">
      <c r="A688">
        <v>687</v>
      </c>
      <c r="B688" t="s">
        <v>60</v>
      </c>
      <c r="C688">
        <v>150</v>
      </c>
      <c r="D688" t="s">
        <v>21</v>
      </c>
      <c r="E688" t="s">
        <v>22</v>
      </c>
      <c r="F688" t="s">
        <v>22</v>
      </c>
      <c r="G688">
        <v>0</v>
      </c>
      <c r="H688">
        <v>146.30000000000001</v>
      </c>
      <c r="I688">
        <v>133</v>
      </c>
      <c r="J688">
        <v>24.87</v>
      </c>
      <c r="K688">
        <v>202.7</v>
      </c>
      <c r="L688">
        <v>95</v>
      </c>
      <c r="M688">
        <v>17.23</v>
      </c>
      <c r="N688">
        <v>234.7</v>
      </c>
      <c r="O688">
        <v>103</v>
      </c>
      <c r="P688">
        <v>10.56</v>
      </c>
      <c r="Q688">
        <v>13.1</v>
      </c>
      <c r="R688">
        <v>3</v>
      </c>
      <c r="S688">
        <v>3.54</v>
      </c>
      <c r="T688">
        <v>1</v>
      </c>
      <c r="U688" t="s">
        <v>22</v>
      </c>
      <c r="V688">
        <f>IF(tbl_Customers[[#This Row],[churn]] = "yes", 1, 0)</f>
        <v>0</v>
      </c>
      <c r="W688" t="str">
        <f>IF(tbl_Customers[[#This Row],[number_customer_service_calls]] &lt;= 1, "0-1 Calls", IF(tbl_Customers[[#This Row],[number_customer_service_calls]] &lt;= 3, "2-3 Calls", IF(tbl_Customers[[#This Row],[number_customer_service_calls]] &lt;=5, "4-5 Calls", "6+ Calls")))</f>
        <v>0-1 Calls</v>
      </c>
      <c r="X688" t="str">
        <f>IF(tbl_Customers[[#This Row],[account_length]] &lt;= 50, "0-50", IF(tbl_Customers[[#This Row],[account_length]] &lt;=100, "51-100", IF(tbl_Customers[[#This Row],[account_length]] &lt;= 150, "101-150", "151+")))</f>
        <v>101-150</v>
      </c>
      <c r="Y688" t="str">
        <f>IF(tbl_Customers[[#This Row],[total_intl_charge]] &lt;= 3, "Low Charges", "High Charges")</f>
        <v>High Charges</v>
      </c>
      <c r="Z688" t="str">
        <f>IF(tbl_Customers[[#This Row],[total_eve_calls]]&lt;=80,"Low Calls",
IF(tbl_Customers[[#This Row],[total_eve_calls]]&lt;=120,"Medium Calls","High Calls"))</f>
        <v>Medium Calls</v>
      </c>
      <c r="AA688" t="str">
        <f>IF(tbl_Customers[[#This Row],[total_eve_charge]]&lt;=15,"Low Charges",
IF(tbl_Customers[[#This Row],[total_eve_charge]]&lt;=20,"Medium Charges","High Charges"))</f>
        <v>Medium Charges</v>
      </c>
      <c r="AB6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8" t="str">
        <f>IF(tbl_Customers[[#This Row],[number_vmail_messages]] = 0, "No Usage", IF(tbl_Customers[[#This Row],[number_vmail_messages]] &lt;= 20, "Low Usage", IF(tbl_Customers[[#This Row],[number_vmail_messages]] &lt;= 40, "Medium Usgae", "High Usage")))</f>
        <v>No Usage</v>
      </c>
      <c r="AD688" t="str">
        <f>IF(tbl_Customers[[#This Row],[total_day_minutes]]&lt;=150,"Low Usage", IF(tbl_Customers[[#This Row],[total_day_minutes]]&lt;=200,"Medium Usage", IF(tbl_Customers[[#This Row],[total_day_minutes]]&lt;=250,"High Usage","Very High Usage")))</f>
        <v>Low Usage</v>
      </c>
      <c r="AE688" t="str">
        <f>IF(tbl_Customers[[#This Row],[total_intl_calls]]&lt;=5,"Low Calls", IF(tbl_Customers[[#This Row],[total_intl_calls]]&lt;=10, "Medium Calls", "High Calls"))</f>
        <v>Low Calls</v>
      </c>
      <c r="AF6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8" s="36" t="str">
        <f>IF(tbl_Customers[[#This Row],[Churn_Risk_Score]]&gt;=10,"High Risk", IF(tbl_Customers[[#This Row],[Churn_Risk_Score]]&gt;=5,"Medium Risk","Low Risk"))</f>
        <v>Low Risk</v>
      </c>
    </row>
    <row r="689" spans="1:33" x14ac:dyDescent="0.35">
      <c r="A689">
        <v>688</v>
      </c>
      <c r="B689" t="s">
        <v>31</v>
      </c>
      <c r="C689">
        <v>92</v>
      </c>
      <c r="D689" t="s">
        <v>28</v>
      </c>
      <c r="E689" t="s">
        <v>22</v>
      </c>
      <c r="F689" t="s">
        <v>23</v>
      </c>
      <c r="G689">
        <v>16</v>
      </c>
      <c r="H689">
        <v>184</v>
      </c>
      <c r="I689">
        <v>99</v>
      </c>
      <c r="J689">
        <v>31.28</v>
      </c>
      <c r="K689">
        <v>76.400000000000006</v>
      </c>
      <c r="L689">
        <v>134</v>
      </c>
      <c r="M689">
        <v>6.49</v>
      </c>
      <c r="N689">
        <v>185.1</v>
      </c>
      <c r="O689">
        <v>96</v>
      </c>
      <c r="P689">
        <v>8.33</v>
      </c>
      <c r="Q689">
        <v>12.7</v>
      </c>
      <c r="R689">
        <v>3</v>
      </c>
      <c r="S689">
        <v>3.43</v>
      </c>
      <c r="T689">
        <v>2</v>
      </c>
      <c r="U689" t="s">
        <v>22</v>
      </c>
      <c r="V689">
        <f>IF(tbl_Customers[[#This Row],[churn]] = "yes", 1, 0)</f>
        <v>0</v>
      </c>
      <c r="W689" t="str">
        <f>IF(tbl_Customers[[#This Row],[number_customer_service_calls]] &lt;= 1, "0-1 Calls", IF(tbl_Customers[[#This Row],[number_customer_service_calls]] &lt;= 3, "2-3 Calls", IF(tbl_Customers[[#This Row],[number_customer_service_calls]] &lt;=5, "4-5 Calls", "6+ Calls")))</f>
        <v>2-3 Calls</v>
      </c>
      <c r="X689" t="str">
        <f>IF(tbl_Customers[[#This Row],[account_length]] &lt;= 50, "0-50", IF(tbl_Customers[[#This Row],[account_length]] &lt;=100, "51-100", IF(tbl_Customers[[#This Row],[account_length]] &lt;= 150, "101-150", "151+")))</f>
        <v>51-100</v>
      </c>
      <c r="Y689" t="str">
        <f>IF(tbl_Customers[[#This Row],[total_intl_charge]] &lt;= 3, "Low Charges", "High Charges")</f>
        <v>High Charges</v>
      </c>
      <c r="Z689" t="str">
        <f>IF(tbl_Customers[[#This Row],[total_eve_calls]]&lt;=80,"Low Calls",
IF(tbl_Customers[[#This Row],[total_eve_calls]]&lt;=120,"Medium Calls","High Calls"))</f>
        <v>High Calls</v>
      </c>
      <c r="AA689" t="str">
        <f>IF(tbl_Customers[[#This Row],[total_eve_charge]]&lt;=15,"Low Charges",
IF(tbl_Customers[[#This Row],[total_eve_charge]]&lt;=20,"Medium Charges","High Charges"))</f>
        <v>Low Charges</v>
      </c>
      <c r="AB6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9" t="str">
        <f>IF(tbl_Customers[[#This Row],[number_vmail_messages]] = 0, "No Usage", IF(tbl_Customers[[#This Row],[number_vmail_messages]] &lt;= 20, "Low Usage", IF(tbl_Customers[[#This Row],[number_vmail_messages]] &lt;= 40, "Medium Usgae", "High Usage")))</f>
        <v>Low Usage</v>
      </c>
      <c r="AD689" t="str">
        <f>IF(tbl_Customers[[#This Row],[total_day_minutes]]&lt;=150,"Low Usage", IF(tbl_Customers[[#This Row],[total_day_minutes]]&lt;=200,"Medium Usage", IF(tbl_Customers[[#This Row],[total_day_minutes]]&lt;=250,"High Usage","Very High Usage")))</f>
        <v>Medium Usage</v>
      </c>
      <c r="AE689" t="str">
        <f>IF(tbl_Customers[[#This Row],[total_intl_calls]]&lt;=5,"Low Calls", IF(tbl_Customers[[#This Row],[total_intl_calls]]&lt;=10, "Medium Calls", "High Calls"))</f>
        <v>Low Calls</v>
      </c>
      <c r="AF6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89" s="36" t="str">
        <f>IF(tbl_Customers[[#This Row],[Churn_Risk_Score]]&gt;=10,"High Risk", IF(tbl_Customers[[#This Row],[Churn_Risk_Score]]&gt;=5,"Medium Risk","Low Risk"))</f>
        <v>Low Risk</v>
      </c>
    </row>
    <row r="690" spans="1:33" x14ac:dyDescent="0.35">
      <c r="A690">
        <v>689</v>
      </c>
      <c r="B690" t="s">
        <v>60</v>
      </c>
      <c r="C690">
        <v>80</v>
      </c>
      <c r="D690" t="s">
        <v>21</v>
      </c>
      <c r="E690" t="s">
        <v>22</v>
      </c>
      <c r="F690" t="s">
        <v>22</v>
      </c>
      <c r="G690">
        <v>0</v>
      </c>
      <c r="H690">
        <v>105.8</v>
      </c>
      <c r="I690">
        <v>110</v>
      </c>
      <c r="J690">
        <v>17.989999999999998</v>
      </c>
      <c r="K690">
        <v>43.9</v>
      </c>
      <c r="L690">
        <v>88</v>
      </c>
      <c r="M690">
        <v>3.73</v>
      </c>
      <c r="N690">
        <v>189.6</v>
      </c>
      <c r="O690">
        <v>87</v>
      </c>
      <c r="P690">
        <v>8.5299999999999994</v>
      </c>
      <c r="Q690">
        <v>13.1</v>
      </c>
      <c r="R690">
        <v>5</v>
      </c>
      <c r="S690">
        <v>3.54</v>
      </c>
      <c r="T690">
        <v>0</v>
      </c>
      <c r="U690" t="s">
        <v>22</v>
      </c>
      <c r="V690">
        <f>IF(tbl_Customers[[#This Row],[churn]] = "yes", 1, 0)</f>
        <v>0</v>
      </c>
      <c r="W690" t="str">
        <f>IF(tbl_Customers[[#This Row],[number_customer_service_calls]] &lt;= 1, "0-1 Calls", IF(tbl_Customers[[#This Row],[number_customer_service_calls]] &lt;= 3, "2-3 Calls", IF(tbl_Customers[[#This Row],[number_customer_service_calls]] &lt;=5, "4-5 Calls", "6+ Calls")))</f>
        <v>0-1 Calls</v>
      </c>
      <c r="X690" t="str">
        <f>IF(tbl_Customers[[#This Row],[account_length]] &lt;= 50, "0-50", IF(tbl_Customers[[#This Row],[account_length]] &lt;=100, "51-100", IF(tbl_Customers[[#This Row],[account_length]] &lt;= 150, "101-150", "151+")))</f>
        <v>51-100</v>
      </c>
      <c r="Y690" t="str">
        <f>IF(tbl_Customers[[#This Row],[total_intl_charge]] &lt;= 3, "Low Charges", "High Charges")</f>
        <v>High Charges</v>
      </c>
      <c r="Z690" t="str">
        <f>IF(tbl_Customers[[#This Row],[total_eve_calls]]&lt;=80,"Low Calls",
IF(tbl_Customers[[#This Row],[total_eve_calls]]&lt;=120,"Medium Calls","High Calls"))</f>
        <v>Medium Calls</v>
      </c>
      <c r="AA690" t="str">
        <f>IF(tbl_Customers[[#This Row],[total_eve_charge]]&lt;=15,"Low Charges",
IF(tbl_Customers[[#This Row],[total_eve_charge]]&lt;=20,"Medium Charges","High Charges"))</f>
        <v>Low Charges</v>
      </c>
      <c r="AB6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0" t="str">
        <f>IF(tbl_Customers[[#This Row],[number_vmail_messages]] = 0, "No Usage", IF(tbl_Customers[[#This Row],[number_vmail_messages]] &lt;= 20, "Low Usage", IF(tbl_Customers[[#This Row],[number_vmail_messages]] &lt;= 40, "Medium Usgae", "High Usage")))</f>
        <v>No Usage</v>
      </c>
      <c r="AD690" t="str">
        <f>IF(tbl_Customers[[#This Row],[total_day_minutes]]&lt;=150,"Low Usage", IF(tbl_Customers[[#This Row],[total_day_minutes]]&lt;=200,"Medium Usage", IF(tbl_Customers[[#This Row],[total_day_minutes]]&lt;=250,"High Usage","Very High Usage")))</f>
        <v>Low Usage</v>
      </c>
      <c r="AE690" t="str">
        <f>IF(tbl_Customers[[#This Row],[total_intl_calls]]&lt;=5,"Low Calls", IF(tbl_Customers[[#This Row],[total_intl_calls]]&lt;=10, "Medium Calls", "High Calls"))</f>
        <v>Low Calls</v>
      </c>
      <c r="AF6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0" s="36" t="str">
        <f>IF(tbl_Customers[[#This Row],[Churn_Risk_Score]]&gt;=10,"High Risk", IF(tbl_Customers[[#This Row],[Churn_Risk_Score]]&gt;=5,"Medium Risk","Low Risk"))</f>
        <v>Low Risk</v>
      </c>
    </row>
    <row r="691" spans="1:33" x14ac:dyDescent="0.35">
      <c r="A691">
        <v>690</v>
      </c>
      <c r="B691" t="s">
        <v>73</v>
      </c>
      <c r="C691">
        <v>77</v>
      </c>
      <c r="D691" t="s">
        <v>28</v>
      </c>
      <c r="E691" t="s">
        <v>22</v>
      </c>
      <c r="F691" t="s">
        <v>23</v>
      </c>
      <c r="G691">
        <v>24</v>
      </c>
      <c r="H691">
        <v>149.4</v>
      </c>
      <c r="I691">
        <v>74</v>
      </c>
      <c r="J691">
        <v>25.4</v>
      </c>
      <c r="K691">
        <v>123.9</v>
      </c>
      <c r="L691">
        <v>72</v>
      </c>
      <c r="M691">
        <v>10.53</v>
      </c>
      <c r="N691">
        <v>174.3</v>
      </c>
      <c r="O691">
        <v>84</v>
      </c>
      <c r="P691">
        <v>7.84</v>
      </c>
      <c r="Q691">
        <v>10.1</v>
      </c>
      <c r="R691">
        <v>6</v>
      </c>
      <c r="S691">
        <v>2.73</v>
      </c>
      <c r="T691">
        <v>1</v>
      </c>
      <c r="U691" t="s">
        <v>22</v>
      </c>
      <c r="V691">
        <f>IF(tbl_Customers[[#This Row],[churn]] = "yes", 1, 0)</f>
        <v>0</v>
      </c>
      <c r="W691" t="str">
        <f>IF(tbl_Customers[[#This Row],[number_customer_service_calls]] &lt;= 1, "0-1 Calls", IF(tbl_Customers[[#This Row],[number_customer_service_calls]] &lt;= 3, "2-3 Calls", IF(tbl_Customers[[#This Row],[number_customer_service_calls]] &lt;=5, "4-5 Calls", "6+ Calls")))</f>
        <v>0-1 Calls</v>
      </c>
      <c r="X691" t="str">
        <f>IF(tbl_Customers[[#This Row],[account_length]] &lt;= 50, "0-50", IF(tbl_Customers[[#This Row],[account_length]] &lt;=100, "51-100", IF(tbl_Customers[[#This Row],[account_length]] &lt;= 150, "101-150", "151+")))</f>
        <v>51-100</v>
      </c>
      <c r="Y691" t="str">
        <f>IF(tbl_Customers[[#This Row],[total_intl_charge]] &lt;= 3, "Low Charges", "High Charges")</f>
        <v>Low Charges</v>
      </c>
      <c r="Z691" t="str">
        <f>IF(tbl_Customers[[#This Row],[total_eve_calls]]&lt;=80,"Low Calls",
IF(tbl_Customers[[#This Row],[total_eve_calls]]&lt;=120,"Medium Calls","High Calls"))</f>
        <v>Low Calls</v>
      </c>
      <c r="AA691" t="str">
        <f>IF(tbl_Customers[[#This Row],[total_eve_charge]]&lt;=15,"Low Charges",
IF(tbl_Customers[[#This Row],[total_eve_charge]]&lt;=20,"Medium Charges","High Charges"))</f>
        <v>Low Charges</v>
      </c>
      <c r="AB6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1" t="str">
        <f>IF(tbl_Customers[[#This Row],[number_vmail_messages]] = 0, "No Usage", IF(tbl_Customers[[#This Row],[number_vmail_messages]] &lt;= 20, "Low Usage", IF(tbl_Customers[[#This Row],[number_vmail_messages]] &lt;= 40, "Medium Usgae", "High Usage")))</f>
        <v>Medium Usgae</v>
      </c>
      <c r="AD691" t="str">
        <f>IF(tbl_Customers[[#This Row],[total_day_minutes]]&lt;=150,"Low Usage", IF(tbl_Customers[[#This Row],[total_day_minutes]]&lt;=200,"Medium Usage", IF(tbl_Customers[[#This Row],[total_day_minutes]]&lt;=250,"High Usage","Very High Usage")))</f>
        <v>Low Usage</v>
      </c>
      <c r="AE691" t="str">
        <f>IF(tbl_Customers[[#This Row],[total_intl_calls]]&lt;=5,"Low Calls", IF(tbl_Customers[[#This Row],[total_intl_calls]]&lt;=10, "Medium Calls", "High Calls"))</f>
        <v>Medium Calls</v>
      </c>
      <c r="AF6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91" s="36" t="str">
        <f>IF(tbl_Customers[[#This Row],[Churn_Risk_Score]]&gt;=10,"High Risk", IF(tbl_Customers[[#This Row],[Churn_Risk_Score]]&gt;=5,"Medium Risk","Low Risk"))</f>
        <v>Low Risk</v>
      </c>
    </row>
    <row r="692" spans="1:33" x14ac:dyDescent="0.35">
      <c r="A692">
        <v>691</v>
      </c>
      <c r="B692" t="s">
        <v>29</v>
      </c>
      <c r="C692">
        <v>74</v>
      </c>
      <c r="D692" t="s">
        <v>21</v>
      </c>
      <c r="E692" t="s">
        <v>22</v>
      </c>
      <c r="F692" t="s">
        <v>22</v>
      </c>
      <c r="G692">
        <v>0</v>
      </c>
      <c r="H692">
        <v>172.1</v>
      </c>
      <c r="I692">
        <v>105</v>
      </c>
      <c r="J692">
        <v>29.26</v>
      </c>
      <c r="K692">
        <v>211.7</v>
      </c>
      <c r="L692">
        <v>99</v>
      </c>
      <c r="M692">
        <v>17.989999999999998</v>
      </c>
      <c r="N692">
        <v>182.2</v>
      </c>
      <c r="O692">
        <v>105</v>
      </c>
      <c r="P692">
        <v>8.1999999999999993</v>
      </c>
      <c r="Q692">
        <v>11.6</v>
      </c>
      <c r="R692">
        <v>6</v>
      </c>
      <c r="S692">
        <v>3.13</v>
      </c>
      <c r="T692">
        <v>1</v>
      </c>
      <c r="U692" t="s">
        <v>22</v>
      </c>
      <c r="V692">
        <f>IF(tbl_Customers[[#This Row],[churn]] = "yes", 1, 0)</f>
        <v>0</v>
      </c>
      <c r="W692" t="str">
        <f>IF(tbl_Customers[[#This Row],[number_customer_service_calls]] &lt;= 1, "0-1 Calls", IF(tbl_Customers[[#This Row],[number_customer_service_calls]] &lt;= 3, "2-3 Calls", IF(tbl_Customers[[#This Row],[number_customer_service_calls]] &lt;=5, "4-5 Calls", "6+ Calls")))</f>
        <v>0-1 Calls</v>
      </c>
      <c r="X692" t="str">
        <f>IF(tbl_Customers[[#This Row],[account_length]] &lt;= 50, "0-50", IF(tbl_Customers[[#This Row],[account_length]] &lt;=100, "51-100", IF(tbl_Customers[[#This Row],[account_length]] &lt;= 150, "101-150", "151+")))</f>
        <v>51-100</v>
      </c>
      <c r="Y692" t="str">
        <f>IF(tbl_Customers[[#This Row],[total_intl_charge]] &lt;= 3, "Low Charges", "High Charges")</f>
        <v>High Charges</v>
      </c>
      <c r="Z692" t="str">
        <f>IF(tbl_Customers[[#This Row],[total_eve_calls]]&lt;=80,"Low Calls",
IF(tbl_Customers[[#This Row],[total_eve_calls]]&lt;=120,"Medium Calls","High Calls"))</f>
        <v>Medium Calls</v>
      </c>
      <c r="AA692" t="str">
        <f>IF(tbl_Customers[[#This Row],[total_eve_charge]]&lt;=15,"Low Charges",
IF(tbl_Customers[[#This Row],[total_eve_charge]]&lt;=20,"Medium Charges","High Charges"))</f>
        <v>Medium Charges</v>
      </c>
      <c r="AB6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2" t="str">
        <f>IF(tbl_Customers[[#This Row],[number_vmail_messages]] = 0, "No Usage", IF(tbl_Customers[[#This Row],[number_vmail_messages]] &lt;= 20, "Low Usage", IF(tbl_Customers[[#This Row],[number_vmail_messages]] &lt;= 40, "Medium Usgae", "High Usage")))</f>
        <v>No Usage</v>
      </c>
      <c r="AD692" t="str">
        <f>IF(tbl_Customers[[#This Row],[total_day_minutes]]&lt;=150,"Low Usage", IF(tbl_Customers[[#This Row],[total_day_minutes]]&lt;=200,"Medium Usage", IF(tbl_Customers[[#This Row],[total_day_minutes]]&lt;=250,"High Usage","Very High Usage")))</f>
        <v>Medium Usage</v>
      </c>
      <c r="AE692" t="str">
        <f>IF(tbl_Customers[[#This Row],[total_intl_calls]]&lt;=5,"Low Calls", IF(tbl_Customers[[#This Row],[total_intl_calls]]&lt;=10, "Medium Calls", "High Calls"))</f>
        <v>Medium Calls</v>
      </c>
      <c r="AF6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2" s="36" t="str">
        <f>IF(tbl_Customers[[#This Row],[Churn_Risk_Score]]&gt;=10,"High Risk", IF(tbl_Customers[[#This Row],[Churn_Risk_Score]]&gt;=5,"Medium Risk","Low Risk"))</f>
        <v>Low Risk</v>
      </c>
    </row>
    <row r="693" spans="1:33" x14ac:dyDescent="0.35">
      <c r="A693">
        <v>692</v>
      </c>
      <c r="B693" t="s">
        <v>40</v>
      </c>
      <c r="C693">
        <v>143</v>
      </c>
      <c r="D693" t="s">
        <v>21</v>
      </c>
      <c r="E693" t="s">
        <v>22</v>
      </c>
      <c r="F693" t="s">
        <v>22</v>
      </c>
      <c r="G693">
        <v>0</v>
      </c>
      <c r="H693">
        <v>119.1</v>
      </c>
      <c r="I693">
        <v>117</v>
      </c>
      <c r="J693">
        <v>20.25</v>
      </c>
      <c r="K693">
        <v>287.7</v>
      </c>
      <c r="L693">
        <v>136</v>
      </c>
      <c r="M693">
        <v>24.45</v>
      </c>
      <c r="N693">
        <v>223</v>
      </c>
      <c r="O693">
        <v>100</v>
      </c>
      <c r="P693">
        <v>10.039999999999999</v>
      </c>
      <c r="Q693">
        <v>12.2</v>
      </c>
      <c r="R693">
        <v>4</v>
      </c>
      <c r="S693">
        <v>3.29</v>
      </c>
      <c r="T693">
        <v>0</v>
      </c>
      <c r="U693" t="s">
        <v>22</v>
      </c>
      <c r="V693">
        <f>IF(tbl_Customers[[#This Row],[churn]] = "yes", 1, 0)</f>
        <v>0</v>
      </c>
      <c r="W693" t="str">
        <f>IF(tbl_Customers[[#This Row],[number_customer_service_calls]] &lt;= 1, "0-1 Calls", IF(tbl_Customers[[#This Row],[number_customer_service_calls]] &lt;= 3, "2-3 Calls", IF(tbl_Customers[[#This Row],[number_customer_service_calls]] &lt;=5, "4-5 Calls", "6+ Calls")))</f>
        <v>0-1 Calls</v>
      </c>
      <c r="X693" t="str">
        <f>IF(tbl_Customers[[#This Row],[account_length]] &lt;= 50, "0-50", IF(tbl_Customers[[#This Row],[account_length]] &lt;=100, "51-100", IF(tbl_Customers[[#This Row],[account_length]] &lt;= 150, "101-150", "151+")))</f>
        <v>101-150</v>
      </c>
      <c r="Y693" t="str">
        <f>IF(tbl_Customers[[#This Row],[total_intl_charge]] &lt;= 3, "Low Charges", "High Charges")</f>
        <v>High Charges</v>
      </c>
      <c r="Z693" t="str">
        <f>IF(tbl_Customers[[#This Row],[total_eve_calls]]&lt;=80,"Low Calls",
IF(tbl_Customers[[#This Row],[total_eve_calls]]&lt;=120,"Medium Calls","High Calls"))</f>
        <v>High Calls</v>
      </c>
      <c r="AA693" t="str">
        <f>IF(tbl_Customers[[#This Row],[total_eve_charge]]&lt;=15,"Low Charges",
IF(tbl_Customers[[#This Row],[total_eve_charge]]&lt;=20,"Medium Charges","High Charges"))</f>
        <v>High Charges</v>
      </c>
      <c r="AB6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3" t="str">
        <f>IF(tbl_Customers[[#This Row],[number_vmail_messages]] = 0, "No Usage", IF(tbl_Customers[[#This Row],[number_vmail_messages]] &lt;= 20, "Low Usage", IF(tbl_Customers[[#This Row],[number_vmail_messages]] &lt;= 40, "Medium Usgae", "High Usage")))</f>
        <v>No Usage</v>
      </c>
      <c r="AD693" t="str">
        <f>IF(tbl_Customers[[#This Row],[total_day_minutes]]&lt;=150,"Low Usage", IF(tbl_Customers[[#This Row],[total_day_minutes]]&lt;=200,"Medium Usage", IF(tbl_Customers[[#This Row],[total_day_minutes]]&lt;=250,"High Usage","Very High Usage")))</f>
        <v>Low Usage</v>
      </c>
      <c r="AE693" t="str">
        <f>IF(tbl_Customers[[#This Row],[total_intl_calls]]&lt;=5,"Low Calls", IF(tbl_Customers[[#This Row],[total_intl_calls]]&lt;=10, "Medium Calls", "High Calls"))</f>
        <v>Low Calls</v>
      </c>
      <c r="AF6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3" s="36" t="str">
        <f>IF(tbl_Customers[[#This Row],[Churn_Risk_Score]]&gt;=10,"High Risk", IF(tbl_Customers[[#This Row],[Churn_Risk_Score]]&gt;=5,"Medium Risk","Low Risk"))</f>
        <v>Low Risk</v>
      </c>
    </row>
    <row r="694" spans="1:33" x14ac:dyDescent="0.35">
      <c r="A694">
        <v>693</v>
      </c>
      <c r="B694" t="s">
        <v>45</v>
      </c>
      <c r="C694">
        <v>64</v>
      </c>
      <c r="D694" t="s">
        <v>21</v>
      </c>
      <c r="E694" t="s">
        <v>22</v>
      </c>
      <c r="F694" t="s">
        <v>22</v>
      </c>
      <c r="G694">
        <v>0</v>
      </c>
      <c r="H694">
        <v>194.2</v>
      </c>
      <c r="I694">
        <v>147</v>
      </c>
      <c r="J694">
        <v>33.01</v>
      </c>
      <c r="K694">
        <v>173.4</v>
      </c>
      <c r="L694">
        <v>87</v>
      </c>
      <c r="M694">
        <v>14.74</v>
      </c>
      <c r="N694">
        <v>268.7</v>
      </c>
      <c r="O694">
        <v>114</v>
      </c>
      <c r="P694">
        <v>12.09</v>
      </c>
      <c r="Q694">
        <v>5.5</v>
      </c>
      <c r="R694">
        <v>2</v>
      </c>
      <c r="S694">
        <v>1.49</v>
      </c>
      <c r="T694">
        <v>2</v>
      </c>
      <c r="U694" t="s">
        <v>22</v>
      </c>
      <c r="V694">
        <f>IF(tbl_Customers[[#This Row],[churn]] = "yes", 1, 0)</f>
        <v>0</v>
      </c>
      <c r="W694" t="str">
        <f>IF(tbl_Customers[[#This Row],[number_customer_service_calls]] &lt;= 1, "0-1 Calls", IF(tbl_Customers[[#This Row],[number_customer_service_calls]] &lt;= 3, "2-3 Calls", IF(tbl_Customers[[#This Row],[number_customer_service_calls]] &lt;=5, "4-5 Calls", "6+ Calls")))</f>
        <v>2-3 Calls</v>
      </c>
      <c r="X694" t="str">
        <f>IF(tbl_Customers[[#This Row],[account_length]] &lt;= 50, "0-50", IF(tbl_Customers[[#This Row],[account_length]] &lt;=100, "51-100", IF(tbl_Customers[[#This Row],[account_length]] &lt;= 150, "101-150", "151+")))</f>
        <v>51-100</v>
      </c>
      <c r="Y694" t="str">
        <f>IF(tbl_Customers[[#This Row],[total_intl_charge]] &lt;= 3, "Low Charges", "High Charges")</f>
        <v>Low Charges</v>
      </c>
      <c r="Z694" t="str">
        <f>IF(tbl_Customers[[#This Row],[total_eve_calls]]&lt;=80,"Low Calls",
IF(tbl_Customers[[#This Row],[total_eve_calls]]&lt;=120,"Medium Calls","High Calls"))</f>
        <v>Medium Calls</v>
      </c>
      <c r="AA694" t="str">
        <f>IF(tbl_Customers[[#This Row],[total_eve_charge]]&lt;=15,"Low Charges",
IF(tbl_Customers[[#This Row],[total_eve_charge]]&lt;=20,"Medium Charges","High Charges"))</f>
        <v>Low Charges</v>
      </c>
      <c r="AB6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94" t="str">
        <f>IF(tbl_Customers[[#This Row],[number_vmail_messages]] = 0, "No Usage", IF(tbl_Customers[[#This Row],[number_vmail_messages]] &lt;= 20, "Low Usage", IF(tbl_Customers[[#This Row],[number_vmail_messages]] &lt;= 40, "Medium Usgae", "High Usage")))</f>
        <v>No Usage</v>
      </c>
      <c r="AD694" t="str">
        <f>IF(tbl_Customers[[#This Row],[total_day_minutes]]&lt;=150,"Low Usage", IF(tbl_Customers[[#This Row],[total_day_minutes]]&lt;=200,"Medium Usage", IF(tbl_Customers[[#This Row],[total_day_minutes]]&lt;=250,"High Usage","Very High Usage")))</f>
        <v>Medium Usage</v>
      </c>
      <c r="AE694" t="str">
        <f>IF(tbl_Customers[[#This Row],[total_intl_calls]]&lt;=5,"Low Calls", IF(tbl_Customers[[#This Row],[total_intl_calls]]&lt;=10, "Medium Calls", "High Calls"))</f>
        <v>Low Calls</v>
      </c>
      <c r="AF6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94" s="36" t="str">
        <f>IF(tbl_Customers[[#This Row],[Churn_Risk_Score]]&gt;=10,"High Risk", IF(tbl_Customers[[#This Row],[Churn_Risk_Score]]&gt;=5,"Medium Risk","Low Risk"))</f>
        <v>Low Risk</v>
      </c>
    </row>
    <row r="695" spans="1:33" x14ac:dyDescent="0.35">
      <c r="A695">
        <v>694</v>
      </c>
      <c r="B695" t="s">
        <v>66</v>
      </c>
      <c r="C695">
        <v>120</v>
      </c>
      <c r="D695" t="s">
        <v>28</v>
      </c>
      <c r="E695" t="s">
        <v>22</v>
      </c>
      <c r="F695" t="s">
        <v>22</v>
      </c>
      <c r="G695">
        <v>0</v>
      </c>
      <c r="H695">
        <v>198.8</v>
      </c>
      <c r="I695">
        <v>56</v>
      </c>
      <c r="J695">
        <v>33.799999999999997</v>
      </c>
      <c r="K695">
        <v>230.1</v>
      </c>
      <c r="L695">
        <v>73</v>
      </c>
      <c r="M695">
        <v>19.559999999999999</v>
      </c>
      <c r="N695">
        <v>119.8</v>
      </c>
      <c r="O695">
        <v>81</v>
      </c>
      <c r="P695">
        <v>5.39</v>
      </c>
      <c r="Q695">
        <v>9.9</v>
      </c>
      <c r="R695">
        <v>3</v>
      </c>
      <c r="S695">
        <v>2.67</v>
      </c>
      <c r="T695">
        <v>2</v>
      </c>
      <c r="U695" t="s">
        <v>22</v>
      </c>
      <c r="V695">
        <f>IF(tbl_Customers[[#This Row],[churn]] = "yes", 1, 0)</f>
        <v>0</v>
      </c>
      <c r="W695" t="str">
        <f>IF(tbl_Customers[[#This Row],[number_customer_service_calls]] &lt;= 1, "0-1 Calls", IF(tbl_Customers[[#This Row],[number_customer_service_calls]] &lt;= 3, "2-3 Calls", IF(tbl_Customers[[#This Row],[number_customer_service_calls]] &lt;=5, "4-5 Calls", "6+ Calls")))</f>
        <v>2-3 Calls</v>
      </c>
      <c r="X695" t="str">
        <f>IF(tbl_Customers[[#This Row],[account_length]] &lt;= 50, "0-50", IF(tbl_Customers[[#This Row],[account_length]] &lt;=100, "51-100", IF(tbl_Customers[[#This Row],[account_length]] &lt;= 150, "101-150", "151+")))</f>
        <v>101-150</v>
      </c>
      <c r="Y695" t="str">
        <f>IF(tbl_Customers[[#This Row],[total_intl_charge]] &lt;= 3, "Low Charges", "High Charges")</f>
        <v>Low Charges</v>
      </c>
      <c r="Z695" t="str">
        <f>IF(tbl_Customers[[#This Row],[total_eve_calls]]&lt;=80,"Low Calls",
IF(tbl_Customers[[#This Row],[total_eve_calls]]&lt;=120,"Medium Calls","High Calls"))</f>
        <v>Low Calls</v>
      </c>
      <c r="AA695" t="str">
        <f>IF(tbl_Customers[[#This Row],[total_eve_charge]]&lt;=15,"Low Charges",
IF(tbl_Customers[[#This Row],[total_eve_charge]]&lt;=20,"Medium Charges","High Charges"))</f>
        <v>Medium Charges</v>
      </c>
      <c r="AB6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5" t="str">
        <f>IF(tbl_Customers[[#This Row],[number_vmail_messages]] = 0, "No Usage", IF(tbl_Customers[[#This Row],[number_vmail_messages]] &lt;= 20, "Low Usage", IF(tbl_Customers[[#This Row],[number_vmail_messages]] &lt;= 40, "Medium Usgae", "High Usage")))</f>
        <v>No Usage</v>
      </c>
      <c r="AD695" t="str">
        <f>IF(tbl_Customers[[#This Row],[total_day_minutes]]&lt;=150,"Low Usage", IF(tbl_Customers[[#This Row],[total_day_minutes]]&lt;=200,"Medium Usage", IF(tbl_Customers[[#This Row],[total_day_minutes]]&lt;=250,"High Usage","Very High Usage")))</f>
        <v>Medium Usage</v>
      </c>
      <c r="AE695" t="str">
        <f>IF(tbl_Customers[[#This Row],[total_intl_calls]]&lt;=5,"Low Calls", IF(tbl_Customers[[#This Row],[total_intl_calls]]&lt;=10, "Medium Calls", "High Calls"))</f>
        <v>Low Calls</v>
      </c>
      <c r="AF6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95" s="36" t="str">
        <f>IF(tbl_Customers[[#This Row],[Churn_Risk_Score]]&gt;=10,"High Risk", IF(tbl_Customers[[#This Row],[Churn_Risk_Score]]&gt;=5,"Medium Risk","Low Risk"))</f>
        <v>Low Risk</v>
      </c>
    </row>
    <row r="696" spans="1:33" x14ac:dyDescent="0.35">
      <c r="A696">
        <v>695</v>
      </c>
      <c r="B696" t="s">
        <v>41</v>
      </c>
      <c r="C696">
        <v>121</v>
      </c>
      <c r="D696" t="s">
        <v>25</v>
      </c>
      <c r="E696" t="s">
        <v>23</v>
      </c>
      <c r="F696" t="s">
        <v>22</v>
      </c>
      <c r="G696">
        <v>0</v>
      </c>
      <c r="H696">
        <v>167.7</v>
      </c>
      <c r="I696">
        <v>94</v>
      </c>
      <c r="J696">
        <v>28.51</v>
      </c>
      <c r="K696">
        <v>93.7</v>
      </c>
      <c r="L696">
        <v>121</v>
      </c>
      <c r="M696">
        <v>7.96</v>
      </c>
      <c r="N696">
        <v>241.3</v>
      </c>
      <c r="O696">
        <v>115</v>
      </c>
      <c r="P696">
        <v>10.86</v>
      </c>
      <c r="Q696">
        <v>13.4</v>
      </c>
      <c r="R696">
        <v>1</v>
      </c>
      <c r="S696">
        <v>3.62</v>
      </c>
      <c r="T696">
        <v>3</v>
      </c>
      <c r="U696" t="s">
        <v>23</v>
      </c>
      <c r="V696">
        <f>IF(tbl_Customers[[#This Row],[churn]] = "yes", 1, 0)</f>
        <v>1</v>
      </c>
      <c r="W696" t="str">
        <f>IF(tbl_Customers[[#This Row],[number_customer_service_calls]] &lt;= 1, "0-1 Calls", IF(tbl_Customers[[#This Row],[number_customer_service_calls]] &lt;= 3, "2-3 Calls", IF(tbl_Customers[[#This Row],[number_customer_service_calls]] &lt;=5, "4-5 Calls", "6+ Calls")))</f>
        <v>2-3 Calls</v>
      </c>
      <c r="X696" t="str">
        <f>IF(tbl_Customers[[#This Row],[account_length]] &lt;= 50, "0-50", IF(tbl_Customers[[#This Row],[account_length]] &lt;=100, "51-100", IF(tbl_Customers[[#This Row],[account_length]] &lt;= 150, "101-150", "151+")))</f>
        <v>101-150</v>
      </c>
      <c r="Y696" t="str">
        <f>IF(tbl_Customers[[#This Row],[total_intl_charge]] &lt;= 3, "Low Charges", "High Charges")</f>
        <v>High Charges</v>
      </c>
      <c r="Z696" t="str">
        <f>IF(tbl_Customers[[#This Row],[total_eve_calls]]&lt;=80,"Low Calls",
IF(tbl_Customers[[#This Row],[total_eve_calls]]&lt;=120,"Medium Calls","High Calls"))</f>
        <v>High Calls</v>
      </c>
      <c r="AA696" t="str">
        <f>IF(tbl_Customers[[#This Row],[total_eve_charge]]&lt;=15,"Low Charges",
IF(tbl_Customers[[#This Row],[total_eve_charge]]&lt;=20,"Medium Charges","High Charges"))</f>
        <v>Low Charges</v>
      </c>
      <c r="AB6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6" t="str">
        <f>IF(tbl_Customers[[#This Row],[number_vmail_messages]] = 0, "No Usage", IF(tbl_Customers[[#This Row],[number_vmail_messages]] &lt;= 20, "Low Usage", IF(tbl_Customers[[#This Row],[number_vmail_messages]] &lt;= 40, "Medium Usgae", "High Usage")))</f>
        <v>No Usage</v>
      </c>
      <c r="AD696" t="str">
        <f>IF(tbl_Customers[[#This Row],[total_day_minutes]]&lt;=150,"Low Usage", IF(tbl_Customers[[#This Row],[total_day_minutes]]&lt;=200,"Medium Usage", IF(tbl_Customers[[#This Row],[total_day_minutes]]&lt;=250,"High Usage","Very High Usage")))</f>
        <v>Medium Usage</v>
      </c>
      <c r="AE696" t="str">
        <f>IF(tbl_Customers[[#This Row],[total_intl_calls]]&lt;=5,"Low Calls", IF(tbl_Customers[[#This Row],[total_intl_calls]]&lt;=10, "Medium Calls", "High Calls"))</f>
        <v>Low Calls</v>
      </c>
      <c r="AF6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96" s="36" t="str">
        <f>IF(tbl_Customers[[#This Row],[Churn_Risk_Score]]&gt;=10,"High Risk", IF(tbl_Customers[[#This Row],[Churn_Risk_Score]]&gt;=5,"Medium Risk","Low Risk"))</f>
        <v>Medium Risk</v>
      </c>
    </row>
    <row r="697" spans="1:33" x14ac:dyDescent="0.35">
      <c r="A697">
        <v>696</v>
      </c>
      <c r="B697" t="s">
        <v>46</v>
      </c>
      <c r="C697">
        <v>88</v>
      </c>
      <c r="D697" t="s">
        <v>21</v>
      </c>
      <c r="E697" t="s">
        <v>22</v>
      </c>
      <c r="F697" t="s">
        <v>22</v>
      </c>
      <c r="G697">
        <v>0</v>
      </c>
      <c r="H697">
        <v>202.2</v>
      </c>
      <c r="I697">
        <v>86</v>
      </c>
      <c r="J697">
        <v>34.369999999999997</v>
      </c>
      <c r="K697">
        <v>216.8</v>
      </c>
      <c r="L697">
        <v>93</v>
      </c>
      <c r="M697">
        <v>18.43</v>
      </c>
      <c r="N697">
        <v>239.4</v>
      </c>
      <c r="O697">
        <v>99</v>
      </c>
      <c r="P697">
        <v>10.77</v>
      </c>
      <c r="Q697">
        <v>11.8</v>
      </c>
      <c r="R697">
        <v>2</v>
      </c>
      <c r="S697">
        <v>3.19</v>
      </c>
      <c r="T697">
        <v>2</v>
      </c>
      <c r="U697" t="s">
        <v>22</v>
      </c>
      <c r="V697">
        <f>IF(tbl_Customers[[#This Row],[churn]] = "yes", 1, 0)</f>
        <v>0</v>
      </c>
      <c r="W697" t="str">
        <f>IF(tbl_Customers[[#This Row],[number_customer_service_calls]] &lt;= 1, "0-1 Calls", IF(tbl_Customers[[#This Row],[number_customer_service_calls]] &lt;= 3, "2-3 Calls", IF(tbl_Customers[[#This Row],[number_customer_service_calls]] &lt;=5, "4-5 Calls", "6+ Calls")))</f>
        <v>2-3 Calls</v>
      </c>
      <c r="X697" t="str">
        <f>IF(tbl_Customers[[#This Row],[account_length]] &lt;= 50, "0-50", IF(tbl_Customers[[#This Row],[account_length]] &lt;=100, "51-100", IF(tbl_Customers[[#This Row],[account_length]] &lt;= 150, "101-150", "151+")))</f>
        <v>51-100</v>
      </c>
      <c r="Y697" t="str">
        <f>IF(tbl_Customers[[#This Row],[total_intl_charge]] &lt;= 3, "Low Charges", "High Charges")</f>
        <v>High Charges</v>
      </c>
      <c r="Z697" t="str">
        <f>IF(tbl_Customers[[#This Row],[total_eve_calls]]&lt;=80,"Low Calls",
IF(tbl_Customers[[#This Row],[total_eve_calls]]&lt;=120,"Medium Calls","High Calls"))</f>
        <v>Medium Calls</v>
      </c>
      <c r="AA697" t="str">
        <f>IF(tbl_Customers[[#This Row],[total_eve_charge]]&lt;=15,"Low Charges",
IF(tbl_Customers[[#This Row],[total_eve_charge]]&lt;=20,"Medium Charges","High Charges"))</f>
        <v>Medium Charges</v>
      </c>
      <c r="AB6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7" t="str">
        <f>IF(tbl_Customers[[#This Row],[number_vmail_messages]] = 0, "No Usage", IF(tbl_Customers[[#This Row],[number_vmail_messages]] &lt;= 20, "Low Usage", IF(tbl_Customers[[#This Row],[number_vmail_messages]] &lt;= 40, "Medium Usgae", "High Usage")))</f>
        <v>No Usage</v>
      </c>
      <c r="AD697" t="str">
        <f>IF(tbl_Customers[[#This Row],[total_day_minutes]]&lt;=150,"Low Usage", IF(tbl_Customers[[#This Row],[total_day_minutes]]&lt;=200,"Medium Usage", IF(tbl_Customers[[#This Row],[total_day_minutes]]&lt;=250,"High Usage","Very High Usage")))</f>
        <v>High Usage</v>
      </c>
      <c r="AE697" t="str">
        <f>IF(tbl_Customers[[#This Row],[total_intl_calls]]&lt;=5,"Low Calls", IF(tbl_Customers[[#This Row],[total_intl_calls]]&lt;=10, "Medium Calls", "High Calls"))</f>
        <v>Low Calls</v>
      </c>
      <c r="AF6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7" s="36" t="str">
        <f>IF(tbl_Customers[[#This Row],[Churn_Risk_Score]]&gt;=10,"High Risk", IF(tbl_Customers[[#This Row],[Churn_Risk_Score]]&gt;=5,"Medium Risk","Low Risk"))</f>
        <v>Low Risk</v>
      </c>
    </row>
    <row r="698" spans="1:33" x14ac:dyDescent="0.35">
      <c r="A698">
        <v>697</v>
      </c>
      <c r="B698" t="s">
        <v>43</v>
      </c>
      <c r="C698">
        <v>87</v>
      </c>
      <c r="D698" t="s">
        <v>25</v>
      </c>
      <c r="E698" t="s">
        <v>22</v>
      </c>
      <c r="F698" t="s">
        <v>22</v>
      </c>
      <c r="G698">
        <v>0</v>
      </c>
      <c r="H698">
        <v>322.5</v>
      </c>
      <c r="I698">
        <v>106</v>
      </c>
      <c r="J698">
        <v>54.83</v>
      </c>
      <c r="K698">
        <v>204.6</v>
      </c>
      <c r="L698">
        <v>93</v>
      </c>
      <c r="M698">
        <v>17.39</v>
      </c>
      <c r="N698">
        <v>186.2</v>
      </c>
      <c r="O698">
        <v>128</v>
      </c>
      <c r="P698">
        <v>8.3800000000000008</v>
      </c>
      <c r="Q698">
        <v>9.4</v>
      </c>
      <c r="R698">
        <v>4</v>
      </c>
      <c r="S698">
        <v>2.54</v>
      </c>
      <c r="T698">
        <v>2</v>
      </c>
      <c r="U698" t="s">
        <v>23</v>
      </c>
      <c r="V698">
        <f>IF(tbl_Customers[[#This Row],[churn]] = "yes", 1, 0)</f>
        <v>1</v>
      </c>
      <c r="W698" t="str">
        <f>IF(tbl_Customers[[#This Row],[number_customer_service_calls]] &lt;= 1, "0-1 Calls", IF(tbl_Customers[[#This Row],[number_customer_service_calls]] &lt;= 3, "2-3 Calls", IF(tbl_Customers[[#This Row],[number_customer_service_calls]] &lt;=5, "4-5 Calls", "6+ Calls")))</f>
        <v>2-3 Calls</v>
      </c>
      <c r="X698" t="str">
        <f>IF(tbl_Customers[[#This Row],[account_length]] &lt;= 50, "0-50", IF(tbl_Customers[[#This Row],[account_length]] &lt;=100, "51-100", IF(tbl_Customers[[#This Row],[account_length]] &lt;= 150, "101-150", "151+")))</f>
        <v>51-100</v>
      </c>
      <c r="Y698" t="str">
        <f>IF(tbl_Customers[[#This Row],[total_intl_charge]] &lt;= 3, "Low Charges", "High Charges")</f>
        <v>Low Charges</v>
      </c>
      <c r="Z698" t="str">
        <f>IF(tbl_Customers[[#This Row],[total_eve_calls]]&lt;=80,"Low Calls",
IF(tbl_Customers[[#This Row],[total_eve_calls]]&lt;=120,"Medium Calls","High Calls"))</f>
        <v>Medium Calls</v>
      </c>
      <c r="AA698" t="str">
        <f>IF(tbl_Customers[[#This Row],[total_eve_charge]]&lt;=15,"Low Charges",
IF(tbl_Customers[[#This Row],[total_eve_charge]]&lt;=20,"Medium Charges","High Charges"))</f>
        <v>Medium Charges</v>
      </c>
      <c r="AB6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8" t="str">
        <f>IF(tbl_Customers[[#This Row],[number_vmail_messages]] = 0, "No Usage", IF(tbl_Customers[[#This Row],[number_vmail_messages]] &lt;= 20, "Low Usage", IF(tbl_Customers[[#This Row],[number_vmail_messages]] &lt;= 40, "Medium Usgae", "High Usage")))</f>
        <v>No Usage</v>
      </c>
      <c r="AD698" t="str">
        <f>IF(tbl_Customers[[#This Row],[total_day_minutes]]&lt;=150,"Low Usage", IF(tbl_Customers[[#This Row],[total_day_minutes]]&lt;=200,"Medium Usage", IF(tbl_Customers[[#This Row],[total_day_minutes]]&lt;=250,"High Usage","Very High Usage")))</f>
        <v>Very High Usage</v>
      </c>
      <c r="AE698" t="str">
        <f>IF(tbl_Customers[[#This Row],[total_intl_calls]]&lt;=5,"Low Calls", IF(tbl_Customers[[#This Row],[total_intl_calls]]&lt;=10, "Medium Calls", "High Calls"))</f>
        <v>Low Calls</v>
      </c>
      <c r="AF6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98" s="36" t="str">
        <f>IF(tbl_Customers[[#This Row],[Churn_Risk_Score]]&gt;=10,"High Risk", IF(tbl_Customers[[#This Row],[Churn_Risk_Score]]&gt;=5,"Medium Risk","Low Risk"))</f>
        <v>Medium Risk</v>
      </c>
    </row>
    <row r="699" spans="1:33" x14ac:dyDescent="0.35">
      <c r="A699">
        <v>698</v>
      </c>
      <c r="B699" t="s">
        <v>32</v>
      </c>
      <c r="C699">
        <v>100</v>
      </c>
      <c r="D699" t="s">
        <v>28</v>
      </c>
      <c r="E699" t="s">
        <v>22</v>
      </c>
      <c r="F699" t="s">
        <v>22</v>
      </c>
      <c r="G699">
        <v>0</v>
      </c>
      <c r="H699">
        <v>216.2</v>
      </c>
      <c r="I699">
        <v>107</v>
      </c>
      <c r="J699">
        <v>36.75</v>
      </c>
      <c r="K699">
        <v>215.6</v>
      </c>
      <c r="L699">
        <v>84</v>
      </c>
      <c r="M699">
        <v>18.329999999999998</v>
      </c>
      <c r="N699">
        <v>138.4</v>
      </c>
      <c r="O699">
        <v>127</v>
      </c>
      <c r="P699">
        <v>6.23</v>
      </c>
      <c r="Q699">
        <v>10.199999999999999</v>
      </c>
      <c r="R699">
        <v>3</v>
      </c>
      <c r="S699">
        <v>2.75</v>
      </c>
      <c r="T699">
        <v>0</v>
      </c>
      <c r="U699" t="s">
        <v>22</v>
      </c>
      <c r="V699">
        <f>IF(tbl_Customers[[#This Row],[churn]] = "yes", 1, 0)</f>
        <v>0</v>
      </c>
      <c r="W699" t="str">
        <f>IF(tbl_Customers[[#This Row],[number_customer_service_calls]] &lt;= 1, "0-1 Calls", IF(tbl_Customers[[#This Row],[number_customer_service_calls]] &lt;= 3, "2-3 Calls", IF(tbl_Customers[[#This Row],[number_customer_service_calls]] &lt;=5, "4-5 Calls", "6+ Calls")))</f>
        <v>0-1 Calls</v>
      </c>
      <c r="X699" t="str">
        <f>IF(tbl_Customers[[#This Row],[account_length]] &lt;= 50, "0-50", IF(tbl_Customers[[#This Row],[account_length]] &lt;=100, "51-100", IF(tbl_Customers[[#This Row],[account_length]] &lt;= 150, "101-150", "151+")))</f>
        <v>51-100</v>
      </c>
      <c r="Y699" t="str">
        <f>IF(tbl_Customers[[#This Row],[total_intl_charge]] &lt;= 3, "Low Charges", "High Charges")</f>
        <v>Low Charges</v>
      </c>
      <c r="Z699" t="str">
        <f>IF(tbl_Customers[[#This Row],[total_eve_calls]]&lt;=80,"Low Calls",
IF(tbl_Customers[[#This Row],[total_eve_calls]]&lt;=120,"Medium Calls","High Calls"))</f>
        <v>Medium Calls</v>
      </c>
      <c r="AA699" t="str">
        <f>IF(tbl_Customers[[#This Row],[total_eve_charge]]&lt;=15,"Low Charges",
IF(tbl_Customers[[#This Row],[total_eve_charge]]&lt;=20,"Medium Charges","High Charges"))</f>
        <v>Medium Charges</v>
      </c>
      <c r="AB6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9" t="str">
        <f>IF(tbl_Customers[[#This Row],[number_vmail_messages]] = 0, "No Usage", IF(tbl_Customers[[#This Row],[number_vmail_messages]] &lt;= 20, "Low Usage", IF(tbl_Customers[[#This Row],[number_vmail_messages]] &lt;= 40, "Medium Usgae", "High Usage")))</f>
        <v>No Usage</v>
      </c>
      <c r="AD699" t="str">
        <f>IF(tbl_Customers[[#This Row],[total_day_minutes]]&lt;=150,"Low Usage", IF(tbl_Customers[[#This Row],[total_day_minutes]]&lt;=200,"Medium Usage", IF(tbl_Customers[[#This Row],[total_day_minutes]]&lt;=250,"High Usage","Very High Usage")))</f>
        <v>High Usage</v>
      </c>
      <c r="AE699" t="str">
        <f>IF(tbl_Customers[[#This Row],[total_intl_calls]]&lt;=5,"Low Calls", IF(tbl_Customers[[#This Row],[total_intl_calls]]&lt;=10, "Medium Calls", "High Calls"))</f>
        <v>Low Calls</v>
      </c>
      <c r="AF6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99" s="36" t="str">
        <f>IF(tbl_Customers[[#This Row],[Churn_Risk_Score]]&gt;=10,"High Risk", IF(tbl_Customers[[#This Row],[Churn_Risk_Score]]&gt;=5,"Medium Risk","Low Risk"))</f>
        <v>Low Risk</v>
      </c>
    </row>
    <row r="700" spans="1:33" x14ac:dyDescent="0.35">
      <c r="A700">
        <v>699</v>
      </c>
      <c r="B700" t="s">
        <v>40</v>
      </c>
      <c r="C700">
        <v>104</v>
      </c>
      <c r="D700" t="s">
        <v>21</v>
      </c>
      <c r="E700" t="s">
        <v>22</v>
      </c>
      <c r="F700" t="s">
        <v>22</v>
      </c>
      <c r="G700">
        <v>0</v>
      </c>
      <c r="H700">
        <v>76.400000000000006</v>
      </c>
      <c r="I700">
        <v>116</v>
      </c>
      <c r="J700">
        <v>12.99</v>
      </c>
      <c r="K700">
        <v>115.6</v>
      </c>
      <c r="L700">
        <v>74</v>
      </c>
      <c r="M700">
        <v>9.83</v>
      </c>
      <c r="N700">
        <v>226.3</v>
      </c>
      <c r="O700">
        <v>94</v>
      </c>
      <c r="P700">
        <v>10.18</v>
      </c>
      <c r="Q700">
        <v>9.4</v>
      </c>
      <c r="R700">
        <v>3</v>
      </c>
      <c r="S700">
        <v>2.54</v>
      </c>
      <c r="T700">
        <v>3</v>
      </c>
      <c r="U700" t="s">
        <v>22</v>
      </c>
      <c r="V700">
        <f>IF(tbl_Customers[[#This Row],[churn]] = "yes", 1, 0)</f>
        <v>0</v>
      </c>
      <c r="W700" t="str">
        <f>IF(tbl_Customers[[#This Row],[number_customer_service_calls]] &lt;= 1, "0-1 Calls", IF(tbl_Customers[[#This Row],[number_customer_service_calls]] &lt;= 3, "2-3 Calls", IF(tbl_Customers[[#This Row],[number_customer_service_calls]] &lt;=5, "4-5 Calls", "6+ Calls")))</f>
        <v>2-3 Calls</v>
      </c>
      <c r="X700" t="str">
        <f>IF(tbl_Customers[[#This Row],[account_length]] &lt;= 50, "0-50", IF(tbl_Customers[[#This Row],[account_length]] &lt;=100, "51-100", IF(tbl_Customers[[#This Row],[account_length]] &lt;= 150, "101-150", "151+")))</f>
        <v>101-150</v>
      </c>
      <c r="Y700" t="str">
        <f>IF(tbl_Customers[[#This Row],[total_intl_charge]] &lt;= 3, "Low Charges", "High Charges")</f>
        <v>Low Charges</v>
      </c>
      <c r="Z700" t="str">
        <f>IF(tbl_Customers[[#This Row],[total_eve_calls]]&lt;=80,"Low Calls",
IF(tbl_Customers[[#This Row],[total_eve_calls]]&lt;=120,"Medium Calls","High Calls"))</f>
        <v>Low Calls</v>
      </c>
      <c r="AA700" t="str">
        <f>IF(tbl_Customers[[#This Row],[total_eve_charge]]&lt;=15,"Low Charges",
IF(tbl_Customers[[#This Row],[total_eve_charge]]&lt;=20,"Medium Charges","High Charges"))</f>
        <v>Low Charges</v>
      </c>
      <c r="AB7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0" t="str">
        <f>IF(tbl_Customers[[#This Row],[number_vmail_messages]] = 0, "No Usage", IF(tbl_Customers[[#This Row],[number_vmail_messages]] &lt;= 20, "Low Usage", IF(tbl_Customers[[#This Row],[number_vmail_messages]] &lt;= 40, "Medium Usgae", "High Usage")))</f>
        <v>No Usage</v>
      </c>
      <c r="AD700" t="str">
        <f>IF(tbl_Customers[[#This Row],[total_day_minutes]]&lt;=150,"Low Usage", IF(tbl_Customers[[#This Row],[total_day_minutes]]&lt;=200,"Medium Usage", IF(tbl_Customers[[#This Row],[total_day_minutes]]&lt;=250,"High Usage","Very High Usage")))</f>
        <v>Low Usage</v>
      </c>
      <c r="AE700" t="str">
        <f>IF(tbl_Customers[[#This Row],[total_intl_calls]]&lt;=5,"Low Calls", IF(tbl_Customers[[#This Row],[total_intl_calls]]&lt;=10, "Medium Calls", "High Calls"))</f>
        <v>Low Calls</v>
      </c>
      <c r="AF7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00" s="36" t="str">
        <f>IF(tbl_Customers[[#This Row],[Churn_Risk_Score]]&gt;=10,"High Risk", IF(tbl_Customers[[#This Row],[Churn_Risk_Score]]&gt;=5,"Medium Risk","Low Risk"))</f>
        <v>Low Risk</v>
      </c>
    </row>
    <row r="701" spans="1:33" x14ac:dyDescent="0.35">
      <c r="A701">
        <v>700</v>
      </c>
      <c r="B701" t="s">
        <v>48</v>
      </c>
      <c r="C701">
        <v>27</v>
      </c>
      <c r="D701" t="s">
        <v>28</v>
      </c>
      <c r="E701" t="s">
        <v>22</v>
      </c>
      <c r="F701" t="s">
        <v>22</v>
      </c>
      <c r="G701">
        <v>0</v>
      </c>
      <c r="H701">
        <v>72.7</v>
      </c>
      <c r="I701">
        <v>75</v>
      </c>
      <c r="J701">
        <v>12.36</v>
      </c>
      <c r="K701">
        <v>208.6</v>
      </c>
      <c r="L701">
        <v>117</v>
      </c>
      <c r="M701">
        <v>17.73</v>
      </c>
      <c r="N701">
        <v>65.8</v>
      </c>
      <c r="O701">
        <v>71</v>
      </c>
      <c r="P701">
        <v>2.96</v>
      </c>
      <c r="Q701">
        <v>9.9</v>
      </c>
      <c r="R701">
        <v>3</v>
      </c>
      <c r="S701">
        <v>2.67</v>
      </c>
      <c r="T701">
        <v>1</v>
      </c>
      <c r="U701" t="s">
        <v>22</v>
      </c>
      <c r="V701">
        <f>IF(tbl_Customers[[#This Row],[churn]] = "yes", 1, 0)</f>
        <v>0</v>
      </c>
      <c r="W701" t="str">
        <f>IF(tbl_Customers[[#This Row],[number_customer_service_calls]] &lt;= 1, "0-1 Calls", IF(tbl_Customers[[#This Row],[number_customer_service_calls]] &lt;= 3, "2-3 Calls", IF(tbl_Customers[[#This Row],[number_customer_service_calls]] &lt;=5, "4-5 Calls", "6+ Calls")))</f>
        <v>0-1 Calls</v>
      </c>
      <c r="X701" t="str">
        <f>IF(tbl_Customers[[#This Row],[account_length]] &lt;= 50, "0-50", IF(tbl_Customers[[#This Row],[account_length]] &lt;=100, "51-100", IF(tbl_Customers[[#This Row],[account_length]] &lt;= 150, "101-150", "151+")))</f>
        <v>0-50</v>
      </c>
      <c r="Y701" t="str">
        <f>IF(tbl_Customers[[#This Row],[total_intl_charge]] &lt;= 3, "Low Charges", "High Charges")</f>
        <v>Low Charges</v>
      </c>
      <c r="Z701" t="str">
        <f>IF(tbl_Customers[[#This Row],[total_eve_calls]]&lt;=80,"Low Calls",
IF(tbl_Customers[[#This Row],[total_eve_calls]]&lt;=120,"Medium Calls","High Calls"))</f>
        <v>Medium Calls</v>
      </c>
      <c r="AA701" t="str">
        <f>IF(tbl_Customers[[#This Row],[total_eve_charge]]&lt;=15,"Low Charges",
IF(tbl_Customers[[#This Row],[total_eve_charge]]&lt;=20,"Medium Charges","High Charges"))</f>
        <v>Medium Charges</v>
      </c>
      <c r="AB7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1" t="str">
        <f>IF(tbl_Customers[[#This Row],[number_vmail_messages]] = 0, "No Usage", IF(tbl_Customers[[#This Row],[number_vmail_messages]] &lt;= 20, "Low Usage", IF(tbl_Customers[[#This Row],[number_vmail_messages]] &lt;= 40, "Medium Usgae", "High Usage")))</f>
        <v>No Usage</v>
      </c>
      <c r="AD701" t="str">
        <f>IF(tbl_Customers[[#This Row],[total_day_minutes]]&lt;=150,"Low Usage", IF(tbl_Customers[[#This Row],[total_day_minutes]]&lt;=200,"Medium Usage", IF(tbl_Customers[[#This Row],[total_day_minutes]]&lt;=250,"High Usage","Very High Usage")))</f>
        <v>Low Usage</v>
      </c>
      <c r="AE701" t="str">
        <f>IF(tbl_Customers[[#This Row],[total_intl_calls]]&lt;=5,"Low Calls", IF(tbl_Customers[[#This Row],[total_intl_calls]]&lt;=10, "Medium Calls", "High Calls"))</f>
        <v>Low Calls</v>
      </c>
      <c r="AF7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01" s="36" t="str">
        <f>IF(tbl_Customers[[#This Row],[Churn_Risk_Score]]&gt;=10,"High Risk", IF(tbl_Customers[[#This Row],[Churn_Risk_Score]]&gt;=5,"Medium Risk","Low Risk"))</f>
        <v>Low Risk</v>
      </c>
    </row>
    <row r="702" spans="1:33" x14ac:dyDescent="0.35">
      <c r="A702">
        <v>701</v>
      </c>
      <c r="B702" t="s">
        <v>72</v>
      </c>
      <c r="C702">
        <v>81</v>
      </c>
      <c r="D702" t="s">
        <v>21</v>
      </c>
      <c r="E702" t="s">
        <v>22</v>
      </c>
      <c r="F702" t="s">
        <v>23</v>
      </c>
      <c r="G702">
        <v>31</v>
      </c>
      <c r="H702">
        <v>210.4</v>
      </c>
      <c r="I702">
        <v>100</v>
      </c>
      <c r="J702">
        <v>35.770000000000003</v>
      </c>
      <c r="K702">
        <v>225.5</v>
      </c>
      <c r="L702">
        <v>97</v>
      </c>
      <c r="M702">
        <v>19.170000000000002</v>
      </c>
      <c r="N702">
        <v>168.7</v>
      </c>
      <c r="O702">
        <v>120</v>
      </c>
      <c r="P702">
        <v>7.59</v>
      </c>
      <c r="Q702">
        <v>9.6999999999999993</v>
      </c>
      <c r="R702">
        <v>4</v>
      </c>
      <c r="S702">
        <v>2.62</v>
      </c>
      <c r="T702">
        <v>0</v>
      </c>
      <c r="U702" t="s">
        <v>22</v>
      </c>
      <c r="V702">
        <f>IF(tbl_Customers[[#This Row],[churn]] = "yes", 1, 0)</f>
        <v>0</v>
      </c>
      <c r="W702" t="str">
        <f>IF(tbl_Customers[[#This Row],[number_customer_service_calls]] &lt;= 1, "0-1 Calls", IF(tbl_Customers[[#This Row],[number_customer_service_calls]] &lt;= 3, "2-3 Calls", IF(tbl_Customers[[#This Row],[number_customer_service_calls]] &lt;=5, "4-5 Calls", "6+ Calls")))</f>
        <v>0-1 Calls</v>
      </c>
      <c r="X702" t="str">
        <f>IF(tbl_Customers[[#This Row],[account_length]] &lt;= 50, "0-50", IF(tbl_Customers[[#This Row],[account_length]] &lt;=100, "51-100", IF(tbl_Customers[[#This Row],[account_length]] &lt;= 150, "101-150", "151+")))</f>
        <v>51-100</v>
      </c>
      <c r="Y702" t="str">
        <f>IF(tbl_Customers[[#This Row],[total_intl_charge]] &lt;= 3, "Low Charges", "High Charges")</f>
        <v>Low Charges</v>
      </c>
      <c r="Z702" t="str">
        <f>IF(tbl_Customers[[#This Row],[total_eve_calls]]&lt;=80,"Low Calls",
IF(tbl_Customers[[#This Row],[total_eve_calls]]&lt;=120,"Medium Calls","High Calls"))</f>
        <v>Medium Calls</v>
      </c>
      <c r="AA702" t="str">
        <f>IF(tbl_Customers[[#This Row],[total_eve_charge]]&lt;=15,"Low Charges",
IF(tbl_Customers[[#This Row],[total_eve_charge]]&lt;=20,"Medium Charges","High Charges"))</f>
        <v>Medium Charges</v>
      </c>
      <c r="AB7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2" t="str">
        <f>IF(tbl_Customers[[#This Row],[number_vmail_messages]] = 0, "No Usage", IF(tbl_Customers[[#This Row],[number_vmail_messages]] &lt;= 20, "Low Usage", IF(tbl_Customers[[#This Row],[number_vmail_messages]] &lt;= 40, "Medium Usgae", "High Usage")))</f>
        <v>Medium Usgae</v>
      </c>
      <c r="AD702" t="str">
        <f>IF(tbl_Customers[[#This Row],[total_day_minutes]]&lt;=150,"Low Usage", IF(tbl_Customers[[#This Row],[total_day_minutes]]&lt;=200,"Medium Usage", IF(tbl_Customers[[#This Row],[total_day_minutes]]&lt;=250,"High Usage","Very High Usage")))</f>
        <v>High Usage</v>
      </c>
      <c r="AE702" t="str">
        <f>IF(tbl_Customers[[#This Row],[total_intl_calls]]&lt;=5,"Low Calls", IF(tbl_Customers[[#This Row],[total_intl_calls]]&lt;=10, "Medium Calls", "High Calls"))</f>
        <v>Low Calls</v>
      </c>
      <c r="AF7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02" s="36" t="str">
        <f>IF(tbl_Customers[[#This Row],[Churn_Risk_Score]]&gt;=10,"High Risk", IF(tbl_Customers[[#This Row],[Churn_Risk_Score]]&gt;=5,"Medium Risk","Low Risk"))</f>
        <v>Low Risk</v>
      </c>
    </row>
    <row r="703" spans="1:33" x14ac:dyDescent="0.35">
      <c r="A703">
        <v>702</v>
      </c>
      <c r="B703" t="s">
        <v>58</v>
      </c>
      <c r="C703">
        <v>64</v>
      </c>
      <c r="D703" t="s">
        <v>28</v>
      </c>
      <c r="E703" t="s">
        <v>23</v>
      </c>
      <c r="F703" t="s">
        <v>23</v>
      </c>
      <c r="G703">
        <v>33</v>
      </c>
      <c r="H703">
        <v>127.2</v>
      </c>
      <c r="I703">
        <v>93</v>
      </c>
      <c r="J703">
        <v>21.62</v>
      </c>
      <c r="K703">
        <v>162.9</v>
      </c>
      <c r="L703">
        <v>104</v>
      </c>
      <c r="M703">
        <v>13.85</v>
      </c>
      <c r="N703">
        <v>247.4</v>
      </c>
      <c r="O703">
        <v>109</v>
      </c>
      <c r="P703">
        <v>11.13</v>
      </c>
      <c r="Q703">
        <v>8.1</v>
      </c>
      <c r="R703">
        <v>13</v>
      </c>
      <c r="S703">
        <v>2.19</v>
      </c>
      <c r="T703">
        <v>0</v>
      </c>
      <c r="U703" t="s">
        <v>22</v>
      </c>
      <c r="V703">
        <f>IF(tbl_Customers[[#This Row],[churn]] = "yes", 1, 0)</f>
        <v>0</v>
      </c>
      <c r="W703" t="str">
        <f>IF(tbl_Customers[[#This Row],[number_customer_service_calls]] &lt;= 1, "0-1 Calls", IF(tbl_Customers[[#This Row],[number_customer_service_calls]] &lt;= 3, "2-3 Calls", IF(tbl_Customers[[#This Row],[number_customer_service_calls]] &lt;=5, "4-5 Calls", "6+ Calls")))</f>
        <v>0-1 Calls</v>
      </c>
      <c r="X703" t="str">
        <f>IF(tbl_Customers[[#This Row],[account_length]] &lt;= 50, "0-50", IF(tbl_Customers[[#This Row],[account_length]] &lt;=100, "51-100", IF(tbl_Customers[[#This Row],[account_length]] &lt;= 150, "101-150", "151+")))</f>
        <v>51-100</v>
      </c>
      <c r="Y703" t="str">
        <f>IF(tbl_Customers[[#This Row],[total_intl_charge]] &lt;= 3, "Low Charges", "High Charges")</f>
        <v>Low Charges</v>
      </c>
      <c r="Z703" t="str">
        <f>IF(tbl_Customers[[#This Row],[total_eve_calls]]&lt;=80,"Low Calls",
IF(tbl_Customers[[#This Row],[total_eve_calls]]&lt;=120,"Medium Calls","High Calls"))</f>
        <v>Medium Calls</v>
      </c>
      <c r="AA703" t="str">
        <f>IF(tbl_Customers[[#This Row],[total_eve_charge]]&lt;=15,"Low Charges",
IF(tbl_Customers[[#This Row],[total_eve_charge]]&lt;=20,"Medium Charges","High Charges"))</f>
        <v>Low Charges</v>
      </c>
      <c r="AB7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3" t="str">
        <f>IF(tbl_Customers[[#This Row],[number_vmail_messages]] = 0, "No Usage", IF(tbl_Customers[[#This Row],[number_vmail_messages]] &lt;= 20, "Low Usage", IF(tbl_Customers[[#This Row],[number_vmail_messages]] &lt;= 40, "Medium Usgae", "High Usage")))</f>
        <v>Medium Usgae</v>
      </c>
      <c r="AD703" t="str">
        <f>IF(tbl_Customers[[#This Row],[total_day_minutes]]&lt;=150,"Low Usage", IF(tbl_Customers[[#This Row],[total_day_minutes]]&lt;=200,"Medium Usage", IF(tbl_Customers[[#This Row],[total_day_minutes]]&lt;=250,"High Usage","Very High Usage")))</f>
        <v>Low Usage</v>
      </c>
      <c r="AE703" t="str">
        <f>IF(tbl_Customers[[#This Row],[total_intl_calls]]&lt;=5,"Low Calls", IF(tbl_Customers[[#This Row],[total_intl_calls]]&lt;=10, "Medium Calls", "High Calls"))</f>
        <v>High Calls</v>
      </c>
      <c r="AF7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03" s="36" t="str">
        <f>IF(tbl_Customers[[#This Row],[Churn_Risk_Score]]&gt;=10,"High Risk", IF(tbl_Customers[[#This Row],[Churn_Risk_Score]]&gt;=5,"Medium Risk","Low Risk"))</f>
        <v>Low Risk</v>
      </c>
    </row>
    <row r="704" spans="1:33" x14ac:dyDescent="0.35">
      <c r="A704">
        <v>703</v>
      </c>
      <c r="B704" t="s">
        <v>64</v>
      </c>
      <c r="C704">
        <v>107</v>
      </c>
      <c r="D704" t="s">
        <v>28</v>
      </c>
      <c r="E704" t="s">
        <v>22</v>
      </c>
      <c r="F704" t="s">
        <v>23</v>
      </c>
      <c r="G704">
        <v>28</v>
      </c>
      <c r="H704">
        <v>201.8</v>
      </c>
      <c r="I704">
        <v>79</v>
      </c>
      <c r="J704">
        <v>34.31</v>
      </c>
      <c r="K704">
        <v>304.89999999999998</v>
      </c>
      <c r="L704">
        <v>128</v>
      </c>
      <c r="M704">
        <v>25.92</v>
      </c>
      <c r="N704">
        <v>225.6</v>
      </c>
      <c r="O704">
        <v>133</v>
      </c>
      <c r="P704">
        <v>10.15</v>
      </c>
      <c r="Q704">
        <v>11.9</v>
      </c>
      <c r="R704">
        <v>8</v>
      </c>
      <c r="S704">
        <v>3.21</v>
      </c>
      <c r="T704">
        <v>1</v>
      </c>
      <c r="U704" t="s">
        <v>22</v>
      </c>
      <c r="V704">
        <f>IF(tbl_Customers[[#This Row],[churn]] = "yes", 1, 0)</f>
        <v>0</v>
      </c>
      <c r="W704" t="str">
        <f>IF(tbl_Customers[[#This Row],[number_customer_service_calls]] &lt;= 1, "0-1 Calls", IF(tbl_Customers[[#This Row],[number_customer_service_calls]] &lt;= 3, "2-3 Calls", IF(tbl_Customers[[#This Row],[number_customer_service_calls]] &lt;=5, "4-5 Calls", "6+ Calls")))</f>
        <v>0-1 Calls</v>
      </c>
      <c r="X704" t="str">
        <f>IF(tbl_Customers[[#This Row],[account_length]] &lt;= 50, "0-50", IF(tbl_Customers[[#This Row],[account_length]] &lt;=100, "51-100", IF(tbl_Customers[[#This Row],[account_length]] &lt;= 150, "101-150", "151+")))</f>
        <v>101-150</v>
      </c>
      <c r="Y704" t="str">
        <f>IF(tbl_Customers[[#This Row],[total_intl_charge]] &lt;= 3, "Low Charges", "High Charges")</f>
        <v>High Charges</v>
      </c>
      <c r="Z704" t="str">
        <f>IF(tbl_Customers[[#This Row],[total_eve_calls]]&lt;=80,"Low Calls",
IF(tbl_Customers[[#This Row],[total_eve_calls]]&lt;=120,"Medium Calls","High Calls"))</f>
        <v>High Calls</v>
      </c>
      <c r="AA704" t="str">
        <f>IF(tbl_Customers[[#This Row],[total_eve_charge]]&lt;=15,"Low Charges",
IF(tbl_Customers[[#This Row],[total_eve_charge]]&lt;=20,"Medium Charges","High Charges"))</f>
        <v>High Charges</v>
      </c>
      <c r="AB7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4" t="str">
        <f>IF(tbl_Customers[[#This Row],[number_vmail_messages]] = 0, "No Usage", IF(tbl_Customers[[#This Row],[number_vmail_messages]] &lt;= 20, "Low Usage", IF(tbl_Customers[[#This Row],[number_vmail_messages]] &lt;= 40, "Medium Usgae", "High Usage")))</f>
        <v>Medium Usgae</v>
      </c>
      <c r="AD704" t="str">
        <f>IF(tbl_Customers[[#This Row],[total_day_minutes]]&lt;=150,"Low Usage", IF(tbl_Customers[[#This Row],[total_day_minutes]]&lt;=200,"Medium Usage", IF(tbl_Customers[[#This Row],[total_day_minutes]]&lt;=250,"High Usage","Very High Usage")))</f>
        <v>High Usage</v>
      </c>
      <c r="AE704" t="str">
        <f>IF(tbl_Customers[[#This Row],[total_intl_calls]]&lt;=5,"Low Calls", IF(tbl_Customers[[#This Row],[total_intl_calls]]&lt;=10, "Medium Calls", "High Calls"))</f>
        <v>Medium Calls</v>
      </c>
      <c r="AF7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04" s="36" t="str">
        <f>IF(tbl_Customers[[#This Row],[Churn_Risk_Score]]&gt;=10,"High Risk", IF(tbl_Customers[[#This Row],[Churn_Risk_Score]]&gt;=5,"Medium Risk","Low Risk"))</f>
        <v>Low Risk</v>
      </c>
    </row>
    <row r="705" spans="1:33" x14ac:dyDescent="0.35">
      <c r="A705">
        <v>704</v>
      </c>
      <c r="B705" t="s">
        <v>64</v>
      </c>
      <c r="C705">
        <v>111</v>
      </c>
      <c r="D705" t="s">
        <v>25</v>
      </c>
      <c r="E705" t="s">
        <v>22</v>
      </c>
      <c r="F705" t="s">
        <v>22</v>
      </c>
      <c r="G705">
        <v>0</v>
      </c>
      <c r="H705">
        <v>99.3</v>
      </c>
      <c r="I705">
        <v>112</v>
      </c>
      <c r="J705">
        <v>16.88</v>
      </c>
      <c r="K705">
        <v>270.5</v>
      </c>
      <c r="L705">
        <v>136</v>
      </c>
      <c r="M705">
        <v>22.99</v>
      </c>
      <c r="N705">
        <v>225.3</v>
      </c>
      <c r="O705">
        <v>94</v>
      </c>
      <c r="P705">
        <v>10.14</v>
      </c>
      <c r="Q705">
        <v>9</v>
      </c>
      <c r="R705">
        <v>6</v>
      </c>
      <c r="S705">
        <v>2.4300000000000002</v>
      </c>
      <c r="T705">
        <v>3</v>
      </c>
      <c r="U705" t="s">
        <v>22</v>
      </c>
      <c r="V705">
        <f>IF(tbl_Customers[[#This Row],[churn]] = "yes", 1, 0)</f>
        <v>0</v>
      </c>
      <c r="W705" t="str">
        <f>IF(tbl_Customers[[#This Row],[number_customer_service_calls]] &lt;= 1, "0-1 Calls", IF(tbl_Customers[[#This Row],[number_customer_service_calls]] &lt;= 3, "2-3 Calls", IF(tbl_Customers[[#This Row],[number_customer_service_calls]] &lt;=5, "4-5 Calls", "6+ Calls")))</f>
        <v>2-3 Calls</v>
      </c>
      <c r="X705" t="str">
        <f>IF(tbl_Customers[[#This Row],[account_length]] &lt;= 50, "0-50", IF(tbl_Customers[[#This Row],[account_length]] &lt;=100, "51-100", IF(tbl_Customers[[#This Row],[account_length]] &lt;= 150, "101-150", "151+")))</f>
        <v>101-150</v>
      </c>
      <c r="Y705" t="str">
        <f>IF(tbl_Customers[[#This Row],[total_intl_charge]] &lt;= 3, "Low Charges", "High Charges")</f>
        <v>Low Charges</v>
      </c>
      <c r="Z705" t="str">
        <f>IF(tbl_Customers[[#This Row],[total_eve_calls]]&lt;=80,"Low Calls",
IF(tbl_Customers[[#This Row],[total_eve_calls]]&lt;=120,"Medium Calls","High Calls"))</f>
        <v>High Calls</v>
      </c>
      <c r="AA705" t="str">
        <f>IF(tbl_Customers[[#This Row],[total_eve_charge]]&lt;=15,"Low Charges",
IF(tbl_Customers[[#This Row],[total_eve_charge]]&lt;=20,"Medium Charges","High Charges"))</f>
        <v>High Charges</v>
      </c>
      <c r="AB7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5" t="str">
        <f>IF(tbl_Customers[[#This Row],[number_vmail_messages]] = 0, "No Usage", IF(tbl_Customers[[#This Row],[number_vmail_messages]] &lt;= 20, "Low Usage", IF(tbl_Customers[[#This Row],[number_vmail_messages]] &lt;= 40, "Medium Usgae", "High Usage")))</f>
        <v>No Usage</v>
      </c>
      <c r="AD705" t="str">
        <f>IF(tbl_Customers[[#This Row],[total_day_minutes]]&lt;=150,"Low Usage", IF(tbl_Customers[[#This Row],[total_day_minutes]]&lt;=200,"Medium Usage", IF(tbl_Customers[[#This Row],[total_day_minutes]]&lt;=250,"High Usage","Very High Usage")))</f>
        <v>Low Usage</v>
      </c>
      <c r="AE705" t="str">
        <f>IF(tbl_Customers[[#This Row],[total_intl_calls]]&lt;=5,"Low Calls", IF(tbl_Customers[[#This Row],[total_intl_calls]]&lt;=10, "Medium Calls", "High Calls"))</f>
        <v>Medium Calls</v>
      </c>
      <c r="AF7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05" s="36" t="str">
        <f>IF(tbl_Customers[[#This Row],[Churn_Risk_Score]]&gt;=10,"High Risk", IF(tbl_Customers[[#This Row],[Churn_Risk_Score]]&gt;=5,"Medium Risk","Low Risk"))</f>
        <v>Low Risk</v>
      </c>
    </row>
    <row r="706" spans="1:33" x14ac:dyDescent="0.35">
      <c r="A706">
        <v>705</v>
      </c>
      <c r="B706" t="s">
        <v>62</v>
      </c>
      <c r="C706">
        <v>77</v>
      </c>
      <c r="D706" t="s">
        <v>21</v>
      </c>
      <c r="E706" t="s">
        <v>22</v>
      </c>
      <c r="F706" t="s">
        <v>22</v>
      </c>
      <c r="G706">
        <v>0</v>
      </c>
      <c r="H706">
        <v>239.2</v>
      </c>
      <c r="I706">
        <v>114</v>
      </c>
      <c r="J706">
        <v>40.659999999999997</v>
      </c>
      <c r="K706">
        <v>150</v>
      </c>
      <c r="L706">
        <v>115</v>
      </c>
      <c r="M706">
        <v>12.75</v>
      </c>
      <c r="N706">
        <v>160.80000000000001</v>
      </c>
      <c r="O706">
        <v>81</v>
      </c>
      <c r="P706">
        <v>7.24</v>
      </c>
      <c r="Q706">
        <v>10.3</v>
      </c>
      <c r="R706">
        <v>2</v>
      </c>
      <c r="S706">
        <v>2.78</v>
      </c>
      <c r="T706">
        <v>5</v>
      </c>
      <c r="U706" t="s">
        <v>22</v>
      </c>
      <c r="V706">
        <f>IF(tbl_Customers[[#This Row],[churn]] = "yes", 1, 0)</f>
        <v>0</v>
      </c>
      <c r="W706" t="str">
        <f>IF(tbl_Customers[[#This Row],[number_customer_service_calls]] &lt;= 1, "0-1 Calls", IF(tbl_Customers[[#This Row],[number_customer_service_calls]] &lt;= 3, "2-3 Calls", IF(tbl_Customers[[#This Row],[number_customer_service_calls]] &lt;=5, "4-5 Calls", "6+ Calls")))</f>
        <v>4-5 Calls</v>
      </c>
      <c r="X706" t="str">
        <f>IF(tbl_Customers[[#This Row],[account_length]] &lt;= 50, "0-50", IF(tbl_Customers[[#This Row],[account_length]] &lt;=100, "51-100", IF(tbl_Customers[[#This Row],[account_length]] &lt;= 150, "101-150", "151+")))</f>
        <v>51-100</v>
      </c>
      <c r="Y706" t="str">
        <f>IF(tbl_Customers[[#This Row],[total_intl_charge]] &lt;= 3, "Low Charges", "High Charges")</f>
        <v>Low Charges</v>
      </c>
      <c r="Z706" t="str">
        <f>IF(tbl_Customers[[#This Row],[total_eve_calls]]&lt;=80,"Low Calls",
IF(tbl_Customers[[#This Row],[total_eve_calls]]&lt;=120,"Medium Calls","High Calls"))</f>
        <v>Medium Calls</v>
      </c>
      <c r="AA706" t="str">
        <f>IF(tbl_Customers[[#This Row],[total_eve_charge]]&lt;=15,"Low Charges",
IF(tbl_Customers[[#This Row],[total_eve_charge]]&lt;=20,"Medium Charges","High Charges"))</f>
        <v>Low Charges</v>
      </c>
      <c r="AB7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6" t="str">
        <f>IF(tbl_Customers[[#This Row],[number_vmail_messages]] = 0, "No Usage", IF(tbl_Customers[[#This Row],[number_vmail_messages]] &lt;= 20, "Low Usage", IF(tbl_Customers[[#This Row],[number_vmail_messages]] &lt;= 40, "Medium Usgae", "High Usage")))</f>
        <v>No Usage</v>
      </c>
      <c r="AD706" t="str">
        <f>IF(tbl_Customers[[#This Row],[total_day_minutes]]&lt;=150,"Low Usage", IF(tbl_Customers[[#This Row],[total_day_minutes]]&lt;=200,"Medium Usage", IF(tbl_Customers[[#This Row],[total_day_minutes]]&lt;=250,"High Usage","Very High Usage")))</f>
        <v>High Usage</v>
      </c>
      <c r="AE706" t="str">
        <f>IF(tbl_Customers[[#This Row],[total_intl_calls]]&lt;=5,"Low Calls", IF(tbl_Customers[[#This Row],[total_intl_calls]]&lt;=10, "Medium Calls", "High Calls"))</f>
        <v>Low Calls</v>
      </c>
      <c r="AF7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06" s="36" t="str">
        <f>IF(tbl_Customers[[#This Row],[Churn_Risk_Score]]&gt;=10,"High Risk", IF(tbl_Customers[[#This Row],[Churn_Risk_Score]]&gt;=5,"Medium Risk","Low Risk"))</f>
        <v>Medium Risk</v>
      </c>
    </row>
    <row r="707" spans="1:33" x14ac:dyDescent="0.35">
      <c r="A707">
        <v>706</v>
      </c>
      <c r="B707" t="s">
        <v>52</v>
      </c>
      <c r="C707">
        <v>67</v>
      </c>
      <c r="D707" t="s">
        <v>21</v>
      </c>
      <c r="E707" t="s">
        <v>23</v>
      </c>
      <c r="F707" t="s">
        <v>22</v>
      </c>
      <c r="G707">
        <v>0</v>
      </c>
      <c r="H707">
        <v>120.9</v>
      </c>
      <c r="I707">
        <v>58</v>
      </c>
      <c r="J707">
        <v>20.55</v>
      </c>
      <c r="K707">
        <v>235</v>
      </c>
      <c r="L707">
        <v>88</v>
      </c>
      <c r="M707">
        <v>19.98</v>
      </c>
      <c r="N707">
        <v>95.1</v>
      </c>
      <c r="O707">
        <v>130</v>
      </c>
      <c r="P707">
        <v>4.28</v>
      </c>
      <c r="Q707">
        <v>11.4</v>
      </c>
      <c r="R707">
        <v>11</v>
      </c>
      <c r="S707">
        <v>3.08</v>
      </c>
      <c r="T707">
        <v>2</v>
      </c>
      <c r="U707" t="s">
        <v>22</v>
      </c>
      <c r="V707">
        <f>IF(tbl_Customers[[#This Row],[churn]] = "yes", 1, 0)</f>
        <v>0</v>
      </c>
      <c r="W707" t="str">
        <f>IF(tbl_Customers[[#This Row],[number_customer_service_calls]] &lt;= 1, "0-1 Calls", IF(tbl_Customers[[#This Row],[number_customer_service_calls]] &lt;= 3, "2-3 Calls", IF(tbl_Customers[[#This Row],[number_customer_service_calls]] &lt;=5, "4-5 Calls", "6+ Calls")))</f>
        <v>2-3 Calls</v>
      </c>
      <c r="X707" t="str">
        <f>IF(tbl_Customers[[#This Row],[account_length]] &lt;= 50, "0-50", IF(tbl_Customers[[#This Row],[account_length]] &lt;=100, "51-100", IF(tbl_Customers[[#This Row],[account_length]] &lt;= 150, "101-150", "151+")))</f>
        <v>51-100</v>
      </c>
      <c r="Y707" t="str">
        <f>IF(tbl_Customers[[#This Row],[total_intl_charge]] &lt;= 3, "Low Charges", "High Charges")</f>
        <v>High Charges</v>
      </c>
      <c r="Z707" t="str">
        <f>IF(tbl_Customers[[#This Row],[total_eve_calls]]&lt;=80,"Low Calls",
IF(tbl_Customers[[#This Row],[total_eve_calls]]&lt;=120,"Medium Calls","High Calls"))</f>
        <v>Medium Calls</v>
      </c>
      <c r="AA707" t="str">
        <f>IF(tbl_Customers[[#This Row],[total_eve_charge]]&lt;=15,"Low Charges",
IF(tbl_Customers[[#This Row],[total_eve_charge]]&lt;=20,"Medium Charges","High Charges"))</f>
        <v>Medium Charges</v>
      </c>
      <c r="AB7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7" t="str">
        <f>IF(tbl_Customers[[#This Row],[number_vmail_messages]] = 0, "No Usage", IF(tbl_Customers[[#This Row],[number_vmail_messages]] &lt;= 20, "Low Usage", IF(tbl_Customers[[#This Row],[number_vmail_messages]] &lt;= 40, "Medium Usgae", "High Usage")))</f>
        <v>No Usage</v>
      </c>
      <c r="AD707" t="str">
        <f>IF(tbl_Customers[[#This Row],[total_day_minutes]]&lt;=150,"Low Usage", IF(tbl_Customers[[#This Row],[total_day_minutes]]&lt;=200,"Medium Usage", IF(tbl_Customers[[#This Row],[total_day_minutes]]&lt;=250,"High Usage","Very High Usage")))</f>
        <v>Low Usage</v>
      </c>
      <c r="AE707" t="str">
        <f>IF(tbl_Customers[[#This Row],[total_intl_calls]]&lt;=5,"Low Calls", IF(tbl_Customers[[#This Row],[total_intl_calls]]&lt;=10, "Medium Calls", "High Calls"))</f>
        <v>High Calls</v>
      </c>
      <c r="AF7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707" s="36" t="str">
        <f>IF(tbl_Customers[[#This Row],[Churn_Risk_Score]]&gt;=10,"High Risk", IF(tbl_Customers[[#This Row],[Churn_Risk_Score]]&gt;=5,"Medium Risk","Low Risk"))</f>
        <v>Medium Risk</v>
      </c>
    </row>
    <row r="708" spans="1:33" x14ac:dyDescent="0.35">
      <c r="A708">
        <v>707</v>
      </c>
      <c r="B708" t="s">
        <v>68</v>
      </c>
      <c r="C708">
        <v>102</v>
      </c>
      <c r="D708" t="s">
        <v>25</v>
      </c>
      <c r="E708" t="s">
        <v>22</v>
      </c>
      <c r="F708" t="s">
        <v>22</v>
      </c>
      <c r="G708">
        <v>0</v>
      </c>
      <c r="H708">
        <v>224.7</v>
      </c>
      <c r="I708">
        <v>81</v>
      </c>
      <c r="J708">
        <v>38.200000000000003</v>
      </c>
      <c r="K708">
        <v>129.4</v>
      </c>
      <c r="L708">
        <v>112</v>
      </c>
      <c r="M708">
        <v>11</v>
      </c>
      <c r="N708">
        <v>167.6</v>
      </c>
      <c r="O708">
        <v>109</v>
      </c>
      <c r="P708">
        <v>7.54</v>
      </c>
      <c r="Q708">
        <v>15.8</v>
      </c>
      <c r="R708">
        <v>6</v>
      </c>
      <c r="S708">
        <v>4.2699999999999996</v>
      </c>
      <c r="T708">
        <v>1</v>
      </c>
      <c r="U708" t="s">
        <v>22</v>
      </c>
      <c r="V708">
        <f>IF(tbl_Customers[[#This Row],[churn]] = "yes", 1, 0)</f>
        <v>0</v>
      </c>
      <c r="W708" t="str">
        <f>IF(tbl_Customers[[#This Row],[number_customer_service_calls]] &lt;= 1, "0-1 Calls", IF(tbl_Customers[[#This Row],[number_customer_service_calls]] &lt;= 3, "2-3 Calls", IF(tbl_Customers[[#This Row],[number_customer_service_calls]] &lt;=5, "4-5 Calls", "6+ Calls")))</f>
        <v>0-1 Calls</v>
      </c>
      <c r="X708" t="str">
        <f>IF(tbl_Customers[[#This Row],[account_length]] &lt;= 50, "0-50", IF(tbl_Customers[[#This Row],[account_length]] &lt;=100, "51-100", IF(tbl_Customers[[#This Row],[account_length]] &lt;= 150, "101-150", "151+")))</f>
        <v>101-150</v>
      </c>
      <c r="Y708" t="str">
        <f>IF(tbl_Customers[[#This Row],[total_intl_charge]] &lt;= 3, "Low Charges", "High Charges")</f>
        <v>High Charges</v>
      </c>
      <c r="Z708" t="str">
        <f>IF(tbl_Customers[[#This Row],[total_eve_calls]]&lt;=80,"Low Calls",
IF(tbl_Customers[[#This Row],[total_eve_calls]]&lt;=120,"Medium Calls","High Calls"))</f>
        <v>Medium Calls</v>
      </c>
      <c r="AA708" t="str">
        <f>IF(tbl_Customers[[#This Row],[total_eve_charge]]&lt;=15,"Low Charges",
IF(tbl_Customers[[#This Row],[total_eve_charge]]&lt;=20,"Medium Charges","High Charges"))</f>
        <v>Low Charges</v>
      </c>
      <c r="AB7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8" t="str">
        <f>IF(tbl_Customers[[#This Row],[number_vmail_messages]] = 0, "No Usage", IF(tbl_Customers[[#This Row],[number_vmail_messages]] &lt;= 20, "Low Usage", IF(tbl_Customers[[#This Row],[number_vmail_messages]] &lt;= 40, "Medium Usgae", "High Usage")))</f>
        <v>No Usage</v>
      </c>
      <c r="AD708" t="str">
        <f>IF(tbl_Customers[[#This Row],[total_day_minutes]]&lt;=150,"Low Usage", IF(tbl_Customers[[#This Row],[total_day_minutes]]&lt;=200,"Medium Usage", IF(tbl_Customers[[#This Row],[total_day_minutes]]&lt;=250,"High Usage","Very High Usage")))</f>
        <v>High Usage</v>
      </c>
      <c r="AE708" t="str">
        <f>IF(tbl_Customers[[#This Row],[total_intl_calls]]&lt;=5,"Low Calls", IF(tbl_Customers[[#This Row],[total_intl_calls]]&lt;=10, "Medium Calls", "High Calls"))</f>
        <v>Medium Calls</v>
      </c>
      <c r="AF7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08" s="36" t="str">
        <f>IF(tbl_Customers[[#This Row],[Churn_Risk_Score]]&gt;=10,"High Risk", IF(tbl_Customers[[#This Row],[Churn_Risk_Score]]&gt;=5,"Medium Risk","Low Risk"))</f>
        <v>Low Risk</v>
      </c>
    </row>
    <row r="709" spans="1:33" x14ac:dyDescent="0.35">
      <c r="A709">
        <v>708</v>
      </c>
      <c r="B709" t="s">
        <v>75</v>
      </c>
      <c r="C709">
        <v>146</v>
      </c>
      <c r="D709" t="s">
        <v>25</v>
      </c>
      <c r="E709" t="s">
        <v>22</v>
      </c>
      <c r="F709" t="s">
        <v>23</v>
      </c>
      <c r="G709">
        <v>19</v>
      </c>
      <c r="H709">
        <v>176.6</v>
      </c>
      <c r="I709">
        <v>88</v>
      </c>
      <c r="J709">
        <v>30.02</v>
      </c>
      <c r="K709">
        <v>162.69999999999999</v>
      </c>
      <c r="L709">
        <v>66</v>
      </c>
      <c r="M709">
        <v>13.83</v>
      </c>
      <c r="N709">
        <v>215.5</v>
      </c>
      <c r="O709">
        <v>98</v>
      </c>
      <c r="P709">
        <v>9.6999999999999993</v>
      </c>
      <c r="Q709">
        <v>14.6</v>
      </c>
      <c r="R709">
        <v>6</v>
      </c>
      <c r="S709">
        <v>3.94</v>
      </c>
      <c r="T709">
        <v>1</v>
      </c>
      <c r="U709" t="s">
        <v>22</v>
      </c>
      <c r="V709">
        <f>IF(tbl_Customers[[#This Row],[churn]] = "yes", 1, 0)</f>
        <v>0</v>
      </c>
      <c r="W709" t="str">
        <f>IF(tbl_Customers[[#This Row],[number_customer_service_calls]] &lt;= 1, "0-1 Calls", IF(tbl_Customers[[#This Row],[number_customer_service_calls]] &lt;= 3, "2-3 Calls", IF(tbl_Customers[[#This Row],[number_customer_service_calls]] &lt;=5, "4-5 Calls", "6+ Calls")))</f>
        <v>0-1 Calls</v>
      </c>
      <c r="X709" t="str">
        <f>IF(tbl_Customers[[#This Row],[account_length]] &lt;= 50, "0-50", IF(tbl_Customers[[#This Row],[account_length]] &lt;=100, "51-100", IF(tbl_Customers[[#This Row],[account_length]] &lt;= 150, "101-150", "151+")))</f>
        <v>101-150</v>
      </c>
      <c r="Y709" t="str">
        <f>IF(tbl_Customers[[#This Row],[total_intl_charge]] &lt;= 3, "Low Charges", "High Charges")</f>
        <v>High Charges</v>
      </c>
      <c r="Z709" t="str">
        <f>IF(tbl_Customers[[#This Row],[total_eve_calls]]&lt;=80,"Low Calls",
IF(tbl_Customers[[#This Row],[total_eve_calls]]&lt;=120,"Medium Calls","High Calls"))</f>
        <v>Low Calls</v>
      </c>
      <c r="AA709" t="str">
        <f>IF(tbl_Customers[[#This Row],[total_eve_charge]]&lt;=15,"Low Charges",
IF(tbl_Customers[[#This Row],[total_eve_charge]]&lt;=20,"Medium Charges","High Charges"))</f>
        <v>Low Charges</v>
      </c>
      <c r="AB7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9" t="str">
        <f>IF(tbl_Customers[[#This Row],[number_vmail_messages]] = 0, "No Usage", IF(tbl_Customers[[#This Row],[number_vmail_messages]] &lt;= 20, "Low Usage", IF(tbl_Customers[[#This Row],[number_vmail_messages]] &lt;= 40, "Medium Usgae", "High Usage")))</f>
        <v>Low Usage</v>
      </c>
      <c r="AD709" t="str">
        <f>IF(tbl_Customers[[#This Row],[total_day_minutes]]&lt;=150,"Low Usage", IF(tbl_Customers[[#This Row],[total_day_minutes]]&lt;=200,"Medium Usage", IF(tbl_Customers[[#This Row],[total_day_minutes]]&lt;=250,"High Usage","Very High Usage")))</f>
        <v>Medium Usage</v>
      </c>
      <c r="AE709" t="str">
        <f>IF(tbl_Customers[[#This Row],[total_intl_calls]]&lt;=5,"Low Calls", IF(tbl_Customers[[#This Row],[total_intl_calls]]&lt;=10, "Medium Calls", "High Calls"))</f>
        <v>Medium Calls</v>
      </c>
      <c r="AF7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09" s="36" t="str">
        <f>IF(tbl_Customers[[#This Row],[Churn_Risk_Score]]&gt;=10,"High Risk", IF(tbl_Customers[[#This Row],[Churn_Risk_Score]]&gt;=5,"Medium Risk","Low Risk"))</f>
        <v>Low Risk</v>
      </c>
    </row>
    <row r="710" spans="1:33" x14ac:dyDescent="0.35">
      <c r="A710">
        <v>709</v>
      </c>
      <c r="B710" t="s">
        <v>69</v>
      </c>
      <c r="C710">
        <v>96</v>
      </c>
      <c r="D710" t="s">
        <v>21</v>
      </c>
      <c r="E710" t="s">
        <v>22</v>
      </c>
      <c r="F710" t="s">
        <v>22</v>
      </c>
      <c r="G710">
        <v>0</v>
      </c>
      <c r="H710">
        <v>180.6</v>
      </c>
      <c r="I710">
        <v>92</v>
      </c>
      <c r="J710">
        <v>30.7</v>
      </c>
      <c r="K710">
        <v>190.9</v>
      </c>
      <c r="L710">
        <v>114</v>
      </c>
      <c r="M710">
        <v>16.23</v>
      </c>
      <c r="N710">
        <v>295.60000000000002</v>
      </c>
      <c r="O710">
        <v>125</v>
      </c>
      <c r="P710">
        <v>13.3</v>
      </c>
      <c r="Q710">
        <v>10.3</v>
      </c>
      <c r="R710">
        <v>4</v>
      </c>
      <c r="S710">
        <v>2.78</v>
      </c>
      <c r="T710">
        <v>1</v>
      </c>
      <c r="U710" t="s">
        <v>23</v>
      </c>
      <c r="V710">
        <f>IF(tbl_Customers[[#This Row],[churn]] = "yes", 1, 0)</f>
        <v>1</v>
      </c>
      <c r="W710" t="str">
        <f>IF(tbl_Customers[[#This Row],[number_customer_service_calls]] &lt;= 1, "0-1 Calls", IF(tbl_Customers[[#This Row],[number_customer_service_calls]] &lt;= 3, "2-3 Calls", IF(tbl_Customers[[#This Row],[number_customer_service_calls]] &lt;=5, "4-5 Calls", "6+ Calls")))</f>
        <v>0-1 Calls</v>
      </c>
      <c r="X710" t="str">
        <f>IF(tbl_Customers[[#This Row],[account_length]] &lt;= 50, "0-50", IF(tbl_Customers[[#This Row],[account_length]] &lt;=100, "51-100", IF(tbl_Customers[[#This Row],[account_length]] &lt;= 150, "101-150", "151+")))</f>
        <v>51-100</v>
      </c>
      <c r="Y710" t="str">
        <f>IF(tbl_Customers[[#This Row],[total_intl_charge]] &lt;= 3, "Low Charges", "High Charges")</f>
        <v>Low Charges</v>
      </c>
      <c r="Z710" t="str">
        <f>IF(tbl_Customers[[#This Row],[total_eve_calls]]&lt;=80,"Low Calls",
IF(tbl_Customers[[#This Row],[total_eve_calls]]&lt;=120,"Medium Calls","High Calls"))</f>
        <v>Medium Calls</v>
      </c>
      <c r="AA710" t="str">
        <f>IF(tbl_Customers[[#This Row],[total_eve_charge]]&lt;=15,"Low Charges",
IF(tbl_Customers[[#This Row],[total_eve_charge]]&lt;=20,"Medium Charges","High Charges"))</f>
        <v>Medium Charges</v>
      </c>
      <c r="AB7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0" t="str">
        <f>IF(tbl_Customers[[#This Row],[number_vmail_messages]] = 0, "No Usage", IF(tbl_Customers[[#This Row],[number_vmail_messages]] &lt;= 20, "Low Usage", IF(tbl_Customers[[#This Row],[number_vmail_messages]] &lt;= 40, "Medium Usgae", "High Usage")))</f>
        <v>No Usage</v>
      </c>
      <c r="AD710" t="str">
        <f>IF(tbl_Customers[[#This Row],[total_day_minutes]]&lt;=150,"Low Usage", IF(tbl_Customers[[#This Row],[total_day_minutes]]&lt;=200,"Medium Usage", IF(tbl_Customers[[#This Row],[total_day_minutes]]&lt;=250,"High Usage","Very High Usage")))</f>
        <v>Medium Usage</v>
      </c>
      <c r="AE710" t="str">
        <f>IF(tbl_Customers[[#This Row],[total_intl_calls]]&lt;=5,"Low Calls", IF(tbl_Customers[[#This Row],[total_intl_calls]]&lt;=10, "Medium Calls", "High Calls"))</f>
        <v>Low Calls</v>
      </c>
      <c r="AF7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0" s="36" t="str">
        <f>IF(tbl_Customers[[#This Row],[Churn_Risk_Score]]&gt;=10,"High Risk", IF(tbl_Customers[[#This Row],[Churn_Risk_Score]]&gt;=5,"Medium Risk","Low Risk"))</f>
        <v>Low Risk</v>
      </c>
    </row>
    <row r="711" spans="1:33" x14ac:dyDescent="0.35">
      <c r="A711">
        <v>710</v>
      </c>
      <c r="B711" t="s">
        <v>75</v>
      </c>
      <c r="C711">
        <v>70</v>
      </c>
      <c r="D711" t="s">
        <v>21</v>
      </c>
      <c r="E711" t="s">
        <v>22</v>
      </c>
      <c r="F711" t="s">
        <v>23</v>
      </c>
      <c r="G711">
        <v>31</v>
      </c>
      <c r="H711">
        <v>125.9</v>
      </c>
      <c r="I711">
        <v>101</v>
      </c>
      <c r="J711">
        <v>21.4</v>
      </c>
      <c r="K711">
        <v>196.4</v>
      </c>
      <c r="L711">
        <v>102</v>
      </c>
      <c r="M711">
        <v>16.690000000000001</v>
      </c>
      <c r="N711">
        <v>252.7</v>
      </c>
      <c r="O711">
        <v>75</v>
      </c>
      <c r="P711">
        <v>11.37</v>
      </c>
      <c r="Q711">
        <v>10.3</v>
      </c>
      <c r="R711">
        <v>4</v>
      </c>
      <c r="S711">
        <v>2.78</v>
      </c>
      <c r="T711">
        <v>1</v>
      </c>
      <c r="U711" t="s">
        <v>22</v>
      </c>
      <c r="V711">
        <f>IF(tbl_Customers[[#This Row],[churn]] = "yes", 1, 0)</f>
        <v>0</v>
      </c>
      <c r="W711" t="str">
        <f>IF(tbl_Customers[[#This Row],[number_customer_service_calls]] &lt;= 1, "0-1 Calls", IF(tbl_Customers[[#This Row],[number_customer_service_calls]] &lt;= 3, "2-3 Calls", IF(tbl_Customers[[#This Row],[number_customer_service_calls]] &lt;=5, "4-5 Calls", "6+ Calls")))</f>
        <v>0-1 Calls</v>
      </c>
      <c r="X711" t="str">
        <f>IF(tbl_Customers[[#This Row],[account_length]] &lt;= 50, "0-50", IF(tbl_Customers[[#This Row],[account_length]] &lt;=100, "51-100", IF(tbl_Customers[[#This Row],[account_length]] &lt;= 150, "101-150", "151+")))</f>
        <v>51-100</v>
      </c>
      <c r="Y711" t="str">
        <f>IF(tbl_Customers[[#This Row],[total_intl_charge]] &lt;= 3, "Low Charges", "High Charges")</f>
        <v>Low Charges</v>
      </c>
      <c r="Z711" t="str">
        <f>IF(tbl_Customers[[#This Row],[total_eve_calls]]&lt;=80,"Low Calls",
IF(tbl_Customers[[#This Row],[total_eve_calls]]&lt;=120,"Medium Calls","High Calls"))</f>
        <v>Medium Calls</v>
      </c>
      <c r="AA711" t="str">
        <f>IF(tbl_Customers[[#This Row],[total_eve_charge]]&lt;=15,"Low Charges",
IF(tbl_Customers[[#This Row],[total_eve_charge]]&lt;=20,"Medium Charges","High Charges"))</f>
        <v>Medium Charges</v>
      </c>
      <c r="AB7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1" t="str">
        <f>IF(tbl_Customers[[#This Row],[number_vmail_messages]] = 0, "No Usage", IF(tbl_Customers[[#This Row],[number_vmail_messages]] &lt;= 20, "Low Usage", IF(tbl_Customers[[#This Row],[number_vmail_messages]] &lt;= 40, "Medium Usgae", "High Usage")))</f>
        <v>Medium Usgae</v>
      </c>
      <c r="AD711" t="str">
        <f>IF(tbl_Customers[[#This Row],[total_day_minutes]]&lt;=150,"Low Usage", IF(tbl_Customers[[#This Row],[total_day_minutes]]&lt;=200,"Medium Usage", IF(tbl_Customers[[#This Row],[total_day_minutes]]&lt;=250,"High Usage","Very High Usage")))</f>
        <v>Low Usage</v>
      </c>
      <c r="AE711" t="str">
        <f>IF(tbl_Customers[[#This Row],[total_intl_calls]]&lt;=5,"Low Calls", IF(tbl_Customers[[#This Row],[total_intl_calls]]&lt;=10, "Medium Calls", "High Calls"))</f>
        <v>Low Calls</v>
      </c>
      <c r="AF7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11" s="36" t="str">
        <f>IF(tbl_Customers[[#This Row],[Churn_Risk_Score]]&gt;=10,"High Risk", IF(tbl_Customers[[#This Row],[Churn_Risk_Score]]&gt;=5,"Medium Risk","Low Risk"))</f>
        <v>Low Risk</v>
      </c>
    </row>
    <row r="712" spans="1:33" x14ac:dyDescent="0.35">
      <c r="A712">
        <v>711</v>
      </c>
      <c r="B712" t="s">
        <v>66</v>
      </c>
      <c r="C712">
        <v>149</v>
      </c>
      <c r="D712" t="s">
        <v>25</v>
      </c>
      <c r="E712" t="s">
        <v>22</v>
      </c>
      <c r="F712" t="s">
        <v>22</v>
      </c>
      <c r="G712">
        <v>0</v>
      </c>
      <c r="H712">
        <v>237.6</v>
      </c>
      <c r="I712">
        <v>79</v>
      </c>
      <c r="J712">
        <v>40.39</v>
      </c>
      <c r="K712">
        <v>192.4</v>
      </c>
      <c r="L712">
        <v>107</v>
      </c>
      <c r="M712">
        <v>16.350000000000001</v>
      </c>
      <c r="N712">
        <v>207.4</v>
      </c>
      <c r="O712">
        <v>111</v>
      </c>
      <c r="P712">
        <v>9.33</v>
      </c>
      <c r="Q712">
        <v>9.1</v>
      </c>
      <c r="R712">
        <v>9</v>
      </c>
      <c r="S712">
        <v>2.46</v>
      </c>
      <c r="T712">
        <v>0</v>
      </c>
      <c r="U712" t="s">
        <v>22</v>
      </c>
      <c r="V712">
        <f>IF(tbl_Customers[[#This Row],[churn]] = "yes", 1, 0)</f>
        <v>0</v>
      </c>
      <c r="W712" t="str">
        <f>IF(tbl_Customers[[#This Row],[number_customer_service_calls]] &lt;= 1, "0-1 Calls", IF(tbl_Customers[[#This Row],[number_customer_service_calls]] &lt;= 3, "2-3 Calls", IF(tbl_Customers[[#This Row],[number_customer_service_calls]] &lt;=5, "4-5 Calls", "6+ Calls")))</f>
        <v>0-1 Calls</v>
      </c>
      <c r="X712" t="str">
        <f>IF(tbl_Customers[[#This Row],[account_length]] &lt;= 50, "0-50", IF(tbl_Customers[[#This Row],[account_length]] &lt;=100, "51-100", IF(tbl_Customers[[#This Row],[account_length]] &lt;= 150, "101-150", "151+")))</f>
        <v>101-150</v>
      </c>
      <c r="Y712" t="str">
        <f>IF(tbl_Customers[[#This Row],[total_intl_charge]] &lt;= 3, "Low Charges", "High Charges")</f>
        <v>Low Charges</v>
      </c>
      <c r="Z712" t="str">
        <f>IF(tbl_Customers[[#This Row],[total_eve_calls]]&lt;=80,"Low Calls",
IF(tbl_Customers[[#This Row],[total_eve_calls]]&lt;=120,"Medium Calls","High Calls"))</f>
        <v>Medium Calls</v>
      </c>
      <c r="AA712" t="str">
        <f>IF(tbl_Customers[[#This Row],[total_eve_charge]]&lt;=15,"Low Charges",
IF(tbl_Customers[[#This Row],[total_eve_charge]]&lt;=20,"Medium Charges","High Charges"))</f>
        <v>Medium Charges</v>
      </c>
      <c r="AB7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2" t="str">
        <f>IF(tbl_Customers[[#This Row],[number_vmail_messages]] = 0, "No Usage", IF(tbl_Customers[[#This Row],[number_vmail_messages]] &lt;= 20, "Low Usage", IF(tbl_Customers[[#This Row],[number_vmail_messages]] &lt;= 40, "Medium Usgae", "High Usage")))</f>
        <v>No Usage</v>
      </c>
      <c r="AD712" t="str">
        <f>IF(tbl_Customers[[#This Row],[total_day_minutes]]&lt;=150,"Low Usage", IF(tbl_Customers[[#This Row],[total_day_minutes]]&lt;=200,"Medium Usage", IF(tbl_Customers[[#This Row],[total_day_minutes]]&lt;=250,"High Usage","Very High Usage")))</f>
        <v>High Usage</v>
      </c>
      <c r="AE712" t="str">
        <f>IF(tbl_Customers[[#This Row],[total_intl_calls]]&lt;=5,"Low Calls", IF(tbl_Customers[[#This Row],[total_intl_calls]]&lt;=10, "Medium Calls", "High Calls"))</f>
        <v>Medium Calls</v>
      </c>
      <c r="AF7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2" s="36" t="str">
        <f>IF(tbl_Customers[[#This Row],[Churn_Risk_Score]]&gt;=10,"High Risk", IF(tbl_Customers[[#This Row],[Churn_Risk_Score]]&gt;=5,"Medium Risk","Low Risk"))</f>
        <v>Low Risk</v>
      </c>
    </row>
    <row r="713" spans="1:33" x14ac:dyDescent="0.35">
      <c r="A713">
        <v>712</v>
      </c>
      <c r="B713" t="s">
        <v>72</v>
      </c>
      <c r="C713">
        <v>129</v>
      </c>
      <c r="D713" t="s">
        <v>21</v>
      </c>
      <c r="E713" t="s">
        <v>22</v>
      </c>
      <c r="F713" t="s">
        <v>22</v>
      </c>
      <c r="G713">
        <v>0</v>
      </c>
      <c r="H713">
        <v>198.4</v>
      </c>
      <c r="I713">
        <v>91</v>
      </c>
      <c r="J713">
        <v>33.729999999999997</v>
      </c>
      <c r="K713">
        <v>264.7</v>
      </c>
      <c r="L713">
        <v>106</v>
      </c>
      <c r="M713">
        <v>22.5</v>
      </c>
      <c r="N713">
        <v>111.4</v>
      </c>
      <c r="O713">
        <v>101</v>
      </c>
      <c r="P713">
        <v>5.01</v>
      </c>
      <c r="Q713">
        <v>9.1999999999999993</v>
      </c>
      <c r="R713">
        <v>2</v>
      </c>
      <c r="S713">
        <v>2.48</v>
      </c>
      <c r="T713">
        <v>2</v>
      </c>
      <c r="U713" t="s">
        <v>22</v>
      </c>
      <c r="V713">
        <f>IF(tbl_Customers[[#This Row],[churn]] = "yes", 1, 0)</f>
        <v>0</v>
      </c>
      <c r="W713" t="str">
        <f>IF(tbl_Customers[[#This Row],[number_customer_service_calls]] &lt;= 1, "0-1 Calls", IF(tbl_Customers[[#This Row],[number_customer_service_calls]] &lt;= 3, "2-3 Calls", IF(tbl_Customers[[#This Row],[number_customer_service_calls]] &lt;=5, "4-5 Calls", "6+ Calls")))</f>
        <v>2-3 Calls</v>
      </c>
      <c r="X713" t="str">
        <f>IF(tbl_Customers[[#This Row],[account_length]] &lt;= 50, "0-50", IF(tbl_Customers[[#This Row],[account_length]] &lt;=100, "51-100", IF(tbl_Customers[[#This Row],[account_length]] &lt;= 150, "101-150", "151+")))</f>
        <v>101-150</v>
      </c>
      <c r="Y713" t="str">
        <f>IF(tbl_Customers[[#This Row],[total_intl_charge]] &lt;= 3, "Low Charges", "High Charges")</f>
        <v>Low Charges</v>
      </c>
      <c r="Z713" t="str">
        <f>IF(tbl_Customers[[#This Row],[total_eve_calls]]&lt;=80,"Low Calls",
IF(tbl_Customers[[#This Row],[total_eve_calls]]&lt;=120,"Medium Calls","High Calls"))</f>
        <v>Medium Calls</v>
      </c>
      <c r="AA713" t="str">
        <f>IF(tbl_Customers[[#This Row],[total_eve_charge]]&lt;=15,"Low Charges",
IF(tbl_Customers[[#This Row],[total_eve_charge]]&lt;=20,"Medium Charges","High Charges"))</f>
        <v>High Charges</v>
      </c>
      <c r="AB7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3" t="str">
        <f>IF(tbl_Customers[[#This Row],[number_vmail_messages]] = 0, "No Usage", IF(tbl_Customers[[#This Row],[number_vmail_messages]] &lt;= 20, "Low Usage", IF(tbl_Customers[[#This Row],[number_vmail_messages]] &lt;= 40, "Medium Usgae", "High Usage")))</f>
        <v>No Usage</v>
      </c>
      <c r="AD713" t="str">
        <f>IF(tbl_Customers[[#This Row],[total_day_minutes]]&lt;=150,"Low Usage", IF(tbl_Customers[[#This Row],[total_day_minutes]]&lt;=200,"Medium Usage", IF(tbl_Customers[[#This Row],[total_day_minutes]]&lt;=250,"High Usage","Very High Usage")))</f>
        <v>Medium Usage</v>
      </c>
      <c r="AE713" t="str">
        <f>IF(tbl_Customers[[#This Row],[total_intl_calls]]&lt;=5,"Low Calls", IF(tbl_Customers[[#This Row],[total_intl_calls]]&lt;=10, "Medium Calls", "High Calls"))</f>
        <v>Low Calls</v>
      </c>
      <c r="AF7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3" s="36" t="str">
        <f>IF(tbl_Customers[[#This Row],[Churn_Risk_Score]]&gt;=10,"High Risk", IF(tbl_Customers[[#This Row],[Churn_Risk_Score]]&gt;=5,"Medium Risk","Low Risk"))</f>
        <v>Low Risk</v>
      </c>
    </row>
    <row r="714" spans="1:33" x14ac:dyDescent="0.35">
      <c r="A714">
        <v>713</v>
      </c>
      <c r="B714" t="s">
        <v>59</v>
      </c>
      <c r="C714">
        <v>166</v>
      </c>
      <c r="D714" t="s">
        <v>25</v>
      </c>
      <c r="E714" t="s">
        <v>22</v>
      </c>
      <c r="F714" t="s">
        <v>22</v>
      </c>
      <c r="G714">
        <v>0</v>
      </c>
      <c r="H714">
        <v>274.3</v>
      </c>
      <c r="I714">
        <v>110</v>
      </c>
      <c r="J714">
        <v>46.63</v>
      </c>
      <c r="K714">
        <v>52.9</v>
      </c>
      <c r="L714">
        <v>109</v>
      </c>
      <c r="M714">
        <v>4.5</v>
      </c>
      <c r="N714">
        <v>246.1</v>
      </c>
      <c r="O714">
        <v>119</v>
      </c>
      <c r="P714">
        <v>11.07</v>
      </c>
      <c r="Q714">
        <v>10.9</v>
      </c>
      <c r="R714">
        <v>5</v>
      </c>
      <c r="S714">
        <v>2.94</v>
      </c>
      <c r="T714">
        <v>0</v>
      </c>
      <c r="U714" t="s">
        <v>22</v>
      </c>
      <c r="V714">
        <f>IF(tbl_Customers[[#This Row],[churn]] = "yes", 1, 0)</f>
        <v>0</v>
      </c>
      <c r="W714" t="str">
        <f>IF(tbl_Customers[[#This Row],[number_customer_service_calls]] &lt;= 1, "0-1 Calls", IF(tbl_Customers[[#This Row],[number_customer_service_calls]] &lt;= 3, "2-3 Calls", IF(tbl_Customers[[#This Row],[number_customer_service_calls]] &lt;=5, "4-5 Calls", "6+ Calls")))</f>
        <v>0-1 Calls</v>
      </c>
      <c r="X714" t="str">
        <f>IF(tbl_Customers[[#This Row],[account_length]] &lt;= 50, "0-50", IF(tbl_Customers[[#This Row],[account_length]] &lt;=100, "51-100", IF(tbl_Customers[[#This Row],[account_length]] &lt;= 150, "101-150", "151+")))</f>
        <v>151+</v>
      </c>
      <c r="Y714" t="str">
        <f>IF(tbl_Customers[[#This Row],[total_intl_charge]] &lt;= 3, "Low Charges", "High Charges")</f>
        <v>Low Charges</v>
      </c>
      <c r="Z714" t="str">
        <f>IF(tbl_Customers[[#This Row],[total_eve_calls]]&lt;=80,"Low Calls",
IF(tbl_Customers[[#This Row],[total_eve_calls]]&lt;=120,"Medium Calls","High Calls"))</f>
        <v>Medium Calls</v>
      </c>
      <c r="AA714" t="str">
        <f>IF(tbl_Customers[[#This Row],[total_eve_charge]]&lt;=15,"Low Charges",
IF(tbl_Customers[[#This Row],[total_eve_charge]]&lt;=20,"Medium Charges","High Charges"))</f>
        <v>Low Charges</v>
      </c>
      <c r="AB7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4" t="str">
        <f>IF(tbl_Customers[[#This Row],[number_vmail_messages]] = 0, "No Usage", IF(tbl_Customers[[#This Row],[number_vmail_messages]] &lt;= 20, "Low Usage", IF(tbl_Customers[[#This Row],[number_vmail_messages]] &lt;= 40, "Medium Usgae", "High Usage")))</f>
        <v>No Usage</v>
      </c>
      <c r="AD714" t="str">
        <f>IF(tbl_Customers[[#This Row],[total_day_minutes]]&lt;=150,"Low Usage", IF(tbl_Customers[[#This Row],[total_day_minutes]]&lt;=200,"Medium Usage", IF(tbl_Customers[[#This Row],[total_day_minutes]]&lt;=250,"High Usage","Very High Usage")))</f>
        <v>Very High Usage</v>
      </c>
      <c r="AE714" t="str">
        <f>IF(tbl_Customers[[#This Row],[total_intl_calls]]&lt;=5,"Low Calls", IF(tbl_Customers[[#This Row],[total_intl_calls]]&lt;=10, "Medium Calls", "High Calls"))</f>
        <v>Low Calls</v>
      </c>
      <c r="AF7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14" s="36" t="str">
        <f>IF(tbl_Customers[[#This Row],[Churn_Risk_Score]]&gt;=10,"High Risk", IF(tbl_Customers[[#This Row],[Churn_Risk_Score]]&gt;=5,"Medium Risk","Low Risk"))</f>
        <v>Medium Risk</v>
      </c>
    </row>
    <row r="715" spans="1:33" x14ac:dyDescent="0.35">
      <c r="A715">
        <v>714</v>
      </c>
      <c r="B715" t="s">
        <v>27</v>
      </c>
      <c r="C715">
        <v>136</v>
      </c>
      <c r="D715" t="s">
        <v>25</v>
      </c>
      <c r="E715" t="s">
        <v>23</v>
      </c>
      <c r="F715" t="s">
        <v>22</v>
      </c>
      <c r="G715">
        <v>0</v>
      </c>
      <c r="H715">
        <v>199.6</v>
      </c>
      <c r="I715">
        <v>89</v>
      </c>
      <c r="J715">
        <v>33.93</v>
      </c>
      <c r="K715">
        <v>211.4</v>
      </c>
      <c r="L715">
        <v>96</v>
      </c>
      <c r="M715">
        <v>17.97</v>
      </c>
      <c r="N715">
        <v>72.400000000000006</v>
      </c>
      <c r="O715">
        <v>84</v>
      </c>
      <c r="P715">
        <v>3.26</v>
      </c>
      <c r="Q715">
        <v>11</v>
      </c>
      <c r="R715">
        <v>4</v>
      </c>
      <c r="S715">
        <v>2.97</v>
      </c>
      <c r="T715">
        <v>3</v>
      </c>
      <c r="U715" t="s">
        <v>23</v>
      </c>
      <c r="V715">
        <f>IF(tbl_Customers[[#This Row],[churn]] = "yes", 1, 0)</f>
        <v>1</v>
      </c>
      <c r="W715" t="str">
        <f>IF(tbl_Customers[[#This Row],[number_customer_service_calls]] &lt;= 1, "0-1 Calls", IF(tbl_Customers[[#This Row],[number_customer_service_calls]] &lt;= 3, "2-3 Calls", IF(tbl_Customers[[#This Row],[number_customer_service_calls]] &lt;=5, "4-5 Calls", "6+ Calls")))</f>
        <v>2-3 Calls</v>
      </c>
      <c r="X715" t="str">
        <f>IF(tbl_Customers[[#This Row],[account_length]] &lt;= 50, "0-50", IF(tbl_Customers[[#This Row],[account_length]] &lt;=100, "51-100", IF(tbl_Customers[[#This Row],[account_length]] &lt;= 150, "101-150", "151+")))</f>
        <v>101-150</v>
      </c>
      <c r="Y715" t="str">
        <f>IF(tbl_Customers[[#This Row],[total_intl_charge]] &lt;= 3, "Low Charges", "High Charges")</f>
        <v>Low Charges</v>
      </c>
      <c r="Z715" t="str">
        <f>IF(tbl_Customers[[#This Row],[total_eve_calls]]&lt;=80,"Low Calls",
IF(tbl_Customers[[#This Row],[total_eve_calls]]&lt;=120,"Medium Calls","High Calls"))</f>
        <v>Medium Calls</v>
      </c>
      <c r="AA715" t="str">
        <f>IF(tbl_Customers[[#This Row],[total_eve_charge]]&lt;=15,"Low Charges",
IF(tbl_Customers[[#This Row],[total_eve_charge]]&lt;=20,"Medium Charges","High Charges"))</f>
        <v>Medium Charges</v>
      </c>
      <c r="AB7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5" t="str">
        <f>IF(tbl_Customers[[#This Row],[number_vmail_messages]] = 0, "No Usage", IF(tbl_Customers[[#This Row],[number_vmail_messages]] &lt;= 20, "Low Usage", IF(tbl_Customers[[#This Row],[number_vmail_messages]] &lt;= 40, "Medium Usgae", "High Usage")))</f>
        <v>No Usage</v>
      </c>
      <c r="AD715" t="str">
        <f>IF(tbl_Customers[[#This Row],[total_day_minutes]]&lt;=150,"Low Usage", IF(tbl_Customers[[#This Row],[total_day_minutes]]&lt;=200,"Medium Usage", IF(tbl_Customers[[#This Row],[total_day_minutes]]&lt;=250,"High Usage","Very High Usage")))</f>
        <v>Medium Usage</v>
      </c>
      <c r="AE715" t="str">
        <f>IF(tbl_Customers[[#This Row],[total_intl_calls]]&lt;=5,"Low Calls", IF(tbl_Customers[[#This Row],[total_intl_calls]]&lt;=10, "Medium Calls", "High Calls"))</f>
        <v>Low Calls</v>
      </c>
      <c r="AF7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15" s="36" t="str">
        <f>IF(tbl_Customers[[#This Row],[Churn_Risk_Score]]&gt;=10,"High Risk", IF(tbl_Customers[[#This Row],[Churn_Risk_Score]]&gt;=5,"Medium Risk","Low Risk"))</f>
        <v>Low Risk</v>
      </c>
    </row>
    <row r="716" spans="1:33" x14ac:dyDescent="0.35">
      <c r="A716">
        <v>715</v>
      </c>
      <c r="B716" t="s">
        <v>70</v>
      </c>
      <c r="C716">
        <v>149</v>
      </c>
      <c r="D716" t="s">
        <v>28</v>
      </c>
      <c r="E716" t="s">
        <v>22</v>
      </c>
      <c r="F716" t="s">
        <v>22</v>
      </c>
      <c r="G716">
        <v>0</v>
      </c>
      <c r="H716">
        <v>217.7</v>
      </c>
      <c r="I716">
        <v>91</v>
      </c>
      <c r="J716">
        <v>37.01</v>
      </c>
      <c r="K716">
        <v>273.5</v>
      </c>
      <c r="L716">
        <v>74</v>
      </c>
      <c r="M716">
        <v>23.25</v>
      </c>
      <c r="N716">
        <v>226.9</v>
      </c>
      <c r="O716">
        <v>99</v>
      </c>
      <c r="P716">
        <v>10.210000000000001</v>
      </c>
      <c r="Q716">
        <v>9.6</v>
      </c>
      <c r="R716">
        <v>3</v>
      </c>
      <c r="S716">
        <v>2.59</v>
      </c>
      <c r="T716">
        <v>3</v>
      </c>
      <c r="U716" t="s">
        <v>22</v>
      </c>
      <c r="V716">
        <f>IF(tbl_Customers[[#This Row],[churn]] = "yes", 1, 0)</f>
        <v>0</v>
      </c>
      <c r="W716" t="str">
        <f>IF(tbl_Customers[[#This Row],[number_customer_service_calls]] &lt;= 1, "0-1 Calls", IF(tbl_Customers[[#This Row],[number_customer_service_calls]] &lt;= 3, "2-3 Calls", IF(tbl_Customers[[#This Row],[number_customer_service_calls]] &lt;=5, "4-5 Calls", "6+ Calls")))</f>
        <v>2-3 Calls</v>
      </c>
      <c r="X716" t="str">
        <f>IF(tbl_Customers[[#This Row],[account_length]] &lt;= 50, "0-50", IF(tbl_Customers[[#This Row],[account_length]] &lt;=100, "51-100", IF(tbl_Customers[[#This Row],[account_length]] &lt;= 150, "101-150", "151+")))</f>
        <v>101-150</v>
      </c>
      <c r="Y716" t="str">
        <f>IF(tbl_Customers[[#This Row],[total_intl_charge]] &lt;= 3, "Low Charges", "High Charges")</f>
        <v>Low Charges</v>
      </c>
      <c r="Z716" t="str">
        <f>IF(tbl_Customers[[#This Row],[total_eve_calls]]&lt;=80,"Low Calls",
IF(tbl_Customers[[#This Row],[total_eve_calls]]&lt;=120,"Medium Calls","High Calls"))</f>
        <v>Low Calls</v>
      </c>
      <c r="AA716" t="str">
        <f>IF(tbl_Customers[[#This Row],[total_eve_charge]]&lt;=15,"Low Charges",
IF(tbl_Customers[[#This Row],[total_eve_charge]]&lt;=20,"Medium Charges","High Charges"))</f>
        <v>High Charges</v>
      </c>
      <c r="AB7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6" t="str">
        <f>IF(tbl_Customers[[#This Row],[number_vmail_messages]] = 0, "No Usage", IF(tbl_Customers[[#This Row],[number_vmail_messages]] &lt;= 20, "Low Usage", IF(tbl_Customers[[#This Row],[number_vmail_messages]] &lt;= 40, "Medium Usgae", "High Usage")))</f>
        <v>No Usage</v>
      </c>
      <c r="AD716" t="str">
        <f>IF(tbl_Customers[[#This Row],[total_day_minutes]]&lt;=150,"Low Usage", IF(tbl_Customers[[#This Row],[total_day_minutes]]&lt;=200,"Medium Usage", IF(tbl_Customers[[#This Row],[total_day_minutes]]&lt;=250,"High Usage","Very High Usage")))</f>
        <v>High Usage</v>
      </c>
      <c r="AE716" t="str">
        <f>IF(tbl_Customers[[#This Row],[total_intl_calls]]&lt;=5,"Low Calls", IF(tbl_Customers[[#This Row],[total_intl_calls]]&lt;=10, "Medium Calls", "High Calls"))</f>
        <v>Low Calls</v>
      </c>
      <c r="AF7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6" s="36" t="str">
        <f>IF(tbl_Customers[[#This Row],[Churn_Risk_Score]]&gt;=10,"High Risk", IF(tbl_Customers[[#This Row],[Churn_Risk_Score]]&gt;=5,"Medium Risk","Low Risk"))</f>
        <v>Low Risk</v>
      </c>
    </row>
    <row r="717" spans="1:33" x14ac:dyDescent="0.35">
      <c r="A717">
        <v>716</v>
      </c>
      <c r="B717" t="s">
        <v>33</v>
      </c>
      <c r="C717">
        <v>70</v>
      </c>
      <c r="D717" t="s">
        <v>21</v>
      </c>
      <c r="E717" t="s">
        <v>22</v>
      </c>
      <c r="F717" t="s">
        <v>22</v>
      </c>
      <c r="G717">
        <v>0</v>
      </c>
      <c r="H717">
        <v>134.69999999999999</v>
      </c>
      <c r="I717">
        <v>96</v>
      </c>
      <c r="J717">
        <v>22.9</v>
      </c>
      <c r="K717">
        <v>235.9</v>
      </c>
      <c r="L717">
        <v>90</v>
      </c>
      <c r="M717">
        <v>20.05</v>
      </c>
      <c r="N717">
        <v>260.2</v>
      </c>
      <c r="O717">
        <v>113</v>
      </c>
      <c r="P717">
        <v>11.71</v>
      </c>
      <c r="Q717">
        <v>7.6</v>
      </c>
      <c r="R717">
        <v>6</v>
      </c>
      <c r="S717">
        <v>2.0499999999999998</v>
      </c>
      <c r="T717">
        <v>3</v>
      </c>
      <c r="U717" t="s">
        <v>22</v>
      </c>
      <c r="V717">
        <f>IF(tbl_Customers[[#This Row],[churn]] = "yes", 1, 0)</f>
        <v>0</v>
      </c>
      <c r="W717" t="str">
        <f>IF(tbl_Customers[[#This Row],[number_customer_service_calls]] &lt;= 1, "0-1 Calls", IF(tbl_Customers[[#This Row],[number_customer_service_calls]] &lt;= 3, "2-3 Calls", IF(tbl_Customers[[#This Row],[number_customer_service_calls]] &lt;=5, "4-5 Calls", "6+ Calls")))</f>
        <v>2-3 Calls</v>
      </c>
      <c r="X717" t="str">
        <f>IF(tbl_Customers[[#This Row],[account_length]] &lt;= 50, "0-50", IF(tbl_Customers[[#This Row],[account_length]] &lt;=100, "51-100", IF(tbl_Customers[[#This Row],[account_length]] &lt;= 150, "101-150", "151+")))</f>
        <v>51-100</v>
      </c>
      <c r="Y717" t="str">
        <f>IF(tbl_Customers[[#This Row],[total_intl_charge]] &lt;= 3, "Low Charges", "High Charges")</f>
        <v>Low Charges</v>
      </c>
      <c r="Z717" t="str">
        <f>IF(tbl_Customers[[#This Row],[total_eve_calls]]&lt;=80,"Low Calls",
IF(tbl_Customers[[#This Row],[total_eve_calls]]&lt;=120,"Medium Calls","High Calls"))</f>
        <v>Medium Calls</v>
      </c>
      <c r="AA717" t="str">
        <f>IF(tbl_Customers[[#This Row],[total_eve_charge]]&lt;=15,"Low Charges",
IF(tbl_Customers[[#This Row],[total_eve_charge]]&lt;=20,"Medium Charges","High Charges"))</f>
        <v>High Charges</v>
      </c>
      <c r="AB7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7" t="str">
        <f>IF(tbl_Customers[[#This Row],[number_vmail_messages]] = 0, "No Usage", IF(tbl_Customers[[#This Row],[number_vmail_messages]] &lt;= 20, "Low Usage", IF(tbl_Customers[[#This Row],[number_vmail_messages]] &lt;= 40, "Medium Usgae", "High Usage")))</f>
        <v>No Usage</v>
      </c>
      <c r="AD717" t="str">
        <f>IF(tbl_Customers[[#This Row],[total_day_minutes]]&lt;=150,"Low Usage", IF(tbl_Customers[[#This Row],[total_day_minutes]]&lt;=200,"Medium Usage", IF(tbl_Customers[[#This Row],[total_day_minutes]]&lt;=250,"High Usage","Very High Usage")))</f>
        <v>Low Usage</v>
      </c>
      <c r="AE717" t="str">
        <f>IF(tbl_Customers[[#This Row],[total_intl_calls]]&lt;=5,"Low Calls", IF(tbl_Customers[[#This Row],[total_intl_calls]]&lt;=10, "Medium Calls", "High Calls"))</f>
        <v>Medium Calls</v>
      </c>
      <c r="AF7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7" s="36" t="str">
        <f>IF(tbl_Customers[[#This Row],[Churn_Risk_Score]]&gt;=10,"High Risk", IF(tbl_Customers[[#This Row],[Churn_Risk_Score]]&gt;=5,"Medium Risk","Low Risk"))</f>
        <v>Low Risk</v>
      </c>
    </row>
    <row r="718" spans="1:33" x14ac:dyDescent="0.35">
      <c r="A718">
        <v>717</v>
      </c>
      <c r="B718" t="s">
        <v>34</v>
      </c>
      <c r="C718">
        <v>66</v>
      </c>
      <c r="D718" t="s">
        <v>28</v>
      </c>
      <c r="E718" t="s">
        <v>22</v>
      </c>
      <c r="F718" t="s">
        <v>22</v>
      </c>
      <c r="G718">
        <v>0</v>
      </c>
      <c r="H718">
        <v>256.3</v>
      </c>
      <c r="I718">
        <v>135</v>
      </c>
      <c r="J718">
        <v>43.57</v>
      </c>
      <c r="K718">
        <v>180.2</v>
      </c>
      <c r="L718">
        <v>106</v>
      </c>
      <c r="M718">
        <v>15.32</v>
      </c>
      <c r="N718">
        <v>187.3</v>
      </c>
      <c r="O718">
        <v>135</v>
      </c>
      <c r="P718">
        <v>8.43</v>
      </c>
      <c r="Q718">
        <v>6.2</v>
      </c>
      <c r="R718">
        <v>7</v>
      </c>
      <c r="S718">
        <v>1.67</v>
      </c>
      <c r="T718">
        <v>2</v>
      </c>
      <c r="U718" t="s">
        <v>22</v>
      </c>
      <c r="V718">
        <f>IF(tbl_Customers[[#This Row],[churn]] = "yes", 1, 0)</f>
        <v>0</v>
      </c>
      <c r="W718" t="str">
        <f>IF(tbl_Customers[[#This Row],[number_customer_service_calls]] &lt;= 1, "0-1 Calls", IF(tbl_Customers[[#This Row],[number_customer_service_calls]] &lt;= 3, "2-3 Calls", IF(tbl_Customers[[#This Row],[number_customer_service_calls]] &lt;=5, "4-5 Calls", "6+ Calls")))</f>
        <v>2-3 Calls</v>
      </c>
      <c r="X718" t="str">
        <f>IF(tbl_Customers[[#This Row],[account_length]] &lt;= 50, "0-50", IF(tbl_Customers[[#This Row],[account_length]] &lt;=100, "51-100", IF(tbl_Customers[[#This Row],[account_length]] &lt;= 150, "101-150", "151+")))</f>
        <v>51-100</v>
      </c>
      <c r="Y718" t="str">
        <f>IF(tbl_Customers[[#This Row],[total_intl_charge]] &lt;= 3, "Low Charges", "High Charges")</f>
        <v>Low Charges</v>
      </c>
      <c r="Z718" t="str">
        <f>IF(tbl_Customers[[#This Row],[total_eve_calls]]&lt;=80,"Low Calls",
IF(tbl_Customers[[#This Row],[total_eve_calls]]&lt;=120,"Medium Calls","High Calls"))</f>
        <v>Medium Calls</v>
      </c>
      <c r="AA718" t="str">
        <f>IF(tbl_Customers[[#This Row],[total_eve_charge]]&lt;=15,"Low Charges",
IF(tbl_Customers[[#This Row],[total_eve_charge]]&lt;=20,"Medium Charges","High Charges"))</f>
        <v>Medium Charges</v>
      </c>
      <c r="AB7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8" t="str">
        <f>IF(tbl_Customers[[#This Row],[number_vmail_messages]] = 0, "No Usage", IF(tbl_Customers[[#This Row],[number_vmail_messages]] &lt;= 20, "Low Usage", IF(tbl_Customers[[#This Row],[number_vmail_messages]] &lt;= 40, "Medium Usgae", "High Usage")))</f>
        <v>No Usage</v>
      </c>
      <c r="AD718" t="str">
        <f>IF(tbl_Customers[[#This Row],[total_day_minutes]]&lt;=150,"Low Usage", IF(tbl_Customers[[#This Row],[total_day_minutes]]&lt;=200,"Medium Usage", IF(tbl_Customers[[#This Row],[total_day_minutes]]&lt;=250,"High Usage","Very High Usage")))</f>
        <v>Very High Usage</v>
      </c>
      <c r="AE718" t="str">
        <f>IF(tbl_Customers[[#This Row],[total_intl_calls]]&lt;=5,"Low Calls", IF(tbl_Customers[[#This Row],[total_intl_calls]]&lt;=10, "Medium Calls", "High Calls"))</f>
        <v>Medium Calls</v>
      </c>
      <c r="AF7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18" s="36" t="str">
        <f>IF(tbl_Customers[[#This Row],[Churn_Risk_Score]]&gt;=10,"High Risk", IF(tbl_Customers[[#This Row],[Churn_Risk_Score]]&gt;=5,"Medium Risk","Low Risk"))</f>
        <v>Medium Risk</v>
      </c>
    </row>
    <row r="719" spans="1:33" x14ac:dyDescent="0.35">
      <c r="A719">
        <v>718</v>
      </c>
      <c r="B719" t="s">
        <v>44</v>
      </c>
      <c r="C719">
        <v>104</v>
      </c>
      <c r="D719" t="s">
        <v>25</v>
      </c>
      <c r="E719" t="s">
        <v>22</v>
      </c>
      <c r="F719" t="s">
        <v>22</v>
      </c>
      <c r="G719">
        <v>0</v>
      </c>
      <c r="H719">
        <v>183.6</v>
      </c>
      <c r="I719">
        <v>133</v>
      </c>
      <c r="J719">
        <v>31.21</v>
      </c>
      <c r="K719">
        <v>120.7</v>
      </c>
      <c r="L719">
        <v>98</v>
      </c>
      <c r="M719">
        <v>10.26</v>
      </c>
      <c r="N719">
        <v>215.1</v>
      </c>
      <c r="O719">
        <v>112</v>
      </c>
      <c r="P719">
        <v>9.68</v>
      </c>
      <c r="Q719">
        <v>12.7</v>
      </c>
      <c r="R719">
        <v>2</v>
      </c>
      <c r="S719">
        <v>3.43</v>
      </c>
      <c r="T719">
        <v>1</v>
      </c>
      <c r="U719" t="s">
        <v>22</v>
      </c>
      <c r="V719">
        <f>IF(tbl_Customers[[#This Row],[churn]] = "yes", 1, 0)</f>
        <v>0</v>
      </c>
      <c r="W719" t="str">
        <f>IF(tbl_Customers[[#This Row],[number_customer_service_calls]] &lt;= 1, "0-1 Calls", IF(tbl_Customers[[#This Row],[number_customer_service_calls]] &lt;= 3, "2-3 Calls", IF(tbl_Customers[[#This Row],[number_customer_service_calls]] &lt;=5, "4-5 Calls", "6+ Calls")))</f>
        <v>0-1 Calls</v>
      </c>
      <c r="X719" t="str">
        <f>IF(tbl_Customers[[#This Row],[account_length]] &lt;= 50, "0-50", IF(tbl_Customers[[#This Row],[account_length]] &lt;=100, "51-100", IF(tbl_Customers[[#This Row],[account_length]] &lt;= 150, "101-150", "151+")))</f>
        <v>101-150</v>
      </c>
      <c r="Y719" t="str">
        <f>IF(tbl_Customers[[#This Row],[total_intl_charge]] &lt;= 3, "Low Charges", "High Charges")</f>
        <v>High Charges</v>
      </c>
      <c r="Z719" t="str">
        <f>IF(tbl_Customers[[#This Row],[total_eve_calls]]&lt;=80,"Low Calls",
IF(tbl_Customers[[#This Row],[total_eve_calls]]&lt;=120,"Medium Calls","High Calls"))</f>
        <v>Medium Calls</v>
      </c>
      <c r="AA719" t="str">
        <f>IF(tbl_Customers[[#This Row],[total_eve_charge]]&lt;=15,"Low Charges",
IF(tbl_Customers[[#This Row],[total_eve_charge]]&lt;=20,"Medium Charges","High Charges"))</f>
        <v>Low Charges</v>
      </c>
      <c r="AB7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9" t="str">
        <f>IF(tbl_Customers[[#This Row],[number_vmail_messages]] = 0, "No Usage", IF(tbl_Customers[[#This Row],[number_vmail_messages]] &lt;= 20, "Low Usage", IF(tbl_Customers[[#This Row],[number_vmail_messages]] &lt;= 40, "Medium Usgae", "High Usage")))</f>
        <v>No Usage</v>
      </c>
      <c r="AD719" t="str">
        <f>IF(tbl_Customers[[#This Row],[total_day_minutes]]&lt;=150,"Low Usage", IF(tbl_Customers[[#This Row],[total_day_minutes]]&lt;=200,"Medium Usage", IF(tbl_Customers[[#This Row],[total_day_minutes]]&lt;=250,"High Usage","Very High Usage")))</f>
        <v>Medium Usage</v>
      </c>
      <c r="AE719" t="str">
        <f>IF(tbl_Customers[[#This Row],[total_intl_calls]]&lt;=5,"Low Calls", IF(tbl_Customers[[#This Row],[total_intl_calls]]&lt;=10, "Medium Calls", "High Calls"))</f>
        <v>Low Calls</v>
      </c>
      <c r="AF7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19" s="36" t="str">
        <f>IF(tbl_Customers[[#This Row],[Churn_Risk_Score]]&gt;=10,"High Risk", IF(tbl_Customers[[#This Row],[Churn_Risk_Score]]&gt;=5,"Medium Risk","Low Risk"))</f>
        <v>Low Risk</v>
      </c>
    </row>
    <row r="720" spans="1:33" x14ac:dyDescent="0.35">
      <c r="A720">
        <v>719</v>
      </c>
      <c r="B720" t="s">
        <v>62</v>
      </c>
      <c r="C720">
        <v>160</v>
      </c>
      <c r="D720" t="s">
        <v>21</v>
      </c>
      <c r="E720" t="s">
        <v>22</v>
      </c>
      <c r="F720" t="s">
        <v>22</v>
      </c>
      <c r="G720">
        <v>0</v>
      </c>
      <c r="H720">
        <v>176.2</v>
      </c>
      <c r="I720">
        <v>90</v>
      </c>
      <c r="J720">
        <v>29.95</v>
      </c>
      <c r="K720">
        <v>196</v>
      </c>
      <c r="L720">
        <v>115</v>
      </c>
      <c r="M720">
        <v>16.66</v>
      </c>
      <c r="N720">
        <v>263.89999999999998</v>
      </c>
      <c r="O720">
        <v>95</v>
      </c>
      <c r="P720">
        <v>11.88</v>
      </c>
      <c r="Q720">
        <v>9.1999999999999993</v>
      </c>
      <c r="R720">
        <v>4</v>
      </c>
      <c r="S720">
        <v>2.48</v>
      </c>
      <c r="T720">
        <v>1</v>
      </c>
      <c r="U720" t="s">
        <v>22</v>
      </c>
      <c r="V720">
        <f>IF(tbl_Customers[[#This Row],[churn]] = "yes", 1, 0)</f>
        <v>0</v>
      </c>
      <c r="W720" t="str">
        <f>IF(tbl_Customers[[#This Row],[number_customer_service_calls]] &lt;= 1, "0-1 Calls", IF(tbl_Customers[[#This Row],[number_customer_service_calls]] &lt;= 3, "2-3 Calls", IF(tbl_Customers[[#This Row],[number_customer_service_calls]] &lt;=5, "4-5 Calls", "6+ Calls")))</f>
        <v>0-1 Calls</v>
      </c>
      <c r="X720" t="str">
        <f>IF(tbl_Customers[[#This Row],[account_length]] &lt;= 50, "0-50", IF(tbl_Customers[[#This Row],[account_length]] &lt;=100, "51-100", IF(tbl_Customers[[#This Row],[account_length]] &lt;= 150, "101-150", "151+")))</f>
        <v>151+</v>
      </c>
      <c r="Y720" t="str">
        <f>IF(tbl_Customers[[#This Row],[total_intl_charge]] &lt;= 3, "Low Charges", "High Charges")</f>
        <v>Low Charges</v>
      </c>
      <c r="Z720" t="str">
        <f>IF(tbl_Customers[[#This Row],[total_eve_calls]]&lt;=80,"Low Calls",
IF(tbl_Customers[[#This Row],[total_eve_calls]]&lt;=120,"Medium Calls","High Calls"))</f>
        <v>Medium Calls</v>
      </c>
      <c r="AA720" t="str">
        <f>IF(tbl_Customers[[#This Row],[total_eve_charge]]&lt;=15,"Low Charges",
IF(tbl_Customers[[#This Row],[total_eve_charge]]&lt;=20,"Medium Charges","High Charges"))</f>
        <v>Medium Charges</v>
      </c>
      <c r="AB7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0" t="str">
        <f>IF(tbl_Customers[[#This Row],[number_vmail_messages]] = 0, "No Usage", IF(tbl_Customers[[#This Row],[number_vmail_messages]] &lt;= 20, "Low Usage", IF(tbl_Customers[[#This Row],[number_vmail_messages]] &lt;= 40, "Medium Usgae", "High Usage")))</f>
        <v>No Usage</v>
      </c>
      <c r="AD720" t="str">
        <f>IF(tbl_Customers[[#This Row],[total_day_minutes]]&lt;=150,"Low Usage", IF(tbl_Customers[[#This Row],[total_day_minutes]]&lt;=200,"Medium Usage", IF(tbl_Customers[[#This Row],[total_day_minutes]]&lt;=250,"High Usage","Very High Usage")))</f>
        <v>Medium Usage</v>
      </c>
      <c r="AE720" t="str">
        <f>IF(tbl_Customers[[#This Row],[total_intl_calls]]&lt;=5,"Low Calls", IF(tbl_Customers[[#This Row],[total_intl_calls]]&lt;=10, "Medium Calls", "High Calls"))</f>
        <v>Low Calls</v>
      </c>
      <c r="AF7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20" s="36" t="str">
        <f>IF(tbl_Customers[[#This Row],[Churn_Risk_Score]]&gt;=10,"High Risk", IF(tbl_Customers[[#This Row],[Churn_Risk_Score]]&gt;=5,"Medium Risk","Low Risk"))</f>
        <v>Low Risk</v>
      </c>
    </row>
    <row r="721" spans="1:33" x14ac:dyDescent="0.35">
      <c r="A721">
        <v>720</v>
      </c>
      <c r="B721" t="s">
        <v>51</v>
      </c>
      <c r="C721">
        <v>129</v>
      </c>
      <c r="D721" t="s">
        <v>21</v>
      </c>
      <c r="E721" t="s">
        <v>22</v>
      </c>
      <c r="F721" t="s">
        <v>23</v>
      </c>
      <c r="G721">
        <v>37</v>
      </c>
      <c r="H721">
        <v>205</v>
      </c>
      <c r="I721">
        <v>94</v>
      </c>
      <c r="J721">
        <v>34.85</v>
      </c>
      <c r="K721">
        <v>165.4</v>
      </c>
      <c r="L721">
        <v>103</v>
      </c>
      <c r="M721">
        <v>14.06</v>
      </c>
      <c r="N721">
        <v>185</v>
      </c>
      <c r="O721">
        <v>81</v>
      </c>
      <c r="P721">
        <v>8.32</v>
      </c>
      <c r="Q721">
        <v>11.7</v>
      </c>
      <c r="R721">
        <v>8</v>
      </c>
      <c r="S721">
        <v>3.16</v>
      </c>
      <c r="T721">
        <v>1</v>
      </c>
      <c r="U721" t="s">
        <v>22</v>
      </c>
      <c r="V721">
        <f>IF(tbl_Customers[[#This Row],[churn]] = "yes", 1, 0)</f>
        <v>0</v>
      </c>
      <c r="W721" t="str">
        <f>IF(tbl_Customers[[#This Row],[number_customer_service_calls]] &lt;= 1, "0-1 Calls", IF(tbl_Customers[[#This Row],[number_customer_service_calls]] &lt;= 3, "2-3 Calls", IF(tbl_Customers[[#This Row],[number_customer_service_calls]] &lt;=5, "4-5 Calls", "6+ Calls")))</f>
        <v>0-1 Calls</v>
      </c>
      <c r="X721" t="str">
        <f>IF(tbl_Customers[[#This Row],[account_length]] &lt;= 50, "0-50", IF(tbl_Customers[[#This Row],[account_length]] &lt;=100, "51-100", IF(tbl_Customers[[#This Row],[account_length]] &lt;= 150, "101-150", "151+")))</f>
        <v>101-150</v>
      </c>
      <c r="Y721" t="str">
        <f>IF(tbl_Customers[[#This Row],[total_intl_charge]] &lt;= 3, "Low Charges", "High Charges")</f>
        <v>High Charges</v>
      </c>
      <c r="Z721" t="str">
        <f>IF(tbl_Customers[[#This Row],[total_eve_calls]]&lt;=80,"Low Calls",
IF(tbl_Customers[[#This Row],[total_eve_calls]]&lt;=120,"Medium Calls","High Calls"))</f>
        <v>Medium Calls</v>
      </c>
      <c r="AA721" t="str">
        <f>IF(tbl_Customers[[#This Row],[total_eve_charge]]&lt;=15,"Low Charges",
IF(tbl_Customers[[#This Row],[total_eve_charge]]&lt;=20,"Medium Charges","High Charges"))</f>
        <v>Low Charges</v>
      </c>
      <c r="AB7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1" t="str">
        <f>IF(tbl_Customers[[#This Row],[number_vmail_messages]] = 0, "No Usage", IF(tbl_Customers[[#This Row],[number_vmail_messages]] &lt;= 20, "Low Usage", IF(tbl_Customers[[#This Row],[number_vmail_messages]] &lt;= 40, "Medium Usgae", "High Usage")))</f>
        <v>Medium Usgae</v>
      </c>
      <c r="AD721" t="str">
        <f>IF(tbl_Customers[[#This Row],[total_day_minutes]]&lt;=150,"Low Usage", IF(tbl_Customers[[#This Row],[total_day_minutes]]&lt;=200,"Medium Usage", IF(tbl_Customers[[#This Row],[total_day_minutes]]&lt;=250,"High Usage","Very High Usage")))</f>
        <v>High Usage</v>
      </c>
      <c r="AE721" t="str">
        <f>IF(tbl_Customers[[#This Row],[total_intl_calls]]&lt;=5,"Low Calls", IF(tbl_Customers[[#This Row],[total_intl_calls]]&lt;=10, "Medium Calls", "High Calls"))</f>
        <v>Medium Calls</v>
      </c>
      <c r="AF7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21" s="36" t="str">
        <f>IF(tbl_Customers[[#This Row],[Churn_Risk_Score]]&gt;=10,"High Risk", IF(tbl_Customers[[#This Row],[Churn_Risk_Score]]&gt;=5,"Medium Risk","Low Risk"))</f>
        <v>Low Risk</v>
      </c>
    </row>
    <row r="722" spans="1:33" x14ac:dyDescent="0.35">
      <c r="A722">
        <v>721</v>
      </c>
      <c r="B722" t="s">
        <v>68</v>
      </c>
      <c r="C722">
        <v>93</v>
      </c>
      <c r="D722" t="s">
        <v>25</v>
      </c>
      <c r="E722" t="s">
        <v>22</v>
      </c>
      <c r="F722" t="s">
        <v>22</v>
      </c>
      <c r="G722">
        <v>0</v>
      </c>
      <c r="H722">
        <v>267.89999999999998</v>
      </c>
      <c r="I722">
        <v>114</v>
      </c>
      <c r="J722">
        <v>45.54</v>
      </c>
      <c r="K722">
        <v>223</v>
      </c>
      <c r="L722">
        <v>74</v>
      </c>
      <c r="M722">
        <v>18.96</v>
      </c>
      <c r="N722">
        <v>262.7</v>
      </c>
      <c r="O722">
        <v>90</v>
      </c>
      <c r="P722">
        <v>11.82</v>
      </c>
      <c r="Q722">
        <v>11.3</v>
      </c>
      <c r="R722">
        <v>3</v>
      </c>
      <c r="S722">
        <v>3.05</v>
      </c>
      <c r="T722">
        <v>3</v>
      </c>
      <c r="U722" t="s">
        <v>23</v>
      </c>
      <c r="V722">
        <f>IF(tbl_Customers[[#This Row],[churn]] = "yes", 1, 0)</f>
        <v>1</v>
      </c>
      <c r="W722" t="str">
        <f>IF(tbl_Customers[[#This Row],[number_customer_service_calls]] &lt;= 1, "0-1 Calls", IF(tbl_Customers[[#This Row],[number_customer_service_calls]] &lt;= 3, "2-3 Calls", IF(tbl_Customers[[#This Row],[number_customer_service_calls]] &lt;=5, "4-5 Calls", "6+ Calls")))</f>
        <v>2-3 Calls</v>
      </c>
      <c r="X722" t="str">
        <f>IF(tbl_Customers[[#This Row],[account_length]] &lt;= 50, "0-50", IF(tbl_Customers[[#This Row],[account_length]] &lt;=100, "51-100", IF(tbl_Customers[[#This Row],[account_length]] &lt;= 150, "101-150", "151+")))</f>
        <v>51-100</v>
      </c>
      <c r="Y722" t="str">
        <f>IF(tbl_Customers[[#This Row],[total_intl_charge]] &lt;= 3, "Low Charges", "High Charges")</f>
        <v>High Charges</v>
      </c>
      <c r="Z722" t="str">
        <f>IF(tbl_Customers[[#This Row],[total_eve_calls]]&lt;=80,"Low Calls",
IF(tbl_Customers[[#This Row],[total_eve_calls]]&lt;=120,"Medium Calls","High Calls"))</f>
        <v>Low Calls</v>
      </c>
      <c r="AA722" t="str">
        <f>IF(tbl_Customers[[#This Row],[total_eve_charge]]&lt;=15,"Low Charges",
IF(tbl_Customers[[#This Row],[total_eve_charge]]&lt;=20,"Medium Charges","High Charges"))</f>
        <v>Medium Charges</v>
      </c>
      <c r="AB7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22" t="str">
        <f>IF(tbl_Customers[[#This Row],[number_vmail_messages]] = 0, "No Usage", IF(tbl_Customers[[#This Row],[number_vmail_messages]] &lt;= 20, "Low Usage", IF(tbl_Customers[[#This Row],[number_vmail_messages]] &lt;= 40, "Medium Usgae", "High Usage")))</f>
        <v>No Usage</v>
      </c>
      <c r="AD722" t="str">
        <f>IF(tbl_Customers[[#This Row],[total_day_minutes]]&lt;=150,"Low Usage", IF(tbl_Customers[[#This Row],[total_day_minutes]]&lt;=200,"Medium Usage", IF(tbl_Customers[[#This Row],[total_day_minutes]]&lt;=250,"High Usage","Very High Usage")))</f>
        <v>Very High Usage</v>
      </c>
      <c r="AE722" t="str">
        <f>IF(tbl_Customers[[#This Row],[total_intl_calls]]&lt;=5,"Low Calls", IF(tbl_Customers[[#This Row],[total_intl_calls]]&lt;=10, "Medium Calls", "High Calls"))</f>
        <v>Low Calls</v>
      </c>
      <c r="AF7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22" s="36" t="str">
        <f>IF(tbl_Customers[[#This Row],[Churn_Risk_Score]]&gt;=10,"High Risk", IF(tbl_Customers[[#This Row],[Churn_Risk_Score]]&gt;=5,"Medium Risk","Low Risk"))</f>
        <v>Medium Risk</v>
      </c>
    </row>
    <row r="723" spans="1:33" x14ac:dyDescent="0.35">
      <c r="A723">
        <v>722</v>
      </c>
      <c r="B723" t="s">
        <v>45</v>
      </c>
      <c r="C723">
        <v>169</v>
      </c>
      <c r="D723" t="s">
        <v>21</v>
      </c>
      <c r="E723" t="s">
        <v>22</v>
      </c>
      <c r="F723" t="s">
        <v>22</v>
      </c>
      <c r="G723">
        <v>0</v>
      </c>
      <c r="H723">
        <v>179.2</v>
      </c>
      <c r="I723">
        <v>111</v>
      </c>
      <c r="J723">
        <v>30.46</v>
      </c>
      <c r="K723">
        <v>175.2</v>
      </c>
      <c r="L723">
        <v>130</v>
      </c>
      <c r="M723">
        <v>14.89</v>
      </c>
      <c r="N723">
        <v>228.6</v>
      </c>
      <c r="O723">
        <v>92</v>
      </c>
      <c r="P723">
        <v>10.29</v>
      </c>
      <c r="Q723">
        <v>9.9</v>
      </c>
      <c r="R723">
        <v>6</v>
      </c>
      <c r="S723">
        <v>2.67</v>
      </c>
      <c r="T723">
        <v>2</v>
      </c>
      <c r="U723" t="s">
        <v>22</v>
      </c>
      <c r="V723">
        <f>IF(tbl_Customers[[#This Row],[churn]] = "yes", 1, 0)</f>
        <v>0</v>
      </c>
      <c r="W723" t="str">
        <f>IF(tbl_Customers[[#This Row],[number_customer_service_calls]] &lt;= 1, "0-1 Calls", IF(tbl_Customers[[#This Row],[number_customer_service_calls]] &lt;= 3, "2-3 Calls", IF(tbl_Customers[[#This Row],[number_customer_service_calls]] &lt;=5, "4-5 Calls", "6+ Calls")))</f>
        <v>2-3 Calls</v>
      </c>
      <c r="X723" t="str">
        <f>IF(tbl_Customers[[#This Row],[account_length]] &lt;= 50, "0-50", IF(tbl_Customers[[#This Row],[account_length]] &lt;=100, "51-100", IF(tbl_Customers[[#This Row],[account_length]] &lt;= 150, "101-150", "151+")))</f>
        <v>151+</v>
      </c>
      <c r="Y723" t="str">
        <f>IF(tbl_Customers[[#This Row],[total_intl_charge]] &lt;= 3, "Low Charges", "High Charges")</f>
        <v>Low Charges</v>
      </c>
      <c r="Z723" t="str">
        <f>IF(tbl_Customers[[#This Row],[total_eve_calls]]&lt;=80,"Low Calls",
IF(tbl_Customers[[#This Row],[total_eve_calls]]&lt;=120,"Medium Calls","High Calls"))</f>
        <v>High Calls</v>
      </c>
      <c r="AA723" t="str">
        <f>IF(tbl_Customers[[#This Row],[total_eve_charge]]&lt;=15,"Low Charges",
IF(tbl_Customers[[#This Row],[total_eve_charge]]&lt;=20,"Medium Charges","High Charges"))</f>
        <v>Low Charges</v>
      </c>
      <c r="AB7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3" t="str">
        <f>IF(tbl_Customers[[#This Row],[number_vmail_messages]] = 0, "No Usage", IF(tbl_Customers[[#This Row],[number_vmail_messages]] &lt;= 20, "Low Usage", IF(tbl_Customers[[#This Row],[number_vmail_messages]] &lt;= 40, "Medium Usgae", "High Usage")))</f>
        <v>No Usage</v>
      </c>
      <c r="AD723" t="str">
        <f>IF(tbl_Customers[[#This Row],[total_day_minutes]]&lt;=150,"Low Usage", IF(tbl_Customers[[#This Row],[total_day_minutes]]&lt;=200,"Medium Usage", IF(tbl_Customers[[#This Row],[total_day_minutes]]&lt;=250,"High Usage","Very High Usage")))</f>
        <v>Medium Usage</v>
      </c>
      <c r="AE723" t="str">
        <f>IF(tbl_Customers[[#This Row],[total_intl_calls]]&lt;=5,"Low Calls", IF(tbl_Customers[[#This Row],[total_intl_calls]]&lt;=10, "Medium Calls", "High Calls"))</f>
        <v>Medium Calls</v>
      </c>
      <c r="AF7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23" s="36" t="str">
        <f>IF(tbl_Customers[[#This Row],[Churn_Risk_Score]]&gt;=10,"High Risk", IF(tbl_Customers[[#This Row],[Churn_Risk_Score]]&gt;=5,"Medium Risk","Low Risk"))</f>
        <v>Low Risk</v>
      </c>
    </row>
    <row r="724" spans="1:33" x14ac:dyDescent="0.35">
      <c r="A724">
        <v>723</v>
      </c>
      <c r="B724" t="s">
        <v>29</v>
      </c>
      <c r="C724">
        <v>58</v>
      </c>
      <c r="D724" t="s">
        <v>21</v>
      </c>
      <c r="E724" t="s">
        <v>22</v>
      </c>
      <c r="F724" t="s">
        <v>22</v>
      </c>
      <c r="G724">
        <v>0</v>
      </c>
      <c r="H724">
        <v>149.4</v>
      </c>
      <c r="I724">
        <v>145</v>
      </c>
      <c r="J724">
        <v>25.4</v>
      </c>
      <c r="K724">
        <v>196.5</v>
      </c>
      <c r="L724">
        <v>105</v>
      </c>
      <c r="M724">
        <v>16.7</v>
      </c>
      <c r="N724">
        <v>209.5</v>
      </c>
      <c r="O724">
        <v>108</v>
      </c>
      <c r="P724">
        <v>9.43</v>
      </c>
      <c r="Q724">
        <v>14.9</v>
      </c>
      <c r="R724">
        <v>3</v>
      </c>
      <c r="S724">
        <v>4.0199999999999996</v>
      </c>
      <c r="T724">
        <v>1</v>
      </c>
      <c r="U724" t="s">
        <v>22</v>
      </c>
      <c r="V724">
        <f>IF(tbl_Customers[[#This Row],[churn]] = "yes", 1, 0)</f>
        <v>0</v>
      </c>
      <c r="W724" t="str">
        <f>IF(tbl_Customers[[#This Row],[number_customer_service_calls]] &lt;= 1, "0-1 Calls", IF(tbl_Customers[[#This Row],[number_customer_service_calls]] &lt;= 3, "2-3 Calls", IF(tbl_Customers[[#This Row],[number_customer_service_calls]] &lt;=5, "4-5 Calls", "6+ Calls")))</f>
        <v>0-1 Calls</v>
      </c>
      <c r="X724" t="str">
        <f>IF(tbl_Customers[[#This Row],[account_length]] &lt;= 50, "0-50", IF(tbl_Customers[[#This Row],[account_length]] &lt;=100, "51-100", IF(tbl_Customers[[#This Row],[account_length]] &lt;= 150, "101-150", "151+")))</f>
        <v>51-100</v>
      </c>
      <c r="Y724" t="str">
        <f>IF(tbl_Customers[[#This Row],[total_intl_charge]] &lt;= 3, "Low Charges", "High Charges")</f>
        <v>High Charges</v>
      </c>
      <c r="Z724" t="str">
        <f>IF(tbl_Customers[[#This Row],[total_eve_calls]]&lt;=80,"Low Calls",
IF(tbl_Customers[[#This Row],[total_eve_calls]]&lt;=120,"Medium Calls","High Calls"))</f>
        <v>Medium Calls</v>
      </c>
      <c r="AA724" t="str">
        <f>IF(tbl_Customers[[#This Row],[total_eve_charge]]&lt;=15,"Low Charges",
IF(tbl_Customers[[#This Row],[total_eve_charge]]&lt;=20,"Medium Charges","High Charges"))</f>
        <v>Medium Charges</v>
      </c>
      <c r="AB7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4" t="str">
        <f>IF(tbl_Customers[[#This Row],[number_vmail_messages]] = 0, "No Usage", IF(tbl_Customers[[#This Row],[number_vmail_messages]] &lt;= 20, "Low Usage", IF(tbl_Customers[[#This Row],[number_vmail_messages]] &lt;= 40, "Medium Usgae", "High Usage")))</f>
        <v>No Usage</v>
      </c>
      <c r="AD724" t="str">
        <f>IF(tbl_Customers[[#This Row],[total_day_minutes]]&lt;=150,"Low Usage", IF(tbl_Customers[[#This Row],[total_day_minutes]]&lt;=200,"Medium Usage", IF(tbl_Customers[[#This Row],[total_day_minutes]]&lt;=250,"High Usage","Very High Usage")))</f>
        <v>Low Usage</v>
      </c>
      <c r="AE724" t="str">
        <f>IF(tbl_Customers[[#This Row],[total_intl_calls]]&lt;=5,"Low Calls", IF(tbl_Customers[[#This Row],[total_intl_calls]]&lt;=10, "Medium Calls", "High Calls"))</f>
        <v>Low Calls</v>
      </c>
      <c r="AF7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24" s="36" t="str">
        <f>IF(tbl_Customers[[#This Row],[Churn_Risk_Score]]&gt;=10,"High Risk", IF(tbl_Customers[[#This Row],[Churn_Risk_Score]]&gt;=5,"Medium Risk","Low Risk"))</f>
        <v>Low Risk</v>
      </c>
    </row>
    <row r="725" spans="1:33" x14ac:dyDescent="0.35">
      <c r="A725">
        <v>724</v>
      </c>
      <c r="B725" t="s">
        <v>56</v>
      </c>
      <c r="C725">
        <v>75</v>
      </c>
      <c r="D725" t="s">
        <v>28</v>
      </c>
      <c r="E725" t="s">
        <v>22</v>
      </c>
      <c r="F725" t="s">
        <v>23</v>
      </c>
      <c r="G725">
        <v>38</v>
      </c>
      <c r="H725">
        <v>163.6</v>
      </c>
      <c r="I725">
        <v>132</v>
      </c>
      <c r="J725">
        <v>27.81</v>
      </c>
      <c r="K725">
        <v>146.69999999999999</v>
      </c>
      <c r="L725">
        <v>113</v>
      </c>
      <c r="M725">
        <v>12.47</v>
      </c>
      <c r="N725">
        <v>345.8</v>
      </c>
      <c r="O725">
        <v>115</v>
      </c>
      <c r="P725">
        <v>15.56</v>
      </c>
      <c r="Q725">
        <v>13.1</v>
      </c>
      <c r="R725">
        <v>3</v>
      </c>
      <c r="S725">
        <v>3.54</v>
      </c>
      <c r="T725">
        <v>3</v>
      </c>
      <c r="U725" t="s">
        <v>22</v>
      </c>
      <c r="V725">
        <f>IF(tbl_Customers[[#This Row],[churn]] = "yes", 1, 0)</f>
        <v>0</v>
      </c>
      <c r="W725" t="str">
        <f>IF(tbl_Customers[[#This Row],[number_customer_service_calls]] &lt;= 1, "0-1 Calls", IF(tbl_Customers[[#This Row],[number_customer_service_calls]] &lt;= 3, "2-3 Calls", IF(tbl_Customers[[#This Row],[number_customer_service_calls]] &lt;=5, "4-5 Calls", "6+ Calls")))</f>
        <v>2-3 Calls</v>
      </c>
      <c r="X725" t="str">
        <f>IF(tbl_Customers[[#This Row],[account_length]] &lt;= 50, "0-50", IF(tbl_Customers[[#This Row],[account_length]] &lt;=100, "51-100", IF(tbl_Customers[[#This Row],[account_length]] &lt;= 150, "101-150", "151+")))</f>
        <v>51-100</v>
      </c>
      <c r="Y725" t="str">
        <f>IF(tbl_Customers[[#This Row],[total_intl_charge]] &lt;= 3, "Low Charges", "High Charges")</f>
        <v>High Charges</v>
      </c>
      <c r="Z725" t="str">
        <f>IF(tbl_Customers[[#This Row],[total_eve_calls]]&lt;=80,"Low Calls",
IF(tbl_Customers[[#This Row],[total_eve_calls]]&lt;=120,"Medium Calls","High Calls"))</f>
        <v>Medium Calls</v>
      </c>
      <c r="AA725" t="str">
        <f>IF(tbl_Customers[[#This Row],[total_eve_charge]]&lt;=15,"Low Charges",
IF(tbl_Customers[[#This Row],[total_eve_charge]]&lt;=20,"Medium Charges","High Charges"))</f>
        <v>Low Charges</v>
      </c>
      <c r="AB7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5" t="str">
        <f>IF(tbl_Customers[[#This Row],[number_vmail_messages]] = 0, "No Usage", IF(tbl_Customers[[#This Row],[number_vmail_messages]] &lt;= 20, "Low Usage", IF(tbl_Customers[[#This Row],[number_vmail_messages]] &lt;= 40, "Medium Usgae", "High Usage")))</f>
        <v>Medium Usgae</v>
      </c>
      <c r="AD725" t="str">
        <f>IF(tbl_Customers[[#This Row],[total_day_minutes]]&lt;=150,"Low Usage", IF(tbl_Customers[[#This Row],[total_day_minutes]]&lt;=200,"Medium Usage", IF(tbl_Customers[[#This Row],[total_day_minutes]]&lt;=250,"High Usage","Very High Usage")))</f>
        <v>Medium Usage</v>
      </c>
      <c r="AE725" t="str">
        <f>IF(tbl_Customers[[#This Row],[total_intl_calls]]&lt;=5,"Low Calls", IF(tbl_Customers[[#This Row],[total_intl_calls]]&lt;=10, "Medium Calls", "High Calls"))</f>
        <v>Low Calls</v>
      </c>
      <c r="AF7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25" s="36" t="str">
        <f>IF(tbl_Customers[[#This Row],[Churn_Risk_Score]]&gt;=10,"High Risk", IF(tbl_Customers[[#This Row],[Churn_Risk_Score]]&gt;=5,"Medium Risk","Low Risk"))</f>
        <v>Low Risk</v>
      </c>
    </row>
    <row r="726" spans="1:33" x14ac:dyDescent="0.35">
      <c r="A726">
        <v>725</v>
      </c>
      <c r="B726" t="s">
        <v>29</v>
      </c>
      <c r="C726">
        <v>45</v>
      </c>
      <c r="D726" t="s">
        <v>25</v>
      </c>
      <c r="E726" t="s">
        <v>22</v>
      </c>
      <c r="F726" t="s">
        <v>22</v>
      </c>
      <c r="G726">
        <v>0</v>
      </c>
      <c r="H726">
        <v>207.6</v>
      </c>
      <c r="I726">
        <v>71</v>
      </c>
      <c r="J726">
        <v>35.29</v>
      </c>
      <c r="K726">
        <v>152.69999999999999</v>
      </c>
      <c r="L726">
        <v>94</v>
      </c>
      <c r="M726">
        <v>12.98</v>
      </c>
      <c r="N726">
        <v>217.8</v>
      </c>
      <c r="O726">
        <v>125</v>
      </c>
      <c r="P726">
        <v>9.8000000000000007</v>
      </c>
      <c r="Q726">
        <v>12.4</v>
      </c>
      <c r="R726">
        <v>13</v>
      </c>
      <c r="S726">
        <v>3.35</v>
      </c>
      <c r="T726">
        <v>1</v>
      </c>
      <c r="U726" t="s">
        <v>22</v>
      </c>
      <c r="V726">
        <f>IF(tbl_Customers[[#This Row],[churn]] = "yes", 1, 0)</f>
        <v>0</v>
      </c>
      <c r="W726" t="str">
        <f>IF(tbl_Customers[[#This Row],[number_customer_service_calls]] &lt;= 1, "0-1 Calls", IF(tbl_Customers[[#This Row],[number_customer_service_calls]] &lt;= 3, "2-3 Calls", IF(tbl_Customers[[#This Row],[number_customer_service_calls]] &lt;=5, "4-5 Calls", "6+ Calls")))</f>
        <v>0-1 Calls</v>
      </c>
      <c r="X726" t="str">
        <f>IF(tbl_Customers[[#This Row],[account_length]] &lt;= 50, "0-50", IF(tbl_Customers[[#This Row],[account_length]] &lt;=100, "51-100", IF(tbl_Customers[[#This Row],[account_length]] &lt;= 150, "101-150", "151+")))</f>
        <v>0-50</v>
      </c>
      <c r="Y726" t="str">
        <f>IF(tbl_Customers[[#This Row],[total_intl_charge]] &lt;= 3, "Low Charges", "High Charges")</f>
        <v>High Charges</v>
      </c>
      <c r="Z726" t="str">
        <f>IF(tbl_Customers[[#This Row],[total_eve_calls]]&lt;=80,"Low Calls",
IF(tbl_Customers[[#This Row],[total_eve_calls]]&lt;=120,"Medium Calls","High Calls"))</f>
        <v>Medium Calls</v>
      </c>
      <c r="AA726" t="str">
        <f>IF(tbl_Customers[[#This Row],[total_eve_charge]]&lt;=15,"Low Charges",
IF(tbl_Customers[[#This Row],[total_eve_charge]]&lt;=20,"Medium Charges","High Charges"))</f>
        <v>Low Charges</v>
      </c>
      <c r="AB7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6" t="str">
        <f>IF(tbl_Customers[[#This Row],[number_vmail_messages]] = 0, "No Usage", IF(tbl_Customers[[#This Row],[number_vmail_messages]] &lt;= 20, "Low Usage", IF(tbl_Customers[[#This Row],[number_vmail_messages]] &lt;= 40, "Medium Usgae", "High Usage")))</f>
        <v>No Usage</v>
      </c>
      <c r="AD726" t="str">
        <f>IF(tbl_Customers[[#This Row],[total_day_minutes]]&lt;=150,"Low Usage", IF(tbl_Customers[[#This Row],[total_day_minutes]]&lt;=200,"Medium Usage", IF(tbl_Customers[[#This Row],[total_day_minutes]]&lt;=250,"High Usage","Very High Usage")))</f>
        <v>High Usage</v>
      </c>
      <c r="AE726" t="str">
        <f>IF(tbl_Customers[[#This Row],[total_intl_calls]]&lt;=5,"Low Calls", IF(tbl_Customers[[#This Row],[total_intl_calls]]&lt;=10, "Medium Calls", "High Calls"))</f>
        <v>High Calls</v>
      </c>
      <c r="AF7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26" s="36" t="str">
        <f>IF(tbl_Customers[[#This Row],[Churn_Risk_Score]]&gt;=10,"High Risk", IF(tbl_Customers[[#This Row],[Churn_Risk_Score]]&gt;=5,"Medium Risk","Low Risk"))</f>
        <v>Low Risk</v>
      </c>
    </row>
    <row r="727" spans="1:33" x14ac:dyDescent="0.35">
      <c r="A727">
        <v>726</v>
      </c>
      <c r="B727" t="s">
        <v>74</v>
      </c>
      <c r="C727">
        <v>155</v>
      </c>
      <c r="D727" t="s">
        <v>28</v>
      </c>
      <c r="E727" t="s">
        <v>22</v>
      </c>
      <c r="F727" t="s">
        <v>22</v>
      </c>
      <c r="G727">
        <v>0</v>
      </c>
      <c r="H727">
        <v>165.4</v>
      </c>
      <c r="I727">
        <v>108</v>
      </c>
      <c r="J727">
        <v>28.12</v>
      </c>
      <c r="K727">
        <v>183.7</v>
      </c>
      <c r="L727">
        <v>103</v>
      </c>
      <c r="M727">
        <v>15.61</v>
      </c>
      <c r="N727">
        <v>80.2</v>
      </c>
      <c r="O727">
        <v>108</v>
      </c>
      <c r="P727">
        <v>3.61</v>
      </c>
      <c r="Q727">
        <v>8.9</v>
      </c>
      <c r="R727">
        <v>4</v>
      </c>
      <c r="S727">
        <v>2.4</v>
      </c>
      <c r="T727">
        <v>3</v>
      </c>
      <c r="U727" t="s">
        <v>22</v>
      </c>
      <c r="V727">
        <f>IF(tbl_Customers[[#This Row],[churn]] = "yes", 1, 0)</f>
        <v>0</v>
      </c>
      <c r="W727" t="str">
        <f>IF(tbl_Customers[[#This Row],[number_customer_service_calls]] &lt;= 1, "0-1 Calls", IF(tbl_Customers[[#This Row],[number_customer_service_calls]] &lt;= 3, "2-3 Calls", IF(tbl_Customers[[#This Row],[number_customer_service_calls]] &lt;=5, "4-5 Calls", "6+ Calls")))</f>
        <v>2-3 Calls</v>
      </c>
      <c r="X727" t="str">
        <f>IF(tbl_Customers[[#This Row],[account_length]] &lt;= 50, "0-50", IF(tbl_Customers[[#This Row],[account_length]] &lt;=100, "51-100", IF(tbl_Customers[[#This Row],[account_length]] &lt;= 150, "101-150", "151+")))</f>
        <v>151+</v>
      </c>
      <c r="Y727" t="str">
        <f>IF(tbl_Customers[[#This Row],[total_intl_charge]] &lt;= 3, "Low Charges", "High Charges")</f>
        <v>Low Charges</v>
      </c>
      <c r="Z727" t="str">
        <f>IF(tbl_Customers[[#This Row],[total_eve_calls]]&lt;=80,"Low Calls",
IF(tbl_Customers[[#This Row],[total_eve_calls]]&lt;=120,"Medium Calls","High Calls"))</f>
        <v>Medium Calls</v>
      </c>
      <c r="AA727" t="str">
        <f>IF(tbl_Customers[[#This Row],[total_eve_charge]]&lt;=15,"Low Charges",
IF(tbl_Customers[[#This Row],[total_eve_charge]]&lt;=20,"Medium Charges","High Charges"))</f>
        <v>Medium Charges</v>
      </c>
      <c r="AB7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27" t="str">
        <f>IF(tbl_Customers[[#This Row],[number_vmail_messages]] = 0, "No Usage", IF(tbl_Customers[[#This Row],[number_vmail_messages]] &lt;= 20, "Low Usage", IF(tbl_Customers[[#This Row],[number_vmail_messages]] &lt;= 40, "Medium Usgae", "High Usage")))</f>
        <v>No Usage</v>
      </c>
      <c r="AD727" t="str">
        <f>IF(tbl_Customers[[#This Row],[total_day_minutes]]&lt;=150,"Low Usage", IF(tbl_Customers[[#This Row],[total_day_minutes]]&lt;=200,"Medium Usage", IF(tbl_Customers[[#This Row],[total_day_minutes]]&lt;=250,"High Usage","Very High Usage")))</f>
        <v>Medium Usage</v>
      </c>
      <c r="AE727" t="str">
        <f>IF(tbl_Customers[[#This Row],[total_intl_calls]]&lt;=5,"Low Calls", IF(tbl_Customers[[#This Row],[total_intl_calls]]&lt;=10, "Medium Calls", "High Calls"))</f>
        <v>Low Calls</v>
      </c>
      <c r="AF7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27" s="36" t="str">
        <f>IF(tbl_Customers[[#This Row],[Churn_Risk_Score]]&gt;=10,"High Risk", IF(tbl_Customers[[#This Row],[Churn_Risk_Score]]&gt;=5,"Medium Risk","Low Risk"))</f>
        <v>Low Risk</v>
      </c>
    </row>
    <row r="728" spans="1:33" x14ac:dyDescent="0.35">
      <c r="A728">
        <v>727</v>
      </c>
      <c r="B728" t="s">
        <v>49</v>
      </c>
      <c r="C728">
        <v>52</v>
      </c>
      <c r="D728" t="s">
        <v>21</v>
      </c>
      <c r="E728" t="s">
        <v>22</v>
      </c>
      <c r="F728" t="s">
        <v>22</v>
      </c>
      <c r="G728">
        <v>0</v>
      </c>
      <c r="H728">
        <v>209.8</v>
      </c>
      <c r="I728">
        <v>114</v>
      </c>
      <c r="J728">
        <v>35.67</v>
      </c>
      <c r="K728">
        <v>171.3</v>
      </c>
      <c r="L728">
        <v>82</v>
      </c>
      <c r="M728">
        <v>14.56</v>
      </c>
      <c r="N728">
        <v>154.6</v>
      </c>
      <c r="O728">
        <v>119</v>
      </c>
      <c r="P728">
        <v>6.96</v>
      </c>
      <c r="Q728">
        <v>9.9</v>
      </c>
      <c r="R728">
        <v>9</v>
      </c>
      <c r="S728">
        <v>2.67</v>
      </c>
      <c r="T728">
        <v>4</v>
      </c>
      <c r="U728" t="s">
        <v>22</v>
      </c>
      <c r="V728">
        <f>IF(tbl_Customers[[#This Row],[churn]] = "yes", 1, 0)</f>
        <v>0</v>
      </c>
      <c r="W728" t="str">
        <f>IF(tbl_Customers[[#This Row],[number_customer_service_calls]] &lt;= 1, "0-1 Calls", IF(tbl_Customers[[#This Row],[number_customer_service_calls]] &lt;= 3, "2-3 Calls", IF(tbl_Customers[[#This Row],[number_customer_service_calls]] &lt;=5, "4-5 Calls", "6+ Calls")))</f>
        <v>4-5 Calls</v>
      </c>
      <c r="X728" t="str">
        <f>IF(tbl_Customers[[#This Row],[account_length]] &lt;= 50, "0-50", IF(tbl_Customers[[#This Row],[account_length]] &lt;=100, "51-100", IF(tbl_Customers[[#This Row],[account_length]] &lt;= 150, "101-150", "151+")))</f>
        <v>51-100</v>
      </c>
      <c r="Y728" t="str">
        <f>IF(tbl_Customers[[#This Row],[total_intl_charge]] &lt;= 3, "Low Charges", "High Charges")</f>
        <v>Low Charges</v>
      </c>
      <c r="Z728" t="str">
        <f>IF(tbl_Customers[[#This Row],[total_eve_calls]]&lt;=80,"Low Calls",
IF(tbl_Customers[[#This Row],[total_eve_calls]]&lt;=120,"Medium Calls","High Calls"))</f>
        <v>Medium Calls</v>
      </c>
      <c r="AA728" t="str">
        <f>IF(tbl_Customers[[#This Row],[total_eve_charge]]&lt;=15,"Low Charges",
IF(tbl_Customers[[#This Row],[total_eve_charge]]&lt;=20,"Medium Charges","High Charges"))</f>
        <v>Low Charges</v>
      </c>
      <c r="AB7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8" t="str">
        <f>IF(tbl_Customers[[#This Row],[number_vmail_messages]] = 0, "No Usage", IF(tbl_Customers[[#This Row],[number_vmail_messages]] &lt;= 20, "Low Usage", IF(tbl_Customers[[#This Row],[number_vmail_messages]] &lt;= 40, "Medium Usgae", "High Usage")))</f>
        <v>No Usage</v>
      </c>
      <c r="AD728" t="str">
        <f>IF(tbl_Customers[[#This Row],[total_day_minutes]]&lt;=150,"Low Usage", IF(tbl_Customers[[#This Row],[total_day_minutes]]&lt;=200,"Medium Usage", IF(tbl_Customers[[#This Row],[total_day_minutes]]&lt;=250,"High Usage","Very High Usage")))</f>
        <v>High Usage</v>
      </c>
      <c r="AE728" t="str">
        <f>IF(tbl_Customers[[#This Row],[total_intl_calls]]&lt;=5,"Low Calls", IF(tbl_Customers[[#This Row],[total_intl_calls]]&lt;=10, "Medium Calls", "High Calls"))</f>
        <v>Medium Calls</v>
      </c>
      <c r="AF7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28" s="36" t="str">
        <f>IF(tbl_Customers[[#This Row],[Churn_Risk_Score]]&gt;=10,"High Risk", IF(tbl_Customers[[#This Row],[Churn_Risk_Score]]&gt;=5,"Medium Risk","Low Risk"))</f>
        <v>Medium Risk</v>
      </c>
    </row>
    <row r="729" spans="1:33" x14ac:dyDescent="0.35">
      <c r="A729">
        <v>728</v>
      </c>
      <c r="B729" t="s">
        <v>20</v>
      </c>
      <c r="C729">
        <v>119</v>
      </c>
      <c r="D729" t="s">
        <v>21</v>
      </c>
      <c r="E729" t="s">
        <v>22</v>
      </c>
      <c r="F729" t="s">
        <v>23</v>
      </c>
      <c r="G729">
        <v>27</v>
      </c>
      <c r="H729">
        <v>220.1</v>
      </c>
      <c r="I729">
        <v>128</v>
      </c>
      <c r="J729">
        <v>37.42</v>
      </c>
      <c r="K729">
        <v>268.2</v>
      </c>
      <c r="L729">
        <v>133</v>
      </c>
      <c r="M729">
        <v>22.8</v>
      </c>
      <c r="N729">
        <v>146.5</v>
      </c>
      <c r="O729">
        <v>80</v>
      </c>
      <c r="P729">
        <v>6.59</v>
      </c>
      <c r="Q729">
        <v>11.1</v>
      </c>
      <c r="R729">
        <v>3</v>
      </c>
      <c r="S729">
        <v>3</v>
      </c>
      <c r="T729">
        <v>0</v>
      </c>
      <c r="U729" t="s">
        <v>22</v>
      </c>
      <c r="V729">
        <f>IF(tbl_Customers[[#This Row],[churn]] = "yes", 1, 0)</f>
        <v>0</v>
      </c>
      <c r="W729" t="str">
        <f>IF(tbl_Customers[[#This Row],[number_customer_service_calls]] &lt;= 1, "0-1 Calls", IF(tbl_Customers[[#This Row],[number_customer_service_calls]] &lt;= 3, "2-3 Calls", IF(tbl_Customers[[#This Row],[number_customer_service_calls]] &lt;=5, "4-5 Calls", "6+ Calls")))</f>
        <v>0-1 Calls</v>
      </c>
      <c r="X729" t="str">
        <f>IF(tbl_Customers[[#This Row],[account_length]] &lt;= 50, "0-50", IF(tbl_Customers[[#This Row],[account_length]] &lt;=100, "51-100", IF(tbl_Customers[[#This Row],[account_length]] &lt;= 150, "101-150", "151+")))</f>
        <v>101-150</v>
      </c>
      <c r="Y729" t="str">
        <f>IF(tbl_Customers[[#This Row],[total_intl_charge]] &lt;= 3, "Low Charges", "High Charges")</f>
        <v>Low Charges</v>
      </c>
      <c r="Z729" t="str">
        <f>IF(tbl_Customers[[#This Row],[total_eve_calls]]&lt;=80,"Low Calls",
IF(tbl_Customers[[#This Row],[total_eve_calls]]&lt;=120,"Medium Calls","High Calls"))</f>
        <v>High Calls</v>
      </c>
      <c r="AA729" t="str">
        <f>IF(tbl_Customers[[#This Row],[total_eve_charge]]&lt;=15,"Low Charges",
IF(tbl_Customers[[#This Row],[total_eve_charge]]&lt;=20,"Medium Charges","High Charges"))</f>
        <v>High Charges</v>
      </c>
      <c r="AB7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29" t="str">
        <f>IF(tbl_Customers[[#This Row],[number_vmail_messages]] = 0, "No Usage", IF(tbl_Customers[[#This Row],[number_vmail_messages]] &lt;= 20, "Low Usage", IF(tbl_Customers[[#This Row],[number_vmail_messages]] &lt;= 40, "Medium Usgae", "High Usage")))</f>
        <v>Medium Usgae</v>
      </c>
      <c r="AD729" t="str">
        <f>IF(tbl_Customers[[#This Row],[total_day_minutes]]&lt;=150,"Low Usage", IF(tbl_Customers[[#This Row],[total_day_minutes]]&lt;=200,"Medium Usage", IF(tbl_Customers[[#This Row],[total_day_minutes]]&lt;=250,"High Usage","Very High Usage")))</f>
        <v>High Usage</v>
      </c>
      <c r="AE729" t="str">
        <f>IF(tbl_Customers[[#This Row],[total_intl_calls]]&lt;=5,"Low Calls", IF(tbl_Customers[[#This Row],[total_intl_calls]]&lt;=10, "Medium Calls", "High Calls"))</f>
        <v>Low Calls</v>
      </c>
      <c r="AF7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29" s="36" t="str">
        <f>IF(tbl_Customers[[#This Row],[Churn_Risk_Score]]&gt;=10,"High Risk", IF(tbl_Customers[[#This Row],[Churn_Risk_Score]]&gt;=5,"Medium Risk","Low Risk"))</f>
        <v>Low Risk</v>
      </c>
    </row>
    <row r="730" spans="1:33" x14ac:dyDescent="0.35">
      <c r="A730">
        <v>729</v>
      </c>
      <c r="B730" t="s">
        <v>62</v>
      </c>
      <c r="C730">
        <v>86</v>
      </c>
      <c r="D730" t="s">
        <v>28</v>
      </c>
      <c r="E730" t="s">
        <v>22</v>
      </c>
      <c r="F730" t="s">
        <v>22</v>
      </c>
      <c r="G730">
        <v>0</v>
      </c>
      <c r="H730">
        <v>141.30000000000001</v>
      </c>
      <c r="I730">
        <v>72</v>
      </c>
      <c r="J730">
        <v>24.02</v>
      </c>
      <c r="K730">
        <v>154.30000000000001</v>
      </c>
      <c r="L730">
        <v>95</v>
      </c>
      <c r="M730">
        <v>13.12</v>
      </c>
      <c r="N730">
        <v>210.6</v>
      </c>
      <c r="O730">
        <v>91</v>
      </c>
      <c r="P730">
        <v>9.48</v>
      </c>
      <c r="Q730">
        <v>8.1999999999999993</v>
      </c>
      <c r="R730">
        <v>5</v>
      </c>
      <c r="S730">
        <v>2.21</v>
      </c>
      <c r="T730">
        <v>1</v>
      </c>
      <c r="U730" t="s">
        <v>22</v>
      </c>
      <c r="V730">
        <f>IF(tbl_Customers[[#This Row],[churn]] = "yes", 1, 0)</f>
        <v>0</v>
      </c>
      <c r="W730" t="str">
        <f>IF(tbl_Customers[[#This Row],[number_customer_service_calls]] &lt;= 1, "0-1 Calls", IF(tbl_Customers[[#This Row],[number_customer_service_calls]] &lt;= 3, "2-3 Calls", IF(tbl_Customers[[#This Row],[number_customer_service_calls]] &lt;=5, "4-5 Calls", "6+ Calls")))</f>
        <v>0-1 Calls</v>
      </c>
      <c r="X730" t="str">
        <f>IF(tbl_Customers[[#This Row],[account_length]] &lt;= 50, "0-50", IF(tbl_Customers[[#This Row],[account_length]] &lt;=100, "51-100", IF(tbl_Customers[[#This Row],[account_length]] &lt;= 150, "101-150", "151+")))</f>
        <v>51-100</v>
      </c>
      <c r="Y730" t="str">
        <f>IF(tbl_Customers[[#This Row],[total_intl_charge]] &lt;= 3, "Low Charges", "High Charges")</f>
        <v>Low Charges</v>
      </c>
      <c r="Z730" t="str">
        <f>IF(tbl_Customers[[#This Row],[total_eve_calls]]&lt;=80,"Low Calls",
IF(tbl_Customers[[#This Row],[total_eve_calls]]&lt;=120,"Medium Calls","High Calls"))</f>
        <v>Medium Calls</v>
      </c>
      <c r="AA730" t="str">
        <f>IF(tbl_Customers[[#This Row],[total_eve_charge]]&lt;=15,"Low Charges",
IF(tbl_Customers[[#This Row],[total_eve_charge]]&lt;=20,"Medium Charges","High Charges"))</f>
        <v>Low Charges</v>
      </c>
      <c r="AB7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0" t="str">
        <f>IF(tbl_Customers[[#This Row],[number_vmail_messages]] = 0, "No Usage", IF(tbl_Customers[[#This Row],[number_vmail_messages]] &lt;= 20, "Low Usage", IF(tbl_Customers[[#This Row],[number_vmail_messages]] &lt;= 40, "Medium Usgae", "High Usage")))</f>
        <v>No Usage</v>
      </c>
      <c r="AD730" t="str">
        <f>IF(tbl_Customers[[#This Row],[total_day_minutes]]&lt;=150,"Low Usage", IF(tbl_Customers[[#This Row],[total_day_minutes]]&lt;=200,"Medium Usage", IF(tbl_Customers[[#This Row],[total_day_minutes]]&lt;=250,"High Usage","Very High Usage")))</f>
        <v>Low Usage</v>
      </c>
      <c r="AE730" t="str">
        <f>IF(tbl_Customers[[#This Row],[total_intl_calls]]&lt;=5,"Low Calls", IF(tbl_Customers[[#This Row],[total_intl_calls]]&lt;=10, "Medium Calls", "High Calls"))</f>
        <v>Low Calls</v>
      </c>
      <c r="AF7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0" s="36" t="str">
        <f>IF(tbl_Customers[[#This Row],[Churn_Risk_Score]]&gt;=10,"High Risk", IF(tbl_Customers[[#This Row],[Churn_Risk_Score]]&gt;=5,"Medium Risk","Low Risk"))</f>
        <v>Low Risk</v>
      </c>
    </row>
    <row r="731" spans="1:33" x14ac:dyDescent="0.35">
      <c r="A731">
        <v>730</v>
      </c>
      <c r="B731" t="s">
        <v>49</v>
      </c>
      <c r="C731">
        <v>42</v>
      </c>
      <c r="D731" t="s">
        <v>25</v>
      </c>
      <c r="E731" t="s">
        <v>22</v>
      </c>
      <c r="F731" t="s">
        <v>22</v>
      </c>
      <c r="G731">
        <v>0</v>
      </c>
      <c r="H731">
        <v>196.5</v>
      </c>
      <c r="I731">
        <v>89</v>
      </c>
      <c r="J731">
        <v>33.409999999999997</v>
      </c>
      <c r="K731">
        <v>241.3</v>
      </c>
      <c r="L731">
        <v>123</v>
      </c>
      <c r="M731">
        <v>20.51</v>
      </c>
      <c r="N731">
        <v>143.19999999999999</v>
      </c>
      <c r="O731">
        <v>105</v>
      </c>
      <c r="P731">
        <v>6.44</v>
      </c>
      <c r="Q731">
        <v>4</v>
      </c>
      <c r="R731">
        <v>7</v>
      </c>
      <c r="S731">
        <v>1.08</v>
      </c>
      <c r="T731">
        <v>0</v>
      </c>
      <c r="U731" t="s">
        <v>22</v>
      </c>
      <c r="V731">
        <f>IF(tbl_Customers[[#This Row],[churn]] = "yes", 1, 0)</f>
        <v>0</v>
      </c>
      <c r="W731" t="str">
        <f>IF(tbl_Customers[[#This Row],[number_customer_service_calls]] &lt;= 1, "0-1 Calls", IF(tbl_Customers[[#This Row],[number_customer_service_calls]] &lt;= 3, "2-3 Calls", IF(tbl_Customers[[#This Row],[number_customer_service_calls]] &lt;=5, "4-5 Calls", "6+ Calls")))</f>
        <v>0-1 Calls</v>
      </c>
      <c r="X731" t="str">
        <f>IF(tbl_Customers[[#This Row],[account_length]] &lt;= 50, "0-50", IF(tbl_Customers[[#This Row],[account_length]] &lt;=100, "51-100", IF(tbl_Customers[[#This Row],[account_length]] &lt;= 150, "101-150", "151+")))</f>
        <v>0-50</v>
      </c>
      <c r="Y731" t="str">
        <f>IF(tbl_Customers[[#This Row],[total_intl_charge]] &lt;= 3, "Low Charges", "High Charges")</f>
        <v>Low Charges</v>
      </c>
      <c r="Z731" t="str">
        <f>IF(tbl_Customers[[#This Row],[total_eve_calls]]&lt;=80,"Low Calls",
IF(tbl_Customers[[#This Row],[total_eve_calls]]&lt;=120,"Medium Calls","High Calls"))</f>
        <v>High Calls</v>
      </c>
      <c r="AA731" t="str">
        <f>IF(tbl_Customers[[#This Row],[total_eve_charge]]&lt;=15,"Low Charges",
IF(tbl_Customers[[#This Row],[total_eve_charge]]&lt;=20,"Medium Charges","High Charges"))</f>
        <v>High Charges</v>
      </c>
      <c r="AB7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1" t="str">
        <f>IF(tbl_Customers[[#This Row],[number_vmail_messages]] = 0, "No Usage", IF(tbl_Customers[[#This Row],[number_vmail_messages]] &lt;= 20, "Low Usage", IF(tbl_Customers[[#This Row],[number_vmail_messages]] &lt;= 40, "Medium Usgae", "High Usage")))</f>
        <v>No Usage</v>
      </c>
      <c r="AD731" t="str">
        <f>IF(tbl_Customers[[#This Row],[total_day_minutes]]&lt;=150,"Low Usage", IF(tbl_Customers[[#This Row],[total_day_minutes]]&lt;=200,"Medium Usage", IF(tbl_Customers[[#This Row],[total_day_minutes]]&lt;=250,"High Usage","Very High Usage")))</f>
        <v>Medium Usage</v>
      </c>
      <c r="AE731" t="str">
        <f>IF(tbl_Customers[[#This Row],[total_intl_calls]]&lt;=5,"Low Calls", IF(tbl_Customers[[#This Row],[total_intl_calls]]&lt;=10, "Medium Calls", "High Calls"))</f>
        <v>Medium Calls</v>
      </c>
      <c r="AF7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1" s="36" t="str">
        <f>IF(tbl_Customers[[#This Row],[Churn_Risk_Score]]&gt;=10,"High Risk", IF(tbl_Customers[[#This Row],[Churn_Risk_Score]]&gt;=5,"Medium Risk","Low Risk"))</f>
        <v>Low Risk</v>
      </c>
    </row>
    <row r="732" spans="1:33" x14ac:dyDescent="0.35">
      <c r="A732">
        <v>731</v>
      </c>
      <c r="B732" t="s">
        <v>69</v>
      </c>
      <c r="C732">
        <v>127</v>
      </c>
      <c r="D732" t="s">
        <v>28</v>
      </c>
      <c r="E732" t="s">
        <v>23</v>
      </c>
      <c r="F732" t="s">
        <v>22</v>
      </c>
      <c r="G732">
        <v>0</v>
      </c>
      <c r="H732">
        <v>180.9</v>
      </c>
      <c r="I732">
        <v>114</v>
      </c>
      <c r="J732">
        <v>30.75</v>
      </c>
      <c r="K732">
        <v>209.5</v>
      </c>
      <c r="L732">
        <v>118</v>
      </c>
      <c r="M732">
        <v>17.809999999999999</v>
      </c>
      <c r="N732">
        <v>249.9</v>
      </c>
      <c r="O732">
        <v>105</v>
      </c>
      <c r="P732">
        <v>11.25</v>
      </c>
      <c r="Q732">
        <v>7.4</v>
      </c>
      <c r="R732">
        <v>4</v>
      </c>
      <c r="S732">
        <v>2</v>
      </c>
      <c r="T732">
        <v>2</v>
      </c>
      <c r="U732" t="s">
        <v>22</v>
      </c>
      <c r="V732">
        <f>IF(tbl_Customers[[#This Row],[churn]] = "yes", 1, 0)</f>
        <v>0</v>
      </c>
      <c r="W732" t="str">
        <f>IF(tbl_Customers[[#This Row],[number_customer_service_calls]] &lt;= 1, "0-1 Calls", IF(tbl_Customers[[#This Row],[number_customer_service_calls]] &lt;= 3, "2-3 Calls", IF(tbl_Customers[[#This Row],[number_customer_service_calls]] &lt;=5, "4-5 Calls", "6+ Calls")))</f>
        <v>2-3 Calls</v>
      </c>
      <c r="X732" t="str">
        <f>IF(tbl_Customers[[#This Row],[account_length]] &lt;= 50, "0-50", IF(tbl_Customers[[#This Row],[account_length]] &lt;=100, "51-100", IF(tbl_Customers[[#This Row],[account_length]] &lt;= 150, "101-150", "151+")))</f>
        <v>101-150</v>
      </c>
      <c r="Y732" t="str">
        <f>IF(tbl_Customers[[#This Row],[total_intl_charge]] &lt;= 3, "Low Charges", "High Charges")</f>
        <v>Low Charges</v>
      </c>
      <c r="Z732" t="str">
        <f>IF(tbl_Customers[[#This Row],[total_eve_calls]]&lt;=80,"Low Calls",
IF(tbl_Customers[[#This Row],[total_eve_calls]]&lt;=120,"Medium Calls","High Calls"))</f>
        <v>Medium Calls</v>
      </c>
      <c r="AA732" t="str">
        <f>IF(tbl_Customers[[#This Row],[total_eve_charge]]&lt;=15,"Low Charges",
IF(tbl_Customers[[#This Row],[total_eve_charge]]&lt;=20,"Medium Charges","High Charges"))</f>
        <v>Medium Charges</v>
      </c>
      <c r="AB7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2" t="str">
        <f>IF(tbl_Customers[[#This Row],[number_vmail_messages]] = 0, "No Usage", IF(tbl_Customers[[#This Row],[number_vmail_messages]] &lt;= 20, "Low Usage", IF(tbl_Customers[[#This Row],[number_vmail_messages]] &lt;= 40, "Medium Usgae", "High Usage")))</f>
        <v>No Usage</v>
      </c>
      <c r="AD732" t="str">
        <f>IF(tbl_Customers[[#This Row],[total_day_minutes]]&lt;=150,"Low Usage", IF(tbl_Customers[[#This Row],[total_day_minutes]]&lt;=200,"Medium Usage", IF(tbl_Customers[[#This Row],[total_day_minutes]]&lt;=250,"High Usage","Very High Usage")))</f>
        <v>Medium Usage</v>
      </c>
      <c r="AE732" t="str">
        <f>IF(tbl_Customers[[#This Row],[total_intl_calls]]&lt;=5,"Low Calls", IF(tbl_Customers[[#This Row],[total_intl_calls]]&lt;=10, "Medium Calls", "High Calls"))</f>
        <v>Low Calls</v>
      </c>
      <c r="AF7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32" s="36" t="str">
        <f>IF(tbl_Customers[[#This Row],[Churn_Risk_Score]]&gt;=10,"High Risk", IF(tbl_Customers[[#This Row],[Churn_Risk_Score]]&gt;=5,"Medium Risk","Low Risk"))</f>
        <v>Low Risk</v>
      </c>
    </row>
    <row r="733" spans="1:33" x14ac:dyDescent="0.35">
      <c r="A733">
        <v>732</v>
      </c>
      <c r="B733" t="s">
        <v>26</v>
      </c>
      <c r="C733">
        <v>149</v>
      </c>
      <c r="D733" t="s">
        <v>28</v>
      </c>
      <c r="E733" t="s">
        <v>22</v>
      </c>
      <c r="F733" t="s">
        <v>23</v>
      </c>
      <c r="G733">
        <v>43</v>
      </c>
      <c r="H733">
        <v>206.7</v>
      </c>
      <c r="I733">
        <v>79</v>
      </c>
      <c r="J733">
        <v>35.14</v>
      </c>
      <c r="K733">
        <v>174.6</v>
      </c>
      <c r="L733">
        <v>122</v>
      </c>
      <c r="M733">
        <v>14.84</v>
      </c>
      <c r="N733">
        <v>241.5</v>
      </c>
      <c r="O733">
        <v>80</v>
      </c>
      <c r="P733">
        <v>10.87</v>
      </c>
      <c r="Q733">
        <v>10.9</v>
      </c>
      <c r="R733">
        <v>3</v>
      </c>
      <c r="S733">
        <v>2.94</v>
      </c>
      <c r="T733">
        <v>1</v>
      </c>
      <c r="U733" t="s">
        <v>22</v>
      </c>
      <c r="V733">
        <f>IF(tbl_Customers[[#This Row],[churn]] = "yes", 1, 0)</f>
        <v>0</v>
      </c>
      <c r="W733" t="str">
        <f>IF(tbl_Customers[[#This Row],[number_customer_service_calls]] &lt;= 1, "0-1 Calls", IF(tbl_Customers[[#This Row],[number_customer_service_calls]] &lt;= 3, "2-3 Calls", IF(tbl_Customers[[#This Row],[number_customer_service_calls]] &lt;=5, "4-5 Calls", "6+ Calls")))</f>
        <v>0-1 Calls</v>
      </c>
      <c r="X733" t="str">
        <f>IF(tbl_Customers[[#This Row],[account_length]] &lt;= 50, "0-50", IF(tbl_Customers[[#This Row],[account_length]] &lt;=100, "51-100", IF(tbl_Customers[[#This Row],[account_length]] &lt;= 150, "101-150", "151+")))</f>
        <v>101-150</v>
      </c>
      <c r="Y733" t="str">
        <f>IF(tbl_Customers[[#This Row],[total_intl_charge]] &lt;= 3, "Low Charges", "High Charges")</f>
        <v>Low Charges</v>
      </c>
      <c r="Z733" t="str">
        <f>IF(tbl_Customers[[#This Row],[total_eve_calls]]&lt;=80,"Low Calls",
IF(tbl_Customers[[#This Row],[total_eve_calls]]&lt;=120,"Medium Calls","High Calls"))</f>
        <v>High Calls</v>
      </c>
      <c r="AA733" t="str">
        <f>IF(tbl_Customers[[#This Row],[total_eve_charge]]&lt;=15,"Low Charges",
IF(tbl_Customers[[#This Row],[total_eve_charge]]&lt;=20,"Medium Charges","High Charges"))</f>
        <v>Low Charges</v>
      </c>
      <c r="AB7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33" t="str">
        <f>IF(tbl_Customers[[#This Row],[number_vmail_messages]] = 0, "No Usage", IF(tbl_Customers[[#This Row],[number_vmail_messages]] &lt;= 20, "Low Usage", IF(tbl_Customers[[#This Row],[number_vmail_messages]] &lt;= 40, "Medium Usgae", "High Usage")))</f>
        <v>High Usage</v>
      </c>
      <c r="AD733" t="str">
        <f>IF(tbl_Customers[[#This Row],[total_day_minutes]]&lt;=150,"Low Usage", IF(tbl_Customers[[#This Row],[total_day_minutes]]&lt;=200,"Medium Usage", IF(tbl_Customers[[#This Row],[total_day_minutes]]&lt;=250,"High Usage","Very High Usage")))</f>
        <v>High Usage</v>
      </c>
      <c r="AE733" t="str">
        <f>IF(tbl_Customers[[#This Row],[total_intl_calls]]&lt;=5,"Low Calls", IF(tbl_Customers[[#This Row],[total_intl_calls]]&lt;=10, "Medium Calls", "High Calls"))</f>
        <v>Low Calls</v>
      </c>
      <c r="AF7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33" s="36" t="str">
        <f>IF(tbl_Customers[[#This Row],[Churn_Risk_Score]]&gt;=10,"High Risk", IF(tbl_Customers[[#This Row],[Churn_Risk_Score]]&gt;=5,"Medium Risk","Low Risk"))</f>
        <v>Low Risk</v>
      </c>
    </row>
    <row r="734" spans="1:33" x14ac:dyDescent="0.35">
      <c r="A734">
        <v>733</v>
      </c>
      <c r="B734" t="s">
        <v>27</v>
      </c>
      <c r="C734">
        <v>160</v>
      </c>
      <c r="D734" t="s">
        <v>25</v>
      </c>
      <c r="E734" t="s">
        <v>22</v>
      </c>
      <c r="F734" t="s">
        <v>22</v>
      </c>
      <c r="G734">
        <v>0</v>
      </c>
      <c r="H734">
        <v>166.8</v>
      </c>
      <c r="I734">
        <v>109</v>
      </c>
      <c r="J734">
        <v>28.36</v>
      </c>
      <c r="K734">
        <v>236</v>
      </c>
      <c r="L734">
        <v>117</v>
      </c>
      <c r="M734">
        <v>20.059999999999999</v>
      </c>
      <c r="N734">
        <v>307.60000000000002</v>
      </c>
      <c r="O734">
        <v>77</v>
      </c>
      <c r="P734">
        <v>13.84</v>
      </c>
      <c r="Q734">
        <v>9.3000000000000007</v>
      </c>
      <c r="R734">
        <v>1</v>
      </c>
      <c r="S734">
        <v>2.5099999999999998</v>
      </c>
      <c r="T734">
        <v>1</v>
      </c>
      <c r="U734" t="s">
        <v>22</v>
      </c>
      <c r="V734">
        <f>IF(tbl_Customers[[#This Row],[churn]] = "yes", 1, 0)</f>
        <v>0</v>
      </c>
      <c r="W734" t="str">
        <f>IF(tbl_Customers[[#This Row],[number_customer_service_calls]] &lt;= 1, "0-1 Calls", IF(tbl_Customers[[#This Row],[number_customer_service_calls]] &lt;= 3, "2-3 Calls", IF(tbl_Customers[[#This Row],[number_customer_service_calls]] &lt;=5, "4-5 Calls", "6+ Calls")))</f>
        <v>0-1 Calls</v>
      </c>
      <c r="X734" t="str">
        <f>IF(tbl_Customers[[#This Row],[account_length]] &lt;= 50, "0-50", IF(tbl_Customers[[#This Row],[account_length]] &lt;=100, "51-100", IF(tbl_Customers[[#This Row],[account_length]] &lt;= 150, "101-150", "151+")))</f>
        <v>151+</v>
      </c>
      <c r="Y734" t="str">
        <f>IF(tbl_Customers[[#This Row],[total_intl_charge]] &lt;= 3, "Low Charges", "High Charges")</f>
        <v>Low Charges</v>
      </c>
      <c r="Z734" t="str">
        <f>IF(tbl_Customers[[#This Row],[total_eve_calls]]&lt;=80,"Low Calls",
IF(tbl_Customers[[#This Row],[total_eve_calls]]&lt;=120,"Medium Calls","High Calls"))</f>
        <v>Medium Calls</v>
      </c>
      <c r="AA734" t="str">
        <f>IF(tbl_Customers[[#This Row],[total_eve_charge]]&lt;=15,"Low Charges",
IF(tbl_Customers[[#This Row],[total_eve_charge]]&lt;=20,"Medium Charges","High Charges"))</f>
        <v>High Charges</v>
      </c>
      <c r="AB7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4" t="str">
        <f>IF(tbl_Customers[[#This Row],[number_vmail_messages]] = 0, "No Usage", IF(tbl_Customers[[#This Row],[number_vmail_messages]] &lt;= 20, "Low Usage", IF(tbl_Customers[[#This Row],[number_vmail_messages]] &lt;= 40, "Medium Usgae", "High Usage")))</f>
        <v>No Usage</v>
      </c>
      <c r="AD734" t="str">
        <f>IF(tbl_Customers[[#This Row],[total_day_minutes]]&lt;=150,"Low Usage", IF(tbl_Customers[[#This Row],[total_day_minutes]]&lt;=200,"Medium Usage", IF(tbl_Customers[[#This Row],[total_day_minutes]]&lt;=250,"High Usage","Very High Usage")))</f>
        <v>Medium Usage</v>
      </c>
      <c r="AE734" t="str">
        <f>IF(tbl_Customers[[#This Row],[total_intl_calls]]&lt;=5,"Low Calls", IF(tbl_Customers[[#This Row],[total_intl_calls]]&lt;=10, "Medium Calls", "High Calls"))</f>
        <v>Low Calls</v>
      </c>
      <c r="AF7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4" s="36" t="str">
        <f>IF(tbl_Customers[[#This Row],[Churn_Risk_Score]]&gt;=10,"High Risk", IF(tbl_Customers[[#This Row],[Churn_Risk_Score]]&gt;=5,"Medium Risk","Low Risk"))</f>
        <v>Low Risk</v>
      </c>
    </row>
    <row r="735" spans="1:33" x14ac:dyDescent="0.35">
      <c r="A735">
        <v>734</v>
      </c>
      <c r="B735" t="s">
        <v>41</v>
      </c>
      <c r="C735">
        <v>137</v>
      </c>
      <c r="D735" t="s">
        <v>21</v>
      </c>
      <c r="E735" t="s">
        <v>22</v>
      </c>
      <c r="F735" t="s">
        <v>22</v>
      </c>
      <c r="G735">
        <v>0</v>
      </c>
      <c r="H735">
        <v>127</v>
      </c>
      <c r="I735">
        <v>107</v>
      </c>
      <c r="J735">
        <v>21.59</v>
      </c>
      <c r="K735">
        <v>323.2</v>
      </c>
      <c r="L735">
        <v>75</v>
      </c>
      <c r="M735">
        <v>27.47</v>
      </c>
      <c r="N735">
        <v>143.9</v>
      </c>
      <c r="O735">
        <v>127</v>
      </c>
      <c r="P735">
        <v>6.48</v>
      </c>
      <c r="Q735">
        <v>7.5</v>
      </c>
      <c r="R735">
        <v>2</v>
      </c>
      <c r="S735">
        <v>2.0299999999999998</v>
      </c>
      <c r="T735">
        <v>1</v>
      </c>
      <c r="U735" t="s">
        <v>22</v>
      </c>
      <c r="V735">
        <f>IF(tbl_Customers[[#This Row],[churn]] = "yes", 1, 0)</f>
        <v>0</v>
      </c>
      <c r="W735" t="str">
        <f>IF(tbl_Customers[[#This Row],[number_customer_service_calls]] &lt;= 1, "0-1 Calls", IF(tbl_Customers[[#This Row],[number_customer_service_calls]] &lt;= 3, "2-3 Calls", IF(tbl_Customers[[#This Row],[number_customer_service_calls]] &lt;=5, "4-5 Calls", "6+ Calls")))</f>
        <v>0-1 Calls</v>
      </c>
      <c r="X735" t="str">
        <f>IF(tbl_Customers[[#This Row],[account_length]] &lt;= 50, "0-50", IF(tbl_Customers[[#This Row],[account_length]] &lt;=100, "51-100", IF(tbl_Customers[[#This Row],[account_length]] &lt;= 150, "101-150", "151+")))</f>
        <v>101-150</v>
      </c>
      <c r="Y735" t="str">
        <f>IF(tbl_Customers[[#This Row],[total_intl_charge]] &lt;= 3, "Low Charges", "High Charges")</f>
        <v>Low Charges</v>
      </c>
      <c r="Z735" t="str">
        <f>IF(tbl_Customers[[#This Row],[total_eve_calls]]&lt;=80,"Low Calls",
IF(tbl_Customers[[#This Row],[total_eve_calls]]&lt;=120,"Medium Calls","High Calls"))</f>
        <v>Low Calls</v>
      </c>
      <c r="AA735" t="str">
        <f>IF(tbl_Customers[[#This Row],[total_eve_charge]]&lt;=15,"Low Charges",
IF(tbl_Customers[[#This Row],[total_eve_charge]]&lt;=20,"Medium Charges","High Charges"))</f>
        <v>High Charges</v>
      </c>
      <c r="AB7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5" t="str">
        <f>IF(tbl_Customers[[#This Row],[number_vmail_messages]] = 0, "No Usage", IF(tbl_Customers[[#This Row],[number_vmail_messages]] &lt;= 20, "Low Usage", IF(tbl_Customers[[#This Row],[number_vmail_messages]] &lt;= 40, "Medium Usgae", "High Usage")))</f>
        <v>No Usage</v>
      </c>
      <c r="AD735" t="str">
        <f>IF(tbl_Customers[[#This Row],[total_day_minutes]]&lt;=150,"Low Usage", IF(tbl_Customers[[#This Row],[total_day_minutes]]&lt;=200,"Medium Usage", IF(tbl_Customers[[#This Row],[total_day_minutes]]&lt;=250,"High Usage","Very High Usage")))</f>
        <v>Low Usage</v>
      </c>
      <c r="AE735" t="str">
        <f>IF(tbl_Customers[[#This Row],[total_intl_calls]]&lt;=5,"Low Calls", IF(tbl_Customers[[#This Row],[total_intl_calls]]&lt;=10, "Medium Calls", "High Calls"))</f>
        <v>Low Calls</v>
      </c>
      <c r="AF7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5" s="36" t="str">
        <f>IF(tbl_Customers[[#This Row],[Churn_Risk_Score]]&gt;=10,"High Risk", IF(tbl_Customers[[#This Row],[Churn_Risk_Score]]&gt;=5,"Medium Risk","Low Risk"))</f>
        <v>Low Risk</v>
      </c>
    </row>
    <row r="736" spans="1:33" x14ac:dyDescent="0.35">
      <c r="A736">
        <v>735</v>
      </c>
      <c r="B736" t="s">
        <v>40</v>
      </c>
      <c r="C736">
        <v>129</v>
      </c>
      <c r="D736" t="s">
        <v>21</v>
      </c>
      <c r="E736" t="s">
        <v>23</v>
      </c>
      <c r="F736" t="s">
        <v>22</v>
      </c>
      <c r="G736">
        <v>0</v>
      </c>
      <c r="H736">
        <v>267.39999999999998</v>
      </c>
      <c r="I736">
        <v>78</v>
      </c>
      <c r="J736">
        <v>45.46</v>
      </c>
      <c r="K736">
        <v>204.2</v>
      </c>
      <c r="L736">
        <v>85</v>
      </c>
      <c r="M736">
        <v>17.36</v>
      </c>
      <c r="N736">
        <v>111.7</v>
      </c>
      <c r="O736">
        <v>146</v>
      </c>
      <c r="P736">
        <v>5.03</v>
      </c>
      <c r="Q736">
        <v>5.9</v>
      </c>
      <c r="R736">
        <v>4</v>
      </c>
      <c r="S736">
        <v>1.59</v>
      </c>
      <c r="T736">
        <v>1</v>
      </c>
      <c r="U736" t="s">
        <v>22</v>
      </c>
      <c r="V736">
        <f>IF(tbl_Customers[[#This Row],[churn]] = "yes", 1, 0)</f>
        <v>0</v>
      </c>
      <c r="W736" t="str">
        <f>IF(tbl_Customers[[#This Row],[number_customer_service_calls]] &lt;= 1, "0-1 Calls", IF(tbl_Customers[[#This Row],[number_customer_service_calls]] &lt;= 3, "2-3 Calls", IF(tbl_Customers[[#This Row],[number_customer_service_calls]] &lt;=5, "4-5 Calls", "6+ Calls")))</f>
        <v>0-1 Calls</v>
      </c>
      <c r="X736" t="str">
        <f>IF(tbl_Customers[[#This Row],[account_length]] &lt;= 50, "0-50", IF(tbl_Customers[[#This Row],[account_length]] &lt;=100, "51-100", IF(tbl_Customers[[#This Row],[account_length]] &lt;= 150, "101-150", "151+")))</f>
        <v>101-150</v>
      </c>
      <c r="Y736" t="str">
        <f>IF(tbl_Customers[[#This Row],[total_intl_charge]] &lt;= 3, "Low Charges", "High Charges")</f>
        <v>Low Charges</v>
      </c>
      <c r="Z736" t="str">
        <f>IF(tbl_Customers[[#This Row],[total_eve_calls]]&lt;=80,"Low Calls",
IF(tbl_Customers[[#This Row],[total_eve_calls]]&lt;=120,"Medium Calls","High Calls"))</f>
        <v>Medium Calls</v>
      </c>
      <c r="AA736" t="str">
        <f>IF(tbl_Customers[[#This Row],[total_eve_charge]]&lt;=15,"Low Charges",
IF(tbl_Customers[[#This Row],[total_eve_charge]]&lt;=20,"Medium Charges","High Charges"))</f>
        <v>Medium Charges</v>
      </c>
      <c r="AB7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6" t="str">
        <f>IF(tbl_Customers[[#This Row],[number_vmail_messages]] = 0, "No Usage", IF(tbl_Customers[[#This Row],[number_vmail_messages]] &lt;= 20, "Low Usage", IF(tbl_Customers[[#This Row],[number_vmail_messages]] &lt;= 40, "Medium Usgae", "High Usage")))</f>
        <v>No Usage</v>
      </c>
      <c r="AD736" t="str">
        <f>IF(tbl_Customers[[#This Row],[total_day_minutes]]&lt;=150,"Low Usage", IF(tbl_Customers[[#This Row],[total_day_minutes]]&lt;=200,"Medium Usage", IF(tbl_Customers[[#This Row],[total_day_minutes]]&lt;=250,"High Usage","Very High Usage")))</f>
        <v>Very High Usage</v>
      </c>
      <c r="AE736" t="str">
        <f>IF(tbl_Customers[[#This Row],[total_intl_calls]]&lt;=5,"Low Calls", IF(tbl_Customers[[#This Row],[total_intl_calls]]&lt;=10, "Medium Calls", "High Calls"))</f>
        <v>Low Calls</v>
      </c>
      <c r="AF7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36" s="36" t="str">
        <f>IF(tbl_Customers[[#This Row],[Churn_Risk_Score]]&gt;=10,"High Risk", IF(tbl_Customers[[#This Row],[Churn_Risk_Score]]&gt;=5,"Medium Risk","Low Risk"))</f>
        <v>Medium Risk</v>
      </c>
    </row>
    <row r="737" spans="1:33" x14ac:dyDescent="0.35">
      <c r="A737">
        <v>736</v>
      </c>
      <c r="B737" t="s">
        <v>51</v>
      </c>
      <c r="C737">
        <v>62</v>
      </c>
      <c r="D737" t="s">
        <v>21</v>
      </c>
      <c r="E737" t="s">
        <v>22</v>
      </c>
      <c r="F737" t="s">
        <v>22</v>
      </c>
      <c r="G737">
        <v>0</v>
      </c>
      <c r="H737">
        <v>281</v>
      </c>
      <c r="I737">
        <v>66</v>
      </c>
      <c r="J737">
        <v>47.77</v>
      </c>
      <c r="K737">
        <v>160.6</v>
      </c>
      <c r="L737">
        <v>108</v>
      </c>
      <c r="M737">
        <v>13.65</v>
      </c>
      <c r="N737">
        <v>77.900000000000006</v>
      </c>
      <c r="O737">
        <v>74</v>
      </c>
      <c r="P737">
        <v>3.51</v>
      </c>
      <c r="Q737">
        <v>0</v>
      </c>
      <c r="R737">
        <v>0</v>
      </c>
      <c r="S737">
        <v>0</v>
      </c>
      <c r="T737">
        <v>1</v>
      </c>
      <c r="U737" t="s">
        <v>22</v>
      </c>
      <c r="V737">
        <f>IF(tbl_Customers[[#This Row],[churn]] = "yes", 1, 0)</f>
        <v>0</v>
      </c>
      <c r="W737" t="str">
        <f>IF(tbl_Customers[[#This Row],[number_customer_service_calls]] &lt;= 1, "0-1 Calls", IF(tbl_Customers[[#This Row],[number_customer_service_calls]] &lt;= 3, "2-3 Calls", IF(tbl_Customers[[#This Row],[number_customer_service_calls]] &lt;=5, "4-5 Calls", "6+ Calls")))</f>
        <v>0-1 Calls</v>
      </c>
      <c r="X737" t="str">
        <f>IF(tbl_Customers[[#This Row],[account_length]] &lt;= 50, "0-50", IF(tbl_Customers[[#This Row],[account_length]] &lt;=100, "51-100", IF(tbl_Customers[[#This Row],[account_length]] &lt;= 150, "101-150", "151+")))</f>
        <v>51-100</v>
      </c>
      <c r="Y737" t="str">
        <f>IF(tbl_Customers[[#This Row],[total_intl_charge]] &lt;= 3, "Low Charges", "High Charges")</f>
        <v>Low Charges</v>
      </c>
      <c r="Z737" t="str">
        <f>IF(tbl_Customers[[#This Row],[total_eve_calls]]&lt;=80,"Low Calls",
IF(tbl_Customers[[#This Row],[total_eve_calls]]&lt;=120,"Medium Calls","High Calls"))</f>
        <v>Medium Calls</v>
      </c>
      <c r="AA737" t="str">
        <f>IF(tbl_Customers[[#This Row],[total_eve_charge]]&lt;=15,"Low Charges",
IF(tbl_Customers[[#This Row],[total_eve_charge]]&lt;=20,"Medium Charges","High Charges"))</f>
        <v>Low Charges</v>
      </c>
      <c r="AB7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7" t="str">
        <f>IF(tbl_Customers[[#This Row],[number_vmail_messages]] = 0, "No Usage", IF(tbl_Customers[[#This Row],[number_vmail_messages]] &lt;= 20, "Low Usage", IF(tbl_Customers[[#This Row],[number_vmail_messages]] &lt;= 40, "Medium Usgae", "High Usage")))</f>
        <v>No Usage</v>
      </c>
      <c r="AD737" t="str">
        <f>IF(tbl_Customers[[#This Row],[total_day_minutes]]&lt;=150,"Low Usage", IF(tbl_Customers[[#This Row],[total_day_minutes]]&lt;=200,"Medium Usage", IF(tbl_Customers[[#This Row],[total_day_minutes]]&lt;=250,"High Usage","Very High Usage")))</f>
        <v>Very High Usage</v>
      </c>
      <c r="AE737" t="str">
        <f>IF(tbl_Customers[[#This Row],[total_intl_calls]]&lt;=5,"Low Calls", IF(tbl_Customers[[#This Row],[total_intl_calls]]&lt;=10, "Medium Calls", "High Calls"))</f>
        <v>Low Calls</v>
      </c>
      <c r="AF7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37" s="36" t="str">
        <f>IF(tbl_Customers[[#This Row],[Churn_Risk_Score]]&gt;=10,"High Risk", IF(tbl_Customers[[#This Row],[Churn_Risk_Score]]&gt;=5,"Medium Risk","Low Risk"))</f>
        <v>Medium Risk</v>
      </c>
    </row>
    <row r="738" spans="1:33" x14ac:dyDescent="0.35">
      <c r="A738">
        <v>737</v>
      </c>
      <c r="B738" t="s">
        <v>37</v>
      </c>
      <c r="C738">
        <v>122</v>
      </c>
      <c r="D738" t="s">
        <v>28</v>
      </c>
      <c r="E738" t="s">
        <v>22</v>
      </c>
      <c r="F738" t="s">
        <v>23</v>
      </c>
      <c r="G738">
        <v>33</v>
      </c>
      <c r="H738">
        <v>270.8</v>
      </c>
      <c r="I738">
        <v>96</v>
      </c>
      <c r="J738">
        <v>46.04</v>
      </c>
      <c r="K738">
        <v>220.4</v>
      </c>
      <c r="L738">
        <v>110</v>
      </c>
      <c r="M738">
        <v>18.73</v>
      </c>
      <c r="N738">
        <v>169.9</v>
      </c>
      <c r="O738">
        <v>104</v>
      </c>
      <c r="P738">
        <v>7.65</v>
      </c>
      <c r="Q738">
        <v>11.8</v>
      </c>
      <c r="R738">
        <v>8</v>
      </c>
      <c r="S738">
        <v>3.19</v>
      </c>
      <c r="T738">
        <v>4</v>
      </c>
      <c r="U738" t="s">
        <v>22</v>
      </c>
      <c r="V738">
        <f>IF(tbl_Customers[[#This Row],[churn]] = "yes", 1, 0)</f>
        <v>0</v>
      </c>
      <c r="W738" t="str">
        <f>IF(tbl_Customers[[#This Row],[number_customer_service_calls]] &lt;= 1, "0-1 Calls", IF(tbl_Customers[[#This Row],[number_customer_service_calls]] &lt;= 3, "2-3 Calls", IF(tbl_Customers[[#This Row],[number_customer_service_calls]] &lt;=5, "4-5 Calls", "6+ Calls")))</f>
        <v>4-5 Calls</v>
      </c>
      <c r="X738" t="str">
        <f>IF(tbl_Customers[[#This Row],[account_length]] &lt;= 50, "0-50", IF(tbl_Customers[[#This Row],[account_length]] &lt;=100, "51-100", IF(tbl_Customers[[#This Row],[account_length]] &lt;= 150, "101-150", "151+")))</f>
        <v>101-150</v>
      </c>
      <c r="Y738" t="str">
        <f>IF(tbl_Customers[[#This Row],[total_intl_charge]] &lt;= 3, "Low Charges", "High Charges")</f>
        <v>High Charges</v>
      </c>
      <c r="Z738" t="str">
        <f>IF(tbl_Customers[[#This Row],[total_eve_calls]]&lt;=80,"Low Calls",
IF(tbl_Customers[[#This Row],[total_eve_calls]]&lt;=120,"Medium Calls","High Calls"))</f>
        <v>Medium Calls</v>
      </c>
      <c r="AA738" t="str">
        <f>IF(tbl_Customers[[#This Row],[total_eve_charge]]&lt;=15,"Low Charges",
IF(tbl_Customers[[#This Row],[total_eve_charge]]&lt;=20,"Medium Charges","High Charges"))</f>
        <v>Medium Charges</v>
      </c>
      <c r="AB7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8" t="str">
        <f>IF(tbl_Customers[[#This Row],[number_vmail_messages]] = 0, "No Usage", IF(tbl_Customers[[#This Row],[number_vmail_messages]] &lt;= 20, "Low Usage", IF(tbl_Customers[[#This Row],[number_vmail_messages]] &lt;= 40, "Medium Usgae", "High Usage")))</f>
        <v>Medium Usgae</v>
      </c>
      <c r="AD738" t="str">
        <f>IF(tbl_Customers[[#This Row],[total_day_minutes]]&lt;=150,"Low Usage", IF(tbl_Customers[[#This Row],[total_day_minutes]]&lt;=200,"Medium Usage", IF(tbl_Customers[[#This Row],[total_day_minutes]]&lt;=250,"High Usage","Very High Usage")))</f>
        <v>Very High Usage</v>
      </c>
      <c r="AE738" t="str">
        <f>IF(tbl_Customers[[#This Row],[total_intl_calls]]&lt;=5,"Low Calls", IF(tbl_Customers[[#This Row],[total_intl_calls]]&lt;=10, "Medium Calls", "High Calls"))</f>
        <v>Medium Calls</v>
      </c>
      <c r="AF7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738" s="36" t="str">
        <f>IF(tbl_Customers[[#This Row],[Churn_Risk_Score]]&gt;=10,"High Risk", IF(tbl_Customers[[#This Row],[Churn_Risk_Score]]&gt;=5,"Medium Risk","Low Risk"))</f>
        <v>High Risk</v>
      </c>
    </row>
    <row r="739" spans="1:33" x14ac:dyDescent="0.35">
      <c r="A739">
        <v>738</v>
      </c>
      <c r="B739" t="s">
        <v>44</v>
      </c>
      <c r="C739">
        <v>32</v>
      </c>
      <c r="D739" t="s">
        <v>25</v>
      </c>
      <c r="E739" t="s">
        <v>22</v>
      </c>
      <c r="F739" t="s">
        <v>22</v>
      </c>
      <c r="G739">
        <v>0</v>
      </c>
      <c r="H739">
        <v>171.2</v>
      </c>
      <c r="I739">
        <v>82</v>
      </c>
      <c r="J739">
        <v>29.1</v>
      </c>
      <c r="K739">
        <v>185.6</v>
      </c>
      <c r="L739">
        <v>102</v>
      </c>
      <c r="M739">
        <v>15.78</v>
      </c>
      <c r="N739">
        <v>203.3</v>
      </c>
      <c r="O739">
        <v>64</v>
      </c>
      <c r="P739">
        <v>9.15</v>
      </c>
      <c r="Q739">
        <v>10.199999999999999</v>
      </c>
      <c r="R739">
        <v>7</v>
      </c>
      <c r="S739">
        <v>2.75</v>
      </c>
      <c r="T739">
        <v>1</v>
      </c>
      <c r="U739" t="s">
        <v>22</v>
      </c>
      <c r="V739">
        <f>IF(tbl_Customers[[#This Row],[churn]] = "yes", 1, 0)</f>
        <v>0</v>
      </c>
      <c r="W739" t="str">
        <f>IF(tbl_Customers[[#This Row],[number_customer_service_calls]] &lt;= 1, "0-1 Calls", IF(tbl_Customers[[#This Row],[number_customer_service_calls]] &lt;= 3, "2-3 Calls", IF(tbl_Customers[[#This Row],[number_customer_service_calls]] &lt;=5, "4-5 Calls", "6+ Calls")))</f>
        <v>0-1 Calls</v>
      </c>
      <c r="X739" t="str">
        <f>IF(tbl_Customers[[#This Row],[account_length]] &lt;= 50, "0-50", IF(tbl_Customers[[#This Row],[account_length]] &lt;=100, "51-100", IF(tbl_Customers[[#This Row],[account_length]] &lt;= 150, "101-150", "151+")))</f>
        <v>0-50</v>
      </c>
      <c r="Y739" t="str">
        <f>IF(tbl_Customers[[#This Row],[total_intl_charge]] &lt;= 3, "Low Charges", "High Charges")</f>
        <v>Low Charges</v>
      </c>
      <c r="Z739" t="str">
        <f>IF(tbl_Customers[[#This Row],[total_eve_calls]]&lt;=80,"Low Calls",
IF(tbl_Customers[[#This Row],[total_eve_calls]]&lt;=120,"Medium Calls","High Calls"))</f>
        <v>Medium Calls</v>
      </c>
      <c r="AA739" t="str">
        <f>IF(tbl_Customers[[#This Row],[total_eve_charge]]&lt;=15,"Low Charges",
IF(tbl_Customers[[#This Row],[total_eve_charge]]&lt;=20,"Medium Charges","High Charges"))</f>
        <v>Medium Charges</v>
      </c>
      <c r="AB7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39" t="str">
        <f>IF(tbl_Customers[[#This Row],[number_vmail_messages]] = 0, "No Usage", IF(tbl_Customers[[#This Row],[number_vmail_messages]] &lt;= 20, "Low Usage", IF(tbl_Customers[[#This Row],[number_vmail_messages]] &lt;= 40, "Medium Usgae", "High Usage")))</f>
        <v>No Usage</v>
      </c>
      <c r="AD739" t="str">
        <f>IF(tbl_Customers[[#This Row],[total_day_minutes]]&lt;=150,"Low Usage", IF(tbl_Customers[[#This Row],[total_day_minutes]]&lt;=200,"Medium Usage", IF(tbl_Customers[[#This Row],[total_day_minutes]]&lt;=250,"High Usage","Very High Usage")))</f>
        <v>Medium Usage</v>
      </c>
      <c r="AE739" t="str">
        <f>IF(tbl_Customers[[#This Row],[total_intl_calls]]&lt;=5,"Low Calls", IF(tbl_Customers[[#This Row],[total_intl_calls]]&lt;=10, "Medium Calls", "High Calls"))</f>
        <v>Medium Calls</v>
      </c>
      <c r="AF7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9" s="36" t="str">
        <f>IF(tbl_Customers[[#This Row],[Churn_Risk_Score]]&gt;=10,"High Risk", IF(tbl_Customers[[#This Row],[Churn_Risk_Score]]&gt;=5,"Medium Risk","Low Risk"))</f>
        <v>Low Risk</v>
      </c>
    </row>
    <row r="740" spans="1:33" x14ac:dyDescent="0.35">
      <c r="A740">
        <v>739</v>
      </c>
      <c r="B740" t="s">
        <v>40</v>
      </c>
      <c r="C740">
        <v>130</v>
      </c>
      <c r="D740" t="s">
        <v>21</v>
      </c>
      <c r="E740" t="s">
        <v>22</v>
      </c>
      <c r="F740" t="s">
        <v>22</v>
      </c>
      <c r="G740">
        <v>0</v>
      </c>
      <c r="H740">
        <v>162.80000000000001</v>
      </c>
      <c r="I740">
        <v>113</v>
      </c>
      <c r="J740">
        <v>27.68</v>
      </c>
      <c r="K740">
        <v>290.3</v>
      </c>
      <c r="L740">
        <v>111</v>
      </c>
      <c r="M740">
        <v>24.68</v>
      </c>
      <c r="N740">
        <v>114.9</v>
      </c>
      <c r="O740">
        <v>140</v>
      </c>
      <c r="P740">
        <v>5.17</v>
      </c>
      <c r="Q740">
        <v>7.2</v>
      </c>
      <c r="R740">
        <v>3</v>
      </c>
      <c r="S740">
        <v>1.94</v>
      </c>
      <c r="T740">
        <v>1</v>
      </c>
      <c r="U740" t="s">
        <v>22</v>
      </c>
      <c r="V740">
        <f>IF(tbl_Customers[[#This Row],[churn]] = "yes", 1, 0)</f>
        <v>0</v>
      </c>
      <c r="W740" t="str">
        <f>IF(tbl_Customers[[#This Row],[number_customer_service_calls]] &lt;= 1, "0-1 Calls", IF(tbl_Customers[[#This Row],[number_customer_service_calls]] &lt;= 3, "2-3 Calls", IF(tbl_Customers[[#This Row],[number_customer_service_calls]] &lt;=5, "4-5 Calls", "6+ Calls")))</f>
        <v>0-1 Calls</v>
      </c>
      <c r="X740" t="str">
        <f>IF(tbl_Customers[[#This Row],[account_length]] &lt;= 50, "0-50", IF(tbl_Customers[[#This Row],[account_length]] &lt;=100, "51-100", IF(tbl_Customers[[#This Row],[account_length]] &lt;= 150, "101-150", "151+")))</f>
        <v>101-150</v>
      </c>
      <c r="Y740" t="str">
        <f>IF(tbl_Customers[[#This Row],[total_intl_charge]] &lt;= 3, "Low Charges", "High Charges")</f>
        <v>Low Charges</v>
      </c>
      <c r="Z740" t="str">
        <f>IF(tbl_Customers[[#This Row],[total_eve_calls]]&lt;=80,"Low Calls",
IF(tbl_Customers[[#This Row],[total_eve_calls]]&lt;=120,"Medium Calls","High Calls"))</f>
        <v>Medium Calls</v>
      </c>
      <c r="AA740" t="str">
        <f>IF(tbl_Customers[[#This Row],[total_eve_charge]]&lt;=15,"Low Charges",
IF(tbl_Customers[[#This Row],[total_eve_charge]]&lt;=20,"Medium Charges","High Charges"))</f>
        <v>High Charges</v>
      </c>
      <c r="AB7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0" t="str">
        <f>IF(tbl_Customers[[#This Row],[number_vmail_messages]] = 0, "No Usage", IF(tbl_Customers[[#This Row],[number_vmail_messages]] &lt;= 20, "Low Usage", IF(tbl_Customers[[#This Row],[number_vmail_messages]] &lt;= 40, "Medium Usgae", "High Usage")))</f>
        <v>No Usage</v>
      </c>
      <c r="AD740" t="str">
        <f>IF(tbl_Customers[[#This Row],[total_day_minutes]]&lt;=150,"Low Usage", IF(tbl_Customers[[#This Row],[total_day_minutes]]&lt;=200,"Medium Usage", IF(tbl_Customers[[#This Row],[total_day_minutes]]&lt;=250,"High Usage","Very High Usage")))</f>
        <v>Medium Usage</v>
      </c>
      <c r="AE740" t="str">
        <f>IF(tbl_Customers[[#This Row],[total_intl_calls]]&lt;=5,"Low Calls", IF(tbl_Customers[[#This Row],[total_intl_calls]]&lt;=10, "Medium Calls", "High Calls"))</f>
        <v>Low Calls</v>
      </c>
      <c r="AF7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40" s="36" t="str">
        <f>IF(tbl_Customers[[#This Row],[Churn_Risk_Score]]&gt;=10,"High Risk", IF(tbl_Customers[[#This Row],[Churn_Risk_Score]]&gt;=5,"Medium Risk","Low Risk"))</f>
        <v>Low Risk</v>
      </c>
    </row>
    <row r="741" spans="1:33" x14ac:dyDescent="0.35">
      <c r="A741">
        <v>740</v>
      </c>
      <c r="B741" t="s">
        <v>44</v>
      </c>
      <c r="C741">
        <v>42</v>
      </c>
      <c r="D741" t="s">
        <v>25</v>
      </c>
      <c r="E741" t="s">
        <v>22</v>
      </c>
      <c r="F741" t="s">
        <v>22</v>
      </c>
      <c r="G741">
        <v>0</v>
      </c>
      <c r="H741">
        <v>146.30000000000001</v>
      </c>
      <c r="I741">
        <v>84</v>
      </c>
      <c r="J741">
        <v>24.87</v>
      </c>
      <c r="K741">
        <v>255.9</v>
      </c>
      <c r="L741">
        <v>113</v>
      </c>
      <c r="M741">
        <v>21.75</v>
      </c>
      <c r="N741">
        <v>45</v>
      </c>
      <c r="O741">
        <v>117</v>
      </c>
      <c r="P741">
        <v>2.0299999999999998</v>
      </c>
      <c r="Q741">
        <v>8</v>
      </c>
      <c r="R741">
        <v>12</v>
      </c>
      <c r="S741">
        <v>2.16</v>
      </c>
      <c r="T741">
        <v>1</v>
      </c>
      <c r="U741" t="s">
        <v>22</v>
      </c>
      <c r="V741">
        <f>IF(tbl_Customers[[#This Row],[churn]] = "yes", 1, 0)</f>
        <v>0</v>
      </c>
      <c r="W741" t="str">
        <f>IF(tbl_Customers[[#This Row],[number_customer_service_calls]] &lt;= 1, "0-1 Calls", IF(tbl_Customers[[#This Row],[number_customer_service_calls]] &lt;= 3, "2-3 Calls", IF(tbl_Customers[[#This Row],[number_customer_service_calls]] &lt;=5, "4-5 Calls", "6+ Calls")))</f>
        <v>0-1 Calls</v>
      </c>
      <c r="X741" t="str">
        <f>IF(tbl_Customers[[#This Row],[account_length]] &lt;= 50, "0-50", IF(tbl_Customers[[#This Row],[account_length]] &lt;=100, "51-100", IF(tbl_Customers[[#This Row],[account_length]] &lt;= 150, "101-150", "151+")))</f>
        <v>0-50</v>
      </c>
      <c r="Y741" t="str">
        <f>IF(tbl_Customers[[#This Row],[total_intl_charge]] &lt;= 3, "Low Charges", "High Charges")</f>
        <v>Low Charges</v>
      </c>
      <c r="Z741" t="str">
        <f>IF(tbl_Customers[[#This Row],[total_eve_calls]]&lt;=80,"Low Calls",
IF(tbl_Customers[[#This Row],[total_eve_calls]]&lt;=120,"Medium Calls","High Calls"))</f>
        <v>Medium Calls</v>
      </c>
      <c r="AA741" t="str">
        <f>IF(tbl_Customers[[#This Row],[total_eve_charge]]&lt;=15,"Low Charges",
IF(tbl_Customers[[#This Row],[total_eve_charge]]&lt;=20,"Medium Charges","High Charges"))</f>
        <v>High Charges</v>
      </c>
      <c r="AB7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1" t="str">
        <f>IF(tbl_Customers[[#This Row],[number_vmail_messages]] = 0, "No Usage", IF(tbl_Customers[[#This Row],[number_vmail_messages]] &lt;= 20, "Low Usage", IF(tbl_Customers[[#This Row],[number_vmail_messages]] &lt;= 40, "Medium Usgae", "High Usage")))</f>
        <v>No Usage</v>
      </c>
      <c r="AD741" t="str">
        <f>IF(tbl_Customers[[#This Row],[total_day_minutes]]&lt;=150,"Low Usage", IF(tbl_Customers[[#This Row],[total_day_minutes]]&lt;=200,"Medium Usage", IF(tbl_Customers[[#This Row],[total_day_minutes]]&lt;=250,"High Usage","Very High Usage")))</f>
        <v>Low Usage</v>
      </c>
      <c r="AE741" t="str">
        <f>IF(tbl_Customers[[#This Row],[total_intl_calls]]&lt;=5,"Low Calls", IF(tbl_Customers[[#This Row],[total_intl_calls]]&lt;=10, "Medium Calls", "High Calls"))</f>
        <v>High Calls</v>
      </c>
      <c r="AF7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41" s="36" t="str">
        <f>IF(tbl_Customers[[#This Row],[Churn_Risk_Score]]&gt;=10,"High Risk", IF(tbl_Customers[[#This Row],[Churn_Risk_Score]]&gt;=5,"Medium Risk","Low Risk"))</f>
        <v>Low Risk</v>
      </c>
    </row>
    <row r="742" spans="1:33" x14ac:dyDescent="0.35">
      <c r="A742">
        <v>741</v>
      </c>
      <c r="B742" t="s">
        <v>54</v>
      </c>
      <c r="C742">
        <v>73</v>
      </c>
      <c r="D742" t="s">
        <v>21</v>
      </c>
      <c r="E742" t="s">
        <v>22</v>
      </c>
      <c r="F742" t="s">
        <v>22</v>
      </c>
      <c r="G742">
        <v>0</v>
      </c>
      <c r="H742">
        <v>254.8</v>
      </c>
      <c r="I742">
        <v>85</v>
      </c>
      <c r="J742">
        <v>43.32</v>
      </c>
      <c r="K742">
        <v>143.4</v>
      </c>
      <c r="L742">
        <v>80</v>
      </c>
      <c r="M742">
        <v>12.19</v>
      </c>
      <c r="N742">
        <v>153.9</v>
      </c>
      <c r="O742">
        <v>102</v>
      </c>
      <c r="P742">
        <v>6.93</v>
      </c>
      <c r="Q742">
        <v>15</v>
      </c>
      <c r="R742">
        <v>7</v>
      </c>
      <c r="S742">
        <v>4.05</v>
      </c>
      <c r="T742">
        <v>2</v>
      </c>
      <c r="U742" t="s">
        <v>22</v>
      </c>
      <c r="V742">
        <f>IF(tbl_Customers[[#This Row],[churn]] = "yes", 1, 0)</f>
        <v>0</v>
      </c>
      <c r="W742" t="str">
        <f>IF(tbl_Customers[[#This Row],[number_customer_service_calls]] &lt;= 1, "0-1 Calls", IF(tbl_Customers[[#This Row],[number_customer_service_calls]] &lt;= 3, "2-3 Calls", IF(tbl_Customers[[#This Row],[number_customer_service_calls]] &lt;=5, "4-5 Calls", "6+ Calls")))</f>
        <v>2-3 Calls</v>
      </c>
      <c r="X742" t="str">
        <f>IF(tbl_Customers[[#This Row],[account_length]] &lt;= 50, "0-50", IF(tbl_Customers[[#This Row],[account_length]] &lt;=100, "51-100", IF(tbl_Customers[[#This Row],[account_length]] &lt;= 150, "101-150", "151+")))</f>
        <v>51-100</v>
      </c>
      <c r="Y742" t="str">
        <f>IF(tbl_Customers[[#This Row],[total_intl_charge]] &lt;= 3, "Low Charges", "High Charges")</f>
        <v>High Charges</v>
      </c>
      <c r="Z742" t="str">
        <f>IF(tbl_Customers[[#This Row],[total_eve_calls]]&lt;=80,"Low Calls",
IF(tbl_Customers[[#This Row],[total_eve_calls]]&lt;=120,"Medium Calls","High Calls"))</f>
        <v>Low Calls</v>
      </c>
      <c r="AA742" t="str">
        <f>IF(tbl_Customers[[#This Row],[total_eve_charge]]&lt;=15,"Low Charges",
IF(tbl_Customers[[#This Row],[total_eve_charge]]&lt;=20,"Medium Charges","High Charges"))</f>
        <v>Low Charges</v>
      </c>
      <c r="AB7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2" t="str">
        <f>IF(tbl_Customers[[#This Row],[number_vmail_messages]] = 0, "No Usage", IF(tbl_Customers[[#This Row],[number_vmail_messages]] &lt;= 20, "Low Usage", IF(tbl_Customers[[#This Row],[number_vmail_messages]] &lt;= 40, "Medium Usgae", "High Usage")))</f>
        <v>No Usage</v>
      </c>
      <c r="AD742" t="str">
        <f>IF(tbl_Customers[[#This Row],[total_day_minutes]]&lt;=150,"Low Usage", IF(tbl_Customers[[#This Row],[total_day_minutes]]&lt;=200,"Medium Usage", IF(tbl_Customers[[#This Row],[total_day_minutes]]&lt;=250,"High Usage","Very High Usage")))</f>
        <v>Very High Usage</v>
      </c>
      <c r="AE742" t="str">
        <f>IF(tbl_Customers[[#This Row],[total_intl_calls]]&lt;=5,"Low Calls", IF(tbl_Customers[[#This Row],[total_intl_calls]]&lt;=10, "Medium Calls", "High Calls"))</f>
        <v>Medium Calls</v>
      </c>
      <c r="AF7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42" s="36" t="str">
        <f>IF(tbl_Customers[[#This Row],[Churn_Risk_Score]]&gt;=10,"High Risk", IF(tbl_Customers[[#This Row],[Churn_Risk_Score]]&gt;=5,"Medium Risk","Low Risk"))</f>
        <v>Medium Risk</v>
      </c>
    </row>
    <row r="743" spans="1:33" x14ac:dyDescent="0.35">
      <c r="A743">
        <v>742</v>
      </c>
      <c r="B743" t="s">
        <v>66</v>
      </c>
      <c r="C743">
        <v>66</v>
      </c>
      <c r="D743" t="s">
        <v>25</v>
      </c>
      <c r="E743" t="s">
        <v>22</v>
      </c>
      <c r="F743" t="s">
        <v>23</v>
      </c>
      <c r="G743">
        <v>26</v>
      </c>
      <c r="H743">
        <v>254.9</v>
      </c>
      <c r="I743">
        <v>108</v>
      </c>
      <c r="J743">
        <v>43.33</v>
      </c>
      <c r="K743">
        <v>243.2</v>
      </c>
      <c r="L743">
        <v>135</v>
      </c>
      <c r="M743">
        <v>20.67</v>
      </c>
      <c r="N743">
        <v>190.8</v>
      </c>
      <c r="O743">
        <v>95</v>
      </c>
      <c r="P743">
        <v>8.59</v>
      </c>
      <c r="Q743">
        <v>5.4</v>
      </c>
      <c r="R743">
        <v>3</v>
      </c>
      <c r="S743">
        <v>1.46</v>
      </c>
      <c r="T743">
        <v>2</v>
      </c>
      <c r="U743" t="s">
        <v>22</v>
      </c>
      <c r="V743">
        <f>IF(tbl_Customers[[#This Row],[churn]] = "yes", 1, 0)</f>
        <v>0</v>
      </c>
      <c r="W743" t="str">
        <f>IF(tbl_Customers[[#This Row],[number_customer_service_calls]] &lt;= 1, "0-1 Calls", IF(tbl_Customers[[#This Row],[number_customer_service_calls]] &lt;= 3, "2-3 Calls", IF(tbl_Customers[[#This Row],[number_customer_service_calls]] &lt;=5, "4-5 Calls", "6+ Calls")))</f>
        <v>2-3 Calls</v>
      </c>
      <c r="X743" t="str">
        <f>IF(tbl_Customers[[#This Row],[account_length]] &lt;= 50, "0-50", IF(tbl_Customers[[#This Row],[account_length]] &lt;=100, "51-100", IF(tbl_Customers[[#This Row],[account_length]] &lt;= 150, "101-150", "151+")))</f>
        <v>51-100</v>
      </c>
      <c r="Y743" t="str">
        <f>IF(tbl_Customers[[#This Row],[total_intl_charge]] &lt;= 3, "Low Charges", "High Charges")</f>
        <v>Low Charges</v>
      </c>
      <c r="Z743" t="str">
        <f>IF(tbl_Customers[[#This Row],[total_eve_calls]]&lt;=80,"Low Calls",
IF(tbl_Customers[[#This Row],[total_eve_calls]]&lt;=120,"Medium Calls","High Calls"))</f>
        <v>High Calls</v>
      </c>
      <c r="AA743" t="str">
        <f>IF(tbl_Customers[[#This Row],[total_eve_charge]]&lt;=15,"Low Charges",
IF(tbl_Customers[[#This Row],[total_eve_charge]]&lt;=20,"Medium Charges","High Charges"))</f>
        <v>High Charges</v>
      </c>
      <c r="AB7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43" t="str">
        <f>IF(tbl_Customers[[#This Row],[number_vmail_messages]] = 0, "No Usage", IF(tbl_Customers[[#This Row],[number_vmail_messages]] &lt;= 20, "Low Usage", IF(tbl_Customers[[#This Row],[number_vmail_messages]] &lt;= 40, "Medium Usgae", "High Usage")))</f>
        <v>Medium Usgae</v>
      </c>
      <c r="AD743" t="str">
        <f>IF(tbl_Customers[[#This Row],[total_day_minutes]]&lt;=150,"Low Usage", IF(tbl_Customers[[#This Row],[total_day_minutes]]&lt;=200,"Medium Usage", IF(tbl_Customers[[#This Row],[total_day_minutes]]&lt;=250,"High Usage","Very High Usage")))</f>
        <v>Very High Usage</v>
      </c>
      <c r="AE743" t="str">
        <f>IF(tbl_Customers[[#This Row],[total_intl_calls]]&lt;=5,"Low Calls", IF(tbl_Customers[[#This Row],[total_intl_calls]]&lt;=10, "Medium Calls", "High Calls"))</f>
        <v>Low Calls</v>
      </c>
      <c r="AF7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43" s="36" t="str">
        <f>IF(tbl_Customers[[#This Row],[Churn_Risk_Score]]&gt;=10,"High Risk", IF(tbl_Customers[[#This Row],[Churn_Risk_Score]]&gt;=5,"Medium Risk","Low Risk"))</f>
        <v>Low Risk</v>
      </c>
    </row>
    <row r="744" spans="1:33" x14ac:dyDescent="0.35">
      <c r="A744">
        <v>743</v>
      </c>
      <c r="B744" t="s">
        <v>63</v>
      </c>
      <c r="C744">
        <v>103</v>
      </c>
      <c r="D744" t="s">
        <v>28</v>
      </c>
      <c r="E744" t="s">
        <v>22</v>
      </c>
      <c r="F744" t="s">
        <v>23</v>
      </c>
      <c r="G744">
        <v>31</v>
      </c>
      <c r="H744">
        <v>107.7</v>
      </c>
      <c r="I744">
        <v>124</v>
      </c>
      <c r="J744">
        <v>18.309999999999999</v>
      </c>
      <c r="K744">
        <v>188.9</v>
      </c>
      <c r="L744">
        <v>104</v>
      </c>
      <c r="M744">
        <v>16.059999999999999</v>
      </c>
      <c r="N744">
        <v>196.2</v>
      </c>
      <c r="O744">
        <v>98</v>
      </c>
      <c r="P744">
        <v>8.83</v>
      </c>
      <c r="Q744">
        <v>8.9</v>
      </c>
      <c r="R744">
        <v>3</v>
      </c>
      <c r="S744">
        <v>2.4</v>
      </c>
      <c r="T744">
        <v>0</v>
      </c>
      <c r="U744" t="s">
        <v>22</v>
      </c>
      <c r="V744">
        <f>IF(tbl_Customers[[#This Row],[churn]] = "yes", 1, 0)</f>
        <v>0</v>
      </c>
      <c r="W744" t="str">
        <f>IF(tbl_Customers[[#This Row],[number_customer_service_calls]] &lt;= 1, "0-1 Calls", IF(tbl_Customers[[#This Row],[number_customer_service_calls]] &lt;= 3, "2-3 Calls", IF(tbl_Customers[[#This Row],[number_customer_service_calls]] &lt;=5, "4-5 Calls", "6+ Calls")))</f>
        <v>0-1 Calls</v>
      </c>
      <c r="X744" t="str">
        <f>IF(tbl_Customers[[#This Row],[account_length]] &lt;= 50, "0-50", IF(tbl_Customers[[#This Row],[account_length]] &lt;=100, "51-100", IF(tbl_Customers[[#This Row],[account_length]] &lt;= 150, "101-150", "151+")))</f>
        <v>101-150</v>
      </c>
      <c r="Y744" t="str">
        <f>IF(tbl_Customers[[#This Row],[total_intl_charge]] &lt;= 3, "Low Charges", "High Charges")</f>
        <v>Low Charges</v>
      </c>
      <c r="Z744" t="str">
        <f>IF(tbl_Customers[[#This Row],[total_eve_calls]]&lt;=80,"Low Calls",
IF(tbl_Customers[[#This Row],[total_eve_calls]]&lt;=120,"Medium Calls","High Calls"))</f>
        <v>Medium Calls</v>
      </c>
      <c r="AA744" t="str">
        <f>IF(tbl_Customers[[#This Row],[total_eve_charge]]&lt;=15,"Low Charges",
IF(tbl_Customers[[#This Row],[total_eve_charge]]&lt;=20,"Medium Charges","High Charges"))</f>
        <v>Medium Charges</v>
      </c>
      <c r="AB7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44" t="str">
        <f>IF(tbl_Customers[[#This Row],[number_vmail_messages]] = 0, "No Usage", IF(tbl_Customers[[#This Row],[number_vmail_messages]] &lt;= 20, "Low Usage", IF(tbl_Customers[[#This Row],[number_vmail_messages]] &lt;= 40, "Medium Usgae", "High Usage")))</f>
        <v>Medium Usgae</v>
      </c>
      <c r="AD744" t="str">
        <f>IF(tbl_Customers[[#This Row],[total_day_minutes]]&lt;=150,"Low Usage", IF(tbl_Customers[[#This Row],[total_day_minutes]]&lt;=200,"Medium Usage", IF(tbl_Customers[[#This Row],[total_day_minutes]]&lt;=250,"High Usage","Very High Usage")))</f>
        <v>Low Usage</v>
      </c>
      <c r="AE744" t="str">
        <f>IF(tbl_Customers[[#This Row],[total_intl_calls]]&lt;=5,"Low Calls", IF(tbl_Customers[[#This Row],[total_intl_calls]]&lt;=10, "Medium Calls", "High Calls"))</f>
        <v>Low Calls</v>
      </c>
      <c r="AF7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44" s="36" t="str">
        <f>IF(tbl_Customers[[#This Row],[Churn_Risk_Score]]&gt;=10,"High Risk", IF(tbl_Customers[[#This Row],[Churn_Risk_Score]]&gt;=5,"Medium Risk","Low Risk"))</f>
        <v>Low Risk</v>
      </c>
    </row>
    <row r="745" spans="1:33" x14ac:dyDescent="0.35">
      <c r="A745">
        <v>744</v>
      </c>
      <c r="B745" t="s">
        <v>34</v>
      </c>
      <c r="C745">
        <v>128</v>
      </c>
      <c r="D745" t="s">
        <v>25</v>
      </c>
      <c r="E745" t="s">
        <v>22</v>
      </c>
      <c r="F745" t="s">
        <v>22</v>
      </c>
      <c r="G745">
        <v>0</v>
      </c>
      <c r="H745">
        <v>158.80000000000001</v>
      </c>
      <c r="I745">
        <v>75</v>
      </c>
      <c r="J745">
        <v>27</v>
      </c>
      <c r="K745">
        <v>264.8</v>
      </c>
      <c r="L745">
        <v>91</v>
      </c>
      <c r="M745">
        <v>22.51</v>
      </c>
      <c r="N745">
        <v>270</v>
      </c>
      <c r="O745">
        <v>77</v>
      </c>
      <c r="P745">
        <v>12.15</v>
      </c>
      <c r="Q745">
        <v>7.6</v>
      </c>
      <c r="R745">
        <v>7</v>
      </c>
      <c r="S745">
        <v>2.0499999999999998</v>
      </c>
      <c r="T745">
        <v>1</v>
      </c>
      <c r="U745" t="s">
        <v>22</v>
      </c>
      <c r="V745">
        <f>IF(tbl_Customers[[#This Row],[churn]] = "yes", 1, 0)</f>
        <v>0</v>
      </c>
      <c r="W745" t="str">
        <f>IF(tbl_Customers[[#This Row],[number_customer_service_calls]] &lt;= 1, "0-1 Calls", IF(tbl_Customers[[#This Row],[number_customer_service_calls]] &lt;= 3, "2-3 Calls", IF(tbl_Customers[[#This Row],[number_customer_service_calls]] &lt;=5, "4-5 Calls", "6+ Calls")))</f>
        <v>0-1 Calls</v>
      </c>
      <c r="X745" t="str">
        <f>IF(tbl_Customers[[#This Row],[account_length]] &lt;= 50, "0-50", IF(tbl_Customers[[#This Row],[account_length]] &lt;=100, "51-100", IF(tbl_Customers[[#This Row],[account_length]] &lt;= 150, "101-150", "151+")))</f>
        <v>101-150</v>
      </c>
      <c r="Y745" t="str">
        <f>IF(tbl_Customers[[#This Row],[total_intl_charge]] &lt;= 3, "Low Charges", "High Charges")</f>
        <v>Low Charges</v>
      </c>
      <c r="Z745" t="str">
        <f>IF(tbl_Customers[[#This Row],[total_eve_calls]]&lt;=80,"Low Calls",
IF(tbl_Customers[[#This Row],[total_eve_calls]]&lt;=120,"Medium Calls","High Calls"))</f>
        <v>Medium Calls</v>
      </c>
      <c r="AA745" t="str">
        <f>IF(tbl_Customers[[#This Row],[total_eve_charge]]&lt;=15,"Low Charges",
IF(tbl_Customers[[#This Row],[total_eve_charge]]&lt;=20,"Medium Charges","High Charges"))</f>
        <v>High Charges</v>
      </c>
      <c r="AB7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5" t="str">
        <f>IF(tbl_Customers[[#This Row],[number_vmail_messages]] = 0, "No Usage", IF(tbl_Customers[[#This Row],[number_vmail_messages]] &lt;= 20, "Low Usage", IF(tbl_Customers[[#This Row],[number_vmail_messages]] &lt;= 40, "Medium Usgae", "High Usage")))</f>
        <v>No Usage</v>
      </c>
      <c r="AD745" t="str">
        <f>IF(tbl_Customers[[#This Row],[total_day_minutes]]&lt;=150,"Low Usage", IF(tbl_Customers[[#This Row],[total_day_minutes]]&lt;=200,"Medium Usage", IF(tbl_Customers[[#This Row],[total_day_minutes]]&lt;=250,"High Usage","Very High Usage")))</f>
        <v>Medium Usage</v>
      </c>
      <c r="AE745" t="str">
        <f>IF(tbl_Customers[[#This Row],[total_intl_calls]]&lt;=5,"Low Calls", IF(tbl_Customers[[#This Row],[total_intl_calls]]&lt;=10, "Medium Calls", "High Calls"))</f>
        <v>Medium Calls</v>
      </c>
      <c r="AF7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45" s="36" t="str">
        <f>IF(tbl_Customers[[#This Row],[Churn_Risk_Score]]&gt;=10,"High Risk", IF(tbl_Customers[[#This Row],[Churn_Risk_Score]]&gt;=5,"Medium Risk","Low Risk"))</f>
        <v>Low Risk</v>
      </c>
    </row>
    <row r="746" spans="1:33" x14ac:dyDescent="0.35">
      <c r="A746">
        <v>745</v>
      </c>
      <c r="B746" t="s">
        <v>60</v>
      </c>
      <c r="C746">
        <v>103</v>
      </c>
      <c r="D746" t="s">
        <v>21</v>
      </c>
      <c r="E746" t="s">
        <v>22</v>
      </c>
      <c r="F746" t="s">
        <v>22</v>
      </c>
      <c r="G746">
        <v>0</v>
      </c>
      <c r="H746">
        <v>198.5</v>
      </c>
      <c r="I746">
        <v>112</v>
      </c>
      <c r="J746">
        <v>33.75</v>
      </c>
      <c r="K746">
        <v>42.5</v>
      </c>
      <c r="L746">
        <v>90</v>
      </c>
      <c r="M746">
        <v>3.61</v>
      </c>
      <c r="N746">
        <v>179.2</v>
      </c>
      <c r="O746">
        <v>124</v>
      </c>
      <c r="P746">
        <v>8.06</v>
      </c>
      <c r="Q746">
        <v>12.4</v>
      </c>
      <c r="R746">
        <v>5</v>
      </c>
      <c r="S746">
        <v>3.35</v>
      </c>
      <c r="T746">
        <v>0</v>
      </c>
      <c r="U746" t="s">
        <v>22</v>
      </c>
      <c r="V746">
        <f>IF(tbl_Customers[[#This Row],[churn]] = "yes", 1, 0)</f>
        <v>0</v>
      </c>
      <c r="W746" t="str">
        <f>IF(tbl_Customers[[#This Row],[number_customer_service_calls]] &lt;= 1, "0-1 Calls", IF(tbl_Customers[[#This Row],[number_customer_service_calls]] &lt;= 3, "2-3 Calls", IF(tbl_Customers[[#This Row],[number_customer_service_calls]] &lt;=5, "4-5 Calls", "6+ Calls")))</f>
        <v>0-1 Calls</v>
      </c>
      <c r="X746" t="str">
        <f>IF(tbl_Customers[[#This Row],[account_length]] &lt;= 50, "0-50", IF(tbl_Customers[[#This Row],[account_length]] &lt;=100, "51-100", IF(tbl_Customers[[#This Row],[account_length]] &lt;= 150, "101-150", "151+")))</f>
        <v>101-150</v>
      </c>
      <c r="Y746" t="str">
        <f>IF(tbl_Customers[[#This Row],[total_intl_charge]] &lt;= 3, "Low Charges", "High Charges")</f>
        <v>High Charges</v>
      </c>
      <c r="Z746" t="str">
        <f>IF(tbl_Customers[[#This Row],[total_eve_calls]]&lt;=80,"Low Calls",
IF(tbl_Customers[[#This Row],[total_eve_calls]]&lt;=120,"Medium Calls","High Calls"))</f>
        <v>Medium Calls</v>
      </c>
      <c r="AA746" t="str">
        <f>IF(tbl_Customers[[#This Row],[total_eve_charge]]&lt;=15,"Low Charges",
IF(tbl_Customers[[#This Row],[total_eve_charge]]&lt;=20,"Medium Charges","High Charges"))</f>
        <v>Low Charges</v>
      </c>
      <c r="AB7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6" t="str">
        <f>IF(tbl_Customers[[#This Row],[number_vmail_messages]] = 0, "No Usage", IF(tbl_Customers[[#This Row],[number_vmail_messages]] &lt;= 20, "Low Usage", IF(tbl_Customers[[#This Row],[number_vmail_messages]] &lt;= 40, "Medium Usgae", "High Usage")))</f>
        <v>No Usage</v>
      </c>
      <c r="AD746" t="str">
        <f>IF(tbl_Customers[[#This Row],[total_day_minutes]]&lt;=150,"Low Usage", IF(tbl_Customers[[#This Row],[total_day_minutes]]&lt;=200,"Medium Usage", IF(tbl_Customers[[#This Row],[total_day_minutes]]&lt;=250,"High Usage","Very High Usage")))</f>
        <v>Medium Usage</v>
      </c>
      <c r="AE746" t="str">
        <f>IF(tbl_Customers[[#This Row],[total_intl_calls]]&lt;=5,"Low Calls", IF(tbl_Customers[[#This Row],[total_intl_calls]]&lt;=10, "Medium Calls", "High Calls"))</f>
        <v>Low Calls</v>
      </c>
      <c r="AF7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46" s="36" t="str">
        <f>IF(tbl_Customers[[#This Row],[Churn_Risk_Score]]&gt;=10,"High Risk", IF(tbl_Customers[[#This Row],[Churn_Risk_Score]]&gt;=5,"Medium Risk","Low Risk"))</f>
        <v>Low Risk</v>
      </c>
    </row>
    <row r="747" spans="1:33" x14ac:dyDescent="0.35">
      <c r="A747">
        <v>746</v>
      </c>
      <c r="B747" t="s">
        <v>64</v>
      </c>
      <c r="C747">
        <v>124</v>
      </c>
      <c r="D747" t="s">
        <v>21</v>
      </c>
      <c r="E747" t="s">
        <v>22</v>
      </c>
      <c r="F747" t="s">
        <v>22</v>
      </c>
      <c r="G747">
        <v>0</v>
      </c>
      <c r="H747">
        <v>178.4</v>
      </c>
      <c r="I747">
        <v>72</v>
      </c>
      <c r="J747">
        <v>30.33</v>
      </c>
      <c r="K747">
        <v>233.6</v>
      </c>
      <c r="L747">
        <v>134</v>
      </c>
      <c r="M747">
        <v>19.86</v>
      </c>
      <c r="N747">
        <v>179.4</v>
      </c>
      <c r="O747">
        <v>91</v>
      </c>
      <c r="P747">
        <v>8.07</v>
      </c>
      <c r="Q747">
        <v>12</v>
      </c>
      <c r="R747">
        <v>2</v>
      </c>
      <c r="S747">
        <v>3.24</v>
      </c>
      <c r="T747">
        <v>0</v>
      </c>
      <c r="U747" t="s">
        <v>22</v>
      </c>
      <c r="V747">
        <f>IF(tbl_Customers[[#This Row],[churn]] = "yes", 1, 0)</f>
        <v>0</v>
      </c>
      <c r="W747" t="str">
        <f>IF(tbl_Customers[[#This Row],[number_customer_service_calls]] &lt;= 1, "0-1 Calls", IF(tbl_Customers[[#This Row],[number_customer_service_calls]] &lt;= 3, "2-3 Calls", IF(tbl_Customers[[#This Row],[number_customer_service_calls]] &lt;=5, "4-5 Calls", "6+ Calls")))</f>
        <v>0-1 Calls</v>
      </c>
      <c r="X747" t="str">
        <f>IF(tbl_Customers[[#This Row],[account_length]] &lt;= 50, "0-50", IF(tbl_Customers[[#This Row],[account_length]] &lt;=100, "51-100", IF(tbl_Customers[[#This Row],[account_length]] &lt;= 150, "101-150", "151+")))</f>
        <v>101-150</v>
      </c>
      <c r="Y747" t="str">
        <f>IF(tbl_Customers[[#This Row],[total_intl_charge]] &lt;= 3, "Low Charges", "High Charges")</f>
        <v>High Charges</v>
      </c>
      <c r="Z747" t="str">
        <f>IF(tbl_Customers[[#This Row],[total_eve_calls]]&lt;=80,"Low Calls",
IF(tbl_Customers[[#This Row],[total_eve_calls]]&lt;=120,"Medium Calls","High Calls"))</f>
        <v>High Calls</v>
      </c>
      <c r="AA747" t="str">
        <f>IF(tbl_Customers[[#This Row],[total_eve_charge]]&lt;=15,"Low Charges",
IF(tbl_Customers[[#This Row],[total_eve_charge]]&lt;=20,"Medium Charges","High Charges"))</f>
        <v>Medium Charges</v>
      </c>
      <c r="AB7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7" t="str">
        <f>IF(tbl_Customers[[#This Row],[number_vmail_messages]] = 0, "No Usage", IF(tbl_Customers[[#This Row],[number_vmail_messages]] &lt;= 20, "Low Usage", IF(tbl_Customers[[#This Row],[number_vmail_messages]] &lt;= 40, "Medium Usgae", "High Usage")))</f>
        <v>No Usage</v>
      </c>
      <c r="AD747" t="str">
        <f>IF(tbl_Customers[[#This Row],[total_day_minutes]]&lt;=150,"Low Usage", IF(tbl_Customers[[#This Row],[total_day_minutes]]&lt;=200,"Medium Usage", IF(tbl_Customers[[#This Row],[total_day_minutes]]&lt;=250,"High Usage","Very High Usage")))</f>
        <v>Medium Usage</v>
      </c>
      <c r="AE747" t="str">
        <f>IF(tbl_Customers[[#This Row],[total_intl_calls]]&lt;=5,"Low Calls", IF(tbl_Customers[[#This Row],[total_intl_calls]]&lt;=10, "Medium Calls", "High Calls"))</f>
        <v>Low Calls</v>
      </c>
      <c r="AF7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47" s="36" t="str">
        <f>IF(tbl_Customers[[#This Row],[Churn_Risk_Score]]&gt;=10,"High Risk", IF(tbl_Customers[[#This Row],[Churn_Risk_Score]]&gt;=5,"Medium Risk","Low Risk"))</f>
        <v>Low Risk</v>
      </c>
    </row>
    <row r="748" spans="1:33" x14ac:dyDescent="0.35">
      <c r="A748">
        <v>747</v>
      </c>
      <c r="B748" t="s">
        <v>42</v>
      </c>
      <c r="C748">
        <v>87</v>
      </c>
      <c r="D748" t="s">
        <v>28</v>
      </c>
      <c r="E748" t="s">
        <v>22</v>
      </c>
      <c r="F748" t="s">
        <v>22</v>
      </c>
      <c r="G748">
        <v>0</v>
      </c>
      <c r="H748">
        <v>110.9</v>
      </c>
      <c r="I748">
        <v>91</v>
      </c>
      <c r="J748">
        <v>18.850000000000001</v>
      </c>
      <c r="K748">
        <v>158.5</v>
      </c>
      <c r="L748">
        <v>115</v>
      </c>
      <c r="M748">
        <v>13.47</v>
      </c>
      <c r="N748">
        <v>207.5</v>
      </c>
      <c r="O748">
        <v>131</v>
      </c>
      <c r="P748">
        <v>9.34</v>
      </c>
      <c r="Q748">
        <v>6.2</v>
      </c>
      <c r="R748">
        <v>5</v>
      </c>
      <c r="S748">
        <v>1.67</v>
      </c>
      <c r="T748">
        <v>1</v>
      </c>
      <c r="U748" t="s">
        <v>22</v>
      </c>
      <c r="V748">
        <f>IF(tbl_Customers[[#This Row],[churn]] = "yes", 1, 0)</f>
        <v>0</v>
      </c>
      <c r="W748" t="str">
        <f>IF(tbl_Customers[[#This Row],[number_customer_service_calls]] &lt;= 1, "0-1 Calls", IF(tbl_Customers[[#This Row],[number_customer_service_calls]] &lt;= 3, "2-3 Calls", IF(tbl_Customers[[#This Row],[number_customer_service_calls]] &lt;=5, "4-5 Calls", "6+ Calls")))</f>
        <v>0-1 Calls</v>
      </c>
      <c r="X748" t="str">
        <f>IF(tbl_Customers[[#This Row],[account_length]] &lt;= 50, "0-50", IF(tbl_Customers[[#This Row],[account_length]] &lt;=100, "51-100", IF(tbl_Customers[[#This Row],[account_length]] &lt;= 150, "101-150", "151+")))</f>
        <v>51-100</v>
      </c>
      <c r="Y748" t="str">
        <f>IF(tbl_Customers[[#This Row],[total_intl_charge]] &lt;= 3, "Low Charges", "High Charges")</f>
        <v>Low Charges</v>
      </c>
      <c r="Z748" t="str">
        <f>IF(tbl_Customers[[#This Row],[total_eve_calls]]&lt;=80,"Low Calls",
IF(tbl_Customers[[#This Row],[total_eve_calls]]&lt;=120,"Medium Calls","High Calls"))</f>
        <v>Medium Calls</v>
      </c>
      <c r="AA748" t="str">
        <f>IF(tbl_Customers[[#This Row],[total_eve_charge]]&lt;=15,"Low Charges",
IF(tbl_Customers[[#This Row],[total_eve_charge]]&lt;=20,"Medium Charges","High Charges"))</f>
        <v>Low Charges</v>
      </c>
      <c r="AB7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8" t="str">
        <f>IF(tbl_Customers[[#This Row],[number_vmail_messages]] = 0, "No Usage", IF(tbl_Customers[[#This Row],[number_vmail_messages]] &lt;= 20, "Low Usage", IF(tbl_Customers[[#This Row],[number_vmail_messages]] &lt;= 40, "Medium Usgae", "High Usage")))</f>
        <v>No Usage</v>
      </c>
      <c r="AD748" t="str">
        <f>IF(tbl_Customers[[#This Row],[total_day_minutes]]&lt;=150,"Low Usage", IF(tbl_Customers[[#This Row],[total_day_minutes]]&lt;=200,"Medium Usage", IF(tbl_Customers[[#This Row],[total_day_minutes]]&lt;=250,"High Usage","Very High Usage")))</f>
        <v>Low Usage</v>
      </c>
      <c r="AE748" t="str">
        <f>IF(tbl_Customers[[#This Row],[total_intl_calls]]&lt;=5,"Low Calls", IF(tbl_Customers[[#This Row],[total_intl_calls]]&lt;=10, "Medium Calls", "High Calls"))</f>
        <v>Low Calls</v>
      </c>
      <c r="AF7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48" s="36" t="str">
        <f>IF(tbl_Customers[[#This Row],[Churn_Risk_Score]]&gt;=10,"High Risk", IF(tbl_Customers[[#This Row],[Churn_Risk_Score]]&gt;=5,"Medium Risk","Low Risk"))</f>
        <v>Low Risk</v>
      </c>
    </row>
    <row r="749" spans="1:33" x14ac:dyDescent="0.35">
      <c r="A749">
        <v>748</v>
      </c>
      <c r="B749" t="s">
        <v>30</v>
      </c>
      <c r="C749">
        <v>109</v>
      </c>
      <c r="D749" t="s">
        <v>21</v>
      </c>
      <c r="E749" t="s">
        <v>22</v>
      </c>
      <c r="F749" t="s">
        <v>23</v>
      </c>
      <c r="G749">
        <v>27</v>
      </c>
      <c r="H749">
        <v>166.9</v>
      </c>
      <c r="I749">
        <v>85</v>
      </c>
      <c r="J749">
        <v>28.37</v>
      </c>
      <c r="K749">
        <v>221.2</v>
      </c>
      <c r="L749">
        <v>92</v>
      </c>
      <c r="M749">
        <v>18.8</v>
      </c>
      <c r="N749">
        <v>197.3</v>
      </c>
      <c r="O749">
        <v>97</v>
      </c>
      <c r="P749">
        <v>8.8800000000000008</v>
      </c>
      <c r="Q749">
        <v>12.3</v>
      </c>
      <c r="R749">
        <v>4</v>
      </c>
      <c r="S749">
        <v>3.32</v>
      </c>
      <c r="T749">
        <v>1</v>
      </c>
      <c r="U749" t="s">
        <v>23</v>
      </c>
      <c r="V749">
        <f>IF(tbl_Customers[[#This Row],[churn]] = "yes", 1, 0)</f>
        <v>1</v>
      </c>
      <c r="W749" t="str">
        <f>IF(tbl_Customers[[#This Row],[number_customer_service_calls]] &lt;= 1, "0-1 Calls", IF(tbl_Customers[[#This Row],[number_customer_service_calls]] &lt;= 3, "2-3 Calls", IF(tbl_Customers[[#This Row],[number_customer_service_calls]] &lt;=5, "4-5 Calls", "6+ Calls")))</f>
        <v>0-1 Calls</v>
      </c>
      <c r="X749" t="str">
        <f>IF(tbl_Customers[[#This Row],[account_length]] &lt;= 50, "0-50", IF(tbl_Customers[[#This Row],[account_length]] &lt;=100, "51-100", IF(tbl_Customers[[#This Row],[account_length]] &lt;= 150, "101-150", "151+")))</f>
        <v>101-150</v>
      </c>
      <c r="Y749" t="str">
        <f>IF(tbl_Customers[[#This Row],[total_intl_charge]] &lt;= 3, "Low Charges", "High Charges")</f>
        <v>High Charges</v>
      </c>
      <c r="Z749" t="str">
        <f>IF(tbl_Customers[[#This Row],[total_eve_calls]]&lt;=80,"Low Calls",
IF(tbl_Customers[[#This Row],[total_eve_calls]]&lt;=120,"Medium Calls","High Calls"))</f>
        <v>Medium Calls</v>
      </c>
      <c r="AA749" t="str">
        <f>IF(tbl_Customers[[#This Row],[total_eve_charge]]&lt;=15,"Low Charges",
IF(tbl_Customers[[#This Row],[total_eve_charge]]&lt;=20,"Medium Charges","High Charges"))</f>
        <v>Medium Charges</v>
      </c>
      <c r="AB7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9" t="str">
        <f>IF(tbl_Customers[[#This Row],[number_vmail_messages]] = 0, "No Usage", IF(tbl_Customers[[#This Row],[number_vmail_messages]] &lt;= 20, "Low Usage", IF(tbl_Customers[[#This Row],[number_vmail_messages]] &lt;= 40, "Medium Usgae", "High Usage")))</f>
        <v>Medium Usgae</v>
      </c>
      <c r="AD749" t="str">
        <f>IF(tbl_Customers[[#This Row],[total_day_minutes]]&lt;=150,"Low Usage", IF(tbl_Customers[[#This Row],[total_day_minutes]]&lt;=200,"Medium Usage", IF(tbl_Customers[[#This Row],[total_day_minutes]]&lt;=250,"High Usage","Very High Usage")))</f>
        <v>Medium Usage</v>
      </c>
      <c r="AE749" t="str">
        <f>IF(tbl_Customers[[#This Row],[total_intl_calls]]&lt;=5,"Low Calls", IF(tbl_Customers[[#This Row],[total_intl_calls]]&lt;=10, "Medium Calls", "High Calls"))</f>
        <v>Low Calls</v>
      </c>
      <c r="AF7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49" s="36" t="str">
        <f>IF(tbl_Customers[[#This Row],[Churn_Risk_Score]]&gt;=10,"High Risk", IF(tbl_Customers[[#This Row],[Churn_Risk_Score]]&gt;=5,"Medium Risk","Low Risk"))</f>
        <v>Low Risk</v>
      </c>
    </row>
    <row r="750" spans="1:33" x14ac:dyDescent="0.35">
      <c r="A750">
        <v>749</v>
      </c>
      <c r="B750" t="s">
        <v>29</v>
      </c>
      <c r="C750">
        <v>167</v>
      </c>
      <c r="D750" t="s">
        <v>21</v>
      </c>
      <c r="E750" t="s">
        <v>23</v>
      </c>
      <c r="F750" t="s">
        <v>22</v>
      </c>
      <c r="G750">
        <v>0</v>
      </c>
      <c r="H750">
        <v>244.8</v>
      </c>
      <c r="I750">
        <v>91</v>
      </c>
      <c r="J750">
        <v>41.62</v>
      </c>
      <c r="K750">
        <v>60.8</v>
      </c>
      <c r="L750">
        <v>105</v>
      </c>
      <c r="M750">
        <v>5.17</v>
      </c>
      <c r="N750">
        <v>176.7</v>
      </c>
      <c r="O750">
        <v>110</v>
      </c>
      <c r="P750">
        <v>7.95</v>
      </c>
      <c r="Q750">
        <v>10.7</v>
      </c>
      <c r="R750">
        <v>3</v>
      </c>
      <c r="S750">
        <v>2.89</v>
      </c>
      <c r="T750">
        <v>2</v>
      </c>
      <c r="U750" t="s">
        <v>22</v>
      </c>
      <c r="V750">
        <f>IF(tbl_Customers[[#This Row],[churn]] = "yes", 1, 0)</f>
        <v>0</v>
      </c>
      <c r="W750" t="str">
        <f>IF(tbl_Customers[[#This Row],[number_customer_service_calls]] &lt;= 1, "0-1 Calls", IF(tbl_Customers[[#This Row],[number_customer_service_calls]] &lt;= 3, "2-3 Calls", IF(tbl_Customers[[#This Row],[number_customer_service_calls]] &lt;=5, "4-5 Calls", "6+ Calls")))</f>
        <v>2-3 Calls</v>
      </c>
      <c r="X750" t="str">
        <f>IF(tbl_Customers[[#This Row],[account_length]] &lt;= 50, "0-50", IF(tbl_Customers[[#This Row],[account_length]] &lt;=100, "51-100", IF(tbl_Customers[[#This Row],[account_length]] &lt;= 150, "101-150", "151+")))</f>
        <v>151+</v>
      </c>
      <c r="Y750" t="str">
        <f>IF(tbl_Customers[[#This Row],[total_intl_charge]] &lt;= 3, "Low Charges", "High Charges")</f>
        <v>Low Charges</v>
      </c>
      <c r="Z750" t="str">
        <f>IF(tbl_Customers[[#This Row],[total_eve_calls]]&lt;=80,"Low Calls",
IF(tbl_Customers[[#This Row],[total_eve_calls]]&lt;=120,"Medium Calls","High Calls"))</f>
        <v>Medium Calls</v>
      </c>
      <c r="AA750" t="str">
        <f>IF(tbl_Customers[[#This Row],[total_eve_charge]]&lt;=15,"Low Charges",
IF(tbl_Customers[[#This Row],[total_eve_charge]]&lt;=20,"Medium Charges","High Charges"))</f>
        <v>Low Charges</v>
      </c>
      <c r="AB7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0" t="str">
        <f>IF(tbl_Customers[[#This Row],[number_vmail_messages]] = 0, "No Usage", IF(tbl_Customers[[#This Row],[number_vmail_messages]] &lt;= 20, "Low Usage", IF(tbl_Customers[[#This Row],[number_vmail_messages]] &lt;= 40, "Medium Usgae", "High Usage")))</f>
        <v>No Usage</v>
      </c>
      <c r="AD750" t="str">
        <f>IF(tbl_Customers[[#This Row],[total_day_minutes]]&lt;=150,"Low Usage", IF(tbl_Customers[[#This Row],[total_day_minutes]]&lt;=200,"Medium Usage", IF(tbl_Customers[[#This Row],[total_day_minutes]]&lt;=250,"High Usage","Very High Usage")))</f>
        <v>High Usage</v>
      </c>
      <c r="AE750" t="str">
        <f>IF(tbl_Customers[[#This Row],[total_intl_calls]]&lt;=5,"Low Calls", IF(tbl_Customers[[#This Row],[total_intl_calls]]&lt;=10, "Medium Calls", "High Calls"))</f>
        <v>Low Calls</v>
      </c>
      <c r="AF7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50" s="36" t="str">
        <f>IF(tbl_Customers[[#This Row],[Churn_Risk_Score]]&gt;=10,"High Risk", IF(tbl_Customers[[#This Row],[Churn_Risk_Score]]&gt;=5,"Medium Risk","Low Risk"))</f>
        <v>Low Risk</v>
      </c>
    </row>
    <row r="751" spans="1:33" x14ac:dyDescent="0.35">
      <c r="A751">
        <v>750</v>
      </c>
      <c r="B751" t="s">
        <v>66</v>
      </c>
      <c r="C751">
        <v>97</v>
      </c>
      <c r="D751" t="s">
        <v>28</v>
      </c>
      <c r="E751" t="s">
        <v>22</v>
      </c>
      <c r="F751" t="s">
        <v>22</v>
      </c>
      <c r="G751">
        <v>0</v>
      </c>
      <c r="H751">
        <v>120.8</v>
      </c>
      <c r="I751">
        <v>96</v>
      </c>
      <c r="J751">
        <v>20.54</v>
      </c>
      <c r="K751">
        <v>169.8</v>
      </c>
      <c r="L751">
        <v>101</v>
      </c>
      <c r="M751">
        <v>14.43</v>
      </c>
      <c r="N751">
        <v>194.1</v>
      </c>
      <c r="O751">
        <v>63</v>
      </c>
      <c r="P751">
        <v>8.73</v>
      </c>
      <c r="Q751">
        <v>11.9</v>
      </c>
      <c r="R751">
        <v>3</v>
      </c>
      <c r="S751">
        <v>3.21</v>
      </c>
      <c r="T751">
        <v>4</v>
      </c>
      <c r="U751" t="s">
        <v>23</v>
      </c>
      <c r="V751">
        <f>IF(tbl_Customers[[#This Row],[churn]] = "yes", 1, 0)</f>
        <v>1</v>
      </c>
      <c r="W751" t="str">
        <f>IF(tbl_Customers[[#This Row],[number_customer_service_calls]] &lt;= 1, "0-1 Calls", IF(tbl_Customers[[#This Row],[number_customer_service_calls]] &lt;= 3, "2-3 Calls", IF(tbl_Customers[[#This Row],[number_customer_service_calls]] &lt;=5, "4-5 Calls", "6+ Calls")))</f>
        <v>4-5 Calls</v>
      </c>
      <c r="X751" t="str">
        <f>IF(tbl_Customers[[#This Row],[account_length]] &lt;= 50, "0-50", IF(tbl_Customers[[#This Row],[account_length]] &lt;=100, "51-100", IF(tbl_Customers[[#This Row],[account_length]] &lt;= 150, "101-150", "151+")))</f>
        <v>51-100</v>
      </c>
      <c r="Y751" t="str">
        <f>IF(tbl_Customers[[#This Row],[total_intl_charge]] &lt;= 3, "Low Charges", "High Charges")</f>
        <v>High Charges</v>
      </c>
      <c r="Z751" t="str">
        <f>IF(tbl_Customers[[#This Row],[total_eve_calls]]&lt;=80,"Low Calls",
IF(tbl_Customers[[#This Row],[total_eve_calls]]&lt;=120,"Medium Calls","High Calls"))</f>
        <v>Medium Calls</v>
      </c>
      <c r="AA751" t="str">
        <f>IF(tbl_Customers[[#This Row],[total_eve_charge]]&lt;=15,"Low Charges",
IF(tbl_Customers[[#This Row],[total_eve_charge]]&lt;=20,"Medium Charges","High Charges"))</f>
        <v>Low Charges</v>
      </c>
      <c r="AB7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1" t="str">
        <f>IF(tbl_Customers[[#This Row],[number_vmail_messages]] = 0, "No Usage", IF(tbl_Customers[[#This Row],[number_vmail_messages]] &lt;= 20, "Low Usage", IF(tbl_Customers[[#This Row],[number_vmail_messages]] &lt;= 40, "Medium Usgae", "High Usage")))</f>
        <v>No Usage</v>
      </c>
      <c r="AD751" t="str">
        <f>IF(tbl_Customers[[#This Row],[total_day_minutes]]&lt;=150,"Low Usage", IF(tbl_Customers[[#This Row],[total_day_minutes]]&lt;=200,"Medium Usage", IF(tbl_Customers[[#This Row],[total_day_minutes]]&lt;=250,"High Usage","Very High Usage")))</f>
        <v>Low Usage</v>
      </c>
      <c r="AE751" t="str">
        <f>IF(tbl_Customers[[#This Row],[total_intl_calls]]&lt;=5,"Low Calls", IF(tbl_Customers[[#This Row],[total_intl_calls]]&lt;=10, "Medium Calls", "High Calls"))</f>
        <v>Low Calls</v>
      </c>
      <c r="AF7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51" s="36" t="str">
        <f>IF(tbl_Customers[[#This Row],[Churn_Risk_Score]]&gt;=10,"High Risk", IF(tbl_Customers[[#This Row],[Churn_Risk_Score]]&gt;=5,"Medium Risk","Low Risk"))</f>
        <v>Medium Risk</v>
      </c>
    </row>
    <row r="752" spans="1:33" x14ac:dyDescent="0.35">
      <c r="A752">
        <v>751</v>
      </c>
      <c r="B752" t="s">
        <v>64</v>
      </c>
      <c r="C752">
        <v>125</v>
      </c>
      <c r="D752" t="s">
        <v>21</v>
      </c>
      <c r="E752" t="s">
        <v>22</v>
      </c>
      <c r="F752" t="s">
        <v>22</v>
      </c>
      <c r="G752">
        <v>0</v>
      </c>
      <c r="H752">
        <v>126.7</v>
      </c>
      <c r="I752">
        <v>113</v>
      </c>
      <c r="J752">
        <v>21.54</v>
      </c>
      <c r="K752">
        <v>155.5</v>
      </c>
      <c r="L752">
        <v>131</v>
      </c>
      <c r="M752">
        <v>13.22</v>
      </c>
      <c r="N752">
        <v>206.2</v>
      </c>
      <c r="O752">
        <v>112</v>
      </c>
      <c r="P752">
        <v>9.2799999999999994</v>
      </c>
      <c r="Q752">
        <v>14.4</v>
      </c>
      <c r="R752">
        <v>7</v>
      </c>
      <c r="S752">
        <v>3.89</v>
      </c>
      <c r="T752">
        <v>2</v>
      </c>
      <c r="U752" t="s">
        <v>22</v>
      </c>
      <c r="V752">
        <f>IF(tbl_Customers[[#This Row],[churn]] = "yes", 1, 0)</f>
        <v>0</v>
      </c>
      <c r="W752" t="str">
        <f>IF(tbl_Customers[[#This Row],[number_customer_service_calls]] &lt;= 1, "0-1 Calls", IF(tbl_Customers[[#This Row],[number_customer_service_calls]] &lt;= 3, "2-3 Calls", IF(tbl_Customers[[#This Row],[number_customer_service_calls]] &lt;=5, "4-5 Calls", "6+ Calls")))</f>
        <v>2-3 Calls</v>
      </c>
      <c r="X752" t="str">
        <f>IF(tbl_Customers[[#This Row],[account_length]] &lt;= 50, "0-50", IF(tbl_Customers[[#This Row],[account_length]] &lt;=100, "51-100", IF(tbl_Customers[[#This Row],[account_length]] &lt;= 150, "101-150", "151+")))</f>
        <v>101-150</v>
      </c>
      <c r="Y752" t="str">
        <f>IF(tbl_Customers[[#This Row],[total_intl_charge]] &lt;= 3, "Low Charges", "High Charges")</f>
        <v>High Charges</v>
      </c>
      <c r="Z752" t="str">
        <f>IF(tbl_Customers[[#This Row],[total_eve_calls]]&lt;=80,"Low Calls",
IF(tbl_Customers[[#This Row],[total_eve_calls]]&lt;=120,"Medium Calls","High Calls"))</f>
        <v>High Calls</v>
      </c>
      <c r="AA752" t="str">
        <f>IF(tbl_Customers[[#This Row],[total_eve_charge]]&lt;=15,"Low Charges",
IF(tbl_Customers[[#This Row],[total_eve_charge]]&lt;=20,"Medium Charges","High Charges"))</f>
        <v>Low Charges</v>
      </c>
      <c r="AB7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2" t="str">
        <f>IF(tbl_Customers[[#This Row],[number_vmail_messages]] = 0, "No Usage", IF(tbl_Customers[[#This Row],[number_vmail_messages]] &lt;= 20, "Low Usage", IF(tbl_Customers[[#This Row],[number_vmail_messages]] &lt;= 40, "Medium Usgae", "High Usage")))</f>
        <v>No Usage</v>
      </c>
      <c r="AD752" t="str">
        <f>IF(tbl_Customers[[#This Row],[total_day_minutes]]&lt;=150,"Low Usage", IF(tbl_Customers[[#This Row],[total_day_minutes]]&lt;=200,"Medium Usage", IF(tbl_Customers[[#This Row],[total_day_minutes]]&lt;=250,"High Usage","Very High Usage")))</f>
        <v>Low Usage</v>
      </c>
      <c r="AE752" t="str">
        <f>IF(tbl_Customers[[#This Row],[total_intl_calls]]&lt;=5,"Low Calls", IF(tbl_Customers[[#This Row],[total_intl_calls]]&lt;=10, "Medium Calls", "High Calls"))</f>
        <v>Medium Calls</v>
      </c>
      <c r="AF7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52" s="36" t="str">
        <f>IF(tbl_Customers[[#This Row],[Churn_Risk_Score]]&gt;=10,"High Risk", IF(tbl_Customers[[#This Row],[Churn_Risk_Score]]&gt;=5,"Medium Risk","Low Risk"))</f>
        <v>Low Risk</v>
      </c>
    </row>
    <row r="753" spans="1:33" x14ac:dyDescent="0.35">
      <c r="A753">
        <v>752</v>
      </c>
      <c r="B753" t="s">
        <v>63</v>
      </c>
      <c r="C753">
        <v>108</v>
      </c>
      <c r="D753" t="s">
        <v>25</v>
      </c>
      <c r="E753" t="s">
        <v>22</v>
      </c>
      <c r="F753" t="s">
        <v>23</v>
      </c>
      <c r="G753">
        <v>35</v>
      </c>
      <c r="H753">
        <v>215.9</v>
      </c>
      <c r="I753">
        <v>106</v>
      </c>
      <c r="J753">
        <v>36.700000000000003</v>
      </c>
      <c r="K753">
        <v>200.6</v>
      </c>
      <c r="L753">
        <v>107</v>
      </c>
      <c r="M753">
        <v>17.05</v>
      </c>
      <c r="N753">
        <v>195.4</v>
      </c>
      <c r="O753">
        <v>107</v>
      </c>
      <c r="P753">
        <v>8.7899999999999991</v>
      </c>
      <c r="Q753">
        <v>15.5</v>
      </c>
      <c r="R753">
        <v>7</v>
      </c>
      <c r="S753">
        <v>4.1900000000000004</v>
      </c>
      <c r="T753">
        <v>0</v>
      </c>
      <c r="U753" t="s">
        <v>22</v>
      </c>
      <c r="V753">
        <f>IF(tbl_Customers[[#This Row],[churn]] = "yes", 1, 0)</f>
        <v>0</v>
      </c>
      <c r="W753" t="str">
        <f>IF(tbl_Customers[[#This Row],[number_customer_service_calls]] &lt;= 1, "0-1 Calls", IF(tbl_Customers[[#This Row],[number_customer_service_calls]] &lt;= 3, "2-3 Calls", IF(tbl_Customers[[#This Row],[number_customer_service_calls]] &lt;=5, "4-5 Calls", "6+ Calls")))</f>
        <v>0-1 Calls</v>
      </c>
      <c r="X753" t="str">
        <f>IF(tbl_Customers[[#This Row],[account_length]] &lt;= 50, "0-50", IF(tbl_Customers[[#This Row],[account_length]] &lt;=100, "51-100", IF(tbl_Customers[[#This Row],[account_length]] &lt;= 150, "101-150", "151+")))</f>
        <v>101-150</v>
      </c>
      <c r="Y753" t="str">
        <f>IF(tbl_Customers[[#This Row],[total_intl_charge]] &lt;= 3, "Low Charges", "High Charges")</f>
        <v>High Charges</v>
      </c>
      <c r="Z753" t="str">
        <f>IF(tbl_Customers[[#This Row],[total_eve_calls]]&lt;=80,"Low Calls",
IF(tbl_Customers[[#This Row],[total_eve_calls]]&lt;=120,"Medium Calls","High Calls"))</f>
        <v>Medium Calls</v>
      </c>
      <c r="AA753" t="str">
        <f>IF(tbl_Customers[[#This Row],[total_eve_charge]]&lt;=15,"Low Charges",
IF(tbl_Customers[[#This Row],[total_eve_charge]]&lt;=20,"Medium Charges","High Charges"))</f>
        <v>Medium Charges</v>
      </c>
      <c r="AB7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3" t="str">
        <f>IF(tbl_Customers[[#This Row],[number_vmail_messages]] = 0, "No Usage", IF(tbl_Customers[[#This Row],[number_vmail_messages]] &lt;= 20, "Low Usage", IF(tbl_Customers[[#This Row],[number_vmail_messages]] &lt;= 40, "Medium Usgae", "High Usage")))</f>
        <v>Medium Usgae</v>
      </c>
      <c r="AD753" t="str">
        <f>IF(tbl_Customers[[#This Row],[total_day_minutes]]&lt;=150,"Low Usage", IF(tbl_Customers[[#This Row],[total_day_minutes]]&lt;=200,"Medium Usage", IF(tbl_Customers[[#This Row],[total_day_minutes]]&lt;=250,"High Usage","Very High Usage")))</f>
        <v>High Usage</v>
      </c>
      <c r="AE753" t="str">
        <f>IF(tbl_Customers[[#This Row],[total_intl_calls]]&lt;=5,"Low Calls", IF(tbl_Customers[[#This Row],[total_intl_calls]]&lt;=10, "Medium Calls", "High Calls"))</f>
        <v>Medium Calls</v>
      </c>
      <c r="AF7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53" s="36" t="str">
        <f>IF(tbl_Customers[[#This Row],[Churn_Risk_Score]]&gt;=10,"High Risk", IF(tbl_Customers[[#This Row],[Churn_Risk_Score]]&gt;=5,"Medium Risk","Low Risk"))</f>
        <v>Low Risk</v>
      </c>
    </row>
    <row r="754" spans="1:33" x14ac:dyDescent="0.35">
      <c r="A754">
        <v>753</v>
      </c>
      <c r="B754" t="s">
        <v>38</v>
      </c>
      <c r="C754">
        <v>89</v>
      </c>
      <c r="D754" t="s">
        <v>21</v>
      </c>
      <c r="E754" t="s">
        <v>22</v>
      </c>
      <c r="F754" t="s">
        <v>23</v>
      </c>
      <c r="G754">
        <v>32</v>
      </c>
      <c r="H754">
        <v>209.9</v>
      </c>
      <c r="I754">
        <v>113</v>
      </c>
      <c r="J754">
        <v>35.68</v>
      </c>
      <c r="K754">
        <v>249.8</v>
      </c>
      <c r="L754">
        <v>104</v>
      </c>
      <c r="M754">
        <v>21.23</v>
      </c>
      <c r="N754">
        <v>224.2</v>
      </c>
      <c r="O754">
        <v>92</v>
      </c>
      <c r="P754">
        <v>10.09</v>
      </c>
      <c r="Q754">
        <v>8.6999999999999993</v>
      </c>
      <c r="R754">
        <v>7</v>
      </c>
      <c r="S754">
        <v>2.35</v>
      </c>
      <c r="T754">
        <v>1</v>
      </c>
      <c r="U754" t="s">
        <v>22</v>
      </c>
      <c r="V754">
        <f>IF(tbl_Customers[[#This Row],[churn]] = "yes", 1, 0)</f>
        <v>0</v>
      </c>
      <c r="W754" t="str">
        <f>IF(tbl_Customers[[#This Row],[number_customer_service_calls]] &lt;= 1, "0-1 Calls", IF(tbl_Customers[[#This Row],[number_customer_service_calls]] &lt;= 3, "2-3 Calls", IF(tbl_Customers[[#This Row],[number_customer_service_calls]] &lt;=5, "4-5 Calls", "6+ Calls")))</f>
        <v>0-1 Calls</v>
      </c>
      <c r="X754" t="str">
        <f>IF(tbl_Customers[[#This Row],[account_length]] &lt;= 50, "0-50", IF(tbl_Customers[[#This Row],[account_length]] &lt;=100, "51-100", IF(tbl_Customers[[#This Row],[account_length]] &lt;= 150, "101-150", "151+")))</f>
        <v>51-100</v>
      </c>
      <c r="Y754" t="str">
        <f>IF(tbl_Customers[[#This Row],[total_intl_charge]] &lt;= 3, "Low Charges", "High Charges")</f>
        <v>Low Charges</v>
      </c>
      <c r="Z754" t="str">
        <f>IF(tbl_Customers[[#This Row],[total_eve_calls]]&lt;=80,"Low Calls",
IF(tbl_Customers[[#This Row],[total_eve_calls]]&lt;=120,"Medium Calls","High Calls"))</f>
        <v>Medium Calls</v>
      </c>
      <c r="AA754" t="str">
        <f>IF(tbl_Customers[[#This Row],[total_eve_charge]]&lt;=15,"Low Charges",
IF(tbl_Customers[[#This Row],[total_eve_charge]]&lt;=20,"Medium Charges","High Charges"))</f>
        <v>High Charges</v>
      </c>
      <c r="AB7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4" t="str">
        <f>IF(tbl_Customers[[#This Row],[number_vmail_messages]] = 0, "No Usage", IF(tbl_Customers[[#This Row],[number_vmail_messages]] &lt;= 20, "Low Usage", IF(tbl_Customers[[#This Row],[number_vmail_messages]] &lt;= 40, "Medium Usgae", "High Usage")))</f>
        <v>Medium Usgae</v>
      </c>
      <c r="AD754" t="str">
        <f>IF(tbl_Customers[[#This Row],[total_day_minutes]]&lt;=150,"Low Usage", IF(tbl_Customers[[#This Row],[total_day_minutes]]&lt;=200,"Medium Usage", IF(tbl_Customers[[#This Row],[total_day_minutes]]&lt;=250,"High Usage","Very High Usage")))</f>
        <v>High Usage</v>
      </c>
      <c r="AE754" t="str">
        <f>IF(tbl_Customers[[#This Row],[total_intl_calls]]&lt;=5,"Low Calls", IF(tbl_Customers[[#This Row],[total_intl_calls]]&lt;=10, "Medium Calls", "High Calls"))</f>
        <v>Medium Calls</v>
      </c>
      <c r="AF7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54" s="36" t="str">
        <f>IF(tbl_Customers[[#This Row],[Churn_Risk_Score]]&gt;=10,"High Risk", IF(tbl_Customers[[#This Row],[Churn_Risk_Score]]&gt;=5,"Medium Risk","Low Risk"))</f>
        <v>Low Risk</v>
      </c>
    </row>
    <row r="755" spans="1:33" x14ac:dyDescent="0.35">
      <c r="A755">
        <v>754</v>
      </c>
      <c r="B755" t="s">
        <v>74</v>
      </c>
      <c r="C755">
        <v>23</v>
      </c>
      <c r="D755" t="s">
        <v>28</v>
      </c>
      <c r="E755" t="s">
        <v>22</v>
      </c>
      <c r="F755" t="s">
        <v>22</v>
      </c>
      <c r="G755">
        <v>0</v>
      </c>
      <c r="H755">
        <v>321.60000000000002</v>
      </c>
      <c r="I755">
        <v>107</v>
      </c>
      <c r="J755">
        <v>54.67</v>
      </c>
      <c r="K755">
        <v>251.6</v>
      </c>
      <c r="L755">
        <v>115</v>
      </c>
      <c r="M755">
        <v>21.39</v>
      </c>
      <c r="N755">
        <v>141.1</v>
      </c>
      <c r="O755">
        <v>158</v>
      </c>
      <c r="P755">
        <v>6.35</v>
      </c>
      <c r="Q755">
        <v>11.3</v>
      </c>
      <c r="R755">
        <v>3</v>
      </c>
      <c r="S755">
        <v>3.05</v>
      </c>
      <c r="T755">
        <v>2</v>
      </c>
      <c r="U755" t="s">
        <v>23</v>
      </c>
      <c r="V755">
        <f>IF(tbl_Customers[[#This Row],[churn]] = "yes", 1, 0)</f>
        <v>1</v>
      </c>
      <c r="W755" t="str">
        <f>IF(tbl_Customers[[#This Row],[number_customer_service_calls]] &lt;= 1, "0-1 Calls", IF(tbl_Customers[[#This Row],[number_customer_service_calls]] &lt;= 3, "2-3 Calls", IF(tbl_Customers[[#This Row],[number_customer_service_calls]] &lt;=5, "4-5 Calls", "6+ Calls")))</f>
        <v>2-3 Calls</v>
      </c>
      <c r="X755" t="str">
        <f>IF(tbl_Customers[[#This Row],[account_length]] &lt;= 50, "0-50", IF(tbl_Customers[[#This Row],[account_length]] &lt;=100, "51-100", IF(tbl_Customers[[#This Row],[account_length]] &lt;= 150, "101-150", "151+")))</f>
        <v>0-50</v>
      </c>
      <c r="Y755" t="str">
        <f>IF(tbl_Customers[[#This Row],[total_intl_charge]] &lt;= 3, "Low Charges", "High Charges")</f>
        <v>High Charges</v>
      </c>
      <c r="Z755" t="str">
        <f>IF(tbl_Customers[[#This Row],[total_eve_calls]]&lt;=80,"Low Calls",
IF(tbl_Customers[[#This Row],[total_eve_calls]]&lt;=120,"Medium Calls","High Calls"))</f>
        <v>Medium Calls</v>
      </c>
      <c r="AA755" t="str">
        <f>IF(tbl_Customers[[#This Row],[total_eve_charge]]&lt;=15,"Low Charges",
IF(tbl_Customers[[#This Row],[total_eve_charge]]&lt;=20,"Medium Charges","High Charges"))</f>
        <v>High Charges</v>
      </c>
      <c r="AB7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5" t="str">
        <f>IF(tbl_Customers[[#This Row],[number_vmail_messages]] = 0, "No Usage", IF(tbl_Customers[[#This Row],[number_vmail_messages]] &lt;= 20, "Low Usage", IF(tbl_Customers[[#This Row],[number_vmail_messages]] &lt;= 40, "Medium Usgae", "High Usage")))</f>
        <v>No Usage</v>
      </c>
      <c r="AD755" t="str">
        <f>IF(tbl_Customers[[#This Row],[total_day_minutes]]&lt;=150,"Low Usage", IF(tbl_Customers[[#This Row],[total_day_minutes]]&lt;=200,"Medium Usage", IF(tbl_Customers[[#This Row],[total_day_minutes]]&lt;=250,"High Usage","Very High Usage")))</f>
        <v>Very High Usage</v>
      </c>
      <c r="AE755" t="str">
        <f>IF(tbl_Customers[[#This Row],[total_intl_calls]]&lt;=5,"Low Calls", IF(tbl_Customers[[#This Row],[total_intl_calls]]&lt;=10, "Medium Calls", "High Calls"))</f>
        <v>Low Calls</v>
      </c>
      <c r="AF7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55" s="36" t="str">
        <f>IF(tbl_Customers[[#This Row],[Churn_Risk_Score]]&gt;=10,"High Risk", IF(tbl_Customers[[#This Row],[Churn_Risk_Score]]&gt;=5,"Medium Risk","Low Risk"))</f>
        <v>Medium Risk</v>
      </c>
    </row>
    <row r="756" spans="1:33" x14ac:dyDescent="0.35">
      <c r="A756">
        <v>755</v>
      </c>
      <c r="B756" t="s">
        <v>45</v>
      </c>
      <c r="C756">
        <v>149</v>
      </c>
      <c r="D756" t="s">
        <v>28</v>
      </c>
      <c r="E756" t="s">
        <v>22</v>
      </c>
      <c r="F756" t="s">
        <v>22</v>
      </c>
      <c r="G756">
        <v>0</v>
      </c>
      <c r="H756">
        <v>166.6</v>
      </c>
      <c r="I756">
        <v>61</v>
      </c>
      <c r="J756">
        <v>28.32</v>
      </c>
      <c r="K756">
        <v>218.8</v>
      </c>
      <c r="L756">
        <v>107</v>
      </c>
      <c r="M756">
        <v>18.600000000000001</v>
      </c>
      <c r="N756">
        <v>208.3</v>
      </c>
      <c r="O756">
        <v>131</v>
      </c>
      <c r="P756">
        <v>9.3699999999999992</v>
      </c>
      <c r="Q756">
        <v>8.1999999999999993</v>
      </c>
      <c r="R756">
        <v>6</v>
      </c>
      <c r="S756">
        <v>2.21</v>
      </c>
      <c r="T756">
        <v>7</v>
      </c>
      <c r="U756" t="s">
        <v>22</v>
      </c>
      <c r="V756">
        <f>IF(tbl_Customers[[#This Row],[churn]] = "yes", 1, 0)</f>
        <v>0</v>
      </c>
      <c r="W756" t="str">
        <f>IF(tbl_Customers[[#This Row],[number_customer_service_calls]] &lt;= 1, "0-1 Calls", IF(tbl_Customers[[#This Row],[number_customer_service_calls]] &lt;= 3, "2-3 Calls", IF(tbl_Customers[[#This Row],[number_customer_service_calls]] &lt;=5, "4-5 Calls", "6+ Calls")))</f>
        <v>6+ Calls</v>
      </c>
      <c r="X756" t="str">
        <f>IF(tbl_Customers[[#This Row],[account_length]] &lt;= 50, "0-50", IF(tbl_Customers[[#This Row],[account_length]] &lt;=100, "51-100", IF(tbl_Customers[[#This Row],[account_length]] &lt;= 150, "101-150", "151+")))</f>
        <v>101-150</v>
      </c>
      <c r="Y756" t="str">
        <f>IF(tbl_Customers[[#This Row],[total_intl_charge]] &lt;= 3, "Low Charges", "High Charges")</f>
        <v>Low Charges</v>
      </c>
      <c r="Z756" t="str">
        <f>IF(tbl_Customers[[#This Row],[total_eve_calls]]&lt;=80,"Low Calls",
IF(tbl_Customers[[#This Row],[total_eve_calls]]&lt;=120,"Medium Calls","High Calls"))</f>
        <v>Medium Calls</v>
      </c>
      <c r="AA756" t="str">
        <f>IF(tbl_Customers[[#This Row],[total_eve_charge]]&lt;=15,"Low Charges",
IF(tbl_Customers[[#This Row],[total_eve_charge]]&lt;=20,"Medium Charges","High Charges"))</f>
        <v>Medium Charges</v>
      </c>
      <c r="AB7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56" t="str">
        <f>IF(tbl_Customers[[#This Row],[number_vmail_messages]] = 0, "No Usage", IF(tbl_Customers[[#This Row],[number_vmail_messages]] &lt;= 20, "Low Usage", IF(tbl_Customers[[#This Row],[number_vmail_messages]] &lt;= 40, "Medium Usgae", "High Usage")))</f>
        <v>No Usage</v>
      </c>
      <c r="AD756" t="str">
        <f>IF(tbl_Customers[[#This Row],[total_day_minutes]]&lt;=150,"Low Usage", IF(tbl_Customers[[#This Row],[total_day_minutes]]&lt;=200,"Medium Usage", IF(tbl_Customers[[#This Row],[total_day_minutes]]&lt;=250,"High Usage","Very High Usage")))</f>
        <v>Medium Usage</v>
      </c>
      <c r="AE756" t="str">
        <f>IF(tbl_Customers[[#This Row],[total_intl_calls]]&lt;=5,"Low Calls", IF(tbl_Customers[[#This Row],[total_intl_calls]]&lt;=10, "Medium Calls", "High Calls"))</f>
        <v>Medium Calls</v>
      </c>
      <c r="AF7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56" s="36" t="str">
        <f>IF(tbl_Customers[[#This Row],[Churn_Risk_Score]]&gt;=10,"High Risk", IF(tbl_Customers[[#This Row],[Churn_Risk_Score]]&gt;=5,"Medium Risk","Low Risk"))</f>
        <v>Medium Risk</v>
      </c>
    </row>
    <row r="757" spans="1:33" x14ac:dyDescent="0.35">
      <c r="A757">
        <v>756</v>
      </c>
      <c r="B757" t="s">
        <v>51</v>
      </c>
      <c r="C757">
        <v>73</v>
      </c>
      <c r="D757" t="s">
        <v>21</v>
      </c>
      <c r="E757" t="s">
        <v>22</v>
      </c>
      <c r="F757" t="s">
        <v>22</v>
      </c>
      <c r="G757">
        <v>0</v>
      </c>
      <c r="H757">
        <v>214.2</v>
      </c>
      <c r="I757">
        <v>90</v>
      </c>
      <c r="J757">
        <v>36.409999999999997</v>
      </c>
      <c r="K757">
        <v>196.8</v>
      </c>
      <c r="L757">
        <v>78</v>
      </c>
      <c r="M757">
        <v>16.73</v>
      </c>
      <c r="N757">
        <v>157.9</v>
      </c>
      <c r="O757">
        <v>112</v>
      </c>
      <c r="P757">
        <v>7.11</v>
      </c>
      <c r="Q757">
        <v>5.9</v>
      </c>
      <c r="R757">
        <v>8</v>
      </c>
      <c r="S757">
        <v>1.59</v>
      </c>
      <c r="T757">
        <v>0</v>
      </c>
      <c r="U757" t="s">
        <v>22</v>
      </c>
      <c r="V757">
        <f>IF(tbl_Customers[[#This Row],[churn]] = "yes", 1, 0)</f>
        <v>0</v>
      </c>
      <c r="W757" t="str">
        <f>IF(tbl_Customers[[#This Row],[number_customer_service_calls]] &lt;= 1, "0-1 Calls", IF(tbl_Customers[[#This Row],[number_customer_service_calls]] &lt;= 3, "2-3 Calls", IF(tbl_Customers[[#This Row],[number_customer_service_calls]] &lt;=5, "4-5 Calls", "6+ Calls")))</f>
        <v>0-1 Calls</v>
      </c>
      <c r="X757" t="str">
        <f>IF(tbl_Customers[[#This Row],[account_length]] &lt;= 50, "0-50", IF(tbl_Customers[[#This Row],[account_length]] &lt;=100, "51-100", IF(tbl_Customers[[#This Row],[account_length]] &lt;= 150, "101-150", "151+")))</f>
        <v>51-100</v>
      </c>
      <c r="Y757" t="str">
        <f>IF(tbl_Customers[[#This Row],[total_intl_charge]] &lt;= 3, "Low Charges", "High Charges")</f>
        <v>Low Charges</v>
      </c>
      <c r="Z757" t="str">
        <f>IF(tbl_Customers[[#This Row],[total_eve_calls]]&lt;=80,"Low Calls",
IF(tbl_Customers[[#This Row],[total_eve_calls]]&lt;=120,"Medium Calls","High Calls"))</f>
        <v>Low Calls</v>
      </c>
      <c r="AA757" t="str">
        <f>IF(tbl_Customers[[#This Row],[total_eve_charge]]&lt;=15,"Low Charges",
IF(tbl_Customers[[#This Row],[total_eve_charge]]&lt;=20,"Medium Charges","High Charges"))</f>
        <v>Medium Charges</v>
      </c>
      <c r="AB7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57" t="str">
        <f>IF(tbl_Customers[[#This Row],[number_vmail_messages]] = 0, "No Usage", IF(tbl_Customers[[#This Row],[number_vmail_messages]] &lt;= 20, "Low Usage", IF(tbl_Customers[[#This Row],[number_vmail_messages]] &lt;= 40, "Medium Usgae", "High Usage")))</f>
        <v>No Usage</v>
      </c>
      <c r="AD757" t="str">
        <f>IF(tbl_Customers[[#This Row],[total_day_minutes]]&lt;=150,"Low Usage", IF(tbl_Customers[[#This Row],[total_day_minutes]]&lt;=200,"Medium Usage", IF(tbl_Customers[[#This Row],[total_day_minutes]]&lt;=250,"High Usage","Very High Usage")))</f>
        <v>High Usage</v>
      </c>
      <c r="AE757" t="str">
        <f>IF(tbl_Customers[[#This Row],[total_intl_calls]]&lt;=5,"Low Calls", IF(tbl_Customers[[#This Row],[total_intl_calls]]&lt;=10, "Medium Calls", "High Calls"))</f>
        <v>Medium Calls</v>
      </c>
      <c r="AF7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57" s="36" t="str">
        <f>IF(tbl_Customers[[#This Row],[Churn_Risk_Score]]&gt;=10,"High Risk", IF(tbl_Customers[[#This Row],[Churn_Risk_Score]]&gt;=5,"Medium Risk","Low Risk"))</f>
        <v>Low Risk</v>
      </c>
    </row>
    <row r="758" spans="1:33" x14ac:dyDescent="0.35">
      <c r="A758">
        <v>757</v>
      </c>
      <c r="B758" t="s">
        <v>49</v>
      </c>
      <c r="C758">
        <v>61</v>
      </c>
      <c r="D758" t="s">
        <v>21</v>
      </c>
      <c r="E758" t="s">
        <v>22</v>
      </c>
      <c r="F758" t="s">
        <v>22</v>
      </c>
      <c r="G758">
        <v>0</v>
      </c>
      <c r="H758">
        <v>260</v>
      </c>
      <c r="I758">
        <v>123</v>
      </c>
      <c r="J758">
        <v>44.2</v>
      </c>
      <c r="K758">
        <v>210.5</v>
      </c>
      <c r="L758">
        <v>127</v>
      </c>
      <c r="M758">
        <v>17.89</v>
      </c>
      <c r="N758">
        <v>234.7</v>
      </c>
      <c r="O758">
        <v>70</v>
      </c>
      <c r="P758">
        <v>10.56</v>
      </c>
      <c r="Q758">
        <v>9</v>
      </c>
      <c r="R758">
        <v>3</v>
      </c>
      <c r="S758">
        <v>2.4300000000000002</v>
      </c>
      <c r="T758">
        <v>1</v>
      </c>
      <c r="U758" t="s">
        <v>23</v>
      </c>
      <c r="V758">
        <f>IF(tbl_Customers[[#This Row],[churn]] = "yes", 1, 0)</f>
        <v>1</v>
      </c>
      <c r="W758" t="str">
        <f>IF(tbl_Customers[[#This Row],[number_customer_service_calls]] &lt;= 1, "0-1 Calls", IF(tbl_Customers[[#This Row],[number_customer_service_calls]] &lt;= 3, "2-3 Calls", IF(tbl_Customers[[#This Row],[number_customer_service_calls]] &lt;=5, "4-5 Calls", "6+ Calls")))</f>
        <v>0-1 Calls</v>
      </c>
      <c r="X758" t="str">
        <f>IF(tbl_Customers[[#This Row],[account_length]] &lt;= 50, "0-50", IF(tbl_Customers[[#This Row],[account_length]] &lt;=100, "51-100", IF(tbl_Customers[[#This Row],[account_length]] &lt;= 150, "101-150", "151+")))</f>
        <v>51-100</v>
      </c>
      <c r="Y758" t="str">
        <f>IF(tbl_Customers[[#This Row],[total_intl_charge]] &lt;= 3, "Low Charges", "High Charges")</f>
        <v>Low Charges</v>
      </c>
      <c r="Z758" t="str">
        <f>IF(tbl_Customers[[#This Row],[total_eve_calls]]&lt;=80,"Low Calls",
IF(tbl_Customers[[#This Row],[total_eve_calls]]&lt;=120,"Medium Calls","High Calls"))</f>
        <v>High Calls</v>
      </c>
      <c r="AA758" t="str">
        <f>IF(tbl_Customers[[#This Row],[total_eve_charge]]&lt;=15,"Low Charges",
IF(tbl_Customers[[#This Row],[total_eve_charge]]&lt;=20,"Medium Charges","High Charges"))</f>
        <v>Medium Charges</v>
      </c>
      <c r="AB7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8" t="str">
        <f>IF(tbl_Customers[[#This Row],[number_vmail_messages]] = 0, "No Usage", IF(tbl_Customers[[#This Row],[number_vmail_messages]] &lt;= 20, "Low Usage", IF(tbl_Customers[[#This Row],[number_vmail_messages]] &lt;= 40, "Medium Usgae", "High Usage")))</f>
        <v>No Usage</v>
      </c>
      <c r="AD758" t="str">
        <f>IF(tbl_Customers[[#This Row],[total_day_minutes]]&lt;=150,"Low Usage", IF(tbl_Customers[[#This Row],[total_day_minutes]]&lt;=200,"Medium Usage", IF(tbl_Customers[[#This Row],[total_day_minutes]]&lt;=250,"High Usage","Very High Usage")))</f>
        <v>Very High Usage</v>
      </c>
      <c r="AE758" t="str">
        <f>IF(tbl_Customers[[#This Row],[total_intl_calls]]&lt;=5,"Low Calls", IF(tbl_Customers[[#This Row],[total_intl_calls]]&lt;=10, "Medium Calls", "High Calls"))</f>
        <v>Low Calls</v>
      </c>
      <c r="AF7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58" s="36" t="str">
        <f>IF(tbl_Customers[[#This Row],[Churn_Risk_Score]]&gt;=10,"High Risk", IF(tbl_Customers[[#This Row],[Churn_Risk_Score]]&gt;=5,"Medium Risk","Low Risk"))</f>
        <v>Medium Risk</v>
      </c>
    </row>
    <row r="759" spans="1:33" x14ac:dyDescent="0.35">
      <c r="A759">
        <v>758</v>
      </c>
      <c r="B759" t="s">
        <v>31</v>
      </c>
      <c r="C759">
        <v>161</v>
      </c>
      <c r="D759" t="s">
        <v>21</v>
      </c>
      <c r="E759" t="s">
        <v>22</v>
      </c>
      <c r="F759" t="s">
        <v>22</v>
      </c>
      <c r="G759">
        <v>0</v>
      </c>
      <c r="H759">
        <v>191.9</v>
      </c>
      <c r="I759">
        <v>113</v>
      </c>
      <c r="J759">
        <v>32.619999999999997</v>
      </c>
      <c r="K759">
        <v>70.900000000000006</v>
      </c>
      <c r="L759">
        <v>87</v>
      </c>
      <c r="M759">
        <v>6.03</v>
      </c>
      <c r="N759">
        <v>204.8</v>
      </c>
      <c r="O759">
        <v>107</v>
      </c>
      <c r="P759">
        <v>9.2200000000000006</v>
      </c>
      <c r="Q759">
        <v>13.4</v>
      </c>
      <c r="R759">
        <v>4</v>
      </c>
      <c r="S759">
        <v>3.62</v>
      </c>
      <c r="T759">
        <v>4</v>
      </c>
      <c r="U759" t="s">
        <v>23</v>
      </c>
      <c r="V759">
        <f>IF(tbl_Customers[[#This Row],[churn]] = "yes", 1, 0)</f>
        <v>1</v>
      </c>
      <c r="W759" t="str">
        <f>IF(tbl_Customers[[#This Row],[number_customer_service_calls]] &lt;= 1, "0-1 Calls", IF(tbl_Customers[[#This Row],[number_customer_service_calls]] &lt;= 3, "2-3 Calls", IF(tbl_Customers[[#This Row],[number_customer_service_calls]] &lt;=5, "4-5 Calls", "6+ Calls")))</f>
        <v>4-5 Calls</v>
      </c>
      <c r="X759" t="str">
        <f>IF(tbl_Customers[[#This Row],[account_length]] &lt;= 50, "0-50", IF(tbl_Customers[[#This Row],[account_length]] &lt;=100, "51-100", IF(tbl_Customers[[#This Row],[account_length]] &lt;= 150, "101-150", "151+")))</f>
        <v>151+</v>
      </c>
      <c r="Y759" t="str">
        <f>IF(tbl_Customers[[#This Row],[total_intl_charge]] &lt;= 3, "Low Charges", "High Charges")</f>
        <v>High Charges</v>
      </c>
      <c r="Z759" t="str">
        <f>IF(tbl_Customers[[#This Row],[total_eve_calls]]&lt;=80,"Low Calls",
IF(tbl_Customers[[#This Row],[total_eve_calls]]&lt;=120,"Medium Calls","High Calls"))</f>
        <v>Medium Calls</v>
      </c>
      <c r="AA759" t="str">
        <f>IF(tbl_Customers[[#This Row],[total_eve_charge]]&lt;=15,"Low Charges",
IF(tbl_Customers[[#This Row],[total_eve_charge]]&lt;=20,"Medium Charges","High Charges"))</f>
        <v>Low Charges</v>
      </c>
      <c r="AB7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9" t="str">
        <f>IF(tbl_Customers[[#This Row],[number_vmail_messages]] = 0, "No Usage", IF(tbl_Customers[[#This Row],[number_vmail_messages]] &lt;= 20, "Low Usage", IF(tbl_Customers[[#This Row],[number_vmail_messages]] &lt;= 40, "Medium Usgae", "High Usage")))</f>
        <v>No Usage</v>
      </c>
      <c r="AD759" t="str">
        <f>IF(tbl_Customers[[#This Row],[total_day_minutes]]&lt;=150,"Low Usage", IF(tbl_Customers[[#This Row],[total_day_minutes]]&lt;=200,"Medium Usage", IF(tbl_Customers[[#This Row],[total_day_minutes]]&lt;=250,"High Usage","Very High Usage")))</f>
        <v>Medium Usage</v>
      </c>
      <c r="AE759" t="str">
        <f>IF(tbl_Customers[[#This Row],[total_intl_calls]]&lt;=5,"Low Calls", IF(tbl_Customers[[#This Row],[total_intl_calls]]&lt;=10, "Medium Calls", "High Calls"))</f>
        <v>Low Calls</v>
      </c>
      <c r="AF7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59" s="36" t="str">
        <f>IF(tbl_Customers[[#This Row],[Churn_Risk_Score]]&gt;=10,"High Risk", IF(tbl_Customers[[#This Row],[Churn_Risk_Score]]&gt;=5,"Medium Risk","Low Risk"))</f>
        <v>Medium Risk</v>
      </c>
    </row>
    <row r="760" spans="1:33" x14ac:dyDescent="0.35">
      <c r="A760">
        <v>759</v>
      </c>
      <c r="B760" t="s">
        <v>55</v>
      </c>
      <c r="C760">
        <v>118</v>
      </c>
      <c r="D760" t="s">
        <v>21</v>
      </c>
      <c r="E760" t="s">
        <v>22</v>
      </c>
      <c r="F760" t="s">
        <v>23</v>
      </c>
      <c r="G760">
        <v>24</v>
      </c>
      <c r="H760">
        <v>118.1</v>
      </c>
      <c r="I760">
        <v>83</v>
      </c>
      <c r="J760">
        <v>20.079999999999998</v>
      </c>
      <c r="K760">
        <v>109.6</v>
      </c>
      <c r="L760">
        <v>72</v>
      </c>
      <c r="M760">
        <v>9.32</v>
      </c>
      <c r="N760">
        <v>245.5</v>
      </c>
      <c r="O760">
        <v>73</v>
      </c>
      <c r="P760">
        <v>11.05</v>
      </c>
      <c r="Q760">
        <v>16.899999999999999</v>
      </c>
      <c r="R760">
        <v>2</v>
      </c>
      <c r="S760">
        <v>4.5599999999999996</v>
      </c>
      <c r="T760">
        <v>1</v>
      </c>
      <c r="U760" t="s">
        <v>22</v>
      </c>
      <c r="V760">
        <f>IF(tbl_Customers[[#This Row],[churn]] = "yes", 1, 0)</f>
        <v>0</v>
      </c>
      <c r="W760" t="str">
        <f>IF(tbl_Customers[[#This Row],[number_customer_service_calls]] &lt;= 1, "0-1 Calls", IF(tbl_Customers[[#This Row],[number_customer_service_calls]] &lt;= 3, "2-3 Calls", IF(tbl_Customers[[#This Row],[number_customer_service_calls]] &lt;=5, "4-5 Calls", "6+ Calls")))</f>
        <v>0-1 Calls</v>
      </c>
      <c r="X760" t="str">
        <f>IF(tbl_Customers[[#This Row],[account_length]] &lt;= 50, "0-50", IF(tbl_Customers[[#This Row],[account_length]] &lt;=100, "51-100", IF(tbl_Customers[[#This Row],[account_length]] &lt;= 150, "101-150", "151+")))</f>
        <v>101-150</v>
      </c>
      <c r="Y760" t="str">
        <f>IF(tbl_Customers[[#This Row],[total_intl_charge]] &lt;= 3, "Low Charges", "High Charges")</f>
        <v>High Charges</v>
      </c>
      <c r="Z760" t="str">
        <f>IF(tbl_Customers[[#This Row],[total_eve_calls]]&lt;=80,"Low Calls",
IF(tbl_Customers[[#This Row],[total_eve_calls]]&lt;=120,"Medium Calls","High Calls"))</f>
        <v>Low Calls</v>
      </c>
      <c r="AA760" t="str">
        <f>IF(tbl_Customers[[#This Row],[total_eve_charge]]&lt;=15,"Low Charges",
IF(tbl_Customers[[#This Row],[total_eve_charge]]&lt;=20,"Medium Charges","High Charges"))</f>
        <v>Low Charges</v>
      </c>
      <c r="AB7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0" t="str">
        <f>IF(tbl_Customers[[#This Row],[number_vmail_messages]] = 0, "No Usage", IF(tbl_Customers[[#This Row],[number_vmail_messages]] &lt;= 20, "Low Usage", IF(tbl_Customers[[#This Row],[number_vmail_messages]] &lt;= 40, "Medium Usgae", "High Usage")))</f>
        <v>Medium Usgae</v>
      </c>
      <c r="AD760" t="str">
        <f>IF(tbl_Customers[[#This Row],[total_day_minutes]]&lt;=150,"Low Usage", IF(tbl_Customers[[#This Row],[total_day_minutes]]&lt;=200,"Medium Usage", IF(tbl_Customers[[#This Row],[total_day_minutes]]&lt;=250,"High Usage","Very High Usage")))</f>
        <v>Low Usage</v>
      </c>
      <c r="AE760" t="str">
        <f>IF(tbl_Customers[[#This Row],[total_intl_calls]]&lt;=5,"Low Calls", IF(tbl_Customers[[#This Row],[total_intl_calls]]&lt;=10, "Medium Calls", "High Calls"))</f>
        <v>Low Calls</v>
      </c>
      <c r="AF7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60" s="36" t="str">
        <f>IF(tbl_Customers[[#This Row],[Churn_Risk_Score]]&gt;=10,"High Risk", IF(tbl_Customers[[#This Row],[Churn_Risk_Score]]&gt;=5,"Medium Risk","Low Risk"))</f>
        <v>Low Risk</v>
      </c>
    </row>
    <row r="761" spans="1:33" x14ac:dyDescent="0.35">
      <c r="A761">
        <v>760</v>
      </c>
      <c r="B761" t="s">
        <v>41</v>
      </c>
      <c r="C761">
        <v>23</v>
      </c>
      <c r="D761" t="s">
        <v>25</v>
      </c>
      <c r="E761" t="s">
        <v>22</v>
      </c>
      <c r="F761" t="s">
        <v>22</v>
      </c>
      <c r="G761">
        <v>0</v>
      </c>
      <c r="H761">
        <v>190.2</v>
      </c>
      <c r="I761">
        <v>89</v>
      </c>
      <c r="J761">
        <v>32.33</v>
      </c>
      <c r="K761">
        <v>166.4</v>
      </c>
      <c r="L761">
        <v>108</v>
      </c>
      <c r="M761">
        <v>14.14</v>
      </c>
      <c r="N761">
        <v>219.8</v>
      </c>
      <c r="O761">
        <v>73</v>
      </c>
      <c r="P761">
        <v>9.89</v>
      </c>
      <c r="Q761">
        <v>15</v>
      </c>
      <c r="R761">
        <v>4</v>
      </c>
      <c r="S761">
        <v>4.05</v>
      </c>
      <c r="T761">
        <v>6</v>
      </c>
      <c r="U761" t="s">
        <v>22</v>
      </c>
      <c r="V761">
        <f>IF(tbl_Customers[[#This Row],[churn]] = "yes", 1, 0)</f>
        <v>0</v>
      </c>
      <c r="W761" t="str">
        <f>IF(tbl_Customers[[#This Row],[number_customer_service_calls]] &lt;= 1, "0-1 Calls", IF(tbl_Customers[[#This Row],[number_customer_service_calls]] &lt;= 3, "2-3 Calls", IF(tbl_Customers[[#This Row],[number_customer_service_calls]] &lt;=5, "4-5 Calls", "6+ Calls")))</f>
        <v>6+ Calls</v>
      </c>
      <c r="X761" t="str">
        <f>IF(tbl_Customers[[#This Row],[account_length]] &lt;= 50, "0-50", IF(tbl_Customers[[#This Row],[account_length]] &lt;=100, "51-100", IF(tbl_Customers[[#This Row],[account_length]] &lt;= 150, "101-150", "151+")))</f>
        <v>0-50</v>
      </c>
      <c r="Y761" t="str">
        <f>IF(tbl_Customers[[#This Row],[total_intl_charge]] &lt;= 3, "Low Charges", "High Charges")</f>
        <v>High Charges</v>
      </c>
      <c r="Z761" t="str">
        <f>IF(tbl_Customers[[#This Row],[total_eve_calls]]&lt;=80,"Low Calls",
IF(tbl_Customers[[#This Row],[total_eve_calls]]&lt;=120,"Medium Calls","High Calls"))</f>
        <v>Medium Calls</v>
      </c>
      <c r="AA761" t="str">
        <f>IF(tbl_Customers[[#This Row],[total_eve_charge]]&lt;=15,"Low Charges",
IF(tbl_Customers[[#This Row],[total_eve_charge]]&lt;=20,"Medium Charges","High Charges"))</f>
        <v>Low Charges</v>
      </c>
      <c r="AB7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1" t="str">
        <f>IF(tbl_Customers[[#This Row],[number_vmail_messages]] = 0, "No Usage", IF(tbl_Customers[[#This Row],[number_vmail_messages]] &lt;= 20, "Low Usage", IF(tbl_Customers[[#This Row],[number_vmail_messages]] &lt;= 40, "Medium Usgae", "High Usage")))</f>
        <v>No Usage</v>
      </c>
      <c r="AD761" t="str">
        <f>IF(tbl_Customers[[#This Row],[total_day_minutes]]&lt;=150,"Low Usage", IF(tbl_Customers[[#This Row],[total_day_minutes]]&lt;=200,"Medium Usage", IF(tbl_Customers[[#This Row],[total_day_minutes]]&lt;=250,"High Usage","Very High Usage")))</f>
        <v>Medium Usage</v>
      </c>
      <c r="AE761" t="str">
        <f>IF(tbl_Customers[[#This Row],[total_intl_calls]]&lt;=5,"Low Calls", IF(tbl_Customers[[#This Row],[total_intl_calls]]&lt;=10, "Medium Calls", "High Calls"))</f>
        <v>Low Calls</v>
      </c>
      <c r="AF7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61" s="36" t="str">
        <f>IF(tbl_Customers[[#This Row],[Churn_Risk_Score]]&gt;=10,"High Risk", IF(tbl_Customers[[#This Row],[Churn_Risk_Score]]&gt;=5,"Medium Risk","Low Risk"))</f>
        <v>Medium Risk</v>
      </c>
    </row>
    <row r="762" spans="1:33" x14ac:dyDescent="0.35">
      <c r="A762">
        <v>761</v>
      </c>
      <c r="B762" t="s">
        <v>58</v>
      </c>
      <c r="C762">
        <v>127</v>
      </c>
      <c r="D762" t="s">
        <v>21</v>
      </c>
      <c r="E762" t="s">
        <v>22</v>
      </c>
      <c r="F762" t="s">
        <v>23</v>
      </c>
      <c r="G762">
        <v>25</v>
      </c>
      <c r="H762">
        <v>82.2</v>
      </c>
      <c r="I762">
        <v>95</v>
      </c>
      <c r="J762">
        <v>13.97</v>
      </c>
      <c r="K762">
        <v>163.30000000000001</v>
      </c>
      <c r="L762">
        <v>109</v>
      </c>
      <c r="M762">
        <v>13.88</v>
      </c>
      <c r="N762">
        <v>264.89999999999998</v>
      </c>
      <c r="O762">
        <v>104</v>
      </c>
      <c r="P762">
        <v>11.92</v>
      </c>
      <c r="Q762">
        <v>5.0999999999999996</v>
      </c>
      <c r="R762">
        <v>6</v>
      </c>
      <c r="S762">
        <v>1.38</v>
      </c>
      <c r="T762">
        <v>0</v>
      </c>
      <c r="U762" t="s">
        <v>22</v>
      </c>
      <c r="V762">
        <f>IF(tbl_Customers[[#This Row],[churn]] = "yes", 1, 0)</f>
        <v>0</v>
      </c>
      <c r="W762" t="str">
        <f>IF(tbl_Customers[[#This Row],[number_customer_service_calls]] &lt;= 1, "0-1 Calls", IF(tbl_Customers[[#This Row],[number_customer_service_calls]] &lt;= 3, "2-3 Calls", IF(tbl_Customers[[#This Row],[number_customer_service_calls]] &lt;=5, "4-5 Calls", "6+ Calls")))</f>
        <v>0-1 Calls</v>
      </c>
      <c r="X762" t="str">
        <f>IF(tbl_Customers[[#This Row],[account_length]] &lt;= 50, "0-50", IF(tbl_Customers[[#This Row],[account_length]] &lt;=100, "51-100", IF(tbl_Customers[[#This Row],[account_length]] &lt;= 150, "101-150", "151+")))</f>
        <v>101-150</v>
      </c>
      <c r="Y762" t="str">
        <f>IF(tbl_Customers[[#This Row],[total_intl_charge]] &lt;= 3, "Low Charges", "High Charges")</f>
        <v>Low Charges</v>
      </c>
      <c r="Z762" t="str">
        <f>IF(tbl_Customers[[#This Row],[total_eve_calls]]&lt;=80,"Low Calls",
IF(tbl_Customers[[#This Row],[total_eve_calls]]&lt;=120,"Medium Calls","High Calls"))</f>
        <v>Medium Calls</v>
      </c>
      <c r="AA762" t="str">
        <f>IF(tbl_Customers[[#This Row],[total_eve_charge]]&lt;=15,"Low Charges",
IF(tbl_Customers[[#This Row],[total_eve_charge]]&lt;=20,"Medium Charges","High Charges"))</f>
        <v>Low Charges</v>
      </c>
      <c r="AB7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62" t="str">
        <f>IF(tbl_Customers[[#This Row],[number_vmail_messages]] = 0, "No Usage", IF(tbl_Customers[[#This Row],[number_vmail_messages]] &lt;= 20, "Low Usage", IF(tbl_Customers[[#This Row],[number_vmail_messages]] &lt;= 40, "Medium Usgae", "High Usage")))</f>
        <v>Medium Usgae</v>
      </c>
      <c r="AD762" t="str">
        <f>IF(tbl_Customers[[#This Row],[total_day_minutes]]&lt;=150,"Low Usage", IF(tbl_Customers[[#This Row],[total_day_minutes]]&lt;=200,"Medium Usage", IF(tbl_Customers[[#This Row],[total_day_minutes]]&lt;=250,"High Usage","Very High Usage")))</f>
        <v>Low Usage</v>
      </c>
      <c r="AE762" t="str">
        <f>IF(tbl_Customers[[#This Row],[total_intl_calls]]&lt;=5,"Low Calls", IF(tbl_Customers[[#This Row],[total_intl_calls]]&lt;=10, "Medium Calls", "High Calls"))</f>
        <v>Medium Calls</v>
      </c>
      <c r="AF7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62" s="36" t="str">
        <f>IF(tbl_Customers[[#This Row],[Churn_Risk_Score]]&gt;=10,"High Risk", IF(tbl_Customers[[#This Row],[Churn_Risk_Score]]&gt;=5,"Medium Risk","Low Risk"))</f>
        <v>Low Risk</v>
      </c>
    </row>
    <row r="763" spans="1:33" x14ac:dyDescent="0.35">
      <c r="A763">
        <v>762</v>
      </c>
      <c r="B763" t="s">
        <v>24</v>
      </c>
      <c r="C763">
        <v>42</v>
      </c>
      <c r="D763" t="s">
        <v>21</v>
      </c>
      <c r="E763" t="s">
        <v>22</v>
      </c>
      <c r="F763" t="s">
        <v>23</v>
      </c>
      <c r="G763">
        <v>32</v>
      </c>
      <c r="H763">
        <v>163.80000000000001</v>
      </c>
      <c r="I763">
        <v>80</v>
      </c>
      <c r="J763">
        <v>27.85</v>
      </c>
      <c r="K763">
        <v>177.8</v>
      </c>
      <c r="L763">
        <v>123</v>
      </c>
      <c r="M763">
        <v>15.11</v>
      </c>
      <c r="N763">
        <v>190.4</v>
      </c>
      <c r="O763">
        <v>106</v>
      </c>
      <c r="P763">
        <v>8.57</v>
      </c>
      <c r="Q763">
        <v>8.1</v>
      </c>
      <c r="R763">
        <v>5</v>
      </c>
      <c r="S763">
        <v>2.19</v>
      </c>
      <c r="T763">
        <v>0</v>
      </c>
      <c r="U763" t="s">
        <v>22</v>
      </c>
      <c r="V763">
        <f>IF(tbl_Customers[[#This Row],[churn]] = "yes", 1, 0)</f>
        <v>0</v>
      </c>
      <c r="W763" t="str">
        <f>IF(tbl_Customers[[#This Row],[number_customer_service_calls]] &lt;= 1, "0-1 Calls", IF(tbl_Customers[[#This Row],[number_customer_service_calls]] &lt;= 3, "2-3 Calls", IF(tbl_Customers[[#This Row],[number_customer_service_calls]] &lt;=5, "4-5 Calls", "6+ Calls")))</f>
        <v>0-1 Calls</v>
      </c>
      <c r="X763" t="str">
        <f>IF(tbl_Customers[[#This Row],[account_length]] &lt;= 50, "0-50", IF(tbl_Customers[[#This Row],[account_length]] &lt;=100, "51-100", IF(tbl_Customers[[#This Row],[account_length]] &lt;= 150, "101-150", "151+")))</f>
        <v>0-50</v>
      </c>
      <c r="Y763" t="str">
        <f>IF(tbl_Customers[[#This Row],[total_intl_charge]] &lt;= 3, "Low Charges", "High Charges")</f>
        <v>Low Charges</v>
      </c>
      <c r="Z763" t="str">
        <f>IF(tbl_Customers[[#This Row],[total_eve_calls]]&lt;=80,"Low Calls",
IF(tbl_Customers[[#This Row],[total_eve_calls]]&lt;=120,"Medium Calls","High Calls"))</f>
        <v>High Calls</v>
      </c>
      <c r="AA763" t="str">
        <f>IF(tbl_Customers[[#This Row],[total_eve_charge]]&lt;=15,"Low Charges",
IF(tbl_Customers[[#This Row],[total_eve_charge]]&lt;=20,"Medium Charges","High Charges"))</f>
        <v>Medium Charges</v>
      </c>
      <c r="AB7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63" t="str">
        <f>IF(tbl_Customers[[#This Row],[number_vmail_messages]] = 0, "No Usage", IF(tbl_Customers[[#This Row],[number_vmail_messages]] &lt;= 20, "Low Usage", IF(tbl_Customers[[#This Row],[number_vmail_messages]] &lt;= 40, "Medium Usgae", "High Usage")))</f>
        <v>Medium Usgae</v>
      </c>
      <c r="AD763" t="str">
        <f>IF(tbl_Customers[[#This Row],[total_day_minutes]]&lt;=150,"Low Usage", IF(tbl_Customers[[#This Row],[total_day_minutes]]&lt;=200,"Medium Usage", IF(tbl_Customers[[#This Row],[total_day_minutes]]&lt;=250,"High Usage","Very High Usage")))</f>
        <v>Medium Usage</v>
      </c>
      <c r="AE763" t="str">
        <f>IF(tbl_Customers[[#This Row],[total_intl_calls]]&lt;=5,"Low Calls", IF(tbl_Customers[[#This Row],[total_intl_calls]]&lt;=10, "Medium Calls", "High Calls"))</f>
        <v>Low Calls</v>
      </c>
      <c r="AF7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63" s="36" t="str">
        <f>IF(tbl_Customers[[#This Row],[Churn_Risk_Score]]&gt;=10,"High Risk", IF(tbl_Customers[[#This Row],[Churn_Risk_Score]]&gt;=5,"Medium Risk","Low Risk"))</f>
        <v>Low Risk</v>
      </c>
    </row>
    <row r="764" spans="1:33" x14ac:dyDescent="0.35">
      <c r="A764">
        <v>763</v>
      </c>
      <c r="B764" t="s">
        <v>34</v>
      </c>
      <c r="C764">
        <v>45</v>
      </c>
      <c r="D764" t="s">
        <v>28</v>
      </c>
      <c r="E764" t="s">
        <v>22</v>
      </c>
      <c r="F764" t="s">
        <v>22</v>
      </c>
      <c r="G764">
        <v>0</v>
      </c>
      <c r="H764">
        <v>159.80000000000001</v>
      </c>
      <c r="I764">
        <v>91</v>
      </c>
      <c r="J764">
        <v>27.17</v>
      </c>
      <c r="K764">
        <v>120.4</v>
      </c>
      <c r="L764">
        <v>86</v>
      </c>
      <c r="M764">
        <v>10.23</v>
      </c>
      <c r="N764">
        <v>163</v>
      </c>
      <c r="O764">
        <v>93</v>
      </c>
      <c r="P764">
        <v>7.34</v>
      </c>
      <c r="Q764">
        <v>10.6</v>
      </c>
      <c r="R764">
        <v>3</v>
      </c>
      <c r="S764">
        <v>2.86</v>
      </c>
      <c r="T764">
        <v>2</v>
      </c>
      <c r="U764" t="s">
        <v>22</v>
      </c>
      <c r="V764">
        <f>IF(tbl_Customers[[#This Row],[churn]] = "yes", 1, 0)</f>
        <v>0</v>
      </c>
      <c r="W764" t="str">
        <f>IF(tbl_Customers[[#This Row],[number_customer_service_calls]] &lt;= 1, "0-1 Calls", IF(tbl_Customers[[#This Row],[number_customer_service_calls]] &lt;= 3, "2-3 Calls", IF(tbl_Customers[[#This Row],[number_customer_service_calls]] &lt;=5, "4-5 Calls", "6+ Calls")))</f>
        <v>2-3 Calls</v>
      </c>
      <c r="X764" t="str">
        <f>IF(tbl_Customers[[#This Row],[account_length]] &lt;= 50, "0-50", IF(tbl_Customers[[#This Row],[account_length]] &lt;=100, "51-100", IF(tbl_Customers[[#This Row],[account_length]] &lt;= 150, "101-150", "151+")))</f>
        <v>0-50</v>
      </c>
      <c r="Y764" t="str">
        <f>IF(tbl_Customers[[#This Row],[total_intl_charge]] &lt;= 3, "Low Charges", "High Charges")</f>
        <v>Low Charges</v>
      </c>
      <c r="Z764" t="str">
        <f>IF(tbl_Customers[[#This Row],[total_eve_calls]]&lt;=80,"Low Calls",
IF(tbl_Customers[[#This Row],[total_eve_calls]]&lt;=120,"Medium Calls","High Calls"))</f>
        <v>Medium Calls</v>
      </c>
      <c r="AA764" t="str">
        <f>IF(tbl_Customers[[#This Row],[total_eve_charge]]&lt;=15,"Low Charges",
IF(tbl_Customers[[#This Row],[total_eve_charge]]&lt;=20,"Medium Charges","High Charges"))</f>
        <v>Low Charges</v>
      </c>
      <c r="AB7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4" t="str">
        <f>IF(tbl_Customers[[#This Row],[number_vmail_messages]] = 0, "No Usage", IF(tbl_Customers[[#This Row],[number_vmail_messages]] &lt;= 20, "Low Usage", IF(tbl_Customers[[#This Row],[number_vmail_messages]] &lt;= 40, "Medium Usgae", "High Usage")))</f>
        <v>No Usage</v>
      </c>
      <c r="AD764" t="str">
        <f>IF(tbl_Customers[[#This Row],[total_day_minutes]]&lt;=150,"Low Usage", IF(tbl_Customers[[#This Row],[total_day_minutes]]&lt;=200,"Medium Usage", IF(tbl_Customers[[#This Row],[total_day_minutes]]&lt;=250,"High Usage","Very High Usage")))</f>
        <v>Medium Usage</v>
      </c>
      <c r="AE764" t="str">
        <f>IF(tbl_Customers[[#This Row],[total_intl_calls]]&lt;=5,"Low Calls", IF(tbl_Customers[[#This Row],[total_intl_calls]]&lt;=10, "Medium Calls", "High Calls"))</f>
        <v>Low Calls</v>
      </c>
      <c r="AF7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64" s="36" t="str">
        <f>IF(tbl_Customers[[#This Row],[Churn_Risk_Score]]&gt;=10,"High Risk", IF(tbl_Customers[[#This Row],[Churn_Risk_Score]]&gt;=5,"Medium Risk","Low Risk"))</f>
        <v>Low Risk</v>
      </c>
    </row>
    <row r="765" spans="1:33" x14ac:dyDescent="0.35">
      <c r="A765">
        <v>764</v>
      </c>
      <c r="B765" t="s">
        <v>48</v>
      </c>
      <c r="C765">
        <v>50</v>
      </c>
      <c r="D765" t="s">
        <v>25</v>
      </c>
      <c r="E765" t="s">
        <v>22</v>
      </c>
      <c r="F765" t="s">
        <v>23</v>
      </c>
      <c r="G765">
        <v>24</v>
      </c>
      <c r="H765">
        <v>214.3</v>
      </c>
      <c r="I765">
        <v>129</v>
      </c>
      <c r="J765">
        <v>36.43</v>
      </c>
      <c r="K765">
        <v>289.8</v>
      </c>
      <c r="L765">
        <v>55</v>
      </c>
      <c r="M765">
        <v>24.63</v>
      </c>
      <c r="N765">
        <v>312.5</v>
      </c>
      <c r="O765">
        <v>130</v>
      </c>
      <c r="P765">
        <v>14.06</v>
      </c>
      <c r="Q765">
        <v>10.6</v>
      </c>
      <c r="R765">
        <v>4</v>
      </c>
      <c r="S765">
        <v>2.86</v>
      </c>
      <c r="T765">
        <v>1</v>
      </c>
      <c r="U765" t="s">
        <v>22</v>
      </c>
      <c r="V765">
        <f>IF(tbl_Customers[[#This Row],[churn]] = "yes", 1, 0)</f>
        <v>0</v>
      </c>
      <c r="W765" t="str">
        <f>IF(tbl_Customers[[#This Row],[number_customer_service_calls]] &lt;= 1, "0-1 Calls", IF(tbl_Customers[[#This Row],[number_customer_service_calls]] &lt;= 3, "2-3 Calls", IF(tbl_Customers[[#This Row],[number_customer_service_calls]] &lt;=5, "4-5 Calls", "6+ Calls")))</f>
        <v>0-1 Calls</v>
      </c>
      <c r="X765" t="str">
        <f>IF(tbl_Customers[[#This Row],[account_length]] &lt;= 50, "0-50", IF(tbl_Customers[[#This Row],[account_length]] &lt;=100, "51-100", IF(tbl_Customers[[#This Row],[account_length]] &lt;= 150, "101-150", "151+")))</f>
        <v>0-50</v>
      </c>
      <c r="Y765" t="str">
        <f>IF(tbl_Customers[[#This Row],[total_intl_charge]] &lt;= 3, "Low Charges", "High Charges")</f>
        <v>Low Charges</v>
      </c>
      <c r="Z765" t="str">
        <f>IF(tbl_Customers[[#This Row],[total_eve_calls]]&lt;=80,"Low Calls",
IF(tbl_Customers[[#This Row],[total_eve_calls]]&lt;=120,"Medium Calls","High Calls"))</f>
        <v>Low Calls</v>
      </c>
      <c r="AA765" t="str">
        <f>IF(tbl_Customers[[#This Row],[total_eve_charge]]&lt;=15,"Low Charges",
IF(tbl_Customers[[#This Row],[total_eve_charge]]&lt;=20,"Medium Charges","High Charges"))</f>
        <v>High Charges</v>
      </c>
      <c r="AB7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5" t="str">
        <f>IF(tbl_Customers[[#This Row],[number_vmail_messages]] = 0, "No Usage", IF(tbl_Customers[[#This Row],[number_vmail_messages]] &lt;= 20, "Low Usage", IF(tbl_Customers[[#This Row],[number_vmail_messages]] &lt;= 40, "Medium Usgae", "High Usage")))</f>
        <v>Medium Usgae</v>
      </c>
      <c r="AD765" t="str">
        <f>IF(tbl_Customers[[#This Row],[total_day_minutes]]&lt;=150,"Low Usage", IF(tbl_Customers[[#This Row],[total_day_minutes]]&lt;=200,"Medium Usage", IF(tbl_Customers[[#This Row],[total_day_minutes]]&lt;=250,"High Usage","Very High Usage")))</f>
        <v>High Usage</v>
      </c>
      <c r="AE765" t="str">
        <f>IF(tbl_Customers[[#This Row],[total_intl_calls]]&lt;=5,"Low Calls", IF(tbl_Customers[[#This Row],[total_intl_calls]]&lt;=10, "Medium Calls", "High Calls"))</f>
        <v>Low Calls</v>
      </c>
      <c r="AF7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65" s="36" t="str">
        <f>IF(tbl_Customers[[#This Row],[Churn_Risk_Score]]&gt;=10,"High Risk", IF(tbl_Customers[[#This Row],[Churn_Risk_Score]]&gt;=5,"Medium Risk","Low Risk"))</f>
        <v>Low Risk</v>
      </c>
    </row>
    <row r="766" spans="1:33" x14ac:dyDescent="0.35">
      <c r="A766">
        <v>765</v>
      </c>
      <c r="B766" t="s">
        <v>29</v>
      </c>
      <c r="C766">
        <v>179</v>
      </c>
      <c r="D766" t="s">
        <v>28</v>
      </c>
      <c r="E766" t="s">
        <v>22</v>
      </c>
      <c r="F766" t="s">
        <v>22</v>
      </c>
      <c r="G766">
        <v>0</v>
      </c>
      <c r="H766">
        <v>287.3</v>
      </c>
      <c r="I766">
        <v>123</v>
      </c>
      <c r="J766">
        <v>48.84</v>
      </c>
      <c r="K766">
        <v>288</v>
      </c>
      <c r="L766">
        <v>114</v>
      </c>
      <c r="M766">
        <v>24.48</v>
      </c>
      <c r="N766">
        <v>266</v>
      </c>
      <c r="O766">
        <v>112</v>
      </c>
      <c r="P766">
        <v>11.97</v>
      </c>
      <c r="Q766">
        <v>10.5</v>
      </c>
      <c r="R766">
        <v>4</v>
      </c>
      <c r="S766">
        <v>2.84</v>
      </c>
      <c r="T766">
        <v>0</v>
      </c>
      <c r="U766" t="s">
        <v>23</v>
      </c>
      <c r="V766">
        <f>IF(tbl_Customers[[#This Row],[churn]] = "yes", 1, 0)</f>
        <v>1</v>
      </c>
      <c r="W766" t="str">
        <f>IF(tbl_Customers[[#This Row],[number_customer_service_calls]] &lt;= 1, "0-1 Calls", IF(tbl_Customers[[#This Row],[number_customer_service_calls]] &lt;= 3, "2-3 Calls", IF(tbl_Customers[[#This Row],[number_customer_service_calls]] &lt;=5, "4-5 Calls", "6+ Calls")))</f>
        <v>0-1 Calls</v>
      </c>
      <c r="X766" t="str">
        <f>IF(tbl_Customers[[#This Row],[account_length]] &lt;= 50, "0-50", IF(tbl_Customers[[#This Row],[account_length]] &lt;=100, "51-100", IF(tbl_Customers[[#This Row],[account_length]] &lt;= 150, "101-150", "151+")))</f>
        <v>151+</v>
      </c>
      <c r="Y766" t="str">
        <f>IF(tbl_Customers[[#This Row],[total_intl_charge]] &lt;= 3, "Low Charges", "High Charges")</f>
        <v>Low Charges</v>
      </c>
      <c r="Z766" t="str">
        <f>IF(tbl_Customers[[#This Row],[total_eve_calls]]&lt;=80,"Low Calls",
IF(tbl_Customers[[#This Row],[total_eve_calls]]&lt;=120,"Medium Calls","High Calls"))</f>
        <v>Medium Calls</v>
      </c>
      <c r="AA766" t="str">
        <f>IF(tbl_Customers[[#This Row],[total_eve_charge]]&lt;=15,"Low Charges",
IF(tbl_Customers[[#This Row],[total_eve_charge]]&lt;=20,"Medium Charges","High Charges"))</f>
        <v>High Charges</v>
      </c>
      <c r="AB7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6" t="str">
        <f>IF(tbl_Customers[[#This Row],[number_vmail_messages]] = 0, "No Usage", IF(tbl_Customers[[#This Row],[number_vmail_messages]] &lt;= 20, "Low Usage", IF(tbl_Customers[[#This Row],[number_vmail_messages]] &lt;= 40, "Medium Usgae", "High Usage")))</f>
        <v>No Usage</v>
      </c>
      <c r="AD766" t="str">
        <f>IF(tbl_Customers[[#This Row],[total_day_minutes]]&lt;=150,"Low Usage", IF(tbl_Customers[[#This Row],[total_day_minutes]]&lt;=200,"Medium Usage", IF(tbl_Customers[[#This Row],[total_day_minutes]]&lt;=250,"High Usage","Very High Usage")))</f>
        <v>Very High Usage</v>
      </c>
      <c r="AE766" t="str">
        <f>IF(tbl_Customers[[#This Row],[total_intl_calls]]&lt;=5,"Low Calls", IF(tbl_Customers[[#This Row],[total_intl_calls]]&lt;=10, "Medium Calls", "High Calls"))</f>
        <v>Low Calls</v>
      </c>
      <c r="AF7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66" s="36" t="str">
        <f>IF(tbl_Customers[[#This Row],[Churn_Risk_Score]]&gt;=10,"High Risk", IF(tbl_Customers[[#This Row],[Churn_Risk_Score]]&gt;=5,"Medium Risk","Low Risk"))</f>
        <v>Medium Risk</v>
      </c>
    </row>
    <row r="767" spans="1:33" x14ac:dyDescent="0.35">
      <c r="A767">
        <v>766</v>
      </c>
      <c r="B767" t="s">
        <v>29</v>
      </c>
      <c r="C767">
        <v>152</v>
      </c>
      <c r="D767" t="s">
        <v>25</v>
      </c>
      <c r="E767" t="s">
        <v>22</v>
      </c>
      <c r="F767" t="s">
        <v>22</v>
      </c>
      <c r="G767">
        <v>0</v>
      </c>
      <c r="H767">
        <v>101.2</v>
      </c>
      <c r="I767">
        <v>122</v>
      </c>
      <c r="J767">
        <v>17.2</v>
      </c>
      <c r="K767">
        <v>141.6</v>
      </c>
      <c r="L767">
        <v>87</v>
      </c>
      <c r="M767">
        <v>12.04</v>
      </c>
      <c r="N767">
        <v>198.5</v>
      </c>
      <c r="O767">
        <v>124</v>
      </c>
      <c r="P767">
        <v>8.93</v>
      </c>
      <c r="Q767">
        <v>7.5</v>
      </c>
      <c r="R767">
        <v>3</v>
      </c>
      <c r="S767">
        <v>2.0299999999999998</v>
      </c>
      <c r="T767">
        <v>2</v>
      </c>
      <c r="U767" t="s">
        <v>22</v>
      </c>
      <c r="V767">
        <f>IF(tbl_Customers[[#This Row],[churn]] = "yes", 1, 0)</f>
        <v>0</v>
      </c>
      <c r="W767" t="str">
        <f>IF(tbl_Customers[[#This Row],[number_customer_service_calls]] &lt;= 1, "0-1 Calls", IF(tbl_Customers[[#This Row],[number_customer_service_calls]] &lt;= 3, "2-3 Calls", IF(tbl_Customers[[#This Row],[number_customer_service_calls]] &lt;=5, "4-5 Calls", "6+ Calls")))</f>
        <v>2-3 Calls</v>
      </c>
      <c r="X767" t="str">
        <f>IF(tbl_Customers[[#This Row],[account_length]] &lt;= 50, "0-50", IF(tbl_Customers[[#This Row],[account_length]] &lt;=100, "51-100", IF(tbl_Customers[[#This Row],[account_length]] &lt;= 150, "101-150", "151+")))</f>
        <v>151+</v>
      </c>
      <c r="Y767" t="str">
        <f>IF(tbl_Customers[[#This Row],[total_intl_charge]] &lt;= 3, "Low Charges", "High Charges")</f>
        <v>Low Charges</v>
      </c>
      <c r="Z767" t="str">
        <f>IF(tbl_Customers[[#This Row],[total_eve_calls]]&lt;=80,"Low Calls",
IF(tbl_Customers[[#This Row],[total_eve_calls]]&lt;=120,"Medium Calls","High Calls"))</f>
        <v>Medium Calls</v>
      </c>
      <c r="AA767" t="str">
        <f>IF(tbl_Customers[[#This Row],[total_eve_charge]]&lt;=15,"Low Charges",
IF(tbl_Customers[[#This Row],[total_eve_charge]]&lt;=20,"Medium Charges","High Charges"))</f>
        <v>Low Charges</v>
      </c>
      <c r="AB7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67" t="str">
        <f>IF(tbl_Customers[[#This Row],[number_vmail_messages]] = 0, "No Usage", IF(tbl_Customers[[#This Row],[number_vmail_messages]] &lt;= 20, "Low Usage", IF(tbl_Customers[[#This Row],[number_vmail_messages]] &lt;= 40, "Medium Usgae", "High Usage")))</f>
        <v>No Usage</v>
      </c>
      <c r="AD767" t="str">
        <f>IF(tbl_Customers[[#This Row],[total_day_minutes]]&lt;=150,"Low Usage", IF(tbl_Customers[[#This Row],[total_day_minutes]]&lt;=200,"Medium Usage", IF(tbl_Customers[[#This Row],[total_day_minutes]]&lt;=250,"High Usage","Very High Usage")))</f>
        <v>Low Usage</v>
      </c>
      <c r="AE767" t="str">
        <f>IF(tbl_Customers[[#This Row],[total_intl_calls]]&lt;=5,"Low Calls", IF(tbl_Customers[[#This Row],[total_intl_calls]]&lt;=10, "Medium Calls", "High Calls"))</f>
        <v>Low Calls</v>
      </c>
      <c r="AF7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67" s="36" t="str">
        <f>IF(tbl_Customers[[#This Row],[Churn_Risk_Score]]&gt;=10,"High Risk", IF(tbl_Customers[[#This Row],[Churn_Risk_Score]]&gt;=5,"Medium Risk","Low Risk"))</f>
        <v>Low Risk</v>
      </c>
    </row>
    <row r="768" spans="1:33" x14ac:dyDescent="0.35">
      <c r="A768">
        <v>767</v>
      </c>
      <c r="B768" t="s">
        <v>45</v>
      </c>
      <c r="C768">
        <v>72</v>
      </c>
      <c r="D768" t="s">
        <v>21</v>
      </c>
      <c r="E768" t="s">
        <v>22</v>
      </c>
      <c r="F768" t="s">
        <v>22</v>
      </c>
      <c r="G768">
        <v>0</v>
      </c>
      <c r="H768">
        <v>109.1</v>
      </c>
      <c r="I768">
        <v>97</v>
      </c>
      <c r="J768">
        <v>18.55</v>
      </c>
      <c r="K768">
        <v>115.7</v>
      </c>
      <c r="L768">
        <v>96</v>
      </c>
      <c r="M768">
        <v>9.83</v>
      </c>
      <c r="N768">
        <v>295.8</v>
      </c>
      <c r="O768">
        <v>84</v>
      </c>
      <c r="P768">
        <v>13.31</v>
      </c>
      <c r="Q768">
        <v>8.3000000000000007</v>
      </c>
      <c r="R768">
        <v>6</v>
      </c>
      <c r="S768">
        <v>2.2400000000000002</v>
      </c>
      <c r="T768">
        <v>0</v>
      </c>
      <c r="U768" t="s">
        <v>22</v>
      </c>
      <c r="V768">
        <f>IF(tbl_Customers[[#This Row],[churn]] = "yes", 1, 0)</f>
        <v>0</v>
      </c>
      <c r="W768" t="str">
        <f>IF(tbl_Customers[[#This Row],[number_customer_service_calls]] &lt;= 1, "0-1 Calls", IF(tbl_Customers[[#This Row],[number_customer_service_calls]] &lt;= 3, "2-3 Calls", IF(tbl_Customers[[#This Row],[number_customer_service_calls]] &lt;=5, "4-5 Calls", "6+ Calls")))</f>
        <v>0-1 Calls</v>
      </c>
      <c r="X768" t="str">
        <f>IF(tbl_Customers[[#This Row],[account_length]] &lt;= 50, "0-50", IF(tbl_Customers[[#This Row],[account_length]] &lt;=100, "51-100", IF(tbl_Customers[[#This Row],[account_length]] &lt;= 150, "101-150", "151+")))</f>
        <v>51-100</v>
      </c>
      <c r="Y768" t="str">
        <f>IF(tbl_Customers[[#This Row],[total_intl_charge]] &lt;= 3, "Low Charges", "High Charges")</f>
        <v>Low Charges</v>
      </c>
      <c r="Z768" t="str">
        <f>IF(tbl_Customers[[#This Row],[total_eve_calls]]&lt;=80,"Low Calls",
IF(tbl_Customers[[#This Row],[total_eve_calls]]&lt;=120,"Medium Calls","High Calls"))</f>
        <v>Medium Calls</v>
      </c>
      <c r="AA768" t="str">
        <f>IF(tbl_Customers[[#This Row],[total_eve_charge]]&lt;=15,"Low Charges",
IF(tbl_Customers[[#This Row],[total_eve_charge]]&lt;=20,"Medium Charges","High Charges"))</f>
        <v>Low Charges</v>
      </c>
      <c r="AB7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68" t="str">
        <f>IF(tbl_Customers[[#This Row],[number_vmail_messages]] = 0, "No Usage", IF(tbl_Customers[[#This Row],[number_vmail_messages]] &lt;= 20, "Low Usage", IF(tbl_Customers[[#This Row],[number_vmail_messages]] &lt;= 40, "Medium Usgae", "High Usage")))</f>
        <v>No Usage</v>
      </c>
      <c r="AD768" t="str">
        <f>IF(tbl_Customers[[#This Row],[total_day_minutes]]&lt;=150,"Low Usage", IF(tbl_Customers[[#This Row],[total_day_minutes]]&lt;=200,"Medium Usage", IF(tbl_Customers[[#This Row],[total_day_minutes]]&lt;=250,"High Usage","Very High Usage")))</f>
        <v>Low Usage</v>
      </c>
      <c r="AE768" t="str">
        <f>IF(tbl_Customers[[#This Row],[total_intl_calls]]&lt;=5,"Low Calls", IF(tbl_Customers[[#This Row],[total_intl_calls]]&lt;=10, "Medium Calls", "High Calls"))</f>
        <v>Medium Calls</v>
      </c>
      <c r="AF7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68" s="36" t="str">
        <f>IF(tbl_Customers[[#This Row],[Churn_Risk_Score]]&gt;=10,"High Risk", IF(tbl_Customers[[#This Row],[Churn_Risk_Score]]&gt;=5,"Medium Risk","Low Risk"))</f>
        <v>Low Risk</v>
      </c>
    </row>
    <row r="769" spans="1:33" x14ac:dyDescent="0.35">
      <c r="A769">
        <v>768</v>
      </c>
      <c r="B769" t="s">
        <v>73</v>
      </c>
      <c r="C769">
        <v>52</v>
      </c>
      <c r="D769" t="s">
        <v>25</v>
      </c>
      <c r="E769" t="s">
        <v>22</v>
      </c>
      <c r="F769" t="s">
        <v>22</v>
      </c>
      <c r="G769">
        <v>0</v>
      </c>
      <c r="H769">
        <v>215.9</v>
      </c>
      <c r="I769">
        <v>67</v>
      </c>
      <c r="J769">
        <v>36.700000000000003</v>
      </c>
      <c r="K769">
        <v>217</v>
      </c>
      <c r="L769">
        <v>108</v>
      </c>
      <c r="M769">
        <v>18.45</v>
      </c>
      <c r="N769">
        <v>342.8</v>
      </c>
      <c r="O769">
        <v>130</v>
      </c>
      <c r="P769">
        <v>15.43</v>
      </c>
      <c r="Q769">
        <v>5.2</v>
      </c>
      <c r="R769">
        <v>2</v>
      </c>
      <c r="S769">
        <v>1.4</v>
      </c>
      <c r="T769">
        <v>1</v>
      </c>
      <c r="U769" t="s">
        <v>22</v>
      </c>
      <c r="V769">
        <f>IF(tbl_Customers[[#This Row],[churn]] = "yes", 1, 0)</f>
        <v>0</v>
      </c>
      <c r="W769" t="str">
        <f>IF(tbl_Customers[[#This Row],[number_customer_service_calls]] &lt;= 1, "0-1 Calls", IF(tbl_Customers[[#This Row],[number_customer_service_calls]] &lt;= 3, "2-3 Calls", IF(tbl_Customers[[#This Row],[number_customer_service_calls]] &lt;=5, "4-5 Calls", "6+ Calls")))</f>
        <v>0-1 Calls</v>
      </c>
      <c r="X769" t="str">
        <f>IF(tbl_Customers[[#This Row],[account_length]] &lt;= 50, "0-50", IF(tbl_Customers[[#This Row],[account_length]] &lt;=100, "51-100", IF(tbl_Customers[[#This Row],[account_length]] &lt;= 150, "101-150", "151+")))</f>
        <v>51-100</v>
      </c>
      <c r="Y769" t="str">
        <f>IF(tbl_Customers[[#This Row],[total_intl_charge]] &lt;= 3, "Low Charges", "High Charges")</f>
        <v>Low Charges</v>
      </c>
      <c r="Z769" t="str">
        <f>IF(tbl_Customers[[#This Row],[total_eve_calls]]&lt;=80,"Low Calls",
IF(tbl_Customers[[#This Row],[total_eve_calls]]&lt;=120,"Medium Calls","High Calls"))</f>
        <v>Medium Calls</v>
      </c>
      <c r="AA769" t="str">
        <f>IF(tbl_Customers[[#This Row],[total_eve_charge]]&lt;=15,"Low Charges",
IF(tbl_Customers[[#This Row],[total_eve_charge]]&lt;=20,"Medium Charges","High Charges"))</f>
        <v>Medium Charges</v>
      </c>
      <c r="AB7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9" t="str">
        <f>IF(tbl_Customers[[#This Row],[number_vmail_messages]] = 0, "No Usage", IF(tbl_Customers[[#This Row],[number_vmail_messages]] &lt;= 20, "Low Usage", IF(tbl_Customers[[#This Row],[number_vmail_messages]] &lt;= 40, "Medium Usgae", "High Usage")))</f>
        <v>No Usage</v>
      </c>
      <c r="AD769" t="str">
        <f>IF(tbl_Customers[[#This Row],[total_day_minutes]]&lt;=150,"Low Usage", IF(tbl_Customers[[#This Row],[total_day_minutes]]&lt;=200,"Medium Usage", IF(tbl_Customers[[#This Row],[total_day_minutes]]&lt;=250,"High Usage","Very High Usage")))</f>
        <v>High Usage</v>
      </c>
      <c r="AE769" t="str">
        <f>IF(tbl_Customers[[#This Row],[total_intl_calls]]&lt;=5,"Low Calls", IF(tbl_Customers[[#This Row],[total_intl_calls]]&lt;=10, "Medium Calls", "High Calls"))</f>
        <v>Low Calls</v>
      </c>
      <c r="AF7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69" s="36" t="str">
        <f>IF(tbl_Customers[[#This Row],[Churn_Risk_Score]]&gt;=10,"High Risk", IF(tbl_Customers[[#This Row],[Churn_Risk_Score]]&gt;=5,"Medium Risk","Low Risk"))</f>
        <v>Low Risk</v>
      </c>
    </row>
    <row r="770" spans="1:33" x14ac:dyDescent="0.35">
      <c r="A770">
        <v>769</v>
      </c>
      <c r="B770" t="s">
        <v>39</v>
      </c>
      <c r="C770">
        <v>125</v>
      </c>
      <c r="D770" t="s">
        <v>21</v>
      </c>
      <c r="E770" t="s">
        <v>22</v>
      </c>
      <c r="F770" t="s">
        <v>22</v>
      </c>
      <c r="G770">
        <v>0</v>
      </c>
      <c r="H770">
        <v>203.4</v>
      </c>
      <c r="I770">
        <v>110</v>
      </c>
      <c r="J770">
        <v>34.58</v>
      </c>
      <c r="K770">
        <v>128.69999999999999</v>
      </c>
      <c r="L770">
        <v>97</v>
      </c>
      <c r="M770">
        <v>10.94</v>
      </c>
      <c r="N770">
        <v>190.5</v>
      </c>
      <c r="O770">
        <v>113</v>
      </c>
      <c r="P770">
        <v>8.57</v>
      </c>
      <c r="Q770">
        <v>11</v>
      </c>
      <c r="R770">
        <v>4</v>
      </c>
      <c r="S770">
        <v>2.97</v>
      </c>
      <c r="T770">
        <v>1</v>
      </c>
      <c r="U770" t="s">
        <v>22</v>
      </c>
      <c r="V770">
        <f>IF(tbl_Customers[[#This Row],[churn]] = "yes", 1, 0)</f>
        <v>0</v>
      </c>
      <c r="W770" t="str">
        <f>IF(tbl_Customers[[#This Row],[number_customer_service_calls]] &lt;= 1, "0-1 Calls", IF(tbl_Customers[[#This Row],[number_customer_service_calls]] &lt;= 3, "2-3 Calls", IF(tbl_Customers[[#This Row],[number_customer_service_calls]] &lt;=5, "4-5 Calls", "6+ Calls")))</f>
        <v>0-1 Calls</v>
      </c>
      <c r="X770" t="str">
        <f>IF(tbl_Customers[[#This Row],[account_length]] &lt;= 50, "0-50", IF(tbl_Customers[[#This Row],[account_length]] &lt;=100, "51-100", IF(tbl_Customers[[#This Row],[account_length]] &lt;= 150, "101-150", "151+")))</f>
        <v>101-150</v>
      </c>
      <c r="Y770" t="str">
        <f>IF(tbl_Customers[[#This Row],[total_intl_charge]] &lt;= 3, "Low Charges", "High Charges")</f>
        <v>Low Charges</v>
      </c>
      <c r="Z770" t="str">
        <f>IF(tbl_Customers[[#This Row],[total_eve_calls]]&lt;=80,"Low Calls",
IF(tbl_Customers[[#This Row],[total_eve_calls]]&lt;=120,"Medium Calls","High Calls"))</f>
        <v>Medium Calls</v>
      </c>
      <c r="AA770" t="str">
        <f>IF(tbl_Customers[[#This Row],[total_eve_charge]]&lt;=15,"Low Charges",
IF(tbl_Customers[[#This Row],[total_eve_charge]]&lt;=20,"Medium Charges","High Charges"))</f>
        <v>Low Charges</v>
      </c>
      <c r="AB7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0" t="str">
        <f>IF(tbl_Customers[[#This Row],[number_vmail_messages]] = 0, "No Usage", IF(tbl_Customers[[#This Row],[number_vmail_messages]] &lt;= 20, "Low Usage", IF(tbl_Customers[[#This Row],[number_vmail_messages]] &lt;= 40, "Medium Usgae", "High Usage")))</f>
        <v>No Usage</v>
      </c>
      <c r="AD770" t="str">
        <f>IF(tbl_Customers[[#This Row],[total_day_minutes]]&lt;=150,"Low Usage", IF(tbl_Customers[[#This Row],[total_day_minutes]]&lt;=200,"Medium Usage", IF(tbl_Customers[[#This Row],[total_day_minutes]]&lt;=250,"High Usage","Very High Usage")))</f>
        <v>High Usage</v>
      </c>
      <c r="AE770" t="str">
        <f>IF(tbl_Customers[[#This Row],[total_intl_calls]]&lt;=5,"Low Calls", IF(tbl_Customers[[#This Row],[total_intl_calls]]&lt;=10, "Medium Calls", "High Calls"))</f>
        <v>Low Calls</v>
      </c>
      <c r="AF7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0" s="36" t="str">
        <f>IF(tbl_Customers[[#This Row],[Churn_Risk_Score]]&gt;=10,"High Risk", IF(tbl_Customers[[#This Row],[Churn_Risk_Score]]&gt;=5,"Medium Risk","Low Risk"))</f>
        <v>Low Risk</v>
      </c>
    </row>
    <row r="771" spans="1:33" x14ac:dyDescent="0.35">
      <c r="A771">
        <v>770</v>
      </c>
      <c r="B771" t="s">
        <v>38</v>
      </c>
      <c r="C771">
        <v>143</v>
      </c>
      <c r="D771" t="s">
        <v>28</v>
      </c>
      <c r="E771" t="s">
        <v>22</v>
      </c>
      <c r="F771" t="s">
        <v>22</v>
      </c>
      <c r="G771">
        <v>0</v>
      </c>
      <c r="H771">
        <v>110.1</v>
      </c>
      <c r="I771">
        <v>113</v>
      </c>
      <c r="J771">
        <v>18.72</v>
      </c>
      <c r="K771">
        <v>169</v>
      </c>
      <c r="L771">
        <v>59</v>
      </c>
      <c r="M771">
        <v>14.37</v>
      </c>
      <c r="N771">
        <v>166.7</v>
      </c>
      <c r="O771">
        <v>94</v>
      </c>
      <c r="P771">
        <v>7.5</v>
      </c>
      <c r="Q771">
        <v>9.1999999999999993</v>
      </c>
      <c r="R771">
        <v>2</v>
      </c>
      <c r="S771">
        <v>2.48</v>
      </c>
      <c r="T771">
        <v>1</v>
      </c>
      <c r="U771" t="s">
        <v>22</v>
      </c>
      <c r="V771">
        <f>IF(tbl_Customers[[#This Row],[churn]] = "yes", 1, 0)</f>
        <v>0</v>
      </c>
      <c r="W771" t="str">
        <f>IF(tbl_Customers[[#This Row],[number_customer_service_calls]] &lt;= 1, "0-1 Calls", IF(tbl_Customers[[#This Row],[number_customer_service_calls]] &lt;= 3, "2-3 Calls", IF(tbl_Customers[[#This Row],[number_customer_service_calls]] &lt;=5, "4-5 Calls", "6+ Calls")))</f>
        <v>0-1 Calls</v>
      </c>
      <c r="X771" t="str">
        <f>IF(tbl_Customers[[#This Row],[account_length]] &lt;= 50, "0-50", IF(tbl_Customers[[#This Row],[account_length]] &lt;=100, "51-100", IF(tbl_Customers[[#This Row],[account_length]] &lt;= 150, "101-150", "151+")))</f>
        <v>101-150</v>
      </c>
      <c r="Y771" t="str">
        <f>IF(tbl_Customers[[#This Row],[total_intl_charge]] &lt;= 3, "Low Charges", "High Charges")</f>
        <v>Low Charges</v>
      </c>
      <c r="Z771" t="str">
        <f>IF(tbl_Customers[[#This Row],[total_eve_calls]]&lt;=80,"Low Calls",
IF(tbl_Customers[[#This Row],[total_eve_calls]]&lt;=120,"Medium Calls","High Calls"))</f>
        <v>Low Calls</v>
      </c>
      <c r="AA771" t="str">
        <f>IF(tbl_Customers[[#This Row],[total_eve_charge]]&lt;=15,"Low Charges",
IF(tbl_Customers[[#This Row],[total_eve_charge]]&lt;=20,"Medium Charges","High Charges"))</f>
        <v>Low Charges</v>
      </c>
      <c r="AB7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71" t="str">
        <f>IF(tbl_Customers[[#This Row],[number_vmail_messages]] = 0, "No Usage", IF(tbl_Customers[[#This Row],[number_vmail_messages]] &lt;= 20, "Low Usage", IF(tbl_Customers[[#This Row],[number_vmail_messages]] &lt;= 40, "Medium Usgae", "High Usage")))</f>
        <v>No Usage</v>
      </c>
      <c r="AD771" t="str">
        <f>IF(tbl_Customers[[#This Row],[total_day_minutes]]&lt;=150,"Low Usage", IF(tbl_Customers[[#This Row],[total_day_minutes]]&lt;=200,"Medium Usage", IF(tbl_Customers[[#This Row],[total_day_minutes]]&lt;=250,"High Usage","Very High Usage")))</f>
        <v>Low Usage</v>
      </c>
      <c r="AE771" t="str">
        <f>IF(tbl_Customers[[#This Row],[total_intl_calls]]&lt;=5,"Low Calls", IF(tbl_Customers[[#This Row],[total_intl_calls]]&lt;=10, "Medium Calls", "High Calls"))</f>
        <v>Low Calls</v>
      </c>
      <c r="AF7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1" s="36" t="str">
        <f>IF(tbl_Customers[[#This Row],[Churn_Risk_Score]]&gt;=10,"High Risk", IF(tbl_Customers[[#This Row],[Churn_Risk_Score]]&gt;=5,"Medium Risk","Low Risk"))</f>
        <v>Low Risk</v>
      </c>
    </row>
    <row r="772" spans="1:33" x14ac:dyDescent="0.35">
      <c r="A772">
        <v>771</v>
      </c>
      <c r="B772" t="s">
        <v>33</v>
      </c>
      <c r="C772">
        <v>65</v>
      </c>
      <c r="D772" t="s">
        <v>21</v>
      </c>
      <c r="E772" t="s">
        <v>22</v>
      </c>
      <c r="F772" t="s">
        <v>22</v>
      </c>
      <c r="G772">
        <v>0</v>
      </c>
      <c r="H772">
        <v>111</v>
      </c>
      <c r="I772">
        <v>51</v>
      </c>
      <c r="J772">
        <v>18.87</v>
      </c>
      <c r="K772">
        <v>219.8</v>
      </c>
      <c r="L772">
        <v>84</v>
      </c>
      <c r="M772">
        <v>18.68</v>
      </c>
      <c r="N772">
        <v>202</v>
      </c>
      <c r="O772">
        <v>89</v>
      </c>
      <c r="P772">
        <v>9.09</v>
      </c>
      <c r="Q772">
        <v>4.4000000000000004</v>
      </c>
      <c r="R772">
        <v>14</v>
      </c>
      <c r="S772">
        <v>1.19</v>
      </c>
      <c r="T772">
        <v>1</v>
      </c>
      <c r="U772" t="s">
        <v>22</v>
      </c>
      <c r="V772">
        <f>IF(tbl_Customers[[#This Row],[churn]] = "yes", 1, 0)</f>
        <v>0</v>
      </c>
      <c r="W772" t="str">
        <f>IF(tbl_Customers[[#This Row],[number_customer_service_calls]] &lt;= 1, "0-1 Calls", IF(tbl_Customers[[#This Row],[number_customer_service_calls]] &lt;= 3, "2-3 Calls", IF(tbl_Customers[[#This Row],[number_customer_service_calls]] &lt;=5, "4-5 Calls", "6+ Calls")))</f>
        <v>0-1 Calls</v>
      </c>
      <c r="X772" t="str">
        <f>IF(tbl_Customers[[#This Row],[account_length]] &lt;= 50, "0-50", IF(tbl_Customers[[#This Row],[account_length]] &lt;=100, "51-100", IF(tbl_Customers[[#This Row],[account_length]] &lt;= 150, "101-150", "151+")))</f>
        <v>51-100</v>
      </c>
      <c r="Y772" t="str">
        <f>IF(tbl_Customers[[#This Row],[total_intl_charge]] &lt;= 3, "Low Charges", "High Charges")</f>
        <v>Low Charges</v>
      </c>
      <c r="Z772" t="str">
        <f>IF(tbl_Customers[[#This Row],[total_eve_calls]]&lt;=80,"Low Calls",
IF(tbl_Customers[[#This Row],[total_eve_calls]]&lt;=120,"Medium Calls","High Calls"))</f>
        <v>Medium Calls</v>
      </c>
      <c r="AA772" t="str">
        <f>IF(tbl_Customers[[#This Row],[total_eve_charge]]&lt;=15,"Low Charges",
IF(tbl_Customers[[#This Row],[total_eve_charge]]&lt;=20,"Medium Charges","High Charges"))</f>
        <v>Medium Charges</v>
      </c>
      <c r="AB7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2" t="str">
        <f>IF(tbl_Customers[[#This Row],[number_vmail_messages]] = 0, "No Usage", IF(tbl_Customers[[#This Row],[number_vmail_messages]] &lt;= 20, "Low Usage", IF(tbl_Customers[[#This Row],[number_vmail_messages]] &lt;= 40, "Medium Usgae", "High Usage")))</f>
        <v>No Usage</v>
      </c>
      <c r="AD772" t="str">
        <f>IF(tbl_Customers[[#This Row],[total_day_minutes]]&lt;=150,"Low Usage", IF(tbl_Customers[[#This Row],[total_day_minutes]]&lt;=200,"Medium Usage", IF(tbl_Customers[[#This Row],[total_day_minutes]]&lt;=250,"High Usage","Very High Usage")))</f>
        <v>Low Usage</v>
      </c>
      <c r="AE772" t="str">
        <f>IF(tbl_Customers[[#This Row],[total_intl_calls]]&lt;=5,"Low Calls", IF(tbl_Customers[[#This Row],[total_intl_calls]]&lt;=10, "Medium Calls", "High Calls"))</f>
        <v>High Calls</v>
      </c>
      <c r="AF7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2" s="36" t="str">
        <f>IF(tbl_Customers[[#This Row],[Churn_Risk_Score]]&gt;=10,"High Risk", IF(tbl_Customers[[#This Row],[Churn_Risk_Score]]&gt;=5,"Medium Risk","Low Risk"))</f>
        <v>Low Risk</v>
      </c>
    </row>
    <row r="773" spans="1:33" x14ac:dyDescent="0.35">
      <c r="A773">
        <v>772</v>
      </c>
      <c r="B773" t="s">
        <v>67</v>
      </c>
      <c r="C773">
        <v>1</v>
      </c>
      <c r="D773" t="s">
        <v>21</v>
      </c>
      <c r="E773" t="s">
        <v>22</v>
      </c>
      <c r="F773" t="s">
        <v>22</v>
      </c>
      <c r="G773">
        <v>0</v>
      </c>
      <c r="H773">
        <v>144.80000000000001</v>
      </c>
      <c r="I773">
        <v>107</v>
      </c>
      <c r="J773">
        <v>24.62</v>
      </c>
      <c r="K773">
        <v>112.5</v>
      </c>
      <c r="L773">
        <v>66</v>
      </c>
      <c r="M773">
        <v>9.56</v>
      </c>
      <c r="N773">
        <v>218.7</v>
      </c>
      <c r="O773">
        <v>79</v>
      </c>
      <c r="P773">
        <v>9.84</v>
      </c>
      <c r="Q773">
        <v>13.8</v>
      </c>
      <c r="R773">
        <v>3</v>
      </c>
      <c r="S773">
        <v>3.73</v>
      </c>
      <c r="T773">
        <v>1</v>
      </c>
      <c r="U773" t="s">
        <v>22</v>
      </c>
      <c r="V773">
        <f>IF(tbl_Customers[[#This Row],[churn]] = "yes", 1, 0)</f>
        <v>0</v>
      </c>
      <c r="W773" t="str">
        <f>IF(tbl_Customers[[#This Row],[number_customer_service_calls]] &lt;= 1, "0-1 Calls", IF(tbl_Customers[[#This Row],[number_customer_service_calls]] &lt;= 3, "2-3 Calls", IF(tbl_Customers[[#This Row],[number_customer_service_calls]] &lt;=5, "4-5 Calls", "6+ Calls")))</f>
        <v>0-1 Calls</v>
      </c>
      <c r="X773" t="str">
        <f>IF(tbl_Customers[[#This Row],[account_length]] &lt;= 50, "0-50", IF(tbl_Customers[[#This Row],[account_length]] &lt;=100, "51-100", IF(tbl_Customers[[#This Row],[account_length]] &lt;= 150, "101-150", "151+")))</f>
        <v>0-50</v>
      </c>
      <c r="Y773" t="str">
        <f>IF(tbl_Customers[[#This Row],[total_intl_charge]] &lt;= 3, "Low Charges", "High Charges")</f>
        <v>High Charges</v>
      </c>
      <c r="Z773" t="str">
        <f>IF(tbl_Customers[[#This Row],[total_eve_calls]]&lt;=80,"Low Calls",
IF(tbl_Customers[[#This Row],[total_eve_calls]]&lt;=120,"Medium Calls","High Calls"))</f>
        <v>Low Calls</v>
      </c>
      <c r="AA773" t="str">
        <f>IF(tbl_Customers[[#This Row],[total_eve_charge]]&lt;=15,"Low Charges",
IF(tbl_Customers[[#This Row],[total_eve_charge]]&lt;=20,"Medium Charges","High Charges"))</f>
        <v>Low Charges</v>
      </c>
      <c r="AB7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3" t="str">
        <f>IF(tbl_Customers[[#This Row],[number_vmail_messages]] = 0, "No Usage", IF(tbl_Customers[[#This Row],[number_vmail_messages]] &lt;= 20, "Low Usage", IF(tbl_Customers[[#This Row],[number_vmail_messages]] &lt;= 40, "Medium Usgae", "High Usage")))</f>
        <v>No Usage</v>
      </c>
      <c r="AD773" t="str">
        <f>IF(tbl_Customers[[#This Row],[total_day_minutes]]&lt;=150,"Low Usage", IF(tbl_Customers[[#This Row],[total_day_minutes]]&lt;=200,"Medium Usage", IF(tbl_Customers[[#This Row],[total_day_minutes]]&lt;=250,"High Usage","Very High Usage")))</f>
        <v>Low Usage</v>
      </c>
      <c r="AE773" t="str">
        <f>IF(tbl_Customers[[#This Row],[total_intl_calls]]&lt;=5,"Low Calls", IF(tbl_Customers[[#This Row],[total_intl_calls]]&lt;=10, "Medium Calls", "High Calls"))</f>
        <v>Low Calls</v>
      </c>
      <c r="AF7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73" s="36" t="str">
        <f>IF(tbl_Customers[[#This Row],[Churn_Risk_Score]]&gt;=10,"High Risk", IF(tbl_Customers[[#This Row],[Churn_Risk_Score]]&gt;=5,"Medium Risk","Low Risk"))</f>
        <v>Low Risk</v>
      </c>
    </row>
    <row r="774" spans="1:33" x14ac:dyDescent="0.35">
      <c r="A774">
        <v>773</v>
      </c>
      <c r="B774" t="s">
        <v>65</v>
      </c>
      <c r="C774">
        <v>60</v>
      </c>
      <c r="D774" t="s">
        <v>25</v>
      </c>
      <c r="E774" t="s">
        <v>22</v>
      </c>
      <c r="F774" t="s">
        <v>22</v>
      </c>
      <c r="G774">
        <v>0</v>
      </c>
      <c r="H774">
        <v>135.4</v>
      </c>
      <c r="I774">
        <v>134</v>
      </c>
      <c r="J774">
        <v>23.02</v>
      </c>
      <c r="K774">
        <v>205.9</v>
      </c>
      <c r="L774">
        <v>85</v>
      </c>
      <c r="M774">
        <v>17.5</v>
      </c>
      <c r="N774">
        <v>204</v>
      </c>
      <c r="O774">
        <v>103</v>
      </c>
      <c r="P774">
        <v>9.18</v>
      </c>
      <c r="Q774">
        <v>7.9</v>
      </c>
      <c r="R774">
        <v>4</v>
      </c>
      <c r="S774">
        <v>2.13</v>
      </c>
      <c r="T774">
        <v>1</v>
      </c>
      <c r="U774" t="s">
        <v>22</v>
      </c>
      <c r="V774">
        <f>IF(tbl_Customers[[#This Row],[churn]] = "yes", 1, 0)</f>
        <v>0</v>
      </c>
      <c r="W774" t="str">
        <f>IF(tbl_Customers[[#This Row],[number_customer_service_calls]] &lt;= 1, "0-1 Calls", IF(tbl_Customers[[#This Row],[number_customer_service_calls]] &lt;= 3, "2-3 Calls", IF(tbl_Customers[[#This Row],[number_customer_service_calls]] &lt;=5, "4-5 Calls", "6+ Calls")))</f>
        <v>0-1 Calls</v>
      </c>
      <c r="X774" t="str">
        <f>IF(tbl_Customers[[#This Row],[account_length]] &lt;= 50, "0-50", IF(tbl_Customers[[#This Row],[account_length]] &lt;=100, "51-100", IF(tbl_Customers[[#This Row],[account_length]] &lt;= 150, "101-150", "151+")))</f>
        <v>51-100</v>
      </c>
      <c r="Y774" t="str">
        <f>IF(tbl_Customers[[#This Row],[total_intl_charge]] &lt;= 3, "Low Charges", "High Charges")</f>
        <v>Low Charges</v>
      </c>
      <c r="Z774" t="str">
        <f>IF(tbl_Customers[[#This Row],[total_eve_calls]]&lt;=80,"Low Calls",
IF(tbl_Customers[[#This Row],[total_eve_calls]]&lt;=120,"Medium Calls","High Calls"))</f>
        <v>Medium Calls</v>
      </c>
      <c r="AA774" t="str">
        <f>IF(tbl_Customers[[#This Row],[total_eve_charge]]&lt;=15,"Low Charges",
IF(tbl_Customers[[#This Row],[total_eve_charge]]&lt;=20,"Medium Charges","High Charges"))</f>
        <v>Medium Charges</v>
      </c>
      <c r="AB7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4" t="str">
        <f>IF(tbl_Customers[[#This Row],[number_vmail_messages]] = 0, "No Usage", IF(tbl_Customers[[#This Row],[number_vmail_messages]] &lt;= 20, "Low Usage", IF(tbl_Customers[[#This Row],[number_vmail_messages]] &lt;= 40, "Medium Usgae", "High Usage")))</f>
        <v>No Usage</v>
      </c>
      <c r="AD774" t="str">
        <f>IF(tbl_Customers[[#This Row],[total_day_minutes]]&lt;=150,"Low Usage", IF(tbl_Customers[[#This Row],[total_day_minutes]]&lt;=200,"Medium Usage", IF(tbl_Customers[[#This Row],[total_day_minutes]]&lt;=250,"High Usage","Very High Usage")))</f>
        <v>Low Usage</v>
      </c>
      <c r="AE774" t="str">
        <f>IF(tbl_Customers[[#This Row],[total_intl_calls]]&lt;=5,"Low Calls", IF(tbl_Customers[[#This Row],[total_intl_calls]]&lt;=10, "Medium Calls", "High Calls"))</f>
        <v>Low Calls</v>
      </c>
      <c r="AF7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4" s="36" t="str">
        <f>IF(tbl_Customers[[#This Row],[Churn_Risk_Score]]&gt;=10,"High Risk", IF(tbl_Customers[[#This Row],[Churn_Risk_Score]]&gt;=5,"Medium Risk","Low Risk"))</f>
        <v>Low Risk</v>
      </c>
    </row>
    <row r="775" spans="1:33" x14ac:dyDescent="0.35">
      <c r="A775">
        <v>774</v>
      </c>
      <c r="B775" t="s">
        <v>58</v>
      </c>
      <c r="C775">
        <v>43</v>
      </c>
      <c r="D775" t="s">
        <v>21</v>
      </c>
      <c r="E775" t="s">
        <v>22</v>
      </c>
      <c r="F775" t="s">
        <v>22</v>
      </c>
      <c r="G775">
        <v>0</v>
      </c>
      <c r="H775">
        <v>84.2</v>
      </c>
      <c r="I775">
        <v>134</v>
      </c>
      <c r="J775">
        <v>14.31</v>
      </c>
      <c r="K775">
        <v>80.8</v>
      </c>
      <c r="L775">
        <v>103</v>
      </c>
      <c r="M775">
        <v>6.87</v>
      </c>
      <c r="N775">
        <v>196.1</v>
      </c>
      <c r="O775">
        <v>79</v>
      </c>
      <c r="P775">
        <v>8.82</v>
      </c>
      <c r="Q775">
        <v>10.8</v>
      </c>
      <c r="R775">
        <v>2</v>
      </c>
      <c r="S775">
        <v>2.92</v>
      </c>
      <c r="T775">
        <v>1</v>
      </c>
      <c r="U775" t="s">
        <v>22</v>
      </c>
      <c r="V775">
        <f>IF(tbl_Customers[[#This Row],[churn]] = "yes", 1, 0)</f>
        <v>0</v>
      </c>
      <c r="W775" t="str">
        <f>IF(tbl_Customers[[#This Row],[number_customer_service_calls]] &lt;= 1, "0-1 Calls", IF(tbl_Customers[[#This Row],[number_customer_service_calls]] &lt;= 3, "2-3 Calls", IF(tbl_Customers[[#This Row],[number_customer_service_calls]] &lt;=5, "4-5 Calls", "6+ Calls")))</f>
        <v>0-1 Calls</v>
      </c>
      <c r="X775" t="str">
        <f>IF(tbl_Customers[[#This Row],[account_length]] &lt;= 50, "0-50", IF(tbl_Customers[[#This Row],[account_length]] &lt;=100, "51-100", IF(tbl_Customers[[#This Row],[account_length]] &lt;= 150, "101-150", "151+")))</f>
        <v>0-50</v>
      </c>
      <c r="Y775" t="str">
        <f>IF(tbl_Customers[[#This Row],[total_intl_charge]] &lt;= 3, "Low Charges", "High Charges")</f>
        <v>Low Charges</v>
      </c>
      <c r="Z775" t="str">
        <f>IF(tbl_Customers[[#This Row],[total_eve_calls]]&lt;=80,"Low Calls",
IF(tbl_Customers[[#This Row],[total_eve_calls]]&lt;=120,"Medium Calls","High Calls"))</f>
        <v>Medium Calls</v>
      </c>
      <c r="AA775" t="str">
        <f>IF(tbl_Customers[[#This Row],[total_eve_charge]]&lt;=15,"Low Charges",
IF(tbl_Customers[[#This Row],[total_eve_charge]]&lt;=20,"Medium Charges","High Charges"))</f>
        <v>Low Charges</v>
      </c>
      <c r="AB7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5" t="str">
        <f>IF(tbl_Customers[[#This Row],[number_vmail_messages]] = 0, "No Usage", IF(tbl_Customers[[#This Row],[number_vmail_messages]] &lt;= 20, "Low Usage", IF(tbl_Customers[[#This Row],[number_vmail_messages]] &lt;= 40, "Medium Usgae", "High Usage")))</f>
        <v>No Usage</v>
      </c>
      <c r="AD775" t="str">
        <f>IF(tbl_Customers[[#This Row],[total_day_minutes]]&lt;=150,"Low Usage", IF(tbl_Customers[[#This Row],[total_day_minutes]]&lt;=200,"Medium Usage", IF(tbl_Customers[[#This Row],[total_day_minutes]]&lt;=250,"High Usage","Very High Usage")))</f>
        <v>Low Usage</v>
      </c>
      <c r="AE775" t="str">
        <f>IF(tbl_Customers[[#This Row],[total_intl_calls]]&lt;=5,"Low Calls", IF(tbl_Customers[[#This Row],[total_intl_calls]]&lt;=10, "Medium Calls", "High Calls"))</f>
        <v>Low Calls</v>
      </c>
      <c r="AF7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5" s="36" t="str">
        <f>IF(tbl_Customers[[#This Row],[Churn_Risk_Score]]&gt;=10,"High Risk", IF(tbl_Customers[[#This Row],[Churn_Risk_Score]]&gt;=5,"Medium Risk","Low Risk"))</f>
        <v>Low Risk</v>
      </c>
    </row>
    <row r="776" spans="1:33" x14ac:dyDescent="0.35">
      <c r="A776">
        <v>775</v>
      </c>
      <c r="B776" t="s">
        <v>62</v>
      </c>
      <c r="C776">
        <v>143</v>
      </c>
      <c r="D776" t="s">
        <v>21</v>
      </c>
      <c r="E776" t="s">
        <v>22</v>
      </c>
      <c r="F776" t="s">
        <v>22</v>
      </c>
      <c r="G776">
        <v>0</v>
      </c>
      <c r="H776">
        <v>209.1</v>
      </c>
      <c r="I776">
        <v>127</v>
      </c>
      <c r="J776">
        <v>35.549999999999997</v>
      </c>
      <c r="K776">
        <v>106.1</v>
      </c>
      <c r="L776">
        <v>80</v>
      </c>
      <c r="M776">
        <v>9.02</v>
      </c>
      <c r="N776">
        <v>179.6</v>
      </c>
      <c r="O776">
        <v>90</v>
      </c>
      <c r="P776">
        <v>8.08</v>
      </c>
      <c r="Q776">
        <v>14</v>
      </c>
      <c r="R776">
        <v>6</v>
      </c>
      <c r="S776">
        <v>3.78</v>
      </c>
      <c r="T776">
        <v>0</v>
      </c>
      <c r="U776" t="s">
        <v>22</v>
      </c>
      <c r="V776">
        <f>IF(tbl_Customers[[#This Row],[churn]] = "yes", 1, 0)</f>
        <v>0</v>
      </c>
      <c r="W776" t="str">
        <f>IF(tbl_Customers[[#This Row],[number_customer_service_calls]] &lt;= 1, "0-1 Calls", IF(tbl_Customers[[#This Row],[number_customer_service_calls]] &lt;= 3, "2-3 Calls", IF(tbl_Customers[[#This Row],[number_customer_service_calls]] &lt;=5, "4-5 Calls", "6+ Calls")))</f>
        <v>0-1 Calls</v>
      </c>
      <c r="X776" t="str">
        <f>IF(tbl_Customers[[#This Row],[account_length]] &lt;= 50, "0-50", IF(tbl_Customers[[#This Row],[account_length]] &lt;=100, "51-100", IF(tbl_Customers[[#This Row],[account_length]] &lt;= 150, "101-150", "151+")))</f>
        <v>101-150</v>
      </c>
      <c r="Y776" t="str">
        <f>IF(tbl_Customers[[#This Row],[total_intl_charge]] &lt;= 3, "Low Charges", "High Charges")</f>
        <v>High Charges</v>
      </c>
      <c r="Z776" t="str">
        <f>IF(tbl_Customers[[#This Row],[total_eve_calls]]&lt;=80,"Low Calls",
IF(tbl_Customers[[#This Row],[total_eve_calls]]&lt;=120,"Medium Calls","High Calls"))</f>
        <v>Low Calls</v>
      </c>
      <c r="AA776" t="str">
        <f>IF(tbl_Customers[[#This Row],[total_eve_charge]]&lt;=15,"Low Charges",
IF(tbl_Customers[[#This Row],[total_eve_charge]]&lt;=20,"Medium Charges","High Charges"))</f>
        <v>Low Charges</v>
      </c>
      <c r="AB7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6" t="str">
        <f>IF(tbl_Customers[[#This Row],[number_vmail_messages]] = 0, "No Usage", IF(tbl_Customers[[#This Row],[number_vmail_messages]] &lt;= 20, "Low Usage", IF(tbl_Customers[[#This Row],[number_vmail_messages]] &lt;= 40, "Medium Usgae", "High Usage")))</f>
        <v>No Usage</v>
      </c>
      <c r="AD776" t="str">
        <f>IF(tbl_Customers[[#This Row],[total_day_minutes]]&lt;=150,"Low Usage", IF(tbl_Customers[[#This Row],[total_day_minutes]]&lt;=200,"Medium Usage", IF(tbl_Customers[[#This Row],[total_day_minutes]]&lt;=250,"High Usage","Very High Usage")))</f>
        <v>High Usage</v>
      </c>
      <c r="AE776" t="str">
        <f>IF(tbl_Customers[[#This Row],[total_intl_calls]]&lt;=5,"Low Calls", IF(tbl_Customers[[#This Row],[total_intl_calls]]&lt;=10, "Medium Calls", "High Calls"))</f>
        <v>Medium Calls</v>
      </c>
      <c r="AF7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76" s="36" t="str">
        <f>IF(tbl_Customers[[#This Row],[Churn_Risk_Score]]&gt;=10,"High Risk", IF(tbl_Customers[[#This Row],[Churn_Risk_Score]]&gt;=5,"Medium Risk","Low Risk"))</f>
        <v>Low Risk</v>
      </c>
    </row>
    <row r="777" spans="1:33" x14ac:dyDescent="0.35">
      <c r="A777">
        <v>776</v>
      </c>
      <c r="B777" t="s">
        <v>55</v>
      </c>
      <c r="C777">
        <v>81</v>
      </c>
      <c r="D777" t="s">
        <v>21</v>
      </c>
      <c r="E777" t="s">
        <v>22</v>
      </c>
      <c r="F777" t="s">
        <v>23</v>
      </c>
      <c r="G777">
        <v>24</v>
      </c>
      <c r="H777">
        <v>130.1</v>
      </c>
      <c r="I777">
        <v>117</v>
      </c>
      <c r="J777">
        <v>22.12</v>
      </c>
      <c r="K777">
        <v>196</v>
      </c>
      <c r="L777">
        <v>61</v>
      </c>
      <c r="M777">
        <v>16.66</v>
      </c>
      <c r="N777">
        <v>139.30000000000001</v>
      </c>
      <c r="O777">
        <v>123</v>
      </c>
      <c r="P777">
        <v>6.27</v>
      </c>
      <c r="Q777">
        <v>11.4</v>
      </c>
      <c r="R777">
        <v>5</v>
      </c>
      <c r="S777">
        <v>3.08</v>
      </c>
      <c r="T777">
        <v>0</v>
      </c>
      <c r="U777" t="s">
        <v>22</v>
      </c>
      <c r="V777">
        <f>IF(tbl_Customers[[#This Row],[churn]] = "yes", 1, 0)</f>
        <v>0</v>
      </c>
      <c r="W777" t="str">
        <f>IF(tbl_Customers[[#This Row],[number_customer_service_calls]] &lt;= 1, "0-1 Calls", IF(tbl_Customers[[#This Row],[number_customer_service_calls]] &lt;= 3, "2-3 Calls", IF(tbl_Customers[[#This Row],[number_customer_service_calls]] &lt;=5, "4-5 Calls", "6+ Calls")))</f>
        <v>0-1 Calls</v>
      </c>
      <c r="X777" t="str">
        <f>IF(tbl_Customers[[#This Row],[account_length]] &lt;= 50, "0-50", IF(tbl_Customers[[#This Row],[account_length]] &lt;=100, "51-100", IF(tbl_Customers[[#This Row],[account_length]] &lt;= 150, "101-150", "151+")))</f>
        <v>51-100</v>
      </c>
      <c r="Y777" t="str">
        <f>IF(tbl_Customers[[#This Row],[total_intl_charge]] &lt;= 3, "Low Charges", "High Charges")</f>
        <v>High Charges</v>
      </c>
      <c r="Z777" t="str">
        <f>IF(tbl_Customers[[#This Row],[total_eve_calls]]&lt;=80,"Low Calls",
IF(tbl_Customers[[#This Row],[total_eve_calls]]&lt;=120,"Medium Calls","High Calls"))</f>
        <v>Low Calls</v>
      </c>
      <c r="AA777" t="str">
        <f>IF(tbl_Customers[[#This Row],[total_eve_charge]]&lt;=15,"Low Charges",
IF(tbl_Customers[[#This Row],[total_eve_charge]]&lt;=20,"Medium Charges","High Charges"))</f>
        <v>Medium Charges</v>
      </c>
      <c r="AB7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7" t="str">
        <f>IF(tbl_Customers[[#This Row],[number_vmail_messages]] = 0, "No Usage", IF(tbl_Customers[[#This Row],[number_vmail_messages]] &lt;= 20, "Low Usage", IF(tbl_Customers[[#This Row],[number_vmail_messages]] &lt;= 40, "Medium Usgae", "High Usage")))</f>
        <v>Medium Usgae</v>
      </c>
      <c r="AD777" t="str">
        <f>IF(tbl_Customers[[#This Row],[total_day_minutes]]&lt;=150,"Low Usage", IF(tbl_Customers[[#This Row],[total_day_minutes]]&lt;=200,"Medium Usage", IF(tbl_Customers[[#This Row],[total_day_minutes]]&lt;=250,"High Usage","Very High Usage")))</f>
        <v>Low Usage</v>
      </c>
      <c r="AE777" t="str">
        <f>IF(tbl_Customers[[#This Row],[total_intl_calls]]&lt;=5,"Low Calls", IF(tbl_Customers[[#This Row],[total_intl_calls]]&lt;=10, "Medium Calls", "High Calls"))</f>
        <v>Low Calls</v>
      </c>
      <c r="AF7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77" s="36" t="str">
        <f>IF(tbl_Customers[[#This Row],[Churn_Risk_Score]]&gt;=10,"High Risk", IF(tbl_Customers[[#This Row],[Churn_Risk_Score]]&gt;=5,"Medium Risk","Low Risk"))</f>
        <v>Low Risk</v>
      </c>
    </row>
    <row r="778" spans="1:33" x14ac:dyDescent="0.35">
      <c r="A778">
        <v>777</v>
      </c>
      <c r="B778" t="s">
        <v>45</v>
      </c>
      <c r="C778">
        <v>24</v>
      </c>
      <c r="D778" t="s">
        <v>21</v>
      </c>
      <c r="E778" t="s">
        <v>22</v>
      </c>
      <c r="F778" t="s">
        <v>22</v>
      </c>
      <c r="G778">
        <v>0</v>
      </c>
      <c r="H778">
        <v>241.9</v>
      </c>
      <c r="I778">
        <v>104</v>
      </c>
      <c r="J778">
        <v>41.12</v>
      </c>
      <c r="K778">
        <v>145.19999999999999</v>
      </c>
      <c r="L778">
        <v>112</v>
      </c>
      <c r="M778">
        <v>12.34</v>
      </c>
      <c r="N778">
        <v>214.5</v>
      </c>
      <c r="O778">
        <v>105</v>
      </c>
      <c r="P778">
        <v>9.65</v>
      </c>
      <c r="Q778">
        <v>6.6</v>
      </c>
      <c r="R778">
        <v>5</v>
      </c>
      <c r="S778">
        <v>1.78</v>
      </c>
      <c r="T778">
        <v>1</v>
      </c>
      <c r="U778" t="s">
        <v>22</v>
      </c>
      <c r="V778">
        <f>IF(tbl_Customers[[#This Row],[churn]] = "yes", 1, 0)</f>
        <v>0</v>
      </c>
      <c r="W778" t="str">
        <f>IF(tbl_Customers[[#This Row],[number_customer_service_calls]] &lt;= 1, "0-1 Calls", IF(tbl_Customers[[#This Row],[number_customer_service_calls]] &lt;= 3, "2-3 Calls", IF(tbl_Customers[[#This Row],[number_customer_service_calls]] &lt;=5, "4-5 Calls", "6+ Calls")))</f>
        <v>0-1 Calls</v>
      </c>
      <c r="X778" t="str">
        <f>IF(tbl_Customers[[#This Row],[account_length]] &lt;= 50, "0-50", IF(tbl_Customers[[#This Row],[account_length]] &lt;=100, "51-100", IF(tbl_Customers[[#This Row],[account_length]] &lt;= 150, "101-150", "151+")))</f>
        <v>0-50</v>
      </c>
      <c r="Y778" t="str">
        <f>IF(tbl_Customers[[#This Row],[total_intl_charge]] &lt;= 3, "Low Charges", "High Charges")</f>
        <v>Low Charges</v>
      </c>
      <c r="Z778" t="str">
        <f>IF(tbl_Customers[[#This Row],[total_eve_calls]]&lt;=80,"Low Calls",
IF(tbl_Customers[[#This Row],[total_eve_calls]]&lt;=120,"Medium Calls","High Calls"))</f>
        <v>Medium Calls</v>
      </c>
      <c r="AA778" t="str">
        <f>IF(tbl_Customers[[#This Row],[total_eve_charge]]&lt;=15,"Low Charges",
IF(tbl_Customers[[#This Row],[total_eve_charge]]&lt;=20,"Medium Charges","High Charges"))</f>
        <v>Low Charges</v>
      </c>
      <c r="AB7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8" t="str">
        <f>IF(tbl_Customers[[#This Row],[number_vmail_messages]] = 0, "No Usage", IF(tbl_Customers[[#This Row],[number_vmail_messages]] &lt;= 20, "Low Usage", IF(tbl_Customers[[#This Row],[number_vmail_messages]] &lt;= 40, "Medium Usgae", "High Usage")))</f>
        <v>No Usage</v>
      </c>
      <c r="AD778" t="str">
        <f>IF(tbl_Customers[[#This Row],[total_day_minutes]]&lt;=150,"Low Usage", IF(tbl_Customers[[#This Row],[total_day_minutes]]&lt;=200,"Medium Usage", IF(tbl_Customers[[#This Row],[total_day_minutes]]&lt;=250,"High Usage","Very High Usage")))</f>
        <v>High Usage</v>
      </c>
      <c r="AE778" t="str">
        <f>IF(tbl_Customers[[#This Row],[total_intl_calls]]&lt;=5,"Low Calls", IF(tbl_Customers[[#This Row],[total_intl_calls]]&lt;=10, "Medium Calls", "High Calls"))</f>
        <v>Low Calls</v>
      </c>
      <c r="AF7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8" s="36" t="str">
        <f>IF(tbl_Customers[[#This Row],[Churn_Risk_Score]]&gt;=10,"High Risk", IF(tbl_Customers[[#This Row],[Churn_Risk_Score]]&gt;=5,"Medium Risk","Low Risk"))</f>
        <v>Low Risk</v>
      </c>
    </row>
    <row r="779" spans="1:33" x14ac:dyDescent="0.35">
      <c r="A779">
        <v>778</v>
      </c>
      <c r="B779" t="s">
        <v>31</v>
      </c>
      <c r="C779">
        <v>77</v>
      </c>
      <c r="D779" t="s">
        <v>28</v>
      </c>
      <c r="E779" t="s">
        <v>22</v>
      </c>
      <c r="F779" t="s">
        <v>22</v>
      </c>
      <c r="G779">
        <v>0</v>
      </c>
      <c r="H779">
        <v>67.7</v>
      </c>
      <c r="I779">
        <v>68</v>
      </c>
      <c r="J779">
        <v>11.51</v>
      </c>
      <c r="K779">
        <v>195.7</v>
      </c>
      <c r="L779">
        <v>86</v>
      </c>
      <c r="M779">
        <v>16.63</v>
      </c>
      <c r="N779">
        <v>236.5</v>
      </c>
      <c r="O779">
        <v>137</v>
      </c>
      <c r="P779">
        <v>10.64</v>
      </c>
      <c r="Q779">
        <v>12</v>
      </c>
      <c r="R779">
        <v>2</v>
      </c>
      <c r="S779">
        <v>3.24</v>
      </c>
      <c r="T779">
        <v>1</v>
      </c>
      <c r="U779" t="s">
        <v>22</v>
      </c>
      <c r="V779">
        <f>IF(tbl_Customers[[#This Row],[churn]] = "yes", 1, 0)</f>
        <v>0</v>
      </c>
      <c r="W779" t="str">
        <f>IF(tbl_Customers[[#This Row],[number_customer_service_calls]] &lt;= 1, "0-1 Calls", IF(tbl_Customers[[#This Row],[number_customer_service_calls]] &lt;= 3, "2-3 Calls", IF(tbl_Customers[[#This Row],[number_customer_service_calls]] &lt;=5, "4-5 Calls", "6+ Calls")))</f>
        <v>0-1 Calls</v>
      </c>
      <c r="X779" t="str">
        <f>IF(tbl_Customers[[#This Row],[account_length]] &lt;= 50, "0-50", IF(tbl_Customers[[#This Row],[account_length]] &lt;=100, "51-100", IF(tbl_Customers[[#This Row],[account_length]] &lt;= 150, "101-150", "151+")))</f>
        <v>51-100</v>
      </c>
      <c r="Y779" t="str">
        <f>IF(tbl_Customers[[#This Row],[total_intl_charge]] &lt;= 3, "Low Charges", "High Charges")</f>
        <v>High Charges</v>
      </c>
      <c r="Z779" t="str">
        <f>IF(tbl_Customers[[#This Row],[total_eve_calls]]&lt;=80,"Low Calls",
IF(tbl_Customers[[#This Row],[total_eve_calls]]&lt;=120,"Medium Calls","High Calls"))</f>
        <v>Medium Calls</v>
      </c>
      <c r="AA779" t="str">
        <f>IF(tbl_Customers[[#This Row],[total_eve_charge]]&lt;=15,"Low Charges",
IF(tbl_Customers[[#This Row],[total_eve_charge]]&lt;=20,"Medium Charges","High Charges"))</f>
        <v>Medium Charges</v>
      </c>
      <c r="AB7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9" t="str">
        <f>IF(tbl_Customers[[#This Row],[number_vmail_messages]] = 0, "No Usage", IF(tbl_Customers[[#This Row],[number_vmail_messages]] &lt;= 20, "Low Usage", IF(tbl_Customers[[#This Row],[number_vmail_messages]] &lt;= 40, "Medium Usgae", "High Usage")))</f>
        <v>No Usage</v>
      </c>
      <c r="AD779" t="str">
        <f>IF(tbl_Customers[[#This Row],[total_day_minutes]]&lt;=150,"Low Usage", IF(tbl_Customers[[#This Row],[total_day_minutes]]&lt;=200,"Medium Usage", IF(tbl_Customers[[#This Row],[total_day_minutes]]&lt;=250,"High Usage","Very High Usage")))</f>
        <v>Low Usage</v>
      </c>
      <c r="AE779" t="str">
        <f>IF(tbl_Customers[[#This Row],[total_intl_calls]]&lt;=5,"Low Calls", IF(tbl_Customers[[#This Row],[total_intl_calls]]&lt;=10, "Medium Calls", "High Calls"))</f>
        <v>Low Calls</v>
      </c>
      <c r="AF7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79" s="36" t="str">
        <f>IF(tbl_Customers[[#This Row],[Churn_Risk_Score]]&gt;=10,"High Risk", IF(tbl_Customers[[#This Row],[Churn_Risk_Score]]&gt;=5,"Medium Risk","Low Risk"))</f>
        <v>Low Risk</v>
      </c>
    </row>
    <row r="780" spans="1:33" x14ac:dyDescent="0.35">
      <c r="A780">
        <v>779</v>
      </c>
      <c r="B780" t="s">
        <v>26</v>
      </c>
      <c r="C780">
        <v>74</v>
      </c>
      <c r="D780" t="s">
        <v>21</v>
      </c>
      <c r="E780" t="s">
        <v>22</v>
      </c>
      <c r="F780" t="s">
        <v>22</v>
      </c>
      <c r="G780">
        <v>0</v>
      </c>
      <c r="H780">
        <v>200.4</v>
      </c>
      <c r="I780">
        <v>87</v>
      </c>
      <c r="J780">
        <v>34.07</v>
      </c>
      <c r="K780">
        <v>309.2</v>
      </c>
      <c r="L780">
        <v>105</v>
      </c>
      <c r="M780">
        <v>26.28</v>
      </c>
      <c r="N780">
        <v>152.1</v>
      </c>
      <c r="O780">
        <v>118</v>
      </c>
      <c r="P780">
        <v>6.84</v>
      </c>
      <c r="Q780">
        <v>10</v>
      </c>
      <c r="R780">
        <v>2</v>
      </c>
      <c r="S780">
        <v>2.7</v>
      </c>
      <c r="T780">
        <v>1</v>
      </c>
      <c r="U780" t="s">
        <v>22</v>
      </c>
      <c r="V780">
        <f>IF(tbl_Customers[[#This Row],[churn]] = "yes", 1, 0)</f>
        <v>0</v>
      </c>
      <c r="W780" t="str">
        <f>IF(tbl_Customers[[#This Row],[number_customer_service_calls]] &lt;= 1, "0-1 Calls", IF(tbl_Customers[[#This Row],[number_customer_service_calls]] &lt;= 3, "2-3 Calls", IF(tbl_Customers[[#This Row],[number_customer_service_calls]] &lt;=5, "4-5 Calls", "6+ Calls")))</f>
        <v>0-1 Calls</v>
      </c>
      <c r="X780" t="str">
        <f>IF(tbl_Customers[[#This Row],[account_length]] &lt;= 50, "0-50", IF(tbl_Customers[[#This Row],[account_length]] &lt;=100, "51-100", IF(tbl_Customers[[#This Row],[account_length]] &lt;= 150, "101-150", "151+")))</f>
        <v>51-100</v>
      </c>
      <c r="Y780" t="str">
        <f>IF(tbl_Customers[[#This Row],[total_intl_charge]] &lt;= 3, "Low Charges", "High Charges")</f>
        <v>Low Charges</v>
      </c>
      <c r="Z780" t="str">
        <f>IF(tbl_Customers[[#This Row],[total_eve_calls]]&lt;=80,"Low Calls",
IF(tbl_Customers[[#This Row],[total_eve_calls]]&lt;=120,"Medium Calls","High Calls"))</f>
        <v>Medium Calls</v>
      </c>
      <c r="AA780" t="str">
        <f>IF(tbl_Customers[[#This Row],[total_eve_charge]]&lt;=15,"Low Charges",
IF(tbl_Customers[[#This Row],[total_eve_charge]]&lt;=20,"Medium Charges","High Charges"))</f>
        <v>High Charges</v>
      </c>
      <c r="AB7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80" t="str">
        <f>IF(tbl_Customers[[#This Row],[number_vmail_messages]] = 0, "No Usage", IF(tbl_Customers[[#This Row],[number_vmail_messages]] &lt;= 20, "Low Usage", IF(tbl_Customers[[#This Row],[number_vmail_messages]] &lt;= 40, "Medium Usgae", "High Usage")))</f>
        <v>No Usage</v>
      </c>
      <c r="AD780" t="str">
        <f>IF(tbl_Customers[[#This Row],[total_day_minutes]]&lt;=150,"Low Usage", IF(tbl_Customers[[#This Row],[total_day_minutes]]&lt;=200,"Medium Usage", IF(tbl_Customers[[#This Row],[total_day_minutes]]&lt;=250,"High Usage","Very High Usage")))</f>
        <v>High Usage</v>
      </c>
      <c r="AE780" t="str">
        <f>IF(tbl_Customers[[#This Row],[total_intl_calls]]&lt;=5,"Low Calls", IF(tbl_Customers[[#This Row],[total_intl_calls]]&lt;=10, "Medium Calls", "High Calls"))</f>
        <v>Low Calls</v>
      </c>
      <c r="AF7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80" s="36" t="str">
        <f>IF(tbl_Customers[[#This Row],[Churn_Risk_Score]]&gt;=10,"High Risk", IF(tbl_Customers[[#This Row],[Churn_Risk_Score]]&gt;=5,"Medium Risk","Low Risk"))</f>
        <v>Low Risk</v>
      </c>
    </row>
    <row r="781" spans="1:33" x14ac:dyDescent="0.35">
      <c r="A781">
        <v>780</v>
      </c>
      <c r="B781" t="s">
        <v>65</v>
      </c>
      <c r="C781">
        <v>74</v>
      </c>
      <c r="D781" t="s">
        <v>28</v>
      </c>
      <c r="E781" t="s">
        <v>23</v>
      </c>
      <c r="F781" t="s">
        <v>22</v>
      </c>
      <c r="G781">
        <v>0</v>
      </c>
      <c r="H781">
        <v>125.8</v>
      </c>
      <c r="I781">
        <v>103</v>
      </c>
      <c r="J781">
        <v>21.39</v>
      </c>
      <c r="K781">
        <v>207.7</v>
      </c>
      <c r="L781">
        <v>96</v>
      </c>
      <c r="M781">
        <v>17.649999999999999</v>
      </c>
      <c r="N781">
        <v>207.4</v>
      </c>
      <c r="O781">
        <v>143</v>
      </c>
      <c r="P781">
        <v>9.33</v>
      </c>
      <c r="Q781">
        <v>14.1</v>
      </c>
      <c r="R781">
        <v>4</v>
      </c>
      <c r="S781">
        <v>3.81</v>
      </c>
      <c r="T781">
        <v>1</v>
      </c>
      <c r="U781" t="s">
        <v>23</v>
      </c>
      <c r="V781">
        <f>IF(tbl_Customers[[#This Row],[churn]] = "yes", 1, 0)</f>
        <v>1</v>
      </c>
      <c r="W781" t="str">
        <f>IF(tbl_Customers[[#This Row],[number_customer_service_calls]] &lt;= 1, "0-1 Calls", IF(tbl_Customers[[#This Row],[number_customer_service_calls]] &lt;= 3, "2-3 Calls", IF(tbl_Customers[[#This Row],[number_customer_service_calls]] &lt;=5, "4-5 Calls", "6+ Calls")))</f>
        <v>0-1 Calls</v>
      </c>
      <c r="X781" t="str">
        <f>IF(tbl_Customers[[#This Row],[account_length]] &lt;= 50, "0-50", IF(tbl_Customers[[#This Row],[account_length]] &lt;=100, "51-100", IF(tbl_Customers[[#This Row],[account_length]] &lt;= 150, "101-150", "151+")))</f>
        <v>51-100</v>
      </c>
      <c r="Y781" t="str">
        <f>IF(tbl_Customers[[#This Row],[total_intl_charge]] &lt;= 3, "Low Charges", "High Charges")</f>
        <v>High Charges</v>
      </c>
      <c r="Z781" t="str">
        <f>IF(tbl_Customers[[#This Row],[total_eve_calls]]&lt;=80,"Low Calls",
IF(tbl_Customers[[#This Row],[total_eve_calls]]&lt;=120,"Medium Calls","High Calls"))</f>
        <v>Medium Calls</v>
      </c>
      <c r="AA781" t="str">
        <f>IF(tbl_Customers[[#This Row],[total_eve_charge]]&lt;=15,"Low Charges",
IF(tbl_Customers[[#This Row],[total_eve_charge]]&lt;=20,"Medium Charges","High Charges"))</f>
        <v>Medium Charges</v>
      </c>
      <c r="AB7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1" t="str">
        <f>IF(tbl_Customers[[#This Row],[number_vmail_messages]] = 0, "No Usage", IF(tbl_Customers[[#This Row],[number_vmail_messages]] &lt;= 20, "Low Usage", IF(tbl_Customers[[#This Row],[number_vmail_messages]] &lt;= 40, "Medium Usgae", "High Usage")))</f>
        <v>No Usage</v>
      </c>
      <c r="AD781" t="str">
        <f>IF(tbl_Customers[[#This Row],[total_day_minutes]]&lt;=150,"Low Usage", IF(tbl_Customers[[#This Row],[total_day_minutes]]&lt;=200,"Medium Usage", IF(tbl_Customers[[#This Row],[total_day_minutes]]&lt;=250,"High Usage","Very High Usage")))</f>
        <v>Low Usage</v>
      </c>
      <c r="AE781" t="str">
        <f>IF(tbl_Customers[[#This Row],[total_intl_calls]]&lt;=5,"Low Calls", IF(tbl_Customers[[#This Row],[total_intl_calls]]&lt;=10, "Medium Calls", "High Calls"))</f>
        <v>Low Calls</v>
      </c>
      <c r="AF7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781" s="36" t="str">
        <f>IF(tbl_Customers[[#This Row],[Churn_Risk_Score]]&gt;=10,"High Risk", IF(tbl_Customers[[#This Row],[Churn_Risk_Score]]&gt;=5,"Medium Risk","Low Risk"))</f>
        <v>Medium Risk</v>
      </c>
    </row>
    <row r="782" spans="1:33" x14ac:dyDescent="0.35">
      <c r="A782">
        <v>781</v>
      </c>
      <c r="B782" t="s">
        <v>68</v>
      </c>
      <c r="C782">
        <v>200</v>
      </c>
      <c r="D782" t="s">
        <v>25</v>
      </c>
      <c r="E782" t="s">
        <v>22</v>
      </c>
      <c r="F782" t="s">
        <v>22</v>
      </c>
      <c r="G782">
        <v>0</v>
      </c>
      <c r="H782">
        <v>128.19999999999999</v>
      </c>
      <c r="I782">
        <v>87</v>
      </c>
      <c r="J782">
        <v>21.79</v>
      </c>
      <c r="K782">
        <v>133.19999999999999</v>
      </c>
      <c r="L782">
        <v>105</v>
      </c>
      <c r="M782">
        <v>11.32</v>
      </c>
      <c r="N782">
        <v>177.6</v>
      </c>
      <c r="O782">
        <v>123</v>
      </c>
      <c r="P782">
        <v>7.99</v>
      </c>
      <c r="Q782">
        <v>11.2</v>
      </c>
      <c r="R782">
        <v>2</v>
      </c>
      <c r="S782">
        <v>3.02</v>
      </c>
      <c r="T782">
        <v>1</v>
      </c>
      <c r="U782" t="s">
        <v>22</v>
      </c>
      <c r="V782">
        <f>IF(tbl_Customers[[#This Row],[churn]] = "yes", 1, 0)</f>
        <v>0</v>
      </c>
      <c r="W782" t="str">
        <f>IF(tbl_Customers[[#This Row],[number_customer_service_calls]] &lt;= 1, "0-1 Calls", IF(tbl_Customers[[#This Row],[number_customer_service_calls]] &lt;= 3, "2-3 Calls", IF(tbl_Customers[[#This Row],[number_customer_service_calls]] &lt;=5, "4-5 Calls", "6+ Calls")))</f>
        <v>0-1 Calls</v>
      </c>
      <c r="X782" t="str">
        <f>IF(tbl_Customers[[#This Row],[account_length]] &lt;= 50, "0-50", IF(tbl_Customers[[#This Row],[account_length]] &lt;=100, "51-100", IF(tbl_Customers[[#This Row],[account_length]] &lt;= 150, "101-150", "151+")))</f>
        <v>151+</v>
      </c>
      <c r="Y782" t="str">
        <f>IF(tbl_Customers[[#This Row],[total_intl_charge]] &lt;= 3, "Low Charges", "High Charges")</f>
        <v>High Charges</v>
      </c>
      <c r="Z782" t="str">
        <f>IF(tbl_Customers[[#This Row],[total_eve_calls]]&lt;=80,"Low Calls",
IF(tbl_Customers[[#This Row],[total_eve_calls]]&lt;=120,"Medium Calls","High Calls"))</f>
        <v>Medium Calls</v>
      </c>
      <c r="AA782" t="str">
        <f>IF(tbl_Customers[[#This Row],[total_eve_charge]]&lt;=15,"Low Charges",
IF(tbl_Customers[[#This Row],[total_eve_charge]]&lt;=20,"Medium Charges","High Charges"))</f>
        <v>Low Charges</v>
      </c>
      <c r="AB7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2" t="str">
        <f>IF(tbl_Customers[[#This Row],[number_vmail_messages]] = 0, "No Usage", IF(tbl_Customers[[#This Row],[number_vmail_messages]] &lt;= 20, "Low Usage", IF(tbl_Customers[[#This Row],[number_vmail_messages]] &lt;= 40, "Medium Usgae", "High Usage")))</f>
        <v>No Usage</v>
      </c>
      <c r="AD782" t="str">
        <f>IF(tbl_Customers[[#This Row],[total_day_minutes]]&lt;=150,"Low Usage", IF(tbl_Customers[[#This Row],[total_day_minutes]]&lt;=200,"Medium Usage", IF(tbl_Customers[[#This Row],[total_day_minutes]]&lt;=250,"High Usage","Very High Usage")))</f>
        <v>Low Usage</v>
      </c>
      <c r="AE782" t="str">
        <f>IF(tbl_Customers[[#This Row],[total_intl_calls]]&lt;=5,"Low Calls", IF(tbl_Customers[[#This Row],[total_intl_calls]]&lt;=10, "Medium Calls", "High Calls"))</f>
        <v>Low Calls</v>
      </c>
      <c r="AF7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82" s="36" t="str">
        <f>IF(tbl_Customers[[#This Row],[Churn_Risk_Score]]&gt;=10,"High Risk", IF(tbl_Customers[[#This Row],[Churn_Risk_Score]]&gt;=5,"Medium Risk","Low Risk"))</f>
        <v>Low Risk</v>
      </c>
    </row>
    <row r="783" spans="1:33" x14ac:dyDescent="0.35">
      <c r="A783">
        <v>782</v>
      </c>
      <c r="B783" t="s">
        <v>49</v>
      </c>
      <c r="C783">
        <v>86</v>
      </c>
      <c r="D783" t="s">
        <v>25</v>
      </c>
      <c r="E783" t="s">
        <v>22</v>
      </c>
      <c r="F783" t="s">
        <v>22</v>
      </c>
      <c r="G783">
        <v>0</v>
      </c>
      <c r="H783">
        <v>226.3</v>
      </c>
      <c r="I783">
        <v>88</v>
      </c>
      <c r="J783">
        <v>38.47</v>
      </c>
      <c r="K783">
        <v>223</v>
      </c>
      <c r="L783">
        <v>107</v>
      </c>
      <c r="M783">
        <v>18.96</v>
      </c>
      <c r="N783">
        <v>255.6</v>
      </c>
      <c r="O783">
        <v>92</v>
      </c>
      <c r="P783">
        <v>11.5</v>
      </c>
      <c r="Q783">
        <v>13</v>
      </c>
      <c r="R783">
        <v>3</v>
      </c>
      <c r="S783">
        <v>3.51</v>
      </c>
      <c r="T783">
        <v>4</v>
      </c>
      <c r="U783" t="s">
        <v>22</v>
      </c>
      <c r="V783">
        <f>IF(tbl_Customers[[#This Row],[churn]] = "yes", 1, 0)</f>
        <v>0</v>
      </c>
      <c r="W783" t="str">
        <f>IF(tbl_Customers[[#This Row],[number_customer_service_calls]] &lt;= 1, "0-1 Calls", IF(tbl_Customers[[#This Row],[number_customer_service_calls]] &lt;= 3, "2-3 Calls", IF(tbl_Customers[[#This Row],[number_customer_service_calls]] &lt;=5, "4-5 Calls", "6+ Calls")))</f>
        <v>4-5 Calls</v>
      </c>
      <c r="X783" t="str">
        <f>IF(tbl_Customers[[#This Row],[account_length]] &lt;= 50, "0-50", IF(tbl_Customers[[#This Row],[account_length]] &lt;=100, "51-100", IF(tbl_Customers[[#This Row],[account_length]] &lt;= 150, "101-150", "151+")))</f>
        <v>51-100</v>
      </c>
      <c r="Y783" t="str">
        <f>IF(tbl_Customers[[#This Row],[total_intl_charge]] &lt;= 3, "Low Charges", "High Charges")</f>
        <v>High Charges</v>
      </c>
      <c r="Z783" t="str">
        <f>IF(tbl_Customers[[#This Row],[total_eve_calls]]&lt;=80,"Low Calls",
IF(tbl_Customers[[#This Row],[total_eve_calls]]&lt;=120,"Medium Calls","High Calls"))</f>
        <v>Medium Calls</v>
      </c>
      <c r="AA783" t="str">
        <f>IF(tbl_Customers[[#This Row],[total_eve_charge]]&lt;=15,"Low Charges",
IF(tbl_Customers[[#This Row],[total_eve_charge]]&lt;=20,"Medium Charges","High Charges"))</f>
        <v>Medium Charges</v>
      </c>
      <c r="AB7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83" t="str">
        <f>IF(tbl_Customers[[#This Row],[number_vmail_messages]] = 0, "No Usage", IF(tbl_Customers[[#This Row],[number_vmail_messages]] &lt;= 20, "Low Usage", IF(tbl_Customers[[#This Row],[number_vmail_messages]] &lt;= 40, "Medium Usgae", "High Usage")))</f>
        <v>No Usage</v>
      </c>
      <c r="AD783" t="str">
        <f>IF(tbl_Customers[[#This Row],[total_day_minutes]]&lt;=150,"Low Usage", IF(tbl_Customers[[#This Row],[total_day_minutes]]&lt;=200,"Medium Usage", IF(tbl_Customers[[#This Row],[total_day_minutes]]&lt;=250,"High Usage","Very High Usage")))</f>
        <v>High Usage</v>
      </c>
      <c r="AE783" t="str">
        <f>IF(tbl_Customers[[#This Row],[total_intl_calls]]&lt;=5,"Low Calls", IF(tbl_Customers[[#This Row],[total_intl_calls]]&lt;=10, "Medium Calls", "High Calls"))</f>
        <v>Low Calls</v>
      </c>
      <c r="AF7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83" s="36" t="str">
        <f>IF(tbl_Customers[[#This Row],[Churn_Risk_Score]]&gt;=10,"High Risk", IF(tbl_Customers[[#This Row],[Churn_Risk_Score]]&gt;=5,"Medium Risk","Low Risk"))</f>
        <v>Medium Risk</v>
      </c>
    </row>
    <row r="784" spans="1:33" x14ac:dyDescent="0.35">
      <c r="A784">
        <v>783</v>
      </c>
      <c r="B784" t="s">
        <v>69</v>
      </c>
      <c r="C784">
        <v>91</v>
      </c>
      <c r="D784" t="s">
        <v>28</v>
      </c>
      <c r="E784" t="s">
        <v>22</v>
      </c>
      <c r="F784" t="s">
        <v>23</v>
      </c>
      <c r="G784">
        <v>37</v>
      </c>
      <c r="H784">
        <v>162.30000000000001</v>
      </c>
      <c r="I784">
        <v>107</v>
      </c>
      <c r="J784">
        <v>27.59</v>
      </c>
      <c r="K784">
        <v>233.9</v>
      </c>
      <c r="L784">
        <v>115</v>
      </c>
      <c r="M784">
        <v>19.88</v>
      </c>
      <c r="N784">
        <v>277.39999999999998</v>
      </c>
      <c r="O784">
        <v>94</v>
      </c>
      <c r="P784">
        <v>12.48</v>
      </c>
      <c r="Q784">
        <v>9.1999999999999993</v>
      </c>
      <c r="R784">
        <v>4</v>
      </c>
      <c r="S784">
        <v>2.48</v>
      </c>
      <c r="T784">
        <v>0</v>
      </c>
      <c r="U784" t="s">
        <v>22</v>
      </c>
      <c r="V784">
        <f>IF(tbl_Customers[[#This Row],[churn]] = "yes", 1, 0)</f>
        <v>0</v>
      </c>
      <c r="W784" t="str">
        <f>IF(tbl_Customers[[#This Row],[number_customer_service_calls]] &lt;= 1, "0-1 Calls", IF(tbl_Customers[[#This Row],[number_customer_service_calls]] &lt;= 3, "2-3 Calls", IF(tbl_Customers[[#This Row],[number_customer_service_calls]] &lt;=5, "4-5 Calls", "6+ Calls")))</f>
        <v>0-1 Calls</v>
      </c>
      <c r="X784" t="str">
        <f>IF(tbl_Customers[[#This Row],[account_length]] &lt;= 50, "0-50", IF(tbl_Customers[[#This Row],[account_length]] &lt;=100, "51-100", IF(tbl_Customers[[#This Row],[account_length]] &lt;= 150, "101-150", "151+")))</f>
        <v>51-100</v>
      </c>
      <c r="Y784" t="str">
        <f>IF(tbl_Customers[[#This Row],[total_intl_charge]] &lt;= 3, "Low Charges", "High Charges")</f>
        <v>Low Charges</v>
      </c>
      <c r="Z784" t="str">
        <f>IF(tbl_Customers[[#This Row],[total_eve_calls]]&lt;=80,"Low Calls",
IF(tbl_Customers[[#This Row],[total_eve_calls]]&lt;=120,"Medium Calls","High Calls"))</f>
        <v>Medium Calls</v>
      </c>
      <c r="AA784" t="str">
        <f>IF(tbl_Customers[[#This Row],[total_eve_charge]]&lt;=15,"Low Charges",
IF(tbl_Customers[[#This Row],[total_eve_charge]]&lt;=20,"Medium Charges","High Charges"))</f>
        <v>Medium Charges</v>
      </c>
      <c r="AB7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4" t="str">
        <f>IF(tbl_Customers[[#This Row],[number_vmail_messages]] = 0, "No Usage", IF(tbl_Customers[[#This Row],[number_vmail_messages]] &lt;= 20, "Low Usage", IF(tbl_Customers[[#This Row],[number_vmail_messages]] &lt;= 40, "Medium Usgae", "High Usage")))</f>
        <v>Medium Usgae</v>
      </c>
      <c r="AD784" t="str">
        <f>IF(tbl_Customers[[#This Row],[total_day_minutes]]&lt;=150,"Low Usage", IF(tbl_Customers[[#This Row],[total_day_minutes]]&lt;=200,"Medium Usage", IF(tbl_Customers[[#This Row],[total_day_minutes]]&lt;=250,"High Usage","Very High Usage")))</f>
        <v>Medium Usage</v>
      </c>
      <c r="AE784" t="str">
        <f>IF(tbl_Customers[[#This Row],[total_intl_calls]]&lt;=5,"Low Calls", IF(tbl_Customers[[#This Row],[total_intl_calls]]&lt;=10, "Medium Calls", "High Calls"))</f>
        <v>Low Calls</v>
      </c>
      <c r="AF7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84" s="36" t="str">
        <f>IF(tbl_Customers[[#This Row],[Churn_Risk_Score]]&gt;=10,"High Risk", IF(tbl_Customers[[#This Row],[Churn_Risk_Score]]&gt;=5,"Medium Risk","Low Risk"))</f>
        <v>Low Risk</v>
      </c>
    </row>
    <row r="785" spans="1:33" x14ac:dyDescent="0.35">
      <c r="A785">
        <v>784</v>
      </c>
      <c r="B785" t="s">
        <v>39</v>
      </c>
      <c r="C785">
        <v>130</v>
      </c>
      <c r="D785" t="s">
        <v>21</v>
      </c>
      <c r="E785" t="s">
        <v>22</v>
      </c>
      <c r="F785" t="s">
        <v>22</v>
      </c>
      <c r="G785">
        <v>0</v>
      </c>
      <c r="H785">
        <v>120.5</v>
      </c>
      <c r="I785">
        <v>127</v>
      </c>
      <c r="J785">
        <v>20.49</v>
      </c>
      <c r="K785">
        <v>189.7</v>
      </c>
      <c r="L785">
        <v>52</v>
      </c>
      <c r="M785">
        <v>16.12</v>
      </c>
      <c r="N785">
        <v>270.10000000000002</v>
      </c>
      <c r="O785">
        <v>107</v>
      </c>
      <c r="P785">
        <v>12.15</v>
      </c>
      <c r="Q785">
        <v>14.3</v>
      </c>
      <c r="R785">
        <v>2</v>
      </c>
      <c r="S785">
        <v>3.86</v>
      </c>
      <c r="T785">
        <v>1</v>
      </c>
      <c r="U785" t="s">
        <v>22</v>
      </c>
      <c r="V785">
        <f>IF(tbl_Customers[[#This Row],[churn]] = "yes", 1, 0)</f>
        <v>0</v>
      </c>
      <c r="W785" t="str">
        <f>IF(tbl_Customers[[#This Row],[number_customer_service_calls]] &lt;= 1, "0-1 Calls", IF(tbl_Customers[[#This Row],[number_customer_service_calls]] &lt;= 3, "2-3 Calls", IF(tbl_Customers[[#This Row],[number_customer_service_calls]] &lt;=5, "4-5 Calls", "6+ Calls")))</f>
        <v>0-1 Calls</v>
      </c>
      <c r="X785" t="str">
        <f>IF(tbl_Customers[[#This Row],[account_length]] &lt;= 50, "0-50", IF(tbl_Customers[[#This Row],[account_length]] &lt;=100, "51-100", IF(tbl_Customers[[#This Row],[account_length]] &lt;= 150, "101-150", "151+")))</f>
        <v>101-150</v>
      </c>
      <c r="Y785" t="str">
        <f>IF(tbl_Customers[[#This Row],[total_intl_charge]] &lt;= 3, "Low Charges", "High Charges")</f>
        <v>High Charges</v>
      </c>
      <c r="Z785" t="str">
        <f>IF(tbl_Customers[[#This Row],[total_eve_calls]]&lt;=80,"Low Calls",
IF(tbl_Customers[[#This Row],[total_eve_calls]]&lt;=120,"Medium Calls","High Calls"))</f>
        <v>Low Calls</v>
      </c>
      <c r="AA785" t="str">
        <f>IF(tbl_Customers[[#This Row],[total_eve_charge]]&lt;=15,"Low Charges",
IF(tbl_Customers[[#This Row],[total_eve_charge]]&lt;=20,"Medium Charges","High Charges"))</f>
        <v>Medium Charges</v>
      </c>
      <c r="AB7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5" t="str">
        <f>IF(tbl_Customers[[#This Row],[number_vmail_messages]] = 0, "No Usage", IF(tbl_Customers[[#This Row],[number_vmail_messages]] &lt;= 20, "Low Usage", IF(tbl_Customers[[#This Row],[number_vmail_messages]] &lt;= 40, "Medium Usgae", "High Usage")))</f>
        <v>No Usage</v>
      </c>
      <c r="AD785" t="str">
        <f>IF(tbl_Customers[[#This Row],[total_day_minutes]]&lt;=150,"Low Usage", IF(tbl_Customers[[#This Row],[total_day_minutes]]&lt;=200,"Medium Usage", IF(tbl_Customers[[#This Row],[total_day_minutes]]&lt;=250,"High Usage","Very High Usage")))</f>
        <v>Low Usage</v>
      </c>
      <c r="AE785" t="str">
        <f>IF(tbl_Customers[[#This Row],[total_intl_calls]]&lt;=5,"Low Calls", IF(tbl_Customers[[#This Row],[total_intl_calls]]&lt;=10, "Medium Calls", "High Calls"))</f>
        <v>Low Calls</v>
      </c>
      <c r="AF7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85" s="36" t="str">
        <f>IF(tbl_Customers[[#This Row],[Churn_Risk_Score]]&gt;=10,"High Risk", IF(tbl_Customers[[#This Row],[Churn_Risk_Score]]&gt;=5,"Medium Risk","Low Risk"))</f>
        <v>Low Risk</v>
      </c>
    </row>
    <row r="786" spans="1:33" x14ac:dyDescent="0.35">
      <c r="A786">
        <v>785</v>
      </c>
      <c r="B786" t="s">
        <v>20</v>
      </c>
      <c r="C786">
        <v>56</v>
      </c>
      <c r="D786" t="s">
        <v>25</v>
      </c>
      <c r="E786" t="s">
        <v>22</v>
      </c>
      <c r="F786" t="s">
        <v>22</v>
      </c>
      <c r="G786">
        <v>0</v>
      </c>
      <c r="H786">
        <v>91.1</v>
      </c>
      <c r="I786">
        <v>90</v>
      </c>
      <c r="J786">
        <v>15.49</v>
      </c>
      <c r="K786">
        <v>179.3</v>
      </c>
      <c r="L786">
        <v>115</v>
      </c>
      <c r="M786">
        <v>15.24</v>
      </c>
      <c r="N786">
        <v>300.7</v>
      </c>
      <c r="O786">
        <v>89</v>
      </c>
      <c r="P786">
        <v>13.53</v>
      </c>
      <c r="Q786">
        <v>11.9</v>
      </c>
      <c r="R786">
        <v>8</v>
      </c>
      <c r="S786">
        <v>3.21</v>
      </c>
      <c r="T786">
        <v>2</v>
      </c>
      <c r="U786" t="s">
        <v>22</v>
      </c>
      <c r="V786">
        <f>IF(tbl_Customers[[#This Row],[churn]] = "yes", 1, 0)</f>
        <v>0</v>
      </c>
      <c r="W786" t="str">
        <f>IF(tbl_Customers[[#This Row],[number_customer_service_calls]] &lt;= 1, "0-1 Calls", IF(tbl_Customers[[#This Row],[number_customer_service_calls]] &lt;= 3, "2-3 Calls", IF(tbl_Customers[[#This Row],[number_customer_service_calls]] &lt;=5, "4-5 Calls", "6+ Calls")))</f>
        <v>2-3 Calls</v>
      </c>
      <c r="X786" t="str">
        <f>IF(tbl_Customers[[#This Row],[account_length]] &lt;= 50, "0-50", IF(tbl_Customers[[#This Row],[account_length]] &lt;=100, "51-100", IF(tbl_Customers[[#This Row],[account_length]] &lt;= 150, "101-150", "151+")))</f>
        <v>51-100</v>
      </c>
      <c r="Y786" t="str">
        <f>IF(tbl_Customers[[#This Row],[total_intl_charge]] &lt;= 3, "Low Charges", "High Charges")</f>
        <v>High Charges</v>
      </c>
      <c r="Z786" t="str">
        <f>IF(tbl_Customers[[#This Row],[total_eve_calls]]&lt;=80,"Low Calls",
IF(tbl_Customers[[#This Row],[total_eve_calls]]&lt;=120,"Medium Calls","High Calls"))</f>
        <v>Medium Calls</v>
      </c>
      <c r="AA786" t="str">
        <f>IF(tbl_Customers[[#This Row],[total_eve_charge]]&lt;=15,"Low Charges",
IF(tbl_Customers[[#This Row],[total_eve_charge]]&lt;=20,"Medium Charges","High Charges"))</f>
        <v>Medium Charges</v>
      </c>
      <c r="AB7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6" t="str">
        <f>IF(tbl_Customers[[#This Row],[number_vmail_messages]] = 0, "No Usage", IF(tbl_Customers[[#This Row],[number_vmail_messages]] &lt;= 20, "Low Usage", IF(tbl_Customers[[#This Row],[number_vmail_messages]] &lt;= 40, "Medium Usgae", "High Usage")))</f>
        <v>No Usage</v>
      </c>
      <c r="AD786" t="str">
        <f>IF(tbl_Customers[[#This Row],[total_day_minutes]]&lt;=150,"Low Usage", IF(tbl_Customers[[#This Row],[total_day_minutes]]&lt;=200,"Medium Usage", IF(tbl_Customers[[#This Row],[total_day_minutes]]&lt;=250,"High Usage","Very High Usage")))</f>
        <v>Low Usage</v>
      </c>
      <c r="AE786" t="str">
        <f>IF(tbl_Customers[[#This Row],[total_intl_calls]]&lt;=5,"Low Calls", IF(tbl_Customers[[#This Row],[total_intl_calls]]&lt;=10, "Medium Calls", "High Calls"))</f>
        <v>Medium Calls</v>
      </c>
      <c r="AF7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86" s="36" t="str">
        <f>IF(tbl_Customers[[#This Row],[Churn_Risk_Score]]&gt;=10,"High Risk", IF(tbl_Customers[[#This Row],[Churn_Risk_Score]]&gt;=5,"Medium Risk","Low Risk"))</f>
        <v>Low Risk</v>
      </c>
    </row>
    <row r="787" spans="1:33" x14ac:dyDescent="0.35">
      <c r="A787">
        <v>786</v>
      </c>
      <c r="B787" t="s">
        <v>54</v>
      </c>
      <c r="C787">
        <v>117</v>
      </c>
      <c r="D787" t="s">
        <v>21</v>
      </c>
      <c r="E787" t="s">
        <v>22</v>
      </c>
      <c r="F787" t="s">
        <v>22</v>
      </c>
      <c r="G787">
        <v>0</v>
      </c>
      <c r="H787">
        <v>168.8</v>
      </c>
      <c r="I787">
        <v>137</v>
      </c>
      <c r="J787">
        <v>28.7</v>
      </c>
      <c r="K787">
        <v>241.4</v>
      </c>
      <c r="L787">
        <v>107</v>
      </c>
      <c r="M787">
        <v>20.52</v>
      </c>
      <c r="N787">
        <v>204.8</v>
      </c>
      <c r="O787">
        <v>106</v>
      </c>
      <c r="P787">
        <v>9.2200000000000006</v>
      </c>
      <c r="Q787">
        <v>15.5</v>
      </c>
      <c r="R787">
        <v>4</v>
      </c>
      <c r="S787">
        <v>4.1900000000000004</v>
      </c>
      <c r="T787">
        <v>0</v>
      </c>
      <c r="U787" t="s">
        <v>22</v>
      </c>
      <c r="V787">
        <f>IF(tbl_Customers[[#This Row],[churn]] = "yes", 1, 0)</f>
        <v>0</v>
      </c>
      <c r="W787" t="str">
        <f>IF(tbl_Customers[[#This Row],[number_customer_service_calls]] &lt;= 1, "0-1 Calls", IF(tbl_Customers[[#This Row],[number_customer_service_calls]] &lt;= 3, "2-3 Calls", IF(tbl_Customers[[#This Row],[number_customer_service_calls]] &lt;=5, "4-5 Calls", "6+ Calls")))</f>
        <v>0-1 Calls</v>
      </c>
      <c r="X787" t="str">
        <f>IF(tbl_Customers[[#This Row],[account_length]] &lt;= 50, "0-50", IF(tbl_Customers[[#This Row],[account_length]] &lt;=100, "51-100", IF(tbl_Customers[[#This Row],[account_length]] &lt;= 150, "101-150", "151+")))</f>
        <v>101-150</v>
      </c>
      <c r="Y787" t="str">
        <f>IF(tbl_Customers[[#This Row],[total_intl_charge]] &lt;= 3, "Low Charges", "High Charges")</f>
        <v>High Charges</v>
      </c>
      <c r="Z787" t="str">
        <f>IF(tbl_Customers[[#This Row],[total_eve_calls]]&lt;=80,"Low Calls",
IF(tbl_Customers[[#This Row],[total_eve_calls]]&lt;=120,"Medium Calls","High Calls"))</f>
        <v>Medium Calls</v>
      </c>
      <c r="AA787" t="str">
        <f>IF(tbl_Customers[[#This Row],[total_eve_charge]]&lt;=15,"Low Charges",
IF(tbl_Customers[[#This Row],[total_eve_charge]]&lt;=20,"Medium Charges","High Charges"))</f>
        <v>High Charges</v>
      </c>
      <c r="AB7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7" t="str">
        <f>IF(tbl_Customers[[#This Row],[number_vmail_messages]] = 0, "No Usage", IF(tbl_Customers[[#This Row],[number_vmail_messages]] &lt;= 20, "Low Usage", IF(tbl_Customers[[#This Row],[number_vmail_messages]] &lt;= 40, "Medium Usgae", "High Usage")))</f>
        <v>No Usage</v>
      </c>
      <c r="AD787" t="str">
        <f>IF(tbl_Customers[[#This Row],[total_day_minutes]]&lt;=150,"Low Usage", IF(tbl_Customers[[#This Row],[total_day_minutes]]&lt;=200,"Medium Usage", IF(tbl_Customers[[#This Row],[total_day_minutes]]&lt;=250,"High Usage","Very High Usage")))</f>
        <v>Medium Usage</v>
      </c>
      <c r="AE787" t="str">
        <f>IF(tbl_Customers[[#This Row],[total_intl_calls]]&lt;=5,"Low Calls", IF(tbl_Customers[[#This Row],[total_intl_calls]]&lt;=10, "Medium Calls", "High Calls"))</f>
        <v>Low Calls</v>
      </c>
      <c r="AF7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87" s="36" t="str">
        <f>IF(tbl_Customers[[#This Row],[Churn_Risk_Score]]&gt;=10,"High Risk", IF(tbl_Customers[[#This Row],[Churn_Risk_Score]]&gt;=5,"Medium Risk","Low Risk"))</f>
        <v>Low Risk</v>
      </c>
    </row>
    <row r="788" spans="1:33" x14ac:dyDescent="0.35">
      <c r="A788">
        <v>787</v>
      </c>
      <c r="B788" t="s">
        <v>34</v>
      </c>
      <c r="C788">
        <v>63</v>
      </c>
      <c r="D788" t="s">
        <v>28</v>
      </c>
      <c r="E788" t="s">
        <v>22</v>
      </c>
      <c r="F788" t="s">
        <v>22</v>
      </c>
      <c r="G788">
        <v>0</v>
      </c>
      <c r="H788">
        <v>153.5</v>
      </c>
      <c r="I788">
        <v>81</v>
      </c>
      <c r="J788">
        <v>26.1</v>
      </c>
      <c r="K788">
        <v>287.3</v>
      </c>
      <c r="L788">
        <v>115</v>
      </c>
      <c r="M788">
        <v>24.42</v>
      </c>
      <c r="N788">
        <v>230.2</v>
      </c>
      <c r="O788">
        <v>85</v>
      </c>
      <c r="P788">
        <v>10.36</v>
      </c>
      <c r="Q788">
        <v>6.5</v>
      </c>
      <c r="R788">
        <v>5</v>
      </c>
      <c r="S788">
        <v>1.76</v>
      </c>
      <c r="T788">
        <v>2</v>
      </c>
      <c r="U788" t="s">
        <v>22</v>
      </c>
      <c r="V788">
        <f>IF(tbl_Customers[[#This Row],[churn]] = "yes", 1, 0)</f>
        <v>0</v>
      </c>
      <c r="W788" t="str">
        <f>IF(tbl_Customers[[#This Row],[number_customer_service_calls]] &lt;= 1, "0-1 Calls", IF(tbl_Customers[[#This Row],[number_customer_service_calls]] &lt;= 3, "2-3 Calls", IF(tbl_Customers[[#This Row],[number_customer_service_calls]] &lt;=5, "4-5 Calls", "6+ Calls")))</f>
        <v>2-3 Calls</v>
      </c>
      <c r="X788" t="str">
        <f>IF(tbl_Customers[[#This Row],[account_length]] &lt;= 50, "0-50", IF(tbl_Customers[[#This Row],[account_length]] &lt;=100, "51-100", IF(tbl_Customers[[#This Row],[account_length]] &lt;= 150, "101-150", "151+")))</f>
        <v>51-100</v>
      </c>
      <c r="Y788" t="str">
        <f>IF(tbl_Customers[[#This Row],[total_intl_charge]] &lt;= 3, "Low Charges", "High Charges")</f>
        <v>Low Charges</v>
      </c>
      <c r="Z788" t="str">
        <f>IF(tbl_Customers[[#This Row],[total_eve_calls]]&lt;=80,"Low Calls",
IF(tbl_Customers[[#This Row],[total_eve_calls]]&lt;=120,"Medium Calls","High Calls"))</f>
        <v>Medium Calls</v>
      </c>
      <c r="AA788" t="str">
        <f>IF(tbl_Customers[[#This Row],[total_eve_charge]]&lt;=15,"Low Charges",
IF(tbl_Customers[[#This Row],[total_eve_charge]]&lt;=20,"Medium Charges","High Charges"))</f>
        <v>High Charges</v>
      </c>
      <c r="AB7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8" t="str">
        <f>IF(tbl_Customers[[#This Row],[number_vmail_messages]] = 0, "No Usage", IF(tbl_Customers[[#This Row],[number_vmail_messages]] &lt;= 20, "Low Usage", IF(tbl_Customers[[#This Row],[number_vmail_messages]] &lt;= 40, "Medium Usgae", "High Usage")))</f>
        <v>No Usage</v>
      </c>
      <c r="AD788" t="str">
        <f>IF(tbl_Customers[[#This Row],[total_day_minutes]]&lt;=150,"Low Usage", IF(tbl_Customers[[#This Row],[total_day_minutes]]&lt;=200,"Medium Usage", IF(tbl_Customers[[#This Row],[total_day_minutes]]&lt;=250,"High Usage","Very High Usage")))</f>
        <v>Medium Usage</v>
      </c>
      <c r="AE788" t="str">
        <f>IF(tbl_Customers[[#This Row],[total_intl_calls]]&lt;=5,"Low Calls", IF(tbl_Customers[[#This Row],[total_intl_calls]]&lt;=10, "Medium Calls", "High Calls"))</f>
        <v>Low Calls</v>
      </c>
      <c r="AF7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88" s="36" t="str">
        <f>IF(tbl_Customers[[#This Row],[Churn_Risk_Score]]&gt;=10,"High Risk", IF(tbl_Customers[[#This Row],[Churn_Risk_Score]]&gt;=5,"Medium Risk","Low Risk"))</f>
        <v>Low Risk</v>
      </c>
    </row>
    <row r="789" spans="1:33" x14ac:dyDescent="0.35">
      <c r="A789">
        <v>788</v>
      </c>
      <c r="B789" t="s">
        <v>64</v>
      </c>
      <c r="C789">
        <v>126</v>
      </c>
      <c r="D789" t="s">
        <v>21</v>
      </c>
      <c r="E789" t="s">
        <v>22</v>
      </c>
      <c r="F789" t="s">
        <v>22</v>
      </c>
      <c r="G789">
        <v>0</v>
      </c>
      <c r="H789">
        <v>226.2</v>
      </c>
      <c r="I789">
        <v>88</v>
      </c>
      <c r="J789">
        <v>38.450000000000003</v>
      </c>
      <c r="K789">
        <v>140.30000000000001</v>
      </c>
      <c r="L789">
        <v>114</v>
      </c>
      <c r="M789">
        <v>11.93</v>
      </c>
      <c r="N789">
        <v>208.9</v>
      </c>
      <c r="O789">
        <v>110</v>
      </c>
      <c r="P789">
        <v>9.4</v>
      </c>
      <c r="Q789">
        <v>6.4</v>
      </c>
      <c r="R789">
        <v>2</v>
      </c>
      <c r="S789">
        <v>1.73</v>
      </c>
      <c r="T789">
        <v>0</v>
      </c>
      <c r="U789" t="s">
        <v>22</v>
      </c>
      <c r="V789">
        <f>IF(tbl_Customers[[#This Row],[churn]] = "yes", 1, 0)</f>
        <v>0</v>
      </c>
      <c r="W789" t="str">
        <f>IF(tbl_Customers[[#This Row],[number_customer_service_calls]] &lt;= 1, "0-1 Calls", IF(tbl_Customers[[#This Row],[number_customer_service_calls]] &lt;= 3, "2-3 Calls", IF(tbl_Customers[[#This Row],[number_customer_service_calls]] &lt;=5, "4-5 Calls", "6+ Calls")))</f>
        <v>0-1 Calls</v>
      </c>
      <c r="X789" t="str">
        <f>IF(tbl_Customers[[#This Row],[account_length]] &lt;= 50, "0-50", IF(tbl_Customers[[#This Row],[account_length]] &lt;=100, "51-100", IF(tbl_Customers[[#This Row],[account_length]] &lt;= 150, "101-150", "151+")))</f>
        <v>101-150</v>
      </c>
      <c r="Y789" t="str">
        <f>IF(tbl_Customers[[#This Row],[total_intl_charge]] &lt;= 3, "Low Charges", "High Charges")</f>
        <v>Low Charges</v>
      </c>
      <c r="Z789" t="str">
        <f>IF(tbl_Customers[[#This Row],[total_eve_calls]]&lt;=80,"Low Calls",
IF(tbl_Customers[[#This Row],[total_eve_calls]]&lt;=120,"Medium Calls","High Calls"))</f>
        <v>Medium Calls</v>
      </c>
      <c r="AA789" t="str">
        <f>IF(tbl_Customers[[#This Row],[total_eve_charge]]&lt;=15,"Low Charges",
IF(tbl_Customers[[#This Row],[total_eve_charge]]&lt;=20,"Medium Charges","High Charges"))</f>
        <v>Low Charges</v>
      </c>
      <c r="AB7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9" t="str">
        <f>IF(tbl_Customers[[#This Row],[number_vmail_messages]] = 0, "No Usage", IF(tbl_Customers[[#This Row],[number_vmail_messages]] &lt;= 20, "Low Usage", IF(tbl_Customers[[#This Row],[number_vmail_messages]] &lt;= 40, "Medium Usgae", "High Usage")))</f>
        <v>No Usage</v>
      </c>
      <c r="AD789" t="str">
        <f>IF(tbl_Customers[[#This Row],[total_day_minutes]]&lt;=150,"Low Usage", IF(tbl_Customers[[#This Row],[total_day_minutes]]&lt;=200,"Medium Usage", IF(tbl_Customers[[#This Row],[total_day_minutes]]&lt;=250,"High Usage","Very High Usage")))</f>
        <v>High Usage</v>
      </c>
      <c r="AE789" t="str">
        <f>IF(tbl_Customers[[#This Row],[total_intl_calls]]&lt;=5,"Low Calls", IF(tbl_Customers[[#This Row],[total_intl_calls]]&lt;=10, "Medium Calls", "High Calls"))</f>
        <v>Low Calls</v>
      </c>
      <c r="AF7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89" s="36" t="str">
        <f>IF(tbl_Customers[[#This Row],[Churn_Risk_Score]]&gt;=10,"High Risk", IF(tbl_Customers[[#This Row],[Churn_Risk_Score]]&gt;=5,"Medium Risk","Low Risk"))</f>
        <v>Low Risk</v>
      </c>
    </row>
    <row r="790" spans="1:33" x14ac:dyDescent="0.35">
      <c r="A790">
        <v>789</v>
      </c>
      <c r="B790" t="s">
        <v>52</v>
      </c>
      <c r="C790">
        <v>132</v>
      </c>
      <c r="D790" t="s">
        <v>28</v>
      </c>
      <c r="E790" t="s">
        <v>22</v>
      </c>
      <c r="F790" t="s">
        <v>22</v>
      </c>
      <c r="G790">
        <v>0</v>
      </c>
      <c r="H790">
        <v>191.9</v>
      </c>
      <c r="I790">
        <v>107</v>
      </c>
      <c r="J790">
        <v>32.619999999999997</v>
      </c>
      <c r="K790">
        <v>206.9</v>
      </c>
      <c r="L790">
        <v>127</v>
      </c>
      <c r="M790">
        <v>17.59</v>
      </c>
      <c r="N790">
        <v>272</v>
      </c>
      <c r="O790">
        <v>88</v>
      </c>
      <c r="P790">
        <v>12.24</v>
      </c>
      <c r="Q790">
        <v>12.6</v>
      </c>
      <c r="R790">
        <v>2</v>
      </c>
      <c r="S790">
        <v>3.4</v>
      </c>
      <c r="T790">
        <v>1</v>
      </c>
      <c r="U790" t="s">
        <v>22</v>
      </c>
      <c r="V790">
        <f>IF(tbl_Customers[[#This Row],[churn]] = "yes", 1, 0)</f>
        <v>0</v>
      </c>
      <c r="W790" t="str">
        <f>IF(tbl_Customers[[#This Row],[number_customer_service_calls]] &lt;= 1, "0-1 Calls", IF(tbl_Customers[[#This Row],[number_customer_service_calls]] &lt;= 3, "2-3 Calls", IF(tbl_Customers[[#This Row],[number_customer_service_calls]] &lt;=5, "4-5 Calls", "6+ Calls")))</f>
        <v>0-1 Calls</v>
      </c>
      <c r="X790" t="str">
        <f>IF(tbl_Customers[[#This Row],[account_length]] &lt;= 50, "0-50", IF(tbl_Customers[[#This Row],[account_length]] &lt;=100, "51-100", IF(tbl_Customers[[#This Row],[account_length]] &lt;= 150, "101-150", "151+")))</f>
        <v>101-150</v>
      </c>
      <c r="Y790" t="str">
        <f>IF(tbl_Customers[[#This Row],[total_intl_charge]] &lt;= 3, "Low Charges", "High Charges")</f>
        <v>High Charges</v>
      </c>
      <c r="Z790" t="str">
        <f>IF(tbl_Customers[[#This Row],[total_eve_calls]]&lt;=80,"Low Calls",
IF(tbl_Customers[[#This Row],[total_eve_calls]]&lt;=120,"Medium Calls","High Calls"))</f>
        <v>High Calls</v>
      </c>
      <c r="AA790" t="str">
        <f>IF(tbl_Customers[[#This Row],[total_eve_charge]]&lt;=15,"Low Charges",
IF(tbl_Customers[[#This Row],[total_eve_charge]]&lt;=20,"Medium Charges","High Charges"))</f>
        <v>Medium Charges</v>
      </c>
      <c r="AB7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0" t="str">
        <f>IF(tbl_Customers[[#This Row],[number_vmail_messages]] = 0, "No Usage", IF(tbl_Customers[[#This Row],[number_vmail_messages]] &lt;= 20, "Low Usage", IF(tbl_Customers[[#This Row],[number_vmail_messages]] &lt;= 40, "Medium Usgae", "High Usage")))</f>
        <v>No Usage</v>
      </c>
      <c r="AD790" t="str">
        <f>IF(tbl_Customers[[#This Row],[total_day_minutes]]&lt;=150,"Low Usage", IF(tbl_Customers[[#This Row],[total_day_minutes]]&lt;=200,"Medium Usage", IF(tbl_Customers[[#This Row],[total_day_minutes]]&lt;=250,"High Usage","Very High Usage")))</f>
        <v>Medium Usage</v>
      </c>
      <c r="AE790" t="str">
        <f>IF(tbl_Customers[[#This Row],[total_intl_calls]]&lt;=5,"Low Calls", IF(tbl_Customers[[#This Row],[total_intl_calls]]&lt;=10, "Medium Calls", "High Calls"))</f>
        <v>Low Calls</v>
      </c>
      <c r="AF7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90" s="36" t="str">
        <f>IF(tbl_Customers[[#This Row],[Churn_Risk_Score]]&gt;=10,"High Risk", IF(tbl_Customers[[#This Row],[Churn_Risk_Score]]&gt;=5,"Medium Risk","Low Risk"))</f>
        <v>Low Risk</v>
      </c>
    </row>
    <row r="791" spans="1:33" x14ac:dyDescent="0.35">
      <c r="A791">
        <v>790</v>
      </c>
      <c r="B791" t="s">
        <v>62</v>
      </c>
      <c r="C791">
        <v>81</v>
      </c>
      <c r="D791" t="s">
        <v>21</v>
      </c>
      <c r="E791" t="s">
        <v>22</v>
      </c>
      <c r="F791" t="s">
        <v>23</v>
      </c>
      <c r="G791">
        <v>28</v>
      </c>
      <c r="H791">
        <v>167.9</v>
      </c>
      <c r="I791">
        <v>147</v>
      </c>
      <c r="J791">
        <v>28.54</v>
      </c>
      <c r="K791">
        <v>190.7</v>
      </c>
      <c r="L791">
        <v>105</v>
      </c>
      <c r="M791">
        <v>16.21</v>
      </c>
      <c r="N791">
        <v>193</v>
      </c>
      <c r="O791">
        <v>103</v>
      </c>
      <c r="P791">
        <v>8.69</v>
      </c>
      <c r="Q791">
        <v>9.1999999999999993</v>
      </c>
      <c r="R791">
        <v>6</v>
      </c>
      <c r="S791">
        <v>2.48</v>
      </c>
      <c r="T791">
        <v>4</v>
      </c>
      <c r="U791" t="s">
        <v>23</v>
      </c>
      <c r="V791">
        <f>IF(tbl_Customers[[#This Row],[churn]] = "yes", 1, 0)</f>
        <v>1</v>
      </c>
      <c r="W791" t="str">
        <f>IF(tbl_Customers[[#This Row],[number_customer_service_calls]] &lt;= 1, "0-1 Calls", IF(tbl_Customers[[#This Row],[number_customer_service_calls]] &lt;= 3, "2-3 Calls", IF(tbl_Customers[[#This Row],[number_customer_service_calls]] &lt;=5, "4-5 Calls", "6+ Calls")))</f>
        <v>4-5 Calls</v>
      </c>
      <c r="X791" t="str">
        <f>IF(tbl_Customers[[#This Row],[account_length]] &lt;= 50, "0-50", IF(tbl_Customers[[#This Row],[account_length]] &lt;=100, "51-100", IF(tbl_Customers[[#This Row],[account_length]] &lt;= 150, "101-150", "151+")))</f>
        <v>51-100</v>
      </c>
      <c r="Y791" t="str">
        <f>IF(tbl_Customers[[#This Row],[total_intl_charge]] &lt;= 3, "Low Charges", "High Charges")</f>
        <v>Low Charges</v>
      </c>
      <c r="Z791" t="str">
        <f>IF(tbl_Customers[[#This Row],[total_eve_calls]]&lt;=80,"Low Calls",
IF(tbl_Customers[[#This Row],[total_eve_calls]]&lt;=120,"Medium Calls","High Calls"))</f>
        <v>Medium Calls</v>
      </c>
      <c r="AA791" t="str">
        <f>IF(tbl_Customers[[#This Row],[total_eve_charge]]&lt;=15,"Low Charges",
IF(tbl_Customers[[#This Row],[total_eve_charge]]&lt;=20,"Medium Charges","High Charges"))</f>
        <v>Medium Charges</v>
      </c>
      <c r="AB7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91" t="str">
        <f>IF(tbl_Customers[[#This Row],[number_vmail_messages]] = 0, "No Usage", IF(tbl_Customers[[#This Row],[number_vmail_messages]] &lt;= 20, "Low Usage", IF(tbl_Customers[[#This Row],[number_vmail_messages]] &lt;= 40, "Medium Usgae", "High Usage")))</f>
        <v>Medium Usgae</v>
      </c>
      <c r="AD791" t="str">
        <f>IF(tbl_Customers[[#This Row],[total_day_minutes]]&lt;=150,"Low Usage", IF(tbl_Customers[[#This Row],[total_day_minutes]]&lt;=200,"Medium Usage", IF(tbl_Customers[[#This Row],[total_day_minutes]]&lt;=250,"High Usage","Very High Usage")))</f>
        <v>Medium Usage</v>
      </c>
      <c r="AE791" t="str">
        <f>IF(tbl_Customers[[#This Row],[total_intl_calls]]&lt;=5,"Low Calls", IF(tbl_Customers[[#This Row],[total_intl_calls]]&lt;=10, "Medium Calls", "High Calls"))</f>
        <v>Medium Calls</v>
      </c>
      <c r="AF7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91" s="36" t="str">
        <f>IF(tbl_Customers[[#This Row],[Churn_Risk_Score]]&gt;=10,"High Risk", IF(tbl_Customers[[#This Row],[Churn_Risk_Score]]&gt;=5,"Medium Risk","Low Risk"))</f>
        <v>Low Risk</v>
      </c>
    </row>
    <row r="792" spans="1:33" x14ac:dyDescent="0.35">
      <c r="A792">
        <v>791</v>
      </c>
      <c r="B792" t="s">
        <v>58</v>
      </c>
      <c r="C792">
        <v>122</v>
      </c>
      <c r="D792" t="s">
        <v>21</v>
      </c>
      <c r="E792" t="s">
        <v>22</v>
      </c>
      <c r="F792" t="s">
        <v>22</v>
      </c>
      <c r="G792">
        <v>0</v>
      </c>
      <c r="H792">
        <v>180</v>
      </c>
      <c r="I792">
        <v>88</v>
      </c>
      <c r="J792">
        <v>30.6</v>
      </c>
      <c r="K792">
        <v>145</v>
      </c>
      <c r="L792">
        <v>77</v>
      </c>
      <c r="M792">
        <v>12.33</v>
      </c>
      <c r="N792">
        <v>233.7</v>
      </c>
      <c r="O792">
        <v>120</v>
      </c>
      <c r="P792">
        <v>10.52</v>
      </c>
      <c r="Q792">
        <v>11.5</v>
      </c>
      <c r="R792">
        <v>6</v>
      </c>
      <c r="S792">
        <v>3.11</v>
      </c>
      <c r="T792">
        <v>2</v>
      </c>
      <c r="U792" t="s">
        <v>22</v>
      </c>
      <c r="V792">
        <f>IF(tbl_Customers[[#This Row],[churn]] = "yes", 1, 0)</f>
        <v>0</v>
      </c>
      <c r="W792" t="str">
        <f>IF(tbl_Customers[[#This Row],[number_customer_service_calls]] &lt;= 1, "0-1 Calls", IF(tbl_Customers[[#This Row],[number_customer_service_calls]] &lt;= 3, "2-3 Calls", IF(tbl_Customers[[#This Row],[number_customer_service_calls]] &lt;=5, "4-5 Calls", "6+ Calls")))</f>
        <v>2-3 Calls</v>
      </c>
      <c r="X792" t="str">
        <f>IF(tbl_Customers[[#This Row],[account_length]] &lt;= 50, "0-50", IF(tbl_Customers[[#This Row],[account_length]] &lt;=100, "51-100", IF(tbl_Customers[[#This Row],[account_length]] &lt;= 150, "101-150", "151+")))</f>
        <v>101-150</v>
      </c>
      <c r="Y792" t="str">
        <f>IF(tbl_Customers[[#This Row],[total_intl_charge]] &lt;= 3, "Low Charges", "High Charges")</f>
        <v>High Charges</v>
      </c>
      <c r="Z792" t="str">
        <f>IF(tbl_Customers[[#This Row],[total_eve_calls]]&lt;=80,"Low Calls",
IF(tbl_Customers[[#This Row],[total_eve_calls]]&lt;=120,"Medium Calls","High Calls"))</f>
        <v>Low Calls</v>
      </c>
      <c r="AA792" t="str">
        <f>IF(tbl_Customers[[#This Row],[total_eve_charge]]&lt;=15,"Low Charges",
IF(tbl_Customers[[#This Row],[total_eve_charge]]&lt;=20,"Medium Charges","High Charges"))</f>
        <v>Low Charges</v>
      </c>
      <c r="AB7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2" t="str">
        <f>IF(tbl_Customers[[#This Row],[number_vmail_messages]] = 0, "No Usage", IF(tbl_Customers[[#This Row],[number_vmail_messages]] &lt;= 20, "Low Usage", IF(tbl_Customers[[#This Row],[number_vmail_messages]] &lt;= 40, "Medium Usgae", "High Usage")))</f>
        <v>No Usage</v>
      </c>
      <c r="AD792" t="str">
        <f>IF(tbl_Customers[[#This Row],[total_day_minutes]]&lt;=150,"Low Usage", IF(tbl_Customers[[#This Row],[total_day_minutes]]&lt;=200,"Medium Usage", IF(tbl_Customers[[#This Row],[total_day_minutes]]&lt;=250,"High Usage","Very High Usage")))</f>
        <v>Medium Usage</v>
      </c>
      <c r="AE792" t="str">
        <f>IF(tbl_Customers[[#This Row],[total_intl_calls]]&lt;=5,"Low Calls", IF(tbl_Customers[[#This Row],[total_intl_calls]]&lt;=10, "Medium Calls", "High Calls"))</f>
        <v>Medium Calls</v>
      </c>
      <c r="AF7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92" s="36" t="str">
        <f>IF(tbl_Customers[[#This Row],[Churn_Risk_Score]]&gt;=10,"High Risk", IF(tbl_Customers[[#This Row],[Churn_Risk_Score]]&gt;=5,"Medium Risk","Low Risk"))</f>
        <v>Low Risk</v>
      </c>
    </row>
    <row r="793" spans="1:33" x14ac:dyDescent="0.35">
      <c r="A793">
        <v>792</v>
      </c>
      <c r="B793" t="s">
        <v>24</v>
      </c>
      <c r="C793">
        <v>46</v>
      </c>
      <c r="D793" t="s">
        <v>25</v>
      </c>
      <c r="E793" t="s">
        <v>22</v>
      </c>
      <c r="F793" t="s">
        <v>22</v>
      </c>
      <c r="G793">
        <v>0</v>
      </c>
      <c r="H793">
        <v>257.39999999999998</v>
      </c>
      <c r="I793">
        <v>67</v>
      </c>
      <c r="J793">
        <v>43.76</v>
      </c>
      <c r="K793">
        <v>261.10000000000002</v>
      </c>
      <c r="L793">
        <v>91</v>
      </c>
      <c r="M793">
        <v>22.19</v>
      </c>
      <c r="N793">
        <v>204.4</v>
      </c>
      <c r="O793">
        <v>107</v>
      </c>
      <c r="P793">
        <v>9.1999999999999993</v>
      </c>
      <c r="Q793">
        <v>13.4</v>
      </c>
      <c r="R793">
        <v>5</v>
      </c>
      <c r="S793">
        <v>3.62</v>
      </c>
      <c r="T793">
        <v>2</v>
      </c>
      <c r="U793" t="s">
        <v>23</v>
      </c>
      <c r="V793">
        <f>IF(tbl_Customers[[#This Row],[churn]] = "yes", 1, 0)</f>
        <v>1</v>
      </c>
      <c r="W793" t="str">
        <f>IF(tbl_Customers[[#This Row],[number_customer_service_calls]] &lt;= 1, "0-1 Calls", IF(tbl_Customers[[#This Row],[number_customer_service_calls]] &lt;= 3, "2-3 Calls", IF(tbl_Customers[[#This Row],[number_customer_service_calls]] &lt;=5, "4-5 Calls", "6+ Calls")))</f>
        <v>2-3 Calls</v>
      </c>
      <c r="X793" t="str">
        <f>IF(tbl_Customers[[#This Row],[account_length]] &lt;= 50, "0-50", IF(tbl_Customers[[#This Row],[account_length]] &lt;=100, "51-100", IF(tbl_Customers[[#This Row],[account_length]] &lt;= 150, "101-150", "151+")))</f>
        <v>0-50</v>
      </c>
      <c r="Y793" t="str">
        <f>IF(tbl_Customers[[#This Row],[total_intl_charge]] &lt;= 3, "Low Charges", "High Charges")</f>
        <v>High Charges</v>
      </c>
      <c r="Z793" t="str">
        <f>IF(tbl_Customers[[#This Row],[total_eve_calls]]&lt;=80,"Low Calls",
IF(tbl_Customers[[#This Row],[total_eve_calls]]&lt;=120,"Medium Calls","High Calls"))</f>
        <v>Medium Calls</v>
      </c>
      <c r="AA793" t="str">
        <f>IF(tbl_Customers[[#This Row],[total_eve_charge]]&lt;=15,"Low Charges",
IF(tbl_Customers[[#This Row],[total_eve_charge]]&lt;=20,"Medium Charges","High Charges"))</f>
        <v>High Charges</v>
      </c>
      <c r="AB7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3" t="str">
        <f>IF(tbl_Customers[[#This Row],[number_vmail_messages]] = 0, "No Usage", IF(tbl_Customers[[#This Row],[number_vmail_messages]] &lt;= 20, "Low Usage", IF(tbl_Customers[[#This Row],[number_vmail_messages]] &lt;= 40, "Medium Usgae", "High Usage")))</f>
        <v>No Usage</v>
      </c>
      <c r="AD793" t="str">
        <f>IF(tbl_Customers[[#This Row],[total_day_minutes]]&lt;=150,"Low Usage", IF(tbl_Customers[[#This Row],[total_day_minutes]]&lt;=200,"Medium Usage", IF(tbl_Customers[[#This Row],[total_day_minutes]]&lt;=250,"High Usage","Very High Usage")))</f>
        <v>Very High Usage</v>
      </c>
      <c r="AE793" t="str">
        <f>IF(tbl_Customers[[#This Row],[total_intl_calls]]&lt;=5,"Low Calls", IF(tbl_Customers[[#This Row],[total_intl_calls]]&lt;=10, "Medium Calls", "High Calls"))</f>
        <v>Low Calls</v>
      </c>
      <c r="AF7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93" s="36" t="str">
        <f>IF(tbl_Customers[[#This Row],[Churn_Risk_Score]]&gt;=10,"High Risk", IF(tbl_Customers[[#This Row],[Churn_Risk_Score]]&gt;=5,"Medium Risk","Low Risk"))</f>
        <v>Medium Risk</v>
      </c>
    </row>
    <row r="794" spans="1:33" x14ac:dyDescent="0.35">
      <c r="A794">
        <v>793</v>
      </c>
      <c r="B794" t="s">
        <v>60</v>
      </c>
      <c r="C794">
        <v>150</v>
      </c>
      <c r="D794" t="s">
        <v>21</v>
      </c>
      <c r="E794" t="s">
        <v>22</v>
      </c>
      <c r="F794" t="s">
        <v>23</v>
      </c>
      <c r="G794">
        <v>28</v>
      </c>
      <c r="H794">
        <v>174.4</v>
      </c>
      <c r="I794">
        <v>75</v>
      </c>
      <c r="J794">
        <v>29.65</v>
      </c>
      <c r="K794">
        <v>169.9</v>
      </c>
      <c r="L794">
        <v>80</v>
      </c>
      <c r="M794">
        <v>14.44</v>
      </c>
      <c r="N794">
        <v>201.6</v>
      </c>
      <c r="O794">
        <v>130</v>
      </c>
      <c r="P794">
        <v>9.07</v>
      </c>
      <c r="Q794">
        <v>11</v>
      </c>
      <c r="R794">
        <v>4</v>
      </c>
      <c r="S794">
        <v>2.97</v>
      </c>
      <c r="T794">
        <v>1</v>
      </c>
      <c r="U794" t="s">
        <v>22</v>
      </c>
      <c r="V794">
        <f>IF(tbl_Customers[[#This Row],[churn]] = "yes", 1, 0)</f>
        <v>0</v>
      </c>
      <c r="W794" t="str">
        <f>IF(tbl_Customers[[#This Row],[number_customer_service_calls]] &lt;= 1, "0-1 Calls", IF(tbl_Customers[[#This Row],[number_customer_service_calls]] &lt;= 3, "2-3 Calls", IF(tbl_Customers[[#This Row],[number_customer_service_calls]] &lt;=5, "4-5 Calls", "6+ Calls")))</f>
        <v>0-1 Calls</v>
      </c>
      <c r="X794" t="str">
        <f>IF(tbl_Customers[[#This Row],[account_length]] &lt;= 50, "0-50", IF(tbl_Customers[[#This Row],[account_length]] &lt;=100, "51-100", IF(tbl_Customers[[#This Row],[account_length]] &lt;= 150, "101-150", "151+")))</f>
        <v>101-150</v>
      </c>
      <c r="Y794" t="str">
        <f>IF(tbl_Customers[[#This Row],[total_intl_charge]] &lt;= 3, "Low Charges", "High Charges")</f>
        <v>Low Charges</v>
      </c>
      <c r="Z794" t="str">
        <f>IF(tbl_Customers[[#This Row],[total_eve_calls]]&lt;=80,"Low Calls",
IF(tbl_Customers[[#This Row],[total_eve_calls]]&lt;=120,"Medium Calls","High Calls"))</f>
        <v>Low Calls</v>
      </c>
      <c r="AA794" t="str">
        <f>IF(tbl_Customers[[#This Row],[total_eve_charge]]&lt;=15,"Low Charges",
IF(tbl_Customers[[#This Row],[total_eve_charge]]&lt;=20,"Medium Charges","High Charges"))</f>
        <v>Low Charges</v>
      </c>
      <c r="AB7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4" t="str">
        <f>IF(tbl_Customers[[#This Row],[number_vmail_messages]] = 0, "No Usage", IF(tbl_Customers[[#This Row],[number_vmail_messages]] &lt;= 20, "Low Usage", IF(tbl_Customers[[#This Row],[number_vmail_messages]] &lt;= 40, "Medium Usgae", "High Usage")))</f>
        <v>Medium Usgae</v>
      </c>
      <c r="AD794" t="str">
        <f>IF(tbl_Customers[[#This Row],[total_day_minutes]]&lt;=150,"Low Usage", IF(tbl_Customers[[#This Row],[total_day_minutes]]&lt;=200,"Medium Usage", IF(tbl_Customers[[#This Row],[total_day_minutes]]&lt;=250,"High Usage","Very High Usage")))</f>
        <v>Medium Usage</v>
      </c>
      <c r="AE794" t="str">
        <f>IF(tbl_Customers[[#This Row],[total_intl_calls]]&lt;=5,"Low Calls", IF(tbl_Customers[[#This Row],[total_intl_calls]]&lt;=10, "Medium Calls", "High Calls"))</f>
        <v>Low Calls</v>
      </c>
      <c r="AF7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94" s="36" t="str">
        <f>IF(tbl_Customers[[#This Row],[Churn_Risk_Score]]&gt;=10,"High Risk", IF(tbl_Customers[[#This Row],[Churn_Risk_Score]]&gt;=5,"Medium Risk","Low Risk"))</f>
        <v>Low Risk</v>
      </c>
    </row>
    <row r="795" spans="1:33" x14ac:dyDescent="0.35">
      <c r="A795">
        <v>794</v>
      </c>
      <c r="B795" t="s">
        <v>37</v>
      </c>
      <c r="C795">
        <v>99</v>
      </c>
      <c r="D795" t="s">
        <v>25</v>
      </c>
      <c r="E795" t="s">
        <v>22</v>
      </c>
      <c r="F795" t="s">
        <v>22</v>
      </c>
      <c r="G795">
        <v>0</v>
      </c>
      <c r="H795">
        <v>159.69999999999999</v>
      </c>
      <c r="I795">
        <v>83</v>
      </c>
      <c r="J795">
        <v>27.15</v>
      </c>
      <c r="K795">
        <v>155.4</v>
      </c>
      <c r="L795">
        <v>121</v>
      </c>
      <c r="M795">
        <v>13.21</v>
      </c>
      <c r="N795">
        <v>255.7</v>
      </c>
      <c r="O795">
        <v>114</v>
      </c>
      <c r="P795">
        <v>11.51</v>
      </c>
      <c r="Q795">
        <v>8.4</v>
      </c>
      <c r="R795">
        <v>3</v>
      </c>
      <c r="S795">
        <v>2.27</v>
      </c>
      <c r="T795">
        <v>1</v>
      </c>
      <c r="U795" t="s">
        <v>22</v>
      </c>
      <c r="V795">
        <f>IF(tbl_Customers[[#This Row],[churn]] = "yes", 1, 0)</f>
        <v>0</v>
      </c>
      <c r="W795" t="str">
        <f>IF(tbl_Customers[[#This Row],[number_customer_service_calls]] &lt;= 1, "0-1 Calls", IF(tbl_Customers[[#This Row],[number_customer_service_calls]] &lt;= 3, "2-3 Calls", IF(tbl_Customers[[#This Row],[number_customer_service_calls]] &lt;=5, "4-5 Calls", "6+ Calls")))</f>
        <v>0-1 Calls</v>
      </c>
      <c r="X795" t="str">
        <f>IF(tbl_Customers[[#This Row],[account_length]] &lt;= 50, "0-50", IF(tbl_Customers[[#This Row],[account_length]] &lt;=100, "51-100", IF(tbl_Customers[[#This Row],[account_length]] &lt;= 150, "101-150", "151+")))</f>
        <v>51-100</v>
      </c>
      <c r="Y795" t="str">
        <f>IF(tbl_Customers[[#This Row],[total_intl_charge]] &lt;= 3, "Low Charges", "High Charges")</f>
        <v>Low Charges</v>
      </c>
      <c r="Z795" t="str">
        <f>IF(tbl_Customers[[#This Row],[total_eve_calls]]&lt;=80,"Low Calls",
IF(tbl_Customers[[#This Row],[total_eve_calls]]&lt;=120,"Medium Calls","High Calls"))</f>
        <v>High Calls</v>
      </c>
      <c r="AA795" t="str">
        <f>IF(tbl_Customers[[#This Row],[total_eve_charge]]&lt;=15,"Low Charges",
IF(tbl_Customers[[#This Row],[total_eve_charge]]&lt;=20,"Medium Charges","High Charges"))</f>
        <v>Low Charges</v>
      </c>
      <c r="AB7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5" t="str">
        <f>IF(tbl_Customers[[#This Row],[number_vmail_messages]] = 0, "No Usage", IF(tbl_Customers[[#This Row],[number_vmail_messages]] &lt;= 20, "Low Usage", IF(tbl_Customers[[#This Row],[number_vmail_messages]] &lt;= 40, "Medium Usgae", "High Usage")))</f>
        <v>No Usage</v>
      </c>
      <c r="AD795" t="str">
        <f>IF(tbl_Customers[[#This Row],[total_day_minutes]]&lt;=150,"Low Usage", IF(tbl_Customers[[#This Row],[total_day_minutes]]&lt;=200,"Medium Usage", IF(tbl_Customers[[#This Row],[total_day_minutes]]&lt;=250,"High Usage","Very High Usage")))</f>
        <v>Medium Usage</v>
      </c>
      <c r="AE795" t="str">
        <f>IF(tbl_Customers[[#This Row],[total_intl_calls]]&lt;=5,"Low Calls", IF(tbl_Customers[[#This Row],[total_intl_calls]]&lt;=10, "Medium Calls", "High Calls"))</f>
        <v>Low Calls</v>
      </c>
      <c r="AF7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95" s="36" t="str">
        <f>IF(tbl_Customers[[#This Row],[Churn_Risk_Score]]&gt;=10,"High Risk", IF(tbl_Customers[[#This Row],[Churn_Risk_Score]]&gt;=5,"Medium Risk","Low Risk"))</f>
        <v>Low Risk</v>
      </c>
    </row>
    <row r="796" spans="1:33" x14ac:dyDescent="0.35">
      <c r="A796">
        <v>795</v>
      </c>
      <c r="B796" t="s">
        <v>68</v>
      </c>
      <c r="C796">
        <v>87</v>
      </c>
      <c r="D796" t="s">
        <v>25</v>
      </c>
      <c r="E796" t="s">
        <v>22</v>
      </c>
      <c r="F796" t="s">
        <v>22</v>
      </c>
      <c r="G796">
        <v>0</v>
      </c>
      <c r="H796">
        <v>237.2</v>
      </c>
      <c r="I796">
        <v>124</v>
      </c>
      <c r="J796">
        <v>40.32</v>
      </c>
      <c r="K796">
        <v>222.6</v>
      </c>
      <c r="L796">
        <v>87</v>
      </c>
      <c r="M796">
        <v>18.920000000000002</v>
      </c>
      <c r="N796">
        <v>173.3</v>
      </c>
      <c r="O796">
        <v>81</v>
      </c>
      <c r="P796">
        <v>7.8</v>
      </c>
      <c r="Q796">
        <v>11</v>
      </c>
      <c r="R796">
        <v>3</v>
      </c>
      <c r="S796">
        <v>2.97</v>
      </c>
      <c r="T796">
        <v>1</v>
      </c>
      <c r="U796" t="s">
        <v>22</v>
      </c>
      <c r="V796">
        <f>IF(tbl_Customers[[#This Row],[churn]] = "yes", 1, 0)</f>
        <v>0</v>
      </c>
      <c r="W796" t="str">
        <f>IF(tbl_Customers[[#This Row],[number_customer_service_calls]] &lt;= 1, "0-1 Calls", IF(tbl_Customers[[#This Row],[number_customer_service_calls]] &lt;= 3, "2-3 Calls", IF(tbl_Customers[[#This Row],[number_customer_service_calls]] &lt;=5, "4-5 Calls", "6+ Calls")))</f>
        <v>0-1 Calls</v>
      </c>
      <c r="X796" t="str">
        <f>IF(tbl_Customers[[#This Row],[account_length]] &lt;= 50, "0-50", IF(tbl_Customers[[#This Row],[account_length]] &lt;=100, "51-100", IF(tbl_Customers[[#This Row],[account_length]] &lt;= 150, "101-150", "151+")))</f>
        <v>51-100</v>
      </c>
      <c r="Y796" t="str">
        <f>IF(tbl_Customers[[#This Row],[total_intl_charge]] &lt;= 3, "Low Charges", "High Charges")</f>
        <v>Low Charges</v>
      </c>
      <c r="Z796" t="str">
        <f>IF(tbl_Customers[[#This Row],[total_eve_calls]]&lt;=80,"Low Calls",
IF(tbl_Customers[[#This Row],[total_eve_calls]]&lt;=120,"Medium Calls","High Calls"))</f>
        <v>Medium Calls</v>
      </c>
      <c r="AA796" t="str">
        <f>IF(tbl_Customers[[#This Row],[total_eve_charge]]&lt;=15,"Low Charges",
IF(tbl_Customers[[#This Row],[total_eve_charge]]&lt;=20,"Medium Charges","High Charges"))</f>
        <v>Medium Charges</v>
      </c>
      <c r="AB7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6" t="str">
        <f>IF(tbl_Customers[[#This Row],[number_vmail_messages]] = 0, "No Usage", IF(tbl_Customers[[#This Row],[number_vmail_messages]] &lt;= 20, "Low Usage", IF(tbl_Customers[[#This Row],[number_vmail_messages]] &lt;= 40, "Medium Usgae", "High Usage")))</f>
        <v>No Usage</v>
      </c>
      <c r="AD796" t="str">
        <f>IF(tbl_Customers[[#This Row],[total_day_minutes]]&lt;=150,"Low Usage", IF(tbl_Customers[[#This Row],[total_day_minutes]]&lt;=200,"Medium Usage", IF(tbl_Customers[[#This Row],[total_day_minutes]]&lt;=250,"High Usage","Very High Usage")))</f>
        <v>High Usage</v>
      </c>
      <c r="AE796" t="str">
        <f>IF(tbl_Customers[[#This Row],[total_intl_calls]]&lt;=5,"Low Calls", IF(tbl_Customers[[#This Row],[total_intl_calls]]&lt;=10, "Medium Calls", "High Calls"))</f>
        <v>Low Calls</v>
      </c>
      <c r="AF7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96" s="36" t="str">
        <f>IF(tbl_Customers[[#This Row],[Churn_Risk_Score]]&gt;=10,"High Risk", IF(tbl_Customers[[#This Row],[Churn_Risk_Score]]&gt;=5,"Medium Risk","Low Risk"))</f>
        <v>Low Risk</v>
      </c>
    </row>
    <row r="797" spans="1:33" x14ac:dyDescent="0.35">
      <c r="A797">
        <v>796</v>
      </c>
      <c r="B797" t="s">
        <v>64</v>
      </c>
      <c r="C797">
        <v>101</v>
      </c>
      <c r="D797" t="s">
        <v>21</v>
      </c>
      <c r="E797" t="s">
        <v>22</v>
      </c>
      <c r="F797" t="s">
        <v>22</v>
      </c>
      <c r="G797">
        <v>0</v>
      </c>
      <c r="H797">
        <v>153.80000000000001</v>
      </c>
      <c r="I797">
        <v>89</v>
      </c>
      <c r="J797">
        <v>26.15</v>
      </c>
      <c r="K797">
        <v>234</v>
      </c>
      <c r="L797">
        <v>89</v>
      </c>
      <c r="M797">
        <v>19.89</v>
      </c>
      <c r="N797">
        <v>196.3</v>
      </c>
      <c r="O797">
        <v>77</v>
      </c>
      <c r="P797">
        <v>8.83</v>
      </c>
      <c r="Q797">
        <v>11.6</v>
      </c>
      <c r="R797">
        <v>2</v>
      </c>
      <c r="S797">
        <v>3.13</v>
      </c>
      <c r="T797">
        <v>4</v>
      </c>
      <c r="U797" t="s">
        <v>22</v>
      </c>
      <c r="V797">
        <f>IF(tbl_Customers[[#This Row],[churn]] = "yes", 1, 0)</f>
        <v>0</v>
      </c>
      <c r="W797" t="str">
        <f>IF(tbl_Customers[[#This Row],[number_customer_service_calls]] &lt;= 1, "0-1 Calls", IF(tbl_Customers[[#This Row],[number_customer_service_calls]] &lt;= 3, "2-3 Calls", IF(tbl_Customers[[#This Row],[number_customer_service_calls]] &lt;=5, "4-5 Calls", "6+ Calls")))</f>
        <v>4-5 Calls</v>
      </c>
      <c r="X797" t="str">
        <f>IF(tbl_Customers[[#This Row],[account_length]] &lt;= 50, "0-50", IF(tbl_Customers[[#This Row],[account_length]] &lt;=100, "51-100", IF(tbl_Customers[[#This Row],[account_length]] &lt;= 150, "101-150", "151+")))</f>
        <v>101-150</v>
      </c>
      <c r="Y797" t="str">
        <f>IF(tbl_Customers[[#This Row],[total_intl_charge]] &lt;= 3, "Low Charges", "High Charges")</f>
        <v>High Charges</v>
      </c>
      <c r="Z797" t="str">
        <f>IF(tbl_Customers[[#This Row],[total_eve_calls]]&lt;=80,"Low Calls",
IF(tbl_Customers[[#This Row],[total_eve_calls]]&lt;=120,"Medium Calls","High Calls"))</f>
        <v>Medium Calls</v>
      </c>
      <c r="AA797" t="str">
        <f>IF(tbl_Customers[[#This Row],[total_eve_charge]]&lt;=15,"Low Charges",
IF(tbl_Customers[[#This Row],[total_eve_charge]]&lt;=20,"Medium Charges","High Charges"))</f>
        <v>Medium Charges</v>
      </c>
      <c r="AB7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7" t="str">
        <f>IF(tbl_Customers[[#This Row],[number_vmail_messages]] = 0, "No Usage", IF(tbl_Customers[[#This Row],[number_vmail_messages]] &lt;= 20, "Low Usage", IF(tbl_Customers[[#This Row],[number_vmail_messages]] &lt;= 40, "Medium Usgae", "High Usage")))</f>
        <v>No Usage</v>
      </c>
      <c r="AD797" t="str">
        <f>IF(tbl_Customers[[#This Row],[total_day_minutes]]&lt;=150,"Low Usage", IF(tbl_Customers[[#This Row],[total_day_minutes]]&lt;=200,"Medium Usage", IF(tbl_Customers[[#This Row],[total_day_minutes]]&lt;=250,"High Usage","Very High Usage")))</f>
        <v>Medium Usage</v>
      </c>
      <c r="AE797" t="str">
        <f>IF(tbl_Customers[[#This Row],[total_intl_calls]]&lt;=5,"Low Calls", IF(tbl_Customers[[#This Row],[total_intl_calls]]&lt;=10, "Medium Calls", "High Calls"))</f>
        <v>Low Calls</v>
      </c>
      <c r="AF7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97" s="36" t="str">
        <f>IF(tbl_Customers[[#This Row],[Churn_Risk_Score]]&gt;=10,"High Risk", IF(tbl_Customers[[#This Row],[Churn_Risk_Score]]&gt;=5,"Medium Risk","Low Risk"))</f>
        <v>Medium Risk</v>
      </c>
    </row>
    <row r="798" spans="1:33" x14ac:dyDescent="0.35">
      <c r="A798">
        <v>797</v>
      </c>
      <c r="B798" t="s">
        <v>73</v>
      </c>
      <c r="C798">
        <v>53</v>
      </c>
      <c r="D798" t="s">
        <v>21</v>
      </c>
      <c r="E798" t="s">
        <v>22</v>
      </c>
      <c r="F798" t="s">
        <v>22</v>
      </c>
      <c r="G798">
        <v>0</v>
      </c>
      <c r="H798">
        <v>205.1</v>
      </c>
      <c r="I798">
        <v>86</v>
      </c>
      <c r="J798">
        <v>34.869999999999997</v>
      </c>
      <c r="K798">
        <v>160.5</v>
      </c>
      <c r="L798">
        <v>95</v>
      </c>
      <c r="M798">
        <v>13.64</v>
      </c>
      <c r="N798">
        <v>149.5</v>
      </c>
      <c r="O798">
        <v>142</v>
      </c>
      <c r="P798">
        <v>6.73</v>
      </c>
      <c r="Q798">
        <v>10.7</v>
      </c>
      <c r="R798">
        <v>2</v>
      </c>
      <c r="S798">
        <v>2.89</v>
      </c>
      <c r="T798">
        <v>3</v>
      </c>
      <c r="U798" t="s">
        <v>22</v>
      </c>
      <c r="V798">
        <f>IF(tbl_Customers[[#This Row],[churn]] = "yes", 1, 0)</f>
        <v>0</v>
      </c>
      <c r="W798" t="str">
        <f>IF(tbl_Customers[[#This Row],[number_customer_service_calls]] &lt;= 1, "0-1 Calls", IF(tbl_Customers[[#This Row],[number_customer_service_calls]] &lt;= 3, "2-3 Calls", IF(tbl_Customers[[#This Row],[number_customer_service_calls]] &lt;=5, "4-5 Calls", "6+ Calls")))</f>
        <v>2-3 Calls</v>
      </c>
      <c r="X798" t="str">
        <f>IF(tbl_Customers[[#This Row],[account_length]] &lt;= 50, "0-50", IF(tbl_Customers[[#This Row],[account_length]] &lt;=100, "51-100", IF(tbl_Customers[[#This Row],[account_length]] &lt;= 150, "101-150", "151+")))</f>
        <v>51-100</v>
      </c>
      <c r="Y798" t="str">
        <f>IF(tbl_Customers[[#This Row],[total_intl_charge]] &lt;= 3, "Low Charges", "High Charges")</f>
        <v>Low Charges</v>
      </c>
      <c r="Z798" t="str">
        <f>IF(tbl_Customers[[#This Row],[total_eve_calls]]&lt;=80,"Low Calls",
IF(tbl_Customers[[#This Row],[total_eve_calls]]&lt;=120,"Medium Calls","High Calls"))</f>
        <v>Medium Calls</v>
      </c>
      <c r="AA798" t="str">
        <f>IF(tbl_Customers[[#This Row],[total_eve_charge]]&lt;=15,"Low Charges",
IF(tbl_Customers[[#This Row],[total_eve_charge]]&lt;=20,"Medium Charges","High Charges"))</f>
        <v>Low Charges</v>
      </c>
      <c r="AB7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8" t="str">
        <f>IF(tbl_Customers[[#This Row],[number_vmail_messages]] = 0, "No Usage", IF(tbl_Customers[[#This Row],[number_vmail_messages]] &lt;= 20, "Low Usage", IF(tbl_Customers[[#This Row],[number_vmail_messages]] &lt;= 40, "Medium Usgae", "High Usage")))</f>
        <v>No Usage</v>
      </c>
      <c r="AD798" t="str">
        <f>IF(tbl_Customers[[#This Row],[total_day_minutes]]&lt;=150,"Low Usage", IF(tbl_Customers[[#This Row],[total_day_minutes]]&lt;=200,"Medium Usage", IF(tbl_Customers[[#This Row],[total_day_minutes]]&lt;=250,"High Usage","Very High Usage")))</f>
        <v>High Usage</v>
      </c>
      <c r="AE798" t="str">
        <f>IF(tbl_Customers[[#This Row],[total_intl_calls]]&lt;=5,"Low Calls", IF(tbl_Customers[[#This Row],[total_intl_calls]]&lt;=10, "Medium Calls", "High Calls"))</f>
        <v>Low Calls</v>
      </c>
      <c r="AF7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98" s="36" t="str">
        <f>IF(tbl_Customers[[#This Row],[Churn_Risk_Score]]&gt;=10,"High Risk", IF(tbl_Customers[[#This Row],[Churn_Risk_Score]]&gt;=5,"Medium Risk","Low Risk"))</f>
        <v>Low Risk</v>
      </c>
    </row>
    <row r="799" spans="1:33" x14ac:dyDescent="0.35">
      <c r="A799">
        <v>798</v>
      </c>
      <c r="B799" t="s">
        <v>47</v>
      </c>
      <c r="C799">
        <v>132</v>
      </c>
      <c r="D799" t="s">
        <v>21</v>
      </c>
      <c r="E799" t="s">
        <v>22</v>
      </c>
      <c r="F799" t="s">
        <v>23</v>
      </c>
      <c r="G799">
        <v>39</v>
      </c>
      <c r="H799">
        <v>175.7</v>
      </c>
      <c r="I799">
        <v>93</v>
      </c>
      <c r="J799">
        <v>29.87</v>
      </c>
      <c r="K799">
        <v>187.2</v>
      </c>
      <c r="L799">
        <v>94</v>
      </c>
      <c r="M799">
        <v>15.91</v>
      </c>
      <c r="N799">
        <v>225.5</v>
      </c>
      <c r="O799">
        <v>118</v>
      </c>
      <c r="P799">
        <v>10.15</v>
      </c>
      <c r="Q799">
        <v>8.6</v>
      </c>
      <c r="R799">
        <v>3</v>
      </c>
      <c r="S799">
        <v>2.3199999999999998</v>
      </c>
      <c r="T799">
        <v>2</v>
      </c>
      <c r="U799" t="s">
        <v>22</v>
      </c>
      <c r="V799">
        <f>IF(tbl_Customers[[#This Row],[churn]] = "yes", 1, 0)</f>
        <v>0</v>
      </c>
      <c r="W799" t="str">
        <f>IF(tbl_Customers[[#This Row],[number_customer_service_calls]] &lt;= 1, "0-1 Calls", IF(tbl_Customers[[#This Row],[number_customer_service_calls]] &lt;= 3, "2-3 Calls", IF(tbl_Customers[[#This Row],[number_customer_service_calls]] &lt;=5, "4-5 Calls", "6+ Calls")))</f>
        <v>2-3 Calls</v>
      </c>
      <c r="X799" t="str">
        <f>IF(tbl_Customers[[#This Row],[account_length]] &lt;= 50, "0-50", IF(tbl_Customers[[#This Row],[account_length]] &lt;=100, "51-100", IF(tbl_Customers[[#This Row],[account_length]] &lt;= 150, "101-150", "151+")))</f>
        <v>101-150</v>
      </c>
      <c r="Y799" t="str">
        <f>IF(tbl_Customers[[#This Row],[total_intl_charge]] &lt;= 3, "Low Charges", "High Charges")</f>
        <v>Low Charges</v>
      </c>
      <c r="Z799" t="str">
        <f>IF(tbl_Customers[[#This Row],[total_eve_calls]]&lt;=80,"Low Calls",
IF(tbl_Customers[[#This Row],[total_eve_calls]]&lt;=120,"Medium Calls","High Calls"))</f>
        <v>Medium Calls</v>
      </c>
      <c r="AA799" t="str">
        <f>IF(tbl_Customers[[#This Row],[total_eve_charge]]&lt;=15,"Low Charges",
IF(tbl_Customers[[#This Row],[total_eve_charge]]&lt;=20,"Medium Charges","High Charges"))</f>
        <v>Medium Charges</v>
      </c>
      <c r="AB7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9" t="str">
        <f>IF(tbl_Customers[[#This Row],[number_vmail_messages]] = 0, "No Usage", IF(tbl_Customers[[#This Row],[number_vmail_messages]] &lt;= 20, "Low Usage", IF(tbl_Customers[[#This Row],[number_vmail_messages]] &lt;= 40, "Medium Usgae", "High Usage")))</f>
        <v>Medium Usgae</v>
      </c>
      <c r="AD799" t="str">
        <f>IF(tbl_Customers[[#This Row],[total_day_minutes]]&lt;=150,"Low Usage", IF(tbl_Customers[[#This Row],[total_day_minutes]]&lt;=200,"Medium Usage", IF(tbl_Customers[[#This Row],[total_day_minutes]]&lt;=250,"High Usage","Very High Usage")))</f>
        <v>Medium Usage</v>
      </c>
      <c r="AE799" t="str">
        <f>IF(tbl_Customers[[#This Row],[total_intl_calls]]&lt;=5,"Low Calls", IF(tbl_Customers[[#This Row],[total_intl_calls]]&lt;=10, "Medium Calls", "High Calls"))</f>
        <v>Low Calls</v>
      </c>
      <c r="AF7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99" s="36" t="str">
        <f>IF(tbl_Customers[[#This Row],[Churn_Risk_Score]]&gt;=10,"High Risk", IF(tbl_Customers[[#This Row],[Churn_Risk_Score]]&gt;=5,"Medium Risk","Low Risk"))</f>
        <v>Low Risk</v>
      </c>
    </row>
    <row r="800" spans="1:33" x14ac:dyDescent="0.35">
      <c r="A800">
        <v>799</v>
      </c>
      <c r="B800" t="s">
        <v>56</v>
      </c>
      <c r="C800">
        <v>158</v>
      </c>
      <c r="D800" t="s">
        <v>28</v>
      </c>
      <c r="E800" t="s">
        <v>22</v>
      </c>
      <c r="F800" t="s">
        <v>22</v>
      </c>
      <c r="G800">
        <v>0</v>
      </c>
      <c r="H800">
        <v>155.9</v>
      </c>
      <c r="I800">
        <v>123</v>
      </c>
      <c r="J800">
        <v>26.5</v>
      </c>
      <c r="K800">
        <v>224.2</v>
      </c>
      <c r="L800">
        <v>112</v>
      </c>
      <c r="M800">
        <v>19.059999999999999</v>
      </c>
      <c r="N800">
        <v>221</v>
      </c>
      <c r="O800">
        <v>116</v>
      </c>
      <c r="P800">
        <v>9.9499999999999993</v>
      </c>
      <c r="Q800">
        <v>8.6</v>
      </c>
      <c r="R800">
        <v>8</v>
      </c>
      <c r="S800">
        <v>2.3199999999999998</v>
      </c>
      <c r="T800">
        <v>2</v>
      </c>
      <c r="U800" t="s">
        <v>22</v>
      </c>
      <c r="V800">
        <f>IF(tbl_Customers[[#This Row],[churn]] = "yes", 1, 0)</f>
        <v>0</v>
      </c>
      <c r="W800" t="str">
        <f>IF(tbl_Customers[[#This Row],[number_customer_service_calls]] &lt;= 1, "0-1 Calls", IF(tbl_Customers[[#This Row],[number_customer_service_calls]] &lt;= 3, "2-3 Calls", IF(tbl_Customers[[#This Row],[number_customer_service_calls]] &lt;=5, "4-5 Calls", "6+ Calls")))</f>
        <v>2-3 Calls</v>
      </c>
      <c r="X800" t="str">
        <f>IF(tbl_Customers[[#This Row],[account_length]] &lt;= 50, "0-50", IF(tbl_Customers[[#This Row],[account_length]] &lt;=100, "51-100", IF(tbl_Customers[[#This Row],[account_length]] &lt;= 150, "101-150", "151+")))</f>
        <v>151+</v>
      </c>
      <c r="Y800" t="str">
        <f>IF(tbl_Customers[[#This Row],[total_intl_charge]] &lt;= 3, "Low Charges", "High Charges")</f>
        <v>Low Charges</v>
      </c>
      <c r="Z800" t="str">
        <f>IF(tbl_Customers[[#This Row],[total_eve_calls]]&lt;=80,"Low Calls",
IF(tbl_Customers[[#This Row],[total_eve_calls]]&lt;=120,"Medium Calls","High Calls"))</f>
        <v>Medium Calls</v>
      </c>
      <c r="AA800" t="str">
        <f>IF(tbl_Customers[[#This Row],[total_eve_charge]]&lt;=15,"Low Charges",
IF(tbl_Customers[[#This Row],[total_eve_charge]]&lt;=20,"Medium Charges","High Charges"))</f>
        <v>Medium Charges</v>
      </c>
      <c r="AB8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0" t="str">
        <f>IF(tbl_Customers[[#This Row],[number_vmail_messages]] = 0, "No Usage", IF(tbl_Customers[[#This Row],[number_vmail_messages]] &lt;= 20, "Low Usage", IF(tbl_Customers[[#This Row],[number_vmail_messages]] &lt;= 40, "Medium Usgae", "High Usage")))</f>
        <v>No Usage</v>
      </c>
      <c r="AD800" t="str">
        <f>IF(tbl_Customers[[#This Row],[total_day_minutes]]&lt;=150,"Low Usage", IF(tbl_Customers[[#This Row],[total_day_minutes]]&lt;=200,"Medium Usage", IF(tbl_Customers[[#This Row],[total_day_minutes]]&lt;=250,"High Usage","Very High Usage")))</f>
        <v>Medium Usage</v>
      </c>
      <c r="AE800" t="str">
        <f>IF(tbl_Customers[[#This Row],[total_intl_calls]]&lt;=5,"Low Calls", IF(tbl_Customers[[#This Row],[total_intl_calls]]&lt;=10, "Medium Calls", "High Calls"))</f>
        <v>Medium Calls</v>
      </c>
      <c r="AF8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00" s="36" t="str">
        <f>IF(tbl_Customers[[#This Row],[Churn_Risk_Score]]&gt;=10,"High Risk", IF(tbl_Customers[[#This Row],[Churn_Risk_Score]]&gt;=5,"Medium Risk","Low Risk"))</f>
        <v>Low Risk</v>
      </c>
    </row>
    <row r="801" spans="1:33" x14ac:dyDescent="0.35">
      <c r="A801">
        <v>800</v>
      </c>
      <c r="B801" t="s">
        <v>67</v>
      </c>
      <c r="C801">
        <v>114</v>
      </c>
      <c r="D801" t="s">
        <v>21</v>
      </c>
      <c r="E801" t="s">
        <v>22</v>
      </c>
      <c r="F801" t="s">
        <v>23</v>
      </c>
      <c r="G801">
        <v>34</v>
      </c>
      <c r="H801">
        <v>154.4</v>
      </c>
      <c r="I801">
        <v>109</v>
      </c>
      <c r="J801">
        <v>26.25</v>
      </c>
      <c r="K801">
        <v>221.4</v>
      </c>
      <c r="L801">
        <v>142</v>
      </c>
      <c r="M801">
        <v>18.82</v>
      </c>
      <c r="N801">
        <v>208.5</v>
      </c>
      <c r="O801">
        <v>103</v>
      </c>
      <c r="P801">
        <v>9.3800000000000008</v>
      </c>
      <c r="Q801">
        <v>10.3</v>
      </c>
      <c r="R801">
        <v>5</v>
      </c>
      <c r="S801">
        <v>2.78</v>
      </c>
      <c r="T801">
        <v>0</v>
      </c>
      <c r="U801" t="s">
        <v>22</v>
      </c>
      <c r="V801">
        <f>IF(tbl_Customers[[#This Row],[churn]] = "yes", 1, 0)</f>
        <v>0</v>
      </c>
      <c r="W801" t="str">
        <f>IF(tbl_Customers[[#This Row],[number_customer_service_calls]] &lt;= 1, "0-1 Calls", IF(tbl_Customers[[#This Row],[number_customer_service_calls]] &lt;= 3, "2-3 Calls", IF(tbl_Customers[[#This Row],[number_customer_service_calls]] &lt;=5, "4-5 Calls", "6+ Calls")))</f>
        <v>0-1 Calls</v>
      </c>
      <c r="X801" t="str">
        <f>IF(tbl_Customers[[#This Row],[account_length]] &lt;= 50, "0-50", IF(tbl_Customers[[#This Row],[account_length]] &lt;=100, "51-100", IF(tbl_Customers[[#This Row],[account_length]] &lt;= 150, "101-150", "151+")))</f>
        <v>101-150</v>
      </c>
      <c r="Y801" t="str">
        <f>IF(tbl_Customers[[#This Row],[total_intl_charge]] &lt;= 3, "Low Charges", "High Charges")</f>
        <v>Low Charges</v>
      </c>
      <c r="Z801" t="str">
        <f>IF(tbl_Customers[[#This Row],[total_eve_calls]]&lt;=80,"Low Calls",
IF(tbl_Customers[[#This Row],[total_eve_calls]]&lt;=120,"Medium Calls","High Calls"))</f>
        <v>High Calls</v>
      </c>
      <c r="AA801" t="str">
        <f>IF(tbl_Customers[[#This Row],[total_eve_charge]]&lt;=15,"Low Charges",
IF(tbl_Customers[[#This Row],[total_eve_charge]]&lt;=20,"Medium Charges","High Charges"))</f>
        <v>Medium Charges</v>
      </c>
      <c r="AB8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1" t="str">
        <f>IF(tbl_Customers[[#This Row],[number_vmail_messages]] = 0, "No Usage", IF(tbl_Customers[[#This Row],[number_vmail_messages]] &lt;= 20, "Low Usage", IF(tbl_Customers[[#This Row],[number_vmail_messages]] &lt;= 40, "Medium Usgae", "High Usage")))</f>
        <v>Medium Usgae</v>
      </c>
      <c r="AD801" t="str">
        <f>IF(tbl_Customers[[#This Row],[total_day_minutes]]&lt;=150,"Low Usage", IF(tbl_Customers[[#This Row],[total_day_minutes]]&lt;=200,"Medium Usage", IF(tbl_Customers[[#This Row],[total_day_minutes]]&lt;=250,"High Usage","Very High Usage")))</f>
        <v>Medium Usage</v>
      </c>
      <c r="AE801" t="str">
        <f>IF(tbl_Customers[[#This Row],[total_intl_calls]]&lt;=5,"Low Calls", IF(tbl_Customers[[#This Row],[total_intl_calls]]&lt;=10, "Medium Calls", "High Calls"))</f>
        <v>Low Calls</v>
      </c>
      <c r="AF8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01" s="36" t="str">
        <f>IF(tbl_Customers[[#This Row],[Churn_Risk_Score]]&gt;=10,"High Risk", IF(tbl_Customers[[#This Row],[Churn_Risk_Score]]&gt;=5,"Medium Risk","Low Risk"))</f>
        <v>Low Risk</v>
      </c>
    </row>
    <row r="802" spans="1:33" x14ac:dyDescent="0.35">
      <c r="A802">
        <v>801</v>
      </c>
      <c r="B802" t="s">
        <v>62</v>
      </c>
      <c r="C802">
        <v>144</v>
      </c>
      <c r="D802" t="s">
        <v>21</v>
      </c>
      <c r="E802" t="s">
        <v>23</v>
      </c>
      <c r="F802" t="s">
        <v>22</v>
      </c>
      <c r="G802">
        <v>0</v>
      </c>
      <c r="H802">
        <v>150</v>
      </c>
      <c r="I802">
        <v>69</v>
      </c>
      <c r="J802">
        <v>25.5</v>
      </c>
      <c r="K802">
        <v>285.89999999999998</v>
      </c>
      <c r="L802">
        <v>73</v>
      </c>
      <c r="M802">
        <v>24.3</v>
      </c>
      <c r="N802">
        <v>190.6</v>
      </c>
      <c r="O802">
        <v>121</v>
      </c>
      <c r="P802">
        <v>8.58</v>
      </c>
      <c r="Q802">
        <v>9.4</v>
      </c>
      <c r="R802">
        <v>15</v>
      </c>
      <c r="S802">
        <v>2.54</v>
      </c>
      <c r="T802">
        <v>0</v>
      </c>
      <c r="U802" t="s">
        <v>22</v>
      </c>
      <c r="V802">
        <f>IF(tbl_Customers[[#This Row],[churn]] = "yes", 1, 0)</f>
        <v>0</v>
      </c>
      <c r="W802" t="str">
        <f>IF(tbl_Customers[[#This Row],[number_customer_service_calls]] &lt;= 1, "0-1 Calls", IF(tbl_Customers[[#This Row],[number_customer_service_calls]] &lt;= 3, "2-3 Calls", IF(tbl_Customers[[#This Row],[number_customer_service_calls]] &lt;=5, "4-5 Calls", "6+ Calls")))</f>
        <v>0-1 Calls</v>
      </c>
      <c r="X802" t="str">
        <f>IF(tbl_Customers[[#This Row],[account_length]] &lt;= 50, "0-50", IF(tbl_Customers[[#This Row],[account_length]] &lt;=100, "51-100", IF(tbl_Customers[[#This Row],[account_length]] &lt;= 150, "101-150", "151+")))</f>
        <v>101-150</v>
      </c>
      <c r="Y802" t="str">
        <f>IF(tbl_Customers[[#This Row],[total_intl_charge]] &lt;= 3, "Low Charges", "High Charges")</f>
        <v>Low Charges</v>
      </c>
      <c r="Z802" t="str">
        <f>IF(tbl_Customers[[#This Row],[total_eve_calls]]&lt;=80,"Low Calls",
IF(tbl_Customers[[#This Row],[total_eve_calls]]&lt;=120,"Medium Calls","High Calls"))</f>
        <v>Low Calls</v>
      </c>
      <c r="AA802" t="str">
        <f>IF(tbl_Customers[[#This Row],[total_eve_charge]]&lt;=15,"Low Charges",
IF(tbl_Customers[[#This Row],[total_eve_charge]]&lt;=20,"Medium Charges","High Charges"))</f>
        <v>High Charges</v>
      </c>
      <c r="AB8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2" t="str">
        <f>IF(tbl_Customers[[#This Row],[number_vmail_messages]] = 0, "No Usage", IF(tbl_Customers[[#This Row],[number_vmail_messages]] &lt;= 20, "Low Usage", IF(tbl_Customers[[#This Row],[number_vmail_messages]] &lt;= 40, "Medium Usgae", "High Usage")))</f>
        <v>No Usage</v>
      </c>
      <c r="AD802" t="str">
        <f>IF(tbl_Customers[[#This Row],[total_day_minutes]]&lt;=150,"Low Usage", IF(tbl_Customers[[#This Row],[total_day_minutes]]&lt;=200,"Medium Usage", IF(tbl_Customers[[#This Row],[total_day_minutes]]&lt;=250,"High Usage","Very High Usage")))</f>
        <v>Low Usage</v>
      </c>
      <c r="AE802" t="str">
        <f>IF(tbl_Customers[[#This Row],[total_intl_calls]]&lt;=5,"Low Calls", IF(tbl_Customers[[#This Row],[total_intl_calls]]&lt;=10, "Medium Calls", "High Calls"))</f>
        <v>High Calls</v>
      </c>
      <c r="AF8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02" s="36" t="str">
        <f>IF(tbl_Customers[[#This Row],[Churn_Risk_Score]]&gt;=10,"High Risk", IF(tbl_Customers[[#This Row],[Churn_Risk_Score]]&gt;=5,"Medium Risk","Low Risk"))</f>
        <v>Low Risk</v>
      </c>
    </row>
    <row r="803" spans="1:33" x14ac:dyDescent="0.35">
      <c r="A803">
        <v>802</v>
      </c>
      <c r="B803" t="s">
        <v>68</v>
      </c>
      <c r="C803">
        <v>91</v>
      </c>
      <c r="D803" t="s">
        <v>28</v>
      </c>
      <c r="E803" t="s">
        <v>22</v>
      </c>
      <c r="F803" t="s">
        <v>23</v>
      </c>
      <c r="G803">
        <v>23</v>
      </c>
      <c r="H803">
        <v>232.4</v>
      </c>
      <c r="I803">
        <v>97</v>
      </c>
      <c r="J803">
        <v>39.51</v>
      </c>
      <c r="K803">
        <v>186</v>
      </c>
      <c r="L803">
        <v>88</v>
      </c>
      <c r="M803">
        <v>15.81</v>
      </c>
      <c r="N803">
        <v>190.5</v>
      </c>
      <c r="O803">
        <v>128</v>
      </c>
      <c r="P803">
        <v>8.57</v>
      </c>
      <c r="Q803">
        <v>12.3</v>
      </c>
      <c r="R803">
        <v>3</v>
      </c>
      <c r="S803">
        <v>3.32</v>
      </c>
      <c r="T803">
        <v>3</v>
      </c>
      <c r="U803" t="s">
        <v>22</v>
      </c>
      <c r="V803">
        <f>IF(tbl_Customers[[#This Row],[churn]] = "yes", 1, 0)</f>
        <v>0</v>
      </c>
      <c r="W803" t="str">
        <f>IF(tbl_Customers[[#This Row],[number_customer_service_calls]] &lt;= 1, "0-1 Calls", IF(tbl_Customers[[#This Row],[number_customer_service_calls]] &lt;= 3, "2-3 Calls", IF(tbl_Customers[[#This Row],[number_customer_service_calls]] &lt;=5, "4-5 Calls", "6+ Calls")))</f>
        <v>2-3 Calls</v>
      </c>
      <c r="X803" t="str">
        <f>IF(tbl_Customers[[#This Row],[account_length]] &lt;= 50, "0-50", IF(tbl_Customers[[#This Row],[account_length]] &lt;=100, "51-100", IF(tbl_Customers[[#This Row],[account_length]] &lt;= 150, "101-150", "151+")))</f>
        <v>51-100</v>
      </c>
      <c r="Y803" t="str">
        <f>IF(tbl_Customers[[#This Row],[total_intl_charge]] &lt;= 3, "Low Charges", "High Charges")</f>
        <v>High Charges</v>
      </c>
      <c r="Z803" t="str">
        <f>IF(tbl_Customers[[#This Row],[total_eve_calls]]&lt;=80,"Low Calls",
IF(tbl_Customers[[#This Row],[total_eve_calls]]&lt;=120,"Medium Calls","High Calls"))</f>
        <v>Medium Calls</v>
      </c>
      <c r="AA803" t="str">
        <f>IF(tbl_Customers[[#This Row],[total_eve_charge]]&lt;=15,"Low Charges",
IF(tbl_Customers[[#This Row],[total_eve_charge]]&lt;=20,"Medium Charges","High Charges"))</f>
        <v>Medium Charges</v>
      </c>
      <c r="AB8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3" t="str">
        <f>IF(tbl_Customers[[#This Row],[number_vmail_messages]] = 0, "No Usage", IF(tbl_Customers[[#This Row],[number_vmail_messages]] &lt;= 20, "Low Usage", IF(tbl_Customers[[#This Row],[number_vmail_messages]] &lt;= 40, "Medium Usgae", "High Usage")))</f>
        <v>Medium Usgae</v>
      </c>
      <c r="AD803" t="str">
        <f>IF(tbl_Customers[[#This Row],[total_day_minutes]]&lt;=150,"Low Usage", IF(tbl_Customers[[#This Row],[total_day_minutes]]&lt;=200,"Medium Usage", IF(tbl_Customers[[#This Row],[total_day_minutes]]&lt;=250,"High Usage","Very High Usage")))</f>
        <v>High Usage</v>
      </c>
      <c r="AE803" t="str">
        <f>IF(tbl_Customers[[#This Row],[total_intl_calls]]&lt;=5,"Low Calls", IF(tbl_Customers[[#This Row],[total_intl_calls]]&lt;=10, "Medium Calls", "High Calls"))</f>
        <v>Low Calls</v>
      </c>
      <c r="AF8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03" s="36" t="str">
        <f>IF(tbl_Customers[[#This Row],[Churn_Risk_Score]]&gt;=10,"High Risk", IF(tbl_Customers[[#This Row],[Churn_Risk_Score]]&gt;=5,"Medium Risk","Low Risk"))</f>
        <v>Low Risk</v>
      </c>
    </row>
    <row r="804" spans="1:33" x14ac:dyDescent="0.35">
      <c r="A804">
        <v>803</v>
      </c>
      <c r="B804" t="s">
        <v>48</v>
      </c>
      <c r="C804">
        <v>58</v>
      </c>
      <c r="D804" t="s">
        <v>25</v>
      </c>
      <c r="E804" t="s">
        <v>22</v>
      </c>
      <c r="F804" t="s">
        <v>22</v>
      </c>
      <c r="G804">
        <v>0</v>
      </c>
      <c r="H804">
        <v>165.4</v>
      </c>
      <c r="I804">
        <v>100</v>
      </c>
      <c r="J804">
        <v>28.12</v>
      </c>
      <c r="K804">
        <v>115.7</v>
      </c>
      <c r="L804">
        <v>87</v>
      </c>
      <c r="M804">
        <v>9.83</v>
      </c>
      <c r="N804">
        <v>193.8</v>
      </c>
      <c r="O804">
        <v>118</v>
      </c>
      <c r="P804">
        <v>8.7200000000000006</v>
      </c>
      <c r="Q804">
        <v>12.8</v>
      </c>
      <c r="R804">
        <v>5</v>
      </c>
      <c r="S804">
        <v>3.46</v>
      </c>
      <c r="T804">
        <v>2</v>
      </c>
      <c r="U804" t="s">
        <v>22</v>
      </c>
      <c r="V804">
        <f>IF(tbl_Customers[[#This Row],[churn]] = "yes", 1, 0)</f>
        <v>0</v>
      </c>
      <c r="W804" t="str">
        <f>IF(tbl_Customers[[#This Row],[number_customer_service_calls]] &lt;= 1, "0-1 Calls", IF(tbl_Customers[[#This Row],[number_customer_service_calls]] &lt;= 3, "2-3 Calls", IF(tbl_Customers[[#This Row],[number_customer_service_calls]] &lt;=5, "4-5 Calls", "6+ Calls")))</f>
        <v>2-3 Calls</v>
      </c>
      <c r="X804" t="str">
        <f>IF(tbl_Customers[[#This Row],[account_length]] &lt;= 50, "0-50", IF(tbl_Customers[[#This Row],[account_length]] &lt;=100, "51-100", IF(tbl_Customers[[#This Row],[account_length]] &lt;= 150, "101-150", "151+")))</f>
        <v>51-100</v>
      </c>
      <c r="Y804" t="str">
        <f>IF(tbl_Customers[[#This Row],[total_intl_charge]] &lt;= 3, "Low Charges", "High Charges")</f>
        <v>High Charges</v>
      </c>
      <c r="Z804" t="str">
        <f>IF(tbl_Customers[[#This Row],[total_eve_calls]]&lt;=80,"Low Calls",
IF(tbl_Customers[[#This Row],[total_eve_calls]]&lt;=120,"Medium Calls","High Calls"))</f>
        <v>Medium Calls</v>
      </c>
      <c r="AA804" t="str">
        <f>IF(tbl_Customers[[#This Row],[total_eve_charge]]&lt;=15,"Low Charges",
IF(tbl_Customers[[#This Row],[total_eve_charge]]&lt;=20,"Medium Charges","High Charges"))</f>
        <v>Low Charges</v>
      </c>
      <c r="AB8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4" t="str">
        <f>IF(tbl_Customers[[#This Row],[number_vmail_messages]] = 0, "No Usage", IF(tbl_Customers[[#This Row],[number_vmail_messages]] &lt;= 20, "Low Usage", IF(tbl_Customers[[#This Row],[number_vmail_messages]] &lt;= 40, "Medium Usgae", "High Usage")))</f>
        <v>No Usage</v>
      </c>
      <c r="AD804" t="str">
        <f>IF(tbl_Customers[[#This Row],[total_day_minutes]]&lt;=150,"Low Usage", IF(tbl_Customers[[#This Row],[total_day_minutes]]&lt;=200,"Medium Usage", IF(tbl_Customers[[#This Row],[total_day_minutes]]&lt;=250,"High Usage","Very High Usage")))</f>
        <v>Medium Usage</v>
      </c>
      <c r="AE804" t="str">
        <f>IF(tbl_Customers[[#This Row],[total_intl_calls]]&lt;=5,"Low Calls", IF(tbl_Customers[[#This Row],[total_intl_calls]]&lt;=10, "Medium Calls", "High Calls"))</f>
        <v>Low Calls</v>
      </c>
      <c r="AF8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04" s="36" t="str">
        <f>IF(tbl_Customers[[#This Row],[Churn_Risk_Score]]&gt;=10,"High Risk", IF(tbl_Customers[[#This Row],[Churn_Risk_Score]]&gt;=5,"Medium Risk","Low Risk"))</f>
        <v>Low Risk</v>
      </c>
    </row>
    <row r="805" spans="1:33" x14ac:dyDescent="0.35">
      <c r="A805">
        <v>804</v>
      </c>
      <c r="B805" t="s">
        <v>50</v>
      </c>
      <c r="C805">
        <v>5</v>
      </c>
      <c r="D805" t="s">
        <v>21</v>
      </c>
      <c r="E805" t="s">
        <v>22</v>
      </c>
      <c r="F805" t="s">
        <v>22</v>
      </c>
      <c r="G805">
        <v>0</v>
      </c>
      <c r="H805">
        <v>199.2</v>
      </c>
      <c r="I805">
        <v>106</v>
      </c>
      <c r="J805">
        <v>33.86</v>
      </c>
      <c r="K805">
        <v>187.3</v>
      </c>
      <c r="L805">
        <v>12</v>
      </c>
      <c r="M805">
        <v>15.92</v>
      </c>
      <c r="N805">
        <v>214</v>
      </c>
      <c r="O805">
        <v>85</v>
      </c>
      <c r="P805">
        <v>9.6300000000000008</v>
      </c>
      <c r="Q805">
        <v>13.3</v>
      </c>
      <c r="R805">
        <v>3</v>
      </c>
      <c r="S805">
        <v>3.59</v>
      </c>
      <c r="T805">
        <v>3</v>
      </c>
      <c r="U805" t="s">
        <v>22</v>
      </c>
      <c r="V805">
        <f>IF(tbl_Customers[[#This Row],[churn]] = "yes", 1, 0)</f>
        <v>0</v>
      </c>
      <c r="W805" t="str">
        <f>IF(tbl_Customers[[#This Row],[number_customer_service_calls]] &lt;= 1, "0-1 Calls", IF(tbl_Customers[[#This Row],[number_customer_service_calls]] &lt;= 3, "2-3 Calls", IF(tbl_Customers[[#This Row],[number_customer_service_calls]] &lt;=5, "4-5 Calls", "6+ Calls")))</f>
        <v>2-3 Calls</v>
      </c>
      <c r="X805" t="str">
        <f>IF(tbl_Customers[[#This Row],[account_length]] &lt;= 50, "0-50", IF(tbl_Customers[[#This Row],[account_length]] &lt;=100, "51-100", IF(tbl_Customers[[#This Row],[account_length]] &lt;= 150, "101-150", "151+")))</f>
        <v>0-50</v>
      </c>
      <c r="Y805" t="str">
        <f>IF(tbl_Customers[[#This Row],[total_intl_charge]] &lt;= 3, "Low Charges", "High Charges")</f>
        <v>High Charges</v>
      </c>
      <c r="Z805" t="str">
        <f>IF(tbl_Customers[[#This Row],[total_eve_calls]]&lt;=80,"Low Calls",
IF(tbl_Customers[[#This Row],[total_eve_calls]]&lt;=120,"Medium Calls","High Calls"))</f>
        <v>Low Calls</v>
      </c>
      <c r="AA805" t="str">
        <f>IF(tbl_Customers[[#This Row],[total_eve_charge]]&lt;=15,"Low Charges",
IF(tbl_Customers[[#This Row],[total_eve_charge]]&lt;=20,"Medium Charges","High Charges"))</f>
        <v>Medium Charges</v>
      </c>
      <c r="AB8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5" t="str">
        <f>IF(tbl_Customers[[#This Row],[number_vmail_messages]] = 0, "No Usage", IF(tbl_Customers[[#This Row],[number_vmail_messages]] &lt;= 20, "Low Usage", IF(tbl_Customers[[#This Row],[number_vmail_messages]] &lt;= 40, "Medium Usgae", "High Usage")))</f>
        <v>No Usage</v>
      </c>
      <c r="AD805" t="str">
        <f>IF(tbl_Customers[[#This Row],[total_day_minutes]]&lt;=150,"Low Usage", IF(tbl_Customers[[#This Row],[total_day_minutes]]&lt;=200,"Medium Usage", IF(tbl_Customers[[#This Row],[total_day_minutes]]&lt;=250,"High Usage","Very High Usage")))</f>
        <v>Medium Usage</v>
      </c>
      <c r="AE805" t="str">
        <f>IF(tbl_Customers[[#This Row],[total_intl_calls]]&lt;=5,"Low Calls", IF(tbl_Customers[[#This Row],[total_intl_calls]]&lt;=10, "Medium Calls", "High Calls"))</f>
        <v>Low Calls</v>
      </c>
      <c r="AF8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05" s="36" t="str">
        <f>IF(tbl_Customers[[#This Row],[Churn_Risk_Score]]&gt;=10,"High Risk", IF(tbl_Customers[[#This Row],[Churn_Risk_Score]]&gt;=5,"Medium Risk","Low Risk"))</f>
        <v>Low Risk</v>
      </c>
    </row>
    <row r="806" spans="1:33" x14ac:dyDescent="0.35">
      <c r="A806">
        <v>805</v>
      </c>
      <c r="B806" t="s">
        <v>27</v>
      </c>
      <c r="C806">
        <v>97</v>
      </c>
      <c r="D806" t="s">
        <v>25</v>
      </c>
      <c r="E806" t="s">
        <v>22</v>
      </c>
      <c r="F806" t="s">
        <v>22</v>
      </c>
      <c r="G806">
        <v>0</v>
      </c>
      <c r="H806">
        <v>217.6</v>
      </c>
      <c r="I806">
        <v>81</v>
      </c>
      <c r="J806">
        <v>36.99</v>
      </c>
      <c r="K806">
        <v>320.5</v>
      </c>
      <c r="L806">
        <v>51</v>
      </c>
      <c r="M806">
        <v>27.24</v>
      </c>
      <c r="N806">
        <v>150.69999999999999</v>
      </c>
      <c r="O806">
        <v>110</v>
      </c>
      <c r="P806">
        <v>6.78</v>
      </c>
      <c r="Q806">
        <v>4.2</v>
      </c>
      <c r="R806">
        <v>3</v>
      </c>
      <c r="S806">
        <v>1.1299999999999999</v>
      </c>
      <c r="T806">
        <v>0</v>
      </c>
      <c r="U806" t="s">
        <v>22</v>
      </c>
      <c r="V806">
        <f>IF(tbl_Customers[[#This Row],[churn]] = "yes", 1, 0)</f>
        <v>0</v>
      </c>
      <c r="W806" t="str">
        <f>IF(tbl_Customers[[#This Row],[number_customer_service_calls]] &lt;= 1, "0-1 Calls", IF(tbl_Customers[[#This Row],[number_customer_service_calls]] &lt;= 3, "2-3 Calls", IF(tbl_Customers[[#This Row],[number_customer_service_calls]] &lt;=5, "4-5 Calls", "6+ Calls")))</f>
        <v>0-1 Calls</v>
      </c>
      <c r="X806" t="str">
        <f>IF(tbl_Customers[[#This Row],[account_length]] &lt;= 50, "0-50", IF(tbl_Customers[[#This Row],[account_length]] &lt;=100, "51-100", IF(tbl_Customers[[#This Row],[account_length]] &lt;= 150, "101-150", "151+")))</f>
        <v>51-100</v>
      </c>
      <c r="Y806" t="str">
        <f>IF(tbl_Customers[[#This Row],[total_intl_charge]] &lt;= 3, "Low Charges", "High Charges")</f>
        <v>Low Charges</v>
      </c>
      <c r="Z806" t="str">
        <f>IF(tbl_Customers[[#This Row],[total_eve_calls]]&lt;=80,"Low Calls",
IF(tbl_Customers[[#This Row],[total_eve_calls]]&lt;=120,"Medium Calls","High Calls"))</f>
        <v>Low Calls</v>
      </c>
      <c r="AA806" t="str">
        <f>IF(tbl_Customers[[#This Row],[total_eve_charge]]&lt;=15,"Low Charges",
IF(tbl_Customers[[#This Row],[total_eve_charge]]&lt;=20,"Medium Charges","High Charges"))</f>
        <v>High Charges</v>
      </c>
      <c r="AB8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06" t="str">
        <f>IF(tbl_Customers[[#This Row],[number_vmail_messages]] = 0, "No Usage", IF(tbl_Customers[[#This Row],[number_vmail_messages]] &lt;= 20, "Low Usage", IF(tbl_Customers[[#This Row],[number_vmail_messages]] &lt;= 40, "Medium Usgae", "High Usage")))</f>
        <v>No Usage</v>
      </c>
      <c r="AD806" t="str">
        <f>IF(tbl_Customers[[#This Row],[total_day_minutes]]&lt;=150,"Low Usage", IF(tbl_Customers[[#This Row],[total_day_minutes]]&lt;=200,"Medium Usage", IF(tbl_Customers[[#This Row],[total_day_minutes]]&lt;=250,"High Usage","Very High Usage")))</f>
        <v>High Usage</v>
      </c>
      <c r="AE806" t="str">
        <f>IF(tbl_Customers[[#This Row],[total_intl_calls]]&lt;=5,"Low Calls", IF(tbl_Customers[[#This Row],[total_intl_calls]]&lt;=10, "Medium Calls", "High Calls"))</f>
        <v>Low Calls</v>
      </c>
      <c r="AF8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06" s="36" t="str">
        <f>IF(tbl_Customers[[#This Row],[Churn_Risk_Score]]&gt;=10,"High Risk", IF(tbl_Customers[[#This Row],[Churn_Risk_Score]]&gt;=5,"Medium Risk","Low Risk"))</f>
        <v>Low Risk</v>
      </c>
    </row>
    <row r="807" spans="1:33" x14ac:dyDescent="0.35">
      <c r="A807">
        <v>806</v>
      </c>
      <c r="B807" t="s">
        <v>24</v>
      </c>
      <c r="C807">
        <v>107</v>
      </c>
      <c r="D807" t="s">
        <v>21</v>
      </c>
      <c r="E807" t="s">
        <v>22</v>
      </c>
      <c r="F807" t="s">
        <v>22</v>
      </c>
      <c r="G807">
        <v>0</v>
      </c>
      <c r="H807">
        <v>212.1</v>
      </c>
      <c r="I807">
        <v>95</v>
      </c>
      <c r="J807">
        <v>36.06</v>
      </c>
      <c r="K807">
        <v>150.1</v>
      </c>
      <c r="L807">
        <v>88</v>
      </c>
      <c r="M807">
        <v>12.76</v>
      </c>
      <c r="N807">
        <v>219.8</v>
      </c>
      <c r="O807">
        <v>111</v>
      </c>
      <c r="P807">
        <v>9.89</v>
      </c>
      <c r="Q807">
        <v>7.7</v>
      </c>
      <c r="R807">
        <v>2</v>
      </c>
      <c r="S807">
        <v>2.08</v>
      </c>
      <c r="T807">
        <v>3</v>
      </c>
      <c r="U807" t="s">
        <v>22</v>
      </c>
      <c r="V807">
        <f>IF(tbl_Customers[[#This Row],[churn]] = "yes", 1, 0)</f>
        <v>0</v>
      </c>
      <c r="W807" t="str">
        <f>IF(tbl_Customers[[#This Row],[number_customer_service_calls]] &lt;= 1, "0-1 Calls", IF(tbl_Customers[[#This Row],[number_customer_service_calls]] &lt;= 3, "2-3 Calls", IF(tbl_Customers[[#This Row],[number_customer_service_calls]] &lt;=5, "4-5 Calls", "6+ Calls")))</f>
        <v>2-3 Calls</v>
      </c>
      <c r="X807" t="str">
        <f>IF(tbl_Customers[[#This Row],[account_length]] &lt;= 50, "0-50", IF(tbl_Customers[[#This Row],[account_length]] &lt;=100, "51-100", IF(tbl_Customers[[#This Row],[account_length]] &lt;= 150, "101-150", "151+")))</f>
        <v>101-150</v>
      </c>
      <c r="Y807" t="str">
        <f>IF(tbl_Customers[[#This Row],[total_intl_charge]] &lt;= 3, "Low Charges", "High Charges")</f>
        <v>Low Charges</v>
      </c>
      <c r="Z807" t="str">
        <f>IF(tbl_Customers[[#This Row],[total_eve_calls]]&lt;=80,"Low Calls",
IF(tbl_Customers[[#This Row],[total_eve_calls]]&lt;=120,"Medium Calls","High Calls"))</f>
        <v>Medium Calls</v>
      </c>
      <c r="AA807" t="str">
        <f>IF(tbl_Customers[[#This Row],[total_eve_charge]]&lt;=15,"Low Charges",
IF(tbl_Customers[[#This Row],[total_eve_charge]]&lt;=20,"Medium Charges","High Charges"))</f>
        <v>Low Charges</v>
      </c>
      <c r="AB8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7" t="str">
        <f>IF(tbl_Customers[[#This Row],[number_vmail_messages]] = 0, "No Usage", IF(tbl_Customers[[#This Row],[number_vmail_messages]] &lt;= 20, "Low Usage", IF(tbl_Customers[[#This Row],[number_vmail_messages]] &lt;= 40, "Medium Usgae", "High Usage")))</f>
        <v>No Usage</v>
      </c>
      <c r="AD807" t="str">
        <f>IF(tbl_Customers[[#This Row],[total_day_minutes]]&lt;=150,"Low Usage", IF(tbl_Customers[[#This Row],[total_day_minutes]]&lt;=200,"Medium Usage", IF(tbl_Customers[[#This Row],[total_day_minutes]]&lt;=250,"High Usage","Very High Usage")))</f>
        <v>High Usage</v>
      </c>
      <c r="AE807" t="str">
        <f>IF(tbl_Customers[[#This Row],[total_intl_calls]]&lt;=5,"Low Calls", IF(tbl_Customers[[#This Row],[total_intl_calls]]&lt;=10, "Medium Calls", "High Calls"))</f>
        <v>Low Calls</v>
      </c>
      <c r="AF8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07" s="36" t="str">
        <f>IF(tbl_Customers[[#This Row],[Churn_Risk_Score]]&gt;=10,"High Risk", IF(tbl_Customers[[#This Row],[Churn_Risk_Score]]&gt;=5,"Medium Risk","Low Risk"))</f>
        <v>Low Risk</v>
      </c>
    </row>
    <row r="808" spans="1:33" x14ac:dyDescent="0.35">
      <c r="A808">
        <v>807</v>
      </c>
      <c r="B808" t="s">
        <v>29</v>
      </c>
      <c r="C808">
        <v>142</v>
      </c>
      <c r="D808" t="s">
        <v>21</v>
      </c>
      <c r="E808" t="s">
        <v>22</v>
      </c>
      <c r="F808" t="s">
        <v>23</v>
      </c>
      <c r="G808">
        <v>30</v>
      </c>
      <c r="H808">
        <v>154</v>
      </c>
      <c r="I808">
        <v>75</v>
      </c>
      <c r="J808">
        <v>26.18</v>
      </c>
      <c r="K808">
        <v>165.8</v>
      </c>
      <c r="L808">
        <v>97</v>
      </c>
      <c r="M808">
        <v>14.09</v>
      </c>
      <c r="N808">
        <v>270</v>
      </c>
      <c r="O808">
        <v>83</v>
      </c>
      <c r="P808">
        <v>12.15</v>
      </c>
      <c r="Q808">
        <v>10.8</v>
      </c>
      <c r="R808">
        <v>5</v>
      </c>
      <c r="S808">
        <v>2.92</v>
      </c>
      <c r="T808">
        <v>1</v>
      </c>
      <c r="U808" t="s">
        <v>22</v>
      </c>
      <c r="V808">
        <f>IF(tbl_Customers[[#This Row],[churn]] = "yes", 1, 0)</f>
        <v>0</v>
      </c>
      <c r="W808" t="str">
        <f>IF(tbl_Customers[[#This Row],[number_customer_service_calls]] &lt;= 1, "0-1 Calls", IF(tbl_Customers[[#This Row],[number_customer_service_calls]] &lt;= 3, "2-3 Calls", IF(tbl_Customers[[#This Row],[number_customer_service_calls]] &lt;=5, "4-5 Calls", "6+ Calls")))</f>
        <v>0-1 Calls</v>
      </c>
      <c r="X808" t="str">
        <f>IF(tbl_Customers[[#This Row],[account_length]] &lt;= 50, "0-50", IF(tbl_Customers[[#This Row],[account_length]] &lt;=100, "51-100", IF(tbl_Customers[[#This Row],[account_length]] &lt;= 150, "101-150", "151+")))</f>
        <v>101-150</v>
      </c>
      <c r="Y808" t="str">
        <f>IF(tbl_Customers[[#This Row],[total_intl_charge]] &lt;= 3, "Low Charges", "High Charges")</f>
        <v>Low Charges</v>
      </c>
      <c r="Z808" t="str">
        <f>IF(tbl_Customers[[#This Row],[total_eve_calls]]&lt;=80,"Low Calls",
IF(tbl_Customers[[#This Row],[total_eve_calls]]&lt;=120,"Medium Calls","High Calls"))</f>
        <v>Medium Calls</v>
      </c>
      <c r="AA808" t="str">
        <f>IF(tbl_Customers[[#This Row],[total_eve_charge]]&lt;=15,"Low Charges",
IF(tbl_Customers[[#This Row],[total_eve_charge]]&lt;=20,"Medium Charges","High Charges"))</f>
        <v>Low Charges</v>
      </c>
      <c r="AB8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8" t="str">
        <f>IF(tbl_Customers[[#This Row],[number_vmail_messages]] = 0, "No Usage", IF(tbl_Customers[[#This Row],[number_vmail_messages]] &lt;= 20, "Low Usage", IF(tbl_Customers[[#This Row],[number_vmail_messages]] &lt;= 40, "Medium Usgae", "High Usage")))</f>
        <v>Medium Usgae</v>
      </c>
      <c r="AD808" t="str">
        <f>IF(tbl_Customers[[#This Row],[total_day_minutes]]&lt;=150,"Low Usage", IF(tbl_Customers[[#This Row],[total_day_minutes]]&lt;=200,"Medium Usage", IF(tbl_Customers[[#This Row],[total_day_minutes]]&lt;=250,"High Usage","Very High Usage")))</f>
        <v>Medium Usage</v>
      </c>
      <c r="AE808" t="str">
        <f>IF(tbl_Customers[[#This Row],[total_intl_calls]]&lt;=5,"Low Calls", IF(tbl_Customers[[#This Row],[total_intl_calls]]&lt;=10, "Medium Calls", "High Calls"))</f>
        <v>Low Calls</v>
      </c>
      <c r="AF8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08" s="36" t="str">
        <f>IF(tbl_Customers[[#This Row],[Churn_Risk_Score]]&gt;=10,"High Risk", IF(tbl_Customers[[#This Row],[Churn_Risk_Score]]&gt;=5,"Medium Risk","Low Risk"))</f>
        <v>Low Risk</v>
      </c>
    </row>
    <row r="809" spans="1:33" x14ac:dyDescent="0.35">
      <c r="A809">
        <v>808</v>
      </c>
      <c r="B809" t="s">
        <v>42</v>
      </c>
      <c r="C809">
        <v>73</v>
      </c>
      <c r="D809" t="s">
        <v>21</v>
      </c>
      <c r="E809" t="s">
        <v>22</v>
      </c>
      <c r="F809" t="s">
        <v>22</v>
      </c>
      <c r="G809">
        <v>0</v>
      </c>
      <c r="H809">
        <v>175.4</v>
      </c>
      <c r="I809">
        <v>130</v>
      </c>
      <c r="J809">
        <v>29.82</v>
      </c>
      <c r="K809">
        <v>248.1</v>
      </c>
      <c r="L809">
        <v>105</v>
      </c>
      <c r="M809">
        <v>21.09</v>
      </c>
      <c r="N809">
        <v>122.4</v>
      </c>
      <c r="O809">
        <v>85</v>
      </c>
      <c r="P809">
        <v>5.51</v>
      </c>
      <c r="Q809">
        <v>12.2</v>
      </c>
      <c r="R809">
        <v>4</v>
      </c>
      <c r="S809">
        <v>3.29</v>
      </c>
      <c r="T809">
        <v>0</v>
      </c>
      <c r="U809" t="s">
        <v>22</v>
      </c>
      <c r="V809">
        <f>IF(tbl_Customers[[#This Row],[churn]] = "yes", 1, 0)</f>
        <v>0</v>
      </c>
      <c r="W809" t="str">
        <f>IF(tbl_Customers[[#This Row],[number_customer_service_calls]] &lt;= 1, "0-1 Calls", IF(tbl_Customers[[#This Row],[number_customer_service_calls]] &lt;= 3, "2-3 Calls", IF(tbl_Customers[[#This Row],[number_customer_service_calls]] &lt;=5, "4-5 Calls", "6+ Calls")))</f>
        <v>0-1 Calls</v>
      </c>
      <c r="X809" t="str">
        <f>IF(tbl_Customers[[#This Row],[account_length]] &lt;= 50, "0-50", IF(tbl_Customers[[#This Row],[account_length]] &lt;=100, "51-100", IF(tbl_Customers[[#This Row],[account_length]] &lt;= 150, "101-150", "151+")))</f>
        <v>51-100</v>
      </c>
      <c r="Y809" t="str">
        <f>IF(tbl_Customers[[#This Row],[total_intl_charge]] &lt;= 3, "Low Charges", "High Charges")</f>
        <v>High Charges</v>
      </c>
      <c r="Z809" t="str">
        <f>IF(tbl_Customers[[#This Row],[total_eve_calls]]&lt;=80,"Low Calls",
IF(tbl_Customers[[#This Row],[total_eve_calls]]&lt;=120,"Medium Calls","High Calls"))</f>
        <v>Medium Calls</v>
      </c>
      <c r="AA809" t="str">
        <f>IF(tbl_Customers[[#This Row],[total_eve_charge]]&lt;=15,"Low Charges",
IF(tbl_Customers[[#This Row],[total_eve_charge]]&lt;=20,"Medium Charges","High Charges"))</f>
        <v>High Charges</v>
      </c>
      <c r="AB8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9" t="str">
        <f>IF(tbl_Customers[[#This Row],[number_vmail_messages]] = 0, "No Usage", IF(tbl_Customers[[#This Row],[number_vmail_messages]] &lt;= 20, "Low Usage", IF(tbl_Customers[[#This Row],[number_vmail_messages]] &lt;= 40, "Medium Usgae", "High Usage")))</f>
        <v>No Usage</v>
      </c>
      <c r="AD809" t="str">
        <f>IF(tbl_Customers[[#This Row],[total_day_minutes]]&lt;=150,"Low Usage", IF(tbl_Customers[[#This Row],[total_day_minutes]]&lt;=200,"Medium Usage", IF(tbl_Customers[[#This Row],[total_day_minutes]]&lt;=250,"High Usage","Very High Usage")))</f>
        <v>Medium Usage</v>
      </c>
      <c r="AE809" t="str">
        <f>IF(tbl_Customers[[#This Row],[total_intl_calls]]&lt;=5,"Low Calls", IF(tbl_Customers[[#This Row],[total_intl_calls]]&lt;=10, "Medium Calls", "High Calls"))</f>
        <v>Low Calls</v>
      </c>
      <c r="AF8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09" s="36" t="str">
        <f>IF(tbl_Customers[[#This Row],[Churn_Risk_Score]]&gt;=10,"High Risk", IF(tbl_Customers[[#This Row],[Churn_Risk_Score]]&gt;=5,"Medium Risk","Low Risk"))</f>
        <v>Low Risk</v>
      </c>
    </row>
    <row r="810" spans="1:33" x14ac:dyDescent="0.35">
      <c r="A810">
        <v>809</v>
      </c>
      <c r="B810" t="s">
        <v>24</v>
      </c>
      <c r="C810">
        <v>48</v>
      </c>
      <c r="D810" t="s">
        <v>28</v>
      </c>
      <c r="E810" t="s">
        <v>22</v>
      </c>
      <c r="F810" t="s">
        <v>23</v>
      </c>
      <c r="G810">
        <v>22</v>
      </c>
      <c r="H810">
        <v>152</v>
      </c>
      <c r="I810">
        <v>63</v>
      </c>
      <c r="J810">
        <v>25.84</v>
      </c>
      <c r="K810">
        <v>258.8</v>
      </c>
      <c r="L810">
        <v>131</v>
      </c>
      <c r="M810">
        <v>22</v>
      </c>
      <c r="N810">
        <v>263.2</v>
      </c>
      <c r="O810">
        <v>109</v>
      </c>
      <c r="P810">
        <v>11.84</v>
      </c>
      <c r="Q810">
        <v>15.7</v>
      </c>
      <c r="R810">
        <v>5</v>
      </c>
      <c r="S810">
        <v>4.24</v>
      </c>
      <c r="T810">
        <v>2</v>
      </c>
      <c r="U810" t="s">
        <v>23</v>
      </c>
      <c r="V810">
        <f>IF(tbl_Customers[[#This Row],[churn]] = "yes", 1, 0)</f>
        <v>1</v>
      </c>
      <c r="W810" t="str">
        <f>IF(tbl_Customers[[#This Row],[number_customer_service_calls]] &lt;= 1, "0-1 Calls", IF(tbl_Customers[[#This Row],[number_customer_service_calls]] &lt;= 3, "2-3 Calls", IF(tbl_Customers[[#This Row],[number_customer_service_calls]] &lt;=5, "4-5 Calls", "6+ Calls")))</f>
        <v>2-3 Calls</v>
      </c>
      <c r="X810" t="str">
        <f>IF(tbl_Customers[[#This Row],[account_length]] &lt;= 50, "0-50", IF(tbl_Customers[[#This Row],[account_length]] &lt;=100, "51-100", IF(tbl_Customers[[#This Row],[account_length]] &lt;= 150, "101-150", "151+")))</f>
        <v>0-50</v>
      </c>
      <c r="Y810" t="str">
        <f>IF(tbl_Customers[[#This Row],[total_intl_charge]] &lt;= 3, "Low Charges", "High Charges")</f>
        <v>High Charges</v>
      </c>
      <c r="Z810" t="str">
        <f>IF(tbl_Customers[[#This Row],[total_eve_calls]]&lt;=80,"Low Calls",
IF(tbl_Customers[[#This Row],[total_eve_calls]]&lt;=120,"Medium Calls","High Calls"))</f>
        <v>High Calls</v>
      </c>
      <c r="AA810" t="str">
        <f>IF(tbl_Customers[[#This Row],[total_eve_charge]]&lt;=15,"Low Charges",
IF(tbl_Customers[[#This Row],[total_eve_charge]]&lt;=20,"Medium Charges","High Charges"))</f>
        <v>High Charges</v>
      </c>
      <c r="AB8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0" t="str">
        <f>IF(tbl_Customers[[#This Row],[number_vmail_messages]] = 0, "No Usage", IF(tbl_Customers[[#This Row],[number_vmail_messages]] &lt;= 20, "Low Usage", IF(tbl_Customers[[#This Row],[number_vmail_messages]] &lt;= 40, "Medium Usgae", "High Usage")))</f>
        <v>Medium Usgae</v>
      </c>
      <c r="AD810" t="str">
        <f>IF(tbl_Customers[[#This Row],[total_day_minutes]]&lt;=150,"Low Usage", IF(tbl_Customers[[#This Row],[total_day_minutes]]&lt;=200,"Medium Usage", IF(tbl_Customers[[#This Row],[total_day_minutes]]&lt;=250,"High Usage","Very High Usage")))</f>
        <v>Medium Usage</v>
      </c>
      <c r="AE810" t="str">
        <f>IF(tbl_Customers[[#This Row],[total_intl_calls]]&lt;=5,"Low Calls", IF(tbl_Customers[[#This Row],[total_intl_calls]]&lt;=10, "Medium Calls", "High Calls"))</f>
        <v>Low Calls</v>
      </c>
      <c r="AF8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10" s="36" t="str">
        <f>IF(tbl_Customers[[#This Row],[Churn_Risk_Score]]&gt;=10,"High Risk", IF(tbl_Customers[[#This Row],[Churn_Risk_Score]]&gt;=5,"Medium Risk","Low Risk"))</f>
        <v>Low Risk</v>
      </c>
    </row>
    <row r="811" spans="1:33" x14ac:dyDescent="0.35">
      <c r="A811">
        <v>810</v>
      </c>
      <c r="B811" t="s">
        <v>31</v>
      </c>
      <c r="C811">
        <v>43</v>
      </c>
      <c r="D811" t="s">
        <v>25</v>
      </c>
      <c r="E811" t="s">
        <v>22</v>
      </c>
      <c r="F811" t="s">
        <v>22</v>
      </c>
      <c r="G811">
        <v>0</v>
      </c>
      <c r="H811">
        <v>230.2</v>
      </c>
      <c r="I811">
        <v>147</v>
      </c>
      <c r="J811">
        <v>39.130000000000003</v>
      </c>
      <c r="K811">
        <v>186.7</v>
      </c>
      <c r="L811">
        <v>121</v>
      </c>
      <c r="M811">
        <v>15.87</v>
      </c>
      <c r="N811">
        <v>128.4</v>
      </c>
      <c r="O811">
        <v>100</v>
      </c>
      <c r="P811">
        <v>5.78</v>
      </c>
      <c r="Q811">
        <v>9.1999999999999993</v>
      </c>
      <c r="R811">
        <v>3</v>
      </c>
      <c r="S811">
        <v>2.48</v>
      </c>
      <c r="T811">
        <v>0</v>
      </c>
      <c r="U811" t="s">
        <v>22</v>
      </c>
      <c r="V811">
        <f>IF(tbl_Customers[[#This Row],[churn]] = "yes", 1, 0)</f>
        <v>0</v>
      </c>
      <c r="W811" t="str">
        <f>IF(tbl_Customers[[#This Row],[number_customer_service_calls]] &lt;= 1, "0-1 Calls", IF(tbl_Customers[[#This Row],[number_customer_service_calls]] &lt;= 3, "2-3 Calls", IF(tbl_Customers[[#This Row],[number_customer_service_calls]] &lt;=5, "4-5 Calls", "6+ Calls")))</f>
        <v>0-1 Calls</v>
      </c>
      <c r="X811" t="str">
        <f>IF(tbl_Customers[[#This Row],[account_length]] &lt;= 50, "0-50", IF(tbl_Customers[[#This Row],[account_length]] &lt;=100, "51-100", IF(tbl_Customers[[#This Row],[account_length]] &lt;= 150, "101-150", "151+")))</f>
        <v>0-50</v>
      </c>
      <c r="Y811" t="str">
        <f>IF(tbl_Customers[[#This Row],[total_intl_charge]] &lt;= 3, "Low Charges", "High Charges")</f>
        <v>Low Charges</v>
      </c>
      <c r="Z811" t="str">
        <f>IF(tbl_Customers[[#This Row],[total_eve_calls]]&lt;=80,"Low Calls",
IF(tbl_Customers[[#This Row],[total_eve_calls]]&lt;=120,"Medium Calls","High Calls"))</f>
        <v>High Calls</v>
      </c>
      <c r="AA811" t="str">
        <f>IF(tbl_Customers[[#This Row],[total_eve_charge]]&lt;=15,"Low Charges",
IF(tbl_Customers[[#This Row],[total_eve_charge]]&lt;=20,"Medium Charges","High Charges"))</f>
        <v>Medium Charges</v>
      </c>
      <c r="AB8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1" t="str">
        <f>IF(tbl_Customers[[#This Row],[number_vmail_messages]] = 0, "No Usage", IF(tbl_Customers[[#This Row],[number_vmail_messages]] &lt;= 20, "Low Usage", IF(tbl_Customers[[#This Row],[number_vmail_messages]] &lt;= 40, "Medium Usgae", "High Usage")))</f>
        <v>No Usage</v>
      </c>
      <c r="AD811" t="str">
        <f>IF(tbl_Customers[[#This Row],[total_day_minutes]]&lt;=150,"Low Usage", IF(tbl_Customers[[#This Row],[total_day_minutes]]&lt;=200,"Medium Usage", IF(tbl_Customers[[#This Row],[total_day_minutes]]&lt;=250,"High Usage","Very High Usage")))</f>
        <v>High Usage</v>
      </c>
      <c r="AE811" t="str">
        <f>IF(tbl_Customers[[#This Row],[total_intl_calls]]&lt;=5,"Low Calls", IF(tbl_Customers[[#This Row],[total_intl_calls]]&lt;=10, "Medium Calls", "High Calls"))</f>
        <v>Low Calls</v>
      </c>
      <c r="AF8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11" s="36" t="str">
        <f>IF(tbl_Customers[[#This Row],[Churn_Risk_Score]]&gt;=10,"High Risk", IF(tbl_Customers[[#This Row],[Churn_Risk_Score]]&gt;=5,"Medium Risk","Low Risk"))</f>
        <v>Low Risk</v>
      </c>
    </row>
    <row r="812" spans="1:33" x14ac:dyDescent="0.35">
      <c r="A812">
        <v>811</v>
      </c>
      <c r="B812" t="s">
        <v>61</v>
      </c>
      <c r="C812">
        <v>122</v>
      </c>
      <c r="D812" t="s">
        <v>25</v>
      </c>
      <c r="E812" t="s">
        <v>22</v>
      </c>
      <c r="F812" t="s">
        <v>23</v>
      </c>
      <c r="G812">
        <v>33</v>
      </c>
      <c r="H812">
        <v>174.9</v>
      </c>
      <c r="I812">
        <v>103</v>
      </c>
      <c r="J812">
        <v>29.73</v>
      </c>
      <c r="K812">
        <v>248.2</v>
      </c>
      <c r="L812">
        <v>105</v>
      </c>
      <c r="M812">
        <v>21.1</v>
      </c>
      <c r="N812">
        <v>164.6</v>
      </c>
      <c r="O812">
        <v>116</v>
      </c>
      <c r="P812">
        <v>7.41</v>
      </c>
      <c r="Q812">
        <v>13.5</v>
      </c>
      <c r="R812">
        <v>3</v>
      </c>
      <c r="S812">
        <v>3.65</v>
      </c>
      <c r="T812">
        <v>1</v>
      </c>
      <c r="U812" t="s">
        <v>23</v>
      </c>
      <c r="V812">
        <f>IF(tbl_Customers[[#This Row],[churn]] = "yes", 1, 0)</f>
        <v>1</v>
      </c>
      <c r="W812" t="str">
        <f>IF(tbl_Customers[[#This Row],[number_customer_service_calls]] &lt;= 1, "0-1 Calls", IF(tbl_Customers[[#This Row],[number_customer_service_calls]] &lt;= 3, "2-3 Calls", IF(tbl_Customers[[#This Row],[number_customer_service_calls]] &lt;=5, "4-5 Calls", "6+ Calls")))</f>
        <v>0-1 Calls</v>
      </c>
      <c r="X812" t="str">
        <f>IF(tbl_Customers[[#This Row],[account_length]] &lt;= 50, "0-50", IF(tbl_Customers[[#This Row],[account_length]] &lt;=100, "51-100", IF(tbl_Customers[[#This Row],[account_length]] &lt;= 150, "101-150", "151+")))</f>
        <v>101-150</v>
      </c>
      <c r="Y812" t="str">
        <f>IF(tbl_Customers[[#This Row],[total_intl_charge]] &lt;= 3, "Low Charges", "High Charges")</f>
        <v>High Charges</v>
      </c>
      <c r="Z812" t="str">
        <f>IF(tbl_Customers[[#This Row],[total_eve_calls]]&lt;=80,"Low Calls",
IF(tbl_Customers[[#This Row],[total_eve_calls]]&lt;=120,"Medium Calls","High Calls"))</f>
        <v>Medium Calls</v>
      </c>
      <c r="AA812" t="str">
        <f>IF(tbl_Customers[[#This Row],[total_eve_charge]]&lt;=15,"Low Charges",
IF(tbl_Customers[[#This Row],[total_eve_charge]]&lt;=20,"Medium Charges","High Charges"))</f>
        <v>High Charges</v>
      </c>
      <c r="AB8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2" t="str">
        <f>IF(tbl_Customers[[#This Row],[number_vmail_messages]] = 0, "No Usage", IF(tbl_Customers[[#This Row],[number_vmail_messages]] &lt;= 20, "Low Usage", IF(tbl_Customers[[#This Row],[number_vmail_messages]] &lt;= 40, "Medium Usgae", "High Usage")))</f>
        <v>Medium Usgae</v>
      </c>
      <c r="AD812" t="str">
        <f>IF(tbl_Customers[[#This Row],[total_day_minutes]]&lt;=150,"Low Usage", IF(tbl_Customers[[#This Row],[total_day_minutes]]&lt;=200,"Medium Usage", IF(tbl_Customers[[#This Row],[total_day_minutes]]&lt;=250,"High Usage","Very High Usage")))</f>
        <v>Medium Usage</v>
      </c>
      <c r="AE812" t="str">
        <f>IF(tbl_Customers[[#This Row],[total_intl_calls]]&lt;=5,"Low Calls", IF(tbl_Customers[[#This Row],[total_intl_calls]]&lt;=10, "Medium Calls", "High Calls"))</f>
        <v>Low Calls</v>
      </c>
      <c r="AF8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12" s="36" t="str">
        <f>IF(tbl_Customers[[#This Row],[Churn_Risk_Score]]&gt;=10,"High Risk", IF(tbl_Customers[[#This Row],[Churn_Risk_Score]]&gt;=5,"Medium Risk","Low Risk"))</f>
        <v>Low Risk</v>
      </c>
    </row>
    <row r="813" spans="1:33" x14ac:dyDescent="0.35">
      <c r="A813">
        <v>812</v>
      </c>
      <c r="B813" t="s">
        <v>43</v>
      </c>
      <c r="C813">
        <v>93</v>
      </c>
      <c r="D813" t="s">
        <v>21</v>
      </c>
      <c r="E813" t="s">
        <v>22</v>
      </c>
      <c r="F813" t="s">
        <v>22</v>
      </c>
      <c r="G813">
        <v>0</v>
      </c>
      <c r="H813">
        <v>190.2</v>
      </c>
      <c r="I813">
        <v>68</v>
      </c>
      <c r="J813">
        <v>32.33</v>
      </c>
      <c r="K813">
        <v>262.2</v>
      </c>
      <c r="L813">
        <v>64</v>
      </c>
      <c r="M813">
        <v>22.29</v>
      </c>
      <c r="N813">
        <v>130</v>
      </c>
      <c r="O813">
        <v>92</v>
      </c>
      <c r="P813">
        <v>5.85</v>
      </c>
      <c r="Q813">
        <v>8.8000000000000007</v>
      </c>
      <c r="R813">
        <v>4</v>
      </c>
      <c r="S813">
        <v>2.38</v>
      </c>
      <c r="T813">
        <v>0</v>
      </c>
      <c r="U813" t="s">
        <v>22</v>
      </c>
      <c r="V813">
        <f>IF(tbl_Customers[[#This Row],[churn]] = "yes", 1, 0)</f>
        <v>0</v>
      </c>
      <c r="W813" t="str">
        <f>IF(tbl_Customers[[#This Row],[number_customer_service_calls]] &lt;= 1, "0-1 Calls", IF(tbl_Customers[[#This Row],[number_customer_service_calls]] &lt;= 3, "2-3 Calls", IF(tbl_Customers[[#This Row],[number_customer_service_calls]] &lt;=5, "4-5 Calls", "6+ Calls")))</f>
        <v>0-1 Calls</v>
      </c>
      <c r="X813" t="str">
        <f>IF(tbl_Customers[[#This Row],[account_length]] &lt;= 50, "0-50", IF(tbl_Customers[[#This Row],[account_length]] &lt;=100, "51-100", IF(tbl_Customers[[#This Row],[account_length]] &lt;= 150, "101-150", "151+")))</f>
        <v>51-100</v>
      </c>
      <c r="Y813" t="str">
        <f>IF(tbl_Customers[[#This Row],[total_intl_charge]] &lt;= 3, "Low Charges", "High Charges")</f>
        <v>Low Charges</v>
      </c>
      <c r="Z813" t="str">
        <f>IF(tbl_Customers[[#This Row],[total_eve_calls]]&lt;=80,"Low Calls",
IF(tbl_Customers[[#This Row],[total_eve_calls]]&lt;=120,"Medium Calls","High Calls"))</f>
        <v>Low Calls</v>
      </c>
      <c r="AA813" t="str">
        <f>IF(tbl_Customers[[#This Row],[total_eve_charge]]&lt;=15,"Low Charges",
IF(tbl_Customers[[#This Row],[total_eve_charge]]&lt;=20,"Medium Charges","High Charges"))</f>
        <v>High Charges</v>
      </c>
      <c r="AB8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13" t="str">
        <f>IF(tbl_Customers[[#This Row],[number_vmail_messages]] = 0, "No Usage", IF(tbl_Customers[[#This Row],[number_vmail_messages]] &lt;= 20, "Low Usage", IF(tbl_Customers[[#This Row],[number_vmail_messages]] &lt;= 40, "Medium Usgae", "High Usage")))</f>
        <v>No Usage</v>
      </c>
      <c r="AD813" t="str">
        <f>IF(tbl_Customers[[#This Row],[total_day_minutes]]&lt;=150,"Low Usage", IF(tbl_Customers[[#This Row],[total_day_minutes]]&lt;=200,"Medium Usage", IF(tbl_Customers[[#This Row],[total_day_minutes]]&lt;=250,"High Usage","Very High Usage")))</f>
        <v>Medium Usage</v>
      </c>
      <c r="AE813" t="str">
        <f>IF(tbl_Customers[[#This Row],[total_intl_calls]]&lt;=5,"Low Calls", IF(tbl_Customers[[#This Row],[total_intl_calls]]&lt;=10, "Medium Calls", "High Calls"))</f>
        <v>Low Calls</v>
      </c>
      <c r="AF8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13" s="36" t="str">
        <f>IF(tbl_Customers[[#This Row],[Churn_Risk_Score]]&gt;=10,"High Risk", IF(tbl_Customers[[#This Row],[Churn_Risk_Score]]&gt;=5,"Medium Risk","Low Risk"))</f>
        <v>Low Risk</v>
      </c>
    </row>
    <row r="814" spans="1:33" x14ac:dyDescent="0.35">
      <c r="A814">
        <v>813</v>
      </c>
      <c r="B814" t="s">
        <v>64</v>
      </c>
      <c r="C814">
        <v>85</v>
      </c>
      <c r="D814" t="s">
        <v>21</v>
      </c>
      <c r="E814" t="s">
        <v>22</v>
      </c>
      <c r="F814" t="s">
        <v>22</v>
      </c>
      <c r="G814">
        <v>0</v>
      </c>
      <c r="H814">
        <v>176.4</v>
      </c>
      <c r="I814">
        <v>122</v>
      </c>
      <c r="J814">
        <v>29.99</v>
      </c>
      <c r="K814">
        <v>224.9</v>
      </c>
      <c r="L814">
        <v>123</v>
      </c>
      <c r="M814">
        <v>19.12</v>
      </c>
      <c r="N814">
        <v>219.6</v>
      </c>
      <c r="O814">
        <v>50</v>
      </c>
      <c r="P814">
        <v>9.8800000000000008</v>
      </c>
      <c r="Q814">
        <v>11.5</v>
      </c>
      <c r="R814">
        <v>1</v>
      </c>
      <c r="S814">
        <v>3.11</v>
      </c>
      <c r="T814">
        <v>1</v>
      </c>
      <c r="U814" t="s">
        <v>22</v>
      </c>
      <c r="V814">
        <f>IF(tbl_Customers[[#This Row],[churn]] = "yes", 1, 0)</f>
        <v>0</v>
      </c>
      <c r="W814" t="str">
        <f>IF(tbl_Customers[[#This Row],[number_customer_service_calls]] &lt;= 1, "0-1 Calls", IF(tbl_Customers[[#This Row],[number_customer_service_calls]] &lt;= 3, "2-3 Calls", IF(tbl_Customers[[#This Row],[number_customer_service_calls]] &lt;=5, "4-5 Calls", "6+ Calls")))</f>
        <v>0-1 Calls</v>
      </c>
      <c r="X814" t="str">
        <f>IF(tbl_Customers[[#This Row],[account_length]] &lt;= 50, "0-50", IF(tbl_Customers[[#This Row],[account_length]] &lt;=100, "51-100", IF(tbl_Customers[[#This Row],[account_length]] &lt;= 150, "101-150", "151+")))</f>
        <v>51-100</v>
      </c>
      <c r="Y814" t="str">
        <f>IF(tbl_Customers[[#This Row],[total_intl_charge]] &lt;= 3, "Low Charges", "High Charges")</f>
        <v>High Charges</v>
      </c>
      <c r="Z814" t="str">
        <f>IF(tbl_Customers[[#This Row],[total_eve_calls]]&lt;=80,"Low Calls",
IF(tbl_Customers[[#This Row],[total_eve_calls]]&lt;=120,"Medium Calls","High Calls"))</f>
        <v>High Calls</v>
      </c>
      <c r="AA814" t="str">
        <f>IF(tbl_Customers[[#This Row],[total_eve_charge]]&lt;=15,"Low Charges",
IF(tbl_Customers[[#This Row],[total_eve_charge]]&lt;=20,"Medium Charges","High Charges"))</f>
        <v>Medium Charges</v>
      </c>
      <c r="AB8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4" t="str">
        <f>IF(tbl_Customers[[#This Row],[number_vmail_messages]] = 0, "No Usage", IF(tbl_Customers[[#This Row],[number_vmail_messages]] &lt;= 20, "Low Usage", IF(tbl_Customers[[#This Row],[number_vmail_messages]] &lt;= 40, "Medium Usgae", "High Usage")))</f>
        <v>No Usage</v>
      </c>
      <c r="AD814" t="str">
        <f>IF(tbl_Customers[[#This Row],[total_day_minutes]]&lt;=150,"Low Usage", IF(tbl_Customers[[#This Row],[total_day_minutes]]&lt;=200,"Medium Usage", IF(tbl_Customers[[#This Row],[total_day_minutes]]&lt;=250,"High Usage","Very High Usage")))</f>
        <v>Medium Usage</v>
      </c>
      <c r="AE814" t="str">
        <f>IF(tbl_Customers[[#This Row],[total_intl_calls]]&lt;=5,"Low Calls", IF(tbl_Customers[[#This Row],[total_intl_calls]]&lt;=10, "Medium Calls", "High Calls"))</f>
        <v>Low Calls</v>
      </c>
      <c r="AF8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14" s="36" t="str">
        <f>IF(tbl_Customers[[#This Row],[Churn_Risk_Score]]&gt;=10,"High Risk", IF(tbl_Customers[[#This Row],[Churn_Risk_Score]]&gt;=5,"Medium Risk","Low Risk"))</f>
        <v>Low Risk</v>
      </c>
    </row>
    <row r="815" spans="1:33" x14ac:dyDescent="0.35">
      <c r="A815">
        <v>814</v>
      </c>
      <c r="B815" t="s">
        <v>71</v>
      </c>
      <c r="C815">
        <v>59</v>
      </c>
      <c r="D815" t="s">
        <v>21</v>
      </c>
      <c r="E815" t="s">
        <v>22</v>
      </c>
      <c r="F815" t="s">
        <v>22</v>
      </c>
      <c r="G815">
        <v>0</v>
      </c>
      <c r="H815">
        <v>160.9</v>
      </c>
      <c r="I815">
        <v>95</v>
      </c>
      <c r="J815">
        <v>27.35</v>
      </c>
      <c r="K815">
        <v>251.2</v>
      </c>
      <c r="L815">
        <v>65</v>
      </c>
      <c r="M815">
        <v>21.35</v>
      </c>
      <c r="N815">
        <v>273.39999999999998</v>
      </c>
      <c r="O815">
        <v>97</v>
      </c>
      <c r="P815">
        <v>12.3</v>
      </c>
      <c r="Q815">
        <v>5</v>
      </c>
      <c r="R815">
        <v>5</v>
      </c>
      <c r="S815">
        <v>1.35</v>
      </c>
      <c r="T815">
        <v>3</v>
      </c>
      <c r="U815" t="s">
        <v>22</v>
      </c>
      <c r="V815">
        <f>IF(tbl_Customers[[#This Row],[churn]] = "yes", 1, 0)</f>
        <v>0</v>
      </c>
      <c r="W815" t="str">
        <f>IF(tbl_Customers[[#This Row],[number_customer_service_calls]] &lt;= 1, "0-1 Calls", IF(tbl_Customers[[#This Row],[number_customer_service_calls]] &lt;= 3, "2-3 Calls", IF(tbl_Customers[[#This Row],[number_customer_service_calls]] &lt;=5, "4-5 Calls", "6+ Calls")))</f>
        <v>2-3 Calls</v>
      </c>
      <c r="X815" t="str">
        <f>IF(tbl_Customers[[#This Row],[account_length]] &lt;= 50, "0-50", IF(tbl_Customers[[#This Row],[account_length]] &lt;=100, "51-100", IF(tbl_Customers[[#This Row],[account_length]] &lt;= 150, "101-150", "151+")))</f>
        <v>51-100</v>
      </c>
      <c r="Y815" t="str">
        <f>IF(tbl_Customers[[#This Row],[total_intl_charge]] &lt;= 3, "Low Charges", "High Charges")</f>
        <v>Low Charges</v>
      </c>
      <c r="Z815" t="str">
        <f>IF(tbl_Customers[[#This Row],[total_eve_calls]]&lt;=80,"Low Calls",
IF(tbl_Customers[[#This Row],[total_eve_calls]]&lt;=120,"Medium Calls","High Calls"))</f>
        <v>Low Calls</v>
      </c>
      <c r="AA815" t="str">
        <f>IF(tbl_Customers[[#This Row],[total_eve_charge]]&lt;=15,"Low Charges",
IF(tbl_Customers[[#This Row],[total_eve_charge]]&lt;=20,"Medium Charges","High Charges"))</f>
        <v>High Charges</v>
      </c>
      <c r="AB8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5" t="str">
        <f>IF(tbl_Customers[[#This Row],[number_vmail_messages]] = 0, "No Usage", IF(tbl_Customers[[#This Row],[number_vmail_messages]] &lt;= 20, "Low Usage", IF(tbl_Customers[[#This Row],[number_vmail_messages]] &lt;= 40, "Medium Usgae", "High Usage")))</f>
        <v>No Usage</v>
      </c>
      <c r="AD815" t="str">
        <f>IF(tbl_Customers[[#This Row],[total_day_minutes]]&lt;=150,"Low Usage", IF(tbl_Customers[[#This Row],[total_day_minutes]]&lt;=200,"Medium Usage", IF(tbl_Customers[[#This Row],[total_day_minutes]]&lt;=250,"High Usage","Very High Usage")))</f>
        <v>Medium Usage</v>
      </c>
      <c r="AE815" t="str">
        <f>IF(tbl_Customers[[#This Row],[total_intl_calls]]&lt;=5,"Low Calls", IF(tbl_Customers[[#This Row],[total_intl_calls]]&lt;=10, "Medium Calls", "High Calls"))</f>
        <v>Low Calls</v>
      </c>
      <c r="AF8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15" s="36" t="str">
        <f>IF(tbl_Customers[[#This Row],[Churn_Risk_Score]]&gt;=10,"High Risk", IF(tbl_Customers[[#This Row],[Churn_Risk_Score]]&gt;=5,"Medium Risk","Low Risk"))</f>
        <v>Low Risk</v>
      </c>
    </row>
    <row r="816" spans="1:33" x14ac:dyDescent="0.35">
      <c r="A816">
        <v>815</v>
      </c>
      <c r="B816" t="s">
        <v>30</v>
      </c>
      <c r="C816">
        <v>87</v>
      </c>
      <c r="D816" t="s">
        <v>21</v>
      </c>
      <c r="E816" t="s">
        <v>22</v>
      </c>
      <c r="F816" t="s">
        <v>22</v>
      </c>
      <c r="G816">
        <v>0</v>
      </c>
      <c r="H816">
        <v>228.7</v>
      </c>
      <c r="I816">
        <v>90</v>
      </c>
      <c r="J816">
        <v>38.880000000000003</v>
      </c>
      <c r="K816">
        <v>163</v>
      </c>
      <c r="L816">
        <v>99</v>
      </c>
      <c r="M816">
        <v>13.86</v>
      </c>
      <c r="N816">
        <v>154.1</v>
      </c>
      <c r="O816">
        <v>90</v>
      </c>
      <c r="P816">
        <v>6.93</v>
      </c>
      <c r="Q816">
        <v>11.8</v>
      </c>
      <c r="R816">
        <v>3</v>
      </c>
      <c r="S816">
        <v>3.19</v>
      </c>
      <c r="T816">
        <v>1</v>
      </c>
      <c r="U816" t="s">
        <v>22</v>
      </c>
      <c r="V816">
        <f>IF(tbl_Customers[[#This Row],[churn]] = "yes", 1, 0)</f>
        <v>0</v>
      </c>
      <c r="W816" t="str">
        <f>IF(tbl_Customers[[#This Row],[number_customer_service_calls]] &lt;= 1, "0-1 Calls", IF(tbl_Customers[[#This Row],[number_customer_service_calls]] &lt;= 3, "2-3 Calls", IF(tbl_Customers[[#This Row],[number_customer_service_calls]] &lt;=5, "4-5 Calls", "6+ Calls")))</f>
        <v>0-1 Calls</v>
      </c>
      <c r="X816" t="str">
        <f>IF(tbl_Customers[[#This Row],[account_length]] &lt;= 50, "0-50", IF(tbl_Customers[[#This Row],[account_length]] &lt;=100, "51-100", IF(tbl_Customers[[#This Row],[account_length]] &lt;= 150, "101-150", "151+")))</f>
        <v>51-100</v>
      </c>
      <c r="Y816" t="str">
        <f>IF(tbl_Customers[[#This Row],[total_intl_charge]] &lt;= 3, "Low Charges", "High Charges")</f>
        <v>High Charges</v>
      </c>
      <c r="Z816" t="str">
        <f>IF(tbl_Customers[[#This Row],[total_eve_calls]]&lt;=80,"Low Calls",
IF(tbl_Customers[[#This Row],[total_eve_calls]]&lt;=120,"Medium Calls","High Calls"))</f>
        <v>Medium Calls</v>
      </c>
      <c r="AA816" t="str">
        <f>IF(tbl_Customers[[#This Row],[total_eve_charge]]&lt;=15,"Low Charges",
IF(tbl_Customers[[#This Row],[total_eve_charge]]&lt;=20,"Medium Charges","High Charges"))</f>
        <v>Low Charges</v>
      </c>
      <c r="AB8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6" t="str">
        <f>IF(tbl_Customers[[#This Row],[number_vmail_messages]] = 0, "No Usage", IF(tbl_Customers[[#This Row],[number_vmail_messages]] &lt;= 20, "Low Usage", IF(tbl_Customers[[#This Row],[number_vmail_messages]] &lt;= 40, "Medium Usgae", "High Usage")))</f>
        <v>No Usage</v>
      </c>
      <c r="AD816" t="str">
        <f>IF(tbl_Customers[[#This Row],[total_day_minutes]]&lt;=150,"Low Usage", IF(tbl_Customers[[#This Row],[total_day_minutes]]&lt;=200,"Medium Usage", IF(tbl_Customers[[#This Row],[total_day_minutes]]&lt;=250,"High Usage","Very High Usage")))</f>
        <v>High Usage</v>
      </c>
      <c r="AE816" t="str">
        <f>IF(tbl_Customers[[#This Row],[total_intl_calls]]&lt;=5,"Low Calls", IF(tbl_Customers[[#This Row],[total_intl_calls]]&lt;=10, "Medium Calls", "High Calls"))</f>
        <v>Low Calls</v>
      </c>
      <c r="AF8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16" s="36" t="str">
        <f>IF(tbl_Customers[[#This Row],[Churn_Risk_Score]]&gt;=10,"High Risk", IF(tbl_Customers[[#This Row],[Churn_Risk_Score]]&gt;=5,"Medium Risk","Low Risk"))</f>
        <v>Low Risk</v>
      </c>
    </row>
    <row r="817" spans="1:33" x14ac:dyDescent="0.35">
      <c r="A817">
        <v>816</v>
      </c>
      <c r="B817" t="s">
        <v>20</v>
      </c>
      <c r="C817">
        <v>137</v>
      </c>
      <c r="D817" t="s">
        <v>25</v>
      </c>
      <c r="E817" t="s">
        <v>22</v>
      </c>
      <c r="F817" t="s">
        <v>22</v>
      </c>
      <c r="G817">
        <v>0</v>
      </c>
      <c r="H817">
        <v>144</v>
      </c>
      <c r="I817">
        <v>90</v>
      </c>
      <c r="J817">
        <v>24.48</v>
      </c>
      <c r="K817">
        <v>181.6</v>
      </c>
      <c r="L817">
        <v>100</v>
      </c>
      <c r="M817">
        <v>15.44</v>
      </c>
      <c r="N817">
        <v>128.1</v>
      </c>
      <c r="O817">
        <v>93</v>
      </c>
      <c r="P817">
        <v>5.76</v>
      </c>
      <c r="Q817">
        <v>12.3</v>
      </c>
      <c r="R817">
        <v>2</v>
      </c>
      <c r="S817">
        <v>3.32</v>
      </c>
      <c r="T817">
        <v>0</v>
      </c>
      <c r="U817" t="s">
        <v>22</v>
      </c>
      <c r="V817">
        <f>IF(tbl_Customers[[#This Row],[churn]] = "yes", 1, 0)</f>
        <v>0</v>
      </c>
      <c r="W817" t="str">
        <f>IF(tbl_Customers[[#This Row],[number_customer_service_calls]] &lt;= 1, "0-1 Calls", IF(tbl_Customers[[#This Row],[number_customer_service_calls]] &lt;= 3, "2-3 Calls", IF(tbl_Customers[[#This Row],[number_customer_service_calls]] &lt;=5, "4-5 Calls", "6+ Calls")))</f>
        <v>0-1 Calls</v>
      </c>
      <c r="X817" t="str">
        <f>IF(tbl_Customers[[#This Row],[account_length]] &lt;= 50, "0-50", IF(tbl_Customers[[#This Row],[account_length]] &lt;=100, "51-100", IF(tbl_Customers[[#This Row],[account_length]] &lt;= 150, "101-150", "151+")))</f>
        <v>101-150</v>
      </c>
      <c r="Y817" t="str">
        <f>IF(tbl_Customers[[#This Row],[total_intl_charge]] &lt;= 3, "Low Charges", "High Charges")</f>
        <v>High Charges</v>
      </c>
      <c r="Z817" t="str">
        <f>IF(tbl_Customers[[#This Row],[total_eve_calls]]&lt;=80,"Low Calls",
IF(tbl_Customers[[#This Row],[total_eve_calls]]&lt;=120,"Medium Calls","High Calls"))</f>
        <v>Medium Calls</v>
      </c>
      <c r="AA817" t="str">
        <f>IF(tbl_Customers[[#This Row],[total_eve_charge]]&lt;=15,"Low Charges",
IF(tbl_Customers[[#This Row],[total_eve_charge]]&lt;=20,"Medium Charges","High Charges"))</f>
        <v>Medium Charges</v>
      </c>
      <c r="AB8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7" t="str">
        <f>IF(tbl_Customers[[#This Row],[number_vmail_messages]] = 0, "No Usage", IF(tbl_Customers[[#This Row],[number_vmail_messages]] &lt;= 20, "Low Usage", IF(tbl_Customers[[#This Row],[number_vmail_messages]] &lt;= 40, "Medium Usgae", "High Usage")))</f>
        <v>No Usage</v>
      </c>
      <c r="AD817" t="str">
        <f>IF(tbl_Customers[[#This Row],[total_day_minutes]]&lt;=150,"Low Usage", IF(tbl_Customers[[#This Row],[total_day_minutes]]&lt;=200,"Medium Usage", IF(tbl_Customers[[#This Row],[total_day_minutes]]&lt;=250,"High Usage","Very High Usage")))</f>
        <v>Low Usage</v>
      </c>
      <c r="AE817" t="str">
        <f>IF(tbl_Customers[[#This Row],[total_intl_calls]]&lt;=5,"Low Calls", IF(tbl_Customers[[#This Row],[total_intl_calls]]&lt;=10, "Medium Calls", "High Calls"))</f>
        <v>Low Calls</v>
      </c>
      <c r="AF8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17" s="36" t="str">
        <f>IF(tbl_Customers[[#This Row],[Churn_Risk_Score]]&gt;=10,"High Risk", IF(tbl_Customers[[#This Row],[Churn_Risk_Score]]&gt;=5,"Medium Risk","Low Risk"))</f>
        <v>Low Risk</v>
      </c>
    </row>
    <row r="818" spans="1:33" x14ac:dyDescent="0.35">
      <c r="A818">
        <v>817</v>
      </c>
      <c r="B818" t="s">
        <v>52</v>
      </c>
      <c r="C818">
        <v>21</v>
      </c>
      <c r="D818" t="s">
        <v>28</v>
      </c>
      <c r="E818" t="s">
        <v>22</v>
      </c>
      <c r="F818" t="s">
        <v>23</v>
      </c>
      <c r="G818">
        <v>31</v>
      </c>
      <c r="H818">
        <v>135.9</v>
      </c>
      <c r="I818">
        <v>90</v>
      </c>
      <c r="J818">
        <v>23.1</v>
      </c>
      <c r="K818">
        <v>271</v>
      </c>
      <c r="L818">
        <v>84</v>
      </c>
      <c r="M818">
        <v>23.04</v>
      </c>
      <c r="N818">
        <v>179.1</v>
      </c>
      <c r="O818">
        <v>89</v>
      </c>
      <c r="P818">
        <v>8.06</v>
      </c>
      <c r="Q818">
        <v>9.5</v>
      </c>
      <c r="R818">
        <v>7</v>
      </c>
      <c r="S818">
        <v>2.57</v>
      </c>
      <c r="T818">
        <v>6</v>
      </c>
      <c r="U818" t="s">
        <v>22</v>
      </c>
      <c r="V818">
        <f>IF(tbl_Customers[[#This Row],[churn]] = "yes", 1, 0)</f>
        <v>0</v>
      </c>
      <c r="W818" t="str">
        <f>IF(tbl_Customers[[#This Row],[number_customer_service_calls]] &lt;= 1, "0-1 Calls", IF(tbl_Customers[[#This Row],[number_customer_service_calls]] &lt;= 3, "2-3 Calls", IF(tbl_Customers[[#This Row],[number_customer_service_calls]] &lt;=5, "4-5 Calls", "6+ Calls")))</f>
        <v>6+ Calls</v>
      </c>
      <c r="X818" t="str">
        <f>IF(tbl_Customers[[#This Row],[account_length]] &lt;= 50, "0-50", IF(tbl_Customers[[#This Row],[account_length]] &lt;=100, "51-100", IF(tbl_Customers[[#This Row],[account_length]] &lt;= 150, "101-150", "151+")))</f>
        <v>0-50</v>
      </c>
      <c r="Y818" t="str">
        <f>IF(tbl_Customers[[#This Row],[total_intl_charge]] &lt;= 3, "Low Charges", "High Charges")</f>
        <v>Low Charges</v>
      </c>
      <c r="Z818" t="str">
        <f>IF(tbl_Customers[[#This Row],[total_eve_calls]]&lt;=80,"Low Calls",
IF(tbl_Customers[[#This Row],[total_eve_calls]]&lt;=120,"Medium Calls","High Calls"))</f>
        <v>Medium Calls</v>
      </c>
      <c r="AA818" t="str">
        <f>IF(tbl_Customers[[#This Row],[total_eve_charge]]&lt;=15,"Low Charges",
IF(tbl_Customers[[#This Row],[total_eve_charge]]&lt;=20,"Medium Charges","High Charges"))</f>
        <v>High Charges</v>
      </c>
      <c r="AB8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8" t="str">
        <f>IF(tbl_Customers[[#This Row],[number_vmail_messages]] = 0, "No Usage", IF(tbl_Customers[[#This Row],[number_vmail_messages]] &lt;= 20, "Low Usage", IF(tbl_Customers[[#This Row],[number_vmail_messages]] &lt;= 40, "Medium Usgae", "High Usage")))</f>
        <v>Medium Usgae</v>
      </c>
      <c r="AD818" t="str">
        <f>IF(tbl_Customers[[#This Row],[total_day_minutes]]&lt;=150,"Low Usage", IF(tbl_Customers[[#This Row],[total_day_minutes]]&lt;=200,"Medium Usage", IF(tbl_Customers[[#This Row],[total_day_minutes]]&lt;=250,"High Usage","Very High Usage")))</f>
        <v>Low Usage</v>
      </c>
      <c r="AE818" t="str">
        <f>IF(tbl_Customers[[#This Row],[total_intl_calls]]&lt;=5,"Low Calls", IF(tbl_Customers[[#This Row],[total_intl_calls]]&lt;=10, "Medium Calls", "High Calls"))</f>
        <v>Medium Calls</v>
      </c>
      <c r="AF8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18" s="36" t="str">
        <f>IF(tbl_Customers[[#This Row],[Churn_Risk_Score]]&gt;=10,"High Risk", IF(tbl_Customers[[#This Row],[Churn_Risk_Score]]&gt;=5,"Medium Risk","Low Risk"))</f>
        <v>Low Risk</v>
      </c>
    </row>
    <row r="819" spans="1:33" x14ac:dyDescent="0.35">
      <c r="A819">
        <v>818</v>
      </c>
      <c r="B819" t="s">
        <v>54</v>
      </c>
      <c r="C819">
        <v>129</v>
      </c>
      <c r="D819" t="s">
        <v>28</v>
      </c>
      <c r="E819" t="s">
        <v>22</v>
      </c>
      <c r="F819" t="s">
        <v>22</v>
      </c>
      <c r="G819">
        <v>0</v>
      </c>
      <c r="H819">
        <v>334.3</v>
      </c>
      <c r="I819">
        <v>118</v>
      </c>
      <c r="J819">
        <v>56.83</v>
      </c>
      <c r="K819">
        <v>192.1</v>
      </c>
      <c r="L819">
        <v>104</v>
      </c>
      <c r="M819">
        <v>16.329999999999998</v>
      </c>
      <c r="N819">
        <v>191</v>
      </c>
      <c r="O819">
        <v>83</v>
      </c>
      <c r="P819">
        <v>8.59</v>
      </c>
      <c r="Q819">
        <v>10.4</v>
      </c>
      <c r="R819">
        <v>6</v>
      </c>
      <c r="S819">
        <v>2.81</v>
      </c>
      <c r="T819">
        <v>0</v>
      </c>
      <c r="U819" t="s">
        <v>23</v>
      </c>
      <c r="V819">
        <f>IF(tbl_Customers[[#This Row],[churn]] = "yes", 1, 0)</f>
        <v>1</v>
      </c>
      <c r="W819" t="str">
        <f>IF(tbl_Customers[[#This Row],[number_customer_service_calls]] &lt;= 1, "0-1 Calls", IF(tbl_Customers[[#This Row],[number_customer_service_calls]] &lt;= 3, "2-3 Calls", IF(tbl_Customers[[#This Row],[number_customer_service_calls]] &lt;=5, "4-5 Calls", "6+ Calls")))</f>
        <v>0-1 Calls</v>
      </c>
      <c r="X819" t="str">
        <f>IF(tbl_Customers[[#This Row],[account_length]] &lt;= 50, "0-50", IF(tbl_Customers[[#This Row],[account_length]] &lt;=100, "51-100", IF(tbl_Customers[[#This Row],[account_length]] &lt;= 150, "101-150", "151+")))</f>
        <v>101-150</v>
      </c>
      <c r="Y819" t="str">
        <f>IF(tbl_Customers[[#This Row],[total_intl_charge]] &lt;= 3, "Low Charges", "High Charges")</f>
        <v>Low Charges</v>
      </c>
      <c r="Z819" t="str">
        <f>IF(tbl_Customers[[#This Row],[total_eve_calls]]&lt;=80,"Low Calls",
IF(tbl_Customers[[#This Row],[total_eve_calls]]&lt;=120,"Medium Calls","High Calls"))</f>
        <v>Medium Calls</v>
      </c>
      <c r="AA819" t="str">
        <f>IF(tbl_Customers[[#This Row],[total_eve_charge]]&lt;=15,"Low Charges",
IF(tbl_Customers[[#This Row],[total_eve_charge]]&lt;=20,"Medium Charges","High Charges"))</f>
        <v>Medium Charges</v>
      </c>
      <c r="AB8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9" t="str">
        <f>IF(tbl_Customers[[#This Row],[number_vmail_messages]] = 0, "No Usage", IF(tbl_Customers[[#This Row],[number_vmail_messages]] &lt;= 20, "Low Usage", IF(tbl_Customers[[#This Row],[number_vmail_messages]] &lt;= 40, "Medium Usgae", "High Usage")))</f>
        <v>No Usage</v>
      </c>
      <c r="AD819" t="str">
        <f>IF(tbl_Customers[[#This Row],[total_day_minutes]]&lt;=150,"Low Usage", IF(tbl_Customers[[#This Row],[total_day_minutes]]&lt;=200,"Medium Usage", IF(tbl_Customers[[#This Row],[total_day_minutes]]&lt;=250,"High Usage","Very High Usage")))</f>
        <v>Very High Usage</v>
      </c>
      <c r="AE819" t="str">
        <f>IF(tbl_Customers[[#This Row],[total_intl_calls]]&lt;=5,"Low Calls", IF(tbl_Customers[[#This Row],[total_intl_calls]]&lt;=10, "Medium Calls", "High Calls"))</f>
        <v>Medium Calls</v>
      </c>
      <c r="AF8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19" s="36" t="str">
        <f>IF(tbl_Customers[[#This Row],[Churn_Risk_Score]]&gt;=10,"High Risk", IF(tbl_Customers[[#This Row],[Churn_Risk_Score]]&gt;=5,"Medium Risk","Low Risk"))</f>
        <v>Medium Risk</v>
      </c>
    </row>
    <row r="820" spans="1:33" x14ac:dyDescent="0.35">
      <c r="A820">
        <v>819</v>
      </c>
      <c r="B820" t="s">
        <v>65</v>
      </c>
      <c r="C820">
        <v>104</v>
      </c>
      <c r="D820" t="s">
        <v>21</v>
      </c>
      <c r="E820" t="s">
        <v>22</v>
      </c>
      <c r="F820" t="s">
        <v>22</v>
      </c>
      <c r="G820">
        <v>0</v>
      </c>
      <c r="H820">
        <v>130.5</v>
      </c>
      <c r="I820">
        <v>77</v>
      </c>
      <c r="J820">
        <v>22.19</v>
      </c>
      <c r="K820">
        <v>131.19999999999999</v>
      </c>
      <c r="L820">
        <v>117</v>
      </c>
      <c r="M820">
        <v>11.15</v>
      </c>
      <c r="N820">
        <v>264.7</v>
      </c>
      <c r="O820">
        <v>63</v>
      </c>
      <c r="P820">
        <v>11.91</v>
      </c>
      <c r="Q820">
        <v>13</v>
      </c>
      <c r="R820">
        <v>6</v>
      </c>
      <c r="S820">
        <v>3.51</v>
      </c>
      <c r="T820">
        <v>0</v>
      </c>
      <c r="U820" t="s">
        <v>22</v>
      </c>
      <c r="V820">
        <f>IF(tbl_Customers[[#This Row],[churn]] = "yes", 1, 0)</f>
        <v>0</v>
      </c>
      <c r="W820" t="str">
        <f>IF(tbl_Customers[[#This Row],[number_customer_service_calls]] &lt;= 1, "0-1 Calls", IF(tbl_Customers[[#This Row],[number_customer_service_calls]] &lt;= 3, "2-3 Calls", IF(tbl_Customers[[#This Row],[number_customer_service_calls]] &lt;=5, "4-5 Calls", "6+ Calls")))</f>
        <v>0-1 Calls</v>
      </c>
      <c r="X820" t="str">
        <f>IF(tbl_Customers[[#This Row],[account_length]] &lt;= 50, "0-50", IF(tbl_Customers[[#This Row],[account_length]] &lt;=100, "51-100", IF(tbl_Customers[[#This Row],[account_length]] &lt;= 150, "101-150", "151+")))</f>
        <v>101-150</v>
      </c>
      <c r="Y820" t="str">
        <f>IF(tbl_Customers[[#This Row],[total_intl_charge]] &lt;= 3, "Low Charges", "High Charges")</f>
        <v>High Charges</v>
      </c>
      <c r="Z820" t="str">
        <f>IF(tbl_Customers[[#This Row],[total_eve_calls]]&lt;=80,"Low Calls",
IF(tbl_Customers[[#This Row],[total_eve_calls]]&lt;=120,"Medium Calls","High Calls"))</f>
        <v>Medium Calls</v>
      </c>
      <c r="AA820" t="str">
        <f>IF(tbl_Customers[[#This Row],[total_eve_charge]]&lt;=15,"Low Charges",
IF(tbl_Customers[[#This Row],[total_eve_charge]]&lt;=20,"Medium Charges","High Charges"))</f>
        <v>Low Charges</v>
      </c>
      <c r="AB8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0" t="str">
        <f>IF(tbl_Customers[[#This Row],[number_vmail_messages]] = 0, "No Usage", IF(tbl_Customers[[#This Row],[number_vmail_messages]] &lt;= 20, "Low Usage", IF(tbl_Customers[[#This Row],[number_vmail_messages]] &lt;= 40, "Medium Usgae", "High Usage")))</f>
        <v>No Usage</v>
      </c>
      <c r="AD820" t="str">
        <f>IF(tbl_Customers[[#This Row],[total_day_minutes]]&lt;=150,"Low Usage", IF(tbl_Customers[[#This Row],[total_day_minutes]]&lt;=200,"Medium Usage", IF(tbl_Customers[[#This Row],[total_day_minutes]]&lt;=250,"High Usage","Very High Usage")))</f>
        <v>Low Usage</v>
      </c>
      <c r="AE820" t="str">
        <f>IF(tbl_Customers[[#This Row],[total_intl_calls]]&lt;=5,"Low Calls", IF(tbl_Customers[[#This Row],[total_intl_calls]]&lt;=10, "Medium Calls", "High Calls"))</f>
        <v>Medium Calls</v>
      </c>
      <c r="AF8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20" s="36" t="str">
        <f>IF(tbl_Customers[[#This Row],[Churn_Risk_Score]]&gt;=10,"High Risk", IF(tbl_Customers[[#This Row],[Churn_Risk_Score]]&gt;=5,"Medium Risk","Low Risk"))</f>
        <v>Low Risk</v>
      </c>
    </row>
    <row r="821" spans="1:33" x14ac:dyDescent="0.35">
      <c r="A821">
        <v>820</v>
      </c>
      <c r="B821" t="s">
        <v>48</v>
      </c>
      <c r="C821">
        <v>93</v>
      </c>
      <c r="D821" t="s">
        <v>25</v>
      </c>
      <c r="E821" t="s">
        <v>22</v>
      </c>
      <c r="F821" t="s">
        <v>23</v>
      </c>
      <c r="G821">
        <v>21</v>
      </c>
      <c r="H821">
        <v>134.19999999999999</v>
      </c>
      <c r="I821">
        <v>105</v>
      </c>
      <c r="J821">
        <v>22.81</v>
      </c>
      <c r="K821">
        <v>162.5</v>
      </c>
      <c r="L821">
        <v>128</v>
      </c>
      <c r="M821">
        <v>13.81</v>
      </c>
      <c r="N821">
        <v>186.6</v>
      </c>
      <c r="O821">
        <v>90</v>
      </c>
      <c r="P821">
        <v>8.4</v>
      </c>
      <c r="Q821">
        <v>11.8</v>
      </c>
      <c r="R821">
        <v>2</v>
      </c>
      <c r="S821">
        <v>3.19</v>
      </c>
      <c r="T821">
        <v>4</v>
      </c>
      <c r="U821" t="s">
        <v>23</v>
      </c>
      <c r="V821">
        <f>IF(tbl_Customers[[#This Row],[churn]] = "yes", 1, 0)</f>
        <v>1</v>
      </c>
      <c r="W821" t="str">
        <f>IF(tbl_Customers[[#This Row],[number_customer_service_calls]] &lt;= 1, "0-1 Calls", IF(tbl_Customers[[#This Row],[number_customer_service_calls]] &lt;= 3, "2-3 Calls", IF(tbl_Customers[[#This Row],[number_customer_service_calls]] &lt;=5, "4-5 Calls", "6+ Calls")))</f>
        <v>4-5 Calls</v>
      </c>
      <c r="X821" t="str">
        <f>IF(tbl_Customers[[#This Row],[account_length]] &lt;= 50, "0-50", IF(tbl_Customers[[#This Row],[account_length]] &lt;=100, "51-100", IF(tbl_Customers[[#This Row],[account_length]] &lt;= 150, "101-150", "151+")))</f>
        <v>51-100</v>
      </c>
      <c r="Y821" t="str">
        <f>IF(tbl_Customers[[#This Row],[total_intl_charge]] &lt;= 3, "Low Charges", "High Charges")</f>
        <v>High Charges</v>
      </c>
      <c r="Z821" t="str">
        <f>IF(tbl_Customers[[#This Row],[total_eve_calls]]&lt;=80,"Low Calls",
IF(tbl_Customers[[#This Row],[total_eve_calls]]&lt;=120,"Medium Calls","High Calls"))</f>
        <v>High Calls</v>
      </c>
      <c r="AA821" t="str">
        <f>IF(tbl_Customers[[#This Row],[total_eve_charge]]&lt;=15,"Low Charges",
IF(tbl_Customers[[#This Row],[total_eve_charge]]&lt;=20,"Medium Charges","High Charges"))</f>
        <v>Low Charges</v>
      </c>
      <c r="AB8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1" t="str">
        <f>IF(tbl_Customers[[#This Row],[number_vmail_messages]] = 0, "No Usage", IF(tbl_Customers[[#This Row],[number_vmail_messages]] &lt;= 20, "Low Usage", IF(tbl_Customers[[#This Row],[number_vmail_messages]] &lt;= 40, "Medium Usgae", "High Usage")))</f>
        <v>Medium Usgae</v>
      </c>
      <c r="AD821" t="str">
        <f>IF(tbl_Customers[[#This Row],[total_day_minutes]]&lt;=150,"Low Usage", IF(tbl_Customers[[#This Row],[total_day_minutes]]&lt;=200,"Medium Usage", IF(tbl_Customers[[#This Row],[total_day_minutes]]&lt;=250,"High Usage","Very High Usage")))</f>
        <v>Low Usage</v>
      </c>
      <c r="AE821" t="str">
        <f>IF(tbl_Customers[[#This Row],[total_intl_calls]]&lt;=5,"Low Calls", IF(tbl_Customers[[#This Row],[total_intl_calls]]&lt;=10, "Medium Calls", "High Calls"))</f>
        <v>Low Calls</v>
      </c>
      <c r="AF8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21" s="36" t="str">
        <f>IF(tbl_Customers[[#This Row],[Churn_Risk_Score]]&gt;=10,"High Risk", IF(tbl_Customers[[#This Row],[Churn_Risk_Score]]&gt;=5,"Medium Risk","Low Risk"))</f>
        <v>Medium Risk</v>
      </c>
    </row>
    <row r="822" spans="1:33" x14ac:dyDescent="0.35">
      <c r="A822">
        <v>821</v>
      </c>
      <c r="B822" t="s">
        <v>64</v>
      </c>
      <c r="C822">
        <v>63</v>
      </c>
      <c r="D822" t="s">
        <v>21</v>
      </c>
      <c r="E822" t="s">
        <v>22</v>
      </c>
      <c r="F822" t="s">
        <v>22</v>
      </c>
      <c r="G822">
        <v>0</v>
      </c>
      <c r="H822">
        <v>278</v>
      </c>
      <c r="I822">
        <v>102</v>
      </c>
      <c r="J822">
        <v>47.26</v>
      </c>
      <c r="K822">
        <v>266.39999999999998</v>
      </c>
      <c r="L822">
        <v>114</v>
      </c>
      <c r="M822">
        <v>22.64</v>
      </c>
      <c r="N822">
        <v>224.1</v>
      </c>
      <c r="O822">
        <v>118</v>
      </c>
      <c r="P822">
        <v>10.08</v>
      </c>
      <c r="Q822">
        <v>13.1</v>
      </c>
      <c r="R822">
        <v>4</v>
      </c>
      <c r="S822">
        <v>3.54</v>
      </c>
      <c r="T822">
        <v>4</v>
      </c>
      <c r="U822" t="s">
        <v>23</v>
      </c>
      <c r="V822">
        <f>IF(tbl_Customers[[#This Row],[churn]] = "yes", 1, 0)</f>
        <v>1</v>
      </c>
      <c r="W822" t="str">
        <f>IF(tbl_Customers[[#This Row],[number_customer_service_calls]] &lt;= 1, "0-1 Calls", IF(tbl_Customers[[#This Row],[number_customer_service_calls]] &lt;= 3, "2-3 Calls", IF(tbl_Customers[[#This Row],[number_customer_service_calls]] &lt;=5, "4-5 Calls", "6+ Calls")))</f>
        <v>4-5 Calls</v>
      </c>
      <c r="X822" t="str">
        <f>IF(tbl_Customers[[#This Row],[account_length]] &lt;= 50, "0-50", IF(tbl_Customers[[#This Row],[account_length]] &lt;=100, "51-100", IF(tbl_Customers[[#This Row],[account_length]] &lt;= 150, "101-150", "151+")))</f>
        <v>51-100</v>
      </c>
      <c r="Y822" t="str">
        <f>IF(tbl_Customers[[#This Row],[total_intl_charge]] &lt;= 3, "Low Charges", "High Charges")</f>
        <v>High Charges</v>
      </c>
      <c r="Z822" t="str">
        <f>IF(tbl_Customers[[#This Row],[total_eve_calls]]&lt;=80,"Low Calls",
IF(tbl_Customers[[#This Row],[total_eve_calls]]&lt;=120,"Medium Calls","High Calls"))</f>
        <v>Medium Calls</v>
      </c>
      <c r="AA822" t="str">
        <f>IF(tbl_Customers[[#This Row],[total_eve_charge]]&lt;=15,"Low Charges",
IF(tbl_Customers[[#This Row],[total_eve_charge]]&lt;=20,"Medium Charges","High Charges"))</f>
        <v>High Charges</v>
      </c>
      <c r="AB8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2" t="str">
        <f>IF(tbl_Customers[[#This Row],[number_vmail_messages]] = 0, "No Usage", IF(tbl_Customers[[#This Row],[number_vmail_messages]] &lt;= 20, "Low Usage", IF(tbl_Customers[[#This Row],[number_vmail_messages]] &lt;= 40, "Medium Usgae", "High Usage")))</f>
        <v>No Usage</v>
      </c>
      <c r="AD822" t="str">
        <f>IF(tbl_Customers[[#This Row],[total_day_minutes]]&lt;=150,"Low Usage", IF(tbl_Customers[[#This Row],[total_day_minutes]]&lt;=200,"Medium Usage", IF(tbl_Customers[[#This Row],[total_day_minutes]]&lt;=250,"High Usage","Very High Usage")))</f>
        <v>Very High Usage</v>
      </c>
      <c r="AE822" t="str">
        <f>IF(tbl_Customers[[#This Row],[total_intl_calls]]&lt;=5,"Low Calls", IF(tbl_Customers[[#This Row],[total_intl_calls]]&lt;=10, "Medium Calls", "High Calls"))</f>
        <v>Low Calls</v>
      </c>
      <c r="AF8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822" s="36" t="str">
        <f>IF(tbl_Customers[[#This Row],[Churn_Risk_Score]]&gt;=10,"High Risk", IF(tbl_Customers[[#This Row],[Churn_Risk_Score]]&gt;=5,"Medium Risk","Low Risk"))</f>
        <v>High Risk</v>
      </c>
    </row>
    <row r="823" spans="1:33" x14ac:dyDescent="0.35">
      <c r="A823">
        <v>822</v>
      </c>
      <c r="B823" t="s">
        <v>52</v>
      </c>
      <c r="C823">
        <v>161</v>
      </c>
      <c r="D823" t="s">
        <v>21</v>
      </c>
      <c r="E823" t="s">
        <v>22</v>
      </c>
      <c r="F823" t="s">
        <v>22</v>
      </c>
      <c r="G823">
        <v>0</v>
      </c>
      <c r="H823">
        <v>105.4</v>
      </c>
      <c r="I823">
        <v>70</v>
      </c>
      <c r="J823">
        <v>17.920000000000002</v>
      </c>
      <c r="K823">
        <v>214.8</v>
      </c>
      <c r="L823">
        <v>122</v>
      </c>
      <c r="M823">
        <v>18.260000000000002</v>
      </c>
      <c r="N823">
        <v>223.6</v>
      </c>
      <c r="O823">
        <v>126</v>
      </c>
      <c r="P823">
        <v>10.06</v>
      </c>
      <c r="Q823">
        <v>7.8</v>
      </c>
      <c r="R823">
        <v>5</v>
      </c>
      <c r="S823">
        <v>2.11</v>
      </c>
      <c r="T823">
        <v>0</v>
      </c>
      <c r="U823" t="s">
        <v>22</v>
      </c>
      <c r="V823">
        <f>IF(tbl_Customers[[#This Row],[churn]] = "yes", 1, 0)</f>
        <v>0</v>
      </c>
      <c r="W823" t="str">
        <f>IF(tbl_Customers[[#This Row],[number_customer_service_calls]] &lt;= 1, "0-1 Calls", IF(tbl_Customers[[#This Row],[number_customer_service_calls]] &lt;= 3, "2-3 Calls", IF(tbl_Customers[[#This Row],[number_customer_service_calls]] &lt;=5, "4-5 Calls", "6+ Calls")))</f>
        <v>0-1 Calls</v>
      </c>
      <c r="X823" t="str">
        <f>IF(tbl_Customers[[#This Row],[account_length]] &lt;= 50, "0-50", IF(tbl_Customers[[#This Row],[account_length]] &lt;=100, "51-100", IF(tbl_Customers[[#This Row],[account_length]] &lt;= 150, "101-150", "151+")))</f>
        <v>151+</v>
      </c>
      <c r="Y823" t="str">
        <f>IF(tbl_Customers[[#This Row],[total_intl_charge]] &lt;= 3, "Low Charges", "High Charges")</f>
        <v>Low Charges</v>
      </c>
      <c r="Z823" t="str">
        <f>IF(tbl_Customers[[#This Row],[total_eve_calls]]&lt;=80,"Low Calls",
IF(tbl_Customers[[#This Row],[total_eve_calls]]&lt;=120,"Medium Calls","High Calls"))</f>
        <v>High Calls</v>
      </c>
      <c r="AA823" t="str">
        <f>IF(tbl_Customers[[#This Row],[total_eve_charge]]&lt;=15,"Low Charges",
IF(tbl_Customers[[#This Row],[total_eve_charge]]&lt;=20,"Medium Charges","High Charges"))</f>
        <v>Medium Charges</v>
      </c>
      <c r="AB8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3" t="str">
        <f>IF(tbl_Customers[[#This Row],[number_vmail_messages]] = 0, "No Usage", IF(tbl_Customers[[#This Row],[number_vmail_messages]] &lt;= 20, "Low Usage", IF(tbl_Customers[[#This Row],[number_vmail_messages]] &lt;= 40, "Medium Usgae", "High Usage")))</f>
        <v>No Usage</v>
      </c>
      <c r="AD823" t="str">
        <f>IF(tbl_Customers[[#This Row],[total_day_minutes]]&lt;=150,"Low Usage", IF(tbl_Customers[[#This Row],[total_day_minutes]]&lt;=200,"Medium Usage", IF(tbl_Customers[[#This Row],[total_day_minutes]]&lt;=250,"High Usage","Very High Usage")))</f>
        <v>Low Usage</v>
      </c>
      <c r="AE823" t="str">
        <f>IF(tbl_Customers[[#This Row],[total_intl_calls]]&lt;=5,"Low Calls", IF(tbl_Customers[[#This Row],[total_intl_calls]]&lt;=10, "Medium Calls", "High Calls"))</f>
        <v>Low Calls</v>
      </c>
      <c r="AF8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23" s="36" t="str">
        <f>IF(tbl_Customers[[#This Row],[Churn_Risk_Score]]&gt;=10,"High Risk", IF(tbl_Customers[[#This Row],[Churn_Risk_Score]]&gt;=5,"Medium Risk","Low Risk"))</f>
        <v>Low Risk</v>
      </c>
    </row>
    <row r="824" spans="1:33" x14ac:dyDescent="0.35">
      <c r="A824">
        <v>823</v>
      </c>
      <c r="B824" t="s">
        <v>39</v>
      </c>
      <c r="C824">
        <v>50</v>
      </c>
      <c r="D824" t="s">
        <v>28</v>
      </c>
      <c r="E824" t="s">
        <v>22</v>
      </c>
      <c r="F824" t="s">
        <v>22</v>
      </c>
      <c r="G824">
        <v>0</v>
      </c>
      <c r="H824">
        <v>188.9</v>
      </c>
      <c r="I824">
        <v>94</v>
      </c>
      <c r="J824">
        <v>32.11</v>
      </c>
      <c r="K824">
        <v>203.9</v>
      </c>
      <c r="L824">
        <v>104</v>
      </c>
      <c r="M824">
        <v>17.329999999999998</v>
      </c>
      <c r="N824">
        <v>151.80000000000001</v>
      </c>
      <c r="O824">
        <v>124</v>
      </c>
      <c r="P824">
        <v>6.83</v>
      </c>
      <c r="Q824">
        <v>11.6</v>
      </c>
      <c r="R824">
        <v>8</v>
      </c>
      <c r="S824">
        <v>3.13</v>
      </c>
      <c r="T824">
        <v>3</v>
      </c>
      <c r="U824" t="s">
        <v>22</v>
      </c>
      <c r="V824">
        <f>IF(tbl_Customers[[#This Row],[churn]] = "yes", 1, 0)</f>
        <v>0</v>
      </c>
      <c r="W824" t="str">
        <f>IF(tbl_Customers[[#This Row],[number_customer_service_calls]] &lt;= 1, "0-1 Calls", IF(tbl_Customers[[#This Row],[number_customer_service_calls]] &lt;= 3, "2-3 Calls", IF(tbl_Customers[[#This Row],[number_customer_service_calls]] &lt;=5, "4-5 Calls", "6+ Calls")))</f>
        <v>2-3 Calls</v>
      </c>
      <c r="X824" t="str">
        <f>IF(tbl_Customers[[#This Row],[account_length]] &lt;= 50, "0-50", IF(tbl_Customers[[#This Row],[account_length]] &lt;=100, "51-100", IF(tbl_Customers[[#This Row],[account_length]] &lt;= 150, "101-150", "151+")))</f>
        <v>0-50</v>
      </c>
      <c r="Y824" t="str">
        <f>IF(tbl_Customers[[#This Row],[total_intl_charge]] &lt;= 3, "Low Charges", "High Charges")</f>
        <v>High Charges</v>
      </c>
      <c r="Z824" t="str">
        <f>IF(tbl_Customers[[#This Row],[total_eve_calls]]&lt;=80,"Low Calls",
IF(tbl_Customers[[#This Row],[total_eve_calls]]&lt;=120,"Medium Calls","High Calls"))</f>
        <v>Medium Calls</v>
      </c>
      <c r="AA824" t="str">
        <f>IF(tbl_Customers[[#This Row],[total_eve_charge]]&lt;=15,"Low Charges",
IF(tbl_Customers[[#This Row],[total_eve_charge]]&lt;=20,"Medium Charges","High Charges"))</f>
        <v>Medium Charges</v>
      </c>
      <c r="AB8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4" t="str">
        <f>IF(tbl_Customers[[#This Row],[number_vmail_messages]] = 0, "No Usage", IF(tbl_Customers[[#This Row],[number_vmail_messages]] &lt;= 20, "Low Usage", IF(tbl_Customers[[#This Row],[number_vmail_messages]] &lt;= 40, "Medium Usgae", "High Usage")))</f>
        <v>No Usage</v>
      </c>
      <c r="AD824" t="str">
        <f>IF(tbl_Customers[[#This Row],[total_day_minutes]]&lt;=150,"Low Usage", IF(tbl_Customers[[#This Row],[total_day_minutes]]&lt;=200,"Medium Usage", IF(tbl_Customers[[#This Row],[total_day_minutes]]&lt;=250,"High Usage","Very High Usage")))</f>
        <v>Medium Usage</v>
      </c>
      <c r="AE824" t="str">
        <f>IF(tbl_Customers[[#This Row],[total_intl_calls]]&lt;=5,"Low Calls", IF(tbl_Customers[[#This Row],[total_intl_calls]]&lt;=10, "Medium Calls", "High Calls"))</f>
        <v>Medium Calls</v>
      </c>
      <c r="AF8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24" s="36" t="str">
        <f>IF(tbl_Customers[[#This Row],[Churn_Risk_Score]]&gt;=10,"High Risk", IF(tbl_Customers[[#This Row],[Churn_Risk_Score]]&gt;=5,"Medium Risk","Low Risk"))</f>
        <v>Low Risk</v>
      </c>
    </row>
    <row r="825" spans="1:33" x14ac:dyDescent="0.35">
      <c r="A825">
        <v>824</v>
      </c>
      <c r="B825" t="s">
        <v>29</v>
      </c>
      <c r="C825">
        <v>103</v>
      </c>
      <c r="D825" t="s">
        <v>25</v>
      </c>
      <c r="E825" t="s">
        <v>22</v>
      </c>
      <c r="F825" t="s">
        <v>23</v>
      </c>
      <c r="G825">
        <v>24</v>
      </c>
      <c r="H825">
        <v>111.8</v>
      </c>
      <c r="I825">
        <v>85</v>
      </c>
      <c r="J825">
        <v>19.010000000000002</v>
      </c>
      <c r="K825">
        <v>239.6</v>
      </c>
      <c r="L825">
        <v>102</v>
      </c>
      <c r="M825">
        <v>20.37</v>
      </c>
      <c r="N825">
        <v>268.3</v>
      </c>
      <c r="O825">
        <v>81</v>
      </c>
      <c r="P825">
        <v>12.07</v>
      </c>
      <c r="Q825">
        <v>6.9</v>
      </c>
      <c r="R825">
        <v>4</v>
      </c>
      <c r="S825">
        <v>1.86</v>
      </c>
      <c r="T825">
        <v>1</v>
      </c>
      <c r="U825" t="s">
        <v>22</v>
      </c>
      <c r="V825">
        <f>IF(tbl_Customers[[#This Row],[churn]] = "yes", 1, 0)</f>
        <v>0</v>
      </c>
      <c r="W825" t="str">
        <f>IF(tbl_Customers[[#This Row],[number_customer_service_calls]] &lt;= 1, "0-1 Calls", IF(tbl_Customers[[#This Row],[number_customer_service_calls]] &lt;= 3, "2-3 Calls", IF(tbl_Customers[[#This Row],[number_customer_service_calls]] &lt;=5, "4-5 Calls", "6+ Calls")))</f>
        <v>0-1 Calls</v>
      </c>
      <c r="X825" t="str">
        <f>IF(tbl_Customers[[#This Row],[account_length]] &lt;= 50, "0-50", IF(tbl_Customers[[#This Row],[account_length]] &lt;=100, "51-100", IF(tbl_Customers[[#This Row],[account_length]] &lt;= 150, "101-150", "151+")))</f>
        <v>101-150</v>
      </c>
      <c r="Y825" t="str">
        <f>IF(tbl_Customers[[#This Row],[total_intl_charge]] &lt;= 3, "Low Charges", "High Charges")</f>
        <v>Low Charges</v>
      </c>
      <c r="Z825" t="str">
        <f>IF(tbl_Customers[[#This Row],[total_eve_calls]]&lt;=80,"Low Calls",
IF(tbl_Customers[[#This Row],[total_eve_calls]]&lt;=120,"Medium Calls","High Calls"))</f>
        <v>Medium Calls</v>
      </c>
      <c r="AA825" t="str">
        <f>IF(tbl_Customers[[#This Row],[total_eve_charge]]&lt;=15,"Low Charges",
IF(tbl_Customers[[#This Row],[total_eve_charge]]&lt;=20,"Medium Charges","High Charges"))</f>
        <v>High Charges</v>
      </c>
      <c r="AB8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5" t="str">
        <f>IF(tbl_Customers[[#This Row],[number_vmail_messages]] = 0, "No Usage", IF(tbl_Customers[[#This Row],[number_vmail_messages]] &lt;= 20, "Low Usage", IF(tbl_Customers[[#This Row],[number_vmail_messages]] &lt;= 40, "Medium Usgae", "High Usage")))</f>
        <v>Medium Usgae</v>
      </c>
      <c r="AD825" t="str">
        <f>IF(tbl_Customers[[#This Row],[total_day_minutes]]&lt;=150,"Low Usage", IF(tbl_Customers[[#This Row],[total_day_minutes]]&lt;=200,"Medium Usage", IF(tbl_Customers[[#This Row],[total_day_minutes]]&lt;=250,"High Usage","Very High Usage")))</f>
        <v>Low Usage</v>
      </c>
      <c r="AE825" t="str">
        <f>IF(tbl_Customers[[#This Row],[total_intl_calls]]&lt;=5,"Low Calls", IF(tbl_Customers[[#This Row],[total_intl_calls]]&lt;=10, "Medium Calls", "High Calls"))</f>
        <v>Low Calls</v>
      </c>
      <c r="AF8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25" s="36" t="str">
        <f>IF(tbl_Customers[[#This Row],[Churn_Risk_Score]]&gt;=10,"High Risk", IF(tbl_Customers[[#This Row],[Churn_Risk_Score]]&gt;=5,"Medium Risk","Low Risk"))</f>
        <v>Low Risk</v>
      </c>
    </row>
    <row r="826" spans="1:33" x14ac:dyDescent="0.35">
      <c r="A826">
        <v>825</v>
      </c>
      <c r="B826" t="s">
        <v>75</v>
      </c>
      <c r="C826">
        <v>84</v>
      </c>
      <c r="D826" t="s">
        <v>21</v>
      </c>
      <c r="E826" t="s">
        <v>22</v>
      </c>
      <c r="F826" t="s">
        <v>23</v>
      </c>
      <c r="G826">
        <v>33</v>
      </c>
      <c r="H826">
        <v>159.1</v>
      </c>
      <c r="I826">
        <v>106</v>
      </c>
      <c r="J826">
        <v>27.05</v>
      </c>
      <c r="K826">
        <v>149.80000000000001</v>
      </c>
      <c r="L826">
        <v>101</v>
      </c>
      <c r="M826">
        <v>12.73</v>
      </c>
      <c r="N826">
        <v>213.4</v>
      </c>
      <c r="O826">
        <v>108</v>
      </c>
      <c r="P826">
        <v>9.6</v>
      </c>
      <c r="Q826">
        <v>13</v>
      </c>
      <c r="R826">
        <v>18</v>
      </c>
      <c r="S826">
        <v>3.51</v>
      </c>
      <c r="T826">
        <v>1</v>
      </c>
      <c r="U826" t="s">
        <v>22</v>
      </c>
      <c r="V826">
        <f>IF(tbl_Customers[[#This Row],[churn]] = "yes", 1, 0)</f>
        <v>0</v>
      </c>
      <c r="W826" t="str">
        <f>IF(tbl_Customers[[#This Row],[number_customer_service_calls]] &lt;= 1, "0-1 Calls", IF(tbl_Customers[[#This Row],[number_customer_service_calls]] &lt;= 3, "2-3 Calls", IF(tbl_Customers[[#This Row],[number_customer_service_calls]] &lt;=5, "4-5 Calls", "6+ Calls")))</f>
        <v>0-1 Calls</v>
      </c>
      <c r="X826" t="str">
        <f>IF(tbl_Customers[[#This Row],[account_length]] &lt;= 50, "0-50", IF(tbl_Customers[[#This Row],[account_length]] &lt;=100, "51-100", IF(tbl_Customers[[#This Row],[account_length]] &lt;= 150, "101-150", "151+")))</f>
        <v>51-100</v>
      </c>
      <c r="Y826" t="str">
        <f>IF(tbl_Customers[[#This Row],[total_intl_charge]] &lt;= 3, "Low Charges", "High Charges")</f>
        <v>High Charges</v>
      </c>
      <c r="Z826" t="str">
        <f>IF(tbl_Customers[[#This Row],[total_eve_calls]]&lt;=80,"Low Calls",
IF(tbl_Customers[[#This Row],[total_eve_calls]]&lt;=120,"Medium Calls","High Calls"))</f>
        <v>Medium Calls</v>
      </c>
      <c r="AA826" t="str">
        <f>IF(tbl_Customers[[#This Row],[total_eve_charge]]&lt;=15,"Low Charges",
IF(tbl_Customers[[#This Row],[total_eve_charge]]&lt;=20,"Medium Charges","High Charges"))</f>
        <v>Low Charges</v>
      </c>
      <c r="AB8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6" t="str">
        <f>IF(tbl_Customers[[#This Row],[number_vmail_messages]] = 0, "No Usage", IF(tbl_Customers[[#This Row],[number_vmail_messages]] &lt;= 20, "Low Usage", IF(tbl_Customers[[#This Row],[number_vmail_messages]] &lt;= 40, "Medium Usgae", "High Usage")))</f>
        <v>Medium Usgae</v>
      </c>
      <c r="AD826" t="str">
        <f>IF(tbl_Customers[[#This Row],[total_day_minutes]]&lt;=150,"Low Usage", IF(tbl_Customers[[#This Row],[total_day_minutes]]&lt;=200,"Medium Usage", IF(tbl_Customers[[#This Row],[total_day_minutes]]&lt;=250,"High Usage","Very High Usage")))</f>
        <v>Medium Usage</v>
      </c>
      <c r="AE826" t="str">
        <f>IF(tbl_Customers[[#This Row],[total_intl_calls]]&lt;=5,"Low Calls", IF(tbl_Customers[[#This Row],[total_intl_calls]]&lt;=10, "Medium Calls", "High Calls"))</f>
        <v>High Calls</v>
      </c>
      <c r="AF8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26" s="36" t="str">
        <f>IF(tbl_Customers[[#This Row],[Churn_Risk_Score]]&gt;=10,"High Risk", IF(tbl_Customers[[#This Row],[Churn_Risk_Score]]&gt;=5,"Medium Risk","Low Risk"))</f>
        <v>Low Risk</v>
      </c>
    </row>
    <row r="827" spans="1:33" x14ac:dyDescent="0.35">
      <c r="A827">
        <v>826</v>
      </c>
      <c r="B827" t="s">
        <v>60</v>
      </c>
      <c r="C827">
        <v>92</v>
      </c>
      <c r="D827" t="s">
        <v>28</v>
      </c>
      <c r="E827" t="s">
        <v>22</v>
      </c>
      <c r="F827" t="s">
        <v>22</v>
      </c>
      <c r="G827">
        <v>0</v>
      </c>
      <c r="H827">
        <v>212.4</v>
      </c>
      <c r="I827">
        <v>105</v>
      </c>
      <c r="J827">
        <v>36.11</v>
      </c>
      <c r="K827">
        <v>224.6</v>
      </c>
      <c r="L827">
        <v>118</v>
      </c>
      <c r="M827">
        <v>19.09</v>
      </c>
      <c r="N827">
        <v>221.3</v>
      </c>
      <c r="O827">
        <v>105</v>
      </c>
      <c r="P827">
        <v>9.9600000000000009</v>
      </c>
      <c r="Q827">
        <v>9</v>
      </c>
      <c r="R827">
        <v>4</v>
      </c>
      <c r="S827">
        <v>2.4300000000000002</v>
      </c>
      <c r="T827">
        <v>1</v>
      </c>
      <c r="U827" t="s">
        <v>22</v>
      </c>
      <c r="V827">
        <f>IF(tbl_Customers[[#This Row],[churn]] = "yes", 1, 0)</f>
        <v>0</v>
      </c>
      <c r="W827" t="str">
        <f>IF(tbl_Customers[[#This Row],[number_customer_service_calls]] &lt;= 1, "0-1 Calls", IF(tbl_Customers[[#This Row],[number_customer_service_calls]] &lt;= 3, "2-3 Calls", IF(tbl_Customers[[#This Row],[number_customer_service_calls]] &lt;=5, "4-5 Calls", "6+ Calls")))</f>
        <v>0-1 Calls</v>
      </c>
      <c r="X827" t="str">
        <f>IF(tbl_Customers[[#This Row],[account_length]] &lt;= 50, "0-50", IF(tbl_Customers[[#This Row],[account_length]] &lt;=100, "51-100", IF(tbl_Customers[[#This Row],[account_length]] &lt;= 150, "101-150", "151+")))</f>
        <v>51-100</v>
      </c>
      <c r="Y827" t="str">
        <f>IF(tbl_Customers[[#This Row],[total_intl_charge]] &lt;= 3, "Low Charges", "High Charges")</f>
        <v>Low Charges</v>
      </c>
      <c r="Z827" t="str">
        <f>IF(tbl_Customers[[#This Row],[total_eve_calls]]&lt;=80,"Low Calls",
IF(tbl_Customers[[#This Row],[total_eve_calls]]&lt;=120,"Medium Calls","High Calls"))</f>
        <v>Medium Calls</v>
      </c>
      <c r="AA827" t="str">
        <f>IF(tbl_Customers[[#This Row],[total_eve_charge]]&lt;=15,"Low Charges",
IF(tbl_Customers[[#This Row],[total_eve_charge]]&lt;=20,"Medium Charges","High Charges"))</f>
        <v>Medium Charges</v>
      </c>
      <c r="AB8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7" t="str">
        <f>IF(tbl_Customers[[#This Row],[number_vmail_messages]] = 0, "No Usage", IF(tbl_Customers[[#This Row],[number_vmail_messages]] &lt;= 20, "Low Usage", IF(tbl_Customers[[#This Row],[number_vmail_messages]] &lt;= 40, "Medium Usgae", "High Usage")))</f>
        <v>No Usage</v>
      </c>
      <c r="AD827" t="str">
        <f>IF(tbl_Customers[[#This Row],[total_day_minutes]]&lt;=150,"Low Usage", IF(tbl_Customers[[#This Row],[total_day_minutes]]&lt;=200,"Medium Usage", IF(tbl_Customers[[#This Row],[total_day_minutes]]&lt;=250,"High Usage","Very High Usage")))</f>
        <v>High Usage</v>
      </c>
      <c r="AE827" t="str">
        <f>IF(tbl_Customers[[#This Row],[total_intl_calls]]&lt;=5,"Low Calls", IF(tbl_Customers[[#This Row],[total_intl_calls]]&lt;=10, "Medium Calls", "High Calls"))</f>
        <v>Low Calls</v>
      </c>
      <c r="AF8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27" s="36" t="str">
        <f>IF(tbl_Customers[[#This Row],[Churn_Risk_Score]]&gt;=10,"High Risk", IF(tbl_Customers[[#This Row],[Churn_Risk_Score]]&gt;=5,"Medium Risk","Low Risk"))</f>
        <v>Low Risk</v>
      </c>
    </row>
    <row r="828" spans="1:33" x14ac:dyDescent="0.35">
      <c r="A828">
        <v>827</v>
      </c>
      <c r="B828" t="s">
        <v>62</v>
      </c>
      <c r="C828">
        <v>77</v>
      </c>
      <c r="D828" t="s">
        <v>21</v>
      </c>
      <c r="E828" t="s">
        <v>22</v>
      </c>
      <c r="F828" t="s">
        <v>22</v>
      </c>
      <c r="G828">
        <v>0</v>
      </c>
      <c r="H828">
        <v>142.30000000000001</v>
      </c>
      <c r="I828">
        <v>112</v>
      </c>
      <c r="J828">
        <v>24.19</v>
      </c>
      <c r="K828">
        <v>306.3</v>
      </c>
      <c r="L828">
        <v>111</v>
      </c>
      <c r="M828">
        <v>26.04</v>
      </c>
      <c r="N828">
        <v>196.5</v>
      </c>
      <c r="O828">
        <v>82</v>
      </c>
      <c r="P828">
        <v>8.84</v>
      </c>
      <c r="Q828">
        <v>9.9</v>
      </c>
      <c r="R828">
        <v>1</v>
      </c>
      <c r="S828">
        <v>2.67</v>
      </c>
      <c r="T828">
        <v>1</v>
      </c>
      <c r="U828" t="s">
        <v>22</v>
      </c>
      <c r="V828">
        <f>IF(tbl_Customers[[#This Row],[churn]] = "yes", 1, 0)</f>
        <v>0</v>
      </c>
      <c r="W828" t="str">
        <f>IF(tbl_Customers[[#This Row],[number_customer_service_calls]] &lt;= 1, "0-1 Calls", IF(tbl_Customers[[#This Row],[number_customer_service_calls]] &lt;= 3, "2-3 Calls", IF(tbl_Customers[[#This Row],[number_customer_service_calls]] &lt;=5, "4-5 Calls", "6+ Calls")))</f>
        <v>0-1 Calls</v>
      </c>
      <c r="X828" t="str">
        <f>IF(tbl_Customers[[#This Row],[account_length]] &lt;= 50, "0-50", IF(tbl_Customers[[#This Row],[account_length]] &lt;=100, "51-100", IF(tbl_Customers[[#This Row],[account_length]] &lt;= 150, "101-150", "151+")))</f>
        <v>51-100</v>
      </c>
      <c r="Y828" t="str">
        <f>IF(tbl_Customers[[#This Row],[total_intl_charge]] &lt;= 3, "Low Charges", "High Charges")</f>
        <v>Low Charges</v>
      </c>
      <c r="Z828" t="str">
        <f>IF(tbl_Customers[[#This Row],[total_eve_calls]]&lt;=80,"Low Calls",
IF(tbl_Customers[[#This Row],[total_eve_calls]]&lt;=120,"Medium Calls","High Calls"))</f>
        <v>Medium Calls</v>
      </c>
      <c r="AA828" t="str">
        <f>IF(tbl_Customers[[#This Row],[total_eve_charge]]&lt;=15,"Low Charges",
IF(tbl_Customers[[#This Row],[total_eve_charge]]&lt;=20,"Medium Charges","High Charges"))</f>
        <v>High Charges</v>
      </c>
      <c r="AB8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8" t="str">
        <f>IF(tbl_Customers[[#This Row],[number_vmail_messages]] = 0, "No Usage", IF(tbl_Customers[[#This Row],[number_vmail_messages]] &lt;= 20, "Low Usage", IF(tbl_Customers[[#This Row],[number_vmail_messages]] &lt;= 40, "Medium Usgae", "High Usage")))</f>
        <v>No Usage</v>
      </c>
      <c r="AD828" t="str">
        <f>IF(tbl_Customers[[#This Row],[total_day_minutes]]&lt;=150,"Low Usage", IF(tbl_Customers[[#This Row],[total_day_minutes]]&lt;=200,"Medium Usage", IF(tbl_Customers[[#This Row],[total_day_minutes]]&lt;=250,"High Usage","Very High Usage")))</f>
        <v>Low Usage</v>
      </c>
      <c r="AE828" t="str">
        <f>IF(tbl_Customers[[#This Row],[total_intl_calls]]&lt;=5,"Low Calls", IF(tbl_Customers[[#This Row],[total_intl_calls]]&lt;=10, "Medium Calls", "High Calls"))</f>
        <v>Low Calls</v>
      </c>
      <c r="AF8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28" s="36" t="str">
        <f>IF(tbl_Customers[[#This Row],[Churn_Risk_Score]]&gt;=10,"High Risk", IF(tbl_Customers[[#This Row],[Churn_Risk_Score]]&gt;=5,"Medium Risk","Low Risk"))</f>
        <v>Low Risk</v>
      </c>
    </row>
    <row r="829" spans="1:33" x14ac:dyDescent="0.35">
      <c r="A829">
        <v>828</v>
      </c>
      <c r="B829" t="s">
        <v>36</v>
      </c>
      <c r="C829">
        <v>64</v>
      </c>
      <c r="D829" t="s">
        <v>21</v>
      </c>
      <c r="E829" t="s">
        <v>23</v>
      </c>
      <c r="F829" t="s">
        <v>22</v>
      </c>
      <c r="G829">
        <v>0</v>
      </c>
      <c r="H829">
        <v>346.8</v>
      </c>
      <c r="I829">
        <v>55</v>
      </c>
      <c r="J829">
        <v>58.96</v>
      </c>
      <c r="K829">
        <v>249.5</v>
      </c>
      <c r="L829">
        <v>79</v>
      </c>
      <c r="M829">
        <v>21.21</v>
      </c>
      <c r="N829">
        <v>275.39999999999998</v>
      </c>
      <c r="O829">
        <v>102</v>
      </c>
      <c r="P829">
        <v>12.39</v>
      </c>
      <c r="Q829">
        <v>13.3</v>
      </c>
      <c r="R829">
        <v>9</v>
      </c>
      <c r="S829">
        <v>3.59</v>
      </c>
      <c r="T829">
        <v>1</v>
      </c>
      <c r="U829" t="s">
        <v>23</v>
      </c>
      <c r="V829">
        <f>IF(tbl_Customers[[#This Row],[churn]] = "yes", 1, 0)</f>
        <v>1</v>
      </c>
      <c r="W829" t="str">
        <f>IF(tbl_Customers[[#This Row],[number_customer_service_calls]] &lt;= 1, "0-1 Calls", IF(tbl_Customers[[#This Row],[number_customer_service_calls]] &lt;= 3, "2-3 Calls", IF(tbl_Customers[[#This Row],[number_customer_service_calls]] &lt;=5, "4-5 Calls", "6+ Calls")))</f>
        <v>0-1 Calls</v>
      </c>
      <c r="X829" t="str">
        <f>IF(tbl_Customers[[#This Row],[account_length]] &lt;= 50, "0-50", IF(tbl_Customers[[#This Row],[account_length]] &lt;=100, "51-100", IF(tbl_Customers[[#This Row],[account_length]] &lt;= 150, "101-150", "151+")))</f>
        <v>51-100</v>
      </c>
      <c r="Y829" t="str">
        <f>IF(tbl_Customers[[#This Row],[total_intl_charge]] &lt;= 3, "Low Charges", "High Charges")</f>
        <v>High Charges</v>
      </c>
      <c r="Z829" t="str">
        <f>IF(tbl_Customers[[#This Row],[total_eve_calls]]&lt;=80,"Low Calls",
IF(tbl_Customers[[#This Row],[total_eve_calls]]&lt;=120,"Medium Calls","High Calls"))</f>
        <v>Low Calls</v>
      </c>
      <c r="AA829" t="str">
        <f>IF(tbl_Customers[[#This Row],[total_eve_charge]]&lt;=15,"Low Charges",
IF(tbl_Customers[[#This Row],[total_eve_charge]]&lt;=20,"Medium Charges","High Charges"))</f>
        <v>High Charges</v>
      </c>
      <c r="AB8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9" t="str">
        <f>IF(tbl_Customers[[#This Row],[number_vmail_messages]] = 0, "No Usage", IF(tbl_Customers[[#This Row],[number_vmail_messages]] &lt;= 20, "Low Usage", IF(tbl_Customers[[#This Row],[number_vmail_messages]] &lt;= 40, "Medium Usgae", "High Usage")))</f>
        <v>No Usage</v>
      </c>
      <c r="AD829" t="str">
        <f>IF(tbl_Customers[[#This Row],[total_day_minutes]]&lt;=150,"Low Usage", IF(tbl_Customers[[#This Row],[total_day_minutes]]&lt;=200,"Medium Usage", IF(tbl_Customers[[#This Row],[total_day_minutes]]&lt;=250,"High Usage","Very High Usage")))</f>
        <v>Very High Usage</v>
      </c>
      <c r="AE829" t="str">
        <f>IF(tbl_Customers[[#This Row],[total_intl_calls]]&lt;=5,"Low Calls", IF(tbl_Customers[[#This Row],[total_intl_calls]]&lt;=10, "Medium Calls", "High Calls"))</f>
        <v>Medium Calls</v>
      </c>
      <c r="AF8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829" s="36" t="str">
        <f>IF(tbl_Customers[[#This Row],[Churn_Risk_Score]]&gt;=10,"High Risk", IF(tbl_Customers[[#This Row],[Churn_Risk_Score]]&gt;=5,"Medium Risk","Low Risk"))</f>
        <v>High Risk</v>
      </c>
    </row>
    <row r="830" spans="1:33" x14ac:dyDescent="0.35">
      <c r="A830">
        <v>829</v>
      </c>
      <c r="B830" t="s">
        <v>40</v>
      </c>
      <c r="C830">
        <v>159</v>
      </c>
      <c r="D830" t="s">
        <v>21</v>
      </c>
      <c r="E830" t="s">
        <v>22</v>
      </c>
      <c r="F830" t="s">
        <v>23</v>
      </c>
      <c r="G830">
        <v>15</v>
      </c>
      <c r="H830">
        <v>113.9</v>
      </c>
      <c r="I830">
        <v>102</v>
      </c>
      <c r="J830">
        <v>19.36</v>
      </c>
      <c r="K830">
        <v>145.30000000000001</v>
      </c>
      <c r="L830">
        <v>146</v>
      </c>
      <c r="M830">
        <v>12.35</v>
      </c>
      <c r="N830">
        <v>195.2</v>
      </c>
      <c r="O830">
        <v>137</v>
      </c>
      <c r="P830">
        <v>8.7799999999999994</v>
      </c>
      <c r="Q830">
        <v>11.8</v>
      </c>
      <c r="R830">
        <v>9</v>
      </c>
      <c r="S830">
        <v>3.19</v>
      </c>
      <c r="T830">
        <v>1</v>
      </c>
      <c r="U830" t="s">
        <v>22</v>
      </c>
      <c r="V830">
        <f>IF(tbl_Customers[[#This Row],[churn]] = "yes", 1, 0)</f>
        <v>0</v>
      </c>
      <c r="W830" t="str">
        <f>IF(tbl_Customers[[#This Row],[number_customer_service_calls]] &lt;= 1, "0-1 Calls", IF(tbl_Customers[[#This Row],[number_customer_service_calls]] &lt;= 3, "2-3 Calls", IF(tbl_Customers[[#This Row],[number_customer_service_calls]] &lt;=5, "4-5 Calls", "6+ Calls")))</f>
        <v>0-1 Calls</v>
      </c>
      <c r="X830" t="str">
        <f>IF(tbl_Customers[[#This Row],[account_length]] &lt;= 50, "0-50", IF(tbl_Customers[[#This Row],[account_length]] &lt;=100, "51-100", IF(tbl_Customers[[#This Row],[account_length]] &lt;= 150, "101-150", "151+")))</f>
        <v>151+</v>
      </c>
      <c r="Y830" t="str">
        <f>IF(tbl_Customers[[#This Row],[total_intl_charge]] &lt;= 3, "Low Charges", "High Charges")</f>
        <v>High Charges</v>
      </c>
      <c r="Z830" t="str">
        <f>IF(tbl_Customers[[#This Row],[total_eve_calls]]&lt;=80,"Low Calls",
IF(tbl_Customers[[#This Row],[total_eve_calls]]&lt;=120,"Medium Calls","High Calls"))</f>
        <v>High Calls</v>
      </c>
      <c r="AA830" t="str">
        <f>IF(tbl_Customers[[#This Row],[total_eve_charge]]&lt;=15,"Low Charges",
IF(tbl_Customers[[#This Row],[total_eve_charge]]&lt;=20,"Medium Charges","High Charges"))</f>
        <v>Low Charges</v>
      </c>
      <c r="AB8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0" t="str">
        <f>IF(tbl_Customers[[#This Row],[number_vmail_messages]] = 0, "No Usage", IF(tbl_Customers[[#This Row],[number_vmail_messages]] &lt;= 20, "Low Usage", IF(tbl_Customers[[#This Row],[number_vmail_messages]] &lt;= 40, "Medium Usgae", "High Usage")))</f>
        <v>Low Usage</v>
      </c>
      <c r="AD830" t="str">
        <f>IF(tbl_Customers[[#This Row],[total_day_minutes]]&lt;=150,"Low Usage", IF(tbl_Customers[[#This Row],[total_day_minutes]]&lt;=200,"Medium Usage", IF(tbl_Customers[[#This Row],[total_day_minutes]]&lt;=250,"High Usage","Very High Usage")))</f>
        <v>Low Usage</v>
      </c>
      <c r="AE830" t="str">
        <f>IF(tbl_Customers[[#This Row],[total_intl_calls]]&lt;=5,"Low Calls", IF(tbl_Customers[[#This Row],[total_intl_calls]]&lt;=10, "Medium Calls", "High Calls"))</f>
        <v>Medium Calls</v>
      </c>
      <c r="AF8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30" s="36" t="str">
        <f>IF(tbl_Customers[[#This Row],[Churn_Risk_Score]]&gt;=10,"High Risk", IF(tbl_Customers[[#This Row],[Churn_Risk_Score]]&gt;=5,"Medium Risk","Low Risk"))</f>
        <v>Low Risk</v>
      </c>
    </row>
    <row r="831" spans="1:33" x14ac:dyDescent="0.35">
      <c r="A831">
        <v>830</v>
      </c>
      <c r="B831" t="s">
        <v>70</v>
      </c>
      <c r="C831">
        <v>110</v>
      </c>
      <c r="D831" t="s">
        <v>21</v>
      </c>
      <c r="E831" t="s">
        <v>23</v>
      </c>
      <c r="F831" t="s">
        <v>23</v>
      </c>
      <c r="G831">
        <v>27</v>
      </c>
      <c r="H831">
        <v>267.89999999999998</v>
      </c>
      <c r="I831">
        <v>103</v>
      </c>
      <c r="J831">
        <v>45.54</v>
      </c>
      <c r="K831">
        <v>263.3</v>
      </c>
      <c r="L831">
        <v>74</v>
      </c>
      <c r="M831">
        <v>22.38</v>
      </c>
      <c r="N831">
        <v>178.1</v>
      </c>
      <c r="O831">
        <v>106</v>
      </c>
      <c r="P831">
        <v>8.01</v>
      </c>
      <c r="Q831">
        <v>8.3000000000000007</v>
      </c>
      <c r="R831">
        <v>2</v>
      </c>
      <c r="S831">
        <v>2.2400000000000002</v>
      </c>
      <c r="T831">
        <v>1</v>
      </c>
      <c r="U831" t="s">
        <v>23</v>
      </c>
      <c r="V831">
        <f>IF(tbl_Customers[[#This Row],[churn]] = "yes", 1, 0)</f>
        <v>1</v>
      </c>
      <c r="W831" t="str">
        <f>IF(tbl_Customers[[#This Row],[number_customer_service_calls]] &lt;= 1, "0-1 Calls", IF(tbl_Customers[[#This Row],[number_customer_service_calls]] &lt;= 3, "2-3 Calls", IF(tbl_Customers[[#This Row],[number_customer_service_calls]] &lt;=5, "4-5 Calls", "6+ Calls")))</f>
        <v>0-1 Calls</v>
      </c>
      <c r="X831" t="str">
        <f>IF(tbl_Customers[[#This Row],[account_length]] &lt;= 50, "0-50", IF(tbl_Customers[[#This Row],[account_length]] &lt;=100, "51-100", IF(tbl_Customers[[#This Row],[account_length]] &lt;= 150, "101-150", "151+")))</f>
        <v>101-150</v>
      </c>
      <c r="Y831" t="str">
        <f>IF(tbl_Customers[[#This Row],[total_intl_charge]] &lt;= 3, "Low Charges", "High Charges")</f>
        <v>Low Charges</v>
      </c>
      <c r="Z831" t="str">
        <f>IF(tbl_Customers[[#This Row],[total_eve_calls]]&lt;=80,"Low Calls",
IF(tbl_Customers[[#This Row],[total_eve_calls]]&lt;=120,"Medium Calls","High Calls"))</f>
        <v>Low Calls</v>
      </c>
      <c r="AA831" t="str">
        <f>IF(tbl_Customers[[#This Row],[total_eve_charge]]&lt;=15,"Low Charges",
IF(tbl_Customers[[#This Row],[total_eve_charge]]&lt;=20,"Medium Charges","High Charges"))</f>
        <v>High Charges</v>
      </c>
      <c r="AB8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1" t="str">
        <f>IF(tbl_Customers[[#This Row],[number_vmail_messages]] = 0, "No Usage", IF(tbl_Customers[[#This Row],[number_vmail_messages]] &lt;= 20, "Low Usage", IF(tbl_Customers[[#This Row],[number_vmail_messages]] &lt;= 40, "Medium Usgae", "High Usage")))</f>
        <v>Medium Usgae</v>
      </c>
      <c r="AD831" t="str">
        <f>IF(tbl_Customers[[#This Row],[total_day_minutes]]&lt;=150,"Low Usage", IF(tbl_Customers[[#This Row],[total_day_minutes]]&lt;=200,"Medium Usage", IF(tbl_Customers[[#This Row],[total_day_minutes]]&lt;=250,"High Usage","Very High Usage")))</f>
        <v>Very High Usage</v>
      </c>
      <c r="AE831" t="str">
        <f>IF(tbl_Customers[[#This Row],[total_intl_calls]]&lt;=5,"Low Calls", IF(tbl_Customers[[#This Row],[total_intl_calls]]&lt;=10, "Medium Calls", "High Calls"))</f>
        <v>Low Calls</v>
      </c>
      <c r="AF8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31" s="36" t="str">
        <f>IF(tbl_Customers[[#This Row],[Churn_Risk_Score]]&gt;=10,"High Risk", IF(tbl_Customers[[#This Row],[Churn_Risk_Score]]&gt;=5,"Medium Risk","Low Risk"))</f>
        <v>Medium Risk</v>
      </c>
    </row>
    <row r="832" spans="1:33" x14ac:dyDescent="0.35">
      <c r="A832">
        <v>831</v>
      </c>
      <c r="B832" t="s">
        <v>62</v>
      </c>
      <c r="C832">
        <v>178</v>
      </c>
      <c r="D832" t="s">
        <v>25</v>
      </c>
      <c r="E832" t="s">
        <v>22</v>
      </c>
      <c r="F832" t="s">
        <v>22</v>
      </c>
      <c r="G832">
        <v>0</v>
      </c>
      <c r="H832">
        <v>275.39999999999998</v>
      </c>
      <c r="I832">
        <v>150</v>
      </c>
      <c r="J832">
        <v>46.82</v>
      </c>
      <c r="K832">
        <v>187.5</v>
      </c>
      <c r="L832">
        <v>62</v>
      </c>
      <c r="M832">
        <v>15.94</v>
      </c>
      <c r="N832">
        <v>147.1</v>
      </c>
      <c r="O832">
        <v>126</v>
      </c>
      <c r="P832">
        <v>6.62</v>
      </c>
      <c r="Q832">
        <v>13.6</v>
      </c>
      <c r="R832">
        <v>3</v>
      </c>
      <c r="S832">
        <v>3.67</v>
      </c>
      <c r="T832">
        <v>1</v>
      </c>
      <c r="U832" t="s">
        <v>22</v>
      </c>
      <c r="V832">
        <f>IF(tbl_Customers[[#This Row],[churn]] = "yes", 1, 0)</f>
        <v>0</v>
      </c>
      <c r="W832" t="str">
        <f>IF(tbl_Customers[[#This Row],[number_customer_service_calls]] &lt;= 1, "0-1 Calls", IF(tbl_Customers[[#This Row],[number_customer_service_calls]] &lt;= 3, "2-3 Calls", IF(tbl_Customers[[#This Row],[number_customer_service_calls]] &lt;=5, "4-5 Calls", "6+ Calls")))</f>
        <v>0-1 Calls</v>
      </c>
      <c r="X832" t="str">
        <f>IF(tbl_Customers[[#This Row],[account_length]] &lt;= 50, "0-50", IF(tbl_Customers[[#This Row],[account_length]] &lt;=100, "51-100", IF(tbl_Customers[[#This Row],[account_length]] &lt;= 150, "101-150", "151+")))</f>
        <v>151+</v>
      </c>
      <c r="Y832" t="str">
        <f>IF(tbl_Customers[[#This Row],[total_intl_charge]] &lt;= 3, "Low Charges", "High Charges")</f>
        <v>High Charges</v>
      </c>
      <c r="Z832" t="str">
        <f>IF(tbl_Customers[[#This Row],[total_eve_calls]]&lt;=80,"Low Calls",
IF(tbl_Customers[[#This Row],[total_eve_calls]]&lt;=120,"Medium Calls","High Calls"))</f>
        <v>Low Calls</v>
      </c>
      <c r="AA832" t="str">
        <f>IF(tbl_Customers[[#This Row],[total_eve_charge]]&lt;=15,"Low Charges",
IF(tbl_Customers[[#This Row],[total_eve_charge]]&lt;=20,"Medium Charges","High Charges"))</f>
        <v>Medium Charges</v>
      </c>
      <c r="AB8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2" t="str">
        <f>IF(tbl_Customers[[#This Row],[number_vmail_messages]] = 0, "No Usage", IF(tbl_Customers[[#This Row],[number_vmail_messages]] &lt;= 20, "Low Usage", IF(tbl_Customers[[#This Row],[number_vmail_messages]] &lt;= 40, "Medium Usgae", "High Usage")))</f>
        <v>No Usage</v>
      </c>
      <c r="AD832" t="str">
        <f>IF(tbl_Customers[[#This Row],[total_day_minutes]]&lt;=150,"Low Usage", IF(tbl_Customers[[#This Row],[total_day_minutes]]&lt;=200,"Medium Usage", IF(tbl_Customers[[#This Row],[total_day_minutes]]&lt;=250,"High Usage","Very High Usage")))</f>
        <v>Very High Usage</v>
      </c>
      <c r="AE832" t="str">
        <f>IF(tbl_Customers[[#This Row],[total_intl_calls]]&lt;=5,"Low Calls", IF(tbl_Customers[[#This Row],[total_intl_calls]]&lt;=10, "Medium Calls", "High Calls"))</f>
        <v>Low Calls</v>
      </c>
      <c r="AF8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832" s="36" t="str">
        <f>IF(tbl_Customers[[#This Row],[Churn_Risk_Score]]&gt;=10,"High Risk", IF(tbl_Customers[[#This Row],[Churn_Risk_Score]]&gt;=5,"Medium Risk","Low Risk"))</f>
        <v>Medium Risk</v>
      </c>
    </row>
    <row r="833" spans="1:33" x14ac:dyDescent="0.35">
      <c r="A833">
        <v>832</v>
      </c>
      <c r="B833" t="s">
        <v>53</v>
      </c>
      <c r="C833">
        <v>50</v>
      </c>
      <c r="D833" t="s">
        <v>21</v>
      </c>
      <c r="E833" t="s">
        <v>22</v>
      </c>
      <c r="F833" t="s">
        <v>23</v>
      </c>
      <c r="G833">
        <v>35</v>
      </c>
      <c r="H833">
        <v>192.6</v>
      </c>
      <c r="I833">
        <v>97</v>
      </c>
      <c r="J833">
        <v>32.74</v>
      </c>
      <c r="K833">
        <v>135.19999999999999</v>
      </c>
      <c r="L833">
        <v>101</v>
      </c>
      <c r="M833">
        <v>11.49</v>
      </c>
      <c r="N833">
        <v>216.2</v>
      </c>
      <c r="O833">
        <v>101</v>
      </c>
      <c r="P833">
        <v>9.73</v>
      </c>
      <c r="Q833">
        <v>7.9</v>
      </c>
      <c r="R833">
        <v>2</v>
      </c>
      <c r="S833">
        <v>2.13</v>
      </c>
      <c r="T833">
        <v>2</v>
      </c>
      <c r="U833" t="s">
        <v>22</v>
      </c>
      <c r="V833">
        <f>IF(tbl_Customers[[#This Row],[churn]] = "yes", 1, 0)</f>
        <v>0</v>
      </c>
      <c r="W833" t="str">
        <f>IF(tbl_Customers[[#This Row],[number_customer_service_calls]] &lt;= 1, "0-1 Calls", IF(tbl_Customers[[#This Row],[number_customer_service_calls]] &lt;= 3, "2-3 Calls", IF(tbl_Customers[[#This Row],[number_customer_service_calls]] &lt;=5, "4-5 Calls", "6+ Calls")))</f>
        <v>2-3 Calls</v>
      </c>
      <c r="X833" t="str">
        <f>IF(tbl_Customers[[#This Row],[account_length]] &lt;= 50, "0-50", IF(tbl_Customers[[#This Row],[account_length]] &lt;=100, "51-100", IF(tbl_Customers[[#This Row],[account_length]] &lt;= 150, "101-150", "151+")))</f>
        <v>0-50</v>
      </c>
      <c r="Y833" t="str">
        <f>IF(tbl_Customers[[#This Row],[total_intl_charge]] &lt;= 3, "Low Charges", "High Charges")</f>
        <v>Low Charges</v>
      </c>
      <c r="Z833" t="str">
        <f>IF(tbl_Customers[[#This Row],[total_eve_calls]]&lt;=80,"Low Calls",
IF(tbl_Customers[[#This Row],[total_eve_calls]]&lt;=120,"Medium Calls","High Calls"))</f>
        <v>Medium Calls</v>
      </c>
      <c r="AA833" t="str">
        <f>IF(tbl_Customers[[#This Row],[total_eve_charge]]&lt;=15,"Low Charges",
IF(tbl_Customers[[#This Row],[total_eve_charge]]&lt;=20,"Medium Charges","High Charges"))</f>
        <v>Low Charges</v>
      </c>
      <c r="AB8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3" t="str">
        <f>IF(tbl_Customers[[#This Row],[number_vmail_messages]] = 0, "No Usage", IF(tbl_Customers[[#This Row],[number_vmail_messages]] &lt;= 20, "Low Usage", IF(tbl_Customers[[#This Row],[number_vmail_messages]] &lt;= 40, "Medium Usgae", "High Usage")))</f>
        <v>Medium Usgae</v>
      </c>
      <c r="AD833" t="str">
        <f>IF(tbl_Customers[[#This Row],[total_day_minutes]]&lt;=150,"Low Usage", IF(tbl_Customers[[#This Row],[total_day_minutes]]&lt;=200,"Medium Usage", IF(tbl_Customers[[#This Row],[total_day_minutes]]&lt;=250,"High Usage","Very High Usage")))</f>
        <v>Medium Usage</v>
      </c>
      <c r="AE833" t="str">
        <f>IF(tbl_Customers[[#This Row],[total_intl_calls]]&lt;=5,"Low Calls", IF(tbl_Customers[[#This Row],[total_intl_calls]]&lt;=10, "Medium Calls", "High Calls"))</f>
        <v>Low Calls</v>
      </c>
      <c r="AF8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33" s="36" t="str">
        <f>IF(tbl_Customers[[#This Row],[Churn_Risk_Score]]&gt;=10,"High Risk", IF(tbl_Customers[[#This Row],[Churn_Risk_Score]]&gt;=5,"Medium Risk","Low Risk"))</f>
        <v>Low Risk</v>
      </c>
    </row>
    <row r="834" spans="1:33" x14ac:dyDescent="0.35">
      <c r="A834">
        <v>833</v>
      </c>
      <c r="B834" t="s">
        <v>53</v>
      </c>
      <c r="C834">
        <v>45</v>
      </c>
      <c r="D834" t="s">
        <v>28</v>
      </c>
      <c r="E834" t="s">
        <v>22</v>
      </c>
      <c r="F834" t="s">
        <v>23</v>
      </c>
      <c r="G834">
        <v>26</v>
      </c>
      <c r="H834">
        <v>91.7</v>
      </c>
      <c r="I834">
        <v>104</v>
      </c>
      <c r="J834">
        <v>15.59</v>
      </c>
      <c r="K834">
        <v>150.6</v>
      </c>
      <c r="L834">
        <v>119</v>
      </c>
      <c r="M834">
        <v>12.8</v>
      </c>
      <c r="N834">
        <v>63.3</v>
      </c>
      <c r="O834">
        <v>103</v>
      </c>
      <c r="P834">
        <v>2.85</v>
      </c>
      <c r="Q834">
        <v>7.7</v>
      </c>
      <c r="R834">
        <v>5</v>
      </c>
      <c r="S834">
        <v>2.08</v>
      </c>
      <c r="T834">
        <v>1</v>
      </c>
      <c r="U834" t="s">
        <v>22</v>
      </c>
      <c r="V834">
        <f>IF(tbl_Customers[[#This Row],[churn]] = "yes", 1, 0)</f>
        <v>0</v>
      </c>
      <c r="W834" t="str">
        <f>IF(tbl_Customers[[#This Row],[number_customer_service_calls]] &lt;= 1, "0-1 Calls", IF(tbl_Customers[[#This Row],[number_customer_service_calls]] &lt;= 3, "2-3 Calls", IF(tbl_Customers[[#This Row],[number_customer_service_calls]] &lt;=5, "4-5 Calls", "6+ Calls")))</f>
        <v>0-1 Calls</v>
      </c>
      <c r="X834" t="str">
        <f>IF(tbl_Customers[[#This Row],[account_length]] &lt;= 50, "0-50", IF(tbl_Customers[[#This Row],[account_length]] &lt;=100, "51-100", IF(tbl_Customers[[#This Row],[account_length]] &lt;= 150, "101-150", "151+")))</f>
        <v>0-50</v>
      </c>
      <c r="Y834" t="str">
        <f>IF(tbl_Customers[[#This Row],[total_intl_charge]] &lt;= 3, "Low Charges", "High Charges")</f>
        <v>Low Charges</v>
      </c>
      <c r="Z834" t="str">
        <f>IF(tbl_Customers[[#This Row],[total_eve_calls]]&lt;=80,"Low Calls",
IF(tbl_Customers[[#This Row],[total_eve_calls]]&lt;=120,"Medium Calls","High Calls"))</f>
        <v>Medium Calls</v>
      </c>
      <c r="AA834" t="str">
        <f>IF(tbl_Customers[[#This Row],[total_eve_charge]]&lt;=15,"Low Charges",
IF(tbl_Customers[[#This Row],[total_eve_charge]]&lt;=20,"Medium Charges","High Charges"))</f>
        <v>Low Charges</v>
      </c>
      <c r="AB8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34" t="str">
        <f>IF(tbl_Customers[[#This Row],[number_vmail_messages]] = 0, "No Usage", IF(tbl_Customers[[#This Row],[number_vmail_messages]] &lt;= 20, "Low Usage", IF(tbl_Customers[[#This Row],[number_vmail_messages]] &lt;= 40, "Medium Usgae", "High Usage")))</f>
        <v>Medium Usgae</v>
      </c>
      <c r="AD834" t="str">
        <f>IF(tbl_Customers[[#This Row],[total_day_minutes]]&lt;=150,"Low Usage", IF(tbl_Customers[[#This Row],[total_day_minutes]]&lt;=200,"Medium Usage", IF(tbl_Customers[[#This Row],[total_day_minutes]]&lt;=250,"High Usage","Very High Usage")))</f>
        <v>Low Usage</v>
      </c>
      <c r="AE834" t="str">
        <f>IF(tbl_Customers[[#This Row],[total_intl_calls]]&lt;=5,"Low Calls", IF(tbl_Customers[[#This Row],[total_intl_calls]]&lt;=10, "Medium Calls", "High Calls"))</f>
        <v>Low Calls</v>
      </c>
      <c r="AF8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34" s="36" t="str">
        <f>IF(tbl_Customers[[#This Row],[Churn_Risk_Score]]&gt;=10,"High Risk", IF(tbl_Customers[[#This Row],[Churn_Risk_Score]]&gt;=5,"Medium Risk","Low Risk"))</f>
        <v>Low Risk</v>
      </c>
    </row>
    <row r="835" spans="1:33" x14ac:dyDescent="0.35">
      <c r="A835">
        <v>834</v>
      </c>
      <c r="B835" t="s">
        <v>71</v>
      </c>
      <c r="C835">
        <v>70</v>
      </c>
      <c r="D835" t="s">
        <v>28</v>
      </c>
      <c r="E835" t="s">
        <v>22</v>
      </c>
      <c r="F835" t="s">
        <v>22</v>
      </c>
      <c r="G835">
        <v>0</v>
      </c>
      <c r="H835">
        <v>126.3</v>
      </c>
      <c r="I835">
        <v>99</v>
      </c>
      <c r="J835">
        <v>21.47</v>
      </c>
      <c r="K835">
        <v>141.6</v>
      </c>
      <c r="L835">
        <v>106</v>
      </c>
      <c r="M835">
        <v>12.04</v>
      </c>
      <c r="N835">
        <v>255.9</v>
      </c>
      <c r="O835">
        <v>96</v>
      </c>
      <c r="P835">
        <v>11.52</v>
      </c>
      <c r="Q835">
        <v>9.6</v>
      </c>
      <c r="R835">
        <v>2</v>
      </c>
      <c r="S835">
        <v>2.59</v>
      </c>
      <c r="T835">
        <v>0</v>
      </c>
      <c r="U835" t="s">
        <v>22</v>
      </c>
      <c r="V835">
        <f>IF(tbl_Customers[[#This Row],[churn]] = "yes", 1, 0)</f>
        <v>0</v>
      </c>
      <c r="W835" t="str">
        <f>IF(tbl_Customers[[#This Row],[number_customer_service_calls]] &lt;= 1, "0-1 Calls", IF(tbl_Customers[[#This Row],[number_customer_service_calls]] &lt;= 3, "2-3 Calls", IF(tbl_Customers[[#This Row],[number_customer_service_calls]] &lt;=5, "4-5 Calls", "6+ Calls")))</f>
        <v>0-1 Calls</v>
      </c>
      <c r="X835" t="str">
        <f>IF(tbl_Customers[[#This Row],[account_length]] &lt;= 50, "0-50", IF(tbl_Customers[[#This Row],[account_length]] &lt;=100, "51-100", IF(tbl_Customers[[#This Row],[account_length]] &lt;= 150, "101-150", "151+")))</f>
        <v>51-100</v>
      </c>
      <c r="Y835" t="str">
        <f>IF(tbl_Customers[[#This Row],[total_intl_charge]] &lt;= 3, "Low Charges", "High Charges")</f>
        <v>Low Charges</v>
      </c>
      <c r="Z835" t="str">
        <f>IF(tbl_Customers[[#This Row],[total_eve_calls]]&lt;=80,"Low Calls",
IF(tbl_Customers[[#This Row],[total_eve_calls]]&lt;=120,"Medium Calls","High Calls"))</f>
        <v>Medium Calls</v>
      </c>
      <c r="AA835" t="str">
        <f>IF(tbl_Customers[[#This Row],[total_eve_charge]]&lt;=15,"Low Charges",
IF(tbl_Customers[[#This Row],[total_eve_charge]]&lt;=20,"Medium Charges","High Charges"))</f>
        <v>Low Charges</v>
      </c>
      <c r="AB8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5" t="str">
        <f>IF(tbl_Customers[[#This Row],[number_vmail_messages]] = 0, "No Usage", IF(tbl_Customers[[#This Row],[number_vmail_messages]] &lt;= 20, "Low Usage", IF(tbl_Customers[[#This Row],[number_vmail_messages]] &lt;= 40, "Medium Usgae", "High Usage")))</f>
        <v>No Usage</v>
      </c>
      <c r="AD835" t="str">
        <f>IF(tbl_Customers[[#This Row],[total_day_minutes]]&lt;=150,"Low Usage", IF(tbl_Customers[[#This Row],[total_day_minutes]]&lt;=200,"Medium Usage", IF(tbl_Customers[[#This Row],[total_day_minutes]]&lt;=250,"High Usage","Very High Usage")))</f>
        <v>Low Usage</v>
      </c>
      <c r="AE835" t="str">
        <f>IF(tbl_Customers[[#This Row],[total_intl_calls]]&lt;=5,"Low Calls", IF(tbl_Customers[[#This Row],[total_intl_calls]]&lt;=10, "Medium Calls", "High Calls"))</f>
        <v>Low Calls</v>
      </c>
      <c r="AF8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35" s="36" t="str">
        <f>IF(tbl_Customers[[#This Row],[Churn_Risk_Score]]&gt;=10,"High Risk", IF(tbl_Customers[[#This Row],[Churn_Risk_Score]]&gt;=5,"Medium Risk","Low Risk"))</f>
        <v>Low Risk</v>
      </c>
    </row>
    <row r="836" spans="1:33" x14ac:dyDescent="0.35">
      <c r="A836">
        <v>835</v>
      </c>
      <c r="B836" t="s">
        <v>62</v>
      </c>
      <c r="C836">
        <v>94</v>
      </c>
      <c r="D836" t="s">
        <v>28</v>
      </c>
      <c r="E836" t="s">
        <v>22</v>
      </c>
      <c r="F836" t="s">
        <v>22</v>
      </c>
      <c r="G836">
        <v>0</v>
      </c>
      <c r="H836">
        <v>190.6</v>
      </c>
      <c r="I836">
        <v>108</v>
      </c>
      <c r="J836">
        <v>32.4</v>
      </c>
      <c r="K836">
        <v>152.30000000000001</v>
      </c>
      <c r="L836">
        <v>95</v>
      </c>
      <c r="M836">
        <v>12.95</v>
      </c>
      <c r="N836">
        <v>144.69999999999999</v>
      </c>
      <c r="O836">
        <v>97</v>
      </c>
      <c r="P836">
        <v>6.51</v>
      </c>
      <c r="Q836">
        <v>7.5</v>
      </c>
      <c r="R836">
        <v>5</v>
      </c>
      <c r="S836">
        <v>2.0299999999999998</v>
      </c>
      <c r="T836">
        <v>1</v>
      </c>
      <c r="U836" t="s">
        <v>22</v>
      </c>
      <c r="V836">
        <f>IF(tbl_Customers[[#This Row],[churn]] = "yes", 1, 0)</f>
        <v>0</v>
      </c>
      <c r="W836" t="str">
        <f>IF(tbl_Customers[[#This Row],[number_customer_service_calls]] &lt;= 1, "0-1 Calls", IF(tbl_Customers[[#This Row],[number_customer_service_calls]] &lt;= 3, "2-3 Calls", IF(tbl_Customers[[#This Row],[number_customer_service_calls]] &lt;=5, "4-5 Calls", "6+ Calls")))</f>
        <v>0-1 Calls</v>
      </c>
      <c r="X836" t="str">
        <f>IF(tbl_Customers[[#This Row],[account_length]] &lt;= 50, "0-50", IF(tbl_Customers[[#This Row],[account_length]] &lt;=100, "51-100", IF(tbl_Customers[[#This Row],[account_length]] &lt;= 150, "101-150", "151+")))</f>
        <v>51-100</v>
      </c>
      <c r="Y836" t="str">
        <f>IF(tbl_Customers[[#This Row],[total_intl_charge]] &lt;= 3, "Low Charges", "High Charges")</f>
        <v>Low Charges</v>
      </c>
      <c r="Z836" t="str">
        <f>IF(tbl_Customers[[#This Row],[total_eve_calls]]&lt;=80,"Low Calls",
IF(tbl_Customers[[#This Row],[total_eve_calls]]&lt;=120,"Medium Calls","High Calls"))</f>
        <v>Medium Calls</v>
      </c>
      <c r="AA836" t="str">
        <f>IF(tbl_Customers[[#This Row],[total_eve_charge]]&lt;=15,"Low Charges",
IF(tbl_Customers[[#This Row],[total_eve_charge]]&lt;=20,"Medium Charges","High Charges"))</f>
        <v>Low Charges</v>
      </c>
      <c r="AB8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6" t="str">
        <f>IF(tbl_Customers[[#This Row],[number_vmail_messages]] = 0, "No Usage", IF(tbl_Customers[[#This Row],[number_vmail_messages]] &lt;= 20, "Low Usage", IF(tbl_Customers[[#This Row],[number_vmail_messages]] &lt;= 40, "Medium Usgae", "High Usage")))</f>
        <v>No Usage</v>
      </c>
      <c r="AD836" t="str">
        <f>IF(tbl_Customers[[#This Row],[total_day_minutes]]&lt;=150,"Low Usage", IF(tbl_Customers[[#This Row],[total_day_minutes]]&lt;=200,"Medium Usage", IF(tbl_Customers[[#This Row],[total_day_minutes]]&lt;=250,"High Usage","Very High Usage")))</f>
        <v>Medium Usage</v>
      </c>
      <c r="AE836" t="str">
        <f>IF(tbl_Customers[[#This Row],[total_intl_calls]]&lt;=5,"Low Calls", IF(tbl_Customers[[#This Row],[total_intl_calls]]&lt;=10, "Medium Calls", "High Calls"))</f>
        <v>Low Calls</v>
      </c>
      <c r="AF8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36" s="36" t="str">
        <f>IF(tbl_Customers[[#This Row],[Churn_Risk_Score]]&gt;=10,"High Risk", IF(tbl_Customers[[#This Row],[Churn_Risk_Score]]&gt;=5,"Medium Risk","Low Risk"))</f>
        <v>Low Risk</v>
      </c>
    </row>
    <row r="837" spans="1:33" x14ac:dyDescent="0.35">
      <c r="A837">
        <v>836</v>
      </c>
      <c r="B837" t="s">
        <v>72</v>
      </c>
      <c r="C837">
        <v>179</v>
      </c>
      <c r="D837" t="s">
        <v>28</v>
      </c>
      <c r="E837" t="s">
        <v>22</v>
      </c>
      <c r="F837" t="s">
        <v>22</v>
      </c>
      <c r="G837">
        <v>0</v>
      </c>
      <c r="H837">
        <v>116.1</v>
      </c>
      <c r="I837">
        <v>101</v>
      </c>
      <c r="J837">
        <v>19.739999999999998</v>
      </c>
      <c r="K837">
        <v>201.8</v>
      </c>
      <c r="L837">
        <v>99</v>
      </c>
      <c r="M837">
        <v>17.149999999999999</v>
      </c>
      <c r="N837">
        <v>181.9</v>
      </c>
      <c r="O837">
        <v>103</v>
      </c>
      <c r="P837">
        <v>8.19</v>
      </c>
      <c r="Q837">
        <v>11.6</v>
      </c>
      <c r="R837">
        <v>5</v>
      </c>
      <c r="S837">
        <v>3.13</v>
      </c>
      <c r="T837">
        <v>0</v>
      </c>
      <c r="U837" t="s">
        <v>22</v>
      </c>
      <c r="V837">
        <f>IF(tbl_Customers[[#This Row],[churn]] = "yes", 1, 0)</f>
        <v>0</v>
      </c>
      <c r="W837" t="str">
        <f>IF(tbl_Customers[[#This Row],[number_customer_service_calls]] &lt;= 1, "0-1 Calls", IF(tbl_Customers[[#This Row],[number_customer_service_calls]] &lt;= 3, "2-3 Calls", IF(tbl_Customers[[#This Row],[number_customer_service_calls]] &lt;=5, "4-5 Calls", "6+ Calls")))</f>
        <v>0-1 Calls</v>
      </c>
      <c r="X837" t="str">
        <f>IF(tbl_Customers[[#This Row],[account_length]] &lt;= 50, "0-50", IF(tbl_Customers[[#This Row],[account_length]] &lt;=100, "51-100", IF(tbl_Customers[[#This Row],[account_length]] &lt;= 150, "101-150", "151+")))</f>
        <v>151+</v>
      </c>
      <c r="Y837" t="str">
        <f>IF(tbl_Customers[[#This Row],[total_intl_charge]] &lt;= 3, "Low Charges", "High Charges")</f>
        <v>High Charges</v>
      </c>
      <c r="Z837" t="str">
        <f>IF(tbl_Customers[[#This Row],[total_eve_calls]]&lt;=80,"Low Calls",
IF(tbl_Customers[[#This Row],[total_eve_calls]]&lt;=120,"Medium Calls","High Calls"))</f>
        <v>Medium Calls</v>
      </c>
      <c r="AA837" t="str">
        <f>IF(tbl_Customers[[#This Row],[total_eve_charge]]&lt;=15,"Low Charges",
IF(tbl_Customers[[#This Row],[total_eve_charge]]&lt;=20,"Medium Charges","High Charges"))</f>
        <v>Medium Charges</v>
      </c>
      <c r="AB8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7" t="str">
        <f>IF(tbl_Customers[[#This Row],[number_vmail_messages]] = 0, "No Usage", IF(tbl_Customers[[#This Row],[number_vmail_messages]] &lt;= 20, "Low Usage", IF(tbl_Customers[[#This Row],[number_vmail_messages]] &lt;= 40, "Medium Usgae", "High Usage")))</f>
        <v>No Usage</v>
      </c>
      <c r="AD837" t="str">
        <f>IF(tbl_Customers[[#This Row],[total_day_minutes]]&lt;=150,"Low Usage", IF(tbl_Customers[[#This Row],[total_day_minutes]]&lt;=200,"Medium Usage", IF(tbl_Customers[[#This Row],[total_day_minutes]]&lt;=250,"High Usage","Very High Usage")))</f>
        <v>Low Usage</v>
      </c>
      <c r="AE837" t="str">
        <f>IF(tbl_Customers[[#This Row],[total_intl_calls]]&lt;=5,"Low Calls", IF(tbl_Customers[[#This Row],[total_intl_calls]]&lt;=10, "Medium Calls", "High Calls"))</f>
        <v>Low Calls</v>
      </c>
      <c r="AF8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37" s="36" t="str">
        <f>IF(tbl_Customers[[#This Row],[Churn_Risk_Score]]&gt;=10,"High Risk", IF(tbl_Customers[[#This Row],[Churn_Risk_Score]]&gt;=5,"Medium Risk","Low Risk"))</f>
        <v>Low Risk</v>
      </c>
    </row>
    <row r="838" spans="1:33" x14ac:dyDescent="0.35">
      <c r="A838">
        <v>837</v>
      </c>
      <c r="B838" t="s">
        <v>67</v>
      </c>
      <c r="C838">
        <v>116</v>
      </c>
      <c r="D838" t="s">
        <v>21</v>
      </c>
      <c r="E838" t="s">
        <v>22</v>
      </c>
      <c r="F838" t="s">
        <v>22</v>
      </c>
      <c r="G838">
        <v>0</v>
      </c>
      <c r="H838">
        <v>217.3</v>
      </c>
      <c r="I838">
        <v>91</v>
      </c>
      <c r="J838">
        <v>36.94</v>
      </c>
      <c r="K838">
        <v>216.1</v>
      </c>
      <c r="L838">
        <v>95</v>
      </c>
      <c r="M838">
        <v>18.37</v>
      </c>
      <c r="N838">
        <v>148.1</v>
      </c>
      <c r="O838">
        <v>76</v>
      </c>
      <c r="P838">
        <v>6.66</v>
      </c>
      <c r="Q838">
        <v>11.3</v>
      </c>
      <c r="R838">
        <v>3</v>
      </c>
      <c r="S838">
        <v>3.05</v>
      </c>
      <c r="T838">
        <v>2</v>
      </c>
      <c r="U838" t="s">
        <v>22</v>
      </c>
      <c r="V838">
        <f>IF(tbl_Customers[[#This Row],[churn]] = "yes", 1, 0)</f>
        <v>0</v>
      </c>
      <c r="W838" t="str">
        <f>IF(tbl_Customers[[#This Row],[number_customer_service_calls]] &lt;= 1, "0-1 Calls", IF(tbl_Customers[[#This Row],[number_customer_service_calls]] &lt;= 3, "2-3 Calls", IF(tbl_Customers[[#This Row],[number_customer_service_calls]] &lt;=5, "4-5 Calls", "6+ Calls")))</f>
        <v>2-3 Calls</v>
      </c>
      <c r="X838" t="str">
        <f>IF(tbl_Customers[[#This Row],[account_length]] &lt;= 50, "0-50", IF(tbl_Customers[[#This Row],[account_length]] &lt;=100, "51-100", IF(tbl_Customers[[#This Row],[account_length]] &lt;= 150, "101-150", "151+")))</f>
        <v>101-150</v>
      </c>
      <c r="Y838" t="str">
        <f>IF(tbl_Customers[[#This Row],[total_intl_charge]] &lt;= 3, "Low Charges", "High Charges")</f>
        <v>High Charges</v>
      </c>
      <c r="Z838" t="str">
        <f>IF(tbl_Customers[[#This Row],[total_eve_calls]]&lt;=80,"Low Calls",
IF(tbl_Customers[[#This Row],[total_eve_calls]]&lt;=120,"Medium Calls","High Calls"))</f>
        <v>Medium Calls</v>
      </c>
      <c r="AA838" t="str">
        <f>IF(tbl_Customers[[#This Row],[total_eve_charge]]&lt;=15,"Low Charges",
IF(tbl_Customers[[#This Row],[total_eve_charge]]&lt;=20,"Medium Charges","High Charges"))</f>
        <v>Medium Charges</v>
      </c>
      <c r="AB8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8" t="str">
        <f>IF(tbl_Customers[[#This Row],[number_vmail_messages]] = 0, "No Usage", IF(tbl_Customers[[#This Row],[number_vmail_messages]] &lt;= 20, "Low Usage", IF(tbl_Customers[[#This Row],[number_vmail_messages]] &lt;= 40, "Medium Usgae", "High Usage")))</f>
        <v>No Usage</v>
      </c>
      <c r="AD838" t="str">
        <f>IF(tbl_Customers[[#This Row],[total_day_minutes]]&lt;=150,"Low Usage", IF(tbl_Customers[[#This Row],[total_day_minutes]]&lt;=200,"Medium Usage", IF(tbl_Customers[[#This Row],[total_day_minutes]]&lt;=250,"High Usage","Very High Usage")))</f>
        <v>High Usage</v>
      </c>
      <c r="AE838" t="str">
        <f>IF(tbl_Customers[[#This Row],[total_intl_calls]]&lt;=5,"Low Calls", IF(tbl_Customers[[#This Row],[total_intl_calls]]&lt;=10, "Medium Calls", "High Calls"))</f>
        <v>Low Calls</v>
      </c>
      <c r="AF8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38" s="36" t="str">
        <f>IF(tbl_Customers[[#This Row],[Churn_Risk_Score]]&gt;=10,"High Risk", IF(tbl_Customers[[#This Row],[Churn_Risk_Score]]&gt;=5,"Medium Risk","Low Risk"))</f>
        <v>Low Risk</v>
      </c>
    </row>
    <row r="839" spans="1:33" x14ac:dyDescent="0.35">
      <c r="A839">
        <v>838</v>
      </c>
      <c r="B839" t="s">
        <v>75</v>
      </c>
      <c r="C839">
        <v>59</v>
      </c>
      <c r="D839" t="s">
        <v>28</v>
      </c>
      <c r="E839" t="s">
        <v>22</v>
      </c>
      <c r="F839" t="s">
        <v>22</v>
      </c>
      <c r="G839">
        <v>0</v>
      </c>
      <c r="H839">
        <v>179.4</v>
      </c>
      <c r="I839">
        <v>80</v>
      </c>
      <c r="J839">
        <v>30.5</v>
      </c>
      <c r="K839">
        <v>232.5</v>
      </c>
      <c r="L839">
        <v>99</v>
      </c>
      <c r="M839">
        <v>19.760000000000002</v>
      </c>
      <c r="N839">
        <v>175.8</v>
      </c>
      <c r="O839">
        <v>105</v>
      </c>
      <c r="P839">
        <v>7.91</v>
      </c>
      <c r="Q839">
        <v>14.7</v>
      </c>
      <c r="R839">
        <v>3</v>
      </c>
      <c r="S839">
        <v>3.97</v>
      </c>
      <c r="T839">
        <v>0</v>
      </c>
      <c r="U839" t="s">
        <v>22</v>
      </c>
      <c r="V839">
        <f>IF(tbl_Customers[[#This Row],[churn]] = "yes", 1, 0)</f>
        <v>0</v>
      </c>
      <c r="W839" t="str">
        <f>IF(tbl_Customers[[#This Row],[number_customer_service_calls]] &lt;= 1, "0-1 Calls", IF(tbl_Customers[[#This Row],[number_customer_service_calls]] &lt;= 3, "2-3 Calls", IF(tbl_Customers[[#This Row],[number_customer_service_calls]] &lt;=5, "4-5 Calls", "6+ Calls")))</f>
        <v>0-1 Calls</v>
      </c>
      <c r="X839" t="str">
        <f>IF(tbl_Customers[[#This Row],[account_length]] &lt;= 50, "0-50", IF(tbl_Customers[[#This Row],[account_length]] &lt;=100, "51-100", IF(tbl_Customers[[#This Row],[account_length]] &lt;= 150, "101-150", "151+")))</f>
        <v>51-100</v>
      </c>
      <c r="Y839" t="str">
        <f>IF(tbl_Customers[[#This Row],[total_intl_charge]] &lt;= 3, "Low Charges", "High Charges")</f>
        <v>High Charges</v>
      </c>
      <c r="Z839" t="str">
        <f>IF(tbl_Customers[[#This Row],[total_eve_calls]]&lt;=80,"Low Calls",
IF(tbl_Customers[[#This Row],[total_eve_calls]]&lt;=120,"Medium Calls","High Calls"))</f>
        <v>Medium Calls</v>
      </c>
      <c r="AA839" t="str">
        <f>IF(tbl_Customers[[#This Row],[total_eve_charge]]&lt;=15,"Low Charges",
IF(tbl_Customers[[#This Row],[total_eve_charge]]&lt;=20,"Medium Charges","High Charges"))</f>
        <v>Medium Charges</v>
      </c>
      <c r="AB8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9" t="str">
        <f>IF(tbl_Customers[[#This Row],[number_vmail_messages]] = 0, "No Usage", IF(tbl_Customers[[#This Row],[number_vmail_messages]] &lt;= 20, "Low Usage", IF(tbl_Customers[[#This Row],[number_vmail_messages]] &lt;= 40, "Medium Usgae", "High Usage")))</f>
        <v>No Usage</v>
      </c>
      <c r="AD839" t="str">
        <f>IF(tbl_Customers[[#This Row],[total_day_minutes]]&lt;=150,"Low Usage", IF(tbl_Customers[[#This Row],[total_day_minutes]]&lt;=200,"Medium Usage", IF(tbl_Customers[[#This Row],[total_day_minutes]]&lt;=250,"High Usage","Very High Usage")))</f>
        <v>Medium Usage</v>
      </c>
      <c r="AE839" t="str">
        <f>IF(tbl_Customers[[#This Row],[total_intl_calls]]&lt;=5,"Low Calls", IF(tbl_Customers[[#This Row],[total_intl_calls]]&lt;=10, "Medium Calls", "High Calls"))</f>
        <v>Low Calls</v>
      </c>
      <c r="AF8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39" s="36" t="str">
        <f>IF(tbl_Customers[[#This Row],[Churn_Risk_Score]]&gt;=10,"High Risk", IF(tbl_Customers[[#This Row],[Churn_Risk_Score]]&gt;=5,"Medium Risk","Low Risk"))</f>
        <v>Low Risk</v>
      </c>
    </row>
    <row r="840" spans="1:33" x14ac:dyDescent="0.35">
      <c r="A840">
        <v>839</v>
      </c>
      <c r="B840" t="s">
        <v>58</v>
      </c>
      <c r="C840">
        <v>165</v>
      </c>
      <c r="D840" t="s">
        <v>21</v>
      </c>
      <c r="E840" t="s">
        <v>22</v>
      </c>
      <c r="F840" t="s">
        <v>22</v>
      </c>
      <c r="G840">
        <v>0</v>
      </c>
      <c r="H840">
        <v>207.7</v>
      </c>
      <c r="I840">
        <v>109</v>
      </c>
      <c r="J840">
        <v>35.31</v>
      </c>
      <c r="K840">
        <v>164.8</v>
      </c>
      <c r="L840">
        <v>94</v>
      </c>
      <c r="M840">
        <v>14.01</v>
      </c>
      <c r="N840">
        <v>54.5</v>
      </c>
      <c r="O840">
        <v>91</v>
      </c>
      <c r="P840">
        <v>2.4500000000000002</v>
      </c>
      <c r="Q840">
        <v>7.9</v>
      </c>
      <c r="R840">
        <v>3</v>
      </c>
      <c r="S840">
        <v>2.13</v>
      </c>
      <c r="T840">
        <v>0</v>
      </c>
      <c r="U840" t="s">
        <v>22</v>
      </c>
      <c r="V840">
        <f>IF(tbl_Customers[[#This Row],[churn]] = "yes", 1, 0)</f>
        <v>0</v>
      </c>
      <c r="W840" t="str">
        <f>IF(tbl_Customers[[#This Row],[number_customer_service_calls]] &lt;= 1, "0-1 Calls", IF(tbl_Customers[[#This Row],[number_customer_service_calls]] &lt;= 3, "2-3 Calls", IF(tbl_Customers[[#This Row],[number_customer_service_calls]] &lt;=5, "4-5 Calls", "6+ Calls")))</f>
        <v>0-1 Calls</v>
      </c>
      <c r="X840" t="str">
        <f>IF(tbl_Customers[[#This Row],[account_length]] &lt;= 50, "0-50", IF(tbl_Customers[[#This Row],[account_length]] &lt;=100, "51-100", IF(tbl_Customers[[#This Row],[account_length]] &lt;= 150, "101-150", "151+")))</f>
        <v>151+</v>
      </c>
      <c r="Y840" t="str">
        <f>IF(tbl_Customers[[#This Row],[total_intl_charge]] &lt;= 3, "Low Charges", "High Charges")</f>
        <v>Low Charges</v>
      </c>
      <c r="Z840" t="str">
        <f>IF(tbl_Customers[[#This Row],[total_eve_calls]]&lt;=80,"Low Calls",
IF(tbl_Customers[[#This Row],[total_eve_calls]]&lt;=120,"Medium Calls","High Calls"))</f>
        <v>Medium Calls</v>
      </c>
      <c r="AA840" t="str">
        <f>IF(tbl_Customers[[#This Row],[total_eve_charge]]&lt;=15,"Low Charges",
IF(tbl_Customers[[#This Row],[total_eve_charge]]&lt;=20,"Medium Charges","High Charges"))</f>
        <v>Low Charges</v>
      </c>
      <c r="AB8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0" t="str">
        <f>IF(tbl_Customers[[#This Row],[number_vmail_messages]] = 0, "No Usage", IF(tbl_Customers[[#This Row],[number_vmail_messages]] &lt;= 20, "Low Usage", IF(tbl_Customers[[#This Row],[number_vmail_messages]] &lt;= 40, "Medium Usgae", "High Usage")))</f>
        <v>No Usage</v>
      </c>
      <c r="AD840" t="str">
        <f>IF(tbl_Customers[[#This Row],[total_day_minutes]]&lt;=150,"Low Usage", IF(tbl_Customers[[#This Row],[total_day_minutes]]&lt;=200,"Medium Usage", IF(tbl_Customers[[#This Row],[total_day_minutes]]&lt;=250,"High Usage","Very High Usage")))</f>
        <v>High Usage</v>
      </c>
      <c r="AE840" t="str">
        <f>IF(tbl_Customers[[#This Row],[total_intl_calls]]&lt;=5,"Low Calls", IF(tbl_Customers[[#This Row],[total_intl_calls]]&lt;=10, "Medium Calls", "High Calls"))</f>
        <v>Low Calls</v>
      </c>
      <c r="AF8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0" s="36" t="str">
        <f>IF(tbl_Customers[[#This Row],[Churn_Risk_Score]]&gt;=10,"High Risk", IF(tbl_Customers[[#This Row],[Churn_Risk_Score]]&gt;=5,"Medium Risk","Low Risk"))</f>
        <v>Low Risk</v>
      </c>
    </row>
    <row r="841" spans="1:33" x14ac:dyDescent="0.35">
      <c r="A841">
        <v>840</v>
      </c>
      <c r="B841" t="s">
        <v>71</v>
      </c>
      <c r="C841">
        <v>140</v>
      </c>
      <c r="D841" t="s">
        <v>21</v>
      </c>
      <c r="E841" t="s">
        <v>22</v>
      </c>
      <c r="F841" t="s">
        <v>22</v>
      </c>
      <c r="G841">
        <v>0</v>
      </c>
      <c r="H841">
        <v>125.3</v>
      </c>
      <c r="I841">
        <v>84</v>
      </c>
      <c r="J841">
        <v>21.3</v>
      </c>
      <c r="K841">
        <v>167.6</v>
      </c>
      <c r="L841">
        <v>121</v>
      </c>
      <c r="M841">
        <v>14.25</v>
      </c>
      <c r="N841">
        <v>260.60000000000002</v>
      </c>
      <c r="O841">
        <v>94</v>
      </c>
      <c r="P841">
        <v>11.73</v>
      </c>
      <c r="Q841">
        <v>8.4</v>
      </c>
      <c r="R841">
        <v>4</v>
      </c>
      <c r="S841">
        <v>2.27</v>
      </c>
      <c r="T841">
        <v>1</v>
      </c>
      <c r="U841" t="s">
        <v>22</v>
      </c>
      <c r="V841">
        <f>IF(tbl_Customers[[#This Row],[churn]] = "yes", 1, 0)</f>
        <v>0</v>
      </c>
      <c r="W841" t="str">
        <f>IF(tbl_Customers[[#This Row],[number_customer_service_calls]] &lt;= 1, "0-1 Calls", IF(tbl_Customers[[#This Row],[number_customer_service_calls]] &lt;= 3, "2-3 Calls", IF(tbl_Customers[[#This Row],[number_customer_service_calls]] &lt;=5, "4-5 Calls", "6+ Calls")))</f>
        <v>0-1 Calls</v>
      </c>
      <c r="X841" t="str">
        <f>IF(tbl_Customers[[#This Row],[account_length]] &lt;= 50, "0-50", IF(tbl_Customers[[#This Row],[account_length]] &lt;=100, "51-100", IF(tbl_Customers[[#This Row],[account_length]] &lt;= 150, "101-150", "151+")))</f>
        <v>101-150</v>
      </c>
      <c r="Y841" t="str">
        <f>IF(tbl_Customers[[#This Row],[total_intl_charge]] &lt;= 3, "Low Charges", "High Charges")</f>
        <v>Low Charges</v>
      </c>
      <c r="Z841" t="str">
        <f>IF(tbl_Customers[[#This Row],[total_eve_calls]]&lt;=80,"Low Calls",
IF(tbl_Customers[[#This Row],[total_eve_calls]]&lt;=120,"Medium Calls","High Calls"))</f>
        <v>High Calls</v>
      </c>
      <c r="AA841" t="str">
        <f>IF(tbl_Customers[[#This Row],[total_eve_charge]]&lt;=15,"Low Charges",
IF(tbl_Customers[[#This Row],[total_eve_charge]]&lt;=20,"Medium Charges","High Charges"))</f>
        <v>Low Charges</v>
      </c>
      <c r="AB8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1" t="str">
        <f>IF(tbl_Customers[[#This Row],[number_vmail_messages]] = 0, "No Usage", IF(tbl_Customers[[#This Row],[number_vmail_messages]] &lt;= 20, "Low Usage", IF(tbl_Customers[[#This Row],[number_vmail_messages]] &lt;= 40, "Medium Usgae", "High Usage")))</f>
        <v>No Usage</v>
      </c>
      <c r="AD841" t="str">
        <f>IF(tbl_Customers[[#This Row],[total_day_minutes]]&lt;=150,"Low Usage", IF(tbl_Customers[[#This Row],[total_day_minutes]]&lt;=200,"Medium Usage", IF(tbl_Customers[[#This Row],[total_day_minutes]]&lt;=250,"High Usage","Very High Usage")))</f>
        <v>Low Usage</v>
      </c>
      <c r="AE841" t="str">
        <f>IF(tbl_Customers[[#This Row],[total_intl_calls]]&lt;=5,"Low Calls", IF(tbl_Customers[[#This Row],[total_intl_calls]]&lt;=10, "Medium Calls", "High Calls"))</f>
        <v>Low Calls</v>
      </c>
      <c r="AF8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1" s="36" t="str">
        <f>IF(tbl_Customers[[#This Row],[Churn_Risk_Score]]&gt;=10,"High Risk", IF(tbl_Customers[[#This Row],[Churn_Risk_Score]]&gt;=5,"Medium Risk","Low Risk"))</f>
        <v>Low Risk</v>
      </c>
    </row>
    <row r="842" spans="1:33" x14ac:dyDescent="0.35">
      <c r="A842">
        <v>841</v>
      </c>
      <c r="B842" t="s">
        <v>64</v>
      </c>
      <c r="C842">
        <v>93</v>
      </c>
      <c r="D842" t="s">
        <v>25</v>
      </c>
      <c r="E842" t="s">
        <v>22</v>
      </c>
      <c r="F842" t="s">
        <v>23</v>
      </c>
      <c r="G842">
        <v>32</v>
      </c>
      <c r="H842">
        <v>138.1</v>
      </c>
      <c r="I842">
        <v>91</v>
      </c>
      <c r="J842">
        <v>23.48</v>
      </c>
      <c r="K842">
        <v>167.3</v>
      </c>
      <c r="L842">
        <v>72</v>
      </c>
      <c r="M842">
        <v>14.22</v>
      </c>
      <c r="N842">
        <v>238.9</v>
      </c>
      <c r="O842">
        <v>115</v>
      </c>
      <c r="P842">
        <v>10.75</v>
      </c>
      <c r="Q842">
        <v>6.8</v>
      </c>
      <c r="R842">
        <v>3</v>
      </c>
      <c r="S842">
        <v>1.84</v>
      </c>
      <c r="T842">
        <v>2</v>
      </c>
      <c r="U842" t="s">
        <v>22</v>
      </c>
      <c r="V842">
        <f>IF(tbl_Customers[[#This Row],[churn]] = "yes", 1, 0)</f>
        <v>0</v>
      </c>
      <c r="W842" t="str">
        <f>IF(tbl_Customers[[#This Row],[number_customer_service_calls]] &lt;= 1, "0-1 Calls", IF(tbl_Customers[[#This Row],[number_customer_service_calls]] &lt;= 3, "2-3 Calls", IF(tbl_Customers[[#This Row],[number_customer_service_calls]] &lt;=5, "4-5 Calls", "6+ Calls")))</f>
        <v>2-3 Calls</v>
      </c>
      <c r="X842" t="str">
        <f>IF(tbl_Customers[[#This Row],[account_length]] &lt;= 50, "0-50", IF(tbl_Customers[[#This Row],[account_length]] &lt;=100, "51-100", IF(tbl_Customers[[#This Row],[account_length]] &lt;= 150, "101-150", "151+")))</f>
        <v>51-100</v>
      </c>
      <c r="Y842" t="str">
        <f>IF(tbl_Customers[[#This Row],[total_intl_charge]] &lt;= 3, "Low Charges", "High Charges")</f>
        <v>Low Charges</v>
      </c>
      <c r="Z842" t="str">
        <f>IF(tbl_Customers[[#This Row],[total_eve_calls]]&lt;=80,"Low Calls",
IF(tbl_Customers[[#This Row],[total_eve_calls]]&lt;=120,"Medium Calls","High Calls"))</f>
        <v>Low Calls</v>
      </c>
      <c r="AA842" t="str">
        <f>IF(tbl_Customers[[#This Row],[total_eve_charge]]&lt;=15,"Low Charges",
IF(tbl_Customers[[#This Row],[total_eve_charge]]&lt;=20,"Medium Charges","High Charges"))</f>
        <v>Low Charges</v>
      </c>
      <c r="AB8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2" t="str">
        <f>IF(tbl_Customers[[#This Row],[number_vmail_messages]] = 0, "No Usage", IF(tbl_Customers[[#This Row],[number_vmail_messages]] &lt;= 20, "Low Usage", IF(tbl_Customers[[#This Row],[number_vmail_messages]] &lt;= 40, "Medium Usgae", "High Usage")))</f>
        <v>Medium Usgae</v>
      </c>
      <c r="AD842" t="str">
        <f>IF(tbl_Customers[[#This Row],[total_day_minutes]]&lt;=150,"Low Usage", IF(tbl_Customers[[#This Row],[total_day_minutes]]&lt;=200,"Medium Usage", IF(tbl_Customers[[#This Row],[total_day_minutes]]&lt;=250,"High Usage","Very High Usage")))</f>
        <v>Low Usage</v>
      </c>
      <c r="AE842" t="str">
        <f>IF(tbl_Customers[[#This Row],[total_intl_calls]]&lt;=5,"Low Calls", IF(tbl_Customers[[#This Row],[total_intl_calls]]&lt;=10, "Medium Calls", "High Calls"))</f>
        <v>Low Calls</v>
      </c>
      <c r="AF8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42" s="36" t="str">
        <f>IF(tbl_Customers[[#This Row],[Churn_Risk_Score]]&gt;=10,"High Risk", IF(tbl_Customers[[#This Row],[Churn_Risk_Score]]&gt;=5,"Medium Risk","Low Risk"))</f>
        <v>Low Risk</v>
      </c>
    </row>
    <row r="843" spans="1:33" x14ac:dyDescent="0.35">
      <c r="A843">
        <v>842</v>
      </c>
      <c r="B843" t="s">
        <v>26</v>
      </c>
      <c r="C843">
        <v>52</v>
      </c>
      <c r="D843" t="s">
        <v>28</v>
      </c>
      <c r="E843" t="s">
        <v>22</v>
      </c>
      <c r="F843" t="s">
        <v>23</v>
      </c>
      <c r="G843">
        <v>38</v>
      </c>
      <c r="H843">
        <v>169.3</v>
      </c>
      <c r="I843">
        <v>88</v>
      </c>
      <c r="J843">
        <v>28.78</v>
      </c>
      <c r="K843">
        <v>225.9</v>
      </c>
      <c r="L843">
        <v>97</v>
      </c>
      <c r="M843">
        <v>19.2</v>
      </c>
      <c r="N843">
        <v>172</v>
      </c>
      <c r="O843">
        <v>86</v>
      </c>
      <c r="P843">
        <v>7.74</v>
      </c>
      <c r="Q843">
        <v>8.1999999999999993</v>
      </c>
      <c r="R843">
        <v>3</v>
      </c>
      <c r="S843">
        <v>2.21</v>
      </c>
      <c r="T843">
        <v>0</v>
      </c>
      <c r="U843" t="s">
        <v>22</v>
      </c>
      <c r="V843">
        <f>IF(tbl_Customers[[#This Row],[churn]] = "yes", 1, 0)</f>
        <v>0</v>
      </c>
      <c r="W843" t="str">
        <f>IF(tbl_Customers[[#This Row],[number_customer_service_calls]] &lt;= 1, "0-1 Calls", IF(tbl_Customers[[#This Row],[number_customer_service_calls]] &lt;= 3, "2-3 Calls", IF(tbl_Customers[[#This Row],[number_customer_service_calls]] &lt;=5, "4-5 Calls", "6+ Calls")))</f>
        <v>0-1 Calls</v>
      </c>
      <c r="X843" t="str">
        <f>IF(tbl_Customers[[#This Row],[account_length]] &lt;= 50, "0-50", IF(tbl_Customers[[#This Row],[account_length]] &lt;=100, "51-100", IF(tbl_Customers[[#This Row],[account_length]] &lt;= 150, "101-150", "151+")))</f>
        <v>51-100</v>
      </c>
      <c r="Y843" t="str">
        <f>IF(tbl_Customers[[#This Row],[total_intl_charge]] &lt;= 3, "Low Charges", "High Charges")</f>
        <v>Low Charges</v>
      </c>
      <c r="Z843" t="str">
        <f>IF(tbl_Customers[[#This Row],[total_eve_calls]]&lt;=80,"Low Calls",
IF(tbl_Customers[[#This Row],[total_eve_calls]]&lt;=120,"Medium Calls","High Calls"))</f>
        <v>Medium Calls</v>
      </c>
      <c r="AA843" t="str">
        <f>IF(tbl_Customers[[#This Row],[total_eve_charge]]&lt;=15,"Low Charges",
IF(tbl_Customers[[#This Row],[total_eve_charge]]&lt;=20,"Medium Charges","High Charges"))</f>
        <v>Medium Charges</v>
      </c>
      <c r="AB8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3" t="str">
        <f>IF(tbl_Customers[[#This Row],[number_vmail_messages]] = 0, "No Usage", IF(tbl_Customers[[#This Row],[number_vmail_messages]] &lt;= 20, "Low Usage", IF(tbl_Customers[[#This Row],[number_vmail_messages]] &lt;= 40, "Medium Usgae", "High Usage")))</f>
        <v>Medium Usgae</v>
      </c>
      <c r="AD843" t="str">
        <f>IF(tbl_Customers[[#This Row],[total_day_minutes]]&lt;=150,"Low Usage", IF(tbl_Customers[[#This Row],[total_day_minutes]]&lt;=200,"Medium Usage", IF(tbl_Customers[[#This Row],[total_day_minutes]]&lt;=250,"High Usage","Very High Usage")))</f>
        <v>Medium Usage</v>
      </c>
      <c r="AE843" t="str">
        <f>IF(tbl_Customers[[#This Row],[total_intl_calls]]&lt;=5,"Low Calls", IF(tbl_Customers[[#This Row],[total_intl_calls]]&lt;=10, "Medium Calls", "High Calls"))</f>
        <v>Low Calls</v>
      </c>
      <c r="AF8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43" s="36" t="str">
        <f>IF(tbl_Customers[[#This Row],[Churn_Risk_Score]]&gt;=10,"High Risk", IF(tbl_Customers[[#This Row],[Churn_Risk_Score]]&gt;=5,"Medium Risk","Low Risk"))</f>
        <v>Low Risk</v>
      </c>
    </row>
    <row r="844" spans="1:33" x14ac:dyDescent="0.35">
      <c r="A844">
        <v>843</v>
      </c>
      <c r="B844" t="s">
        <v>54</v>
      </c>
      <c r="C844">
        <v>64</v>
      </c>
      <c r="D844" t="s">
        <v>21</v>
      </c>
      <c r="E844" t="s">
        <v>22</v>
      </c>
      <c r="F844" t="s">
        <v>23</v>
      </c>
      <c r="G844">
        <v>27</v>
      </c>
      <c r="H844">
        <v>201.3</v>
      </c>
      <c r="I844">
        <v>101</v>
      </c>
      <c r="J844">
        <v>34.22</v>
      </c>
      <c r="K844">
        <v>143.80000000000001</v>
      </c>
      <c r="L844">
        <v>89</v>
      </c>
      <c r="M844">
        <v>12.22</v>
      </c>
      <c r="N844">
        <v>150.19999999999999</v>
      </c>
      <c r="O844">
        <v>127</v>
      </c>
      <c r="P844">
        <v>6.76</v>
      </c>
      <c r="Q844">
        <v>12.3</v>
      </c>
      <c r="R844">
        <v>3</v>
      </c>
      <c r="S844">
        <v>3.32</v>
      </c>
      <c r="T844">
        <v>1</v>
      </c>
      <c r="U844" t="s">
        <v>22</v>
      </c>
      <c r="V844">
        <f>IF(tbl_Customers[[#This Row],[churn]] = "yes", 1, 0)</f>
        <v>0</v>
      </c>
      <c r="W844" t="str">
        <f>IF(tbl_Customers[[#This Row],[number_customer_service_calls]] &lt;= 1, "0-1 Calls", IF(tbl_Customers[[#This Row],[number_customer_service_calls]] &lt;= 3, "2-3 Calls", IF(tbl_Customers[[#This Row],[number_customer_service_calls]] &lt;=5, "4-5 Calls", "6+ Calls")))</f>
        <v>0-1 Calls</v>
      </c>
      <c r="X844" t="str">
        <f>IF(tbl_Customers[[#This Row],[account_length]] &lt;= 50, "0-50", IF(tbl_Customers[[#This Row],[account_length]] &lt;=100, "51-100", IF(tbl_Customers[[#This Row],[account_length]] &lt;= 150, "101-150", "151+")))</f>
        <v>51-100</v>
      </c>
      <c r="Y844" t="str">
        <f>IF(tbl_Customers[[#This Row],[total_intl_charge]] &lt;= 3, "Low Charges", "High Charges")</f>
        <v>High Charges</v>
      </c>
      <c r="Z844" t="str">
        <f>IF(tbl_Customers[[#This Row],[total_eve_calls]]&lt;=80,"Low Calls",
IF(tbl_Customers[[#This Row],[total_eve_calls]]&lt;=120,"Medium Calls","High Calls"))</f>
        <v>Medium Calls</v>
      </c>
      <c r="AA844" t="str">
        <f>IF(tbl_Customers[[#This Row],[total_eve_charge]]&lt;=15,"Low Charges",
IF(tbl_Customers[[#This Row],[total_eve_charge]]&lt;=20,"Medium Charges","High Charges"))</f>
        <v>Low Charges</v>
      </c>
      <c r="AB8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4" t="str">
        <f>IF(tbl_Customers[[#This Row],[number_vmail_messages]] = 0, "No Usage", IF(tbl_Customers[[#This Row],[number_vmail_messages]] &lt;= 20, "Low Usage", IF(tbl_Customers[[#This Row],[number_vmail_messages]] &lt;= 40, "Medium Usgae", "High Usage")))</f>
        <v>Medium Usgae</v>
      </c>
      <c r="AD844" t="str">
        <f>IF(tbl_Customers[[#This Row],[total_day_minutes]]&lt;=150,"Low Usage", IF(tbl_Customers[[#This Row],[total_day_minutes]]&lt;=200,"Medium Usage", IF(tbl_Customers[[#This Row],[total_day_minutes]]&lt;=250,"High Usage","Very High Usage")))</f>
        <v>High Usage</v>
      </c>
      <c r="AE844" t="str">
        <f>IF(tbl_Customers[[#This Row],[total_intl_calls]]&lt;=5,"Low Calls", IF(tbl_Customers[[#This Row],[total_intl_calls]]&lt;=10, "Medium Calls", "High Calls"))</f>
        <v>Low Calls</v>
      </c>
      <c r="AF8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44" s="36" t="str">
        <f>IF(tbl_Customers[[#This Row],[Churn_Risk_Score]]&gt;=10,"High Risk", IF(tbl_Customers[[#This Row],[Churn_Risk_Score]]&gt;=5,"Medium Risk","Low Risk"))</f>
        <v>Low Risk</v>
      </c>
    </row>
    <row r="845" spans="1:33" x14ac:dyDescent="0.35">
      <c r="A845">
        <v>844</v>
      </c>
      <c r="B845" t="s">
        <v>52</v>
      </c>
      <c r="C845">
        <v>48</v>
      </c>
      <c r="D845" t="s">
        <v>21</v>
      </c>
      <c r="E845" t="s">
        <v>22</v>
      </c>
      <c r="F845" t="s">
        <v>22</v>
      </c>
      <c r="G845">
        <v>0</v>
      </c>
      <c r="H845">
        <v>190.4</v>
      </c>
      <c r="I845">
        <v>92</v>
      </c>
      <c r="J845">
        <v>32.369999999999997</v>
      </c>
      <c r="K845">
        <v>317.5</v>
      </c>
      <c r="L845">
        <v>85</v>
      </c>
      <c r="M845">
        <v>26.99</v>
      </c>
      <c r="N845">
        <v>133.4</v>
      </c>
      <c r="O845">
        <v>113</v>
      </c>
      <c r="P845">
        <v>6</v>
      </c>
      <c r="Q845">
        <v>8.3000000000000007</v>
      </c>
      <c r="R845">
        <v>4</v>
      </c>
      <c r="S845">
        <v>2.2400000000000002</v>
      </c>
      <c r="T845">
        <v>2</v>
      </c>
      <c r="U845" t="s">
        <v>22</v>
      </c>
      <c r="V845">
        <f>IF(tbl_Customers[[#This Row],[churn]] = "yes", 1, 0)</f>
        <v>0</v>
      </c>
      <c r="W845" t="str">
        <f>IF(tbl_Customers[[#This Row],[number_customer_service_calls]] &lt;= 1, "0-1 Calls", IF(tbl_Customers[[#This Row],[number_customer_service_calls]] &lt;= 3, "2-3 Calls", IF(tbl_Customers[[#This Row],[number_customer_service_calls]] &lt;=5, "4-5 Calls", "6+ Calls")))</f>
        <v>2-3 Calls</v>
      </c>
      <c r="X845" t="str">
        <f>IF(tbl_Customers[[#This Row],[account_length]] &lt;= 50, "0-50", IF(tbl_Customers[[#This Row],[account_length]] &lt;=100, "51-100", IF(tbl_Customers[[#This Row],[account_length]] &lt;= 150, "101-150", "151+")))</f>
        <v>0-50</v>
      </c>
      <c r="Y845" t="str">
        <f>IF(tbl_Customers[[#This Row],[total_intl_charge]] &lt;= 3, "Low Charges", "High Charges")</f>
        <v>Low Charges</v>
      </c>
      <c r="Z845" t="str">
        <f>IF(tbl_Customers[[#This Row],[total_eve_calls]]&lt;=80,"Low Calls",
IF(tbl_Customers[[#This Row],[total_eve_calls]]&lt;=120,"Medium Calls","High Calls"))</f>
        <v>Medium Calls</v>
      </c>
      <c r="AA845" t="str">
        <f>IF(tbl_Customers[[#This Row],[total_eve_charge]]&lt;=15,"Low Charges",
IF(tbl_Customers[[#This Row],[total_eve_charge]]&lt;=20,"Medium Charges","High Charges"))</f>
        <v>High Charges</v>
      </c>
      <c r="AB8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5" t="str">
        <f>IF(tbl_Customers[[#This Row],[number_vmail_messages]] = 0, "No Usage", IF(tbl_Customers[[#This Row],[number_vmail_messages]] &lt;= 20, "Low Usage", IF(tbl_Customers[[#This Row],[number_vmail_messages]] &lt;= 40, "Medium Usgae", "High Usage")))</f>
        <v>No Usage</v>
      </c>
      <c r="AD845" t="str">
        <f>IF(tbl_Customers[[#This Row],[total_day_minutes]]&lt;=150,"Low Usage", IF(tbl_Customers[[#This Row],[total_day_minutes]]&lt;=200,"Medium Usage", IF(tbl_Customers[[#This Row],[total_day_minutes]]&lt;=250,"High Usage","Very High Usage")))</f>
        <v>Medium Usage</v>
      </c>
      <c r="AE845" t="str">
        <f>IF(tbl_Customers[[#This Row],[total_intl_calls]]&lt;=5,"Low Calls", IF(tbl_Customers[[#This Row],[total_intl_calls]]&lt;=10, "Medium Calls", "High Calls"))</f>
        <v>Low Calls</v>
      </c>
      <c r="AF8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5" s="36" t="str">
        <f>IF(tbl_Customers[[#This Row],[Churn_Risk_Score]]&gt;=10,"High Risk", IF(tbl_Customers[[#This Row],[Churn_Risk_Score]]&gt;=5,"Medium Risk","Low Risk"))</f>
        <v>Low Risk</v>
      </c>
    </row>
    <row r="846" spans="1:33" x14ac:dyDescent="0.35">
      <c r="A846">
        <v>845</v>
      </c>
      <c r="B846" t="s">
        <v>36</v>
      </c>
      <c r="C846">
        <v>181</v>
      </c>
      <c r="D846" t="s">
        <v>25</v>
      </c>
      <c r="E846" t="s">
        <v>22</v>
      </c>
      <c r="F846" t="s">
        <v>22</v>
      </c>
      <c r="G846">
        <v>0</v>
      </c>
      <c r="H846">
        <v>143.30000000000001</v>
      </c>
      <c r="I846">
        <v>91</v>
      </c>
      <c r="J846">
        <v>24.36</v>
      </c>
      <c r="K846">
        <v>195.5</v>
      </c>
      <c r="L846">
        <v>58</v>
      </c>
      <c r="M846">
        <v>16.62</v>
      </c>
      <c r="N846">
        <v>223.3</v>
      </c>
      <c r="O846">
        <v>95</v>
      </c>
      <c r="P846">
        <v>10.050000000000001</v>
      </c>
      <c r="Q846">
        <v>6</v>
      </c>
      <c r="R846">
        <v>7</v>
      </c>
      <c r="S846">
        <v>1.62</v>
      </c>
      <c r="T846">
        <v>1</v>
      </c>
      <c r="U846" t="s">
        <v>22</v>
      </c>
      <c r="V846">
        <f>IF(tbl_Customers[[#This Row],[churn]] = "yes", 1, 0)</f>
        <v>0</v>
      </c>
      <c r="W846" t="str">
        <f>IF(tbl_Customers[[#This Row],[number_customer_service_calls]] &lt;= 1, "0-1 Calls", IF(tbl_Customers[[#This Row],[number_customer_service_calls]] &lt;= 3, "2-3 Calls", IF(tbl_Customers[[#This Row],[number_customer_service_calls]] &lt;=5, "4-5 Calls", "6+ Calls")))</f>
        <v>0-1 Calls</v>
      </c>
      <c r="X846" t="str">
        <f>IF(tbl_Customers[[#This Row],[account_length]] &lt;= 50, "0-50", IF(tbl_Customers[[#This Row],[account_length]] &lt;=100, "51-100", IF(tbl_Customers[[#This Row],[account_length]] &lt;= 150, "101-150", "151+")))</f>
        <v>151+</v>
      </c>
      <c r="Y846" t="str">
        <f>IF(tbl_Customers[[#This Row],[total_intl_charge]] &lt;= 3, "Low Charges", "High Charges")</f>
        <v>Low Charges</v>
      </c>
      <c r="Z846" t="str">
        <f>IF(tbl_Customers[[#This Row],[total_eve_calls]]&lt;=80,"Low Calls",
IF(tbl_Customers[[#This Row],[total_eve_calls]]&lt;=120,"Medium Calls","High Calls"))</f>
        <v>Low Calls</v>
      </c>
      <c r="AA846" t="str">
        <f>IF(tbl_Customers[[#This Row],[total_eve_charge]]&lt;=15,"Low Charges",
IF(tbl_Customers[[#This Row],[total_eve_charge]]&lt;=20,"Medium Charges","High Charges"))</f>
        <v>Medium Charges</v>
      </c>
      <c r="AB8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6" t="str">
        <f>IF(tbl_Customers[[#This Row],[number_vmail_messages]] = 0, "No Usage", IF(tbl_Customers[[#This Row],[number_vmail_messages]] &lt;= 20, "Low Usage", IF(tbl_Customers[[#This Row],[number_vmail_messages]] &lt;= 40, "Medium Usgae", "High Usage")))</f>
        <v>No Usage</v>
      </c>
      <c r="AD846" t="str">
        <f>IF(tbl_Customers[[#This Row],[total_day_minutes]]&lt;=150,"Low Usage", IF(tbl_Customers[[#This Row],[total_day_minutes]]&lt;=200,"Medium Usage", IF(tbl_Customers[[#This Row],[total_day_minutes]]&lt;=250,"High Usage","Very High Usage")))</f>
        <v>Low Usage</v>
      </c>
      <c r="AE846" t="str">
        <f>IF(tbl_Customers[[#This Row],[total_intl_calls]]&lt;=5,"Low Calls", IF(tbl_Customers[[#This Row],[total_intl_calls]]&lt;=10, "Medium Calls", "High Calls"))</f>
        <v>Medium Calls</v>
      </c>
      <c r="AF8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6" s="36" t="str">
        <f>IF(tbl_Customers[[#This Row],[Churn_Risk_Score]]&gt;=10,"High Risk", IF(tbl_Customers[[#This Row],[Churn_Risk_Score]]&gt;=5,"Medium Risk","Low Risk"))</f>
        <v>Low Risk</v>
      </c>
    </row>
    <row r="847" spans="1:33" x14ac:dyDescent="0.35">
      <c r="A847">
        <v>846</v>
      </c>
      <c r="B847" t="s">
        <v>29</v>
      </c>
      <c r="C847">
        <v>168</v>
      </c>
      <c r="D847" t="s">
        <v>21</v>
      </c>
      <c r="E847" t="s">
        <v>22</v>
      </c>
      <c r="F847" t="s">
        <v>23</v>
      </c>
      <c r="G847">
        <v>42</v>
      </c>
      <c r="H847">
        <v>97.4</v>
      </c>
      <c r="I847">
        <v>57</v>
      </c>
      <c r="J847">
        <v>16.559999999999999</v>
      </c>
      <c r="K847">
        <v>203.6</v>
      </c>
      <c r="L847">
        <v>98</v>
      </c>
      <c r="M847">
        <v>17.309999999999999</v>
      </c>
      <c r="N847">
        <v>173.9</v>
      </c>
      <c r="O847">
        <v>124</v>
      </c>
      <c r="P847">
        <v>7.83</v>
      </c>
      <c r="Q847">
        <v>11.4</v>
      </c>
      <c r="R847">
        <v>2</v>
      </c>
      <c r="S847">
        <v>3.08</v>
      </c>
      <c r="T847">
        <v>2</v>
      </c>
      <c r="U847" t="s">
        <v>22</v>
      </c>
      <c r="V847">
        <f>IF(tbl_Customers[[#This Row],[churn]] = "yes", 1, 0)</f>
        <v>0</v>
      </c>
      <c r="W847" t="str">
        <f>IF(tbl_Customers[[#This Row],[number_customer_service_calls]] &lt;= 1, "0-1 Calls", IF(tbl_Customers[[#This Row],[number_customer_service_calls]] &lt;= 3, "2-3 Calls", IF(tbl_Customers[[#This Row],[number_customer_service_calls]] &lt;=5, "4-5 Calls", "6+ Calls")))</f>
        <v>2-3 Calls</v>
      </c>
      <c r="X847" t="str">
        <f>IF(tbl_Customers[[#This Row],[account_length]] &lt;= 50, "0-50", IF(tbl_Customers[[#This Row],[account_length]] &lt;=100, "51-100", IF(tbl_Customers[[#This Row],[account_length]] &lt;= 150, "101-150", "151+")))</f>
        <v>151+</v>
      </c>
      <c r="Y847" t="str">
        <f>IF(tbl_Customers[[#This Row],[total_intl_charge]] &lt;= 3, "Low Charges", "High Charges")</f>
        <v>High Charges</v>
      </c>
      <c r="Z847" t="str">
        <f>IF(tbl_Customers[[#This Row],[total_eve_calls]]&lt;=80,"Low Calls",
IF(tbl_Customers[[#This Row],[total_eve_calls]]&lt;=120,"Medium Calls","High Calls"))</f>
        <v>Medium Calls</v>
      </c>
      <c r="AA847" t="str">
        <f>IF(tbl_Customers[[#This Row],[total_eve_charge]]&lt;=15,"Low Charges",
IF(tbl_Customers[[#This Row],[total_eve_charge]]&lt;=20,"Medium Charges","High Charges"))</f>
        <v>Medium Charges</v>
      </c>
      <c r="AB8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7" t="str">
        <f>IF(tbl_Customers[[#This Row],[number_vmail_messages]] = 0, "No Usage", IF(tbl_Customers[[#This Row],[number_vmail_messages]] &lt;= 20, "Low Usage", IF(tbl_Customers[[#This Row],[number_vmail_messages]] &lt;= 40, "Medium Usgae", "High Usage")))</f>
        <v>High Usage</v>
      </c>
      <c r="AD847" t="str">
        <f>IF(tbl_Customers[[#This Row],[total_day_minutes]]&lt;=150,"Low Usage", IF(tbl_Customers[[#This Row],[total_day_minutes]]&lt;=200,"Medium Usage", IF(tbl_Customers[[#This Row],[total_day_minutes]]&lt;=250,"High Usage","Very High Usage")))</f>
        <v>Low Usage</v>
      </c>
      <c r="AE847" t="str">
        <f>IF(tbl_Customers[[#This Row],[total_intl_calls]]&lt;=5,"Low Calls", IF(tbl_Customers[[#This Row],[total_intl_calls]]&lt;=10, "Medium Calls", "High Calls"))</f>
        <v>Low Calls</v>
      </c>
      <c r="AF8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47" s="36" t="str">
        <f>IF(tbl_Customers[[#This Row],[Churn_Risk_Score]]&gt;=10,"High Risk", IF(tbl_Customers[[#This Row],[Churn_Risk_Score]]&gt;=5,"Medium Risk","Low Risk"))</f>
        <v>Low Risk</v>
      </c>
    </row>
    <row r="848" spans="1:33" x14ac:dyDescent="0.35">
      <c r="A848">
        <v>847</v>
      </c>
      <c r="B848" t="s">
        <v>40</v>
      </c>
      <c r="C848">
        <v>155</v>
      </c>
      <c r="D848" t="s">
        <v>21</v>
      </c>
      <c r="E848" t="s">
        <v>22</v>
      </c>
      <c r="F848" t="s">
        <v>22</v>
      </c>
      <c r="G848">
        <v>0</v>
      </c>
      <c r="H848">
        <v>181.4</v>
      </c>
      <c r="I848">
        <v>111</v>
      </c>
      <c r="J848">
        <v>30.84</v>
      </c>
      <c r="K848">
        <v>167.7</v>
      </c>
      <c r="L848">
        <v>92</v>
      </c>
      <c r="M848">
        <v>14.25</v>
      </c>
      <c r="N848">
        <v>168.5</v>
      </c>
      <c r="O848">
        <v>122</v>
      </c>
      <c r="P848">
        <v>7.58</v>
      </c>
      <c r="Q848">
        <v>11.3</v>
      </c>
      <c r="R848">
        <v>3</v>
      </c>
      <c r="S848">
        <v>3.05</v>
      </c>
      <c r="T848">
        <v>3</v>
      </c>
      <c r="U848" t="s">
        <v>22</v>
      </c>
      <c r="V848">
        <f>IF(tbl_Customers[[#This Row],[churn]] = "yes", 1, 0)</f>
        <v>0</v>
      </c>
      <c r="W848" t="str">
        <f>IF(tbl_Customers[[#This Row],[number_customer_service_calls]] &lt;= 1, "0-1 Calls", IF(tbl_Customers[[#This Row],[number_customer_service_calls]] &lt;= 3, "2-3 Calls", IF(tbl_Customers[[#This Row],[number_customer_service_calls]] &lt;=5, "4-5 Calls", "6+ Calls")))</f>
        <v>2-3 Calls</v>
      </c>
      <c r="X848" t="str">
        <f>IF(tbl_Customers[[#This Row],[account_length]] &lt;= 50, "0-50", IF(tbl_Customers[[#This Row],[account_length]] &lt;=100, "51-100", IF(tbl_Customers[[#This Row],[account_length]] &lt;= 150, "101-150", "151+")))</f>
        <v>151+</v>
      </c>
      <c r="Y848" t="str">
        <f>IF(tbl_Customers[[#This Row],[total_intl_charge]] &lt;= 3, "Low Charges", "High Charges")</f>
        <v>High Charges</v>
      </c>
      <c r="Z848" t="str">
        <f>IF(tbl_Customers[[#This Row],[total_eve_calls]]&lt;=80,"Low Calls",
IF(tbl_Customers[[#This Row],[total_eve_calls]]&lt;=120,"Medium Calls","High Calls"))</f>
        <v>Medium Calls</v>
      </c>
      <c r="AA848" t="str">
        <f>IF(tbl_Customers[[#This Row],[total_eve_charge]]&lt;=15,"Low Charges",
IF(tbl_Customers[[#This Row],[total_eve_charge]]&lt;=20,"Medium Charges","High Charges"))</f>
        <v>Low Charges</v>
      </c>
      <c r="AB8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8" t="str">
        <f>IF(tbl_Customers[[#This Row],[number_vmail_messages]] = 0, "No Usage", IF(tbl_Customers[[#This Row],[number_vmail_messages]] &lt;= 20, "Low Usage", IF(tbl_Customers[[#This Row],[number_vmail_messages]] &lt;= 40, "Medium Usgae", "High Usage")))</f>
        <v>No Usage</v>
      </c>
      <c r="AD848" t="str">
        <f>IF(tbl_Customers[[#This Row],[total_day_minutes]]&lt;=150,"Low Usage", IF(tbl_Customers[[#This Row],[total_day_minutes]]&lt;=200,"Medium Usage", IF(tbl_Customers[[#This Row],[total_day_minutes]]&lt;=250,"High Usage","Very High Usage")))</f>
        <v>Medium Usage</v>
      </c>
      <c r="AE848" t="str">
        <f>IF(tbl_Customers[[#This Row],[total_intl_calls]]&lt;=5,"Low Calls", IF(tbl_Customers[[#This Row],[total_intl_calls]]&lt;=10, "Medium Calls", "High Calls"))</f>
        <v>Low Calls</v>
      </c>
      <c r="AF8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48" s="36" t="str">
        <f>IF(tbl_Customers[[#This Row],[Churn_Risk_Score]]&gt;=10,"High Risk", IF(tbl_Customers[[#This Row],[Churn_Risk_Score]]&gt;=5,"Medium Risk","Low Risk"))</f>
        <v>Low Risk</v>
      </c>
    </row>
    <row r="849" spans="1:33" x14ac:dyDescent="0.35">
      <c r="A849">
        <v>848</v>
      </c>
      <c r="B849" t="s">
        <v>75</v>
      </c>
      <c r="C849">
        <v>105</v>
      </c>
      <c r="D849" t="s">
        <v>28</v>
      </c>
      <c r="E849" t="s">
        <v>22</v>
      </c>
      <c r="F849" t="s">
        <v>22</v>
      </c>
      <c r="G849">
        <v>0</v>
      </c>
      <c r="H849">
        <v>246.4</v>
      </c>
      <c r="I849">
        <v>83</v>
      </c>
      <c r="J849">
        <v>41.89</v>
      </c>
      <c r="K849">
        <v>256.2</v>
      </c>
      <c r="L849">
        <v>101</v>
      </c>
      <c r="M849">
        <v>21.78</v>
      </c>
      <c r="N849">
        <v>169</v>
      </c>
      <c r="O849">
        <v>151</v>
      </c>
      <c r="P849">
        <v>7.61</v>
      </c>
      <c r="Q849">
        <v>3.8</v>
      </c>
      <c r="R849">
        <v>4</v>
      </c>
      <c r="S849">
        <v>1.03</v>
      </c>
      <c r="T849">
        <v>0</v>
      </c>
      <c r="U849" t="s">
        <v>22</v>
      </c>
      <c r="V849">
        <f>IF(tbl_Customers[[#This Row],[churn]] = "yes", 1, 0)</f>
        <v>0</v>
      </c>
      <c r="W849" t="str">
        <f>IF(tbl_Customers[[#This Row],[number_customer_service_calls]] &lt;= 1, "0-1 Calls", IF(tbl_Customers[[#This Row],[number_customer_service_calls]] &lt;= 3, "2-3 Calls", IF(tbl_Customers[[#This Row],[number_customer_service_calls]] &lt;=5, "4-5 Calls", "6+ Calls")))</f>
        <v>0-1 Calls</v>
      </c>
      <c r="X849" t="str">
        <f>IF(tbl_Customers[[#This Row],[account_length]] &lt;= 50, "0-50", IF(tbl_Customers[[#This Row],[account_length]] &lt;=100, "51-100", IF(tbl_Customers[[#This Row],[account_length]] &lt;= 150, "101-150", "151+")))</f>
        <v>101-150</v>
      </c>
      <c r="Y849" t="str">
        <f>IF(tbl_Customers[[#This Row],[total_intl_charge]] &lt;= 3, "Low Charges", "High Charges")</f>
        <v>Low Charges</v>
      </c>
      <c r="Z849" t="str">
        <f>IF(tbl_Customers[[#This Row],[total_eve_calls]]&lt;=80,"Low Calls",
IF(tbl_Customers[[#This Row],[total_eve_calls]]&lt;=120,"Medium Calls","High Calls"))</f>
        <v>Medium Calls</v>
      </c>
      <c r="AA849" t="str">
        <f>IF(tbl_Customers[[#This Row],[total_eve_charge]]&lt;=15,"Low Charges",
IF(tbl_Customers[[#This Row],[total_eve_charge]]&lt;=20,"Medium Charges","High Charges"))</f>
        <v>High Charges</v>
      </c>
      <c r="AB8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9" t="str">
        <f>IF(tbl_Customers[[#This Row],[number_vmail_messages]] = 0, "No Usage", IF(tbl_Customers[[#This Row],[number_vmail_messages]] &lt;= 20, "Low Usage", IF(tbl_Customers[[#This Row],[number_vmail_messages]] &lt;= 40, "Medium Usgae", "High Usage")))</f>
        <v>No Usage</v>
      </c>
      <c r="AD849" t="str">
        <f>IF(tbl_Customers[[#This Row],[total_day_minutes]]&lt;=150,"Low Usage", IF(tbl_Customers[[#This Row],[total_day_minutes]]&lt;=200,"Medium Usage", IF(tbl_Customers[[#This Row],[total_day_minutes]]&lt;=250,"High Usage","Very High Usage")))</f>
        <v>High Usage</v>
      </c>
      <c r="AE849" t="str">
        <f>IF(tbl_Customers[[#This Row],[total_intl_calls]]&lt;=5,"Low Calls", IF(tbl_Customers[[#This Row],[total_intl_calls]]&lt;=10, "Medium Calls", "High Calls"))</f>
        <v>Low Calls</v>
      </c>
      <c r="AF8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9" s="36" t="str">
        <f>IF(tbl_Customers[[#This Row],[Churn_Risk_Score]]&gt;=10,"High Risk", IF(tbl_Customers[[#This Row],[Churn_Risk_Score]]&gt;=5,"Medium Risk","Low Risk"))</f>
        <v>Low Risk</v>
      </c>
    </row>
    <row r="850" spans="1:33" x14ac:dyDescent="0.35">
      <c r="A850">
        <v>849</v>
      </c>
      <c r="B850" t="s">
        <v>75</v>
      </c>
      <c r="C850">
        <v>182</v>
      </c>
      <c r="D850" t="s">
        <v>21</v>
      </c>
      <c r="E850" t="s">
        <v>22</v>
      </c>
      <c r="F850" t="s">
        <v>22</v>
      </c>
      <c r="G850">
        <v>0</v>
      </c>
      <c r="H850">
        <v>104.9</v>
      </c>
      <c r="I850">
        <v>111</v>
      </c>
      <c r="J850">
        <v>17.829999999999998</v>
      </c>
      <c r="K850">
        <v>198.5</v>
      </c>
      <c r="L850">
        <v>120</v>
      </c>
      <c r="M850">
        <v>16.87</v>
      </c>
      <c r="N850">
        <v>258.2</v>
      </c>
      <c r="O850">
        <v>91</v>
      </c>
      <c r="P850">
        <v>11.62</v>
      </c>
      <c r="Q850">
        <v>8</v>
      </c>
      <c r="R850">
        <v>5</v>
      </c>
      <c r="S850">
        <v>2.16</v>
      </c>
      <c r="T850">
        <v>2</v>
      </c>
      <c r="U850" t="s">
        <v>22</v>
      </c>
      <c r="V850">
        <f>IF(tbl_Customers[[#This Row],[churn]] = "yes", 1, 0)</f>
        <v>0</v>
      </c>
      <c r="W850" t="str">
        <f>IF(tbl_Customers[[#This Row],[number_customer_service_calls]] &lt;= 1, "0-1 Calls", IF(tbl_Customers[[#This Row],[number_customer_service_calls]] &lt;= 3, "2-3 Calls", IF(tbl_Customers[[#This Row],[number_customer_service_calls]] &lt;=5, "4-5 Calls", "6+ Calls")))</f>
        <v>2-3 Calls</v>
      </c>
      <c r="X850" t="str">
        <f>IF(tbl_Customers[[#This Row],[account_length]] &lt;= 50, "0-50", IF(tbl_Customers[[#This Row],[account_length]] &lt;=100, "51-100", IF(tbl_Customers[[#This Row],[account_length]] &lt;= 150, "101-150", "151+")))</f>
        <v>151+</v>
      </c>
      <c r="Y850" t="str">
        <f>IF(tbl_Customers[[#This Row],[total_intl_charge]] &lt;= 3, "Low Charges", "High Charges")</f>
        <v>Low Charges</v>
      </c>
      <c r="Z850" t="str">
        <f>IF(tbl_Customers[[#This Row],[total_eve_calls]]&lt;=80,"Low Calls",
IF(tbl_Customers[[#This Row],[total_eve_calls]]&lt;=120,"Medium Calls","High Calls"))</f>
        <v>Medium Calls</v>
      </c>
      <c r="AA850" t="str">
        <f>IF(tbl_Customers[[#This Row],[total_eve_charge]]&lt;=15,"Low Charges",
IF(tbl_Customers[[#This Row],[total_eve_charge]]&lt;=20,"Medium Charges","High Charges"))</f>
        <v>Medium Charges</v>
      </c>
      <c r="AB8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50" t="str">
        <f>IF(tbl_Customers[[#This Row],[number_vmail_messages]] = 0, "No Usage", IF(tbl_Customers[[#This Row],[number_vmail_messages]] &lt;= 20, "Low Usage", IF(tbl_Customers[[#This Row],[number_vmail_messages]] &lt;= 40, "Medium Usgae", "High Usage")))</f>
        <v>No Usage</v>
      </c>
      <c r="AD850" t="str">
        <f>IF(tbl_Customers[[#This Row],[total_day_minutes]]&lt;=150,"Low Usage", IF(tbl_Customers[[#This Row],[total_day_minutes]]&lt;=200,"Medium Usage", IF(tbl_Customers[[#This Row],[total_day_minutes]]&lt;=250,"High Usage","Very High Usage")))</f>
        <v>Low Usage</v>
      </c>
      <c r="AE850" t="str">
        <f>IF(tbl_Customers[[#This Row],[total_intl_calls]]&lt;=5,"Low Calls", IF(tbl_Customers[[#This Row],[total_intl_calls]]&lt;=10, "Medium Calls", "High Calls"))</f>
        <v>Low Calls</v>
      </c>
      <c r="AF8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50" s="36" t="str">
        <f>IF(tbl_Customers[[#This Row],[Churn_Risk_Score]]&gt;=10,"High Risk", IF(tbl_Customers[[#This Row],[Churn_Risk_Score]]&gt;=5,"Medium Risk","Low Risk"))</f>
        <v>Low Risk</v>
      </c>
    </row>
    <row r="851" spans="1:33" x14ac:dyDescent="0.35">
      <c r="A851">
        <v>850</v>
      </c>
      <c r="B851" t="s">
        <v>36</v>
      </c>
      <c r="C851">
        <v>104</v>
      </c>
      <c r="D851" t="s">
        <v>21</v>
      </c>
      <c r="E851" t="s">
        <v>22</v>
      </c>
      <c r="F851" t="s">
        <v>22</v>
      </c>
      <c r="G851">
        <v>0</v>
      </c>
      <c r="H851">
        <v>156.19999999999999</v>
      </c>
      <c r="I851">
        <v>93</v>
      </c>
      <c r="J851">
        <v>26.55</v>
      </c>
      <c r="K851">
        <v>193</v>
      </c>
      <c r="L851">
        <v>54</v>
      </c>
      <c r="M851">
        <v>16.41</v>
      </c>
      <c r="N851">
        <v>222.7</v>
      </c>
      <c r="O851">
        <v>94</v>
      </c>
      <c r="P851">
        <v>10.02</v>
      </c>
      <c r="Q851">
        <v>13.1</v>
      </c>
      <c r="R851">
        <v>5</v>
      </c>
      <c r="S851">
        <v>3.54</v>
      </c>
      <c r="T851">
        <v>1</v>
      </c>
      <c r="U851" t="s">
        <v>22</v>
      </c>
      <c r="V851">
        <f>IF(tbl_Customers[[#This Row],[churn]] = "yes", 1, 0)</f>
        <v>0</v>
      </c>
      <c r="W851" t="str">
        <f>IF(tbl_Customers[[#This Row],[number_customer_service_calls]] &lt;= 1, "0-1 Calls", IF(tbl_Customers[[#This Row],[number_customer_service_calls]] &lt;= 3, "2-3 Calls", IF(tbl_Customers[[#This Row],[number_customer_service_calls]] &lt;=5, "4-5 Calls", "6+ Calls")))</f>
        <v>0-1 Calls</v>
      </c>
      <c r="X851" t="str">
        <f>IF(tbl_Customers[[#This Row],[account_length]] &lt;= 50, "0-50", IF(tbl_Customers[[#This Row],[account_length]] &lt;=100, "51-100", IF(tbl_Customers[[#This Row],[account_length]] &lt;= 150, "101-150", "151+")))</f>
        <v>101-150</v>
      </c>
      <c r="Y851" t="str">
        <f>IF(tbl_Customers[[#This Row],[total_intl_charge]] &lt;= 3, "Low Charges", "High Charges")</f>
        <v>High Charges</v>
      </c>
      <c r="Z851" t="str">
        <f>IF(tbl_Customers[[#This Row],[total_eve_calls]]&lt;=80,"Low Calls",
IF(tbl_Customers[[#This Row],[total_eve_calls]]&lt;=120,"Medium Calls","High Calls"))</f>
        <v>Low Calls</v>
      </c>
      <c r="AA851" t="str">
        <f>IF(tbl_Customers[[#This Row],[total_eve_charge]]&lt;=15,"Low Charges",
IF(tbl_Customers[[#This Row],[total_eve_charge]]&lt;=20,"Medium Charges","High Charges"))</f>
        <v>Medium Charges</v>
      </c>
      <c r="AB8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1" t="str">
        <f>IF(tbl_Customers[[#This Row],[number_vmail_messages]] = 0, "No Usage", IF(tbl_Customers[[#This Row],[number_vmail_messages]] &lt;= 20, "Low Usage", IF(tbl_Customers[[#This Row],[number_vmail_messages]] &lt;= 40, "Medium Usgae", "High Usage")))</f>
        <v>No Usage</v>
      </c>
      <c r="AD851" t="str">
        <f>IF(tbl_Customers[[#This Row],[total_day_minutes]]&lt;=150,"Low Usage", IF(tbl_Customers[[#This Row],[total_day_minutes]]&lt;=200,"Medium Usage", IF(tbl_Customers[[#This Row],[total_day_minutes]]&lt;=250,"High Usage","Very High Usage")))</f>
        <v>Medium Usage</v>
      </c>
      <c r="AE851" t="str">
        <f>IF(tbl_Customers[[#This Row],[total_intl_calls]]&lt;=5,"Low Calls", IF(tbl_Customers[[#This Row],[total_intl_calls]]&lt;=10, "Medium Calls", "High Calls"))</f>
        <v>Low Calls</v>
      </c>
      <c r="AF8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51" s="36" t="str">
        <f>IF(tbl_Customers[[#This Row],[Churn_Risk_Score]]&gt;=10,"High Risk", IF(tbl_Customers[[#This Row],[Churn_Risk_Score]]&gt;=5,"Medium Risk","Low Risk"))</f>
        <v>Low Risk</v>
      </c>
    </row>
    <row r="852" spans="1:33" x14ac:dyDescent="0.35">
      <c r="A852">
        <v>851</v>
      </c>
      <c r="B852" t="s">
        <v>20</v>
      </c>
      <c r="C852">
        <v>102</v>
      </c>
      <c r="D852" t="s">
        <v>21</v>
      </c>
      <c r="E852" t="s">
        <v>22</v>
      </c>
      <c r="F852" t="s">
        <v>22</v>
      </c>
      <c r="G852">
        <v>0</v>
      </c>
      <c r="H852">
        <v>114.8</v>
      </c>
      <c r="I852">
        <v>125</v>
      </c>
      <c r="J852">
        <v>19.52</v>
      </c>
      <c r="K852">
        <v>81.900000000000006</v>
      </c>
      <c r="L852">
        <v>126</v>
      </c>
      <c r="M852">
        <v>6.96</v>
      </c>
      <c r="N852">
        <v>304.3</v>
      </c>
      <c r="O852">
        <v>101</v>
      </c>
      <c r="P852">
        <v>13.69</v>
      </c>
      <c r="Q852">
        <v>12</v>
      </c>
      <c r="R852">
        <v>4</v>
      </c>
      <c r="S852">
        <v>3.24</v>
      </c>
      <c r="T852">
        <v>0</v>
      </c>
      <c r="U852" t="s">
        <v>22</v>
      </c>
      <c r="V852">
        <f>IF(tbl_Customers[[#This Row],[churn]] = "yes", 1, 0)</f>
        <v>0</v>
      </c>
      <c r="W852" t="str">
        <f>IF(tbl_Customers[[#This Row],[number_customer_service_calls]] &lt;= 1, "0-1 Calls", IF(tbl_Customers[[#This Row],[number_customer_service_calls]] &lt;= 3, "2-3 Calls", IF(tbl_Customers[[#This Row],[number_customer_service_calls]] &lt;=5, "4-5 Calls", "6+ Calls")))</f>
        <v>0-1 Calls</v>
      </c>
      <c r="X852" t="str">
        <f>IF(tbl_Customers[[#This Row],[account_length]] &lt;= 50, "0-50", IF(tbl_Customers[[#This Row],[account_length]] &lt;=100, "51-100", IF(tbl_Customers[[#This Row],[account_length]] &lt;= 150, "101-150", "151+")))</f>
        <v>101-150</v>
      </c>
      <c r="Y852" t="str">
        <f>IF(tbl_Customers[[#This Row],[total_intl_charge]] &lt;= 3, "Low Charges", "High Charges")</f>
        <v>High Charges</v>
      </c>
      <c r="Z852" t="str">
        <f>IF(tbl_Customers[[#This Row],[total_eve_calls]]&lt;=80,"Low Calls",
IF(tbl_Customers[[#This Row],[total_eve_calls]]&lt;=120,"Medium Calls","High Calls"))</f>
        <v>High Calls</v>
      </c>
      <c r="AA852" t="str">
        <f>IF(tbl_Customers[[#This Row],[total_eve_charge]]&lt;=15,"Low Charges",
IF(tbl_Customers[[#This Row],[total_eve_charge]]&lt;=20,"Medium Charges","High Charges"))</f>
        <v>Low Charges</v>
      </c>
      <c r="AB8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2" t="str">
        <f>IF(tbl_Customers[[#This Row],[number_vmail_messages]] = 0, "No Usage", IF(tbl_Customers[[#This Row],[number_vmail_messages]] &lt;= 20, "Low Usage", IF(tbl_Customers[[#This Row],[number_vmail_messages]] &lt;= 40, "Medium Usgae", "High Usage")))</f>
        <v>No Usage</v>
      </c>
      <c r="AD852" t="str">
        <f>IF(tbl_Customers[[#This Row],[total_day_minutes]]&lt;=150,"Low Usage", IF(tbl_Customers[[#This Row],[total_day_minutes]]&lt;=200,"Medium Usage", IF(tbl_Customers[[#This Row],[total_day_minutes]]&lt;=250,"High Usage","Very High Usage")))</f>
        <v>Low Usage</v>
      </c>
      <c r="AE852" t="str">
        <f>IF(tbl_Customers[[#This Row],[total_intl_calls]]&lt;=5,"Low Calls", IF(tbl_Customers[[#This Row],[total_intl_calls]]&lt;=10, "Medium Calls", "High Calls"))</f>
        <v>Low Calls</v>
      </c>
      <c r="AF8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52" s="36" t="str">
        <f>IF(tbl_Customers[[#This Row],[Churn_Risk_Score]]&gt;=10,"High Risk", IF(tbl_Customers[[#This Row],[Churn_Risk_Score]]&gt;=5,"Medium Risk","Low Risk"))</f>
        <v>Low Risk</v>
      </c>
    </row>
    <row r="853" spans="1:33" x14ac:dyDescent="0.35">
      <c r="A853">
        <v>852</v>
      </c>
      <c r="B853" t="s">
        <v>68</v>
      </c>
      <c r="C853">
        <v>122</v>
      </c>
      <c r="D853" t="s">
        <v>21</v>
      </c>
      <c r="E853" t="s">
        <v>22</v>
      </c>
      <c r="F853" t="s">
        <v>22</v>
      </c>
      <c r="G853">
        <v>0</v>
      </c>
      <c r="H853">
        <v>232.5</v>
      </c>
      <c r="I853">
        <v>96</v>
      </c>
      <c r="J853">
        <v>39.53</v>
      </c>
      <c r="K853">
        <v>205.5</v>
      </c>
      <c r="L853">
        <v>120</v>
      </c>
      <c r="M853">
        <v>17.47</v>
      </c>
      <c r="N853">
        <v>213.7</v>
      </c>
      <c r="O853">
        <v>91</v>
      </c>
      <c r="P853">
        <v>9.6199999999999992</v>
      </c>
      <c r="Q853">
        <v>11.9</v>
      </c>
      <c r="R853">
        <v>2</v>
      </c>
      <c r="S853">
        <v>3.21</v>
      </c>
      <c r="T853">
        <v>0</v>
      </c>
      <c r="U853" t="s">
        <v>22</v>
      </c>
      <c r="V853">
        <f>IF(tbl_Customers[[#This Row],[churn]] = "yes", 1, 0)</f>
        <v>0</v>
      </c>
      <c r="W853" t="str">
        <f>IF(tbl_Customers[[#This Row],[number_customer_service_calls]] &lt;= 1, "0-1 Calls", IF(tbl_Customers[[#This Row],[number_customer_service_calls]] &lt;= 3, "2-3 Calls", IF(tbl_Customers[[#This Row],[number_customer_service_calls]] &lt;=5, "4-5 Calls", "6+ Calls")))</f>
        <v>0-1 Calls</v>
      </c>
      <c r="X853" t="str">
        <f>IF(tbl_Customers[[#This Row],[account_length]] &lt;= 50, "0-50", IF(tbl_Customers[[#This Row],[account_length]] &lt;=100, "51-100", IF(tbl_Customers[[#This Row],[account_length]] &lt;= 150, "101-150", "151+")))</f>
        <v>101-150</v>
      </c>
      <c r="Y853" t="str">
        <f>IF(tbl_Customers[[#This Row],[total_intl_charge]] &lt;= 3, "Low Charges", "High Charges")</f>
        <v>High Charges</v>
      </c>
      <c r="Z853" t="str">
        <f>IF(tbl_Customers[[#This Row],[total_eve_calls]]&lt;=80,"Low Calls",
IF(tbl_Customers[[#This Row],[total_eve_calls]]&lt;=120,"Medium Calls","High Calls"))</f>
        <v>Medium Calls</v>
      </c>
      <c r="AA853" t="str">
        <f>IF(tbl_Customers[[#This Row],[total_eve_charge]]&lt;=15,"Low Charges",
IF(tbl_Customers[[#This Row],[total_eve_charge]]&lt;=20,"Medium Charges","High Charges"))</f>
        <v>Medium Charges</v>
      </c>
      <c r="AB8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3" t="str">
        <f>IF(tbl_Customers[[#This Row],[number_vmail_messages]] = 0, "No Usage", IF(tbl_Customers[[#This Row],[number_vmail_messages]] &lt;= 20, "Low Usage", IF(tbl_Customers[[#This Row],[number_vmail_messages]] &lt;= 40, "Medium Usgae", "High Usage")))</f>
        <v>No Usage</v>
      </c>
      <c r="AD853" t="str">
        <f>IF(tbl_Customers[[#This Row],[total_day_minutes]]&lt;=150,"Low Usage", IF(tbl_Customers[[#This Row],[total_day_minutes]]&lt;=200,"Medium Usage", IF(tbl_Customers[[#This Row],[total_day_minutes]]&lt;=250,"High Usage","Very High Usage")))</f>
        <v>High Usage</v>
      </c>
      <c r="AE853" t="str">
        <f>IF(tbl_Customers[[#This Row],[total_intl_calls]]&lt;=5,"Low Calls", IF(tbl_Customers[[#This Row],[total_intl_calls]]&lt;=10, "Medium Calls", "High Calls"))</f>
        <v>Low Calls</v>
      </c>
      <c r="AF8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53" s="36" t="str">
        <f>IF(tbl_Customers[[#This Row],[Churn_Risk_Score]]&gt;=10,"High Risk", IF(tbl_Customers[[#This Row],[Churn_Risk_Score]]&gt;=5,"Medium Risk","Low Risk"))</f>
        <v>Low Risk</v>
      </c>
    </row>
    <row r="854" spans="1:33" x14ac:dyDescent="0.35">
      <c r="A854">
        <v>853</v>
      </c>
      <c r="B854" t="s">
        <v>43</v>
      </c>
      <c r="C854">
        <v>41</v>
      </c>
      <c r="D854" t="s">
        <v>21</v>
      </c>
      <c r="E854" t="s">
        <v>22</v>
      </c>
      <c r="F854" t="s">
        <v>22</v>
      </c>
      <c r="G854">
        <v>0</v>
      </c>
      <c r="H854">
        <v>143.6</v>
      </c>
      <c r="I854">
        <v>117</v>
      </c>
      <c r="J854">
        <v>24.41</v>
      </c>
      <c r="K854">
        <v>152.4</v>
      </c>
      <c r="L854">
        <v>108</v>
      </c>
      <c r="M854">
        <v>12.95</v>
      </c>
      <c r="N854">
        <v>194.4</v>
      </c>
      <c r="O854">
        <v>110</v>
      </c>
      <c r="P854">
        <v>8.75</v>
      </c>
      <c r="Q854">
        <v>8.6</v>
      </c>
      <c r="R854">
        <v>3</v>
      </c>
      <c r="S854">
        <v>2.3199999999999998</v>
      </c>
      <c r="T854">
        <v>1</v>
      </c>
      <c r="U854" t="s">
        <v>22</v>
      </c>
      <c r="V854">
        <f>IF(tbl_Customers[[#This Row],[churn]] = "yes", 1, 0)</f>
        <v>0</v>
      </c>
      <c r="W854" t="str">
        <f>IF(tbl_Customers[[#This Row],[number_customer_service_calls]] &lt;= 1, "0-1 Calls", IF(tbl_Customers[[#This Row],[number_customer_service_calls]] &lt;= 3, "2-3 Calls", IF(tbl_Customers[[#This Row],[number_customer_service_calls]] &lt;=5, "4-5 Calls", "6+ Calls")))</f>
        <v>0-1 Calls</v>
      </c>
      <c r="X854" t="str">
        <f>IF(tbl_Customers[[#This Row],[account_length]] &lt;= 50, "0-50", IF(tbl_Customers[[#This Row],[account_length]] &lt;=100, "51-100", IF(tbl_Customers[[#This Row],[account_length]] &lt;= 150, "101-150", "151+")))</f>
        <v>0-50</v>
      </c>
      <c r="Y854" t="str">
        <f>IF(tbl_Customers[[#This Row],[total_intl_charge]] &lt;= 3, "Low Charges", "High Charges")</f>
        <v>Low Charges</v>
      </c>
      <c r="Z854" t="str">
        <f>IF(tbl_Customers[[#This Row],[total_eve_calls]]&lt;=80,"Low Calls",
IF(tbl_Customers[[#This Row],[total_eve_calls]]&lt;=120,"Medium Calls","High Calls"))</f>
        <v>Medium Calls</v>
      </c>
      <c r="AA854" t="str">
        <f>IF(tbl_Customers[[#This Row],[total_eve_charge]]&lt;=15,"Low Charges",
IF(tbl_Customers[[#This Row],[total_eve_charge]]&lt;=20,"Medium Charges","High Charges"))</f>
        <v>Low Charges</v>
      </c>
      <c r="AB8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54" t="str">
        <f>IF(tbl_Customers[[#This Row],[number_vmail_messages]] = 0, "No Usage", IF(tbl_Customers[[#This Row],[number_vmail_messages]] &lt;= 20, "Low Usage", IF(tbl_Customers[[#This Row],[number_vmail_messages]] &lt;= 40, "Medium Usgae", "High Usage")))</f>
        <v>No Usage</v>
      </c>
      <c r="AD854" t="str">
        <f>IF(tbl_Customers[[#This Row],[total_day_minutes]]&lt;=150,"Low Usage", IF(tbl_Customers[[#This Row],[total_day_minutes]]&lt;=200,"Medium Usage", IF(tbl_Customers[[#This Row],[total_day_minutes]]&lt;=250,"High Usage","Very High Usage")))</f>
        <v>Low Usage</v>
      </c>
      <c r="AE854" t="str">
        <f>IF(tbl_Customers[[#This Row],[total_intl_calls]]&lt;=5,"Low Calls", IF(tbl_Customers[[#This Row],[total_intl_calls]]&lt;=10, "Medium Calls", "High Calls"))</f>
        <v>Low Calls</v>
      </c>
      <c r="AF8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54" s="36" t="str">
        <f>IF(tbl_Customers[[#This Row],[Churn_Risk_Score]]&gt;=10,"High Risk", IF(tbl_Customers[[#This Row],[Churn_Risk_Score]]&gt;=5,"Medium Risk","Low Risk"))</f>
        <v>Low Risk</v>
      </c>
    </row>
    <row r="855" spans="1:33" x14ac:dyDescent="0.35">
      <c r="A855">
        <v>854</v>
      </c>
      <c r="B855" t="s">
        <v>48</v>
      </c>
      <c r="C855">
        <v>132</v>
      </c>
      <c r="D855" t="s">
        <v>21</v>
      </c>
      <c r="E855" t="s">
        <v>22</v>
      </c>
      <c r="F855" t="s">
        <v>22</v>
      </c>
      <c r="G855">
        <v>0</v>
      </c>
      <c r="H855">
        <v>176.7</v>
      </c>
      <c r="I855">
        <v>132</v>
      </c>
      <c r="J855">
        <v>30.04</v>
      </c>
      <c r="K855">
        <v>244.1</v>
      </c>
      <c r="L855">
        <v>80</v>
      </c>
      <c r="M855">
        <v>20.75</v>
      </c>
      <c r="N855">
        <v>176.3</v>
      </c>
      <c r="O855">
        <v>120</v>
      </c>
      <c r="P855">
        <v>7.93</v>
      </c>
      <c r="Q855">
        <v>9.1</v>
      </c>
      <c r="R855">
        <v>4</v>
      </c>
      <c r="S855">
        <v>2.46</v>
      </c>
      <c r="T855">
        <v>2</v>
      </c>
      <c r="U855" t="s">
        <v>22</v>
      </c>
      <c r="V855">
        <f>IF(tbl_Customers[[#This Row],[churn]] = "yes", 1, 0)</f>
        <v>0</v>
      </c>
      <c r="W855" t="str">
        <f>IF(tbl_Customers[[#This Row],[number_customer_service_calls]] &lt;= 1, "0-1 Calls", IF(tbl_Customers[[#This Row],[number_customer_service_calls]] &lt;= 3, "2-3 Calls", IF(tbl_Customers[[#This Row],[number_customer_service_calls]] &lt;=5, "4-5 Calls", "6+ Calls")))</f>
        <v>2-3 Calls</v>
      </c>
      <c r="X855" t="str">
        <f>IF(tbl_Customers[[#This Row],[account_length]] &lt;= 50, "0-50", IF(tbl_Customers[[#This Row],[account_length]] &lt;=100, "51-100", IF(tbl_Customers[[#This Row],[account_length]] &lt;= 150, "101-150", "151+")))</f>
        <v>101-150</v>
      </c>
      <c r="Y855" t="str">
        <f>IF(tbl_Customers[[#This Row],[total_intl_charge]] &lt;= 3, "Low Charges", "High Charges")</f>
        <v>Low Charges</v>
      </c>
      <c r="Z855" t="str">
        <f>IF(tbl_Customers[[#This Row],[total_eve_calls]]&lt;=80,"Low Calls",
IF(tbl_Customers[[#This Row],[total_eve_calls]]&lt;=120,"Medium Calls","High Calls"))</f>
        <v>Low Calls</v>
      </c>
      <c r="AA855" t="str">
        <f>IF(tbl_Customers[[#This Row],[total_eve_charge]]&lt;=15,"Low Charges",
IF(tbl_Customers[[#This Row],[total_eve_charge]]&lt;=20,"Medium Charges","High Charges"))</f>
        <v>High Charges</v>
      </c>
      <c r="AB8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55" t="str">
        <f>IF(tbl_Customers[[#This Row],[number_vmail_messages]] = 0, "No Usage", IF(tbl_Customers[[#This Row],[number_vmail_messages]] &lt;= 20, "Low Usage", IF(tbl_Customers[[#This Row],[number_vmail_messages]] &lt;= 40, "Medium Usgae", "High Usage")))</f>
        <v>No Usage</v>
      </c>
      <c r="AD855" t="str">
        <f>IF(tbl_Customers[[#This Row],[total_day_minutes]]&lt;=150,"Low Usage", IF(tbl_Customers[[#This Row],[total_day_minutes]]&lt;=200,"Medium Usage", IF(tbl_Customers[[#This Row],[total_day_minutes]]&lt;=250,"High Usage","Very High Usage")))</f>
        <v>Medium Usage</v>
      </c>
      <c r="AE855" t="str">
        <f>IF(tbl_Customers[[#This Row],[total_intl_calls]]&lt;=5,"Low Calls", IF(tbl_Customers[[#This Row],[total_intl_calls]]&lt;=10, "Medium Calls", "High Calls"))</f>
        <v>Low Calls</v>
      </c>
      <c r="AF8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55" s="36" t="str">
        <f>IF(tbl_Customers[[#This Row],[Churn_Risk_Score]]&gt;=10,"High Risk", IF(tbl_Customers[[#This Row],[Churn_Risk_Score]]&gt;=5,"Medium Risk","Low Risk"))</f>
        <v>Low Risk</v>
      </c>
    </row>
    <row r="856" spans="1:33" x14ac:dyDescent="0.35">
      <c r="A856">
        <v>855</v>
      </c>
      <c r="B856" t="s">
        <v>44</v>
      </c>
      <c r="C856">
        <v>76</v>
      </c>
      <c r="D856" t="s">
        <v>21</v>
      </c>
      <c r="E856" t="s">
        <v>22</v>
      </c>
      <c r="F856" t="s">
        <v>22</v>
      </c>
      <c r="G856">
        <v>0</v>
      </c>
      <c r="H856">
        <v>263.39999999999998</v>
      </c>
      <c r="I856">
        <v>148</v>
      </c>
      <c r="J856">
        <v>44.78</v>
      </c>
      <c r="K856">
        <v>230.3</v>
      </c>
      <c r="L856">
        <v>69</v>
      </c>
      <c r="M856">
        <v>19.579999999999998</v>
      </c>
      <c r="N856">
        <v>170.6</v>
      </c>
      <c r="O856">
        <v>101</v>
      </c>
      <c r="P856">
        <v>7.68</v>
      </c>
      <c r="Q856">
        <v>11.4</v>
      </c>
      <c r="R856">
        <v>5</v>
      </c>
      <c r="S856">
        <v>3.08</v>
      </c>
      <c r="T856">
        <v>1</v>
      </c>
      <c r="U856" t="s">
        <v>23</v>
      </c>
      <c r="V856">
        <f>IF(tbl_Customers[[#This Row],[churn]] = "yes", 1, 0)</f>
        <v>1</v>
      </c>
      <c r="W856" t="str">
        <f>IF(tbl_Customers[[#This Row],[number_customer_service_calls]] &lt;= 1, "0-1 Calls", IF(tbl_Customers[[#This Row],[number_customer_service_calls]] &lt;= 3, "2-3 Calls", IF(tbl_Customers[[#This Row],[number_customer_service_calls]] &lt;=5, "4-5 Calls", "6+ Calls")))</f>
        <v>0-1 Calls</v>
      </c>
      <c r="X856" t="str">
        <f>IF(tbl_Customers[[#This Row],[account_length]] &lt;= 50, "0-50", IF(tbl_Customers[[#This Row],[account_length]] &lt;=100, "51-100", IF(tbl_Customers[[#This Row],[account_length]] &lt;= 150, "101-150", "151+")))</f>
        <v>51-100</v>
      </c>
      <c r="Y856" t="str">
        <f>IF(tbl_Customers[[#This Row],[total_intl_charge]] &lt;= 3, "Low Charges", "High Charges")</f>
        <v>High Charges</v>
      </c>
      <c r="Z856" t="str">
        <f>IF(tbl_Customers[[#This Row],[total_eve_calls]]&lt;=80,"Low Calls",
IF(tbl_Customers[[#This Row],[total_eve_calls]]&lt;=120,"Medium Calls","High Calls"))</f>
        <v>Low Calls</v>
      </c>
      <c r="AA856" t="str">
        <f>IF(tbl_Customers[[#This Row],[total_eve_charge]]&lt;=15,"Low Charges",
IF(tbl_Customers[[#This Row],[total_eve_charge]]&lt;=20,"Medium Charges","High Charges"))</f>
        <v>Medium Charges</v>
      </c>
      <c r="AB8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6" t="str">
        <f>IF(tbl_Customers[[#This Row],[number_vmail_messages]] = 0, "No Usage", IF(tbl_Customers[[#This Row],[number_vmail_messages]] &lt;= 20, "Low Usage", IF(tbl_Customers[[#This Row],[number_vmail_messages]] &lt;= 40, "Medium Usgae", "High Usage")))</f>
        <v>No Usage</v>
      </c>
      <c r="AD856" t="str">
        <f>IF(tbl_Customers[[#This Row],[total_day_minutes]]&lt;=150,"Low Usage", IF(tbl_Customers[[#This Row],[total_day_minutes]]&lt;=200,"Medium Usage", IF(tbl_Customers[[#This Row],[total_day_minutes]]&lt;=250,"High Usage","Very High Usage")))</f>
        <v>Very High Usage</v>
      </c>
      <c r="AE856" t="str">
        <f>IF(tbl_Customers[[#This Row],[total_intl_calls]]&lt;=5,"Low Calls", IF(tbl_Customers[[#This Row],[total_intl_calls]]&lt;=10, "Medium Calls", "High Calls"))</f>
        <v>Low Calls</v>
      </c>
      <c r="AF8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856" s="36" t="str">
        <f>IF(tbl_Customers[[#This Row],[Churn_Risk_Score]]&gt;=10,"High Risk", IF(tbl_Customers[[#This Row],[Churn_Risk_Score]]&gt;=5,"Medium Risk","Low Risk"))</f>
        <v>Medium Risk</v>
      </c>
    </row>
    <row r="857" spans="1:33" x14ac:dyDescent="0.35">
      <c r="A857">
        <v>856</v>
      </c>
      <c r="B857" t="s">
        <v>31</v>
      </c>
      <c r="C857">
        <v>13</v>
      </c>
      <c r="D857" t="s">
        <v>21</v>
      </c>
      <c r="E857" t="s">
        <v>22</v>
      </c>
      <c r="F857" t="s">
        <v>22</v>
      </c>
      <c r="G857">
        <v>0</v>
      </c>
      <c r="H857">
        <v>146.4</v>
      </c>
      <c r="I857">
        <v>74</v>
      </c>
      <c r="J857">
        <v>24.89</v>
      </c>
      <c r="K857">
        <v>148.5</v>
      </c>
      <c r="L857">
        <v>92</v>
      </c>
      <c r="M857">
        <v>12.62</v>
      </c>
      <c r="N857">
        <v>216.7</v>
      </c>
      <c r="O857">
        <v>96</v>
      </c>
      <c r="P857">
        <v>9.75</v>
      </c>
      <c r="Q857">
        <v>11.3</v>
      </c>
      <c r="R857">
        <v>3</v>
      </c>
      <c r="S857">
        <v>3.05</v>
      </c>
      <c r="T857">
        <v>1</v>
      </c>
      <c r="U857" t="s">
        <v>22</v>
      </c>
      <c r="V857">
        <f>IF(tbl_Customers[[#This Row],[churn]] = "yes", 1, 0)</f>
        <v>0</v>
      </c>
      <c r="W857" t="str">
        <f>IF(tbl_Customers[[#This Row],[number_customer_service_calls]] &lt;= 1, "0-1 Calls", IF(tbl_Customers[[#This Row],[number_customer_service_calls]] &lt;= 3, "2-3 Calls", IF(tbl_Customers[[#This Row],[number_customer_service_calls]] &lt;=5, "4-5 Calls", "6+ Calls")))</f>
        <v>0-1 Calls</v>
      </c>
      <c r="X857" t="str">
        <f>IF(tbl_Customers[[#This Row],[account_length]] &lt;= 50, "0-50", IF(tbl_Customers[[#This Row],[account_length]] &lt;=100, "51-100", IF(tbl_Customers[[#This Row],[account_length]] &lt;= 150, "101-150", "151+")))</f>
        <v>0-50</v>
      </c>
      <c r="Y857" t="str">
        <f>IF(tbl_Customers[[#This Row],[total_intl_charge]] &lt;= 3, "Low Charges", "High Charges")</f>
        <v>High Charges</v>
      </c>
      <c r="Z857" t="str">
        <f>IF(tbl_Customers[[#This Row],[total_eve_calls]]&lt;=80,"Low Calls",
IF(tbl_Customers[[#This Row],[total_eve_calls]]&lt;=120,"Medium Calls","High Calls"))</f>
        <v>Medium Calls</v>
      </c>
      <c r="AA857" t="str">
        <f>IF(tbl_Customers[[#This Row],[total_eve_charge]]&lt;=15,"Low Charges",
IF(tbl_Customers[[#This Row],[total_eve_charge]]&lt;=20,"Medium Charges","High Charges"))</f>
        <v>Low Charges</v>
      </c>
      <c r="AB8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7" t="str">
        <f>IF(tbl_Customers[[#This Row],[number_vmail_messages]] = 0, "No Usage", IF(tbl_Customers[[#This Row],[number_vmail_messages]] &lt;= 20, "Low Usage", IF(tbl_Customers[[#This Row],[number_vmail_messages]] &lt;= 40, "Medium Usgae", "High Usage")))</f>
        <v>No Usage</v>
      </c>
      <c r="AD857" t="str">
        <f>IF(tbl_Customers[[#This Row],[total_day_minutes]]&lt;=150,"Low Usage", IF(tbl_Customers[[#This Row],[total_day_minutes]]&lt;=200,"Medium Usage", IF(tbl_Customers[[#This Row],[total_day_minutes]]&lt;=250,"High Usage","Very High Usage")))</f>
        <v>Low Usage</v>
      </c>
      <c r="AE857" t="str">
        <f>IF(tbl_Customers[[#This Row],[total_intl_calls]]&lt;=5,"Low Calls", IF(tbl_Customers[[#This Row],[total_intl_calls]]&lt;=10, "Medium Calls", "High Calls"))</f>
        <v>Low Calls</v>
      </c>
      <c r="AF8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57" s="36" t="str">
        <f>IF(tbl_Customers[[#This Row],[Churn_Risk_Score]]&gt;=10,"High Risk", IF(tbl_Customers[[#This Row],[Churn_Risk_Score]]&gt;=5,"Medium Risk","Low Risk"))</f>
        <v>Low Risk</v>
      </c>
    </row>
    <row r="858" spans="1:33" x14ac:dyDescent="0.35">
      <c r="A858">
        <v>857</v>
      </c>
      <c r="B858" t="s">
        <v>45</v>
      </c>
      <c r="C858">
        <v>115</v>
      </c>
      <c r="D858" t="s">
        <v>21</v>
      </c>
      <c r="E858" t="s">
        <v>22</v>
      </c>
      <c r="F858" t="s">
        <v>23</v>
      </c>
      <c r="G858">
        <v>33</v>
      </c>
      <c r="H858">
        <v>145</v>
      </c>
      <c r="I858">
        <v>72</v>
      </c>
      <c r="J858">
        <v>24.65</v>
      </c>
      <c r="K858">
        <v>194.5</v>
      </c>
      <c r="L858">
        <v>157</v>
      </c>
      <c r="M858">
        <v>16.53</v>
      </c>
      <c r="N858">
        <v>242.3</v>
      </c>
      <c r="O858">
        <v>138</v>
      </c>
      <c r="P858">
        <v>10.9</v>
      </c>
      <c r="Q858">
        <v>14.2</v>
      </c>
      <c r="R858">
        <v>3</v>
      </c>
      <c r="S858">
        <v>3.83</v>
      </c>
      <c r="T858">
        <v>2</v>
      </c>
      <c r="U858" t="s">
        <v>22</v>
      </c>
      <c r="V858">
        <f>IF(tbl_Customers[[#This Row],[churn]] = "yes", 1, 0)</f>
        <v>0</v>
      </c>
      <c r="W858" t="str">
        <f>IF(tbl_Customers[[#This Row],[number_customer_service_calls]] &lt;= 1, "0-1 Calls", IF(tbl_Customers[[#This Row],[number_customer_service_calls]] &lt;= 3, "2-3 Calls", IF(tbl_Customers[[#This Row],[number_customer_service_calls]] &lt;=5, "4-5 Calls", "6+ Calls")))</f>
        <v>2-3 Calls</v>
      </c>
      <c r="X858" t="str">
        <f>IF(tbl_Customers[[#This Row],[account_length]] &lt;= 50, "0-50", IF(tbl_Customers[[#This Row],[account_length]] &lt;=100, "51-100", IF(tbl_Customers[[#This Row],[account_length]] &lt;= 150, "101-150", "151+")))</f>
        <v>101-150</v>
      </c>
      <c r="Y858" t="str">
        <f>IF(tbl_Customers[[#This Row],[total_intl_charge]] &lt;= 3, "Low Charges", "High Charges")</f>
        <v>High Charges</v>
      </c>
      <c r="Z858" t="str">
        <f>IF(tbl_Customers[[#This Row],[total_eve_calls]]&lt;=80,"Low Calls",
IF(tbl_Customers[[#This Row],[total_eve_calls]]&lt;=120,"Medium Calls","High Calls"))</f>
        <v>High Calls</v>
      </c>
      <c r="AA858" t="str">
        <f>IF(tbl_Customers[[#This Row],[total_eve_charge]]&lt;=15,"Low Charges",
IF(tbl_Customers[[#This Row],[total_eve_charge]]&lt;=20,"Medium Charges","High Charges"))</f>
        <v>Medium Charges</v>
      </c>
      <c r="AB8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8" t="str">
        <f>IF(tbl_Customers[[#This Row],[number_vmail_messages]] = 0, "No Usage", IF(tbl_Customers[[#This Row],[number_vmail_messages]] &lt;= 20, "Low Usage", IF(tbl_Customers[[#This Row],[number_vmail_messages]] &lt;= 40, "Medium Usgae", "High Usage")))</f>
        <v>Medium Usgae</v>
      </c>
      <c r="AD858" t="str">
        <f>IF(tbl_Customers[[#This Row],[total_day_minutes]]&lt;=150,"Low Usage", IF(tbl_Customers[[#This Row],[total_day_minutes]]&lt;=200,"Medium Usage", IF(tbl_Customers[[#This Row],[total_day_minutes]]&lt;=250,"High Usage","Very High Usage")))</f>
        <v>Low Usage</v>
      </c>
      <c r="AE858" t="str">
        <f>IF(tbl_Customers[[#This Row],[total_intl_calls]]&lt;=5,"Low Calls", IF(tbl_Customers[[#This Row],[total_intl_calls]]&lt;=10, "Medium Calls", "High Calls"))</f>
        <v>Low Calls</v>
      </c>
      <c r="AF8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58" s="36" t="str">
        <f>IF(tbl_Customers[[#This Row],[Churn_Risk_Score]]&gt;=10,"High Risk", IF(tbl_Customers[[#This Row],[Churn_Risk_Score]]&gt;=5,"Medium Risk","Low Risk"))</f>
        <v>Low Risk</v>
      </c>
    </row>
    <row r="859" spans="1:33" x14ac:dyDescent="0.35">
      <c r="A859">
        <v>858</v>
      </c>
      <c r="B859" t="s">
        <v>31</v>
      </c>
      <c r="C859">
        <v>67</v>
      </c>
      <c r="D859" t="s">
        <v>25</v>
      </c>
      <c r="E859" t="s">
        <v>22</v>
      </c>
      <c r="F859" t="s">
        <v>22</v>
      </c>
      <c r="G859">
        <v>0</v>
      </c>
      <c r="H859">
        <v>167.8</v>
      </c>
      <c r="I859">
        <v>91</v>
      </c>
      <c r="J859">
        <v>28.53</v>
      </c>
      <c r="K859">
        <v>167.7</v>
      </c>
      <c r="L859">
        <v>69</v>
      </c>
      <c r="M859">
        <v>14.25</v>
      </c>
      <c r="N859">
        <v>110.3</v>
      </c>
      <c r="O859">
        <v>71</v>
      </c>
      <c r="P859">
        <v>4.96</v>
      </c>
      <c r="Q859">
        <v>8.4</v>
      </c>
      <c r="R859">
        <v>12</v>
      </c>
      <c r="S859">
        <v>2.27</v>
      </c>
      <c r="T859">
        <v>1</v>
      </c>
      <c r="U859" t="s">
        <v>22</v>
      </c>
      <c r="V859">
        <f>IF(tbl_Customers[[#This Row],[churn]] = "yes", 1, 0)</f>
        <v>0</v>
      </c>
      <c r="W859" t="str">
        <f>IF(tbl_Customers[[#This Row],[number_customer_service_calls]] &lt;= 1, "0-1 Calls", IF(tbl_Customers[[#This Row],[number_customer_service_calls]] &lt;= 3, "2-3 Calls", IF(tbl_Customers[[#This Row],[number_customer_service_calls]] &lt;=5, "4-5 Calls", "6+ Calls")))</f>
        <v>0-1 Calls</v>
      </c>
      <c r="X859" t="str">
        <f>IF(tbl_Customers[[#This Row],[account_length]] &lt;= 50, "0-50", IF(tbl_Customers[[#This Row],[account_length]] &lt;=100, "51-100", IF(tbl_Customers[[#This Row],[account_length]] &lt;= 150, "101-150", "151+")))</f>
        <v>51-100</v>
      </c>
      <c r="Y859" t="str">
        <f>IF(tbl_Customers[[#This Row],[total_intl_charge]] &lt;= 3, "Low Charges", "High Charges")</f>
        <v>Low Charges</v>
      </c>
      <c r="Z859" t="str">
        <f>IF(tbl_Customers[[#This Row],[total_eve_calls]]&lt;=80,"Low Calls",
IF(tbl_Customers[[#This Row],[total_eve_calls]]&lt;=120,"Medium Calls","High Calls"))</f>
        <v>Low Calls</v>
      </c>
      <c r="AA859" t="str">
        <f>IF(tbl_Customers[[#This Row],[total_eve_charge]]&lt;=15,"Low Charges",
IF(tbl_Customers[[#This Row],[total_eve_charge]]&lt;=20,"Medium Charges","High Charges"))</f>
        <v>Low Charges</v>
      </c>
      <c r="AB8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59" t="str">
        <f>IF(tbl_Customers[[#This Row],[number_vmail_messages]] = 0, "No Usage", IF(tbl_Customers[[#This Row],[number_vmail_messages]] &lt;= 20, "Low Usage", IF(tbl_Customers[[#This Row],[number_vmail_messages]] &lt;= 40, "Medium Usgae", "High Usage")))</f>
        <v>No Usage</v>
      </c>
      <c r="AD859" t="str">
        <f>IF(tbl_Customers[[#This Row],[total_day_minutes]]&lt;=150,"Low Usage", IF(tbl_Customers[[#This Row],[total_day_minutes]]&lt;=200,"Medium Usage", IF(tbl_Customers[[#This Row],[total_day_minutes]]&lt;=250,"High Usage","Very High Usage")))</f>
        <v>Medium Usage</v>
      </c>
      <c r="AE859" t="str">
        <f>IF(tbl_Customers[[#This Row],[total_intl_calls]]&lt;=5,"Low Calls", IF(tbl_Customers[[#This Row],[total_intl_calls]]&lt;=10, "Medium Calls", "High Calls"))</f>
        <v>High Calls</v>
      </c>
      <c r="AF8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59" s="36" t="str">
        <f>IF(tbl_Customers[[#This Row],[Churn_Risk_Score]]&gt;=10,"High Risk", IF(tbl_Customers[[#This Row],[Churn_Risk_Score]]&gt;=5,"Medium Risk","Low Risk"))</f>
        <v>Low Risk</v>
      </c>
    </row>
    <row r="860" spans="1:33" x14ac:dyDescent="0.35">
      <c r="A860">
        <v>859</v>
      </c>
      <c r="B860" t="s">
        <v>50</v>
      </c>
      <c r="C860">
        <v>100</v>
      </c>
      <c r="D860" t="s">
        <v>28</v>
      </c>
      <c r="E860" t="s">
        <v>22</v>
      </c>
      <c r="F860" t="s">
        <v>22</v>
      </c>
      <c r="G860">
        <v>0</v>
      </c>
      <c r="H860">
        <v>142.5</v>
      </c>
      <c r="I860">
        <v>87</v>
      </c>
      <c r="J860">
        <v>24.23</v>
      </c>
      <c r="K860">
        <v>195.7</v>
      </c>
      <c r="L860">
        <v>88</v>
      </c>
      <c r="M860">
        <v>16.63</v>
      </c>
      <c r="N860">
        <v>122.1</v>
      </c>
      <c r="O860">
        <v>117</v>
      </c>
      <c r="P860">
        <v>5.49</v>
      </c>
      <c r="Q860">
        <v>7.8</v>
      </c>
      <c r="R860">
        <v>8</v>
      </c>
      <c r="S860">
        <v>2.11</v>
      </c>
      <c r="T860">
        <v>2</v>
      </c>
      <c r="U860" t="s">
        <v>22</v>
      </c>
      <c r="V860">
        <f>IF(tbl_Customers[[#This Row],[churn]] = "yes", 1, 0)</f>
        <v>0</v>
      </c>
      <c r="W860" t="str">
        <f>IF(tbl_Customers[[#This Row],[number_customer_service_calls]] &lt;= 1, "0-1 Calls", IF(tbl_Customers[[#This Row],[number_customer_service_calls]] &lt;= 3, "2-3 Calls", IF(tbl_Customers[[#This Row],[number_customer_service_calls]] &lt;=5, "4-5 Calls", "6+ Calls")))</f>
        <v>2-3 Calls</v>
      </c>
      <c r="X860" t="str">
        <f>IF(tbl_Customers[[#This Row],[account_length]] &lt;= 50, "0-50", IF(tbl_Customers[[#This Row],[account_length]] &lt;=100, "51-100", IF(tbl_Customers[[#This Row],[account_length]] &lt;= 150, "101-150", "151+")))</f>
        <v>51-100</v>
      </c>
      <c r="Y860" t="str">
        <f>IF(tbl_Customers[[#This Row],[total_intl_charge]] &lt;= 3, "Low Charges", "High Charges")</f>
        <v>Low Charges</v>
      </c>
      <c r="Z860" t="str">
        <f>IF(tbl_Customers[[#This Row],[total_eve_calls]]&lt;=80,"Low Calls",
IF(tbl_Customers[[#This Row],[total_eve_calls]]&lt;=120,"Medium Calls","High Calls"))</f>
        <v>Medium Calls</v>
      </c>
      <c r="AA860" t="str">
        <f>IF(tbl_Customers[[#This Row],[total_eve_charge]]&lt;=15,"Low Charges",
IF(tbl_Customers[[#This Row],[total_eve_charge]]&lt;=20,"Medium Charges","High Charges"))</f>
        <v>Medium Charges</v>
      </c>
      <c r="AB8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60" t="str">
        <f>IF(tbl_Customers[[#This Row],[number_vmail_messages]] = 0, "No Usage", IF(tbl_Customers[[#This Row],[number_vmail_messages]] &lt;= 20, "Low Usage", IF(tbl_Customers[[#This Row],[number_vmail_messages]] &lt;= 40, "Medium Usgae", "High Usage")))</f>
        <v>No Usage</v>
      </c>
      <c r="AD860" t="str">
        <f>IF(tbl_Customers[[#This Row],[total_day_minutes]]&lt;=150,"Low Usage", IF(tbl_Customers[[#This Row],[total_day_minutes]]&lt;=200,"Medium Usage", IF(tbl_Customers[[#This Row],[total_day_minutes]]&lt;=250,"High Usage","Very High Usage")))</f>
        <v>Low Usage</v>
      </c>
      <c r="AE860" t="str">
        <f>IF(tbl_Customers[[#This Row],[total_intl_calls]]&lt;=5,"Low Calls", IF(tbl_Customers[[#This Row],[total_intl_calls]]&lt;=10, "Medium Calls", "High Calls"))</f>
        <v>Medium Calls</v>
      </c>
      <c r="AF8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60" s="36" t="str">
        <f>IF(tbl_Customers[[#This Row],[Churn_Risk_Score]]&gt;=10,"High Risk", IF(tbl_Customers[[#This Row],[Churn_Risk_Score]]&gt;=5,"Medium Risk","Low Risk"))</f>
        <v>Low Risk</v>
      </c>
    </row>
    <row r="861" spans="1:33" x14ac:dyDescent="0.35">
      <c r="A861">
        <v>860</v>
      </c>
      <c r="B861" t="s">
        <v>47</v>
      </c>
      <c r="C861">
        <v>146</v>
      </c>
      <c r="D861" t="s">
        <v>28</v>
      </c>
      <c r="E861" t="s">
        <v>23</v>
      </c>
      <c r="F861" t="s">
        <v>22</v>
      </c>
      <c r="G861">
        <v>0</v>
      </c>
      <c r="H861">
        <v>133</v>
      </c>
      <c r="I861">
        <v>65</v>
      </c>
      <c r="J861">
        <v>22.61</v>
      </c>
      <c r="K861">
        <v>262.8</v>
      </c>
      <c r="L861">
        <v>93</v>
      </c>
      <c r="M861">
        <v>22.34</v>
      </c>
      <c r="N861">
        <v>214.3</v>
      </c>
      <c r="O861">
        <v>128</v>
      </c>
      <c r="P861">
        <v>9.64</v>
      </c>
      <c r="Q861">
        <v>11.2</v>
      </c>
      <c r="R861">
        <v>3</v>
      </c>
      <c r="S861">
        <v>3.02</v>
      </c>
      <c r="T861">
        <v>1</v>
      </c>
      <c r="U861" t="s">
        <v>22</v>
      </c>
      <c r="V861">
        <f>IF(tbl_Customers[[#This Row],[churn]] = "yes", 1, 0)</f>
        <v>0</v>
      </c>
      <c r="W861" t="str">
        <f>IF(tbl_Customers[[#This Row],[number_customer_service_calls]] &lt;= 1, "0-1 Calls", IF(tbl_Customers[[#This Row],[number_customer_service_calls]] &lt;= 3, "2-3 Calls", IF(tbl_Customers[[#This Row],[number_customer_service_calls]] &lt;=5, "4-5 Calls", "6+ Calls")))</f>
        <v>0-1 Calls</v>
      </c>
      <c r="X861" t="str">
        <f>IF(tbl_Customers[[#This Row],[account_length]] &lt;= 50, "0-50", IF(tbl_Customers[[#This Row],[account_length]] &lt;=100, "51-100", IF(tbl_Customers[[#This Row],[account_length]] &lt;= 150, "101-150", "151+")))</f>
        <v>101-150</v>
      </c>
      <c r="Y861" t="str">
        <f>IF(tbl_Customers[[#This Row],[total_intl_charge]] &lt;= 3, "Low Charges", "High Charges")</f>
        <v>High Charges</v>
      </c>
      <c r="Z861" t="str">
        <f>IF(tbl_Customers[[#This Row],[total_eve_calls]]&lt;=80,"Low Calls",
IF(tbl_Customers[[#This Row],[total_eve_calls]]&lt;=120,"Medium Calls","High Calls"))</f>
        <v>Medium Calls</v>
      </c>
      <c r="AA861" t="str">
        <f>IF(tbl_Customers[[#This Row],[total_eve_charge]]&lt;=15,"Low Charges",
IF(tbl_Customers[[#This Row],[total_eve_charge]]&lt;=20,"Medium Charges","High Charges"))</f>
        <v>High Charges</v>
      </c>
      <c r="AB8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61" t="str">
        <f>IF(tbl_Customers[[#This Row],[number_vmail_messages]] = 0, "No Usage", IF(tbl_Customers[[#This Row],[number_vmail_messages]] &lt;= 20, "Low Usage", IF(tbl_Customers[[#This Row],[number_vmail_messages]] &lt;= 40, "Medium Usgae", "High Usage")))</f>
        <v>No Usage</v>
      </c>
      <c r="AD861" t="str">
        <f>IF(tbl_Customers[[#This Row],[total_day_minutes]]&lt;=150,"Low Usage", IF(tbl_Customers[[#This Row],[total_day_minutes]]&lt;=200,"Medium Usage", IF(tbl_Customers[[#This Row],[total_day_minutes]]&lt;=250,"High Usage","Very High Usage")))</f>
        <v>Low Usage</v>
      </c>
      <c r="AE861" t="str">
        <f>IF(tbl_Customers[[#This Row],[total_intl_calls]]&lt;=5,"Low Calls", IF(tbl_Customers[[#This Row],[total_intl_calls]]&lt;=10, "Medium Calls", "High Calls"))</f>
        <v>Low Calls</v>
      </c>
      <c r="AF8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61" s="36" t="str">
        <f>IF(tbl_Customers[[#This Row],[Churn_Risk_Score]]&gt;=10,"High Risk", IF(tbl_Customers[[#This Row],[Churn_Risk_Score]]&gt;=5,"Medium Risk","Low Risk"))</f>
        <v>Medium Risk</v>
      </c>
    </row>
    <row r="862" spans="1:33" x14ac:dyDescent="0.35">
      <c r="A862">
        <v>861</v>
      </c>
      <c r="B862" t="s">
        <v>63</v>
      </c>
      <c r="C862">
        <v>148</v>
      </c>
      <c r="D862" t="s">
        <v>21</v>
      </c>
      <c r="E862" t="s">
        <v>22</v>
      </c>
      <c r="F862" t="s">
        <v>23</v>
      </c>
      <c r="G862">
        <v>11</v>
      </c>
      <c r="H862">
        <v>252.9</v>
      </c>
      <c r="I862">
        <v>129</v>
      </c>
      <c r="J862">
        <v>42.99</v>
      </c>
      <c r="K862">
        <v>284.3</v>
      </c>
      <c r="L862">
        <v>88</v>
      </c>
      <c r="M862">
        <v>24.17</v>
      </c>
      <c r="N862">
        <v>262.8</v>
      </c>
      <c r="O862">
        <v>99</v>
      </c>
      <c r="P862">
        <v>11.83</v>
      </c>
      <c r="Q862">
        <v>12.3</v>
      </c>
      <c r="R862">
        <v>1</v>
      </c>
      <c r="S862">
        <v>3.32</v>
      </c>
      <c r="T862">
        <v>1</v>
      </c>
      <c r="U862" t="s">
        <v>22</v>
      </c>
      <c r="V862">
        <f>IF(tbl_Customers[[#This Row],[churn]] = "yes", 1, 0)</f>
        <v>0</v>
      </c>
      <c r="W862" t="str">
        <f>IF(tbl_Customers[[#This Row],[number_customer_service_calls]] &lt;= 1, "0-1 Calls", IF(tbl_Customers[[#This Row],[number_customer_service_calls]] &lt;= 3, "2-3 Calls", IF(tbl_Customers[[#This Row],[number_customer_service_calls]] &lt;=5, "4-5 Calls", "6+ Calls")))</f>
        <v>0-1 Calls</v>
      </c>
      <c r="X862" t="str">
        <f>IF(tbl_Customers[[#This Row],[account_length]] &lt;= 50, "0-50", IF(tbl_Customers[[#This Row],[account_length]] &lt;=100, "51-100", IF(tbl_Customers[[#This Row],[account_length]] &lt;= 150, "101-150", "151+")))</f>
        <v>101-150</v>
      </c>
      <c r="Y862" t="str">
        <f>IF(tbl_Customers[[#This Row],[total_intl_charge]] &lt;= 3, "Low Charges", "High Charges")</f>
        <v>High Charges</v>
      </c>
      <c r="Z862" t="str">
        <f>IF(tbl_Customers[[#This Row],[total_eve_calls]]&lt;=80,"Low Calls",
IF(tbl_Customers[[#This Row],[total_eve_calls]]&lt;=120,"Medium Calls","High Calls"))</f>
        <v>Medium Calls</v>
      </c>
      <c r="AA862" t="str">
        <f>IF(tbl_Customers[[#This Row],[total_eve_charge]]&lt;=15,"Low Charges",
IF(tbl_Customers[[#This Row],[total_eve_charge]]&lt;=20,"Medium Charges","High Charges"))</f>
        <v>High Charges</v>
      </c>
      <c r="AB8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2" t="str">
        <f>IF(tbl_Customers[[#This Row],[number_vmail_messages]] = 0, "No Usage", IF(tbl_Customers[[#This Row],[number_vmail_messages]] &lt;= 20, "Low Usage", IF(tbl_Customers[[#This Row],[number_vmail_messages]] &lt;= 40, "Medium Usgae", "High Usage")))</f>
        <v>Low Usage</v>
      </c>
      <c r="AD862" t="str">
        <f>IF(tbl_Customers[[#This Row],[total_day_minutes]]&lt;=150,"Low Usage", IF(tbl_Customers[[#This Row],[total_day_minutes]]&lt;=200,"Medium Usage", IF(tbl_Customers[[#This Row],[total_day_minutes]]&lt;=250,"High Usage","Very High Usage")))</f>
        <v>Very High Usage</v>
      </c>
      <c r="AE862" t="str">
        <f>IF(tbl_Customers[[#This Row],[total_intl_calls]]&lt;=5,"Low Calls", IF(tbl_Customers[[#This Row],[total_intl_calls]]&lt;=10, "Medium Calls", "High Calls"))</f>
        <v>Low Calls</v>
      </c>
      <c r="AF8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62" s="36" t="str">
        <f>IF(tbl_Customers[[#This Row],[Churn_Risk_Score]]&gt;=10,"High Risk", IF(tbl_Customers[[#This Row],[Churn_Risk_Score]]&gt;=5,"Medium Risk","Low Risk"))</f>
        <v>Medium Risk</v>
      </c>
    </row>
    <row r="863" spans="1:33" x14ac:dyDescent="0.35">
      <c r="A863">
        <v>862</v>
      </c>
      <c r="B863" t="s">
        <v>68</v>
      </c>
      <c r="C863">
        <v>67</v>
      </c>
      <c r="D863" t="s">
        <v>21</v>
      </c>
      <c r="E863" t="s">
        <v>22</v>
      </c>
      <c r="F863" t="s">
        <v>23</v>
      </c>
      <c r="G863">
        <v>28</v>
      </c>
      <c r="H863">
        <v>95</v>
      </c>
      <c r="I863">
        <v>94</v>
      </c>
      <c r="J863">
        <v>16.149999999999999</v>
      </c>
      <c r="K863">
        <v>291.2</v>
      </c>
      <c r="L863">
        <v>73</v>
      </c>
      <c r="M863">
        <v>24.75</v>
      </c>
      <c r="N863">
        <v>159.6</v>
      </c>
      <c r="O863">
        <v>114</v>
      </c>
      <c r="P863">
        <v>7.18</v>
      </c>
      <c r="Q863">
        <v>10</v>
      </c>
      <c r="R863">
        <v>2</v>
      </c>
      <c r="S863">
        <v>2.7</v>
      </c>
      <c r="T863">
        <v>2</v>
      </c>
      <c r="U863" t="s">
        <v>22</v>
      </c>
      <c r="V863">
        <f>IF(tbl_Customers[[#This Row],[churn]] = "yes", 1, 0)</f>
        <v>0</v>
      </c>
      <c r="W863" t="str">
        <f>IF(tbl_Customers[[#This Row],[number_customer_service_calls]] &lt;= 1, "0-1 Calls", IF(tbl_Customers[[#This Row],[number_customer_service_calls]] &lt;= 3, "2-3 Calls", IF(tbl_Customers[[#This Row],[number_customer_service_calls]] &lt;=5, "4-5 Calls", "6+ Calls")))</f>
        <v>2-3 Calls</v>
      </c>
      <c r="X863" t="str">
        <f>IF(tbl_Customers[[#This Row],[account_length]] &lt;= 50, "0-50", IF(tbl_Customers[[#This Row],[account_length]] &lt;=100, "51-100", IF(tbl_Customers[[#This Row],[account_length]] &lt;= 150, "101-150", "151+")))</f>
        <v>51-100</v>
      </c>
      <c r="Y863" t="str">
        <f>IF(tbl_Customers[[#This Row],[total_intl_charge]] &lt;= 3, "Low Charges", "High Charges")</f>
        <v>Low Charges</v>
      </c>
      <c r="Z863" t="str">
        <f>IF(tbl_Customers[[#This Row],[total_eve_calls]]&lt;=80,"Low Calls",
IF(tbl_Customers[[#This Row],[total_eve_calls]]&lt;=120,"Medium Calls","High Calls"))</f>
        <v>Low Calls</v>
      </c>
      <c r="AA863" t="str">
        <f>IF(tbl_Customers[[#This Row],[total_eve_charge]]&lt;=15,"Low Charges",
IF(tbl_Customers[[#This Row],[total_eve_charge]]&lt;=20,"Medium Charges","High Charges"))</f>
        <v>High Charges</v>
      </c>
      <c r="AB8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63" t="str">
        <f>IF(tbl_Customers[[#This Row],[number_vmail_messages]] = 0, "No Usage", IF(tbl_Customers[[#This Row],[number_vmail_messages]] &lt;= 20, "Low Usage", IF(tbl_Customers[[#This Row],[number_vmail_messages]] &lt;= 40, "Medium Usgae", "High Usage")))</f>
        <v>Medium Usgae</v>
      </c>
      <c r="AD863" t="str">
        <f>IF(tbl_Customers[[#This Row],[total_day_minutes]]&lt;=150,"Low Usage", IF(tbl_Customers[[#This Row],[total_day_minutes]]&lt;=200,"Medium Usage", IF(tbl_Customers[[#This Row],[total_day_minutes]]&lt;=250,"High Usage","Very High Usage")))</f>
        <v>Low Usage</v>
      </c>
      <c r="AE863" t="str">
        <f>IF(tbl_Customers[[#This Row],[total_intl_calls]]&lt;=5,"Low Calls", IF(tbl_Customers[[#This Row],[total_intl_calls]]&lt;=10, "Medium Calls", "High Calls"))</f>
        <v>Low Calls</v>
      </c>
      <c r="AF8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63" s="36" t="str">
        <f>IF(tbl_Customers[[#This Row],[Churn_Risk_Score]]&gt;=10,"High Risk", IF(tbl_Customers[[#This Row],[Churn_Risk_Score]]&gt;=5,"Medium Risk","Low Risk"))</f>
        <v>Low Risk</v>
      </c>
    </row>
    <row r="864" spans="1:33" x14ac:dyDescent="0.35">
      <c r="A864">
        <v>863</v>
      </c>
      <c r="B864" t="s">
        <v>55</v>
      </c>
      <c r="C864">
        <v>161</v>
      </c>
      <c r="D864" t="s">
        <v>28</v>
      </c>
      <c r="E864" t="s">
        <v>23</v>
      </c>
      <c r="F864" t="s">
        <v>22</v>
      </c>
      <c r="G864">
        <v>0</v>
      </c>
      <c r="H864">
        <v>194.2</v>
      </c>
      <c r="I864">
        <v>106</v>
      </c>
      <c r="J864">
        <v>33.01</v>
      </c>
      <c r="K864">
        <v>249.4</v>
      </c>
      <c r="L864">
        <v>105</v>
      </c>
      <c r="M864">
        <v>21.2</v>
      </c>
      <c r="N864">
        <v>254.9</v>
      </c>
      <c r="O864">
        <v>129</v>
      </c>
      <c r="P864">
        <v>11.47</v>
      </c>
      <c r="Q864">
        <v>12.9</v>
      </c>
      <c r="R864">
        <v>1</v>
      </c>
      <c r="S864">
        <v>3.48</v>
      </c>
      <c r="T864">
        <v>1</v>
      </c>
      <c r="U864" t="s">
        <v>23</v>
      </c>
      <c r="V864">
        <f>IF(tbl_Customers[[#This Row],[churn]] = "yes", 1, 0)</f>
        <v>1</v>
      </c>
      <c r="W864" t="str">
        <f>IF(tbl_Customers[[#This Row],[number_customer_service_calls]] &lt;= 1, "0-1 Calls", IF(tbl_Customers[[#This Row],[number_customer_service_calls]] &lt;= 3, "2-3 Calls", IF(tbl_Customers[[#This Row],[number_customer_service_calls]] &lt;=5, "4-5 Calls", "6+ Calls")))</f>
        <v>0-1 Calls</v>
      </c>
      <c r="X864" t="str">
        <f>IF(tbl_Customers[[#This Row],[account_length]] &lt;= 50, "0-50", IF(tbl_Customers[[#This Row],[account_length]] &lt;=100, "51-100", IF(tbl_Customers[[#This Row],[account_length]] &lt;= 150, "101-150", "151+")))</f>
        <v>151+</v>
      </c>
      <c r="Y864" t="str">
        <f>IF(tbl_Customers[[#This Row],[total_intl_charge]] &lt;= 3, "Low Charges", "High Charges")</f>
        <v>High Charges</v>
      </c>
      <c r="Z864" t="str">
        <f>IF(tbl_Customers[[#This Row],[total_eve_calls]]&lt;=80,"Low Calls",
IF(tbl_Customers[[#This Row],[total_eve_calls]]&lt;=120,"Medium Calls","High Calls"))</f>
        <v>Medium Calls</v>
      </c>
      <c r="AA864" t="str">
        <f>IF(tbl_Customers[[#This Row],[total_eve_charge]]&lt;=15,"Low Charges",
IF(tbl_Customers[[#This Row],[total_eve_charge]]&lt;=20,"Medium Charges","High Charges"))</f>
        <v>High Charges</v>
      </c>
      <c r="AB8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4" t="str">
        <f>IF(tbl_Customers[[#This Row],[number_vmail_messages]] = 0, "No Usage", IF(tbl_Customers[[#This Row],[number_vmail_messages]] &lt;= 20, "Low Usage", IF(tbl_Customers[[#This Row],[number_vmail_messages]] &lt;= 40, "Medium Usgae", "High Usage")))</f>
        <v>No Usage</v>
      </c>
      <c r="AD864" t="str">
        <f>IF(tbl_Customers[[#This Row],[total_day_minutes]]&lt;=150,"Low Usage", IF(tbl_Customers[[#This Row],[total_day_minutes]]&lt;=200,"Medium Usage", IF(tbl_Customers[[#This Row],[total_day_minutes]]&lt;=250,"High Usage","Very High Usage")))</f>
        <v>Medium Usage</v>
      </c>
      <c r="AE864" t="str">
        <f>IF(tbl_Customers[[#This Row],[total_intl_calls]]&lt;=5,"Low Calls", IF(tbl_Customers[[#This Row],[total_intl_calls]]&lt;=10, "Medium Calls", "High Calls"))</f>
        <v>Low Calls</v>
      </c>
      <c r="AF8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64" s="36" t="str">
        <f>IF(tbl_Customers[[#This Row],[Churn_Risk_Score]]&gt;=10,"High Risk", IF(tbl_Customers[[#This Row],[Churn_Risk_Score]]&gt;=5,"Medium Risk","Low Risk"))</f>
        <v>Medium Risk</v>
      </c>
    </row>
    <row r="865" spans="1:33" x14ac:dyDescent="0.35">
      <c r="A865">
        <v>864</v>
      </c>
      <c r="B865" t="s">
        <v>70</v>
      </c>
      <c r="C865">
        <v>70</v>
      </c>
      <c r="D865" t="s">
        <v>21</v>
      </c>
      <c r="E865" t="s">
        <v>22</v>
      </c>
      <c r="F865" t="s">
        <v>22</v>
      </c>
      <c r="G865">
        <v>0</v>
      </c>
      <c r="H865">
        <v>222.8</v>
      </c>
      <c r="I865">
        <v>114</v>
      </c>
      <c r="J865">
        <v>37.880000000000003</v>
      </c>
      <c r="K865">
        <v>215.9</v>
      </c>
      <c r="L865">
        <v>113</v>
      </c>
      <c r="M865">
        <v>18.350000000000001</v>
      </c>
      <c r="N865">
        <v>223.5</v>
      </c>
      <c r="O865">
        <v>122</v>
      </c>
      <c r="P865">
        <v>10.06</v>
      </c>
      <c r="Q865">
        <v>0</v>
      </c>
      <c r="R865">
        <v>0</v>
      </c>
      <c r="S865">
        <v>0</v>
      </c>
      <c r="T865">
        <v>1</v>
      </c>
      <c r="U865" t="s">
        <v>22</v>
      </c>
      <c r="V865">
        <f>IF(tbl_Customers[[#This Row],[churn]] = "yes", 1, 0)</f>
        <v>0</v>
      </c>
      <c r="W865" t="str">
        <f>IF(tbl_Customers[[#This Row],[number_customer_service_calls]] &lt;= 1, "0-1 Calls", IF(tbl_Customers[[#This Row],[number_customer_service_calls]] &lt;= 3, "2-3 Calls", IF(tbl_Customers[[#This Row],[number_customer_service_calls]] &lt;=5, "4-5 Calls", "6+ Calls")))</f>
        <v>0-1 Calls</v>
      </c>
      <c r="X865" t="str">
        <f>IF(tbl_Customers[[#This Row],[account_length]] &lt;= 50, "0-50", IF(tbl_Customers[[#This Row],[account_length]] &lt;=100, "51-100", IF(tbl_Customers[[#This Row],[account_length]] &lt;= 150, "101-150", "151+")))</f>
        <v>51-100</v>
      </c>
      <c r="Y865" t="str">
        <f>IF(tbl_Customers[[#This Row],[total_intl_charge]] &lt;= 3, "Low Charges", "High Charges")</f>
        <v>Low Charges</v>
      </c>
      <c r="Z865" t="str">
        <f>IF(tbl_Customers[[#This Row],[total_eve_calls]]&lt;=80,"Low Calls",
IF(tbl_Customers[[#This Row],[total_eve_calls]]&lt;=120,"Medium Calls","High Calls"))</f>
        <v>Medium Calls</v>
      </c>
      <c r="AA865" t="str">
        <f>IF(tbl_Customers[[#This Row],[total_eve_charge]]&lt;=15,"Low Charges",
IF(tbl_Customers[[#This Row],[total_eve_charge]]&lt;=20,"Medium Charges","High Charges"))</f>
        <v>Medium Charges</v>
      </c>
      <c r="AB8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5" t="str">
        <f>IF(tbl_Customers[[#This Row],[number_vmail_messages]] = 0, "No Usage", IF(tbl_Customers[[#This Row],[number_vmail_messages]] &lt;= 20, "Low Usage", IF(tbl_Customers[[#This Row],[number_vmail_messages]] &lt;= 40, "Medium Usgae", "High Usage")))</f>
        <v>No Usage</v>
      </c>
      <c r="AD865" t="str">
        <f>IF(tbl_Customers[[#This Row],[total_day_minutes]]&lt;=150,"Low Usage", IF(tbl_Customers[[#This Row],[total_day_minutes]]&lt;=200,"Medium Usage", IF(tbl_Customers[[#This Row],[total_day_minutes]]&lt;=250,"High Usage","Very High Usage")))</f>
        <v>High Usage</v>
      </c>
      <c r="AE865" t="str">
        <f>IF(tbl_Customers[[#This Row],[total_intl_calls]]&lt;=5,"Low Calls", IF(tbl_Customers[[#This Row],[total_intl_calls]]&lt;=10, "Medium Calls", "High Calls"))</f>
        <v>Low Calls</v>
      </c>
      <c r="AF8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65" s="36" t="str">
        <f>IF(tbl_Customers[[#This Row],[Churn_Risk_Score]]&gt;=10,"High Risk", IF(tbl_Customers[[#This Row],[Churn_Risk_Score]]&gt;=5,"Medium Risk","Low Risk"))</f>
        <v>Low Risk</v>
      </c>
    </row>
    <row r="866" spans="1:33" x14ac:dyDescent="0.35">
      <c r="A866">
        <v>865</v>
      </c>
      <c r="B866" t="s">
        <v>38</v>
      </c>
      <c r="C866">
        <v>99</v>
      </c>
      <c r="D866" t="s">
        <v>21</v>
      </c>
      <c r="E866" t="s">
        <v>22</v>
      </c>
      <c r="F866" t="s">
        <v>23</v>
      </c>
      <c r="G866">
        <v>42</v>
      </c>
      <c r="H866">
        <v>216</v>
      </c>
      <c r="I866">
        <v>125</v>
      </c>
      <c r="J866">
        <v>36.72</v>
      </c>
      <c r="K866">
        <v>232.3</v>
      </c>
      <c r="L866">
        <v>104</v>
      </c>
      <c r="M866">
        <v>19.75</v>
      </c>
      <c r="N866">
        <v>215.5</v>
      </c>
      <c r="O866">
        <v>100</v>
      </c>
      <c r="P866">
        <v>9.6999999999999993</v>
      </c>
      <c r="Q866">
        <v>9.3000000000000007</v>
      </c>
      <c r="R866">
        <v>4</v>
      </c>
      <c r="S866">
        <v>2.5099999999999998</v>
      </c>
      <c r="T866">
        <v>2</v>
      </c>
      <c r="U866" t="s">
        <v>23</v>
      </c>
      <c r="V866">
        <f>IF(tbl_Customers[[#This Row],[churn]] = "yes", 1, 0)</f>
        <v>1</v>
      </c>
      <c r="W866" t="str">
        <f>IF(tbl_Customers[[#This Row],[number_customer_service_calls]] &lt;= 1, "0-1 Calls", IF(tbl_Customers[[#This Row],[number_customer_service_calls]] &lt;= 3, "2-3 Calls", IF(tbl_Customers[[#This Row],[number_customer_service_calls]] &lt;=5, "4-5 Calls", "6+ Calls")))</f>
        <v>2-3 Calls</v>
      </c>
      <c r="X866" t="str">
        <f>IF(tbl_Customers[[#This Row],[account_length]] &lt;= 50, "0-50", IF(tbl_Customers[[#This Row],[account_length]] &lt;=100, "51-100", IF(tbl_Customers[[#This Row],[account_length]] &lt;= 150, "101-150", "151+")))</f>
        <v>51-100</v>
      </c>
      <c r="Y866" t="str">
        <f>IF(tbl_Customers[[#This Row],[total_intl_charge]] &lt;= 3, "Low Charges", "High Charges")</f>
        <v>Low Charges</v>
      </c>
      <c r="Z866" t="str">
        <f>IF(tbl_Customers[[#This Row],[total_eve_calls]]&lt;=80,"Low Calls",
IF(tbl_Customers[[#This Row],[total_eve_calls]]&lt;=120,"Medium Calls","High Calls"))</f>
        <v>Medium Calls</v>
      </c>
      <c r="AA866" t="str">
        <f>IF(tbl_Customers[[#This Row],[total_eve_charge]]&lt;=15,"Low Charges",
IF(tbl_Customers[[#This Row],[total_eve_charge]]&lt;=20,"Medium Charges","High Charges"))</f>
        <v>Medium Charges</v>
      </c>
      <c r="AB8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6" t="str">
        <f>IF(tbl_Customers[[#This Row],[number_vmail_messages]] = 0, "No Usage", IF(tbl_Customers[[#This Row],[number_vmail_messages]] &lt;= 20, "Low Usage", IF(tbl_Customers[[#This Row],[number_vmail_messages]] &lt;= 40, "Medium Usgae", "High Usage")))</f>
        <v>High Usage</v>
      </c>
      <c r="AD866" t="str">
        <f>IF(tbl_Customers[[#This Row],[total_day_minutes]]&lt;=150,"Low Usage", IF(tbl_Customers[[#This Row],[total_day_minutes]]&lt;=200,"Medium Usage", IF(tbl_Customers[[#This Row],[total_day_minutes]]&lt;=250,"High Usage","Very High Usage")))</f>
        <v>High Usage</v>
      </c>
      <c r="AE866" t="str">
        <f>IF(tbl_Customers[[#This Row],[total_intl_calls]]&lt;=5,"Low Calls", IF(tbl_Customers[[#This Row],[total_intl_calls]]&lt;=10, "Medium Calls", "High Calls"))</f>
        <v>Low Calls</v>
      </c>
      <c r="AF8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66" s="36" t="str">
        <f>IF(tbl_Customers[[#This Row],[Churn_Risk_Score]]&gt;=10,"High Risk", IF(tbl_Customers[[#This Row],[Churn_Risk_Score]]&gt;=5,"Medium Risk","Low Risk"))</f>
        <v>Low Risk</v>
      </c>
    </row>
    <row r="867" spans="1:33" x14ac:dyDescent="0.35">
      <c r="A867">
        <v>866</v>
      </c>
      <c r="B867" t="s">
        <v>55</v>
      </c>
      <c r="C867">
        <v>87</v>
      </c>
      <c r="D867" t="s">
        <v>21</v>
      </c>
      <c r="E867" t="s">
        <v>22</v>
      </c>
      <c r="F867" t="s">
        <v>22</v>
      </c>
      <c r="G867">
        <v>0</v>
      </c>
      <c r="H867">
        <v>146.30000000000001</v>
      </c>
      <c r="I867">
        <v>108</v>
      </c>
      <c r="J867">
        <v>24.87</v>
      </c>
      <c r="K867">
        <v>171.8</v>
      </c>
      <c r="L867">
        <v>102</v>
      </c>
      <c r="M867">
        <v>14.6</v>
      </c>
      <c r="N867">
        <v>167.5</v>
      </c>
      <c r="O867">
        <v>66</v>
      </c>
      <c r="P867">
        <v>7.54</v>
      </c>
      <c r="Q867">
        <v>5.3</v>
      </c>
      <c r="R867">
        <v>9</v>
      </c>
      <c r="S867">
        <v>1.43</v>
      </c>
      <c r="T867">
        <v>1</v>
      </c>
      <c r="U867" t="s">
        <v>22</v>
      </c>
      <c r="V867">
        <f>IF(tbl_Customers[[#This Row],[churn]] = "yes", 1, 0)</f>
        <v>0</v>
      </c>
      <c r="W867" t="str">
        <f>IF(tbl_Customers[[#This Row],[number_customer_service_calls]] &lt;= 1, "0-1 Calls", IF(tbl_Customers[[#This Row],[number_customer_service_calls]] &lt;= 3, "2-3 Calls", IF(tbl_Customers[[#This Row],[number_customer_service_calls]] &lt;=5, "4-5 Calls", "6+ Calls")))</f>
        <v>0-1 Calls</v>
      </c>
      <c r="X867" t="str">
        <f>IF(tbl_Customers[[#This Row],[account_length]] &lt;= 50, "0-50", IF(tbl_Customers[[#This Row],[account_length]] &lt;=100, "51-100", IF(tbl_Customers[[#This Row],[account_length]] &lt;= 150, "101-150", "151+")))</f>
        <v>51-100</v>
      </c>
      <c r="Y867" t="str">
        <f>IF(tbl_Customers[[#This Row],[total_intl_charge]] &lt;= 3, "Low Charges", "High Charges")</f>
        <v>Low Charges</v>
      </c>
      <c r="Z867" t="str">
        <f>IF(tbl_Customers[[#This Row],[total_eve_calls]]&lt;=80,"Low Calls",
IF(tbl_Customers[[#This Row],[total_eve_calls]]&lt;=120,"Medium Calls","High Calls"))</f>
        <v>Medium Calls</v>
      </c>
      <c r="AA867" t="str">
        <f>IF(tbl_Customers[[#This Row],[total_eve_charge]]&lt;=15,"Low Charges",
IF(tbl_Customers[[#This Row],[total_eve_charge]]&lt;=20,"Medium Charges","High Charges"))</f>
        <v>Low Charges</v>
      </c>
      <c r="AB8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67" t="str">
        <f>IF(tbl_Customers[[#This Row],[number_vmail_messages]] = 0, "No Usage", IF(tbl_Customers[[#This Row],[number_vmail_messages]] &lt;= 20, "Low Usage", IF(tbl_Customers[[#This Row],[number_vmail_messages]] &lt;= 40, "Medium Usgae", "High Usage")))</f>
        <v>No Usage</v>
      </c>
      <c r="AD867" t="str">
        <f>IF(tbl_Customers[[#This Row],[total_day_minutes]]&lt;=150,"Low Usage", IF(tbl_Customers[[#This Row],[total_day_minutes]]&lt;=200,"Medium Usage", IF(tbl_Customers[[#This Row],[total_day_minutes]]&lt;=250,"High Usage","Very High Usage")))</f>
        <v>Low Usage</v>
      </c>
      <c r="AE867" t="str">
        <f>IF(tbl_Customers[[#This Row],[total_intl_calls]]&lt;=5,"Low Calls", IF(tbl_Customers[[#This Row],[total_intl_calls]]&lt;=10, "Medium Calls", "High Calls"))</f>
        <v>Medium Calls</v>
      </c>
      <c r="AF8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67" s="36" t="str">
        <f>IF(tbl_Customers[[#This Row],[Churn_Risk_Score]]&gt;=10,"High Risk", IF(tbl_Customers[[#This Row],[Churn_Risk_Score]]&gt;=5,"Medium Risk","Low Risk"))</f>
        <v>Low Risk</v>
      </c>
    </row>
    <row r="868" spans="1:33" x14ac:dyDescent="0.35">
      <c r="A868">
        <v>867</v>
      </c>
      <c r="B868" t="s">
        <v>54</v>
      </c>
      <c r="C868">
        <v>131</v>
      </c>
      <c r="D868" t="s">
        <v>25</v>
      </c>
      <c r="E868" t="s">
        <v>22</v>
      </c>
      <c r="F868" t="s">
        <v>22</v>
      </c>
      <c r="G868">
        <v>0</v>
      </c>
      <c r="H868">
        <v>94.4</v>
      </c>
      <c r="I868">
        <v>80</v>
      </c>
      <c r="J868">
        <v>16.05</v>
      </c>
      <c r="K868">
        <v>215.1</v>
      </c>
      <c r="L868">
        <v>101</v>
      </c>
      <c r="M868">
        <v>18.28</v>
      </c>
      <c r="N868">
        <v>179.7</v>
      </c>
      <c r="O868">
        <v>108</v>
      </c>
      <c r="P868">
        <v>8.09</v>
      </c>
      <c r="Q868">
        <v>13.1</v>
      </c>
      <c r="R868">
        <v>9</v>
      </c>
      <c r="S868">
        <v>3.54</v>
      </c>
      <c r="T868">
        <v>2</v>
      </c>
      <c r="U868" t="s">
        <v>22</v>
      </c>
      <c r="V868">
        <f>IF(tbl_Customers[[#This Row],[churn]] = "yes", 1, 0)</f>
        <v>0</v>
      </c>
      <c r="W868" t="str">
        <f>IF(tbl_Customers[[#This Row],[number_customer_service_calls]] &lt;= 1, "0-1 Calls", IF(tbl_Customers[[#This Row],[number_customer_service_calls]] &lt;= 3, "2-3 Calls", IF(tbl_Customers[[#This Row],[number_customer_service_calls]] &lt;=5, "4-5 Calls", "6+ Calls")))</f>
        <v>2-3 Calls</v>
      </c>
      <c r="X868" t="str">
        <f>IF(tbl_Customers[[#This Row],[account_length]] &lt;= 50, "0-50", IF(tbl_Customers[[#This Row],[account_length]] &lt;=100, "51-100", IF(tbl_Customers[[#This Row],[account_length]] &lt;= 150, "101-150", "151+")))</f>
        <v>101-150</v>
      </c>
      <c r="Y868" t="str">
        <f>IF(tbl_Customers[[#This Row],[total_intl_charge]] &lt;= 3, "Low Charges", "High Charges")</f>
        <v>High Charges</v>
      </c>
      <c r="Z868" t="str">
        <f>IF(tbl_Customers[[#This Row],[total_eve_calls]]&lt;=80,"Low Calls",
IF(tbl_Customers[[#This Row],[total_eve_calls]]&lt;=120,"Medium Calls","High Calls"))</f>
        <v>Medium Calls</v>
      </c>
      <c r="AA868" t="str">
        <f>IF(tbl_Customers[[#This Row],[total_eve_charge]]&lt;=15,"Low Charges",
IF(tbl_Customers[[#This Row],[total_eve_charge]]&lt;=20,"Medium Charges","High Charges"))</f>
        <v>Medium Charges</v>
      </c>
      <c r="AB8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68" t="str">
        <f>IF(tbl_Customers[[#This Row],[number_vmail_messages]] = 0, "No Usage", IF(tbl_Customers[[#This Row],[number_vmail_messages]] &lt;= 20, "Low Usage", IF(tbl_Customers[[#This Row],[number_vmail_messages]] &lt;= 40, "Medium Usgae", "High Usage")))</f>
        <v>No Usage</v>
      </c>
      <c r="AD868" t="str">
        <f>IF(tbl_Customers[[#This Row],[total_day_minutes]]&lt;=150,"Low Usage", IF(tbl_Customers[[#This Row],[total_day_minutes]]&lt;=200,"Medium Usage", IF(tbl_Customers[[#This Row],[total_day_minutes]]&lt;=250,"High Usage","Very High Usage")))</f>
        <v>Low Usage</v>
      </c>
      <c r="AE868" t="str">
        <f>IF(tbl_Customers[[#This Row],[total_intl_calls]]&lt;=5,"Low Calls", IF(tbl_Customers[[#This Row],[total_intl_calls]]&lt;=10, "Medium Calls", "High Calls"))</f>
        <v>Medium Calls</v>
      </c>
      <c r="AF8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68" s="36" t="str">
        <f>IF(tbl_Customers[[#This Row],[Churn_Risk_Score]]&gt;=10,"High Risk", IF(tbl_Customers[[#This Row],[Churn_Risk_Score]]&gt;=5,"Medium Risk","Low Risk"))</f>
        <v>Low Risk</v>
      </c>
    </row>
    <row r="869" spans="1:33" x14ac:dyDescent="0.35">
      <c r="A869">
        <v>868</v>
      </c>
      <c r="B869" t="s">
        <v>64</v>
      </c>
      <c r="C869">
        <v>119</v>
      </c>
      <c r="D869" t="s">
        <v>28</v>
      </c>
      <c r="E869" t="s">
        <v>22</v>
      </c>
      <c r="F869" t="s">
        <v>22</v>
      </c>
      <c r="G869">
        <v>0</v>
      </c>
      <c r="H869">
        <v>190.4</v>
      </c>
      <c r="I869">
        <v>74</v>
      </c>
      <c r="J869">
        <v>32.369999999999997</v>
      </c>
      <c r="K869">
        <v>215.6</v>
      </c>
      <c r="L869">
        <v>113</v>
      </c>
      <c r="M869">
        <v>18.329999999999998</v>
      </c>
      <c r="N869">
        <v>161.19999999999999</v>
      </c>
      <c r="O869">
        <v>111</v>
      </c>
      <c r="P869">
        <v>7.25</v>
      </c>
      <c r="Q869">
        <v>10</v>
      </c>
      <c r="R869">
        <v>1</v>
      </c>
      <c r="S869">
        <v>2.7</v>
      </c>
      <c r="T869">
        <v>2</v>
      </c>
      <c r="U869" t="s">
        <v>22</v>
      </c>
      <c r="V869">
        <f>IF(tbl_Customers[[#This Row],[churn]] = "yes", 1, 0)</f>
        <v>0</v>
      </c>
      <c r="W869" t="str">
        <f>IF(tbl_Customers[[#This Row],[number_customer_service_calls]] &lt;= 1, "0-1 Calls", IF(tbl_Customers[[#This Row],[number_customer_service_calls]] &lt;= 3, "2-3 Calls", IF(tbl_Customers[[#This Row],[number_customer_service_calls]] &lt;=5, "4-5 Calls", "6+ Calls")))</f>
        <v>2-3 Calls</v>
      </c>
      <c r="X869" t="str">
        <f>IF(tbl_Customers[[#This Row],[account_length]] &lt;= 50, "0-50", IF(tbl_Customers[[#This Row],[account_length]] &lt;=100, "51-100", IF(tbl_Customers[[#This Row],[account_length]] &lt;= 150, "101-150", "151+")))</f>
        <v>101-150</v>
      </c>
      <c r="Y869" t="str">
        <f>IF(tbl_Customers[[#This Row],[total_intl_charge]] &lt;= 3, "Low Charges", "High Charges")</f>
        <v>Low Charges</v>
      </c>
      <c r="Z869" t="str">
        <f>IF(tbl_Customers[[#This Row],[total_eve_calls]]&lt;=80,"Low Calls",
IF(tbl_Customers[[#This Row],[total_eve_calls]]&lt;=120,"Medium Calls","High Calls"))</f>
        <v>Medium Calls</v>
      </c>
      <c r="AA869" t="str">
        <f>IF(tbl_Customers[[#This Row],[total_eve_charge]]&lt;=15,"Low Charges",
IF(tbl_Customers[[#This Row],[total_eve_charge]]&lt;=20,"Medium Charges","High Charges"))</f>
        <v>Medium Charges</v>
      </c>
      <c r="AB8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9" t="str">
        <f>IF(tbl_Customers[[#This Row],[number_vmail_messages]] = 0, "No Usage", IF(tbl_Customers[[#This Row],[number_vmail_messages]] &lt;= 20, "Low Usage", IF(tbl_Customers[[#This Row],[number_vmail_messages]] &lt;= 40, "Medium Usgae", "High Usage")))</f>
        <v>No Usage</v>
      </c>
      <c r="AD869" t="str">
        <f>IF(tbl_Customers[[#This Row],[total_day_minutes]]&lt;=150,"Low Usage", IF(tbl_Customers[[#This Row],[total_day_minutes]]&lt;=200,"Medium Usage", IF(tbl_Customers[[#This Row],[total_day_minutes]]&lt;=250,"High Usage","Very High Usage")))</f>
        <v>Medium Usage</v>
      </c>
      <c r="AE869" t="str">
        <f>IF(tbl_Customers[[#This Row],[total_intl_calls]]&lt;=5,"Low Calls", IF(tbl_Customers[[#This Row],[total_intl_calls]]&lt;=10, "Medium Calls", "High Calls"))</f>
        <v>Low Calls</v>
      </c>
      <c r="AF8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69" s="36" t="str">
        <f>IF(tbl_Customers[[#This Row],[Churn_Risk_Score]]&gt;=10,"High Risk", IF(tbl_Customers[[#This Row],[Churn_Risk_Score]]&gt;=5,"Medium Risk","Low Risk"))</f>
        <v>Low Risk</v>
      </c>
    </row>
    <row r="870" spans="1:33" x14ac:dyDescent="0.35">
      <c r="A870">
        <v>869</v>
      </c>
      <c r="B870" t="s">
        <v>29</v>
      </c>
      <c r="C870">
        <v>119</v>
      </c>
      <c r="D870" t="s">
        <v>25</v>
      </c>
      <c r="E870" t="s">
        <v>22</v>
      </c>
      <c r="F870" t="s">
        <v>23</v>
      </c>
      <c r="G870">
        <v>32</v>
      </c>
      <c r="H870">
        <v>142.6</v>
      </c>
      <c r="I870">
        <v>77</v>
      </c>
      <c r="J870">
        <v>24.24</v>
      </c>
      <c r="K870">
        <v>208.2</v>
      </c>
      <c r="L870">
        <v>126</v>
      </c>
      <c r="M870">
        <v>17.7</v>
      </c>
      <c r="N870">
        <v>171</v>
      </c>
      <c r="O870">
        <v>102</v>
      </c>
      <c r="P870">
        <v>7.69</v>
      </c>
      <c r="Q870">
        <v>12</v>
      </c>
      <c r="R870">
        <v>2</v>
      </c>
      <c r="S870">
        <v>3.24</v>
      </c>
      <c r="T870">
        <v>3</v>
      </c>
      <c r="U870" t="s">
        <v>22</v>
      </c>
      <c r="V870">
        <f>IF(tbl_Customers[[#This Row],[churn]] = "yes", 1, 0)</f>
        <v>0</v>
      </c>
      <c r="W870" t="str">
        <f>IF(tbl_Customers[[#This Row],[number_customer_service_calls]] &lt;= 1, "0-1 Calls", IF(tbl_Customers[[#This Row],[number_customer_service_calls]] &lt;= 3, "2-3 Calls", IF(tbl_Customers[[#This Row],[number_customer_service_calls]] &lt;=5, "4-5 Calls", "6+ Calls")))</f>
        <v>2-3 Calls</v>
      </c>
      <c r="X870" t="str">
        <f>IF(tbl_Customers[[#This Row],[account_length]] &lt;= 50, "0-50", IF(tbl_Customers[[#This Row],[account_length]] &lt;=100, "51-100", IF(tbl_Customers[[#This Row],[account_length]] &lt;= 150, "101-150", "151+")))</f>
        <v>101-150</v>
      </c>
      <c r="Y870" t="str">
        <f>IF(tbl_Customers[[#This Row],[total_intl_charge]] &lt;= 3, "Low Charges", "High Charges")</f>
        <v>High Charges</v>
      </c>
      <c r="Z870" t="str">
        <f>IF(tbl_Customers[[#This Row],[total_eve_calls]]&lt;=80,"Low Calls",
IF(tbl_Customers[[#This Row],[total_eve_calls]]&lt;=120,"Medium Calls","High Calls"))</f>
        <v>High Calls</v>
      </c>
      <c r="AA870" t="str">
        <f>IF(tbl_Customers[[#This Row],[total_eve_charge]]&lt;=15,"Low Charges",
IF(tbl_Customers[[#This Row],[total_eve_charge]]&lt;=20,"Medium Charges","High Charges"))</f>
        <v>Medium Charges</v>
      </c>
      <c r="AB8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0" t="str">
        <f>IF(tbl_Customers[[#This Row],[number_vmail_messages]] = 0, "No Usage", IF(tbl_Customers[[#This Row],[number_vmail_messages]] &lt;= 20, "Low Usage", IF(tbl_Customers[[#This Row],[number_vmail_messages]] &lt;= 40, "Medium Usgae", "High Usage")))</f>
        <v>Medium Usgae</v>
      </c>
      <c r="AD870" t="str">
        <f>IF(tbl_Customers[[#This Row],[total_day_minutes]]&lt;=150,"Low Usage", IF(tbl_Customers[[#This Row],[total_day_minutes]]&lt;=200,"Medium Usage", IF(tbl_Customers[[#This Row],[total_day_minutes]]&lt;=250,"High Usage","Very High Usage")))</f>
        <v>Low Usage</v>
      </c>
      <c r="AE870" t="str">
        <f>IF(tbl_Customers[[#This Row],[total_intl_calls]]&lt;=5,"Low Calls", IF(tbl_Customers[[#This Row],[total_intl_calls]]&lt;=10, "Medium Calls", "High Calls"))</f>
        <v>Low Calls</v>
      </c>
      <c r="AF8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70" s="36" t="str">
        <f>IF(tbl_Customers[[#This Row],[Churn_Risk_Score]]&gt;=10,"High Risk", IF(tbl_Customers[[#This Row],[Churn_Risk_Score]]&gt;=5,"Medium Risk","Low Risk"))</f>
        <v>Low Risk</v>
      </c>
    </row>
    <row r="871" spans="1:33" x14ac:dyDescent="0.35">
      <c r="A871">
        <v>870</v>
      </c>
      <c r="B871" t="s">
        <v>33</v>
      </c>
      <c r="C871">
        <v>87</v>
      </c>
      <c r="D871" t="s">
        <v>28</v>
      </c>
      <c r="E871" t="s">
        <v>23</v>
      </c>
      <c r="F871" t="s">
        <v>22</v>
      </c>
      <c r="G871">
        <v>0</v>
      </c>
      <c r="H871">
        <v>134.19999999999999</v>
      </c>
      <c r="I871">
        <v>80</v>
      </c>
      <c r="J871">
        <v>22.81</v>
      </c>
      <c r="K871">
        <v>165</v>
      </c>
      <c r="L871">
        <v>71</v>
      </c>
      <c r="M871">
        <v>14.03</v>
      </c>
      <c r="N871">
        <v>173.1</v>
      </c>
      <c r="O871">
        <v>102</v>
      </c>
      <c r="P871">
        <v>7.79</v>
      </c>
      <c r="Q871">
        <v>10.7</v>
      </c>
      <c r="R871">
        <v>5</v>
      </c>
      <c r="S871">
        <v>2.89</v>
      </c>
      <c r="T871">
        <v>0</v>
      </c>
      <c r="U871" t="s">
        <v>22</v>
      </c>
      <c r="V871">
        <f>IF(tbl_Customers[[#This Row],[churn]] = "yes", 1, 0)</f>
        <v>0</v>
      </c>
      <c r="W871" t="str">
        <f>IF(tbl_Customers[[#This Row],[number_customer_service_calls]] &lt;= 1, "0-1 Calls", IF(tbl_Customers[[#This Row],[number_customer_service_calls]] &lt;= 3, "2-3 Calls", IF(tbl_Customers[[#This Row],[number_customer_service_calls]] &lt;=5, "4-5 Calls", "6+ Calls")))</f>
        <v>0-1 Calls</v>
      </c>
      <c r="X871" t="str">
        <f>IF(tbl_Customers[[#This Row],[account_length]] &lt;= 50, "0-50", IF(tbl_Customers[[#This Row],[account_length]] &lt;=100, "51-100", IF(tbl_Customers[[#This Row],[account_length]] &lt;= 150, "101-150", "151+")))</f>
        <v>51-100</v>
      </c>
      <c r="Y871" t="str">
        <f>IF(tbl_Customers[[#This Row],[total_intl_charge]] &lt;= 3, "Low Charges", "High Charges")</f>
        <v>Low Charges</v>
      </c>
      <c r="Z871" t="str">
        <f>IF(tbl_Customers[[#This Row],[total_eve_calls]]&lt;=80,"Low Calls",
IF(tbl_Customers[[#This Row],[total_eve_calls]]&lt;=120,"Medium Calls","High Calls"))</f>
        <v>Low Calls</v>
      </c>
      <c r="AA871" t="str">
        <f>IF(tbl_Customers[[#This Row],[total_eve_charge]]&lt;=15,"Low Charges",
IF(tbl_Customers[[#This Row],[total_eve_charge]]&lt;=20,"Medium Charges","High Charges"))</f>
        <v>Low Charges</v>
      </c>
      <c r="AB8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1" t="str">
        <f>IF(tbl_Customers[[#This Row],[number_vmail_messages]] = 0, "No Usage", IF(tbl_Customers[[#This Row],[number_vmail_messages]] &lt;= 20, "Low Usage", IF(tbl_Customers[[#This Row],[number_vmail_messages]] &lt;= 40, "Medium Usgae", "High Usage")))</f>
        <v>No Usage</v>
      </c>
      <c r="AD871" t="str">
        <f>IF(tbl_Customers[[#This Row],[total_day_minutes]]&lt;=150,"Low Usage", IF(tbl_Customers[[#This Row],[total_day_minutes]]&lt;=200,"Medium Usage", IF(tbl_Customers[[#This Row],[total_day_minutes]]&lt;=250,"High Usage","Very High Usage")))</f>
        <v>Low Usage</v>
      </c>
      <c r="AE871" t="str">
        <f>IF(tbl_Customers[[#This Row],[total_intl_calls]]&lt;=5,"Low Calls", IF(tbl_Customers[[#This Row],[total_intl_calls]]&lt;=10, "Medium Calls", "High Calls"))</f>
        <v>Low Calls</v>
      </c>
      <c r="AF8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71" s="36" t="str">
        <f>IF(tbl_Customers[[#This Row],[Churn_Risk_Score]]&gt;=10,"High Risk", IF(tbl_Customers[[#This Row],[Churn_Risk_Score]]&gt;=5,"Medium Risk","Low Risk"))</f>
        <v>Low Risk</v>
      </c>
    </row>
    <row r="872" spans="1:33" x14ac:dyDescent="0.35">
      <c r="A872">
        <v>871</v>
      </c>
      <c r="B872" t="s">
        <v>56</v>
      </c>
      <c r="C872">
        <v>112</v>
      </c>
      <c r="D872" t="s">
        <v>21</v>
      </c>
      <c r="E872" t="s">
        <v>22</v>
      </c>
      <c r="F872" t="s">
        <v>22</v>
      </c>
      <c r="G872">
        <v>0</v>
      </c>
      <c r="H872">
        <v>111.9</v>
      </c>
      <c r="I872">
        <v>92</v>
      </c>
      <c r="J872">
        <v>19.02</v>
      </c>
      <c r="K872">
        <v>114</v>
      </c>
      <c r="L872">
        <v>143</v>
      </c>
      <c r="M872">
        <v>9.69</v>
      </c>
      <c r="N872">
        <v>146.80000000000001</v>
      </c>
      <c r="O872">
        <v>79</v>
      </c>
      <c r="P872">
        <v>6.61</v>
      </c>
      <c r="Q872">
        <v>14.1</v>
      </c>
      <c r="R872">
        <v>3</v>
      </c>
      <c r="S872">
        <v>3.81</v>
      </c>
      <c r="T872">
        <v>5</v>
      </c>
      <c r="U872" t="s">
        <v>23</v>
      </c>
      <c r="V872">
        <f>IF(tbl_Customers[[#This Row],[churn]] = "yes", 1, 0)</f>
        <v>1</v>
      </c>
      <c r="W872" t="str">
        <f>IF(tbl_Customers[[#This Row],[number_customer_service_calls]] &lt;= 1, "0-1 Calls", IF(tbl_Customers[[#This Row],[number_customer_service_calls]] &lt;= 3, "2-3 Calls", IF(tbl_Customers[[#This Row],[number_customer_service_calls]] &lt;=5, "4-5 Calls", "6+ Calls")))</f>
        <v>4-5 Calls</v>
      </c>
      <c r="X872" t="str">
        <f>IF(tbl_Customers[[#This Row],[account_length]] &lt;= 50, "0-50", IF(tbl_Customers[[#This Row],[account_length]] &lt;=100, "51-100", IF(tbl_Customers[[#This Row],[account_length]] &lt;= 150, "101-150", "151+")))</f>
        <v>101-150</v>
      </c>
      <c r="Y872" t="str">
        <f>IF(tbl_Customers[[#This Row],[total_intl_charge]] &lt;= 3, "Low Charges", "High Charges")</f>
        <v>High Charges</v>
      </c>
      <c r="Z872" t="str">
        <f>IF(tbl_Customers[[#This Row],[total_eve_calls]]&lt;=80,"Low Calls",
IF(tbl_Customers[[#This Row],[total_eve_calls]]&lt;=120,"Medium Calls","High Calls"))</f>
        <v>High Calls</v>
      </c>
      <c r="AA872" t="str">
        <f>IF(tbl_Customers[[#This Row],[total_eve_charge]]&lt;=15,"Low Charges",
IF(tbl_Customers[[#This Row],[total_eve_charge]]&lt;=20,"Medium Charges","High Charges"))</f>
        <v>Low Charges</v>
      </c>
      <c r="AB8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2" t="str">
        <f>IF(tbl_Customers[[#This Row],[number_vmail_messages]] = 0, "No Usage", IF(tbl_Customers[[#This Row],[number_vmail_messages]] &lt;= 20, "Low Usage", IF(tbl_Customers[[#This Row],[number_vmail_messages]] &lt;= 40, "Medium Usgae", "High Usage")))</f>
        <v>No Usage</v>
      </c>
      <c r="AD872" t="str">
        <f>IF(tbl_Customers[[#This Row],[total_day_minutes]]&lt;=150,"Low Usage", IF(tbl_Customers[[#This Row],[total_day_minutes]]&lt;=200,"Medium Usage", IF(tbl_Customers[[#This Row],[total_day_minutes]]&lt;=250,"High Usage","Very High Usage")))</f>
        <v>Low Usage</v>
      </c>
      <c r="AE872" t="str">
        <f>IF(tbl_Customers[[#This Row],[total_intl_calls]]&lt;=5,"Low Calls", IF(tbl_Customers[[#This Row],[total_intl_calls]]&lt;=10, "Medium Calls", "High Calls"))</f>
        <v>Low Calls</v>
      </c>
      <c r="AF8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872" s="36" t="str">
        <f>IF(tbl_Customers[[#This Row],[Churn_Risk_Score]]&gt;=10,"High Risk", IF(tbl_Customers[[#This Row],[Churn_Risk_Score]]&gt;=5,"Medium Risk","Low Risk"))</f>
        <v>Medium Risk</v>
      </c>
    </row>
    <row r="873" spans="1:33" x14ac:dyDescent="0.35">
      <c r="A873">
        <v>872</v>
      </c>
      <c r="B873" t="s">
        <v>33</v>
      </c>
      <c r="C873">
        <v>75</v>
      </c>
      <c r="D873" t="s">
        <v>21</v>
      </c>
      <c r="E873" t="s">
        <v>22</v>
      </c>
      <c r="F873" t="s">
        <v>22</v>
      </c>
      <c r="G873">
        <v>0</v>
      </c>
      <c r="H873">
        <v>122.8</v>
      </c>
      <c r="I873">
        <v>89</v>
      </c>
      <c r="J873">
        <v>20.88</v>
      </c>
      <c r="K873">
        <v>211.3</v>
      </c>
      <c r="L873">
        <v>104</v>
      </c>
      <c r="M873">
        <v>17.96</v>
      </c>
      <c r="N873">
        <v>261.39999999999998</v>
      </c>
      <c r="O873">
        <v>91</v>
      </c>
      <c r="P873">
        <v>11.76</v>
      </c>
      <c r="Q873">
        <v>10.7</v>
      </c>
      <c r="R873">
        <v>2</v>
      </c>
      <c r="S873">
        <v>2.89</v>
      </c>
      <c r="T873">
        <v>2</v>
      </c>
      <c r="U873" t="s">
        <v>22</v>
      </c>
      <c r="V873">
        <f>IF(tbl_Customers[[#This Row],[churn]] = "yes", 1, 0)</f>
        <v>0</v>
      </c>
      <c r="W873" t="str">
        <f>IF(tbl_Customers[[#This Row],[number_customer_service_calls]] &lt;= 1, "0-1 Calls", IF(tbl_Customers[[#This Row],[number_customer_service_calls]] &lt;= 3, "2-3 Calls", IF(tbl_Customers[[#This Row],[number_customer_service_calls]] &lt;=5, "4-5 Calls", "6+ Calls")))</f>
        <v>2-3 Calls</v>
      </c>
      <c r="X873" t="str">
        <f>IF(tbl_Customers[[#This Row],[account_length]] &lt;= 50, "0-50", IF(tbl_Customers[[#This Row],[account_length]] &lt;=100, "51-100", IF(tbl_Customers[[#This Row],[account_length]] &lt;= 150, "101-150", "151+")))</f>
        <v>51-100</v>
      </c>
      <c r="Y873" t="str">
        <f>IF(tbl_Customers[[#This Row],[total_intl_charge]] &lt;= 3, "Low Charges", "High Charges")</f>
        <v>Low Charges</v>
      </c>
      <c r="Z873" t="str">
        <f>IF(tbl_Customers[[#This Row],[total_eve_calls]]&lt;=80,"Low Calls",
IF(tbl_Customers[[#This Row],[total_eve_calls]]&lt;=120,"Medium Calls","High Calls"))</f>
        <v>Medium Calls</v>
      </c>
      <c r="AA873" t="str">
        <f>IF(tbl_Customers[[#This Row],[total_eve_charge]]&lt;=15,"Low Charges",
IF(tbl_Customers[[#This Row],[total_eve_charge]]&lt;=20,"Medium Charges","High Charges"))</f>
        <v>Medium Charges</v>
      </c>
      <c r="AB8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3" t="str">
        <f>IF(tbl_Customers[[#This Row],[number_vmail_messages]] = 0, "No Usage", IF(tbl_Customers[[#This Row],[number_vmail_messages]] &lt;= 20, "Low Usage", IF(tbl_Customers[[#This Row],[number_vmail_messages]] &lt;= 40, "Medium Usgae", "High Usage")))</f>
        <v>No Usage</v>
      </c>
      <c r="AD873" t="str">
        <f>IF(tbl_Customers[[#This Row],[total_day_minutes]]&lt;=150,"Low Usage", IF(tbl_Customers[[#This Row],[total_day_minutes]]&lt;=200,"Medium Usage", IF(tbl_Customers[[#This Row],[total_day_minutes]]&lt;=250,"High Usage","Very High Usage")))</f>
        <v>Low Usage</v>
      </c>
      <c r="AE873" t="str">
        <f>IF(tbl_Customers[[#This Row],[total_intl_calls]]&lt;=5,"Low Calls", IF(tbl_Customers[[#This Row],[total_intl_calls]]&lt;=10, "Medium Calls", "High Calls"))</f>
        <v>Low Calls</v>
      </c>
      <c r="AF8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73" s="36" t="str">
        <f>IF(tbl_Customers[[#This Row],[Churn_Risk_Score]]&gt;=10,"High Risk", IF(tbl_Customers[[#This Row],[Churn_Risk_Score]]&gt;=5,"Medium Risk","Low Risk"))</f>
        <v>Low Risk</v>
      </c>
    </row>
    <row r="874" spans="1:33" x14ac:dyDescent="0.35">
      <c r="A874">
        <v>873</v>
      </c>
      <c r="B874" t="s">
        <v>74</v>
      </c>
      <c r="C874">
        <v>150</v>
      </c>
      <c r="D874" t="s">
        <v>28</v>
      </c>
      <c r="E874" t="s">
        <v>22</v>
      </c>
      <c r="F874" t="s">
        <v>22</v>
      </c>
      <c r="G874">
        <v>0</v>
      </c>
      <c r="H874">
        <v>189.3</v>
      </c>
      <c r="I874">
        <v>77</v>
      </c>
      <c r="J874">
        <v>32.18</v>
      </c>
      <c r="K874">
        <v>220.9</v>
      </c>
      <c r="L874">
        <v>105</v>
      </c>
      <c r="M874">
        <v>18.78</v>
      </c>
      <c r="N874">
        <v>238.7</v>
      </c>
      <c r="O874">
        <v>117</v>
      </c>
      <c r="P874">
        <v>10.74</v>
      </c>
      <c r="Q874">
        <v>9.1999999999999993</v>
      </c>
      <c r="R874">
        <v>5</v>
      </c>
      <c r="S874">
        <v>2.48</v>
      </c>
      <c r="T874">
        <v>4</v>
      </c>
      <c r="U874" t="s">
        <v>22</v>
      </c>
      <c r="V874">
        <f>IF(tbl_Customers[[#This Row],[churn]] = "yes", 1, 0)</f>
        <v>0</v>
      </c>
      <c r="W874" t="str">
        <f>IF(tbl_Customers[[#This Row],[number_customer_service_calls]] &lt;= 1, "0-1 Calls", IF(tbl_Customers[[#This Row],[number_customer_service_calls]] &lt;= 3, "2-3 Calls", IF(tbl_Customers[[#This Row],[number_customer_service_calls]] &lt;=5, "4-5 Calls", "6+ Calls")))</f>
        <v>4-5 Calls</v>
      </c>
      <c r="X874" t="str">
        <f>IF(tbl_Customers[[#This Row],[account_length]] &lt;= 50, "0-50", IF(tbl_Customers[[#This Row],[account_length]] &lt;=100, "51-100", IF(tbl_Customers[[#This Row],[account_length]] &lt;= 150, "101-150", "151+")))</f>
        <v>101-150</v>
      </c>
      <c r="Y874" t="str">
        <f>IF(tbl_Customers[[#This Row],[total_intl_charge]] &lt;= 3, "Low Charges", "High Charges")</f>
        <v>Low Charges</v>
      </c>
      <c r="Z874" t="str">
        <f>IF(tbl_Customers[[#This Row],[total_eve_calls]]&lt;=80,"Low Calls",
IF(tbl_Customers[[#This Row],[total_eve_calls]]&lt;=120,"Medium Calls","High Calls"))</f>
        <v>Medium Calls</v>
      </c>
      <c r="AA874" t="str">
        <f>IF(tbl_Customers[[#This Row],[total_eve_charge]]&lt;=15,"Low Charges",
IF(tbl_Customers[[#This Row],[total_eve_charge]]&lt;=20,"Medium Charges","High Charges"))</f>
        <v>Medium Charges</v>
      </c>
      <c r="AB8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74" t="str">
        <f>IF(tbl_Customers[[#This Row],[number_vmail_messages]] = 0, "No Usage", IF(tbl_Customers[[#This Row],[number_vmail_messages]] &lt;= 20, "Low Usage", IF(tbl_Customers[[#This Row],[number_vmail_messages]] &lt;= 40, "Medium Usgae", "High Usage")))</f>
        <v>No Usage</v>
      </c>
      <c r="AD874" t="str">
        <f>IF(tbl_Customers[[#This Row],[total_day_minutes]]&lt;=150,"Low Usage", IF(tbl_Customers[[#This Row],[total_day_minutes]]&lt;=200,"Medium Usage", IF(tbl_Customers[[#This Row],[total_day_minutes]]&lt;=250,"High Usage","Very High Usage")))</f>
        <v>Medium Usage</v>
      </c>
      <c r="AE874" t="str">
        <f>IF(tbl_Customers[[#This Row],[total_intl_calls]]&lt;=5,"Low Calls", IF(tbl_Customers[[#This Row],[total_intl_calls]]&lt;=10, "Medium Calls", "High Calls"))</f>
        <v>Low Calls</v>
      </c>
      <c r="AF8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74" s="36" t="str">
        <f>IF(tbl_Customers[[#This Row],[Churn_Risk_Score]]&gt;=10,"High Risk", IF(tbl_Customers[[#This Row],[Churn_Risk_Score]]&gt;=5,"Medium Risk","Low Risk"))</f>
        <v>Medium Risk</v>
      </c>
    </row>
    <row r="875" spans="1:33" x14ac:dyDescent="0.35">
      <c r="A875">
        <v>874</v>
      </c>
      <c r="B875" t="s">
        <v>32</v>
      </c>
      <c r="C875">
        <v>161</v>
      </c>
      <c r="D875" t="s">
        <v>28</v>
      </c>
      <c r="E875" t="s">
        <v>22</v>
      </c>
      <c r="F875" t="s">
        <v>23</v>
      </c>
      <c r="G875">
        <v>38</v>
      </c>
      <c r="H875">
        <v>240.4</v>
      </c>
      <c r="I875">
        <v>112</v>
      </c>
      <c r="J875">
        <v>40.869999999999997</v>
      </c>
      <c r="K875">
        <v>201.8</v>
      </c>
      <c r="L875">
        <v>102</v>
      </c>
      <c r="M875">
        <v>17.149999999999999</v>
      </c>
      <c r="N875">
        <v>206.1</v>
      </c>
      <c r="O875">
        <v>112</v>
      </c>
      <c r="P875">
        <v>9.27</v>
      </c>
      <c r="Q875">
        <v>16.100000000000001</v>
      </c>
      <c r="R875">
        <v>6</v>
      </c>
      <c r="S875">
        <v>4.3499999999999996</v>
      </c>
      <c r="T875">
        <v>0</v>
      </c>
      <c r="U875" t="s">
        <v>22</v>
      </c>
      <c r="V875">
        <f>IF(tbl_Customers[[#This Row],[churn]] = "yes", 1, 0)</f>
        <v>0</v>
      </c>
      <c r="W875" t="str">
        <f>IF(tbl_Customers[[#This Row],[number_customer_service_calls]] &lt;= 1, "0-1 Calls", IF(tbl_Customers[[#This Row],[number_customer_service_calls]] &lt;= 3, "2-3 Calls", IF(tbl_Customers[[#This Row],[number_customer_service_calls]] &lt;=5, "4-5 Calls", "6+ Calls")))</f>
        <v>0-1 Calls</v>
      </c>
      <c r="X875" t="str">
        <f>IF(tbl_Customers[[#This Row],[account_length]] &lt;= 50, "0-50", IF(tbl_Customers[[#This Row],[account_length]] &lt;=100, "51-100", IF(tbl_Customers[[#This Row],[account_length]] &lt;= 150, "101-150", "151+")))</f>
        <v>151+</v>
      </c>
      <c r="Y875" t="str">
        <f>IF(tbl_Customers[[#This Row],[total_intl_charge]] &lt;= 3, "Low Charges", "High Charges")</f>
        <v>High Charges</v>
      </c>
      <c r="Z875" t="str">
        <f>IF(tbl_Customers[[#This Row],[total_eve_calls]]&lt;=80,"Low Calls",
IF(tbl_Customers[[#This Row],[total_eve_calls]]&lt;=120,"Medium Calls","High Calls"))</f>
        <v>Medium Calls</v>
      </c>
      <c r="AA875" t="str">
        <f>IF(tbl_Customers[[#This Row],[total_eve_charge]]&lt;=15,"Low Charges",
IF(tbl_Customers[[#This Row],[total_eve_charge]]&lt;=20,"Medium Charges","High Charges"))</f>
        <v>Medium Charges</v>
      </c>
      <c r="AB8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75" t="str">
        <f>IF(tbl_Customers[[#This Row],[number_vmail_messages]] = 0, "No Usage", IF(tbl_Customers[[#This Row],[number_vmail_messages]] &lt;= 20, "Low Usage", IF(tbl_Customers[[#This Row],[number_vmail_messages]] &lt;= 40, "Medium Usgae", "High Usage")))</f>
        <v>Medium Usgae</v>
      </c>
      <c r="AD875" t="str">
        <f>IF(tbl_Customers[[#This Row],[total_day_minutes]]&lt;=150,"Low Usage", IF(tbl_Customers[[#This Row],[total_day_minutes]]&lt;=200,"Medium Usage", IF(tbl_Customers[[#This Row],[total_day_minutes]]&lt;=250,"High Usage","Very High Usage")))</f>
        <v>High Usage</v>
      </c>
      <c r="AE875" t="str">
        <f>IF(tbl_Customers[[#This Row],[total_intl_calls]]&lt;=5,"Low Calls", IF(tbl_Customers[[#This Row],[total_intl_calls]]&lt;=10, "Medium Calls", "High Calls"))</f>
        <v>Medium Calls</v>
      </c>
      <c r="AF8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75" s="36" t="str">
        <f>IF(tbl_Customers[[#This Row],[Churn_Risk_Score]]&gt;=10,"High Risk", IF(tbl_Customers[[#This Row],[Churn_Risk_Score]]&gt;=5,"Medium Risk","Low Risk"))</f>
        <v>Low Risk</v>
      </c>
    </row>
    <row r="876" spans="1:33" x14ac:dyDescent="0.35">
      <c r="A876">
        <v>875</v>
      </c>
      <c r="B876" t="s">
        <v>40</v>
      </c>
      <c r="C876">
        <v>91</v>
      </c>
      <c r="D876" t="s">
        <v>28</v>
      </c>
      <c r="E876" t="s">
        <v>23</v>
      </c>
      <c r="F876" t="s">
        <v>23</v>
      </c>
      <c r="G876">
        <v>24</v>
      </c>
      <c r="H876">
        <v>93.5</v>
      </c>
      <c r="I876">
        <v>112</v>
      </c>
      <c r="J876">
        <v>15.9</v>
      </c>
      <c r="K876">
        <v>183.4</v>
      </c>
      <c r="L876">
        <v>128</v>
      </c>
      <c r="M876">
        <v>15.59</v>
      </c>
      <c r="N876">
        <v>240.7</v>
      </c>
      <c r="O876">
        <v>133</v>
      </c>
      <c r="P876">
        <v>10.83</v>
      </c>
      <c r="Q876">
        <v>9.9</v>
      </c>
      <c r="R876">
        <v>3</v>
      </c>
      <c r="S876">
        <v>2.67</v>
      </c>
      <c r="T876">
        <v>0</v>
      </c>
      <c r="U876" t="s">
        <v>22</v>
      </c>
      <c r="V876">
        <f>IF(tbl_Customers[[#This Row],[churn]] = "yes", 1, 0)</f>
        <v>0</v>
      </c>
      <c r="W876" t="str">
        <f>IF(tbl_Customers[[#This Row],[number_customer_service_calls]] &lt;= 1, "0-1 Calls", IF(tbl_Customers[[#This Row],[number_customer_service_calls]] &lt;= 3, "2-3 Calls", IF(tbl_Customers[[#This Row],[number_customer_service_calls]] &lt;=5, "4-5 Calls", "6+ Calls")))</f>
        <v>0-1 Calls</v>
      </c>
      <c r="X876" t="str">
        <f>IF(tbl_Customers[[#This Row],[account_length]] &lt;= 50, "0-50", IF(tbl_Customers[[#This Row],[account_length]] &lt;=100, "51-100", IF(tbl_Customers[[#This Row],[account_length]] &lt;= 150, "101-150", "151+")))</f>
        <v>51-100</v>
      </c>
      <c r="Y876" t="str">
        <f>IF(tbl_Customers[[#This Row],[total_intl_charge]] &lt;= 3, "Low Charges", "High Charges")</f>
        <v>Low Charges</v>
      </c>
      <c r="Z876" t="str">
        <f>IF(tbl_Customers[[#This Row],[total_eve_calls]]&lt;=80,"Low Calls",
IF(tbl_Customers[[#This Row],[total_eve_calls]]&lt;=120,"Medium Calls","High Calls"))</f>
        <v>High Calls</v>
      </c>
      <c r="AA876" t="str">
        <f>IF(tbl_Customers[[#This Row],[total_eve_charge]]&lt;=15,"Low Charges",
IF(tbl_Customers[[#This Row],[total_eve_charge]]&lt;=20,"Medium Charges","High Charges"))</f>
        <v>Medium Charges</v>
      </c>
      <c r="AB8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6" t="str">
        <f>IF(tbl_Customers[[#This Row],[number_vmail_messages]] = 0, "No Usage", IF(tbl_Customers[[#This Row],[number_vmail_messages]] &lt;= 20, "Low Usage", IF(tbl_Customers[[#This Row],[number_vmail_messages]] &lt;= 40, "Medium Usgae", "High Usage")))</f>
        <v>Medium Usgae</v>
      </c>
      <c r="AD876" t="str">
        <f>IF(tbl_Customers[[#This Row],[total_day_minutes]]&lt;=150,"Low Usage", IF(tbl_Customers[[#This Row],[total_day_minutes]]&lt;=200,"Medium Usage", IF(tbl_Customers[[#This Row],[total_day_minutes]]&lt;=250,"High Usage","Very High Usage")))</f>
        <v>Low Usage</v>
      </c>
      <c r="AE876" t="str">
        <f>IF(tbl_Customers[[#This Row],[total_intl_calls]]&lt;=5,"Low Calls", IF(tbl_Customers[[#This Row],[total_intl_calls]]&lt;=10, "Medium Calls", "High Calls"))</f>
        <v>Low Calls</v>
      </c>
      <c r="AF8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76" s="36" t="str">
        <f>IF(tbl_Customers[[#This Row],[Churn_Risk_Score]]&gt;=10,"High Risk", IF(tbl_Customers[[#This Row],[Churn_Risk_Score]]&gt;=5,"Medium Risk","Low Risk"))</f>
        <v>Low Risk</v>
      </c>
    </row>
    <row r="877" spans="1:33" x14ac:dyDescent="0.35">
      <c r="A877">
        <v>876</v>
      </c>
      <c r="B877" t="s">
        <v>70</v>
      </c>
      <c r="C877">
        <v>124</v>
      </c>
      <c r="D877" t="s">
        <v>21</v>
      </c>
      <c r="E877" t="s">
        <v>22</v>
      </c>
      <c r="F877" t="s">
        <v>22</v>
      </c>
      <c r="G877">
        <v>0</v>
      </c>
      <c r="H877">
        <v>158.6</v>
      </c>
      <c r="I877">
        <v>104</v>
      </c>
      <c r="J877">
        <v>26.96</v>
      </c>
      <c r="K877">
        <v>211.2</v>
      </c>
      <c r="L877">
        <v>77</v>
      </c>
      <c r="M877">
        <v>17.95</v>
      </c>
      <c r="N877">
        <v>179.3</v>
      </c>
      <c r="O877">
        <v>104</v>
      </c>
      <c r="P877">
        <v>8.07</v>
      </c>
      <c r="Q877">
        <v>10.199999999999999</v>
      </c>
      <c r="R877">
        <v>8</v>
      </c>
      <c r="S877">
        <v>2.75</v>
      </c>
      <c r="T877">
        <v>3</v>
      </c>
      <c r="U877" t="s">
        <v>22</v>
      </c>
      <c r="V877">
        <f>IF(tbl_Customers[[#This Row],[churn]] = "yes", 1, 0)</f>
        <v>0</v>
      </c>
      <c r="W877" t="str">
        <f>IF(tbl_Customers[[#This Row],[number_customer_service_calls]] &lt;= 1, "0-1 Calls", IF(tbl_Customers[[#This Row],[number_customer_service_calls]] &lt;= 3, "2-3 Calls", IF(tbl_Customers[[#This Row],[number_customer_service_calls]] &lt;=5, "4-5 Calls", "6+ Calls")))</f>
        <v>2-3 Calls</v>
      </c>
      <c r="X877" t="str">
        <f>IF(tbl_Customers[[#This Row],[account_length]] &lt;= 50, "0-50", IF(tbl_Customers[[#This Row],[account_length]] &lt;=100, "51-100", IF(tbl_Customers[[#This Row],[account_length]] &lt;= 150, "101-150", "151+")))</f>
        <v>101-150</v>
      </c>
      <c r="Y877" t="str">
        <f>IF(tbl_Customers[[#This Row],[total_intl_charge]] &lt;= 3, "Low Charges", "High Charges")</f>
        <v>Low Charges</v>
      </c>
      <c r="Z877" t="str">
        <f>IF(tbl_Customers[[#This Row],[total_eve_calls]]&lt;=80,"Low Calls",
IF(tbl_Customers[[#This Row],[total_eve_calls]]&lt;=120,"Medium Calls","High Calls"))</f>
        <v>Low Calls</v>
      </c>
      <c r="AA877" t="str">
        <f>IF(tbl_Customers[[#This Row],[total_eve_charge]]&lt;=15,"Low Charges",
IF(tbl_Customers[[#This Row],[total_eve_charge]]&lt;=20,"Medium Charges","High Charges"))</f>
        <v>Medium Charges</v>
      </c>
      <c r="AB8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7" t="str">
        <f>IF(tbl_Customers[[#This Row],[number_vmail_messages]] = 0, "No Usage", IF(tbl_Customers[[#This Row],[number_vmail_messages]] &lt;= 20, "Low Usage", IF(tbl_Customers[[#This Row],[number_vmail_messages]] &lt;= 40, "Medium Usgae", "High Usage")))</f>
        <v>No Usage</v>
      </c>
      <c r="AD877" t="str">
        <f>IF(tbl_Customers[[#This Row],[total_day_minutes]]&lt;=150,"Low Usage", IF(tbl_Customers[[#This Row],[total_day_minutes]]&lt;=200,"Medium Usage", IF(tbl_Customers[[#This Row],[total_day_minutes]]&lt;=250,"High Usage","Very High Usage")))</f>
        <v>Medium Usage</v>
      </c>
      <c r="AE877" t="str">
        <f>IF(tbl_Customers[[#This Row],[total_intl_calls]]&lt;=5,"Low Calls", IF(tbl_Customers[[#This Row],[total_intl_calls]]&lt;=10, "Medium Calls", "High Calls"))</f>
        <v>Medium Calls</v>
      </c>
      <c r="AF8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77" s="36" t="str">
        <f>IF(tbl_Customers[[#This Row],[Churn_Risk_Score]]&gt;=10,"High Risk", IF(tbl_Customers[[#This Row],[Churn_Risk_Score]]&gt;=5,"Medium Risk","Low Risk"))</f>
        <v>Low Risk</v>
      </c>
    </row>
    <row r="878" spans="1:33" x14ac:dyDescent="0.35">
      <c r="A878">
        <v>877</v>
      </c>
      <c r="B878" t="s">
        <v>36</v>
      </c>
      <c r="C878">
        <v>94</v>
      </c>
      <c r="D878" t="s">
        <v>28</v>
      </c>
      <c r="E878" t="s">
        <v>23</v>
      </c>
      <c r="F878" t="s">
        <v>22</v>
      </c>
      <c r="G878">
        <v>0</v>
      </c>
      <c r="H878">
        <v>243.2</v>
      </c>
      <c r="I878">
        <v>109</v>
      </c>
      <c r="J878">
        <v>41.34</v>
      </c>
      <c r="K878">
        <v>147</v>
      </c>
      <c r="L878">
        <v>88</v>
      </c>
      <c r="M878">
        <v>12.5</v>
      </c>
      <c r="N878">
        <v>94.9</v>
      </c>
      <c r="O878">
        <v>99</v>
      </c>
      <c r="P878">
        <v>4.2699999999999996</v>
      </c>
      <c r="Q878">
        <v>7.2</v>
      </c>
      <c r="R878">
        <v>4</v>
      </c>
      <c r="S878">
        <v>1.94</v>
      </c>
      <c r="T878">
        <v>4</v>
      </c>
      <c r="U878" t="s">
        <v>22</v>
      </c>
      <c r="V878">
        <f>IF(tbl_Customers[[#This Row],[churn]] = "yes", 1, 0)</f>
        <v>0</v>
      </c>
      <c r="W878" t="str">
        <f>IF(tbl_Customers[[#This Row],[number_customer_service_calls]] &lt;= 1, "0-1 Calls", IF(tbl_Customers[[#This Row],[number_customer_service_calls]] &lt;= 3, "2-3 Calls", IF(tbl_Customers[[#This Row],[number_customer_service_calls]] &lt;=5, "4-5 Calls", "6+ Calls")))</f>
        <v>4-5 Calls</v>
      </c>
      <c r="X878" t="str">
        <f>IF(tbl_Customers[[#This Row],[account_length]] &lt;= 50, "0-50", IF(tbl_Customers[[#This Row],[account_length]] &lt;=100, "51-100", IF(tbl_Customers[[#This Row],[account_length]] &lt;= 150, "101-150", "151+")))</f>
        <v>51-100</v>
      </c>
      <c r="Y878" t="str">
        <f>IF(tbl_Customers[[#This Row],[total_intl_charge]] &lt;= 3, "Low Charges", "High Charges")</f>
        <v>Low Charges</v>
      </c>
      <c r="Z878" t="str">
        <f>IF(tbl_Customers[[#This Row],[total_eve_calls]]&lt;=80,"Low Calls",
IF(tbl_Customers[[#This Row],[total_eve_calls]]&lt;=120,"Medium Calls","High Calls"))</f>
        <v>Medium Calls</v>
      </c>
      <c r="AA878" t="str">
        <f>IF(tbl_Customers[[#This Row],[total_eve_charge]]&lt;=15,"Low Charges",
IF(tbl_Customers[[#This Row],[total_eve_charge]]&lt;=20,"Medium Charges","High Charges"))</f>
        <v>Low Charges</v>
      </c>
      <c r="AB8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8" t="str">
        <f>IF(tbl_Customers[[#This Row],[number_vmail_messages]] = 0, "No Usage", IF(tbl_Customers[[#This Row],[number_vmail_messages]] &lt;= 20, "Low Usage", IF(tbl_Customers[[#This Row],[number_vmail_messages]] &lt;= 40, "Medium Usgae", "High Usage")))</f>
        <v>No Usage</v>
      </c>
      <c r="AD878" t="str">
        <f>IF(tbl_Customers[[#This Row],[total_day_minutes]]&lt;=150,"Low Usage", IF(tbl_Customers[[#This Row],[total_day_minutes]]&lt;=200,"Medium Usage", IF(tbl_Customers[[#This Row],[total_day_minutes]]&lt;=250,"High Usage","Very High Usage")))</f>
        <v>High Usage</v>
      </c>
      <c r="AE878" t="str">
        <f>IF(tbl_Customers[[#This Row],[total_intl_calls]]&lt;=5,"Low Calls", IF(tbl_Customers[[#This Row],[total_intl_calls]]&lt;=10, "Medium Calls", "High Calls"))</f>
        <v>Low Calls</v>
      </c>
      <c r="AF8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878" s="36" t="str">
        <f>IF(tbl_Customers[[#This Row],[Churn_Risk_Score]]&gt;=10,"High Risk", IF(tbl_Customers[[#This Row],[Churn_Risk_Score]]&gt;=5,"Medium Risk","Low Risk"))</f>
        <v>Medium Risk</v>
      </c>
    </row>
    <row r="879" spans="1:33" x14ac:dyDescent="0.35">
      <c r="A879">
        <v>878</v>
      </c>
      <c r="B879" t="s">
        <v>39</v>
      </c>
      <c r="C879">
        <v>217</v>
      </c>
      <c r="D879" t="s">
        <v>25</v>
      </c>
      <c r="E879" t="s">
        <v>22</v>
      </c>
      <c r="F879" t="s">
        <v>22</v>
      </c>
      <c r="G879">
        <v>0</v>
      </c>
      <c r="H879">
        <v>176.4</v>
      </c>
      <c r="I879">
        <v>115</v>
      </c>
      <c r="J879">
        <v>29.99</v>
      </c>
      <c r="K879">
        <v>158.80000000000001</v>
      </c>
      <c r="L879">
        <v>128</v>
      </c>
      <c r="M879">
        <v>13.5</v>
      </c>
      <c r="N879">
        <v>306.60000000000002</v>
      </c>
      <c r="O879">
        <v>107</v>
      </c>
      <c r="P879">
        <v>13.8</v>
      </c>
      <c r="Q879">
        <v>9.3000000000000007</v>
      </c>
      <c r="R879">
        <v>3</v>
      </c>
      <c r="S879">
        <v>2.5099999999999998</v>
      </c>
      <c r="T879">
        <v>4</v>
      </c>
      <c r="U879" t="s">
        <v>22</v>
      </c>
      <c r="V879">
        <f>IF(tbl_Customers[[#This Row],[churn]] = "yes", 1, 0)</f>
        <v>0</v>
      </c>
      <c r="W879" t="str">
        <f>IF(tbl_Customers[[#This Row],[number_customer_service_calls]] &lt;= 1, "0-1 Calls", IF(tbl_Customers[[#This Row],[number_customer_service_calls]] &lt;= 3, "2-3 Calls", IF(tbl_Customers[[#This Row],[number_customer_service_calls]] &lt;=5, "4-5 Calls", "6+ Calls")))</f>
        <v>4-5 Calls</v>
      </c>
      <c r="X879" t="str">
        <f>IF(tbl_Customers[[#This Row],[account_length]] &lt;= 50, "0-50", IF(tbl_Customers[[#This Row],[account_length]] &lt;=100, "51-100", IF(tbl_Customers[[#This Row],[account_length]] &lt;= 150, "101-150", "151+")))</f>
        <v>151+</v>
      </c>
      <c r="Y879" t="str">
        <f>IF(tbl_Customers[[#This Row],[total_intl_charge]] &lt;= 3, "Low Charges", "High Charges")</f>
        <v>Low Charges</v>
      </c>
      <c r="Z879" t="str">
        <f>IF(tbl_Customers[[#This Row],[total_eve_calls]]&lt;=80,"Low Calls",
IF(tbl_Customers[[#This Row],[total_eve_calls]]&lt;=120,"Medium Calls","High Calls"))</f>
        <v>High Calls</v>
      </c>
      <c r="AA879" t="str">
        <f>IF(tbl_Customers[[#This Row],[total_eve_charge]]&lt;=15,"Low Charges",
IF(tbl_Customers[[#This Row],[total_eve_charge]]&lt;=20,"Medium Charges","High Charges"))</f>
        <v>Low Charges</v>
      </c>
      <c r="AB8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9" t="str">
        <f>IF(tbl_Customers[[#This Row],[number_vmail_messages]] = 0, "No Usage", IF(tbl_Customers[[#This Row],[number_vmail_messages]] &lt;= 20, "Low Usage", IF(tbl_Customers[[#This Row],[number_vmail_messages]] &lt;= 40, "Medium Usgae", "High Usage")))</f>
        <v>No Usage</v>
      </c>
      <c r="AD879" t="str">
        <f>IF(tbl_Customers[[#This Row],[total_day_minutes]]&lt;=150,"Low Usage", IF(tbl_Customers[[#This Row],[total_day_minutes]]&lt;=200,"Medium Usage", IF(tbl_Customers[[#This Row],[total_day_minutes]]&lt;=250,"High Usage","Very High Usage")))</f>
        <v>Medium Usage</v>
      </c>
      <c r="AE879" t="str">
        <f>IF(tbl_Customers[[#This Row],[total_intl_calls]]&lt;=5,"Low Calls", IF(tbl_Customers[[#This Row],[total_intl_calls]]&lt;=10, "Medium Calls", "High Calls"))</f>
        <v>Low Calls</v>
      </c>
      <c r="AF8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79" s="36" t="str">
        <f>IF(tbl_Customers[[#This Row],[Churn_Risk_Score]]&gt;=10,"High Risk", IF(tbl_Customers[[#This Row],[Churn_Risk_Score]]&gt;=5,"Medium Risk","Low Risk"))</f>
        <v>Medium Risk</v>
      </c>
    </row>
    <row r="880" spans="1:33" x14ac:dyDescent="0.35">
      <c r="A880">
        <v>879</v>
      </c>
      <c r="B880" t="s">
        <v>33</v>
      </c>
      <c r="C880">
        <v>158</v>
      </c>
      <c r="D880" t="s">
        <v>28</v>
      </c>
      <c r="E880" t="s">
        <v>22</v>
      </c>
      <c r="F880" t="s">
        <v>22</v>
      </c>
      <c r="G880">
        <v>0</v>
      </c>
      <c r="H880">
        <v>220.9</v>
      </c>
      <c r="I880">
        <v>129</v>
      </c>
      <c r="J880">
        <v>37.549999999999997</v>
      </c>
      <c r="K880">
        <v>242.2</v>
      </c>
      <c r="L880">
        <v>108</v>
      </c>
      <c r="M880">
        <v>20.59</v>
      </c>
      <c r="N880">
        <v>233.3</v>
      </c>
      <c r="O880">
        <v>75</v>
      </c>
      <c r="P880">
        <v>10.5</v>
      </c>
      <c r="Q880">
        <v>6.4</v>
      </c>
      <c r="R880">
        <v>5</v>
      </c>
      <c r="S880">
        <v>1.73</v>
      </c>
      <c r="T880">
        <v>0</v>
      </c>
      <c r="U880" t="s">
        <v>22</v>
      </c>
      <c r="V880">
        <f>IF(tbl_Customers[[#This Row],[churn]] = "yes", 1, 0)</f>
        <v>0</v>
      </c>
      <c r="W880" t="str">
        <f>IF(tbl_Customers[[#This Row],[number_customer_service_calls]] &lt;= 1, "0-1 Calls", IF(tbl_Customers[[#This Row],[number_customer_service_calls]] &lt;= 3, "2-3 Calls", IF(tbl_Customers[[#This Row],[number_customer_service_calls]] &lt;=5, "4-5 Calls", "6+ Calls")))</f>
        <v>0-1 Calls</v>
      </c>
      <c r="X880" t="str">
        <f>IF(tbl_Customers[[#This Row],[account_length]] &lt;= 50, "0-50", IF(tbl_Customers[[#This Row],[account_length]] &lt;=100, "51-100", IF(tbl_Customers[[#This Row],[account_length]] &lt;= 150, "101-150", "151+")))</f>
        <v>151+</v>
      </c>
      <c r="Y880" t="str">
        <f>IF(tbl_Customers[[#This Row],[total_intl_charge]] &lt;= 3, "Low Charges", "High Charges")</f>
        <v>Low Charges</v>
      </c>
      <c r="Z880" t="str">
        <f>IF(tbl_Customers[[#This Row],[total_eve_calls]]&lt;=80,"Low Calls",
IF(tbl_Customers[[#This Row],[total_eve_calls]]&lt;=120,"Medium Calls","High Calls"))</f>
        <v>Medium Calls</v>
      </c>
      <c r="AA880" t="str">
        <f>IF(tbl_Customers[[#This Row],[total_eve_charge]]&lt;=15,"Low Charges",
IF(tbl_Customers[[#This Row],[total_eve_charge]]&lt;=20,"Medium Charges","High Charges"))</f>
        <v>High Charges</v>
      </c>
      <c r="AB8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80" t="str">
        <f>IF(tbl_Customers[[#This Row],[number_vmail_messages]] = 0, "No Usage", IF(tbl_Customers[[#This Row],[number_vmail_messages]] &lt;= 20, "Low Usage", IF(tbl_Customers[[#This Row],[number_vmail_messages]] &lt;= 40, "Medium Usgae", "High Usage")))</f>
        <v>No Usage</v>
      </c>
      <c r="AD880" t="str">
        <f>IF(tbl_Customers[[#This Row],[total_day_minutes]]&lt;=150,"Low Usage", IF(tbl_Customers[[#This Row],[total_day_minutes]]&lt;=200,"Medium Usage", IF(tbl_Customers[[#This Row],[total_day_minutes]]&lt;=250,"High Usage","Very High Usage")))</f>
        <v>High Usage</v>
      </c>
      <c r="AE880" t="str">
        <f>IF(tbl_Customers[[#This Row],[total_intl_calls]]&lt;=5,"Low Calls", IF(tbl_Customers[[#This Row],[total_intl_calls]]&lt;=10, "Medium Calls", "High Calls"))</f>
        <v>Low Calls</v>
      </c>
      <c r="AF8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0" s="36" t="str">
        <f>IF(tbl_Customers[[#This Row],[Churn_Risk_Score]]&gt;=10,"High Risk", IF(tbl_Customers[[#This Row],[Churn_Risk_Score]]&gt;=5,"Medium Risk","Low Risk"))</f>
        <v>Low Risk</v>
      </c>
    </row>
    <row r="881" spans="1:33" x14ac:dyDescent="0.35">
      <c r="A881">
        <v>880</v>
      </c>
      <c r="B881" t="s">
        <v>62</v>
      </c>
      <c r="C881">
        <v>102</v>
      </c>
      <c r="D881" t="s">
        <v>21</v>
      </c>
      <c r="E881" t="s">
        <v>22</v>
      </c>
      <c r="F881" t="s">
        <v>22</v>
      </c>
      <c r="G881">
        <v>0</v>
      </c>
      <c r="H881">
        <v>144.4</v>
      </c>
      <c r="I881">
        <v>87</v>
      </c>
      <c r="J881">
        <v>24.55</v>
      </c>
      <c r="K881">
        <v>266.5</v>
      </c>
      <c r="L881">
        <v>128</v>
      </c>
      <c r="M881">
        <v>22.65</v>
      </c>
      <c r="N881">
        <v>217.6</v>
      </c>
      <c r="O881">
        <v>59</v>
      </c>
      <c r="P881">
        <v>9.7899999999999991</v>
      </c>
      <c r="Q881">
        <v>7.1</v>
      </c>
      <c r="R881">
        <v>7</v>
      </c>
      <c r="S881">
        <v>1.92</v>
      </c>
      <c r="T881">
        <v>0</v>
      </c>
      <c r="U881" t="s">
        <v>22</v>
      </c>
      <c r="V881">
        <f>IF(tbl_Customers[[#This Row],[churn]] = "yes", 1, 0)</f>
        <v>0</v>
      </c>
      <c r="W881" t="str">
        <f>IF(tbl_Customers[[#This Row],[number_customer_service_calls]] &lt;= 1, "0-1 Calls", IF(tbl_Customers[[#This Row],[number_customer_service_calls]] &lt;= 3, "2-3 Calls", IF(tbl_Customers[[#This Row],[number_customer_service_calls]] &lt;=5, "4-5 Calls", "6+ Calls")))</f>
        <v>0-1 Calls</v>
      </c>
      <c r="X881" t="str">
        <f>IF(tbl_Customers[[#This Row],[account_length]] &lt;= 50, "0-50", IF(tbl_Customers[[#This Row],[account_length]] &lt;=100, "51-100", IF(tbl_Customers[[#This Row],[account_length]] &lt;= 150, "101-150", "151+")))</f>
        <v>101-150</v>
      </c>
      <c r="Y881" t="str">
        <f>IF(tbl_Customers[[#This Row],[total_intl_charge]] &lt;= 3, "Low Charges", "High Charges")</f>
        <v>Low Charges</v>
      </c>
      <c r="Z881" t="str">
        <f>IF(tbl_Customers[[#This Row],[total_eve_calls]]&lt;=80,"Low Calls",
IF(tbl_Customers[[#This Row],[total_eve_calls]]&lt;=120,"Medium Calls","High Calls"))</f>
        <v>High Calls</v>
      </c>
      <c r="AA881" t="str">
        <f>IF(tbl_Customers[[#This Row],[total_eve_charge]]&lt;=15,"Low Charges",
IF(tbl_Customers[[#This Row],[total_eve_charge]]&lt;=20,"Medium Charges","High Charges"))</f>
        <v>High Charges</v>
      </c>
      <c r="AB8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1" t="str">
        <f>IF(tbl_Customers[[#This Row],[number_vmail_messages]] = 0, "No Usage", IF(tbl_Customers[[#This Row],[number_vmail_messages]] &lt;= 20, "Low Usage", IF(tbl_Customers[[#This Row],[number_vmail_messages]] &lt;= 40, "Medium Usgae", "High Usage")))</f>
        <v>No Usage</v>
      </c>
      <c r="AD881" t="str">
        <f>IF(tbl_Customers[[#This Row],[total_day_minutes]]&lt;=150,"Low Usage", IF(tbl_Customers[[#This Row],[total_day_minutes]]&lt;=200,"Medium Usage", IF(tbl_Customers[[#This Row],[total_day_minutes]]&lt;=250,"High Usage","Very High Usage")))</f>
        <v>Low Usage</v>
      </c>
      <c r="AE881" t="str">
        <f>IF(tbl_Customers[[#This Row],[total_intl_calls]]&lt;=5,"Low Calls", IF(tbl_Customers[[#This Row],[total_intl_calls]]&lt;=10, "Medium Calls", "High Calls"))</f>
        <v>Medium Calls</v>
      </c>
      <c r="AF8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1" s="36" t="str">
        <f>IF(tbl_Customers[[#This Row],[Churn_Risk_Score]]&gt;=10,"High Risk", IF(tbl_Customers[[#This Row],[Churn_Risk_Score]]&gt;=5,"Medium Risk","Low Risk"))</f>
        <v>Low Risk</v>
      </c>
    </row>
    <row r="882" spans="1:33" x14ac:dyDescent="0.35">
      <c r="A882">
        <v>881</v>
      </c>
      <c r="B882" t="s">
        <v>55</v>
      </c>
      <c r="C882">
        <v>85</v>
      </c>
      <c r="D882" t="s">
        <v>28</v>
      </c>
      <c r="E882" t="s">
        <v>22</v>
      </c>
      <c r="F882" t="s">
        <v>22</v>
      </c>
      <c r="G882">
        <v>0</v>
      </c>
      <c r="H882">
        <v>212.3</v>
      </c>
      <c r="I882">
        <v>107</v>
      </c>
      <c r="J882">
        <v>36.090000000000003</v>
      </c>
      <c r="K882">
        <v>228.4</v>
      </c>
      <c r="L882">
        <v>103</v>
      </c>
      <c r="M882">
        <v>19.41</v>
      </c>
      <c r="N882">
        <v>163.30000000000001</v>
      </c>
      <c r="O882">
        <v>116</v>
      </c>
      <c r="P882">
        <v>7.35</v>
      </c>
      <c r="Q882">
        <v>7.7</v>
      </c>
      <c r="R882">
        <v>3</v>
      </c>
      <c r="S882">
        <v>2.08</v>
      </c>
      <c r="T882">
        <v>0</v>
      </c>
      <c r="U882" t="s">
        <v>22</v>
      </c>
      <c r="V882">
        <f>IF(tbl_Customers[[#This Row],[churn]] = "yes", 1, 0)</f>
        <v>0</v>
      </c>
      <c r="W882" t="str">
        <f>IF(tbl_Customers[[#This Row],[number_customer_service_calls]] &lt;= 1, "0-1 Calls", IF(tbl_Customers[[#This Row],[number_customer_service_calls]] &lt;= 3, "2-3 Calls", IF(tbl_Customers[[#This Row],[number_customer_service_calls]] &lt;=5, "4-5 Calls", "6+ Calls")))</f>
        <v>0-1 Calls</v>
      </c>
      <c r="X882" t="str">
        <f>IF(tbl_Customers[[#This Row],[account_length]] &lt;= 50, "0-50", IF(tbl_Customers[[#This Row],[account_length]] &lt;=100, "51-100", IF(tbl_Customers[[#This Row],[account_length]] &lt;= 150, "101-150", "151+")))</f>
        <v>51-100</v>
      </c>
      <c r="Y882" t="str">
        <f>IF(tbl_Customers[[#This Row],[total_intl_charge]] &lt;= 3, "Low Charges", "High Charges")</f>
        <v>Low Charges</v>
      </c>
      <c r="Z882" t="str">
        <f>IF(tbl_Customers[[#This Row],[total_eve_calls]]&lt;=80,"Low Calls",
IF(tbl_Customers[[#This Row],[total_eve_calls]]&lt;=120,"Medium Calls","High Calls"))</f>
        <v>Medium Calls</v>
      </c>
      <c r="AA882" t="str">
        <f>IF(tbl_Customers[[#This Row],[total_eve_charge]]&lt;=15,"Low Charges",
IF(tbl_Customers[[#This Row],[total_eve_charge]]&lt;=20,"Medium Charges","High Charges"))</f>
        <v>Medium Charges</v>
      </c>
      <c r="AB8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82" t="str">
        <f>IF(tbl_Customers[[#This Row],[number_vmail_messages]] = 0, "No Usage", IF(tbl_Customers[[#This Row],[number_vmail_messages]] &lt;= 20, "Low Usage", IF(tbl_Customers[[#This Row],[number_vmail_messages]] &lt;= 40, "Medium Usgae", "High Usage")))</f>
        <v>No Usage</v>
      </c>
      <c r="AD882" t="str">
        <f>IF(tbl_Customers[[#This Row],[total_day_minutes]]&lt;=150,"Low Usage", IF(tbl_Customers[[#This Row],[total_day_minutes]]&lt;=200,"Medium Usage", IF(tbl_Customers[[#This Row],[total_day_minutes]]&lt;=250,"High Usage","Very High Usage")))</f>
        <v>High Usage</v>
      </c>
      <c r="AE882" t="str">
        <f>IF(tbl_Customers[[#This Row],[total_intl_calls]]&lt;=5,"Low Calls", IF(tbl_Customers[[#This Row],[total_intl_calls]]&lt;=10, "Medium Calls", "High Calls"))</f>
        <v>Low Calls</v>
      </c>
      <c r="AF8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2" s="36" t="str">
        <f>IF(tbl_Customers[[#This Row],[Churn_Risk_Score]]&gt;=10,"High Risk", IF(tbl_Customers[[#This Row],[Churn_Risk_Score]]&gt;=5,"Medium Risk","Low Risk"))</f>
        <v>Low Risk</v>
      </c>
    </row>
    <row r="883" spans="1:33" x14ac:dyDescent="0.35">
      <c r="A883">
        <v>882</v>
      </c>
      <c r="B883" t="s">
        <v>26</v>
      </c>
      <c r="C883">
        <v>79</v>
      </c>
      <c r="D883" t="s">
        <v>28</v>
      </c>
      <c r="E883" t="s">
        <v>22</v>
      </c>
      <c r="F883" t="s">
        <v>22</v>
      </c>
      <c r="G883">
        <v>0</v>
      </c>
      <c r="H883">
        <v>147</v>
      </c>
      <c r="I883">
        <v>72</v>
      </c>
      <c r="J883">
        <v>24.99</v>
      </c>
      <c r="K883">
        <v>165.7</v>
      </c>
      <c r="L883">
        <v>102</v>
      </c>
      <c r="M883">
        <v>14.08</v>
      </c>
      <c r="N883">
        <v>243.2</v>
      </c>
      <c r="O883">
        <v>107</v>
      </c>
      <c r="P883">
        <v>10.94</v>
      </c>
      <c r="Q883">
        <v>8.4</v>
      </c>
      <c r="R883">
        <v>9</v>
      </c>
      <c r="S883">
        <v>2.27</v>
      </c>
      <c r="T883">
        <v>1</v>
      </c>
      <c r="U883" t="s">
        <v>22</v>
      </c>
      <c r="V883">
        <f>IF(tbl_Customers[[#This Row],[churn]] = "yes", 1, 0)</f>
        <v>0</v>
      </c>
      <c r="W883" t="str">
        <f>IF(tbl_Customers[[#This Row],[number_customer_service_calls]] &lt;= 1, "0-1 Calls", IF(tbl_Customers[[#This Row],[number_customer_service_calls]] &lt;= 3, "2-3 Calls", IF(tbl_Customers[[#This Row],[number_customer_service_calls]] &lt;=5, "4-5 Calls", "6+ Calls")))</f>
        <v>0-1 Calls</v>
      </c>
      <c r="X883" t="str">
        <f>IF(tbl_Customers[[#This Row],[account_length]] &lt;= 50, "0-50", IF(tbl_Customers[[#This Row],[account_length]] &lt;=100, "51-100", IF(tbl_Customers[[#This Row],[account_length]] &lt;= 150, "101-150", "151+")))</f>
        <v>51-100</v>
      </c>
      <c r="Y883" t="str">
        <f>IF(tbl_Customers[[#This Row],[total_intl_charge]] &lt;= 3, "Low Charges", "High Charges")</f>
        <v>Low Charges</v>
      </c>
      <c r="Z883" t="str">
        <f>IF(tbl_Customers[[#This Row],[total_eve_calls]]&lt;=80,"Low Calls",
IF(tbl_Customers[[#This Row],[total_eve_calls]]&lt;=120,"Medium Calls","High Calls"))</f>
        <v>Medium Calls</v>
      </c>
      <c r="AA883" t="str">
        <f>IF(tbl_Customers[[#This Row],[total_eve_charge]]&lt;=15,"Low Charges",
IF(tbl_Customers[[#This Row],[total_eve_charge]]&lt;=20,"Medium Charges","High Charges"))</f>
        <v>Low Charges</v>
      </c>
      <c r="AB8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3" t="str">
        <f>IF(tbl_Customers[[#This Row],[number_vmail_messages]] = 0, "No Usage", IF(tbl_Customers[[#This Row],[number_vmail_messages]] &lt;= 20, "Low Usage", IF(tbl_Customers[[#This Row],[number_vmail_messages]] &lt;= 40, "Medium Usgae", "High Usage")))</f>
        <v>No Usage</v>
      </c>
      <c r="AD883" t="str">
        <f>IF(tbl_Customers[[#This Row],[total_day_minutes]]&lt;=150,"Low Usage", IF(tbl_Customers[[#This Row],[total_day_minutes]]&lt;=200,"Medium Usage", IF(tbl_Customers[[#This Row],[total_day_minutes]]&lt;=250,"High Usage","Very High Usage")))</f>
        <v>Low Usage</v>
      </c>
      <c r="AE883" t="str">
        <f>IF(tbl_Customers[[#This Row],[total_intl_calls]]&lt;=5,"Low Calls", IF(tbl_Customers[[#This Row],[total_intl_calls]]&lt;=10, "Medium Calls", "High Calls"))</f>
        <v>Medium Calls</v>
      </c>
      <c r="AF8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3" s="36" t="str">
        <f>IF(tbl_Customers[[#This Row],[Churn_Risk_Score]]&gt;=10,"High Risk", IF(tbl_Customers[[#This Row],[Churn_Risk_Score]]&gt;=5,"Medium Risk","Low Risk"))</f>
        <v>Low Risk</v>
      </c>
    </row>
    <row r="884" spans="1:33" x14ac:dyDescent="0.35">
      <c r="A884">
        <v>883</v>
      </c>
      <c r="B884" t="s">
        <v>60</v>
      </c>
      <c r="C884">
        <v>139</v>
      </c>
      <c r="D884" t="s">
        <v>28</v>
      </c>
      <c r="E884" t="s">
        <v>22</v>
      </c>
      <c r="F884" t="s">
        <v>23</v>
      </c>
      <c r="G884">
        <v>25</v>
      </c>
      <c r="H884">
        <v>96.2</v>
      </c>
      <c r="I884">
        <v>112</v>
      </c>
      <c r="J884">
        <v>16.350000000000001</v>
      </c>
      <c r="K884">
        <v>178.9</v>
      </c>
      <c r="L884">
        <v>70</v>
      </c>
      <c r="M884">
        <v>15.21</v>
      </c>
      <c r="N884">
        <v>182.1</v>
      </c>
      <c r="O884">
        <v>84</v>
      </c>
      <c r="P884">
        <v>8.19</v>
      </c>
      <c r="Q884">
        <v>12.9</v>
      </c>
      <c r="R884">
        <v>10</v>
      </c>
      <c r="S884">
        <v>3.48</v>
      </c>
      <c r="T884">
        <v>2</v>
      </c>
      <c r="U884" t="s">
        <v>22</v>
      </c>
      <c r="V884">
        <f>IF(tbl_Customers[[#This Row],[churn]] = "yes", 1, 0)</f>
        <v>0</v>
      </c>
      <c r="W884" t="str">
        <f>IF(tbl_Customers[[#This Row],[number_customer_service_calls]] &lt;= 1, "0-1 Calls", IF(tbl_Customers[[#This Row],[number_customer_service_calls]] &lt;= 3, "2-3 Calls", IF(tbl_Customers[[#This Row],[number_customer_service_calls]] &lt;=5, "4-5 Calls", "6+ Calls")))</f>
        <v>2-3 Calls</v>
      </c>
      <c r="X884" t="str">
        <f>IF(tbl_Customers[[#This Row],[account_length]] &lt;= 50, "0-50", IF(tbl_Customers[[#This Row],[account_length]] &lt;=100, "51-100", IF(tbl_Customers[[#This Row],[account_length]] &lt;= 150, "101-150", "151+")))</f>
        <v>101-150</v>
      </c>
      <c r="Y884" t="str">
        <f>IF(tbl_Customers[[#This Row],[total_intl_charge]] &lt;= 3, "Low Charges", "High Charges")</f>
        <v>High Charges</v>
      </c>
      <c r="Z884" t="str">
        <f>IF(tbl_Customers[[#This Row],[total_eve_calls]]&lt;=80,"Low Calls",
IF(tbl_Customers[[#This Row],[total_eve_calls]]&lt;=120,"Medium Calls","High Calls"))</f>
        <v>Low Calls</v>
      </c>
      <c r="AA884" t="str">
        <f>IF(tbl_Customers[[#This Row],[total_eve_charge]]&lt;=15,"Low Charges",
IF(tbl_Customers[[#This Row],[total_eve_charge]]&lt;=20,"Medium Charges","High Charges"))</f>
        <v>Medium Charges</v>
      </c>
      <c r="AB8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4" t="str">
        <f>IF(tbl_Customers[[#This Row],[number_vmail_messages]] = 0, "No Usage", IF(tbl_Customers[[#This Row],[number_vmail_messages]] &lt;= 20, "Low Usage", IF(tbl_Customers[[#This Row],[number_vmail_messages]] &lt;= 40, "Medium Usgae", "High Usage")))</f>
        <v>Medium Usgae</v>
      </c>
      <c r="AD884" t="str">
        <f>IF(tbl_Customers[[#This Row],[total_day_minutes]]&lt;=150,"Low Usage", IF(tbl_Customers[[#This Row],[total_day_minutes]]&lt;=200,"Medium Usage", IF(tbl_Customers[[#This Row],[total_day_minutes]]&lt;=250,"High Usage","Very High Usage")))</f>
        <v>Low Usage</v>
      </c>
      <c r="AE884" t="str">
        <f>IF(tbl_Customers[[#This Row],[total_intl_calls]]&lt;=5,"Low Calls", IF(tbl_Customers[[#This Row],[total_intl_calls]]&lt;=10, "Medium Calls", "High Calls"))</f>
        <v>Medium Calls</v>
      </c>
      <c r="AF8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84" s="36" t="str">
        <f>IF(tbl_Customers[[#This Row],[Churn_Risk_Score]]&gt;=10,"High Risk", IF(tbl_Customers[[#This Row],[Churn_Risk_Score]]&gt;=5,"Medium Risk","Low Risk"))</f>
        <v>Low Risk</v>
      </c>
    </row>
    <row r="885" spans="1:33" x14ac:dyDescent="0.35">
      <c r="A885">
        <v>884</v>
      </c>
      <c r="B885" t="s">
        <v>58</v>
      </c>
      <c r="C885">
        <v>103</v>
      </c>
      <c r="D885" t="s">
        <v>21</v>
      </c>
      <c r="E885" t="s">
        <v>22</v>
      </c>
      <c r="F885" t="s">
        <v>22</v>
      </c>
      <c r="G885">
        <v>0</v>
      </c>
      <c r="H885">
        <v>263.39999999999998</v>
      </c>
      <c r="I885">
        <v>118</v>
      </c>
      <c r="J885">
        <v>44.78</v>
      </c>
      <c r="K885">
        <v>179.1</v>
      </c>
      <c r="L885">
        <v>69</v>
      </c>
      <c r="M885">
        <v>15.22</v>
      </c>
      <c r="N885">
        <v>214.7</v>
      </c>
      <c r="O885">
        <v>112</v>
      </c>
      <c r="P885">
        <v>9.66</v>
      </c>
      <c r="Q885">
        <v>10.3</v>
      </c>
      <c r="R885">
        <v>2</v>
      </c>
      <c r="S885">
        <v>2.78</v>
      </c>
      <c r="T885">
        <v>0</v>
      </c>
      <c r="U885" t="s">
        <v>22</v>
      </c>
      <c r="V885">
        <f>IF(tbl_Customers[[#This Row],[churn]] = "yes", 1, 0)</f>
        <v>0</v>
      </c>
      <c r="W885" t="str">
        <f>IF(tbl_Customers[[#This Row],[number_customer_service_calls]] &lt;= 1, "0-1 Calls", IF(tbl_Customers[[#This Row],[number_customer_service_calls]] &lt;= 3, "2-3 Calls", IF(tbl_Customers[[#This Row],[number_customer_service_calls]] &lt;=5, "4-5 Calls", "6+ Calls")))</f>
        <v>0-1 Calls</v>
      </c>
      <c r="X885" t="str">
        <f>IF(tbl_Customers[[#This Row],[account_length]] &lt;= 50, "0-50", IF(tbl_Customers[[#This Row],[account_length]] &lt;=100, "51-100", IF(tbl_Customers[[#This Row],[account_length]] &lt;= 150, "101-150", "151+")))</f>
        <v>101-150</v>
      </c>
      <c r="Y885" t="str">
        <f>IF(tbl_Customers[[#This Row],[total_intl_charge]] &lt;= 3, "Low Charges", "High Charges")</f>
        <v>Low Charges</v>
      </c>
      <c r="Z885" t="str">
        <f>IF(tbl_Customers[[#This Row],[total_eve_calls]]&lt;=80,"Low Calls",
IF(tbl_Customers[[#This Row],[total_eve_calls]]&lt;=120,"Medium Calls","High Calls"))</f>
        <v>Low Calls</v>
      </c>
      <c r="AA885" t="str">
        <f>IF(tbl_Customers[[#This Row],[total_eve_charge]]&lt;=15,"Low Charges",
IF(tbl_Customers[[#This Row],[total_eve_charge]]&lt;=20,"Medium Charges","High Charges"))</f>
        <v>Medium Charges</v>
      </c>
      <c r="AB8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5" t="str">
        <f>IF(tbl_Customers[[#This Row],[number_vmail_messages]] = 0, "No Usage", IF(tbl_Customers[[#This Row],[number_vmail_messages]] &lt;= 20, "Low Usage", IF(tbl_Customers[[#This Row],[number_vmail_messages]] &lt;= 40, "Medium Usgae", "High Usage")))</f>
        <v>No Usage</v>
      </c>
      <c r="AD885" t="str">
        <f>IF(tbl_Customers[[#This Row],[total_day_minutes]]&lt;=150,"Low Usage", IF(tbl_Customers[[#This Row],[total_day_minutes]]&lt;=200,"Medium Usage", IF(tbl_Customers[[#This Row],[total_day_minutes]]&lt;=250,"High Usage","Very High Usage")))</f>
        <v>Very High Usage</v>
      </c>
      <c r="AE885" t="str">
        <f>IF(tbl_Customers[[#This Row],[total_intl_calls]]&lt;=5,"Low Calls", IF(tbl_Customers[[#This Row],[total_intl_calls]]&lt;=10, "Medium Calls", "High Calls"))</f>
        <v>Low Calls</v>
      </c>
      <c r="AF8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85" s="36" t="str">
        <f>IF(tbl_Customers[[#This Row],[Churn_Risk_Score]]&gt;=10,"High Risk", IF(tbl_Customers[[#This Row],[Churn_Risk_Score]]&gt;=5,"Medium Risk","Low Risk"))</f>
        <v>Medium Risk</v>
      </c>
    </row>
    <row r="886" spans="1:33" x14ac:dyDescent="0.35">
      <c r="A886">
        <v>885</v>
      </c>
      <c r="B886" t="s">
        <v>46</v>
      </c>
      <c r="C886">
        <v>78</v>
      </c>
      <c r="D886" t="s">
        <v>25</v>
      </c>
      <c r="E886" t="s">
        <v>22</v>
      </c>
      <c r="F886" t="s">
        <v>22</v>
      </c>
      <c r="G886">
        <v>0</v>
      </c>
      <c r="H886">
        <v>162.30000000000001</v>
      </c>
      <c r="I886">
        <v>116</v>
      </c>
      <c r="J886">
        <v>27.59</v>
      </c>
      <c r="K886">
        <v>192.4</v>
      </c>
      <c r="L886">
        <v>86</v>
      </c>
      <c r="M886">
        <v>16.350000000000001</v>
      </c>
      <c r="N886">
        <v>240.6</v>
      </c>
      <c r="O886">
        <v>100</v>
      </c>
      <c r="P886">
        <v>10.83</v>
      </c>
      <c r="Q886">
        <v>10.1</v>
      </c>
      <c r="R886">
        <v>3</v>
      </c>
      <c r="S886">
        <v>2.73</v>
      </c>
      <c r="T886">
        <v>2</v>
      </c>
      <c r="U886" t="s">
        <v>22</v>
      </c>
      <c r="V886">
        <f>IF(tbl_Customers[[#This Row],[churn]] = "yes", 1, 0)</f>
        <v>0</v>
      </c>
      <c r="W886" t="str">
        <f>IF(tbl_Customers[[#This Row],[number_customer_service_calls]] &lt;= 1, "0-1 Calls", IF(tbl_Customers[[#This Row],[number_customer_service_calls]] &lt;= 3, "2-3 Calls", IF(tbl_Customers[[#This Row],[number_customer_service_calls]] &lt;=5, "4-5 Calls", "6+ Calls")))</f>
        <v>2-3 Calls</v>
      </c>
      <c r="X886" t="str">
        <f>IF(tbl_Customers[[#This Row],[account_length]] &lt;= 50, "0-50", IF(tbl_Customers[[#This Row],[account_length]] &lt;=100, "51-100", IF(tbl_Customers[[#This Row],[account_length]] &lt;= 150, "101-150", "151+")))</f>
        <v>51-100</v>
      </c>
      <c r="Y886" t="str">
        <f>IF(tbl_Customers[[#This Row],[total_intl_charge]] &lt;= 3, "Low Charges", "High Charges")</f>
        <v>Low Charges</v>
      </c>
      <c r="Z886" t="str">
        <f>IF(tbl_Customers[[#This Row],[total_eve_calls]]&lt;=80,"Low Calls",
IF(tbl_Customers[[#This Row],[total_eve_calls]]&lt;=120,"Medium Calls","High Calls"))</f>
        <v>Medium Calls</v>
      </c>
      <c r="AA886" t="str">
        <f>IF(tbl_Customers[[#This Row],[total_eve_charge]]&lt;=15,"Low Charges",
IF(tbl_Customers[[#This Row],[total_eve_charge]]&lt;=20,"Medium Charges","High Charges"))</f>
        <v>Medium Charges</v>
      </c>
      <c r="AB8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6" t="str">
        <f>IF(tbl_Customers[[#This Row],[number_vmail_messages]] = 0, "No Usage", IF(tbl_Customers[[#This Row],[number_vmail_messages]] &lt;= 20, "Low Usage", IF(tbl_Customers[[#This Row],[number_vmail_messages]] &lt;= 40, "Medium Usgae", "High Usage")))</f>
        <v>No Usage</v>
      </c>
      <c r="AD886" t="str">
        <f>IF(tbl_Customers[[#This Row],[total_day_minutes]]&lt;=150,"Low Usage", IF(tbl_Customers[[#This Row],[total_day_minutes]]&lt;=200,"Medium Usage", IF(tbl_Customers[[#This Row],[total_day_minutes]]&lt;=250,"High Usage","Very High Usage")))</f>
        <v>Medium Usage</v>
      </c>
      <c r="AE886" t="str">
        <f>IF(tbl_Customers[[#This Row],[total_intl_calls]]&lt;=5,"Low Calls", IF(tbl_Customers[[#This Row],[total_intl_calls]]&lt;=10, "Medium Calls", "High Calls"))</f>
        <v>Low Calls</v>
      </c>
      <c r="AF8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6" s="36" t="str">
        <f>IF(tbl_Customers[[#This Row],[Churn_Risk_Score]]&gt;=10,"High Risk", IF(tbl_Customers[[#This Row],[Churn_Risk_Score]]&gt;=5,"Medium Risk","Low Risk"))</f>
        <v>Low Risk</v>
      </c>
    </row>
    <row r="887" spans="1:33" x14ac:dyDescent="0.35">
      <c r="A887">
        <v>886</v>
      </c>
      <c r="B887" t="s">
        <v>47</v>
      </c>
      <c r="C887">
        <v>50</v>
      </c>
      <c r="D887" t="s">
        <v>25</v>
      </c>
      <c r="E887" t="s">
        <v>22</v>
      </c>
      <c r="F887" t="s">
        <v>22</v>
      </c>
      <c r="G887">
        <v>0</v>
      </c>
      <c r="H887">
        <v>183.6</v>
      </c>
      <c r="I887">
        <v>107</v>
      </c>
      <c r="J887">
        <v>31.21</v>
      </c>
      <c r="K887">
        <v>58.6</v>
      </c>
      <c r="L887">
        <v>118</v>
      </c>
      <c r="M887">
        <v>4.9800000000000004</v>
      </c>
      <c r="N887">
        <v>202.6</v>
      </c>
      <c r="O887">
        <v>99</v>
      </c>
      <c r="P887">
        <v>9.1199999999999992</v>
      </c>
      <c r="Q887">
        <v>8.6999999999999993</v>
      </c>
      <c r="R887">
        <v>3</v>
      </c>
      <c r="S887">
        <v>2.35</v>
      </c>
      <c r="T887">
        <v>1</v>
      </c>
      <c r="U887" t="s">
        <v>22</v>
      </c>
      <c r="V887">
        <f>IF(tbl_Customers[[#This Row],[churn]] = "yes", 1, 0)</f>
        <v>0</v>
      </c>
      <c r="W887" t="str">
        <f>IF(tbl_Customers[[#This Row],[number_customer_service_calls]] &lt;= 1, "0-1 Calls", IF(tbl_Customers[[#This Row],[number_customer_service_calls]] &lt;= 3, "2-3 Calls", IF(tbl_Customers[[#This Row],[number_customer_service_calls]] &lt;=5, "4-5 Calls", "6+ Calls")))</f>
        <v>0-1 Calls</v>
      </c>
      <c r="X887" t="str">
        <f>IF(tbl_Customers[[#This Row],[account_length]] &lt;= 50, "0-50", IF(tbl_Customers[[#This Row],[account_length]] &lt;=100, "51-100", IF(tbl_Customers[[#This Row],[account_length]] &lt;= 150, "101-150", "151+")))</f>
        <v>0-50</v>
      </c>
      <c r="Y887" t="str">
        <f>IF(tbl_Customers[[#This Row],[total_intl_charge]] &lt;= 3, "Low Charges", "High Charges")</f>
        <v>Low Charges</v>
      </c>
      <c r="Z887" t="str">
        <f>IF(tbl_Customers[[#This Row],[total_eve_calls]]&lt;=80,"Low Calls",
IF(tbl_Customers[[#This Row],[total_eve_calls]]&lt;=120,"Medium Calls","High Calls"))</f>
        <v>Medium Calls</v>
      </c>
      <c r="AA887" t="str">
        <f>IF(tbl_Customers[[#This Row],[total_eve_charge]]&lt;=15,"Low Charges",
IF(tbl_Customers[[#This Row],[total_eve_charge]]&lt;=20,"Medium Charges","High Charges"))</f>
        <v>Low Charges</v>
      </c>
      <c r="AB8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7" t="str">
        <f>IF(tbl_Customers[[#This Row],[number_vmail_messages]] = 0, "No Usage", IF(tbl_Customers[[#This Row],[number_vmail_messages]] &lt;= 20, "Low Usage", IF(tbl_Customers[[#This Row],[number_vmail_messages]] &lt;= 40, "Medium Usgae", "High Usage")))</f>
        <v>No Usage</v>
      </c>
      <c r="AD887" t="str">
        <f>IF(tbl_Customers[[#This Row],[total_day_minutes]]&lt;=150,"Low Usage", IF(tbl_Customers[[#This Row],[total_day_minutes]]&lt;=200,"Medium Usage", IF(tbl_Customers[[#This Row],[total_day_minutes]]&lt;=250,"High Usage","Very High Usage")))</f>
        <v>Medium Usage</v>
      </c>
      <c r="AE887" t="str">
        <f>IF(tbl_Customers[[#This Row],[total_intl_calls]]&lt;=5,"Low Calls", IF(tbl_Customers[[#This Row],[total_intl_calls]]&lt;=10, "Medium Calls", "High Calls"))</f>
        <v>Low Calls</v>
      </c>
      <c r="AF8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7" s="36" t="str">
        <f>IF(tbl_Customers[[#This Row],[Churn_Risk_Score]]&gt;=10,"High Risk", IF(tbl_Customers[[#This Row],[Churn_Risk_Score]]&gt;=5,"Medium Risk","Low Risk"))</f>
        <v>Low Risk</v>
      </c>
    </row>
    <row r="888" spans="1:33" x14ac:dyDescent="0.35">
      <c r="A888">
        <v>887</v>
      </c>
      <c r="B888" t="s">
        <v>70</v>
      </c>
      <c r="C888">
        <v>67</v>
      </c>
      <c r="D888" t="s">
        <v>25</v>
      </c>
      <c r="E888" t="s">
        <v>22</v>
      </c>
      <c r="F888" t="s">
        <v>22</v>
      </c>
      <c r="G888">
        <v>0</v>
      </c>
      <c r="H888">
        <v>201.4</v>
      </c>
      <c r="I888">
        <v>101</v>
      </c>
      <c r="J888">
        <v>34.24</v>
      </c>
      <c r="K888">
        <v>97.6</v>
      </c>
      <c r="L888">
        <v>122</v>
      </c>
      <c r="M888">
        <v>8.3000000000000007</v>
      </c>
      <c r="N888">
        <v>202.5</v>
      </c>
      <c r="O888">
        <v>119</v>
      </c>
      <c r="P888">
        <v>9.11</v>
      </c>
      <c r="Q888">
        <v>7</v>
      </c>
      <c r="R888">
        <v>3</v>
      </c>
      <c r="S888">
        <v>1.89</v>
      </c>
      <c r="T888">
        <v>0</v>
      </c>
      <c r="U888" t="s">
        <v>22</v>
      </c>
      <c r="V888">
        <f>IF(tbl_Customers[[#This Row],[churn]] = "yes", 1, 0)</f>
        <v>0</v>
      </c>
      <c r="W888" t="str">
        <f>IF(tbl_Customers[[#This Row],[number_customer_service_calls]] &lt;= 1, "0-1 Calls", IF(tbl_Customers[[#This Row],[number_customer_service_calls]] &lt;= 3, "2-3 Calls", IF(tbl_Customers[[#This Row],[number_customer_service_calls]] &lt;=5, "4-5 Calls", "6+ Calls")))</f>
        <v>0-1 Calls</v>
      </c>
      <c r="X888" t="str">
        <f>IF(tbl_Customers[[#This Row],[account_length]] &lt;= 50, "0-50", IF(tbl_Customers[[#This Row],[account_length]] &lt;=100, "51-100", IF(tbl_Customers[[#This Row],[account_length]] &lt;= 150, "101-150", "151+")))</f>
        <v>51-100</v>
      </c>
      <c r="Y888" t="str">
        <f>IF(tbl_Customers[[#This Row],[total_intl_charge]] &lt;= 3, "Low Charges", "High Charges")</f>
        <v>Low Charges</v>
      </c>
      <c r="Z888" t="str">
        <f>IF(tbl_Customers[[#This Row],[total_eve_calls]]&lt;=80,"Low Calls",
IF(tbl_Customers[[#This Row],[total_eve_calls]]&lt;=120,"Medium Calls","High Calls"))</f>
        <v>High Calls</v>
      </c>
      <c r="AA888" t="str">
        <f>IF(tbl_Customers[[#This Row],[total_eve_charge]]&lt;=15,"Low Charges",
IF(tbl_Customers[[#This Row],[total_eve_charge]]&lt;=20,"Medium Charges","High Charges"))</f>
        <v>Low Charges</v>
      </c>
      <c r="AB8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8" t="str">
        <f>IF(tbl_Customers[[#This Row],[number_vmail_messages]] = 0, "No Usage", IF(tbl_Customers[[#This Row],[number_vmail_messages]] &lt;= 20, "Low Usage", IF(tbl_Customers[[#This Row],[number_vmail_messages]] &lt;= 40, "Medium Usgae", "High Usage")))</f>
        <v>No Usage</v>
      </c>
      <c r="AD888" t="str">
        <f>IF(tbl_Customers[[#This Row],[total_day_minutes]]&lt;=150,"Low Usage", IF(tbl_Customers[[#This Row],[total_day_minutes]]&lt;=200,"Medium Usage", IF(tbl_Customers[[#This Row],[total_day_minutes]]&lt;=250,"High Usage","Very High Usage")))</f>
        <v>High Usage</v>
      </c>
      <c r="AE888" t="str">
        <f>IF(tbl_Customers[[#This Row],[total_intl_calls]]&lt;=5,"Low Calls", IF(tbl_Customers[[#This Row],[total_intl_calls]]&lt;=10, "Medium Calls", "High Calls"))</f>
        <v>Low Calls</v>
      </c>
      <c r="AF8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8" s="36" t="str">
        <f>IF(tbl_Customers[[#This Row],[Churn_Risk_Score]]&gt;=10,"High Risk", IF(tbl_Customers[[#This Row],[Churn_Risk_Score]]&gt;=5,"Medium Risk","Low Risk"))</f>
        <v>Low Risk</v>
      </c>
    </row>
    <row r="889" spans="1:33" x14ac:dyDescent="0.35">
      <c r="A889">
        <v>888</v>
      </c>
      <c r="B889" t="s">
        <v>31</v>
      </c>
      <c r="C889">
        <v>86</v>
      </c>
      <c r="D889" t="s">
        <v>21</v>
      </c>
      <c r="E889" t="s">
        <v>22</v>
      </c>
      <c r="F889" t="s">
        <v>23</v>
      </c>
      <c r="G889">
        <v>38</v>
      </c>
      <c r="H889">
        <v>123</v>
      </c>
      <c r="I889">
        <v>158</v>
      </c>
      <c r="J889">
        <v>20.91</v>
      </c>
      <c r="K889">
        <v>133.9</v>
      </c>
      <c r="L889">
        <v>119</v>
      </c>
      <c r="M889">
        <v>11.38</v>
      </c>
      <c r="N889">
        <v>138.19999999999999</v>
      </c>
      <c r="O889">
        <v>103</v>
      </c>
      <c r="P889">
        <v>6.22</v>
      </c>
      <c r="Q889">
        <v>13.3</v>
      </c>
      <c r="R889">
        <v>4</v>
      </c>
      <c r="S889">
        <v>3.59</v>
      </c>
      <c r="T889">
        <v>1</v>
      </c>
      <c r="U889" t="s">
        <v>22</v>
      </c>
      <c r="V889">
        <f>IF(tbl_Customers[[#This Row],[churn]] = "yes", 1, 0)</f>
        <v>0</v>
      </c>
      <c r="W889" t="str">
        <f>IF(tbl_Customers[[#This Row],[number_customer_service_calls]] &lt;= 1, "0-1 Calls", IF(tbl_Customers[[#This Row],[number_customer_service_calls]] &lt;= 3, "2-3 Calls", IF(tbl_Customers[[#This Row],[number_customer_service_calls]] &lt;=5, "4-5 Calls", "6+ Calls")))</f>
        <v>0-1 Calls</v>
      </c>
      <c r="X889" t="str">
        <f>IF(tbl_Customers[[#This Row],[account_length]] &lt;= 50, "0-50", IF(tbl_Customers[[#This Row],[account_length]] &lt;=100, "51-100", IF(tbl_Customers[[#This Row],[account_length]] &lt;= 150, "101-150", "151+")))</f>
        <v>51-100</v>
      </c>
      <c r="Y889" t="str">
        <f>IF(tbl_Customers[[#This Row],[total_intl_charge]] &lt;= 3, "Low Charges", "High Charges")</f>
        <v>High Charges</v>
      </c>
      <c r="Z889" t="str">
        <f>IF(tbl_Customers[[#This Row],[total_eve_calls]]&lt;=80,"Low Calls",
IF(tbl_Customers[[#This Row],[total_eve_calls]]&lt;=120,"Medium Calls","High Calls"))</f>
        <v>Medium Calls</v>
      </c>
      <c r="AA889" t="str">
        <f>IF(tbl_Customers[[#This Row],[total_eve_charge]]&lt;=15,"Low Charges",
IF(tbl_Customers[[#This Row],[total_eve_charge]]&lt;=20,"Medium Charges","High Charges"))</f>
        <v>Low Charges</v>
      </c>
      <c r="AB8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9" t="str">
        <f>IF(tbl_Customers[[#This Row],[number_vmail_messages]] = 0, "No Usage", IF(tbl_Customers[[#This Row],[number_vmail_messages]] &lt;= 20, "Low Usage", IF(tbl_Customers[[#This Row],[number_vmail_messages]] &lt;= 40, "Medium Usgae", "High Usage")))</f>
        <v>Medium Usgae</v>
      </c>
      <c r="AD889" t="str">
        <f>IF(tbl_Customers[[#This Row],[total_day_minutes]]&lt;=150,"Low Usage", IF(tbl_Customers[[#This Row],[total_day_minutes]]&lt;=200,"Medium Usage", IF(tbl_Customers[[#This Row],[total_day_minutes]]&lt;=250,"High Usage","Very High Usage")))</f>
        <v>Low Usage</v>
      </c>
      <c r="AE889" t="str">
        <f>IF(tbl_Customers[[#This Row],[total_intl_calls]]&lt;=5,"Low Calls", IF(tbl_Customers[[#This Row],[total_intl_calls]]&lt;=10, "Medium Calls", "High Calls"))</f>
        <v>Low Calls</v>
      </c>
      <c r="AF8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89" s="36" t="str">
        <f>IF(tbl_Customers[[#This Row],[Churn_Risk_Score]]&gt;=10,"High Risk", IF(tbl_Customers[[#This Row],[Churn_Risk_Score]]&gt;=5,"Medium Risk","Low Risk"))</f>
        <v>Low Risk</v>
      </c>
    </row>
    <row r="890" spans="1:33" x14ac:dyDescent="0.35">
      <c r="A890">
        <v>889</v>
      </c>
      <c r="B890" t="s">
        <v>61</v>
      </c>
      <c r="C890">
        <v>174</v>
      </c>
      <c r="D890" t="s">
        <v>21</v>
      </c>
      <c r="E890" t="s">
        <v>22</v>
      </c>
      <c r="F890" t="s">
        <v>22</v>
      </c>
      <c r="G890">
        <v>0</v>
      </c>
      <c r="H890">
        <v>239.2</v>
      </c>
      <c r="I890">
        <v>72</v>
      </c>
      <c r="J890">
        <v>40.659999999999997</v>
      </c>
      <c r="K890">
        <v>188.5</v>
      </c>
      <c r="L890">
        <v>124</v>
      </c>
      <c r="M890">
        <v>16.02</v>
      </c>
      <c r="N890">
        <v>105.6</v>
      </c>
      <c r="O890">
        <v>116</v>
      </c>
      <c r="P890">
        <v>4.75</v>
      </c>
      <c r="Q890">
        <v>8.8000000000000007</v>
      </c>
      <c r="R890">
        <v>3</v>
      </c>
      <c r="S890">
        <v>2.38</v>
      </c>
      <c r="T890">
        <v>1</v>
      </c>
      <c r="U890" t="s">
        <v>22</v>
      </c>
      <c r="V890">
        <f>IF(tbl_Customers[[#This Row],[churn]] = "yes", 1, 0)</f>
        <v>0</v>
      </c>
      <c r="W890" t="str">
        <f>IF(tbl_Customers[[#This Row],[number_customer_service_calls]] &lt;= 1, "0-1 Calls", IF(tbl_Customers[[#This Row],[number_customer_service_calls]] &lt;= 3, "2-3 Calls", IF(tbl_Customers[[#This Row],[number_customer_service_calls]] &lt;=5, "4-5 Calls", "6+ Calls")))</f>
        <v>0-1 Calls</v>
      </c>
      <c r="X890" t="str">
        <f>IF(tbl_Customers[[#This Row],[account_length]] &lt;= 50, "0-50", IF(tbl_Customers[[#This Row],[account_length]] &lt;=100, "51-100", IF(tbl_Customers[[#This Row],[account_length]] &lt;= 150, "101-150", "151+")))</f>
        <v>151+</v>
      </c>
      <c r="Y890" t="str">
        <f>IF(tbl_Customers[[#This Row],[total_intl_charge]] &lt;= 3, "Low Charges", "High Charges")</f>
        <v>Low Charges</v>
      </c>
      <c r="Z890" t="str">
        <f>IF(tbl_Customers[[#This Row],[total_eve_calls]]&lt;=80,"Low Calls",
IF(tbl_Customers[[#This Row],[total_eve_calls]]&lt;=120,"Medium Calls","High Calls"))</f>
        <v>High Calls</v>
      </c>
      <c r="AA890" t="str">
        <f>IF(tbl_Customers[[#This Row],[total_eve_charge]]&lt;=15,"Low Charges",
IF(tbl_Customers[[#This Row],[total_eve_charge]]&lt;=20,"Medium Charges","High Charges"))</f>
        <v>Medium Charges</v>
      </c>
      <c r="AB8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90" t="str">
        <f>IF(tbl_Customers[[#This Row],[number_vmail_messages]] = 0, "No Usage", IF(tbl_Customers[[#This Row],[number_vmail_messages]] &lt;= 20, "Low Usage", IF(tbl_Customers[[#This Row],[number_vmail_messages]] &lt;= 40, "Medium Usgae", "High Usage")))</f>
        <v>No Usage</v>
      </c>
      <c r="AD890" t="str">
        <f>IF(tbl_Customers[[#This Row],[total_day_minutes]]&lt;=150,"Low Usage", IF(tbl_Customers[[#This Row],[total_day_minutes]]&lt;=200,"Medium Usage", IF(tbl_Customers[[#This Row],[total_day_minutes]]&lt;=250,"High Usage","Very High Usage")))</f>
        <v>High Usage</v>
      </c>
      <c r="AE890" t="str">
        <f>IF(tbl_Customers[[#This Row],[total_intl_calls]]&lt;=5,"Low Calls", IF(tbl_Customers[[#This Row],[total_intl_calls]]&lt;=10, "Medium Calls", "High Calls"))</f>
        <v>Low Calls</v>
      </c>
      <c r="AF8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90" s="36" t="str">
        <f>IF(tbl_Customers[[#This Row],[Churn_Risk_Score]]&gt;=10,"High Risk", IF(tbl_Customers[[#This Row],[Churn_Risk_Score]]&gt;=5,"Medium Risk","Low Risk"))</f>
        <v>Low Risk</v>
      </c>
    </row>
    <row r="891" spans="1:33" x14ac:dyDescent="0.35">
      <c r="A891">
        <v>890</v>
      </c>
      <c r="B891" t="s">
        <v>20</v>
      </c>
      <c r="C891">
        <v>124</v>
      </c>
      <c r="D891" t="s">
        <v>28</v>
      </c>
      <c r="E891" t="s">
        <v>22</v>
      </c>
      <c r="F891" t="s">
        <v>22</v>
      </c>
      <c r="G891">
        <v>0</v>
      </c>
      <c r="H891">
        <v>193</v>
      </c>
      <c r="I891">
        <v>97</v>
      </c>
      <c r="J891">
        <v>32.81</v>
      </c>
      <c r="K891">
        <v>89.8</v>
      </c>
      <c r="L891">
        <v>99</v>
      </c>
      <c r="M891">
        <v>7.63</v>
      </c>
      <c r="N891">
        <v>172.8</v>
      </c>
      <c r="O891">
        <v>104</v>
      </c>
      <c r="P891">
        <v>7.78</v>
      </c>
      <c r="Q891">
        <v>15.3</v>
      </c>
      <c r="R891">
        <v>3</v>
      </c>
      <c r="S891">
        <v>4.13</v>
      </c>
      <c r="T891">
        <v>1</v>
      </c>
      <c r="U891" t="s">
        <v>22</v>
      </c>
      <c r="V891">
        <f>IF(tbl_Customers[[#This Row],[churn]] = "yes", 1, 0)</f>
        <v>0</v>
      </c>
      <c r="W891" t="str">
        <f>IF(tbl_Customers[[#This Row],[number_customer_service_calls]] &lt;= 1, "0-1 Calls", IF(tbl_Customers[[#This Row],[number_customer_service_calls]] &lt;= 3, "2-3 Calls", IF(tbl_Customers[[#This Row],[number_customer_service_calls]] &lt;=5, "4-5 Calls", "6+ Calls")))</f>
        <v>0-1 Calls</v>
      </c>
      <c r="X891" t="str">
        <f>IF(tbl_Customers[[#This Row],[account_length]] &lt;= 50, "0-50", IF(tbl_Customers[[#This Row],[account_length]] &lt;=100, "51-100", IF(tbl_Customers[[#This Row],[account_length]] &lt;= 150, "101-150", "151+")))</f>
        <v>101-150</v>
      </c>
      <c r="Y891" t="str">
        <f>IF(tbl_Customers[[#This Row],[total_intl_charge]] &lt;= 3, "Low Charges", "High Charges")</f>
        <v>High Charges</v>
      </c>
      <c r="Z891" t="str">
        <f>IF(tbl_Customers[[#This Row],[total_eve_calls]]&lt;=80,"Low Calls",
IF(tbl_Customers[[#This Row],[total_eve_calls]]&lt;=120,"Medium Calls","High Calls"))</f>
        <v>Medium Calls</v>
      </c>
      <c r="AA891" t="str">
        <f>IF(tbl_Customers[[#This Row],[total_eve_charge]]&lt;=15,"Low Charges",
IF(tbl_Customers[[#This Row],[total_eve_charge]]&lt;=20,"Medium Charges","High Charges"))</f>
        <v>Low Charges</v>
      </c>
      <c r="AB8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1" t="str">
        <f>IF(tbl_Customers[[#This Row],[number_vmail_messages]] = 0, "No Usage", IF(tbl_Customers[[#This Row],[number_vmail_messages]] &lt;= 20, "Low Usage", IF(tbl_Customers[[#This Row],[number_vmail_messages]] &lt;= 40, "Medium Usgae", "High Usage")))</f>
        <v>No Usage</v>
      </c>
      <c r="AD891" t="str">
        <f>IF(tbl_Customers[[#This Row],[total_day_minutes]]&lt;=150,"Low Usage", IF(tbl_Customers[[#This Row],[total_day_minutes]]&lt;=200,"Medium Usage", IF(tbl_Customers[[#This Row],[total_day_minutes]]&lt;=250,"High Usage","Very High Usage")))</f>
        <v>Medium Usage</v>
      </c>
      <c r="AE891" t="str">
        <f>IF(tbl_Customers[[#This Row],[total_intl_calls]]&lt;=5,"Low Calls", IF(tbl_Customers[[#This Row],[total_intl_calls]]&lt;=10, "Medium Calls", "High Calls"))</f>
        <v>Low Calls</v>
      </c>
      <c r="AF8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91" s="36" t="str">
        <f>IF(tbl_Customers[[#This Row],[Churn_Risk_Score]]&gt;=10,"High Risk", IF(tbl_Customers[[#This Row],[Churn_Risk_Score]]&gt;=5,"Medium Risk","Low Risk"))</f>
        <v>Low Risk</v>
      </c>
    </row>
    <row r="892" spans="1:33" x14ac:dyDescent="0.35">
      <c r="A892">
        <v>891</v>
      </c>
      <c r="B892" t="s">
        <v>33</v>
      </c>
      <c r="C892">
        <v>190</v>
      </c>
      <c r="D892" t="s">
        <v>21</v>
      </c>
      <c r="E892" t="s">
        <v>22</v>
      </c>
      <c r="F892" t="s">
        <v>23</v>
      </c>
      <c r="G892">
        <v>26</v>
      </c>
      <c r="H892">
        <v>116.7</v>
      </c>
      <c r="I892">
        <v>71</v>
      </c>
      <c r="J892">
        <v>19.84</v>
      </c>
      <c r="K892">
        <v>145.9</v>
      </c>
      <c r="L892">
        <v>88</v>
      </c>
      <c r="M892">
        <v>12.4</v>
      </c>
      <c r="N892">
        <v>175.1</v>
      </c>
      <c r="O892">
        <v>103</v>
      </c>
      <c r="P892">
        <v>7.88</v>
      </c>
      <c r="Q892">
        <v>9.9</v>
      </c>
      <c r="R892">
        <v>3</v>
      </c>
      <c r="S892">
        <v>2.67</v>
      </c>
      <c r="T892">
        <v>1</v>
      </c>
      <c r="U892" t="s">
        <v>22</v>
      </c>
      <c r="V892">
        <f>IF(tbl_Customers[[#This Row],[churn]] = "yes", 1, 0)</f>
        <v>0</v>
      </c>
      <c r="W892" t="str">
        <f>IF(tbl_Customers[[#This Row],[number_customer_service_calls]] &lt;= 1, "0-1 Calls", IF(tbl_Customers[[#This Row],[number_customer_service_calls]] &lt;= 3, "2-3 Calls", IF(tbl_Customers[[#This Row],[number_customer_service_calls]] &lt;=5, "4-5 Calls", "6+ Calls")))</f>
        <v>0-1 Calls</v>
      </c>
      <c r="X892" t="str">
        <f>IF(tbl_Customers[[#This Row],[account_length]] &lt;= 50, "0-50", IF(tbl_Customers[[#This Row],[account_length]] &lt;=100, "51-100", IF(tbl_Customers[[#This Row],[account_length]] &lt;= 150, "101-150", "151+")))</f>
        <v>151+</v>
      </c>
      <c r="Y892" t="str">
        <f>IF(tbl_Customers[[#This Row],[total_intl_charge]] &lt;= 3, "Low Charges", "High Charges")</f>
        <v>Low Charges</v>
      </c>
      <c r="Z892" t="str">
        <f>IF(tbl_Customers[[#This Row],[total_eve_calls]]&lt;=80,"Low Calls",
IF(tbl_Customers[[#This Row],[total_eve_calls]]&lt;=120,"Medium Calls","High Calls"))</f>
        <v>Medium Calls</v>
      </c>
      <c r="AA892" t="str">
        <f>IF(tbl_Customers[[#This Row],[total_eve_charge]]&lt;=15,"Low Charges",
IF(tbl_Customers[[#This Row],[total_eve_charge]]&lt;=20,"Medium Charges","High Charges"))</f>
        <v>Low Charges</v>
      </c>
      <c r="AB8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92" t="str">
        <f>IF(tbl_Customers[[#This Row],[number_vmail_messages]] = 0, "No Usage", IF(tbl_Customers[[#This Row],[number_vmail_messages]] &lt;= 20, "Low Usage", IF(tbl_Customers[[#This Row],[number_vmail_messages]] &lt;= 40, "Medium Usgae", "High Usage")))</f>
        <v>Medium Usgae</v>
      </c>
      <c r="AD892" t="str">
        <f>IF(tbl_Customers[[#This Row],[total_day_minutes]]&lt;=150,"Low Usage", IF(tbl_Customers[[#This Row],[total_day_minutes]]&lt;=200,"Medium Usage", IF(tbl_Customers[[#This Row],[total_day_minutes]]&lt;=250,"High Usage","Very High Usage")))</f>
        <v>Low Usage</v>
      </c>
      <c r="AE892" t="str">
        <f>IF(tbl_Customers[[#This Row],[total_intl_calls]]&lt;=5,"Low Calls", IF(tbl_Customers[[#This Row],[total_intl_calls]]&lt;=10, "Medium Calls", "High Calls"))</f>
        <v>Low Calls</v>
      </c>
      <c r="AF8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92" s="36" t="str">
        <f>IF(tbl_Customers[[#This Row],[Churn_Risk_Score]]&gt;=10,"High Risk", IF(tbl_Customers[[#This Row],[Churn_Risk_Score]]&gt;=5,"Medium Risk","Low Risk"))</f>
        <v>Low Risk</v>
      </c>
    </row>
    <row r="893" spans="1:33" x14ac:dyDescent="0.35">
      <c r="A893">
        <v>892</v>
      </c>
      <c r="B893" t="s">
        <v>45</v>
      </c>
      <c r="C893">
        <v>101</v>
      </c>
      <c r="D893" t="s">
        <v>28</v>
      </c>
      <c r="E893" t="s">
        <v>22</v>
      </c>
      <c r="F893" t="s">
        <v>22</v>
      </c>
      <c r="G893">
        <v>0</v>
      </c>
      <c r="H893">
        <v>93.8</v>
      </c>
      <c r="I893">
        <v>127</v>
      </c>
      <c r="J893">
        <v>15.95</v>
      </c>
      <c r="K893">
        <v>150</v>
      </c>
      <c r="L893">
        <v>104</v>
      </c>
      <c r="M893">
        <v>12.75</v>
      </c>
      <c r="N893">
        <v>241.1</v>
      </c>
      <c r="O893">
        <v>116</v>
      </c>
      <c r="P893">
        <v>10.85</v>
      </c>
      <c r="Q893">
        <v>10.7</v>
      </c>
      <c r="R893">
        <v>2</v>
      </c>
      <c r="S893">
        <v>2.89</v>
      </c>
      <c r="T893">
        <v>1</v>
      </c>
      <c r="U893" t="s">
        <v>22</v>
      </c>
      <c r="V893">
        <f>IF(tbl_Customers[[#This Row],[churn]] = "yes", 1, 0)</f>
        <v>0</v>
      </c>
      <c r="W893" t="str">
        <f>IF(tbl_Customers[[#This Row],[number_customer_service_calls]] &lt;= 1, "0-1 Calls", IF(tbl_Customers[[#This Row],[number_customer_service_calls]] &lt;= 3, "2-3 Calls", IF(tbl_Customers[[#This Row],[number_customer_service_calls]] &lt;=5, "4-5 Calls", "6+ Calls")))</f>
        <v>0-1 Calls</v>
      </c>
      <c r="X893" t="str">
        <f>IF(tbl_Customers[[#This Row],[account_length]] &lt;= 50, "0-50", IF(tbl_Customers[[#This Row],[account_length]] &lt;=100, "51-100", IF(tbl_Customers[[#This Row],[account_length]] &lt;= 150, "101-150", "151+")))</f>
        <v>101-150</v>
      </c>
      <c r="Y893" t="str">
        <f>IF(tbl_Customers[[#This Row],[total_intl_charge]] &lt;= 3, "Low Charges", "High Charges")</f>
        <v>Low Charges</v>
      </c>
      <c r="Z893" t="str">
        <f>IF(tbl_Customers[[#This Row],[total_eve_calls]]&lt;=80,"Low Calls",
IF(tbl_Customers[[#This Row],[total_eve_calls]]&lt;=120,"Medium Calls","High Calls"))</f>
        <v>Medium Calls</v>
      </c>
      <c r="AA893" t="str">
        <f>IF(tbl_Customers[[#This Row],[total_eve_charge]]&lt;=15,"Low Charges",
IF(tbl_Customers[[#This Row],[total_eve_charge]]&lt;=20,"Medium Charges","High Charges"))</f>
        <v>Low Charges</v>
      </c>
      <c r="AB8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3" t="str">
        <f>IF(tbl_Customers[[#This Row],[number_vmail_messages]] = 0, "No Usage", IF(tbl_Customers[[#This Row],[number_vmail_messages]] &lt;= 20, "Low Usage", IF(tbl_Customers[[#This Row],[number_vmail_messages]] &lt;= 40, "Medium Usgae", "High Usage")))</f>
        <v>No Usage</v>
      </c>
      <c r="AD893" t="str">
        <f>IF(tbl_Customers[[#This Row],[total_day_minutes]]&lt;=150,"Low Usage", IF(tbl_Customers[[#This Row],[total_day_minutes]]&lt;=200,"Medium Usage", IF(tbl_Customers[[#This Row],[total_day_minutes]]&lt;=250,"High Usage","Very High Usage")))</f>
        <v>Low Usage</v>
      </c>
      <c r="AE893" t="str">
        <f>IF(tbl_Customers[[#This Row],[total_intl_calls]]&lt;=5,"Low Calls", IF(tbl_Customers[[#This Row],[total_intl_calls]]&lt;=10, "Medium Calls", "High Calls"))</f>
        <v>Low Calls</v>
      </c>
      <c r="AF8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93" s="36" t="str">
        <f>IF(tbl_Customers[[#This Row],[Churn_Risk_Score]]&gt;=10,"High Risk", IF(tbl_Customers[[#This Row],[Churn_Risk_Score]]&gt;=5,"Medium Risk","Low Risk"))</f>
        <v>Low Risk</v>
      </c>
    </row>
    <row r="894" spans="1:33" x14ac:dyDescent="0.35">
      <c r="A894">
        <v>893</v>
      </c>
      <c r="B894" t="s">
        <v>36</v>
      </c>
      <c r="C894">
        <v>68</v>
      </c>
      <c r="D894" t="s">
        <v>21</v>
      </c>
      <c r="E894" t="s">
        <v>22</v>
      </c>
      <c r="F894" t="s">
        <v>23</v>
      </c>
      <c r="G894">
        <v>29</v>
      </c>
      <c r="H894">
        <v>239.5</v>
      </c>
      <c r="I894">
        <v>82</v>
      </c>
      <c r="J894">
        <v>40.72</v>
      </c>
      <c r="K894">
        <v>203.8</v>
      </c>
      <c r="L894">
        <v>105</v>
      </c>
      <c r="M894">
        <v>17.32</v>
      </c>
      <c r="N894">
        <v>167.8</v>
      </c>
      <c r="O894">
        <v>70</v>
      </c>
      <c r="P894">
        <v>7.55</v>
      </c>
      <c r="Q894">
        <v>9.9</v>
      </c>
      <c r="R894">
        <v>6</v>
      </c>
      <c r="S894">
        <v>2.67</v>
      </c>
      <c r="T894">
        <v>0</v>
      </c>
      <c r="U894" t="s">
        <v>22</v>
      </c>
      <c r="V894">
        <f>IF(tbl_Customers[[#This Row],[churn]] = "yes", 1, 0)</f>
        <v>0</v>
      </c>
      <c r="W894" t="str">
        <f>IF(tbl_Customers[[#This Row],[number_customer_service_calls]] &lt;= 1, "0-1 Calls", IF(tbl_Customers[[#This Row],[number_customer_service_calls]] &lt;= 3, "2-3 Calls", IF(tbl_Customers[[#This Row],[number_customer_service_calls]] &lt;=5, "4-5 Calls", "6+ Calls")))</f>
        <v>0-1 Calls</v>
      </c>
      <c r="X894" t="str">
        <f>IF(tbl_Customers[[#This Row],[account_length]] &lt;= 50, "0-50", IF(tbl_Customers[[#This Row],[account_length]] &lt;=100, "51-100", IF(tbl_Customers[[#This Row],[account_length]] &lt;= 150, "101-150", "151+")))</f>
        <v>51-100</v>
      </c>
      <c r="Y894" t="str">
        <f>IF(tbl_Customers[[#This Row],[total_intl_charge]] &lt;= 3, "Low Charges", "High Charges")</f>
        <v>Low Charges</v>
      </c>
      <c r="Z894" t="str">
        <f>IF(tbl_Customers[[#This Row],[total_eve_calls]]&lt;=80,"Low Calls",
IF(tbl_Customers[[#This Row],[total_eve_calls]]&lt;=120,"Medium Calls","High Calls"))</f>
        <v>Medium Calls</v>
      </c>
      <c r="AA894" t="str">
        <f>IF(tbl_Customers[[#This Row],[total_eve_charge]]&lt;=15,"Low Charges",
IF(tbl_Customers[[#This Row],[total_eve_charge]]&lt;=20,"Medium Charges","High Charges"))</f>
        <v>Medium Charges</v>
      </c>
      <c r="AB8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4" t="str">
        <f>IF(tbl_Customers[[#This Row],[number_vmail_messages]] = 0, "No Usage", IF(tbl_Customers[[#This Row],[number_vmail_messages]] &lt;= 20, "Low Usage", IF(tbl_Customers[[#This Row],[number_vmail_messages]] &lt;= 40, "Medium Usgae", "High Usage")))</f>
        <v>Medium Usgae</v>
      </c>
      <c r="AD894" t="str">
        <f>IF(tbl_Customers[[#This Row],[total_day_minutes]]&lt;=150,"Low Usage", IF(tbl_Customers[[#This Row],[total_day_minutes]]&lt;=200,"Medium Usage", IF(tbl_Customers[[#This Row],[total_day_minutes]]&lt;=250,"High Usage","Very High Usage")))</f>
        <v>High Usage</v>
      </c>
      <c r="AE894" t="str">
        <f>IF(tbl_Customers[[#This Row],[total_intl_calls]]&lt;=5,"Low Calls", IF(tbl_Customers[[#This Row],[total_intl_calls]]&lt;=10, "Medium Calls", "High Calls"))</f>
        <v>Medium Calls</v>
      </c>
      <c r="AF8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94" s="36" t="str">
        <f>IF(tbl_Customers[[#This Row],[Churn_Risk_Score]]&gt;=10,"High Risk", IF(tbl_Customers[[#This Row],[Churn_Risk_Score]]&gt;=5,"Medium Risk","Low Risk"))</f>
        <v>Low Risk</v>
      </c>
    </row>
    <row r="895" spans="1:33" x14ac:dyDescent="0.35">
      <c r="A895">
        <v>894</v>
      </c>
      <c r="B895" t="s">
        <v>70</v>
      </c>
      <c r="C895">
        <v>117</v>
      </c>
      <c r="D895" t="s">
        <v>28</v>
      </c>
      <c r="E895" t="s">
        <v>22</v>
      </c>
      <c r="F895" t="s">
        <v>23</v>
      </c>
      <c r="G895">
        <v>25</v>
      </c>
      <c r="H895">
        <v>216</v>
      </c>
      <c r="I895">
        <v>140</v>
      </c>
      <c r="J895">
        <v>36.72</v>
      </c>
      <c r="K895">
        <v>224.1</v>
      </c>
      <c r="L895">
        <v>69</v>
      </c>
      <c r="M895">
        <v>19.05</v>
      </c>
      <c r="N895">
        <v>267.89999999999998</v>
      </c>
      <c r="O895">
        <v>112</v>
      </c>
      <c r="P895">
        <v>12.06</v>
      </c>
      <c r="Q895">
        <v>11.8</v>
      </c>
      <c r="R895">
        <v>4</v>
      </c>
      <c r="S895">
        <v>3.19</v>
      </c>
      <c r="T895">
        <v>0</v>
      </c>
      <c r="U895" t="s">
        <v>22</v>
      </c>
      <c r="V895">
        <f>IF(tbl_Customers[[#This Row],[churn]] = "yes", 1, 0)</f>
        <v>0</v>
      </c>
      <c r="W895" t="str">
        <f>IF(tbl_Customers[[#This Row],[number_customer_service_calls]] &lt;= 1, "0-1 Calls", IF(tbl_Customers[[#This Row],[number_customer_service_calls]] &lt;= 3, "2-3 Calls", IF(tbl_Customers[[#This Row],[number_customer_service_calls]] &lt;=5, "4-5 Calls", "6+ Calls")))</f>
        <v>0-1 Calls</v>
      </c>
      <c r="X895" t="str">
        <f>IF(tbl_Customers[[#This Row],[account_length]] &lt;= 50, "0-50", IF(tbl_Customers[[#This Row],[account_length]] &lt;=100, "51-100", IF(tbl_Customers[[#This Row],[account_length]] &lt;= 150, "101-150", "151+")))</f>
        <v>101-150</v>
      </c>
      <c r="Y895" t="str">
        <f>IF(tbl_Customers[[#This Row],[total_intl_charge]] &lt;= 3, "Low Charges", "High Charges")</f>
        <v>High Charges</v>
      </c>
      <c r="Z895" t="str">
        <f>IF(tbl_Customers[[#This Row],[total_eve_calls]]&lt;=80,"Low Calls",
IF(tbl_Customers[[#This Row],[total_eve_calls]]&lt;=120,"Medium Calls","High Calls"))</f>
        <v>Low Calls</v>
      </c>
      <c r="AA895" t="str">
        <f>IF(tbl_Customers[[#This Row],[total_eve_charge]]&lt;=15,"Low Charges",
IF(tbl_Customers[[#This Row],[total_eve_charge]]&lt;=20,"Medium Charges","High Charges"))</f>
        <v>Medium Charges</v>
      </c>
      <c r="AB8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5" t="str">
        <f>IF(tbl_Customers[[#This Row],[number_vmail_messages]] = 0, "No Usage", IF(tbl_Customers[[#This Row],[number_vmail_messages]] &lt;= 20, "Low Usage", IF(tbl_Customers[[#This Row],[number_vmail_messages]] &lt;= 40, "Medium Usgae", "High Usage")))</f>
        <v>Medium Usgae</v>
      </c>
      <c r="AD895" t="str">
        <f>IF(tbl_Customers[[#This Row],[total_day_minutes]]&lt;=150,"Low Usage", IF(tbl_Customers[[#This Row],[total_day_minutes]]&lt;=200,"Medium Usage", IF(tbl_Customers[[#This Row],[total_day_minutes]]&lt;=250,"High Usage","Very High Usage")))</f>
        <v>High Usage</v>
      </c>
      <c r="AE895" t="str">
        <f>IF(tbl_Customers[[#This Row],[total_intl_calls]]&lt;=5,"Low Calls", IF(tbl_Customers[[#This Row],[total_intl_calls]]&lt;=10, "Medium Calls", "High Calls"))</f>
        <v>Low Calls</v>
      </c>
      <c r="AF8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95" s="36" t="str">
        <f>IF(tbl_Customers[[#This Row],[Churn_Risk_Score]]&gt;=10,"High Risk", IF(tbl_Customers[[#This Row],[Churn_Risk_Score]]&gt;=5,"Medium Risk","Low Risk"))</f>
        <v>Low Risk</v>
      </c>
    </row>
    <row r="896" spans="1:33" x14ac:dyDescent="0.35">
      <c r="A896">
        <v>895</v>
      </c>
      <c r="B896" t="s">
        <v>30</v>
      </c>
      <c r="C896">
        <v>118</v>
      </c>
      <c r="D896" t="s">
        <v>25</v>
      </c>
      <c r="E896" t="s">
        <v>22</v>
      </c>
      <c r="F896" t="s">
        <v>22</v>
      </c>
      <c r="G896">
        <v>0</v>
      </c>
      <c r="H896">
        <v>187.4</v>
      </c>
      <c r="I896">
        <v>97</v>
      </c>
      <c r="J896">
        <v>31.86</v>
      </c>
      <c r="K896">
        <v>177.8</v>
      </c>
      <c r="L896">
        <v>89</v>
      </c>
      <c r="M896">
        <v>15.11</v>
      </c>
      <c r="N896">
        <v>233.4</v>
      </c>
      <c r="O896">
        <v>97</v>
      </c>
      <c r="P896">
        <v>10.5</v>
      </c>
      <c r="Q896">
        <v>12.2</v>
      </c>
      <c r="R896">
        <v>6</v>
      </c>
      <c r="S896">
        <v>3.29</v>
      </c>
      <c r="T896">
        <v>1</v>
      </c>
      <c r="U896" t="s">
        <v>22</v>
      </c>
      <c r="V896">
        <f>IF(tbl_Customers[[#This Row],[churn]] = "yes", 1, 0)</f>
        <v>0</v>
      </c>
      <c r="W896" t="str">
        <f>IF(tbl_Customers[[#This Row],[number_customer_service_calls]] &lt;= 1, "0-1 Calls", IF(tbl_Customers[[#This Row],[number_customer_service_calls]] &lt;= 3, "2-3 Calls", IF(tbl_Customers[[#This Row],[number_customer_service_calls]] &lt;=5, "4-5 Calls", "6+ Calls")))</f>
        <v>0-1 Calls</v>
      </c>
      <c r="X896" t="str">
        <f>IF(tbl_Customers[[#This Row],[account_length]] &lt;= 50, "0-50", IF(tbl_Customers[[#This Row],[account_length]] &lt;=100, "51-100", IF(tbl_Customers[[#This Row],[account_length]] &lt;= 150, "101-150", "151+")))</f>
        <v>101-150</v>
      </c>
      <c r="Y896" t="str">
        <f>IF(tbl_Customers[[#This Row],[total_intl_charge]] &lt;= 3, "Low Charges", "High Charges")</f>
        <v>High Charges</v>
      </c>
      <c r="Z896" t="str">
        <f>IF(tbl_Customers[[#This Row],[total_eve_calls]]&lt;=80,"Low Calls",
IF(tbl_Customers[[#This Row],[total_eve_calls]]&lt;=120,"Medium Calls","High Calls"))</f>
        <v>Medium Calls</v>
      </c>
      <c r="AA896" t="str">
        <f>IF(tbl_Customers[[#This Row],[total_eve_charge]]&lt;=15,"Low Charges",
IF(tbl_Customers[[#This Row],[total_eve_charge]]&lt;=20,"Medium Charges","High Charges"))</f>
        <v>Medium Charges</v>
      </c>
      <c r="AB8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6" t="str">
        <f>IF(tbl_Customers[[#This Row],[number_vmail_messages]] = 0, "No Usage", IF(tbl_Customers[[#This Row],[number_vmail_messages]] &lt;= 20, "Low Usage", IF(tbl_Customers[[#This Row],[number_vmail_messages]] &lt;= 40, "Medium Usgae", "High Usage")))</f>
        <v>No Usage</v>
      </c>
      <c r="AD896" t="str">
        <f>IF(tbl_Customers[[#This Row],[total_day_minutes]]&lt;=150,"Low Usage", IF(tbl_Customers[[#This Row],[total_day_minutes]]&lt;=200,"Medium Usage", IF(tbl_Customers[[#This Row],[total_day_minutes]]&lt;=250,"High Usage","Very High Usage")))</f>
        <v>Medium Usage</v>
      </c>
      <c r="AE896" t="str">
        <f>IF(tbl_Customers[[#This Row],[total_intl_calls]]&lt;=5,"Low Calls", IF(tbl_Customers[[#This Row],[total_intl_calls]]&lt;=10, "Medium Calls", "High Calls"))</f>
        <v>Medium Calls</v>
      </c>
      <c r="AF8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96" s="36" t="str">
        <f>IF(tbl_Customers[[#This Row],[Churn_Risk_Score]]&gt;=10,"High Risk", IF(tbl_Customers[[#This Row],[Churn_Risk_Score]]&gt;=5,"Medium Risk","Low Risk"))</f>
        <v>Low Risk</v>
      </c>
    </row>
    <row r="897" spans="1:33" x14ac:dyDescent="0.35">
      <c r="A897">
        <v>896</v>
      </c>
      <c r="B897" t="s">
        <v>62</v>
      </c>
      <c r="C897">
        <v>22</v>
      </c>
      <c r="D897" t="s">
        <v>28</v>
      </c>
      <c r="E897" t="s">
        <v>22</v>
      </c>
      <c r="F897" t="s">
        <v>22</v>
      </c>
      <c r="G897">
        <v>0</v>
      </c>
      <c r="H897">
        <v>160.4</v>
      </c>
      <c r="I897">
        <v>108</v>
      </c>
      <c r="J897">
        <v>27.27</v>
      </c>
      <c r="K897">
        <v>218.1</v>
      </c>
      <c r="L897">
        <v>88</v>
      </c>
      <c r="M897">
        <v>18.54</v>
      </c>
      <c r="N897">
        <v>192.9</v>
      </c>
      <c r="O897">
        <v>115</v>
      </c>
      <c r="P897">
        <v>8.68</v>
      </c>
      <c r="Q897">
        <v>12.5</v>
      </c>
      <c r="R897">
        <v>4</v>
      </c>
      <c r="S897">
        <v>3.38</v>
      </c>
      <c r="T897">
        <v>1</v>
      </c>
      <c r="U897" t="s">
        <v>22</v>
      </c>
      <c r="V897">
        <f>IF(tbl_Customers[[#This Row],[churn]] = "yes", 1, 0)</f>
        <v>0</v>
      </c>
      <c r="W897" t="str">
        <f>IF(tbl_Customers[[#This Row],[number_customer_service_calls]] &lt;= 1, "0-1 Calls", IF(tbl_Customers[[#This Row],[number_customer_service_calls]] &lt;= 3, "2-3 Calls", IF(tbl_Customers[[#This Row],[number_customer_service_calls]] &lt;=5, "4-5 Calls", "6+ Calls")))</f>
        <v>0-1 Calls</v>
      </c>
      <c r="X897" t="str">
        <f>IF(tbl_Customers[[#This Row],[account_length]] &lt;= 50, "0-50", IF(tbl_Customers[[#This Row],[account_length]] &lt;=100, "51-100", IF(tbl_Customers[[#This Row],[account_length]] &lt;= 150, "101-150", "151+")))</f>
        <v>0-50</v>
      </c>
      <c r="Y897" t="str">
        <f>IF(tbl_Customers[[#This Row],[total_intl_charge]] &lt;= 3, "Low Charges", "High Charges")</f>
        <v>High Charges</v>
      </c>
      <c r="Z897" t="str">
        <f>IF(tbl_Customers[[#This Row],[total_eve_calls]]&lt;=80,"Low Calls",
IF(tbl_Customers[[#This Row],[total_eve_calls]]&lt;=120,"Medium Calls","High Calls"))</f>
        <v>Medium Calls</v>
      </c>
      <c r="AA897" t="str">
        <f>IF(tbl_Customers[[#This Row],[total_eve_charge]]&lt;=15,"Low Charges",
IF(tbl_Customers[[#This Row],[total_eve_charge]]&lt;=20,"Medium Charges","High Charges"))</f>
        <v>Medium Charges</v>
      </c>
      <c r="AB8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7" t="str">
        <f>IF(tbl_Customers[[#This Row],[number_vmail_messages]] = 0, "No Usage", IF(tbl_Customers[[#This Row],[number_vmail_messages]] &lt;= 20, "Low Usage", IF(tbl_Customers[[#This Row],[number_vmail_messages]] &lt;= 40, "Medium Usgae", "High Usage")))</f>
        <v>No Usage</v>
      </c>
      <c r="AD897" t="str">
        <f>IF(tbl_Customers[[#This Row],[total_day_minutes]]&lt;=150,"Low Usage", IF(tbl_Customers[[#This Row],[total_day_minutes]]&lt;=200,"Medium Usage", IF(tbl_Customers[[#This Row],[total_day_minutes]]&lt;=250,"High Usage","Very High Usage")))</f>
        <v>Medium Usage</v>
      </c>
      <c r="AE897" t="str">
        <f>IF(tbl_Customers[[#This Row],[total_intl_calls]]&lt;=5,"Low Calls", IF(tbl_Customers[[#This Row],[total_intl_calls]]&lt;=10, "Medium Calls", "High Calls"))</f>
        <v>Low Calls</v>
      </c>
      <c r="AF8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97" s="36" t="str">
        <f>IF(tbl_Customers[[#This Row],[Churn_Risk_Score]]&gt;=10,"High Risk", IF(tbl_Customers[[#This Row],[Churn_Risk_Score]]&gt;=5,"Medium Risk","Low Risk"))</f>
        <v>Low Risk</v>
      </c>
    </row>
    <row r="898" spans="1:33" x14ac:dyDescent="0.35">
      <c r="A898">
        <v>897</v>
      </c>
      <c r="B898" t="s">
        <v>73</v>
      </c>
      <c r="C898">
        <v>134</v>
      </c>
      <c r="D898" t="s">
        <v>25</v>
      </c>
      <c r="E898" t="s">
        <v>22</v>
      </c>
      <c r="F898" t="s">
        <v>22</v>
      </c>
      <c r="G898">
        <v>0</v>
      </c>
      <c r="H898">
        <v>205.3</v>
      </c>
      <c r="I898">
        <v>122</v>
      </c>
      <c r="J898">
        <v>34.9</v>
      </c>
      <c r="K898">
        <v>240.5</v>
      </c>
      <c r="L898">
        <v>155</v>
      </c>
      <c r="M898">
        <v>20.440000000000001</v>
      </c>
      <c r="N898">
        <v>179.1</v>
      </c>
      <c r="O898">
        <v>107</v>
      </c>
      <c r="P898">
        <v>8.06</v>
      </c>
      <c r="Q898">
        <v>5</v>
      </c>
      <c r="R898">
        <v>9</v>
      </c>
      <c r="S898">
        <v>1.35</v>
      </c>
      <c r="T898">
        <v>1</v>
      </c>
      <c r="U898" t="s">
        <v>22</v>
      </c>
      <c r="V898">
        <f>IF(tbl_Customers[[#This Row],[churn]] = "yes", 1, 0)</f>
        <v>0</v>
      </c>
      <c r="W898" t="str">
        <f>IF(tbl_Customers[[#This Row],[number_customer_service_calls]] &lt;= 1, "0-1 Calls", IF(tbl_Customers[[#This Row],[number_customer_service_calls]] &lt;= 3, "2-3 Calls", IF(tbl_Customers[[#This Row],[number_customer_service_calls]] &lt;=5, "4-5 Calls", "6+ Calls")))</f>
        <v>0-1 Calls</v>
      </c>
      <c r="X898" t="str">
        <f>IF(tbl_Customers[[#This Row],[account_length]] &lt;= 50, "0-50", IF(tbl_Customers[[#This Row],[account_length]] &lt;=100, "51-100", IF(tbl_Customers[[#This Row],[account_length]] &lt;= 150, "101-150", "151+")))</f>
        <v>101-150</v>
      </c>
      <c r="Y898" t="str">
        <f>IF(tbl_Customers[[#This Row],[total_intl_charge]] &lt;= 3, "Low Charges", "High Charges")</f>
        <v>Low Charges</v>
      </c>
      <c r="Z898" t="str">
        <f>IF(tbl_Customers[[#This Row],[total_eve_calls]]&lt;=80,"Low Calls",
IF(tbl_Customers[[#This Row],[total_eve_calls]]&lt;=120,"Medium Calls","High Calls"))</f>
        <v>High Calls</v>
      </c>
      <c r="AA898" t="str">
        <f>IF(tbl_Customers[[#This Row],[total_eve_charge]]&lt;=15,"Low Charges",
IF(tbl_Customers[[#This Row],[total_eve_charge]]&lt;=20,"Medium Charges","High Charges"))</f>
        <v>High Charges</v>
      </c>
      <c r="AB8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8" t="str">
        <f>IF(tbl_Customers[[#This Row],[number_vmail_messages]] = 0, "No Usage", IF(tbl_Customers[[#This Row],[number_vmail_messages]] &lt;= 20, "Low Usage", IF(tbl_Customers[[#This Row],[number_vmail_messages]] &lt;= 40, "Medium Usgae", "High Usage")))</f>
        <v>No Usage</v>
      </c>
      <c r="AD898" t="str">
        <f>IF(tbl_Customers[[#This Row],[total_day_minutes]]&lt;=150,"Low Usage", IF(tbl_Customers[[#This Row],[total_day_minutes]]&lt;=200,"Medium Usage", IF(tbl_Customers[[#This Row],[total_day_minutes]]&lt;=250,"High Usage","Very High Usage")))</f>
        <v>High Usage</v>
      </c>
      <c r="AE898" t="str">
        <f>IF(tbl_Customers[[#This Row],[total_intl_calls]]&lt;=5,"Low Calls", IF(tbl_Customers[[#This Row],[total_intl_calls]]&lt;=10, "Medium Calls", "High Calls"))</f>
        <v>Medium Calls</v>
      </c>
      <c r="AF8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98" s="36" t="str">
        <f>IF(tbl_Customers[[#This Row],[Churn_Risk_Score]]&gt;=10,"High Risk", IF(tbl_Customers[[#This Row],[Churn_Risk_Score]]&gt;=5,"Medium Risk","Low Risk"))</f>
        <v>Low Risk</v>
      </c>
    </row>
    <row r="899" spans="1:33" x14ac:dyDescent="0.35">
      <c r="A899">
        <v>898</v>
      </c>
      <c r="B899" t="s">
        <v>29</v>
      </c>
      <c r="C899">
        <v>164</v>
      </c>
      <c r="D899" t="s">
        <v>25</v>
      </c>
      <c r="E899" t="s">
        <v>22</v>
      </c>
      <c r="F899" t="s">
        <v>23</v>
      </c>
      <c r="G899">
        <v>25</v>
      </c>
      <c r="H899">
        <v>219.1</v>
      </c>
      <c r="I899">
        <v>88</v>
      </c>
      <c r="J899">
        <v>37.25</v>
      </c>
      <c r="K899">
        <v>151.5</v>
      </c>
      <c r="L899">
        <v>99</v>
      </c>
      <c r="M899">
        <v>12.88</v>
      </c>
      <c r="N899">
        <v>50.1</v>
      </c>
      <c r="O899">
        <v>60</v>
      </c>
      <c r="P899">
        <v>2.25</v>
      </c>
      <c r="Q899">
        <v>14.3</v>
      </c>
      <c r="R899">
        <v>6</v>
      </c>
      <c r="S899">
        <v>3.86</v>
      </c>
      <c r="T899">
        <v>1</v>
      </c>
      <c r="U899" t="s">
        <v>22</v>
      </c>
      <c r="V899">
        <f>IF(tbl_Customers[[#This Row],[churn]] = "yes", 1, 0)</f>
        <v>0</v>
      </c>
      <c r="W899" t="str">
        <f>IF(tbl_Customers[[#This Row],[number_customer_service_calls]] &lt;= 1, "0-1 Calls", IF(tbl_Customers[[#This Row],[number_customer_service_calls]] &lt;= 3, "2-3 Calls", IF(tbl_Customers[[#This Row],[number_customer_service_calls]] &lt;=5, "4-5 Calls", "6+ Calls")))</f>
        <v>0-1 Calls</v>
      </c>
      <c r="X899" t="str">
        <f>IF(tbl_Customers[[#This Row],[account_length]] &lt;= 50, "0-50", IF(tbl_Customers[[#This Row],[account_length]] &lt;=100, "51-100", IF(tbl_Customers[[#This Row],[account_length]] &lt;= 150, "101-150", "151+")))</f>
        <v>151+</v>
      </c>
      <c r="Y899" t="str">
        <f>IF(tbl_Customers[[#This Row],[total_intl_charge]] &lt;= 3, "Low Charges", "High Charges")</f>
        <v>High Charges</v>
      </c>
      <c r="Z899" t="str">
        <f>IF(tbl_Customers[[#This Row],[total_eve_calls]]&lt;=80,"Low Calls",
IF(tbl_Customers[[#This Row],[total_eve_calls]]&lt;=120,"Medium Calls","High Calls"))</f>
        <v>Medium Calls</v>
      </c>
      <c r="AA899" t="str">
        <f>IF(tbl_Customers[[#This Row],[total_eve_charge]]&lt;=15,"Low Charges",
IF(tbl_Customers[[#This Row],[total_eve_charge]]&lt;=20,"Medium Charges","High Charges"))</f>
        <v>Low Charges</v>
      </c>
      <c r="AB8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9" t="str">
        <f>IF(tbl_Customers[[#This Row],[number_vmail_messages]] = 0, "No Usage", IF(tbl_Customers[[#This Row],[number_vmail_messages]] &lt;= 20, "Low Usage", IF(tbl_Customers[[#This Row],[number_vmail_messages]] &lt;= 40, "Medium Usgae", "High Usage")))</f>
        <v>Medium Usgae</v>
      </c>
      <c r="AD899" t="str">
        <f>IF(tbl_Customers[[#This Row],[total_day_minutes]]&lt;=150,"Low Usage", IF(tbl_Customers[[#This Row],[total_day_minutes]]&lt;=200,"Medium Usage", IF(tbl_Customers[[#This Row],[total_day_minutes]]&lt;=250,"High Usage","Very High Usage")))</f>
        <v>High Usage</v>
      </c>
      <c r="AE899" t="str">
        <f>IF(tbl_Customers[[#This Row],[total_intl_calls]]&lt;=5,"Low Calls", IF(tbl_Customers[[#This Row],[total_intl_calls]]&lt;=10, "Medium Calls", "High Calls"))</f>
        <v>Medium Calls</v>
      </c>
      <c r="AF8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99" s="36" t="str">
        <f>IF(tbl_Customers[[#This Row],[Churn_Risk_Score]]&gt;=10,"High Risk", IF(tbl_Customers[[#This Row],[Churn_Risk_Score]]&gt;=5,"Medium Risk","Low Risk"))</f>
        <v>Low Risk</v>
      </c>
    </row>
    <row r="900" spans="1:33" x14ac:dyDescent="0.35">
      <c r="A900">
        <v>899</v>
      </c>
      <c r="B900" t="s">
        <v>66</v>
      </c>
      <c r="C900">
        <v>177</v>
      </c>
      <c r="D900" t="s">
        <v>21</v>
      </c>
      <c r="E900" t="s">
        <v>22</v>
      </c>
      <c r="F900" t="s">
        <v>22</v>
      </c>
      <c r="G900">
        <v>0</v>
      </c>
      <c r="H900">
        <v>232.8</v>
      </c>
      <c r="I900">
        <v>106</v>
      </c>
      <c r="J900">
        <v>39.58</v>
      </c>
      <c r="K900">
        <v>175.2</v>
      </c>
      <c r="L900">
        <v>97</v>
      </c>
      <c r="M900">
        <v>14.89</v>
      </c>
      <c r="N900">
        <v>212.2</v>
      </c>
      <c r="O900">
        <v>77</v>
      </c>
      <c r="P900">
        <v>9.5500000000000007</v>
      </c>
      <c r="Q900">
        <v>12.5</v>
      </c>
      <c r="R900">
        <v>7</v>
      </c>
      <c r="S900">
        <v>3.38</v>
      </c>
      <c r="T900">
        <v>2</v>
      </c>
      <c r="U900" t="s">
        <v>22</v>
      </c>
      <c r="V900">
        <f>IF(tbl_Customers[[#This Row],[churn]] = "yes", 1, 0)</f>
        <v>0</v>
      </c>
      <c r="W900" t="str">
        <f>IF(tbl_Customers[[#This Row],[number_customer_service_calls]] &lt;= 1, "0-1 Calls", IF(tbl_Customers[[#This Row],[number_customer_service_calls]] &lt;= 3, "2-3 Calls", IF(tbl_Customers[[#This Row],[number_customer_service_calls]] &lt;=5, "4-5 Calls", "6+ Calls")))</f>
        <v>2-3 Calls</v>
      </c>
      <c r="X900" t="str">
        <f>IF(tbl_Customers[[#This Row],[account_length]] &lt;= 50, "0-50", IF(tbl_Customers[[#This Row],[account_length]] &lt;=100, "51-100", IF(tbl_Customers[[#This Row],[account_length]] &lt;= 150, "101-150", "151+")))</f>
        <v>151+</v>
      </c>
      <c r="Y900" t="str">
        <f>IF(tbl_Customers[[#This Row],[total_intl_charge]] &lt;= 3, "Low Charges", "High Charges")</f>
        <v>High Charges</v>
      </c>
      <c r="Z900" t="str">
        <f>IF(tbl_Customers[[#This Row],[total_eve_calls]]&lt;=80,"Low Calls",
IF(tbl_Customers[[#This Row],[total_eve_calls]]&lt;=120,"Medium Calls","High Calls"))</f>
        <v>Medium Calls</v>
      </c>
      <c r="AA900" t="str">
        <f>IF(tbl_Customers[[#This Row],[total_eve_charge]]&lt;=15,"Low Charges",
IF(tbl_Customers[[#This Row],[total_eve_charge]]&lt;=20,"Medium Charges","High Charges"))</f>
        <v>Low Charges</v>
      </c>
      <c r="AB9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00" t="str">
        <f>IF(tbl_Customers[[#This Row],[number_vmail_messages]] = 0, "No Usage", IF(tbl_Customers[[#This Row],[number_vmail_messages]] &lt;= 20, "Low Usage", IF(tbl_Customers[[#This Row],[number_vmail_messages]] &lt;= 40, "Medium Usgae", "High Usage")))</f>
        <v>No Usage</v>
      </c>
      <c r="AD900" t="str">
        <f>IF(tbl_Customers[[#This Row],[total_day_minutes]]&lt;=150,"Low Usage", IF(tbl_Customers[[#This Row],[total_day_minutes]]&lt;=200,"Medium Usage", IF(tbl_Customers[[#This Row],[total_day_minutes]]&lt;=250,"High Usage","Very High Usage")))</f>
        <v>High Usage</v>
      </c>
      <c r="AE900" t="str">
        <f>IF(tbl_Customers[[#This Row],[total_intl_calls]]&lt;=5,"Low Calls", IF(tbl_Customers[[#This Row],[total_intl_calls]]&lt;=10, "Medium Calls", "High Calls"))</f>
        <v>Medium Calls</v>
      </c>
      <c r="AF9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00" s="36" t="str">
        <f>IF(tbl_Customers[[#This Row],[Churn_Risk_Score]]&gt;=10,"High Risk", IF(tbl_Customers[[#This Row],[Churn_Risk_Score]]&gt;=5,"Medium Risk","Low Risk"))</f>
        <v>Low Risk</v>
      </c>
    </row>
    <row r="901" spans="1:33" x14ac:dyDescent="0.35">
      <c r="A901">
        <v>900</v>
      </c>
      <c r="B901" t="s">
        <v>46</v>
      </c>
      <c r="C901">
        <v>110</v>
      </c>
      <c r="D901" t="s">
        <v>25</v>
      </c>
      <c r="E901" t="s">
        <v>22</v>
      </c>
      <c r="F901" t="s">
        <v>22</v>
      </c>
      <c r="G901">
        <v>0</v>
      </c>
      <c r="H901">
        <v>162</v>
      </c>
      <c r="I901">
        <v>81</v>
      </c>
      <c r="J901">
        <v>27.54</v>
      </c>
      <c r="K901">
        <v>247.5</v>
      </c>
      <c r="L901">
        <v>89</v>
      </c>
      <c r="M901">
        <v>21.04</v>
      </c>
      <c r="N901">
        <v>155.5</v>
      </c>
      <c r="O901">
        <v>99</v>
      </c>
      <c r="P901">
        <v>7</v>
      </c>
      <c r="Q901">
        <v>8.9</v>
      </c>
      <c r="R901">
        <v>8</v>
      </c>
      <c r="S901">
        <v>2.4</v>
      </c>
      <c r="T901">
        <v>0</v>
      </c>
      <c r="U901" t="s">
        <v>22</v>
      </c>
      <c r="V901">
        <f>IF(tbl_Customers[[#This Row],[churn]] = "yes", 1, 0)</f>
        <v>0</v>
      </c>
      <c r="W901" t="str">
        <f>IF(tbl_Customers[[#This Row],[number_customer_service_calls]] &lt;= 1, "0-1 Calls", IF(tbl_Customers[[#This Row],[number_customer_service_calls]] &lt;= 3, "2-3 Calls", IF(tbl_Customers[[#This Row],[number_customer_service_calls]] &lt;=5, "4-5 Calls", "6+ Calls")))</f>
        <v>0-1 Calls</v>
      </c>
      <c r="X901" t="str">
        <f>IF(tbl_Customers[[#This Row],[account_length]] &lt;= 50, "0-50", IF(tbl_Customers[[#This Row],[account_length]] &lt;=100, "51-100", IF(tbl_Customers[[#This Row],[account_length]] &lt;= 150, "101-150", "151+")))</f>
        <v>101-150</v>
      </c>
      <c r="Y901" t="str">
        <f>IF(tbl_Customers[[#This Row],[total_intl_charge]] &lt;= 3, "Low Charges", "High Charges")</f>
        <v>Low Charges</v>
      </c>
      <c r="Z901" t="str">
        <f>IF(tbl_Customers[[#This Row],[total_eve_calls]]&lt;=80,"Low Calls",
IF(tbl_Customers[[#This Row],[total_eve_calls]]&lt;=120,"Medium Calls","High Calls"))</f>
        <v>Medium Calls</v>
      </c>
      <c r="AA901" t="str">
        <f>IF(tbl_Customers[[#This Row],[total_eve_charge]]&lt;=15,"Low Charges",
IF(tbl_Customers[[#This Row],[total_eve_charge]]&lt;=20,"Medium Charges","High Charges"))</f>
        <v>High Charges</v>
      </c>
      <c r="AB9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1" t="str">
        <f>IF(tbl_Customers[[#This Row],[number_vmail_messages]] = 0, "No Usage", IF(tbl_Customers[[#This Row],[number_vmail_messages]] &lt;= 20, "Low Usage", IF(tbl_Customers[[#This Row],[number_vmail_messages]] &lt;= 40, "Medium Usgae", "High Usage")))</f>
        <v>No Usage</v>
      </c>
      <c r="AD901" t="str">
        <f>IF(tbl_Customers[[#This Row],[total_day_minutes]]&lt;=150,"Low Usage", IF(tbl_Customers[[#This Row],[total_day_minutes]]&lt;=200,"Medium Usage", IF(tbl_Customers[[#This Row],[total_day_minutes]]&lt;=250,"High Usage","Very High Usage")))</f>
        <v>Medium Usage</v>
      </c>
      <c r="AE901" t="str">
        <f>IF(tbl_Customers[[#This Row],[total_intl_calls]]&lt;=5,"Low Calls", IF(tbl_Customers[[#This Row],[total_intl_calls]]&lt;=10, "Medium Calls", "High Calls"))</f>
        <v>Medium Calls</v>
      </c>
      <c r="AF9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01" s="36" t="str">
        <f>IF(tbl_Customers[[#This Row],[Churn_Risk_Score]]&gt;=10,"High Risk", IF(tbl_Customers[[#This Row],[Churn_Risk_Score]]&gt;=5,"Medium Risk","Low Risk"))</f>
        <v>Low Risk</v>
      </c>
    </row>
    <row r="902" spans="1:33" x14ac:dyDescent="0.35">
      <c r="A902">
        <v>901</v>
      </c>
      <c r="B902" t="s">
        <v>44</v>
      </c>
      <c r="C902">
        <v>53</v>
      </c>
      <c r="D902" t="s">
        <v>21</v>
      </c>
      <c r="E902" t="s">
        <v>22</v>
      </c>
      <c r="F902" t="s">
        <v>23</v>
      </c>
      <c r="G902">
        <v>27</v>
      </c>
      <c r="H902">
        <v>25.9</v>
      </c>
      <c r="I902">
        <v>119</v>
      </c>
      <c r="J902">
        <v>4.4000000000000004</v>
      </c>
      <c r="K902">
        <v>206.5</v>
      </c>
      <c r="L902">
        <v>96</v>
      </c>
      <c r="M902">
        <v>17.55</v>
      </c>
      <c r="N902">
        <v>228.1</v>
      </c>
      <c r="O902">
        <v>64</v>
      </c>
      <c r="P902">
        <v>10.26</v>
      </c>
      <c r="Q902">
        <v>6.5</v>
      </c>
      <c r="R902">
        <v>7</v>
      </c>
      <c r="S902">
        <v>1.76</v>
      </c>
      <c r="T902">
        <v>1</v>
      </c>
      <c r="U902" t="s">
        <v>22</v>
      </c>
      <c r="V902">
        <f>IF(tbl_Customers[[#This Row],[churn]] = "yes", 1, 0)</f>
        <v>0</v>
      </c>
      <c r="W902" t="str">
        <f>IF(tbl_Customers[[#This Row],[number_customer_service_calls]] &lt;= 1, "0-1 Calls", IF(tbl_Customers[[#This Row],[number_customer_service_calls]] &lt;= 3, "2-3 Calls", IF(tbl_Customers[[#This Row],[number_customer_service_calls]] &lt;=5, "4-5 Calls", "6+ Calls")))</f>
        <v>0-1 Calls</v>
      </c>
      <c r="X902" t="str">
        <f>IF(tbl_Customers[[#This Row],[account_length]] &lt;= 50, "0-50", IF(tbl_Customers[[#This Row],[account_length]] &lt;=100, "51-100", IF(tbl_Customers[[#This Row],[account_length]] &lt;= 150, "101-150", "151+")))</f>
        <v>51-100</v>
      </c>
      <c r="Y902" t="str">
        <f>IF(tbl_Customers[[#This Row],[total_intl_charge]] &lt;= 3, "Low Charges", "High Charges")</f>
        <v>Low Charges</v>
      </c>
      <c r="Z902" t="str">
        <f>IF(tbl_Customers[[#This Row],[total_eve_calls]]&lt;=80,"Low Calls",
IF(tbl_Customers[[#This Row],[total_eve_calls]]&lt;=120,"Medium Calls","High Calls"))</f>
        <v>Medium Calls</v>
      </c>
      <c r="AA902" t="str">
        <f>IF(tbl_Customers[[#This Row],[total_eve_charge]]&lt;=15,"Low Charges",
IF(tbl_Customers[[#This Row],[total_eve_charge]]&lt;=20,"Medium Charges","High Charges"))</f>
        <v>Medium Charges</v>
      </c>
      <c r="AB9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2" t="str">
        <f>IF(tbl_Customers[[#This Row],[number_vmail_messages]] = 0, "No Usage", IF(tbl_Customers[[#This Row],[number_vmail_messages]] &lt;= 20, "Low Usage", IF(tbl_Customers[[#This Row],[number_vmail_messages]] &lt;= 40, "Medium Usgae", "High Usage")))</f>
        <v>Medium Usgae</v>
      </c>
      <c r="AD902" t="str">
        <f>IF(tbl_Customers[[#This Row],[total_day_minutes]]&lt;=150,"Low Usage", IF(tbl_Customers[[#This Row],[total_day_minutes]]&lt;=200,"Medium Usage", IF(tbl_Customers[[#This Row],[total_day_minutes]]&lt;=250,"High Usage","Very High Usage")))</f>
        <v>Low Usage</v>
      </c>
      <c r="AE902" t="str">
        <f>IF(tbl_Customers[[#This Row],[total_intl_calls]]&lt;=5,"Low Calls", IF(tbl_Customers[[#This Row],[total_intl_calls]]&lt;=10, "Medium Calls", "High Calls"))</f>
        <v>Medium Calls</v>
      </c>
      <c r="AF9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02" s="36" t="str">
        <f>IF(tbl_Customers[[#This Row],[Churn_Risk_Score]]&gt;=10,"High Risk", IF(tbl_Customers[[#This Row],[Churn_Risk_Score]]&gt;=5,"Medium Risk","Low Risk"))</f>
        <v>Low Risk</v>
      </c>
    </row>
    <row r="903" spans="1:33" x14ac:dyDescent="0.35">
      <c r="A903">
        <v>902</v>
      </c>
      <c r="B903" t="s">
        <v>66</v>
      </c>
      <c r="C903">
        <v>80</v>
      </c>
      <c r="D903" t="s">
        <v>25</v>
      </c>
      <c r="E903" t="s">
        <v>22</v>
      </c>
      <c r="F903" t="s">
        <v>22</v>
      </c>
      <c r="G903">
        <v>0</v>
      </c>
      <c r="H903">
        <v>322.3</v>
      </c>
      <c r="I903">
        <v>113</v>
      </c>
      <c r="J903">
        <v>54.79</v>
      </c>
      <c r="K903">
        <v>222</v>
      </c>
      <c r="L903">
        <v>95</v>
      </c>
      <c r="M903">
        <v>18.87</v>
      </c>
      <c r="N903">
        <v>162.80000000000001</v>
      </c>
      <c r="O903">
        <v>123</v>
      </c>
      <c r="P903">
        <v>7.33</v>
      </c>
      <c r="Q903">
        <v>6.7</v>
      </c>
      <c r="R903">
        <v>8</v>
      </c>
      <c r="S903">
        <v>1.81</v>
      </c>
      <c r="T903">
        <v>0</v>
      </c>
      <c r="U903" t="s">
        <v>23</v>
      </c>
      <c r="V903">
        <f>IF(tbl_Customers[[#This Row],[churn]] = "yes", 1, 0)</f>
        <v>1</v>
      </c>
      <c r="W903" t="str">
        <f>IF(tbl_Customers[[#This Row],[number_customer_service_calls]] &lt;= 1, "0-1 Calls", IF(tbl_Customers[[#This Row],[number_customer_service_calls]] &lt;= 3, "2-3 Calls", IF(tbl_Customers[[#This Row],[number_customer_service_calls]] &lt;=5, "4-5 Calls", "6+ Calls")))</f>
        <v>0-1 Calls</v>
      </c>
      <c r="X903" t="str">
        <f>IF(tbl_Customers[[#This Row],[account_length]] &lt;= 50, "0-50", IF(tbl_Customers[[#This Row],[account_length]] &lt;=100, "51-100", IF(tbl_Customers[[#This Row],[account_length]] &lt;= 150, "101-150", "151+")))</f>
        <v>51-100</v>
      </c>
      <c r="Y903" t="str">
        <f>IF(tbl_Customers[[#This Row],[total_intl_charge]] &lt;= 3, "Low Charges", "High Charges")</f>
        <v>Low Charges</v>
      </c>
      <c r="Z903" t="str">
        <f>IF(tbl_Customers[[#This Row],[total_eve_calls]]&lt;=80,"Low Calls",
IF(tbl_Customers[[#This Row],[total_eve_calls]]&lt;=120,"Medium Calls","High Calls"))</f>
        <v>Medium Calls</v>
      </c>
      <c r="AA903" t="str">
        <f>IF(tbl_Customers[[#This Row],[total_eve_charge]]&lt;=15,"Low Charges",
IF(tbl_Customers[[#This Row],[total_eve_charge]]&lt;=20,"Medium Charges","High Charges"))</f>
        <v>Medium Charges</v>
      </c>
      <c r="AB9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3" t="str">
        <f>IF(tbl_Customers[[#This Row],[number_vmail_messages]] = 0, "No Usage", IF(tbl_Customers[[#This Row],[number_vmail_messages]] &lt;= 20, "Low Usage", IF(tbl_Customers[[#This Row],[number_vmail_messages]] &lt;= 40, "Medium Usgae", "High Usage")))</f>
        <v>No Usage</v>
      </c>
      <c r="AD903" t="str">
        <f>IF(tbl_Customers[[#This Row],[total_day_minutes]]&lt;=150,"Low Usage", IF(tbl_Customers[[#This Row],[total_day_minutes]]&lt;=200,"Medium Usage", IF(tbl_Customers[[#This Row],[total_day_minutes]]&lt;=250,"High Usage","Very High Usage")))</f>
        <v>Very High Usage</v>
      </c>
      <c r="AE903" t="str">
        <f>IF(tbl_Customers[[#This Row],[total_intl_calls]]&lt;=5,"Low Calls", IF(tbl_Customers[[#This Row],[total_intl_calls]]&lt;=10, "Medium Calls", "High Calls"))</f>
        <v>Medium Calls</v>
      </c>
      <c r="AF9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03" s="36" t="str">
        <f>IF(tbl_Customers[[#This Row],[Churn_Risk_Score]]&gt;=10,"High Risk", IF(tbl_Customers[[#This Row],[Churn_Risk_Score]]&gt;=5,"Medium Risk","Low Risk"))</f>
        <v>Medium Risk</v>
      </c>
    </row>
    <row r="904" spans="1:33" x14ac:dyDescent="0.35">
      <c r="A904">
        <v>903</v>
      </c>
      <c r="B904" t="s">
        <v>60</v>
      </c>
      <c r="C904">
        <v>158</v>
      </c>
      <c r="D904" t="s">
        <v>25</v>
      </c>
      <c r="E904" t="s">
        <v>22</v>
      </c>
      <c r="F904" t="s">
        <v>22</v>
      </c>
      <c r="G904">
        <v>0</v>
      </c>
      <c r="H904">
        <v>209.9</v>
      </c>
      <c r="I904">
        <v>112</v>
      </c>
      <c r="J904">
        <v>35.68</v>
      </c>
      <c r="K904">
        <v>221.3</v>
      </c>
      <c r="L904">
        <v>82</v>
      </c>
      <c r="M904">
        <v>18.809999999999999</v>
      </c>
      <c r="N904">
        <v>210</v>
      </c>
      <c r="O904">
        <v>93</v>
      </c>
      <c r="P904">
        <v>9.4499999999999993</v>
      </c>
      <c r="Q904">
        <v>8.1999999999999993</v>
      </c>
      <c r="R904">
        <v>3</v>
      </c>
      <c r="S904">
        <v>2.21</v>
      </c>
      <c r="T904">
        <v>1</v>
      </c>
      <c r="U904" t="s">
        <v>22</v>
      </c>
      <c r="V904">
        <f>IF(tbl_Customers[[#This Row],[churn]] = "yes", 1, 0)</f>
        <v>0</v>
      </c>
      <c r="W904" t="str">
        <f>IF(tbl_Customers[[#This Row],[number_customer_service_calls]] &lt;= 1, "0-1 Calls", IF(tbl_Customers[[#This Row],[number_customer_service_calls]] &lt;= 3, "2-3 Calls", IF(tbl_Customers[[#This Row],[number_customer_service_calls]] &lt;=5, "4-5 Calls", "6+ Calls")))</f>
        <v>0-1 Calls</v>
      </c>
      <c r="X904" t="str">
        <f>IF(tbl_Customers[[#This Row],[account_length]] &lt;= 50, "0-50", IF(tbl_Customers[[#This Row],[account_length]] &lt;=100, "51-100", IF(tbl_Customers[[#This Row],[account_length]] &lt;= 150, "101-150", "151+")))</f>
        <v>151+</v>
      </c>
      <c r="Y904" t="str">
        <f>IF(tbl_Customers[[#This Row],[total_intl_charge]] &lt;= 3, "Low Charges", "High Charges")</f>
        <v>Low Charges</v>
      </c>
      <c r="Z904" t="str">
        <f>IF(tbl_Customers[[#This Row],[total_eve_calls]]&lt;=80,"Low Calls",
IF(tbl_Customers[[#This Row],[total_eve_calls]]&lt;=120,"Medium Calls","High Calls"))</f>
        <v>Medium Calls</v>
      </c>
      <c r="AA904" t="str">
        <f>IF(tbl_Customers[[#This Row],[total_eve_charge]]&lt;=15,"Low Charges",
IF(tbl_Customers[[#This Row],[total_eve_charge]]&lt;=20,"Medium Charges","High Charges"))</f>
        <v>Medium Charges</v>
      </c>
      <c r="AB9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4" t="str">
        <f>IF(tbl_Customers[[#This Row],[number_vmail_messages]] = 0, "No Usage", IF(tbl_Customers[[#This Row],[number_vmail_messages]] &lt;= 20, "Low Usage", IF(tbl_Customers[[#This Row],[number_vmail_messages]] &lt;= 40, "Medium Usgae", "High Usage")))</f>
        <v>No Usage</v>
      </c>
      <c r="AD904" t="str">
        <f>IF(tbl_Customers[[#This Row],[total_day_minutes]]&lt;=150,"Low Usage", IF(tbl_Customers[[#This Row],[total_day_minutes]]&lt;=200,"Medium Usage", IF(tbl_Customers[[#This Row],[total_day_minutes]]&lt;=250,"High Usage","Very High Usage")))</f>
        <v>High Usage</v>
      </c>
      <c r="AE904" t="str">
        <f>IF(tbl_Customers[[#This Row],[total_intl_calls]]&lt;=5,"Low Calls", IF(tbl_Customers[[#This Row],[total_intl_calls]]&lt;=10, "Medium Calls", "High Calls"))</f>
        <v>Low Calls</v>
      </c>
      <c r="AF9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04" s="36" t="str">
        <f>IF(tbl_Customers[[#This Row],[Churn_Risk_Score]]&gt;=10,"High Risk", IF(tbl_Customers[[#This Row],[Churn_Risk_Score]]&gt;=5,"Medium Risk","Low Risk"))</f>
        <v>Low Risk</v>
      </c>
    </row>
    <row r="905" spans="1:33" x14ac:dyDescent="0.35">
      <c r="A905">
        <v>904</v>
      </c>
      <c r="B905" t="s">
        <v>20</v>
      </c>
      <c r="C905">
        <v>114</v>
      </c>
      <c r="D905" t="s">
        <v>21</v>
      </c>
      <c r="E905" t="s">
        <v>22</v>
      </c>
      <c r="F905" t="s">
        <v>22</v>
      </c>
      <c r="G905">
        <v>0</v>
      </c>
      <c r="H905">
        <v>191.5</v>
      </c>
      <c r="I905">
        <v>88</v>
      </c>
      <c r="J905">
        <v>32.56</v>
      </c>
      <c r="K905">
        <v>175.2</v>
      </c>
      <c r="L905">
        <v>78</v>
      </c>
      <c r="M905">
        <v>14.89</v>
      </c>
      <c r="N905">
        <v>220.3</v>
      </c>
      <c r="O905">
        <v>118</v>
      </c>
      <c r="P905">
        <v>9.91</v>
      </c>
      <c r="Q905">
        <v>0</v>
      </c>
      <c r="R905">
        <v>0</v>
      </c>
      <c r="S905">
        <v>0</v>
      </c>
      <c r="T905">
        <v>0</v>
      </c>
      <c r="U905" t="s">
        <v>22</v>
      </c>
      <c r="V905">
        <f>IF(tbl_Customers[[#This Row],[churn]] = "yes", 1, 0)</f>
        <v>0</v>
      </c>
      <c r="W905" t="str">
        <f>IF(tbl_Customers[[#This Row],[number_customer_service_calls]] &lt;= 1, "0-1 Calls", IF(tbl_Customers[[#This Row],[number_customer_service_calls]] &lt;= 3, "2-3 Calls", IF(tbl_Customers[[#This Row],[number_customer_service_calls]] &lt;=5, "4-5 Calls", "6+ Calls")))</f>
        <v>0-1 Calls</v>
      </c>
      <c r="X905" t="str">
        <f>IF(tbl_Customers[[#This Row],[account_length]] &lt;= 50, "0-50", IF(tbl_Customers[[#This Row],[account_length]] &lt;=100, "51-100", IF(tbl_Customers[[#This Row],[account_length]] &lt;= 150, "101-150", "151+")))</f>
        <v>101-150</v>
      </c>
      <c r="Y905" t="str">
        <f>IF(tbl_Customers[[#This Row],[total_intl_charge]] &lt;= 3, "Low Charges", "High Charges")</f>
        <v>Low Charges</v>
      </c>
      <c r="Z905" t="str">
        <f>IF(tbl_Customers[[#This Row],[total_eve_calls]]&lt;=80,"Low Calls",
IF(tbl_Customers[[#This Row],[total_eve_calls]]&lt;=120,"Medium Calls","High Calls"))</f>
        <v>Low Calls</v>
      </c>
      <c r="AA905" t="str">
        <f>IF(tbl_Customers[[#This Row],[total_eve_charge]]&lt;=15,"Low Charges",
IF(tbl_Customers[[#This Row],[total_eve_charge]]&lt;=20,"Medium Charges","High Charges"))</f>
        <v>Low Charges</v>
      </c>
      <c r="AB9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5" t="str">
        <f>IF(tbl_Customers[[#This Row],[number_vmail_messages]] = 0, "No Usage", IF(tbl_Customers[[#This Row],[number_vmail_messages]] &lt;= 20, "Low Usage", IF(tbl_Customers[[#This Row],[number_vmail_messages]] &lt;= 40, "Medium Usgae", "High Usage")))</f>
        <v>No Usage</v>
      </c>
      <c r="AD905" t="str">
        <f>IF(tbl_Customers[[#This Row],[total_day_minutes]]&lt;=150,"Low Usage", IF(tbl_Customers[[#This Row],[total_day_minutes]]&lt;=200,"Medium Usage", IF(tbl_Customers[[#This Row],[total_day_minutes]]&lt;=250,"High Usage","Very High Usage")))</f>
        <v>Medium Usage</v>
      </c>
      <c r="AE905" t="str">
        <f>IF(tbl_Customers[[#This Row],[total_intl_calls]]&lt;=5,"Low Calls", IF(tbl_Customers[[#This Row],[total_intl_calls]]&lt;=10, "Medium Calls", "High Calls"))</f>
        <v>Low Calls</v>
      </c>
      <c r="AF9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05" s="36" t="str">
        <f>IF(tbl_Customers[[#This Row],[Churn_Risk_Score]]&gt;=10,"High Risk", IF(tbl_Customers[[#This Row],[Churn_Risk_Score]]&gt;=5,"Medium Risk","Low Risk"))</f>
        <v>Low Risk</v>
      </c>
    </row>
    <row r="906" spans="1:33" x14ac:dyDescent="0.35">
      <c r="A906">
        <v>905</v>
      </c>
      <c r="B906" t="s">
        <v>58</v>
      </c>
      <c r="C906">
        <v>64</v>
      </c>
      <c r="D906" t="s">
        <v>25</v>
      </c>
      <c r="E906" t="s">
        <v>22</v>
      </c>
      <c r="F906" t="s">
        <v>23</v>
      </c>
      <c r="G906">
        <v>19</v>
      </c>
      <c r="H906">
        <v>291.10000000000002</v>
      </c>
      <c r="I906">
        <v>150</v>
      </c>
      <c r="J906">
        <v>49.49</v>
      </c>
      <c r="K906">
        <v>226.7</v>
      </c>
      <c r="L906">
        <v>123</v>
      </c>
      <c r="M906">
        <v>19.27</v>
      </c>
      <c r="N906">
        <v>219.1</v>
      </c>
      <c r="O906">
        <v>67</v>
      </c>
      <c r="P906">
        <v>9.86</v>
      </c>
      <c r="Q906">
        <v>7.5</v>
      </c>
      <c r="R906">
        <v>2</v>
      </c>
      <c r="S906">
        <v>2.0299999999999998</v>
      </c>
      <c r="T906">
        <v>1</v>
      </c>
      <c r="U906" t="s">
        <v>22</v>
      </c>
      <c r="V906">
        <f>IF(tbl_Customers[[#This Row],[churn]] = "yes", 1, 0)</f>
        <v>0</v>
      </c>
      <c r="W906" t="str">
        <f>IF(tbl_Customers[[#This Row],[number_customer_service_calls]] &lt;= 1, "0-1 Calls", IF(tbl_Customers[[#This Row],[number_customer_service_calls]] &lt;= 3, "2-3 Calls", IF(tbl_Customers[[#This Row],[number_customer_service_calls]] &lt;=5, "4-5 Calls", "6+ Calls")))</f>
        <v>0-1 Calls</v>
      </c>
      <c r="X906" t="str">
        <f>IF(tbl_Customers[[#This Row],[account_length]] &lt;= 50, "0-50", IF(tbl_Customers[[#This Row],[account_length]] &lt;=100, "51-100", IF(tbl_Customers[[#This Row],[account_length]] &lt;= 150, "101-150", "151+")))</f>
        <v>51-100</v>
      </c>
      <c r="Y906" t="str">
        <f>IF(tbl_Customers[[#This Row],[total_intl_charge]] &lt;= 3, "Low Charges", "High Charges")</f>
        <v>Low Charges</v>
      </c>
      <c r="Z906" t="str">
        <f>IF(tbl_Customers[[#This Row],[total_eve_calls]]&lt;=80,"Low Calls",
IF(tbl_Customers[[#This Row],[total_eve_calls]]&lt;=120,"Medium Calls","High Calls"))</f>
        <v>High Calls</v>
      </c>
      <c r="AA906" t="str">
        <f>IF(tbl_Customers[[#This Row],[total_eve_charge]]&lt;=15,"Low Charges",
IF(tbl_Customers[[#This Row],[total_eve_charge]]&lt;=20,"Medium Charges","High Charges"))</f>
        <v>Medium Charges</v>
      </c>
      <c r="AB9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6" t="str">
        <f>IF(tbl_Customers[[#This Row],[number_vmail_messages]] = 0, "No Usage", IF(tbl_Customers[[#This Row],[number_vmail_messages]] &lt;= 20, "Low Usage", IF(tbl_Customers[[#This Row],[number_vmail_messages]] &lt;= 40, "Medium Usgae", "High Usage")))</f>
        <v>Low Usage</v>
      </c>
      <c r="AD906" t="str">
        <f>IF(tbl_Customers[[#This Row],[total_day_minutes]]&lt;=150,"Low Usage", IF(tbl_Customers[[#This Row],[total_day_minutes]]&lt;=200,"Medium Usage", IF(tbl_Customers[[#This Row],[total_day_minutes]]&lt;=250,"High Usage","Very High Usage")))</f>
        <v>Very High Usage</v>
      </c>
      <c r="AE906" t="str">
        <f>IF(tbl_Customers[[#This Row],[total_intl_calls]]&lt;=5,"Low Calls", IF(tbl_Customers[[#This Row],[total_intl_calls]]&lt;=10, "Medium Calls", "High Calls"))</f>
        <v>Low Calls</v>
      </c>
      <c r="AF9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06" s="36" t="str">
        <f>IF(tbl_Customers[[#This Row],[Churn_Risk_Score]]&gt;=10,"High Risk", IF(tbl_Customers[[#This Row],[Churn_Risk_Score]]&gt;=5,"Medium Risk","Low Risk"))</f>
        <v>Low Risk</v>
      </c>
    </row>
    <row r="907" spans="1:33" x14ac:dyDescent="0.35">
      <c r="A907">
        <v>906</v>
      </c>
      <c r="B907" t="s">
        <v>57</v>
      </c>
      <c r="C907">
        <v>88</v>
      </c>
      <c r="D907" t="s">
        <v>21</v>
      </c>
      <c r="E907" t="s">
        <v>22</v>
      </c>
      <c r="F907" t="s">
        <v>22</v>
      </c>
      <c r="G907">
        <v>0</v>
      </c>
      <c r="H907">
        <v>215.6</v>
      </c>
      <c r="I907">
        <v>115</v>
      </c>
      <c r="J907">
        <v>36.65</v>
      </c>
      <c r="K907">
        <v>216.2</v>
      </c>
      <c r="L907">
        <v>85</v>
      </c>
      <c r="M907">
        <v>18.38</v>
      </c>
      <c r="N907">
        <v>171.3</v>
      </c>
      <c r="O907">
        <v>65</v>
      </c>
      <c r="P907">
        <v>7.71</v>
      </c>
      <c r="Q907">
        <v>11.8</v>
      </c>
      <c r="R907">
        <v>1</v>
      </c>
      <c r="S907">
        <v>3.19</v>
      </c>
      <c r="T907">
        <v>3</v>
      </c>
      <c r="U907" t="s">
        <v>22</v>
      </c>
      <c r="V907">
        <f>IF(tbl_Customers[[#This Row],[churn]] = "yes", 1, 0)</f>
        <v>0</v>
      </c>
      <c r="W907" t="str">
        <f>IF(tbl_Customers[[#This Row],[number_customer_service_calls]] &lt;= 1, "0-1 Calls", IF(tbl_Customers[[#This Row],[number_customer_service_calls]] &lt;= 3, "2-3 Calls", IF(tbl_Customers[[#This Row],[number_customer_service_calls]] &lt;=5, "4-5 Calls", "6+ Calls")))</f>
        <v>2-3 Calls</v>
      </c>
      <c r="X907" t="str">
        <f>IF(tbl_Customers[[#This Row],[account_length]] &lt;= 50, "0-50", IF(tbl_Customers[[#This Row],[account_length]] &lt;=100, "51-100", IF(tbl_Customers[[#This Row],[account_length]] &lt;= 150, "101-150", "151+")))</f>
        <v>51-100</v>
      </c>
      <c r="Y907" t="str">
        <f>IF(tbl_Customers[[#This Row],[total_intl_charge]] &lt;= 3, "Low Charges", "High Charges")</f>
        <v>High Charges</v>
      </c>
      <c r="Z907" t="str">
        <f>IF(tbl_Customers[[#This Row],[total_eve_calls]]&lt;=80,"Low Calls",
IF(tbl_Customers[[#This Row],[total_eve_calls]]&lt;=120,"Medium Calls","High Calls"))</f>
        <v>Medium Calls</v>
      </c>
      <c r="AA907" t="str">
        <f>IF(tbl_Customers[[#This Row],[total_eve_charge]]&lt;=15,"Low Charges",
IF(tbl_Customers[[#This Row],[total_eve_charge]]&lt;=20,"Medium Charges","High Charges"))</f>
        <v>Medium Charges</v>
      </c>
      <c r="AB9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7" t="str">
        <f>IF(tbl_Customers[[#This Row],[number_vmail_messages]] = 0, "No Usage", IF(tbl_Customers[[#This Row],[number_vmail_messages]] &lt;= 20, "Low Usage", IF(tbl_Customers[[#This Row],[number_vmail_messages]] &lt;= 40, "Medium Usgae", "High Usage")))</f>
        <v>No Usage</v>
      </c>
      <c r="AD907" t="str">
        <f>IF(tbl_Customers[[#This Row],[total_day_minutes]]&lt;=150,"Low Usage", IF(tbl_Customers[[#This Row],[total_day_minutes]]&lt;=200,"Medium Usage", IF(tbl_Customers[[#This Row],[total_day_minutes]]&lt;=250,"High Usage","Very High Usage")))</f>
        <v>High Usage</v>
      </c>
      <c r="AE907" t="str">
        <f>IF(tbl_Customers[[#This Row],[total_intl_calls]]&lt;=5,"Low Calls", IF(tbl_Customers[[#This Row],[total_intl_calls]]&lt;=10, "Medium Calls", "High Calls"))</f>
        <v>Low Calls</v>
      </c>
      <c r="AF9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07" s="36" t="str">
        <f>IF(tbl_Customers[[#This Row],[Churn_Risk_Score]]&gt;=10,"High Risk", IF(tbl_Customers[[#This Row],[Churn_Risk_Score]]&gt;=5,"Medium Risk","Low Risk"))</f>
        <v>Low Risk</v>
      </c>
    </row>
    <row r="908" spans="1:33" x14ac:dyDescent="0.35">
      <c r="A908">
        <v>907</v>
      </c>
      <c r="B908" t="s">
        <v>55</v>
      </c>
      <c r="C908">
        <v>82</v>
      </c>
      <c r="D908" t="s">
        <v>28</v>
      </c>
      <c r="E908" t="s">
        <v>23</v>
      </c>
      <c r="F908" t="s">
        <v>22</v>
      </c>
      <c r="G908">
        <v>0</v>
      </c>
      <c r="H908">
        <v>208.8</v>
      </c>
      <c r="I908">
        <v>101</v>
      </c>
      <c r="J908">
        <v>35.5</v>
      </c>
      <c r="K908">
        <v>213.7</v>
      </c>
      <c r="L908">
        <v>87</v>
      </c>
      <c r="M908">
        <v>18.16</v>
      </c>
      <c r="N908">
        <v>175.1</v>
      </c>
      <c r="O908">
        <v>86</v>
      </c>
      <c r="P908">
        <v>7.88</v>
      </c>
      <c r="Q908">
        <v>12.4</v>
      </c>
      <c r="R908">
        <v>6</v>
      </c>
      <c r="S908">
        <v>3.35</v>
      </c>
      <c r="T908">
        <v>3</v>
      </c>
      <c r="U908" t="s">
        <v>22</v>
      </c>
      <c r="V908">
        <f>IF(tbl_Customers[[#This Row],[churn]] = "yes", 1, 0)</f>
        <v>0</v>
      </c>
      <c r="W908" t="str">
        <f>IF(tbl_Customers[[#This Row],[number_customer_service_calls]] &lt;= 1, "0-1 Calls", IF(tbl_Customers[[#This Row],[number_customer_service_calls]] &lt;= 3, "2-3 Calls", IF(tbl_Customers[[#This Row],[number_customer_service_calls]] &lt;=5, "4-5 Calls", "6+ Calls")))</f>
        <v>2-3 Calls</v>
      </c>
      <c r="X908" t="str">
        <f>IF(tbl_Customers[[#This Row],[account_length]] &lt;= 50, "0-50", IF(tbl_Customers[[#This Row],[account_length]] &lt;=100, "51-100", IF(tbl_Customers[[#This Row],[account_length]] &lt;= 150, "101-150", "151+")))</f>
        <v>51-100</v>
      </c>
      <c r="Y908" t="str">
        <f>IF(tbl_Customers[[#This Row],[total_intl_charge]] &lt;= 3, "Low Charges", "High Charges")</f>
        <v>High Charges</v>
      </c>
      <c r="Z908" t="str">
        <f>IF(tbl_Customers[[#This Row],[total_eve_calls]]&lt;=80,"Low Calls",
IF(tbl_Customers[[#This Row],[total_eve_calls]]&lt;=120,"Medium Calls","High Calls"))</f>
        <v>Medium Calls</v>
      </c>
      <c r="AA908" t="str">
        <f>IF(tbl_Customers[[#This Row],[total_eve_charge]]&lt;=15,"Low Charges",
IF(tbl_Customers[[#This Row],[total_eve_charge]]&lt;=20,"Medium Charges","High Charges"))</f>
        <v>Medium Charges</v>
      </c>
      <c r="AB9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8" t="str">
        <f>IF(tbl_Customers[[#This Row],[number_vmail_messages]] = 0, "No Usage", IF(tbl_Customers[[#This Row],[number_vmail_messages]] &lt;= 20, "Low Usage", IF(tbl_Customers[[#This Row],[number_vmail_messages]] &lt;= 40, "Medium Usgae", "High Usage")))</f>
        <v>No Usage</v>
      </c>
      <c r="AD908" t="str">
        <f>IF(tbl_Customers[[#This Row],[total_day_minutes]]&lt;=150,"Low Usage", IF(tbl_Customers[[#This Row],[total_day_minutes]]&lt;=200,"Medium Usage", IF(tbl_Customers[[#This Row],[total_day_minutes]]&lt;=250,"High Usage","Very High Usage")))</f>
        <v>High Usage</v>
      </c>
      <c r="AE908" t="str">
        <f>IF(tbl_Customers[[#This Row],[total_intl_calls]]&lt;=5,"Low Calls", IF(tbl_Customers[[#This Row],[total_intl_calls]]&lt;=10, "Medium Calls", "High Calls"))</f>
        <v>Medium Calls</v>
      </c>
      <c r="AF9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08" s="36" t="str">
        <f>IF(tbl_Customers[[#This Row],[Churn_Risk_Score]]&gt;=10,"High Risk", IF(tbl_Customers[[#This Row],[Churn_Risk_Score]]&gt;=5,"Medium Risk","Low Risk"))</f>
        <v>Medium Risk</v>
      </c>
    </row>
    <row r="909" spans="1:33" x14ac:dyDescent="0.35">
      <c r="A909">
        <v>908</v>
      </c>
      <c r="B909" t="s">
        <v>65</v>
      </c>
      <c r="C909">
        <v>111</v>
      </c>
      <c r="D909" t="s">
        <v>21</v>
      </c>
      <c r="E909" t="s">
        <v>22</v>
      </c>
      <c r="F909" t="s">
        <v>22</v>
      </c>
      <c r="G909">
        <v>0</v>
      </c>
      <c r="H909">
        <v>255.9</v>
      </c>
      <c r="I909">
        <v>97</v>
      </c>
      <c r="J909">
        <v>43.5</v>
      </c>
      <c r="K909">
        <v>204.1</v>
      </c>
      <c r="L909">
        <v>129</v>
      </c>
      <c r="M909">
        <v>17.350000000000001</v>
      </c>
      <c r="N909">
        <v>171.3</v>
      </c>
      <c r="O909">
        <v>84</v>
      </c>
      <c r="P909">
        <v>7.71</v>
      </c>
      <c r="Q909">
        <v>12.3</v>
      </c>
      <c r="R909">
        <v>5</v>
      </c>
      <c r="S909">
        <v>3.32</v>
      </c>
      <c r="T909">
        <v>3</v>
      </c>
      <c r="U909" t="s">
        <v>22</v>
      </c>
      <c r="V909">
        <f>IF(tbl_Customers[[#This Row],[churn]] = "yes", 1, 0)</f>
        <v>0</v>
      </c>
      <c r="W909" t="str">
        <f>IF(tbl_Customers[[#This Row],[number_customer_service_calls]] &lt;= 1, "0-1 Calls", IF(tbl_Customers[[#This Row],[number_customer_service_calls]] &lt;= 3, "2-3 Calls", IF(tbl_Customers[[#This Row],[number_customer_service_calls]] &lt;=5, "4-5 Calls", "6+ Calls")))</f>
        <v>2-3 Calls</v>
      </c>
      <c r="X909" t="str">
        <f>IF(tbl_Customers[[#This Row],[account_length]] &lt;= 50, "0-50", IF(tbl_Customers[[#This Row],[account_length]] &lt;=100, "51-100", IF(tbl_Customers[[#This Row],[account_length]] &lt;= 150, "101-150", "151+")))</f>
        <v>101-150</v>
      </c>
      <c r="Y909" t="str">
        <f>IF(tbl_Customers[[#This Row],[total_intl_charge]] &lt;= 3, "Low Charges", "High Charges")</f>
        <v>High Charges</v>
      </c>
      <c r="Z909" t="str">
        <f>IF(tbl_Customers[[#This Row],[total_eve_calls]]&lt;=80,"Low Calls",
IF(tbl_Customers[[#This Row],[total_eve_calls]]&lt;=120,"Medium Calls","High Calls"))</f>
        <v>High Calls</v>
      </c>
      <c r="AA909" t="str">
        <f>IF(tbl_Customers[[#This Row],[total_eve_charge]]&lt;=15,"Low Charges",
IF(tbl_Customers[[#This Row],[total_eve_charge]]&lt;=20,"Medium Charges","High Charges"))</f>
        <v>Medium Charges</v>
      </c>
      <c r="AB9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9" t="str">
        <f>IF(tbl_Customers[[#This Row],[number_vmail_messages]] = 0, "No Usage", IF(tbl_Customers[[#This Row],[number_vmail_messages]] &lt;= 20, "Low Usage", IF(tbl_Customers[[#This Row],[number_vmail_messages]] &lt;= 40, "Medium Usgae", "High Usage")))</f>
        <v>No Usage</v>
      </c>
      <c r="AD909" t="str">
        <f>IF(tbl_Customers[[#This Row],[total_day_minutes]]&lt;=150,"Low Usage", IF(tbl_Customers[[#This Row],[total_day_minutes]]&lt;=200,"Medium Usage", IF(tbl_Customers[[#This Row],[total_day_minutes]]&lt;=250,"High Usage","Very High Usage")))</f>
        <v>Very High Usage</v>
      </c>
      <c r="AE909" t="str">
        <f>IF(tbl_Customers[[#This Row],[total_intl_calls]]&lt;=5,"Low Calls", IF(tbl_Customers[[#This Row],[total_intl_calls]]&lt;=10, "Medium Calls", "High Calls"))</f>
        <v>Low Calls</v>
      </c>
      <c r="AF9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09" s="36" t="str">
        <f>IF(tbl_Customers[[#This Row],[Churn_Risk_Score]]&gt;=10,"High Risk", IF(tbl_Customers[[#This Row],[Churn_Risk_Score]]&gt;=5,"Medium Risk","Low Risk"))</f>
        <v>Medium Risk</v>
      </c>
    </row>
    <row r="910" spans="1:33" x14ac:dyDescent="0.35">
      <c r="A910">
        <v>909</v>
      </c>
      <c r="B910" t="s">
        <v>35</v>
      </c>
      <c r="C910">
        <v>60</v>
      </c>
      <c r="D910" t="s">
        <v>25</v>
      </c>
      <c r="E910" t="s">
        <v>22</v>
      </c>
      <c r="F910" t="s">
        <v>22</v>
      </c>
      <c r="G910">
        <v>0</v>
      </c>
      <c r="H910">
        <v>252.7</v>
      </c>
      <c r="I910">
        <v>97</v>
      </c>
      <c r="J910">
        <v>42.96</v>
      </c>
      <c r="K910">
        <v>221.1</v>
      </c>
      <c r="L910">
        <v>121</v>
      </c>
      <c r="M910">
        <v>18.79</v>
      </c>
      <c r="N910">
        <v>109.9</v>
      </c>
      <c r="O910">
        <v>100</v>
      </c>
      <c r="P910">
        <v>4.95</v>
      </c>
      <c r="Q910">
        <v>12.4</v>
      </c>
      <c r="R910">
        <v>4</v>
      </c>
      <c r="S910">
        <v>3.35</v>
      </c>
      <c r="T910">
        <v>2</v>
      </c>
      <c r="U910" t="s">
        <v>22</v>
      </c>
      <c r="V910">
        <f>IF(tbl_Customers[[#This Row],[churn]] = "yes", 1, 0)</f>
        <v>0</v>
      </c>
      <c r="W910" t="str">
        <f>IF(tbl_Customers[[#This Row],[number_customer_service_calls]] &lt;= 1, "0-1 Calls", IF(tbl_Customers[[#This Row],[number_customer_service_calls]] &lt;= 3, "2-3 Calls", IF(tbl_Customers[[#This Row],[number_customer_service_calls]] &lt;=5, "4-5 Calls", "6+ Calls")))</f>
        <v>2-3 Calls</v>
      </c>
      <c r="X910" t="str">
        <f>IF(tbl_Customers[[#This Row],[account_length]] &lt;= 50, "0-50", IF(tbl_Customers[[#This Row],[account_length]] &lt;=100, "51-100", IF(tbl_Customers[[#This Row],[account_length]] &lt;= 150, "101-150", "151+")))</f>
        <v>51-100</v>
      </c>
      <c r="Y910" t="str">
        <f>IF(tbl_Customers[[#This Row],[total_intl_charge]] &lt;= 3, "Low Charges", "High Charges")</f>
        <v>High Charges</v>
      </c>
      <c r="Z910" t="str">
        <f>IF(tbl_Customers[[#This Row],[total_eve_calls]]&lt;=80,"Low Calls",
IF(tbl_Customers[[#This Row],[total_eve_calls]]&lt;=120,"Medium Calls","High Calls"))</f>
        <v>High Calls</v>
      </c>
      <c r="AA910" t="str">
        <f>IF(tbl_Customers[[#This Row],[total_eve_charge]]&lt;=15,"Low Charges",
IF(tbl_Customers[[#This Row],[total_eve_charge]]&lt;=20,"Medium Charges","High Charges"))</f>
        <v>Medium Charges</v>
      </c>
      <c r="AB9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0" t="str">
        <f>IF(tbl_Customers[[#This Row],[number_vmail_messages]] = 0, "No Usage", IF(tbl_Customers[[#This Row],[number_vmail_messages]] &lt;= 20, "Low Usage", IF(tbl_Customers[[#This Row],[number_vmail_messages]] &lt;= 40, "Medium Usgae", "High Usage")))</f>
        <v>No Usage</v>
      </c>
      <c r="AD910" t="str">
        <f>IF(tbl_Customers[[#This Row],[total_day_minutes]]&lt;=150,"Low Usage", IF(tbl_Customers[[#This Row],[total_day_minutes]]&lt;=200,"Medium Usage", IF(tbl_Customers[[#This Row],[total_day_minutes]]&lt;=250,"High Usage","Very High Usage")))</f>
        <v>Very High Usage</v>
      </c>
      <c r="AE910" t="str">
        <f>IF(tbl_Customers[[#This Row],[total_intl_calls]]&lt;=5,"Low Calls", IF(tbl_Customers[[#This Row],[total_intl_calls]]&lt;=10, "Medium Calls", "High Calls"))</f>
        <v>Low Calls</v>
      </c>
      <c r="AF9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10" s="36" t="str">
        <f>IF(tbl_Customers[[#This Row],[Churn_Risk_Score]]&gt;=10,"High Risk", IF(tbl_Customers[[#This Row],[Churn_Risk_Score]]&gt;=5,"Medium Risk","Low Risk"))</f>
        <v>Medium Risk</v>
      </c>
    </row>
    <row r="911" spans="1:33" x14ac:dyDescent="0.35">
      <c r="A911">
        <v>910</v>
      </c>
      <c r="B911" t="s">
        <v>24</v>
      </c>
      <c r="C911">
        <v>113</v>
      </c>
      <c r="D911" t="s">
        <v>25</v>
      </c>
      <c r="E911" t="s">
        <v>22</v>
      </c>
      <c r="F911" t="s">
        <v>22</v>
      </c>
      <c r="G911">
        <v>0</v>
      </c>
      <c r="H911">
        <v>132.1</v>
      </c>
      <c r="I911">
        <v>72</v>
      </c>
      <c r="J911">
        <v>22.46</v>
      </c>
      <c r="K911">
        <v>247.5</v>
      </c>
      <c r="L911">
        <v>107</v>
      </c>
      <c r="M911">
        <v>21.04</v>
      </c>
      <c r="N911">
        <v>246.2</v>
      </c>
      <c r="O911">
        <v>123</v>
      </c>
      <c r="P911">
        <v>11.08</v>
      </c>
      <c r="Q911">
        <v>6.9</v>
      </c>
      <c r="R911">
        <v>6</v>
      </c>
      <c r="S911">
        <v>1.86</v>
      </c>
      <c r="T911">
        <v>3</v>
      </c>
      <c r="U911" t="s">
        <v>22</v>
      </c>
      <c r="V911">
        <f>IF(tbl_Customers[[#This Row],[churn]] = "yes", 1, 0)</f>
        <v>0</v>
      </c>
      <c r="W911" t="str">
        <f>IF(tbl_Customers[[#This Row],[number_customer_service_calls]] &lt;= 1, "0-1 Calls", IF(tbl_Customers[[#This Row],[number_customer_service_calls]] &lt;= 3, "2-3 Calls", IF(tbl_Customers[[#This Row],[number_customer_service_calls]] &lt;=5, "4-5 Calls", "6+ Calls")))</f>
        <v>2-3 Calls</v>
      </c>
      <c r="X911" t="str">
        <f>IF(tbl_Customers[[#This Row],[account_length]] &lt;= 50, "0-50", IF(tbl_Customers[[#This Row],[account_length]] &lt;=100, "51-100", IF(tbl_Customers[[#This Row],[account_length]] &lt;= 150, "101-150", "151+")))</f>
        <v>101-150</v>
      </c>
      <c r="Y911" t="str">
        <f>IF(tbl_Customers[[#This Row],[total_intl_charge]] &lt;= 3, "Low Charges", "High Charges")</f>
        <v>Low Charges</v>
      </c>
      <c r="Z911" t="str">
        <f>IF(tbl_Customers[[#This Row],[total_eve_calls]]&lt;=80,"Low Calls",
IF(tbl_Customers[[#This Row],[total_eve_calls]]&lt;=120,"Medium Calls","High Calls"))</f>
        <v>Medium Calls</v>
      </c>
      <c r="AA911" t="str">
        <f>IF(tbl_Customers[[#This Row],[total_eve_charge]]&lt;=15,"Low Charges",
IF(tbl_Customers[[#This Row],[total_eve_charge]]&lt;=20,"Medium Charges","High Charges"))</f>
        <v>High Charges</v>
      </c>
      <c r="AB9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1" t="str">
        <f>IF(tbl_Customers[[#This Row],[number_vmail_messages]] = 0, "No Usage", IF(tbl_Customers[[#This Row],[number_vmail_messages]] &lt;= 20, "Low Usage", IF(tbl_Customers[[#This Row],[number_vmail_messages]] &lt;= 40, "Medium Usgae", "High Usage")))</f>
        <v>No Usage</v>
      </c>
      <c r="AD911" t="str">
        <f>IF(tbl_Customers[[#This Row],[total_day_minutes]]&lt;=150,"Low Usage", IF(tbl_Customers[[#This Row],[total_day_minutes]]&lt;=200,"Medium Usage", IF(tbl_Customers[[#This Row],[total_day_minutes]]&lt;=250,"High Usage","Very High Usage")))</f>
        <v>Low Usage</v>
      </c>
      <c r="AE911" t="str">
        <f>IF(tbl_Customers[[#This Row],[total_intl_calls]]&lt;=5,"Low Calls", IF(tbl_Customers[[#This Row],[total_intl_calls]]&lt;=10, "Medium Calls", "High Calls"))</f>
        <v>Medium Calls</v>
      </c>
      <c r="AF9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1" s="36" t="str">
        <f>IF(tbl_Customers[[#This Row],[Churn_Risk_Score]]&gt;=10,"High Risk", IF(tbl_Customers[[#This Row],[Churn_Risk_Score]]&gt;=5,"Medium Risk","Low Risk"))</f>
        <v>Low Risk</v>
      </c>
    </row>
    <row r="912" spans="1:33" x14ac:dyDescent="0.35">
      <c r="A912">
        <v>911</v>
      </c>
      <c r="B912" t="s">
        <v>40</v>
      </c>
      <c r="C912">
        <v>109</v>
      </c>
      <c r="D912" t="s">
        <v>25</v>
      </c>
      <c r="E912" t="s">
        <v>22</v>
      </c>
      <c r="F912" t="s">
        <v>22</v>
      </c>
      <c r="G912">
        <v>0</v>
      </c>
      <c r="H912">
        <v>217</v>
      </c>
      <c r="I912">
        <v>115</v>
      </c>
      <c r="J912">
        <v>36.89</v>
      </c>
      <c r="K912">
        <v>207</v>
      </c>
      <c r="L912">
        <v>142</v>
      </c>
      <c r="M912">
        <v>17.600000000000001</v>
      </c>
      <c r="N912">
        <v>268</v>
      </c>
      <c r="O912">
        <v>106</v>
      </c>
      <c r="P912">
        <v>12.06</v>
      </c>
      <c r="Q912">
        <v>8.1999999999999993</v>
      </c>
      <c r="R912">
        <v>4</v>
      </c>
      <c r="S912">
        <v>2.21</v>
      </c>
      <c r="T912">
        <v>1</v>
      </c>
      <c r="U912" t="s">
        <v>22</v>
      </c>
      <c r="V912">
        <f>IF(tbl_Customers[[#This Row],[churn]] = "yes", 1, 0)</f>
        <v>0</v>
      </c>
      <c r="W912" t="str">
        <f>IF(tbl_Customers[[#This Row],[number_customer_service_calls]] &lt;= 1, "0-1 Calls", IF(tbl_Customers[[#This Row],[number_customer_service_calls]] &lt;= 3, "2-3 Calls", IF(tbl_Customers[[#This Row],[number_customer_service_calls]] &lt;=5, "4-5 Calls", "6+ Calls")))</f>
        <v>0-1 Calls</v>
      </c>
      <c r="X912" t="str">
        <f>IF(tbl_Customers[[#This Row],[account_length]] &lt;= 50, "0-50", IF(tbl_Customers[[#This Row],[account_length]] &lt;=100, "51-100", IF(tbl_Customers[[#This Row],[account_length]] &lt;= 150, "101-150", "151+")))</f>
        <v>101-150</v>
      </c>
      <c r="Y912" t="str">
        <f>IF(tbl_Customers[[#This Row],[total_intl_charge]] &lt;= 3, "Low Charges", "High Charges")</f>
        <v>Low Charges</v>
      </c>
      <c r="Z912" t="str">
        <f>IF(tbl_Customers[[#This Row],[total_eve_calls]]&lt;=80,"Low Calls",
IF(tbl_Customers[[#This Row],[total_eve_calls]]&lt;=120,"Medium Calls","High Calls"))</f>
        <v>High Calls</v>
      </c>
      <c r="AA912" t="str">
        <f>IF(tbl_Customers[[#This Row],[total_eve_charge]]&lt;=15,"Low Charges",
IF(tbl_Customers[[#This Row],[total_eve_charge]]&lt;=20,"Medium Charges","High Charges"))</f>
        <v>Medium Charges</v>
      </c>
      <c r="AB9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2" t="str">
        <f>IF(tbl_Customers[[#This Row],[number_vmail_messages]] = 0, "No Usage", IF(tbl_Customers[[#This Row],[number_vmail_messages]] &lt;= 20, "Low Usage", IF(tbl_Customers[[#This Row],[number_vmail_messages]] &lt;= 40, "Medium Usgae", "High Usage")))</f>
        <v>No Usage</v>
      </c>
      <c r="AD912" t="str">
        <f>IF(tbl_Customers[[#This Row],[total_day_minutes]]&lt;=150,"Low Usage", IF(tbl_Customers[[#This Row],[total_day_minutes]]&lt;=200,"Medium Usage", IF(tbl_Customers[[#This Row],[total_day_minutes]]&lt;=250,"High Usage","Very High Usage")))</f>
        <v>High Usage</v>
      </c>
      <c r="AE912" t="str">
        <f>IF(tbl_Customers[[#This Row],[total_intl_calls]]&lt;=5,"Low Calls", IF(tbl_Customers[[#This Row],[total_intl_calls]]&lt;=10, "Medium Calls", "High Calls"))</f>
        <v>Low Calls</v>
      </c>
      <c r="AF9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2" s="36" t="str">
        <f>IF(tbl_Customers[[#This Row],[Churn_Risk_Score]]&gt;=10,"High Risk", IF(tbl_Customers[[#This Row],[Churn_Risk_Score]]&gt;=5,"Medium Risk","Low Risk"))</f>
        <v>Low Risk</v>
      </c>
    </row>
    <row r="913" spans="1:33" x14ac:dyDescent="0.35">
      <c r="A913">
        <v>912</v>
      </c>
      <c r="B913" t="s">
        <v>32</v>
      </c>
      <c r="C913">
        <v>105</v>
      </c>
      <c r="D913" t="s">
        <v>28</v>
      </c>
      <c r="E913" t="s">
        <v>22</v>
      </c>
      <c r="F913" t="s">
        <v>23</v>
      </c>
      <c r="G913">
        <v>42</v>
      </c>
      <c r="H913">
        <v>101.9</v>
      </c>
      <c r="I913">
        <v>79</v>
      </c>
      <c r="J913">
        <v>17.32</v>
      </c>
      <c r="K913">
        <v>223.1</v>
      </c>
      <c r="L913">
        <v>97</v>
      </c>
      <c r="M913">
        <v>18.96</v>
      </c>
      <c r="N913">
        <v>241.6</v>
      </c>
      <c r="O913">
        <v>77</v>
      </c>
      <c r="P913">
        <v>10.87</v>
      </c>
      <c r="Q913">
        <v>12.9</v>
      </c>
      <c r="R913">
        <v>2</v>
      </c>
      <c r="S913">
        <v>3.48</v>
      </c>
      <c r="T913">
        <v>0</v>
      </c>
      <c r="U913" t="s">
        <v>22</v>
      </c>
      <c r="V913">
        <f>IF(tbl_Customers[[#This Row],[churn]] = "yes", 1, 0)</f>
        <v>0</v>
      </c>
      <c r="W913" t="str">
        <f>IF(tbl_Customers[[#This Row],[number_customer_service_calls]] &lt;= 1, "0-1 Calls", IF(tbl_Customers[[#This Row],[number_customer_service_calls]] &lt;= 3, "2-3 Calls", IF(tbl_Customers[[#This Row],[number_customer_service_calls]] &lt;=5, "4-5 Calls", "6+ Calls")))</f>
        <v>0-1 Calls</v>
      </c>
      <c r="X913" t="str">
        <f>IF(tbl_Customers[[#This Row],[account_length]] &lt;= 50, "0-50", IF(tbl_Customers[[#This Row],[account_length]] &lt;=100, "51-100", IF(tbl_Customers[[#This Row],[account_length]] &lt;= 150, "101-150", "151+")))</f>
        <v>101-150</v>
      </c>
      <c r="Y913" t="str">
        <f>IF(tbl_Customers[[#This Row],[total_intl_charge]] &lt;= 3, "Low Charges", "High Charges")</f>
        <v>High Charges</v>
      </c>
      <c r="Z913" t="str">
        <f>IF(tbl_Customers[[#This Row],[total_eve_calls]]&lt;=80,"Low Calls",
IF(tbl_Customers[[#This Row],[total_eve_calls]]&lt;=120,"Medium Calls","High Calls"))</f>
        <v>Medium Calls</v>
      </c>
      <c r="AA913" t="str">
        <f>IF(tbl_Customers[[#This Row],[total_eve_charge]]&lt;=15,"Low Charges",
IF(tbl_Customers[[#This Row],[total_eve_charge]]&lt;=20,"Medium Charges","High Charges"))</f>
        <v>Medium Charges</v>
      </c>
      <c r="AB9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3" t="str">
        <f>IF(tbl_Customers[[#This Row],[number_vmail_messages]] = 0, "No Usage", IF(tbl_Customers[[#This Row],[number_vmail_messages]] &lt;= 20, "Low Usage", IF(tbl_Customers[[#This Row],[number_vmail_messages]] &lt;= 40, "Medium Usgae", "High Usage")))</f>
        <v>High Usage</v>
      </c>
      <c r="AD913" t="str">
        <f>IF(tbl_Customers[[#This Row],[total_day_minutes]]&lt;=150,"Low Usage", IF(tbl_Customers[[#This Row],[total_day_minutes]]&lt;=200,"Medium Usage", IF(tbl_Customers[[#This Row],[total_day_minutes]]&lt;=250,"High Usage","Very High Usage")))</f>
        <v>Low Usage</v>
      </c>
      <c r="AE913" t="str">
        <f>IF(tbl_Customers[[#This Row],[total_intl_calls]]&lt;=5,"Low Calls", IF(tbl_Customers[[#This Row],[total_intl_calls]]&lt;=10, "Medium Calls", "High Calls"))</f>
        <v>Low Calls</v>
      </c>
      <c r="AF9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13" s="36" t="str">
        <f>IF(tbl_Customers[[#This Row],[Churn_Risk_Score]]&gt;=10,"High Risk", IF(tbl_Customers[[#This Row],[Churn_Risk_Score]]&gt;=5,"Medium Risk","Low Risk"))</f>
        <v>Low Risk</v>
      </c>
    </row>
    <row r="914" spans="1:33" x14ac:dyDescent="0.35">
      <c r="A914">
        <v>913</v>
      </c>
      <c r="B914" t="s">
        <v>54</v>
      </c>
      <c r="C914">
        <v>85</v>
      </c>
      <c r="D914" t="s">
        <v>28</v>
      </c>
      <c r="E914" t="s">
        <v>22</v>
      </c>
      <c r="F914" t="s">
        <v>22</v>
      </c>
      <c r="G914">
        <v>0</v>
      </c>
      <c r="H914">
        <v>211.5</v>
      </c>
      <c r="I914">
        <v>100</v>
      </c>
      <c r="J914">
        <v>35.96</v>
      </c>
      <c r="K914">
        <v>184.6</v>
      </c>
      <c r="L914">
        <v>88</v>
      </c>
      <c r="M914">
        <v>15.69</v>
      </c>
      <c r="N914">
        <v>164.3</v>
      </c>
      <c r="O914">
        <v>131</v>
      </c>
      <c r="P914">
        <v>7.39</v>
      </c>
      <c r="Q914">
        <v>13.3</v>
      </c>
      <c r="R914">
        <v>4</v>
      </c>
      <c r="S914">
        <v>3.59</v>
      </c>
      <c r="T914">
        <v>2</v>
      </c>
      <c r="U914" t="s">
        <v>22</v>
      </c>
      <c r="V914">
        <f>IF(tbl_Customers[[#This Row],[churn]] = "yes", 1, 0)</f>
        <v>0</v>
      </c>
      <c r="W914" t="str">
        <f>IF(tbl_Customers[[#This Row],[number_customer_service_calls]] &lt;= 1, "0-1 Calls", IF(tbl_Customers[[#This Row],[number_customer_service_calls]] &lt;= 3, "2-3 Calls", IF(tbl_Customers[[#This Row],[number_customer_service_calls]] &lt;=5, "4-5 Calls", "6+ Calls")))</f>
        <v>2-3 Calls</v>
      </c>
      <c r="X914" t="str">
        <f>IF(tbl_Customers[[#This Row],[account_length]] &lt;= 50, "0-50", IF(tbl_Customers[[#This Row],[account_length]] &lt;=100, "51-100", IF(tbl_Customers[[#This Row],[account_length]] &lt;= 150, "101-150", "151+")))</f>
        <v>51-100</v>
      </c>
      <c r="Y914" t="str">
        <f>IF(tbl_Customers[[#This Row],[total_intl_charge]] &lt;= 3, "Low Charges", "High Charges")</f>
        <v>High Charges</v>
      </c>
      <c r="Z914" t="str">
        <f>IF(tbl_Customers[[#This Row],[total_eve_calls]]&lt;=80,"Low Calls",
IF(tbl_Customers[[#This Row],[total_eve_calls]]&lt;=120,"Medium Calls","High Calls"))</f>
        <v>Medium Calls</v>
      </c>
      <c r="AA914" t="str">
        <f>IF(tbl_Customers[[#This Row],[total_eve_charge]]&lt;=15,"Low Charges",
IF(tbl_Customers[[#This Row],[total_eve_charge]]&lt;=20,"Medium Charges","High Charges"))</f>
        <v>Medium Charges</v>
      </c>
      <c r="AB9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4" t="str">
        <f>IF(tbl_Customers[[#This Row],[number_vmail_messages]] = 0, "No Usage", IF(tbl_Customers[[#This Row],[number_vmail_messages]] &lt;= 20, "Low Usage", IF(tbl_Customers[[#This Row],[number_vmail_messages]] &lt;= 40, "Medium Usgae", "High Usage")))</f>
        <v>No Usage</v>
      </c>
      <c r="AD914" t="str">
        <f>IF(tbl_Customers[[#This Row],[total_day_minutes]]&lt;=150,"Low Usage", IF(tbl_Customers[[#This Row],[total_day_minutes]]&lt;=200,"Medium Usage", IF(tbl_Customers[[#This Row],[total_day_minutes]]&lt;=250,"High Usage","Very High Usage")))</f>
        <v>High Usage</v>
      </c>
      <c r="AE914" t="str">
        <f>IF(tbl_Customers[[#This Row],[total_intl_calls]]&lt;=5,"Low Calls", IF(tbl_Customers[[#This Row],[total_intl_calls]]&lt;=10, "Medium Calls", "High Calls"))</f>
        <v>Low Calls</v>
      </c>
      <c r="AF9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14" s="36" t="str">
        <f>IF(tbl_Customers[[#This Row],[Churn_Risk_Score]]&gt;=10,"High Risk", IF(tbl_Customers[[#This Row],[Churn_Risk_Score]]&gt;=5,"Medium Risk","Low Risk"))</f>
        <v>Low Risk</v>
      </c>
    </row>
    <row r="915" spans="1:33" x14ac:dyDescent="0.35">
      <c r="A915">
        <v>914</v>
      </c>
      <c r="B915" t="s">
        <v>66</v>
      </c>
      <c r="C915">
        <v>59</v>
      </c>
      <c r="D915" t="s">
        <v>28</v>
      </c>
      <c r="E915" t="s">
        <v>22</v>
      </c>
      <c r="F915" t="s">
        <v>22</v>
      </c>
      <c r="G915">
        <v>0</v>
      </c>
      <c r="H915">
        <v>166.3</v>
      </c>
      <c r="I915">
        <v>95</v>
      </c>
      <c r="J915">
        <v>28.27</v>
      </c>
      <c r="K915">
        <v>239.3</v>
      </c>
      <c r="L915">
        <v>87</v>
      </c>
      <c r="M915">
        <v>20.34</v>
      </c>
      <c r="N915">
        <v>123.2</v>
      </c>
      <c r="O915">
        <v>108</v>
      </c>
      <c r="P915">
        <v>5.54</v>
      </c>
      <c r="Q915">
        <v>10</v>
      </c>
      <c r="R915">
        <v>3</v>
      </c>
      <c r="S915">
        <v>2.7</v>
      </c>
      <c r="T915">
        <v>2</v>
      </c>
      <c r="U915" t="s">
        <v>22</v>
      </c>
      <c r="V915">
        <f>IF(tbl_Customers[[#This Row],[churn]] = "yes", 1, 0)</f>
        <v>0</v>
      </c>
      <c r="W915" t="str">
        <f>IF(tbl_Customers[[#This Row],[number_customer_service_calls]] &lt;= 1, "0-1 Calls", IF(tbl_Customers[[#This Row],[number_customer_service_calls]] &lt;= 3, "2-3 Calls", IF(tbl_Customers[[#This Row],[number_customer_service_calls]] &lt;=5, "4-5 Calls", "6+ Calls")))</f>
        <v>2-3 Calls</v>
      </c>
      <c r="X915" t="str">
        <f>IF(tbl_Customers[[#This Row],[account_length]] &lt;= 50, "0-50", IF(tbl_Customers[[#This Row],[account_length]] &lt;=100, "51-100", IF(tbl_Customers[[#This Row],[account_length]] &lt;= 150, "101-150", "151+")))</f>
        <v>51-100</v>
      </c>
      <c r="Y915" t="str">
        <f>IF(tbl_Customers[[#This Row],[total_intl_charge]] &lt;= 3, "Low Charges", "High Charges")</f>
        <v>Low Charges</v>
      </c>
      <c r="Z915" t="str">
        <f>IF(tbl_Customers[[#This Row],[total_eve_calls]]&lt;=80,"Low Calls",
IF(tbl_Customers[[#This Row],[total_eve_calls]]&lt;=120,"Medium Calls","High Calls"))</f>
        <v>Medium Calls</v>
      </c>
      <c r="AA915" t="str">
        <f>IF(tbl_Customers[[#This Row],[total_eve_charge]]&lt;=15,"Low Charges",
IF(tbl_Customers[[#This Row],[total_eve_charge]]&lt;=20,"Medium Charges","High Charges"))</f>
        <v>High Charges</v>
      </c>
      <c r="AB9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5" t="str">
        <f>IF(tbl_Customers[[#This Row],[number_vmail_messages]] = 0, "No Usage", IF(tbl_Customers[[#This Row],[number_vmail_messages]] &lt;= 20, "Low Usage", IF(tbl_Customers[[#This Row],[number_vmail_messages]] &lt;= 40, "Medium Usgae", "High Usage")))</f>
        <v>No Usage</v>
      </c>
      <c r="AD915" t="str">
        <f>IF(tbl_Customers[[#This Row],[total_day_minutes]]&lt;=150,"Low Usage", IF(tbl_Customers[[#This Row],[total_day_minutes]]&lt;=200,"Medium Usage", IF(tbl_Customers[[#This Row],[total_day_minutes]]&lt;=250,"High Usage","Very High Usage")))</f>
        <v>Medium Usage</v>
      </c>
      <c r="AE915" t="str">
        <f>IF(tbl_Customers[[#This Row],[total_intl_calls]]&lt;=5,"Low Calls", IF(tbl_Customers[[#This Row],[total_intl_calls]]&lt;=10, "Medium Calls", "High Calls"))</f>
        <v>Low Calls</v>
      </c>
      <c r="AF9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5" s="36" t="str">
        <f>IF(tbl_Customers[[#This Row],[Churn_Risk_Score]]&gt;=10,"High Risk", IF(tbl_Customers[[#This Row],[Churn_Risk_Score]]&gt;=5,"Medium Risk","Low Risk"))</f>
        <v>Low Risk</v>
      </c>
    </row>
    <row r="916" spans="1:33" x14ac:dyDescent="0.35">
      <c r="A916">
        <v>915</v>
      </c>
      <c r="B916" t="s">
        <v>57</v>
      </c>
      <c r="C916">
        <v>148</v>
      </c>
      <c r="D916" t="s">
        <v>25</v>
      </c>
      <c r="E916" t="s">
        <v>22</v>
      </c>
      <c r="F916" t="s">
        <v>22</v>
      </c>
      <c r="G916">
        <v>0</v>
      </c>
      <c r="H916">
        <v>185.2</v>
      </c>
      <c r="I916">
        <v>87</v>
      </c>
      <c r="J916">
        <v>31.48</v>
      </c>
      <c r="K916">
        <v>170.4</v>
      </c>
      <c r="L916">
        <v>96</v>
      </c>
      <c r="M916">
        <v>14.48</v>
      </c>
      <c r="N916">
        <v>165.1</v>
      </c>
      <c r="O916">
        <v>104</v>
      </c>
      <c r="P916">
        <v>7.43</v>
      </c>
      <c r="Q916">
        <v>9.5</v>
      </c>
      <c r="R916">
        <v>13</v>
      </c>
      <c r="S916">
        <v>2.57</v>
      </c>
      <c r="T916">
        <v>1</v>
      </c>
      <c r="U916" t="s">
        <v>22</v>
      </c>
      <c r="V916">
        <f>IF(tbl_Customers[[#This Row],[churn]] = "yes", 1, 0)</f>
        <v>0</v>
      </c>
      <c r="W916" t="str">
        <f>IF(tbl_Customers[[#This Row],[number_customer_service_calls]] &lt;= 1, "0-1 Calls", IF(tbl_Customers[[#This Row],[number_customer_service_calls]] &lt;= 3, "2-3 Calls", IF(tbl_Customers[[#This Row],[number_customer_service_calls]] &lt;=5, "4-5 Calls", "6+ Calls")))</f>
        <v>0-1 Calls</v>
      </c>
      <c r="X916" t="str">
        <f>IF(tbl_Customers[[#This Row],[account_length]] &lt;= 50, "0-50", IF(tbl_Customers[[#This Row],[account_length]] &lt;=100, "51-100", IF(tbl_Customers[[#This Row],[account_length]] &lt;= 150, "101-150", "151+")))</f>
        <v>101-150</v>
      </c>
      <c r="Y916" t="str">
        <f>IF(tbl_Customers[[#This Row],[total_intl_charge]] &lt;= 3, "Low Charges", "High Charges")</f>
        <v>Low Charges</v>
      </c>
      <c r="Z916" t="str">
        <f>IF(tbl_Customers[[#This Row],[total_eve_calls]]&lt;=80,"Low Calls",
IF(tbl_Customers[[#This Row],[total_eve_calls]]&lt;=120,"Medium Calls","High Calls"))</f>
        <v>Medium Calls</v>
      </c>
      <c r="AA916" t="str">
        <f>IF(tbl_Customers[[#This Row],[total_eve_charge]]&lt;=15,"Low Charges",
IF(tbl_Customers[[#This Row],[total_eve_charge]]&lt;=20,"Medium Charges","High Charges"))</f>
        <v>Low Charges</v>
      </c>
      <c r="AB9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6" t="str">
        <f>IF(tbl_Customers[[#This Row],[number_vmail_messages]] = 0, "No Usage", IF(tbl_Customers[[#This Row],[number_vmail_messages]] &lt;= 20, "Low Usage", IF(tbl_Customers[[#This Row],[number_vmail_messages]] &lt;= 40, "Medium Usgae", "High Usage")))</f>
        <v>No Usage</v>
      </c>
      <c r="AD916" t="str">
        <f>IF(tbl_Customers[[#This Row],[total_day_minutes]]&lt;=150,"Low Usage", IF(tbl_Customers[[#This Row],[total_day_minutes]]&lt;=200,"Medium Usage", IF(tbl_Customers[[#This Row],[total_day_minutes]]&lt;=250,"High Usage","Very High Usage")))</f>
        <v>Medium Usage</v>
      </c>
      <c r="AE916" t="str">
        <f>IF(tbl_Customers[[#This Row],[total_intl_calls]]&lt;=5,"Low Calls", IF(tbl_Customers[[#This Row],[total_intl_calls]]&lt;=10, "Medium Calls", "High Calls"))</f>
        <v>High Calls</v>
      </c>
      <c r="AF9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6" s="36" t="str">
        <f>IF(tbl_Customers[[#This Row],[Churn_Risk_Score]]&gt;=10,"High Risk", IF(tbl_Customers[[#This Row],[Churn_Risk_Score]]&gt;=5,"Medium Risk","Low Risk"))</f>
        <v>Low Risk</v>
      </c>
    </row>
    <row r="917" spans="1:33" x14ac:dyDescent="0.35">
      <c r="A917">
        <v>916</v>
      </c>
      <c r="B917" t="s">
        <v>47</v>
      </c>
      <c r="C917">
        <v>115</v>
      </c>
      <c r="D917" t="s">
        <v>21</v>
      </c>
      <c r="E917" t="s">
        <v>22</v>
      </c>
      <c r="F917" t="s">
        <v>22</v>
      </c>
      <c r="G917">
        <v>0</v>
      </c>
      <c r="H917">
        <v>245.2</v>
      </c>
      <c r="I917">
        <v>105</v>
      </c>
      <c r="J917">
        <v>41.68</v>
      </c>
      <c r="K917">
        <v>159</v>
      </c>
      <c r="L917">
        <v>109</v>
      </c>
      <c r="M917">
        <v>13.52</v>
      </c>
      <c r="N917">
        <v>229.9</v>
      </c>
      <c r="O917">
        <v>74</v>
      </c>
      <c r="P917">
        <v>10.35</v>
      </c>
      <c r="Q917">
        <v>7.2</v>
      </c>
      <c r="R917">
        <v>8</v>
      </c>
      <c r="S917">
        <v>1.94</v>
      </c>
      <c r="T917">
        <v>0</v>
      </c>
      <c r="U917" t="s">
        <v>22</v>
      </c>
      <c r="V917">
        <f>IF(tbl_Customers[[#This Row],[churn]] = "yes", 1, 0)</f>
        <v>0</v>
      </c>
      <c r="W917" t="str">
        <f>IF(tbl_Customers[[#This Row],[number_customer_service_calls]] &lt;= 1, "0-1 Calls", IF(tbl_Customers[[#This Row],[number_customer_service_calls]] &lt;= 3, "2-3 Calls", IF(tbl_Customers[[#This Row],[number_customer_service_calls]] &lt;=5, "4-5 Calls", "6+ Calls")))</f>
        <v>0-1 Calls</v>
      </c>
      <c r="X917" t="str">
        <f>IF(tbl_Customers[[#This Row],[account_length]] &lt;= 50, "0-50", IF(tbl_Customers[[#This Row],[account_length]] &lt;=100, "51-100", IF(tbl_Customers[[#This Row],[account_length]] &lt;= 150, "101-150", "151+")))</f>
        <v>101-150</v>
      </c>
      <c r="Y917" t="str">
        <f>IF(tbl_Customers[[#This Row],[total_intl_charge]] &lt;= 3, "Low Charges", "High Charges")</f>
        <v>Low Charges</v>
      </c>
      <c r="Z917" t="str">
        <f>IF(tbl_Customers[[#This Row],[total_eve_calls]]&lt;=80,"Low Calls",
IF(tbl_Customers[[#This Row],[total_eve_calls]]&lt;=120,"Medium Calls","High Calls"))</f>
        <v>Medium Calls</v>
      </c>
      <c r="AA917" t="str">
        <f>IF(tbl_Customers[[#This Row],[total_eve_charge]]&lt;=15,"Low Charges",
IF(tbl_Customers[[#This Row],[total_eve_charge]]&lt;=20,"Medium Charges","High Charges"))</f>
        <v>Low Charges</v>
      </c>
      <c r="AB9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7" t="str">
        <f>IF(tbl_Customers[[#This Row],[number_vmail_messages]] = 0, "No Usage", IF(tbl_Customers[[#This Row],[number_vmail_messages]] &lt;= 20, "Low Usage", IF(tbl_Customers[[#This Row],[number_vmail_messages]] &lt;= 40, "Medium Usgae", "High Usage")))</f>
        <v>No Usage</v>
      </c>
      <c r="AD917" t="str">
        <f>IF(tbl_Customers[[#This Row],[total_day_minutes]]&lt;=150,"Low Usage", IF(tbl_Customers[[#This Row],[total_day_minutes]]&lt;=200,"Medium Usage", IF(tbl_Customers[[#This Row],[total_day_minutes]]&lt;=250,"High Usage","Very High Usage")))</f>
        <v>High Usage</v>
      </c>
      <c r="AE917" t="str">
        <f>IF(tbl_Customers[[#This Row],[total_intl_calls]]&lt;=5,"Low Calls", IF(tbl_Customers[[#This Row],[total_intl_calls]]&lt;=10, "Medium Calls", "High Calls"))</f>
        <v>Medium Calls</v>
      </c>
      <c r="AF9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7" s="36" t="str">
        <f>IF(tbl_Customers[[#This Row],[Churn_Risk_Score]]&gt;=10,"High Risk", IF(tbl_Customers[[#This Row],[Churn_Risk_Score]]&gt;=5,"Medium Risk","Low Risk"))</f>
        <v>Low Risk</v>
      </c>
    </row>
    <row r="918" spans="1:33" x14ac:dyDescent="0.35">
      <c r="A918">
        <v>917</v>
      </c>
      <c r="B918" t="s">
        <v>37</v>
      </c>
      <c r="C918">
        <v>106</v>
      </c>
      <c r="D918" t="s">
        <v>28</v>
      </c>
      <c r="E918" t="s">
        <v>22</v>
      </c>
      <c r="F918" t="s">
        <v>22</v>
      </c>
      <c r="G918">
        <v>0</v>
      </c>
      <c r="H918">
        <v>274.39999999999998</v>
      </c>
      <c r="I918">
        <v>120</v>
      </c>
      <c r="J918">
        <v>46.65</v>
      </c>
      <c r="K918">
        <v>198.6</v>
      </c>
      <c r="L918">
        <v>82</v>
      </c>
      <c r="M918">
        <v>16.88</v>
      </c>
      <c r="N918">
        <v>160.80000000000001</v>
      </c>
      <c r="O918">
        <v>62</v>
      </c>
      <c r="P918">
        <v>7.24</v>
      </c>
      <c r="Q918">
        <v>6</v>
      </c>
      <c r="R918">
        <v>3</v>
      </c>
      <c r="S918">
        <v>1.62</v>
      </c>
      <c r="T918">
        <v>1</v>
      </c>
      <c r="U918" t="s">
        <v>22</v>
      </c>
      <c r="V918">
        <f>IF(tbl_Customers[[#This Row],[churn]] = "yes", 1, 0)</f>
        <v>0</v>
      </c>
      <c r="W918" t="str">
        <f>IF(tbl_Customers[[#This Row],[number_customer_service_calls]] &lt;= 1, "0-1 Calls", IF(tbl_Customers[[#This Row],[number_customer_service_calls]] &lt;= 3, "2-3 Calls", IF(tbl_Customers[[#This Row],[number_customer_service_calls]] &lt;=5, "4-5 Calls", "6+ Calls")))</f>
        <v>0-1 Calls</v>
      </c>
      <c r="X918" t="str">
        <f>IF(tbl_Customers[[#This Row],[account_length]] &lt;= 50, "0-50", IF(tbl_Customers[[#This Row],[account_length]] &lt;=100, "51-100", IF(tbl_Customers[[#This Row],[account_length]] &lt;= 150, "101-150", "151+")))</f>
        <v>101-150</v>
      </c>
      <c r="Y918" t="str">
        <f>IF(tbl_Customers[[#This Row],[total_intl_charge]] &lt;= 3, "Low Charges", "High Charges")</f>
        <v>Low Charges</v>
      </c>
      <c r="Z918" t="str">
        <f>IF(tbl_Customers[[#This Row],[total_eve_calls]]&lt;=80,"Low Calls",
IF(tbl_Customers[[#This Row],[total_eve_calls]]&lt;=120,"Medium Calls","High Calls"))</f>
        <v>Medium Calls</v>
      </c>
      <c r="AA918" t="str">
        <f>IF(tbl_Customers[[#This Row],[total_eve_charge]]&lt;=15,"Low Charges",
IF(tbl_Customers[[#This Row],[total_eve_charge]]&lt;=20,"Medium Charges","High Charges"))</f>
        <v>Medium Charges</v>
      </c>
      <c r="AB9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8" t="str">
        <f>IF(tbl_Customers[[#This Row],[number_vmail_messages]] = 0, "No Usage", IF(tbl_Customers[[#This Row],[number_vmail_messages]] &lt;= 20, "Low Usage", IF(tbl_Customers[[#This Row],[number_vmail_messages]] &lt;= 40, "Medium Usgae", "High Usage")))</f>
        <v>No Usage</v>
      </c>
      <c r="AD918" t="str">
        <f>IF(tbl_Customers[[#This Row],[total_day_minutes]]&lt;=150,"Low Usage", IF(tbl_Customers[[#This Row],[total_day_minutes]]&lt;=200,"Medium Usage", IF(tbl_Customers[[#This Row],[total_day_minutes]]&lt;=250,"High Usage","Very High Usage")))</f>
        <v>Very High Usage</v>
      </c>
      <c r="AE918" t="str">
        <f>IF(tbl_Customers[[#This Row],[total_intl_calls]]&lt;=5,"Low Calls", IF(tbl_Customers[[#This Row],[total_intl_calls]]&lt;=10, "Medium Calls", "High Calls"))</f>
        <v>Low Calls</v>
      </c>
      <c r="AF9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18" s="36" t="str">
        <f>IF(tbl_Customers[[#This Row],[Churn_Risk_Score]]&gt;=10,"High Risk", IF(tbl_Customers[[#This Row],[Churn_Risk_Score]]&gt;=5,"Medium Risk","Low Risk"))</f>
        <v>Medium Risk</v>
      </c>
    </row>
    <row r="919" spans="1:33" x14ac:dyDescent="0.35">
      <c r="A919">
        <v>918</v>
      </c>
      <c r="B919" t="s">
        <v>33</v>
      </c>
      <c r="C919">
        <v>93</v>
      </c>
      <c r="D919" t="s">
        <v>21</v>
      </c>
      <c r="E919" t="s">
        <v>22</v>
      </c>
      <c r="F919" t="s">
        <v>22</v>
      </c>
      <c r="G919">
        <v>0</v>
      </c>
      <c r="H919">
        <v>98.4</v>
      </c>
      <c r="I919">
        <v>78</v>
      </c>
      <c r="J919">
        <v>16.73</v>
      </c>
      <c r="K919">
        <v>249.6</v>
      </c>
      <c r="L919">
        <v>129</v>
      </c>
      <c r="M919">
        <v>21.22</v>
      </c>
      <c r="N919">
        <v>248.2</v>
      </c>
      <c r="O919">
        <v>114</v>
      </c>
      <c r="P919">
        <v>11.17</v>
      </c>
      <c r="Q919">
        <v>14.2</v>
      </c>
      <c r="R919">
        <v>4</v>
      </c>
      <c r="S919">
        <v>3.83</v>
      </c>
      <c r="T919">
        <v>1</v>
      </c>
      <c r="U919" t="s">
        <v>22</v>
      </c>
      <c r="V919">
        <f>IF(tbl_Customers[[#This Row],[churn]] = "yes", 1, 0)</f>
        <v>0</v>
      </c>
      <c r="W919" t="str">
        <f>IF(tbl_Customers[[#This Row],[number_customer_service_calls]] &lt;= 1, "0-1 Calls", IF(tbl_Customers[[#This Row],[number_customer_service_calls]] &lt;= 3, "2-3 Calls", IF(tbl_Customers[[#This Row],[number_customer_service_calls]] &lt;=5, "4-5 Calls", "6+ Calls")))</f>
        <v>0-1 Calls</v>
      </c>
      <c r="X919" t="str">
        <f>IF(tbl_Customers[[#This Row],[account_length]] &lt;= 50, "0-50", IF(tbl_Customers[[#This Row],[account_length]] &lt;=100, "51-100", IF(tbl_Customers[[#This Row],[account_length]] &lt;= 150, "101-150", "151+")))</f>
        <v>51-100</v>
      </c>
      <c r="Y919" t="str">
        <f>IF(tbl_Customers[[#This Row],[total_intl_charge]] &lt;= 3, "Low Charges", "High Charges")</f>
        <v>High Charges</v>
      </c>
      <c r="Z919" t="str">
        <f>IF(tbl_Customers[[#This Row],[total_eve_calls]]&lt;=80,"Low Calls",
IF(tbl_Customers[[#This Row],[total_eve_calls]]&lt;=120,"Medium Calls","High Calls"))</f>
        <v>High Calls</v>
      </c>
      <c r="AA919" t="str">
        <f>IF(tbl_Customers[[#This Row],[total_eve_charge]]&lt;=15,"Low Charges",
IF(tbl_Customers[[#This Row],[total_eve_charge]]&lt;=20,"Medium Charges","High Charges"))</f>
        <v>High Charges</v>
      </c>
      <c r="AB9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9" t="str">
        <f>IF(tbl_Customers[[#This Row],[number_vmail_messages]] = 0, "No Usage", IF(tbl_Customers[[#This Row],[number_vmail_messages]] &lt;= 20, "Low Usage", IF(tbl_Customers[[#This Row],[number_vmail_messages]] &lt;= 40, "Medium Usgae", "High Usage")))</f>
        <v>No Usage</v>
      </c>
      <c r="AD919" t="str">
        <f>IF(tbl_Customers[[#This Row],[total_day_minutes]]&lt;=150,"Low Usage", IF(tbl_Customers[[#This Row],[total_day_minutes]]&lt;=200,"Medium Usage", IF(tbl_Customers[[#This Row],[total_day_minutes]]&lt;=250,"High Usage","Very High Usage")))</f>
        <v>Low Usage</v>
      </c>
      <c r="AE919" t="str">
        <f>IF(tbl_Customers[[#This Row],[total_intl_calls]]&lt;=5,"Low Calls", IF(tbl_Customers[[#This Row],[total_intl_calls]]&lt;=10, "Medium Calls", "High Calls"))</f>
        <v>Low Calls</v>
      </c>
      <c r="AF9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19" s="36" t="str">
        <f>IF(tbl_Customers[[#This Row],[Churn_Risk_Score]]&gt;=10,"High Risk", IF(tbl_Customers[[#This Row],[Churn_Risk_Score]]&gt;=5,"Medium Risk","Low Risk"))</f>
        <v>Low Risk</v>
      </c>
    </row>
    <row r="920" spans="1:33" x14ac:dyDescent="0.35">
      <c r="A920">
        <v>919</v>
      </c>
      <c r="B920" t="s">
        <v>65</v>
      </c>
      <c r="C920">
        <v>57</v>
      </c>
      <c r="D920" t="s">
        <v>21</v>
      </c>
      <c r="E920" t="s">
        <v>22</v>
      </c>
      <c r="F920" t="s">
        <v>23</v>
      </c>
      <c r="G920">
        <v>29</v>
      </c>
      <c r="H920">
        <v>279.89999999999998</v>
      </c>
      <c r="I920">
        <v>121</v>
      </c>
      <c r="J920">
        <v>47.58</v>
      </c>
      <c r="K920">
        <v>223.1</v>
      </c>
      <c r="L920">
        <v>109</v>
      </c>
      <c r="M920">
        <v>18.96</v>
      </c>
      <c r="N920">
        <v>251.7</v>
      </c>
      <c r="O920">
        <v>94</v>
      </c>
      <c r="P920">
        <v>11.33</v>
      </c>
      <c r="Q920">
        <v>13</v>
      </c>
      <c r="R920">
        <v>2</v>
      </c>
      <c r="S920">
        <v>3.51</v>
      </c>
      <c r="T920">
        <v>1</v>
      </c>
      <c r="U920" t="s">
        <v>22</v>
      </c>
      <c r="V920">
        <f>IF(tbl_Customers[[#This Row],[churn]] = "yes", 1, 0)</f>
        <v>0</v>
      </c>
      <c r="W920" t="str">
        <f>IF(tbl_Customers[[#This Row],[number_customer_service_calls]] &lt;= 1, "0-1 Calls", IF(tbl_Customers[[#This Row],[number_customer_service_calls]] &lt;= 3, "2-3 Calls", IF(tbl_Customers[[#This Row],[number_customer_service_calls]] &lt;=5, "4-5 Calls", "6+ Calls")))</f>
        <v>0-1 Calls</v>
      </c>
      <c r="X920" t="str">
        <f>IF(tbl_Customers[[#This Row],[account_length]] &lt;= 50, "0-50", IF(tbl_Customers[[#This Row],[account_length]] &lt;=100, "51-100", IF(tbl_Customers[[#This Row],[account_length]] &lt;= 150, "101-150", "151+")))</f>
        <v>51-100</v>
      </c>
      <c r="Y920" t="str">
        <f>IF(tbl_Customers[[#This Row],[total_intl_charge]] &lt;= 3, "Low Charges", "High Charges")</f>
        <v>High Charges</v>
      </c>
      <c r="Z920" t="str">
        <f>IF(tbl_Customers[[#This Row],[total_eve_calls]]&lt;=80,"Low Calls",
IF(tbl_Customers[[#This Row],[total_eve_calls]]&lt;=120,"Medium Calls","High Calls"))</f>
        <v>Medium Calls</v>
      </c>
      <c r="AA920" t="str">
        <f>IF(tbl_Customers[[#This Row],[total_eve_charge]]&lt;=15,"Low Charges",
IF(tbl_Customers[[#This Row],[total_eve_charge]]&lt;=20,"Medium Charges","High Charges"))</f>
        <v>Medium Charges</v>
      </c>
      <c r="AB9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0" t="str">
        <f>IF(tbl_Customers[[#This Row],[number_vmail_messages]] = 0, "No Usage", IF(tbl_Customers[[#This Row],[number_vmail_messages]] &lt;= 20, "Low Usage", IF(tbl_Customers[[#This Row],[number_vmail_messages]] &lt;= 40, "Medium Usgae", "High Usage")))</f>
        <v>Medium Usgae</v>
      </c>
      <c r="AD920" t="str">
        <f>IF(tbl_Customers[[#This Row],[total_day_minutes]]&lt;=150,"Low Usage", IF(tbl_Customers[[#This Row],[total_day_minutes]]&lt;=200,"Medium Usage", IF(tbl_Customers[[#This Row],[total_day_minutes]]&lt;=250,"High Usage","Very High Usage")))</f>
        <v>Very High Usage</v>
      </c>
      <c r="AE920" t="str">
        <f>IF(tbl_Customers[[#This Row],[total_intl_calls]]&lt;=5,"Low Calls", IF(tbl_Customers[[#This Row],[total_intl_calls]]&lt;=10, "Medium Calls", "High Calls"))</f>
        <v>Low Calls</v>
      </c>
      <c r="AF9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20" s="36" t="str">
        <f>IF(tbl_Customers[[#This Row],[Churn_Risk_Score]]&gt;=10,"High Risk", IF(tbl_Customers[[#This Row],[Churn_Risk_Score]]&gt;=5,"Medium Risk","Low Risk"))</f>
        <v>Medium Risk</v>
      </c>
    </row>
    <row r="921" spans="1:33" x14ac:dyDescent="0.35">
      <c r="A921">
        <v>920</v>
      </c>
      <c r="B921" t="s">
        <v>75</v>
      </c>
      <c r="C921">
        <v>98</v>
      </c>
      <c r="D921" t="s">
        <v>28</v>
      </c>
      <c r="E921" t="s">
        <v>22</v>
      </c>
      <c r="F921" t="s">
        <v>22</v>
      </c>
      <c r="G921">
        <v>0</v>
      </c>
      <c r="H921">
        <v>187.2</v>
      </c>
      <c r="I921">
        <v>127</v>
      </c>
      <c r="J921">
        <v>31.82</v>
      </c>
      <c r="K921">
        <v>195.6</v>
      </c>
      <c r="L921">
        <v>88</v>
      </c>
      <c r="M921">
        <v>16.63</v>
      </c>
      <c r="N921">
        <v>181.8</v>
      </c>
      <c r="O921">
        <v>129</v>
      </c>
      <c r="P921">
        <v>8.18</v>
      </c>
      <c r="Q921">
        <v>5.0999999999999996</v>
      </c>
      <c r="R921">
        <v>4</v>
      </c>
      <c r="S921">
        <v>1.38</v>
      </c>
      <c r="T921">
        <v>1</v>
      </c>
      <c r="U921" t="s">
        <v>22</v>
      </c>
      <c r="V921">
        <f>IF(tbl_Customers[[#This Row],[churn]] = "yes", 1, 0)</f>
        <v>0</v>
      </c>
      <c r="W921" t="str">
        <f>IF(tbl_Customers[[#This Row],[number_customer_service_calls]] &lt;= 1, "0-1 Calls", IF(tbl_Customers[[#This Row],[number_customer_service_calls]] &lt;= 3, "2-3 Calls", IF(tbl_Customers[[#This Row],[number_customer_service_calls]] &lt;=5, "4-5 Calls", "6+ Calls")))</f>
        <v>0-1 Calls</v>
      </c>
      <c r="X921" t="str">
        <f>IF(tbl_Customers[[#This Row],[account_length]] &lt;= 50, "0-50", IF(tbl_Customers[[#This Row],[account_length]] &lt;=100, "51-100", IF(tbl_Customers[[#This Row],[account_length]] &lt;= 150, "101-150", "151+")))</f>
        <v>51-100</v>
      </c>
      <c r="Y921" t="str">
        <f>IF(tbl_Customers[[#This Row],[total_intl_charge]] &lt;= 3, "Low Charges", "High Charges")</f>
        <v>Low Charges</v>
      </c>
      <c r="Z921" t="str">
        <f>IF(tbl_Customers[[#This Row],[total_eve_calls]]&lt;=80,"Low Calls",
IF(tbl_Customers[[#This Row],[total_eve_calls]]&lt;=120,"Medium Calls","High Calls"))</f>
        <v>Medium Calls</v>
      </c>
      <c r="AA921" t="str">
        <f>IF(tbl_Customers[[#This Row],[total_eve_charge]]&lt;=15,"Low Charges",
IF(tbl_Customers[[#This Row],[total_eve_charge]]&lt;=20,"Medium Charges","High Charges"))</f>
        <v>Medium Charges</v>
      </c>
      <c r="AB9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1" t="str">
        <f>IF(tbl_Customers[[#This Row],[number_vmail_messages]] = 0, "No Usage", IF(tbl_Customers[[#This Row],[number_vmail_messages]] &lt;= 20, "Low Usage", IF(tbl_Customers[[#This Row],[number_vmail_messages]] &lt;= 40, "Medium Usgae", "High Usage")))</f>
        <v>No Usage</v>
      </c>
      <c r="AD921" t="str">
        <f>IF(tbl_Customers[[#This Row],[total_day_minutes]]&lt;=150,"Low Usage", IF(tbl_Customers[[#This Row],[total_day_minutes]]&lt;=200,"Medium Usage", IF(tbl_Customers[[#This Row],[total_day_minutes]]&lt;=250,"High Usage","Very High Usage")))</f>
        <v>Medium Usage</v>
      </c>
      <c r="AE921" t="str">
        <f>IF(tbl_Customers[[#This Row],[total_intl_calls]]&lt;=5,"Low Calls", IF(tbl_Customers[[#This Row],[total_intl_calls]]&lt;=10, "Medium Calls", "High Calls"))</f>
        <v>Low Calls</v>
      </c>
      <c r="AF9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21" s="36" t="str">
        <f>IF(tbl_Customers[[#This Row],[Churn_Risk_Score]]&gt;=10,"High Risk", IF(tbl_Customers[[#This Row],[Churn_Risk_Score]]&gt;=5,"Medium Risk","Low Risk"))</f>
        <v>Low Risk</v>
      </c>
    </row>
    <row r="922" spans="1:33" x14ac:dyDescent="0.35">
      <c r="A922">
        <v>921</v>
      </c>
      <c r="B922" t="s">
        <v>45</v>
      </c>
      <c r="C922">
        <v>157</v>
      </c>
      <c r="D922" t="s">
        <v>21</v>
      </c>
      <c r="E922" t="s">
        <v>22</v>
      </c>
      <c r="F922" t="s">
        <v>22</v>
      </c>
      <c r="G922">
        <v>0</v>
      </c>
      <c r="H922">
        <v>276.2</v>
      </c>
      <c r="I922">
        <v>95</v>
      </c>
      <c r="J922">
        <v>46.95</v>
      </c>
      <c r="K922">
        <v>165.8</v>
      </c>
      <c r="L922">
        <v>119</v>
      </c>
      <c r="M922">
        <v>14.09</v>
      </c>
      <c r="N922">
        <v>151.6</v>
      </c>
      <c r="O922">
        <v>79</v>
      </c>
      <c r="P922">
        <v>6.82</v>
      </c>
      <c r="Q922">
        <v>2.2000000000000002</v>
      </c>
      <c r="R922">
        <v>4</v>
      </c>
      <c r="S922">
        <v>0.59</v>
      </c>
      <c r="T922">
        <v>3</v>
      </c>
      <c r="U922" t="s">
        <v>22</v>
      </c>
      <c r="V922">
        <f>IF(tbl_Customers[[#This Row],[churn]] = "yes", 1, 0)</f>
        <v>0</v>
      </c>
      <c r="W922" t="str">
        <f>IF(tbl_Customers[[#This Row],[number_customer_service_calls]] &lt;= 1, "0-1 Calls", IF(tbl_Customers[[#This Row],[number_customer_service_calls]] &lt;= 3, "2-3 Calls", IF(tbl_Customers[[#This Row],[number_customer_service_calls]] &lt;=5, "4-5 Calls", "6+ Calls")))</f>
        <v>2-3 Calls</v>
      </c>
      <c r="X922" t="str">
        <f>IF(tbl_Customers[[#This Row],[account_length]] &lt;= 50, "0-50", IF(tbl_Customers[[#This Row],[account_length]] &lt;=100, "51-100", IF(tbl_Customers[[#This Row],[account_length]] &lt;= 150, "101-150", "151+")))</f>
        <v>151+</v>
      </c>
      <c r="Y922" t="str">
        <f>IF(tbl_Customers[[#This Row],[total_intl_charge]] &lt;= 3, "Low Charges", "High Charges")</f>
        <v>Low Charges</v>
      </c>
      <c r="Z922" t="str">
        <f>IF(tbl_Customers[[#This Row],[total_eve_calls]]&lt;=80,"Low Calls",
IF(tbl_Customers[[#This Row],[total_eve_calls]]&lt;=120,"Medium Calls","High Calls"))</f>
        <v>Medium Calls</v>
      </c>
      <c r="AA922" t="str">
        <f>IF(tbl_Customers[[#This Row],[total_eve_charge]]&lt;=15,"Low Charges",
IF(tbl_Customers[[#This Row],[total_eve_charge]]&lt;=20,"Medium Charges","High Charges"))</f>
        <v>Low Charges</v>
      </c>
      <c r="AB9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2" t="str">
        <f>IF(tbl_Customers[[#This Row],[number_vmail_messages]] = 0, "No Usage", IF(tbl_Customers[[#This Row],[number_vmail_messages]] &lt;= 20, "Low Usage", IF(tbl_Customers[[#This Row],[number_vmail_messages]] &lt;= 40, "Medium Usgae", "High Usage")))</f>
        <v>No Usage</v>
      </c>
      <c r="AD922" t="str">
        <f>IF(tbl_Customers[[#This Row],[total_day_minutes]]&lt;=150,"Low Usage", IF(tbl_Customers[[#This Row],[total_day_minutes]]&lt;=200,"Medium Usage", IF(tbl_Customers[[#This Row],[total_day_minutes]]&lt;=250,"High Usage","Very High Usage")))</f>
        <v>Very High Usage</v>
      </c>
      <c r="AE922" t="str">
        <f>IF(tbl_Customers[[#This Row],[total_intl_calls]]&lt;=5,"Low Calls", IF(tbl_Customers[[#This Row],[total_intl_calls]]&lt;=10, "Medium Calls", "High Calls"))</f>
        <v>Low Calls</v>
      </c>
      <c r="AF9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22" s="36" t="str">
        <f>IF(tbl_Customers[[#This Row],[Churn_Risk_Score]]&gt;=10,"High Risk", IF(tbl_Customers[[#This Row],[Churn_Risk_Score]]&gt;=5,"Medium Risk","Low Risk"))</f>
        <v>Medium Risk</v>
      </c>
    </row>
    <row r="923" spans="1:33" x14ac:dyDescent="0.35">
      <c r="A923">
        <v>922</v>
      </c>
      <c r="B923" t="s">
        <v>51</v>
      </c>
      <c r="C923">
        <v>116</v>
      </c>
      <c r="D923" t="s">
        <v>21</v>
      </c>
      <c r="E923" t="s">
        <v>22</v>
      </c>
      <c r="F923" t="s">
        <v>23</v>
      </c>
      <c r="G923">
        <v>35</v>
      </c>
      <c r="H923">
        <v>200.4</v>
      </c>
      <c r="I923">
        <v>104</v>
      </c>
      <c r="J923">
        <v>34.07</v>
      </c>
      <c r="K923">
        <v>272.8</v>
      </c>
      <c r="L923">
        <v>89</v>
      </c>
      <c r="M923">
        <v>23.19</v>
      </c>
      <c r="N923">
        <v>214.5</v>
      </c>
      <c r="O923">
        <v>100</v>
      </c>
      <c r="P923">
        <v>9.65</v>
      </c>
      <c r="Q923">
        <v>8.3000000000000007</v>
      </c>
      <c r="R923">
        <v>4</v>
      </c>
      <c r="S923">
        <v>2.2400000000000002</v>
      </c>
      <c r="T923">
        <v>1</v>
      </c>
      <c r="U923" t="s">
        <v>22</v>
      </c>
      <c r="V923">
        <f>IF(tbl_Customers[[#This Row],[churn]] = "yes", 1, 0)</f>
        <v>0</v>
      </c>
      <c r="W923" t="str">
        <f>IF(tbl_Customers[[#This Row],[number_customer_service_calls]] &lt;= 1, "0-1 Calls", IF(tbl_Customers[[#This Row],[number_customer_service_calls]] &lt;= 3, "2-3 Calls", IF(tbl_Customers[[#This Row],[number_customer_service_calls]] &lt;=5, "4-5 Calls", "6+ Calls")))</f>
        <v>0-1 Calls</v>
      </c>
      <c r="X923" t="str">
        <f>IF(tbl_Customers[[#This Row],[account_length]] &lt;= 50, "0-50", IF(tbl_Customers[[#This Row],[account_length]] &lt;=100, "51-100", IF(tbl_Customers[[#This Row],[account_length]] &lt;= 150, "101-150", "151+")))</f>
        <v>101-150</v>
      </c>
      <c r="Y923" t="str">
        <f>IF(tbl_Customers[[#This Row],[total_intl_charge]] &lt;= 3, "Low Charges", "High Charges")</f>
        <v>Low Charges</v>
      </c>
      <c r="Z923" t="str">
        <f>IF(tbl_Customers[[#This Row],[total_eve_calls]]&lt;=80,"Low Calls",
IF(tbl_Customers[[#This Row],[total_eve_calls]]&lt;=120,"Medium Calls","High Calls"))</f>
        <v>Medium Calls</v>
      </c>
      <c r="AA923" t="str">
        <f>IF(tbl_Customers[[#This Row],[total_eve_charge]]&lt;=15,"Low Charges",
IF(tbl_Customers[[#This Row],[total_eve_charge]]&lt;=20,"Medium Charges","High Charges"))</f>
        <v>High Charges</v>
      </c>
      <c r="AB9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3" t="str">
        <f>IF(tbl_Customers[[#This Row],[number_vmail_messages]] = 0, "No Usage", IF(tbl_Customers[[#This Row],[number_vmail_messages]] &lt;= 20, "Low Usage", IF(tbl_Customers[[#This Row],[number_vmail_messages]] &lt;= 40, "Medium Usgae", "High Usage")))</f>
        <v>Medium Usgae</v>
      </c>
      <c r="AD923" t="str">
        <f>IF(tbl_Customers[[#This Row],[total_day_minutes]]&lt;=150,"Low Usage", IF(tbl_Customers[[#This Row],[total_day_minutes]]&lt;=200,"Medium Usage", IF(tbl_Customers[[#This Row],[total_day_minutes]]&lt;=250,"High Usage","Very High Usage")))</f>
        <v>High Usage</v>
      </c>
      <c r="AE923" t="str">
        <f>IF(tbl_Customers[[#This Row],[total_intl_calls]]&lt;=5,"Low Calls", IF(tbl_Customers[[#This Row],[total_intl_calls]]&lt;=10, "Medium Calls", "High Calls"))</f>
        <v>Low Calls</v>
      </c>
      <c r="AF9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23" s="36" t="str">
        <f>IF(tbl_Customers[[#This Row],[Churn_Risk_Score]]&gt;=10,"High Risk", IF(tbl_Customers[[#This Row],[Churn_Risk_Score]]&gt;=5,"Medium Risk","Low Risk"))</f>
        <v>Low Risk</v>
      </c>
    </row>
    <row r="924" spans="1:33" x14ac:dyDescent="0.35">
      <c r="A924">
        <v>923</v>
      </c>
      <c r="B924" t="s">
        <v>31</v>
      </c>
      <c r="C924">
        <v>30</v>
      </c>
      <c r="D924" t="s">
        <v>28</v>
      </c>
      <c r="E924" t="s">
        <v>22</v>
      </c>
      <c r="F924" t="s">
        <v>22</v>
      </c>
      <c r="G924">
        <v>0</v>
      </c>
      <c r="H924">
        <v>162.30000000000001</v>
      </c>
      <c r="I924">
        <v>96</v>
      </c>
      <c r="J924">
        <v>27.59</v>
      </c>
      <c r="K924">
        <v>244</v>
      </c>
      <c r="L924">
        <v>122</v>
      </c>
      <c r="M924">
        <v>20.74</v>
      </c>
      <c r="N924">
        <v>180.1</v>
      </c>
      <c r="O924">
        <v>89</v>
      </c>
      <c r="P924">
        <v>8.1</v>
      </c>
      <c r="Q924">
        <v>9.1</v>
      </c>
      <c r="R924">
        <v>4</v>
      </c>
      <c r="S924">
        <v>2.46</v>
      </c>
      <c r="T924">
        <v>2</v>
      </c>
      <c r="U924" t="s">
        <v>22</v>
      </c>
      <c r="V924">
        <f>IF(tbl_Customers[[#This Row],[churn]] = "yes", 1, 0)</f>
        <v>0</v>
      </c>
      <c r="W924" t="str">
        <f>IF(tbl_Customers[[#This Row],[number_customer_service_calls]] &lt;= 1, "0-1 Calls", IF(tbl_Customers[[#This Row],[number_customer_service_calls]] &lt;= 3, "2-3 Calls", IF(tbl_Customers[[#This Row],[number_customer_service_calls]] &lt;=5, "4-5 Calls", "6+ Calls")))</f>
        <v>2-3 Calls</v>
      </c>
      <c r="X924" t="str">
        <f>IF(tbl_Customers[[#This Row],[account_length]] &lt;= 50, "0-50", IF(tbl_Customers[[#This Row],[account_length]] &lt;=100, "51-100", IF(tbl_Customers[[#This Row],[account_length]] &lt;= 150, "101-150", "151+")))</f>
        <v>0-50</v>
      </c>
      <c r="Y924" t="str">
        <f>IF(tbl_Customers[[#This Row],[total_intl_charge]] &lt;= 3, "Low Charges", "High Charges")</f>
        <v>Low Charges</v>
      </c>
      <c r="Z924" t="str">
        <f>IF(tbl_Customers[[#This Row],[total_eve_calls]]&lt;=80,"Low Calls",
IF(tbl_Customers[[#This Row],[total_eve_calls]]&lt;=120,"Medium Calls","High Calls"))</f>
        <v>High Calls</v>
      </c>
      <c r="AA924" t="str">
        <f>IF(tbl_Customers[[#This Row],[total_eve_charge]]&lt;=15,"Low Charges",
IF(tbl_Customers[[#This Row],[total_eve_charge]]&lt;=20,"Medium Charges","High Charges"))</f>
        <v>High Charges</v>
      </c>
      <c r="AB9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4" t="str">
        <f>IF(tbl_Customers[[#This Row],[number_vmail_messages]] = 0, "No Usage", IF(tbl_Customers[[#This Row],[number_vmail_messages]] &lt;= 20, "Low Usage", IF(tbl_Customers[[#This Row],[number_vmail_messages]] &lt;= 40, "Medium Usgae", "High Usage")))</f>
        <v>No Usage</v>
      </c>
      <c r="AD924" t="str">
        <f>IF(tbl_Customers[[#This Row],[total_day_minutes]]&lt;=150,"Low Usage", IF(tbl_Customers[[#This Row],[total_day_minutes]]&lt;=200,"Medium Usage", IF(tbl_Customers[[#This Row],[total_day_minutes]]&lt;=250,"High Usage","Very High Usage")))</f>
        <v>Medium Usage</v>
      </c>
      <c r="AE924" t="str">
        <f>IF(tbl_Customers[[#This Row],[total_intl_calls]]&lt;=5,"Low Calls", IF(tbl_Customers[[#This Row],[total_intl_calls]]&lt;=10, "Medium Calls", "High Calls"))</f>
        <v>Low Calls</v>
      </c>
      <c r="AF9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24" s="36" t="str">
        <f>IF(tbl_Customers[[#This Row],[Churn_Risk_Score]]&gt;=10,"High Risk", IF(tbl_Customers[[#This Row],[Churn_Risk_Score]]&gt;=5,"Medium Risk","Low Risk"))</f>
        <v>Low Risk</v>
      </c>
    </row>
    <row r="925" spans="1:33" x14ac:dyDescent="0.35">
      <c r="A925">
        <v>924</v>
      </c>
      <c r="B925" t="s">
        <v>24</v>
      </c>
      <c r="C925">
        <v>111</v>
      </c>
      <c r="D925" t="s">
        <v>28</v>
      </c>
      <c r="E925" t="s">
        <v>22</v>
      </c>
      <c r="F925" t="s">
        <v>22</v>
      </c>
      <c r="G925">
        <v>0</v>
      </c>
      <c r="H925">
        <v>176.9</v>
      </c>
      <c r="I925">
        <v>128</v>
      </c>
      <c r="J925">
        <v>30.07</v>
      </c>
      <c r="K925">
        <v>102.8</v>
      </c>
      <c r="L925">
        <v>56</v>
      </c>
      <c r="M925">
        <v>8.74</v>
      </c>
      <c r="N925">
        <v>213.7</v>
      </c>
      <c r="O925">
        <v>84</v>
      </c>
      <c r="P925">
        <v>9.6199999999999992</v>
      </c>
      <c r="Q925">
        <v>10.5</v>
      </c>
      <c r="R925">
        <v>2</v>
      </c>
      <c r="S925">
        <v>2.84</v>
      </c>
      <c r="T925">
        <v>4</v>
      </c>
      <c r="U925" t="s">
        <v>23</v>
      </c>
      <c r="V925">
        <f>IF(tbl_Customers[[#This Row],[churn]] = "yes", 1, 0)</f>
        <v>1</v>
      </c>
      <c r="W925" t="str">
        <f>IF(tbl_Customers[[#This Row],[number_customer_service_calls]] &lt;= 1, "0-1 Calls", IF(tbl_Customers[[#This Row],[number_customer_service_calls]] &lt;= 3, "2-3 Calls", IF(tbl_Customers[[#This Row],[number_customer_service_calls]] &lt;=5, "4-5 Calls", "6+ Calls")))</f>
        <v>4-5 Calls</v>
      </c>
      <c r="X925" t="str">
        <f>IF(tbl_Customers[[#This Row],[account_length]] &lt;= 50, "0-50", IF(tbl_Customers[[#This Row],[account_length]] &lt;=100, "51-100", IF(tbl_Customers[[#This Row],[account_length]] &lt;= 150, "101-150", "151+")))</f>
        <v>101-150</v>
      </c>
      <c r="Y925" t="str">
        <f>IF(tbl_Customers[[#This Row],[total_intl_charge]] &lt;= 3, "Low Charges", "High Charges")</f>
        <v>Low Charges</v>
      </c>
      <c r="Z925" t="str">
        <f>IF(tbl_Customers[[#This Row],[total_eve_calls]]&lt;=80,"Low Calls",
IF(tbl_Customers[[#This Row],[total_eve_calls]]&lt;=120,"Medium Calls","High Calls"))</f>
        <v>Low Calls</v>
      </c>
      <c r="AA925" t="str">
        <f>IF(tbl_Customers[[#This Row],[total_eve_charge]]&lt;=15,"Low Charges",
IF(tbl_Customers[[#This Row],[total_eve_charge]]&lt;=20,"Medium Charges","High Charges"))</f>
        <v>Low Charges</v>
      </c>
      <c r="AB9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5" t="str">
        <f>IF(tbl_Customers[[#This Row],[number_vmail_messages]] = 0, "No Usage", IF(tbl_Customers[[#This Row],[number_vmail_messages]] &lt;= 20, "Low Usage", IF(tbl_Customers[[#This Row],[number_vmail_messages]] &lt;= 40, "Medium Usgae", "High Usage")))</f>
        <v>No Usage</v>
      </c>
      <c r="AD925" t="str">
        <f>IF(tbl_Customers[[#This Row],[total_day_minutes]]&lt;=150,"Low Usage", IF(tbl_Customers[[#This Row],[total_day_minutes]]&lt;=200,"Medium Usage", IF(tbl_Customers[[#This Row],[total_day_minutes]]&lt;=250,"High Usage","Very High Usage")))</f>
        <v>Medium Usage</v>
      </c>
      <c r="AE925" t="str">
        <f>IF(tbl_Customers[[#This Row],[total_intl_calls]]&lt;=5,"Low Calls", IF(tbl_Customers[[#This Row],[total_intl_calls]]&lt;=10, "Medium Calls", "High Calls"))</f>
        <v>Low Calls</v>
      </c>
      <c r="AF9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25" s="36" t="str">
        <f>IF(tbl_Customers[[#This Row],[Churn_Risk_Score]]&gt;=10,"High Risk", IF(tbl_Customers[[#This Row],[Churn_Risk_Score]]&gt;=5,"Medium Risk","Low Risk"))</f>
        <v>Medium Risk</v>
      </c>
    </row>
    <row r="926" spans="1:33" x14ac:dyDescent="0.35">
      <c r="A926">
        <v>925</v>
      </c>
      <c r="B926" t="s">
        <v>70</v>
      </c>
      <c r="C926">
        <v>52</v>
      </c>
      <c r="D926" t="s">
        <v>21</v>
      </c>
      <c r="E926" t="s">
        <v>22</v>
      </c>
      <c r="F926" t="s">
        <v>22</v>
      </c>
      <c r="G926">
        <v>0</v>
      </c>
      <c r="H926">
        <v>165.5</v>
      </c>
      <c r="I926">
        <v>78</v>
      </c>
      <c r="J926">
        <v>28.14</v>
      </c>
      <c r="K926">
        <v>205.5</v>
      </c>
      <c r="L926">
        <v>89</v>
      </c>
      <c r="M926">
        <v>17.47</v>
      </c>
      <c r="N926">
        <v>213.6</v>
      </c>
      <c r="O926">
        <v>124</v>
      </c>
      <c r="P926">
        <v>9.61</v>
      </c>
      <c r="Q926">
        <v>12.2</v>
      </c>
      <c r="R926">
        <v>6</v>
      </c>
      <c r="S926">
        <v>3.29</v>
      </c>
      <c r="T926">
        <v>0</v>
      </c>
      <c r="U926" t="s">
        <v>22</v>
      </c>
      <c r="V926">
        <f>IF(tbl_Customers[[#This Row],[churn]] = "yes", 1, 0)</f>
        <v>0</v>
      </c>
      <c r="W926" t="str">
        <f>IF(tbl_Customers[[#This Row],[number_customer_service_calls]] &lt;= 1, "0-1 Calls", IF(tbl_Customers[[#This Row],[number_customer_service_calls]] &lt;= 3, "2-3 Calls", IF(tbl_Customers[[#This Row],[number_customer_service_calls]] &lt;=5, "4-5 Calls", "6+ Calls")))</f>
        <v>0-1 Calls</v>
      </c>
      <c r="X926" t="str">
        <f>IF(tbl_Customers[[#This Row],[account_length]] &lt;= 50, "0-50", IF(tbl_Customers[[#This Row],[account_length]] &lt;=100, "51-100", IF(tbl_Customers[[#This Row],[account_length]] &lt;= 150, "101-150", "151+")))</f>
        <v>51-100</v>
      </c>
      <c r="Y926" t="str">
        <f>IF(tbl_Customers[[#This Row],[total_intl_charge]] &lt;= 3, "Low Charges", "High Charges")</f>
        <v>High Charges</v>
      </c>
      <c r="Z926" t="str">
        <f>IF(tbl_Customers[[#This Row],[total_eve_calls]]&lt;=80,"Low Calls",
IF(tbl_Customers[[#This Row],[total_eve_calls]]&lt;=120,"Medium Calls","High Calls"))</f>
        <v>Medium Calls</v>
      </c>
      <c r="AA926" t="str">
        <f>IF(tbl_Customers[[#This Row],[total_eve_charge]]&lt;=15,"Low Charges",
IF(tbl_Customers[[#This Row],[total_eve_charge]]&lt;=20,"Medium Charges","High Charges"))</f>
        <v>Medium Charges</v>
      </c>
      <c r="AB9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6" t="str">
        <f>IF(tbl_Customers[[#This Row],[number_vmail_messages]] = 0, "No Usage", IF(tbl_Customers[[#This Row],[number_vmail_messages]] &lt;= 20, "Low Usage", IF(tbl_Customers[[#This Row],[number_vmail_messages]] &lt;= 40, "Medium Usgae", "High Usage")))</f>
        <v>No Usage</v>
      </c>
      <c r="AD926" t="str">
        <f>IF(tbl_Customers[[#This Row],[total_day_minutes]]&lt;=150,"Low Usage", IF(tbl_Customers[[#This Row],[total_day_minutes]]&lt;=200,"Medium Usage", IF(tbl_Customers[[#This Row],[total_day_minutes]]&lt;=250,"High Usage","Very High Usage")))</f>
        <v>Medium Usage</v>
      </c>
      <c r="AE926" t="str">
        <f>IF(tbl_Customers[[#This Row],[total_intl_calls]]&lt;=5,"Low Calls", IF(tbl_Customers[[#This Row],[total_intl_calls]]&lt;=10, "Medium Calls", "High Calls"))</f>
        <v>Medium Calls</v>
      </c>
      <c r="AF9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26" s="36" t="str">
        <f>IF(tbl_Customers[[#This Row],[Churn_Risk_Score]]&gt;=10,"High Risk", IF(tbl_Customers[[#This Row],[Churn_Risk_Score]]&gt;=5,"Medium Risk","Low Risk"))</f>
        <v>Low Risk</v>
      </c>
    </row>
    <row r="927" spans="1:33" x14ac:dyDescent="0.35">
      <c r="A927">
        <v>926</v>
      </c>
      <c r="B927" t="s">
        <v>68</v>
      </c>
      <c r="C927">
        <v>72</v>
      </c>
      <c r="D927" t="s">
        <v>21</v>
      </c>
      <c r="E927" t="s">
        <v>22</v>
      </c>
      <c r="F927" t="s">
        <v>22</v>
      </c>
      <c r="G927">
        <v>0</v>
      </c>
      <c r="H927">
        <v>217.8</v>
      </c>
      <c r="I927">
        <v>93</v>
      </c>
      <c r="J927">
        <v>37.03</v>
      </c>
      <c r="K927">
        <v>189.7</v>
      </c>
      <c r="L927">
        <v>113</v>
      </c>
      <c r="M927">
        <v>16.12</v>
      </c>
      <c r="N927">
        <v>182.6</v>
      </c>
      <c r="O927">
        <v>91</v>
      </c>
      <c r="P927">
        <v>8.2200000000000006</v>
      </c>
      <c r="Q927">
        <v>10.4</v>
      </c>
      <c r="R927">
        <v>5</v>
      </c>
      <c r="S927">
        <v>2.81</v>
      </c>
      <c r="T927">
        <v>4</v>
      </c>
      <c r="U927" t="s">
        <v>22</v>
      </c>
      <c r="V927">
        <f>IF(tbl_Customers[[#This Row],[churn]] = "yes", 1, 0)</f>
        <v>0</v>
      </c>
      <c r="W927" t="str">
        <f>IF(tbl_Customers[[#This Row],[number_customer_service_calls]] &lt;= 1, "0-1 Calls", IF(tbl_Customers[[#This Row],[number_customer_service_calls]] &lt;= 3, "2-3 Calls", IF(tbl_Customers[[#This Row],[number_customer_service_calls]] &lt;=5, "4-5 Calls", "6+ Calls")))</f>
        <v>4-5 Calls</v>
      </c>
      <c r="X927" t="str">
        <f>IF(tbl_Customers[[#This Row],[account_length]] &lt;= 50, "0-50", IF(tbl_Customers[[#This Row],[account_length]] &lt;=100, "51-100", IF(tbl_Customers[[#This Row],[account_length]] &lt;= 150, "101-150", "151+")))</f>
        <v>51-100</v>
      </c>
      <c r="Y927" t="str">
        <f>IF(tbl_Customers[[#This Row],[total_intl_charge]] &lt;= 3, "Low Charges", "High Charges")</f>
        <v>Low Charges</v>
      </c>
      <c r="Z927" t="str">
        <f>IF(tbl_Customers[[#This Row],[total_eve_calls]]&lt;=80,"Low Calls",
IF(tbl_Customers[[#This Row],[total_eve_calls]]&lt;=120,"Medium Calls","High Calls"))</f>
        <v>Medium Calls</v>
      </c>
      <c r="AA927" t="str">
        <f>IF(tbl_Customers[[#This Row],[total_eve_charge]]&lt;=15,"Low Charges",
IF(tbl_Customers[[#This Row],[total_eve_charge]]&lt;=20,"Medium Charges","High Charges"))</f>
        <v>Medium Charges</v>
      </c>
      <c r="AB9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7" t="str">
        <f>IF(tbl_Customers[[#This Row],[number_vmail_messages]] = 0, "No Usage", IF(tbl_Customers[[#This Row],[number_vmail_messages]] &lt;= 20, "Low Usage", IF(tbl_Customers[[#This Row],[number_vmail_messages]] &lt;= 40, "Medium Usgae", "High Usage")))</f>
        <v>No Usage</v>
      </c>
      <c r="AD927" t="str">
        <f>IF(tbl_Customers[[#This Row],[total_day_minutes]]&lt;=150,"Low Usage", IF(tbl_Customers[[#This Row],[total_day_minutes]]&lt;=200,"Medium Usage", IF(tbl_Customers[[#This Row],[total_day_minutes]]&lt;=250,"High Usage","Very High Usage")))</f>
        <v>High Usage</v>
      </c>
      <c r="AE927" t="str">
        <f>IF(tbl_Customers[[#This Row],[total_intl_calls]]&lt;=5,"Low Calls", IF(tbl_Customers[[#This Row],[total_intl_calls]]&lt;=10, "Medium Calls", "High Calls"))</f>
        <v>Low Calls</v>
      </c>
      <c r="AF9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27" s="36" t="str">
        <f>IF(tbl_Customers[[#This Row],[Churn_Risk_Score]]&gt;=10,"High Risk", IF(tbl_Customers[[#This Row],[Churn_Risk_Score]]&gt;=5,"Medium Risk","Low Risk"))</f>
        <v>Medium Risk</v>
      </c>
    </row>
    <row r="928" spans="1:33" x14ac:dyDescent="0.35">
      <c r="A928">
        <v>927</v>
      </c>
      <c r="B928" t="s">
        <v>24</v>
      </c>
      <c r="C928">
        <v>135</v>
      </c>
      <c r="D928" t="s">
        <v>28</v>
      </c>
      <c r="E928" t="s">
        <v>22</v>
      </c>
      <c r="F928" t="s">
        <v>23</v>
      </c>
      <c r="G928">
        <v>28</v>
      </c>
      <c r="H928">
        <v>201.4</v>
      </c>
      <c r="I928">
        <v>100</v>
      </c>
      <c r="J928">
        <v>34.24</v>
      </c>
      <c r="K928">
        <v>246.5</v>
      </c>
      <c r="L928">
        <v>117</v>
      </c>
      <c r="M928">
        <v>20.95</v>
      </c>
      <c r="N928">
        <v>154.80000000000001</v>
      </c>
      <c r="O928">
        <v>131</v>
      </c>
      <c r="P928">
        <v>6.97</v>
      </c>
      <c r="Q928">
        <v>12.9</v>
      </c>
      <c r="R928">
        <v>4</v>
      </c>
      <c r="S928">
        <v>3.48</v>
      </c>
      <c r="T928">
        <v>2</v>
      </c>
      <c r="U928" t="s">
        <v>23</v>
      </c>
      <c r="V928">
        <f>IF(tbl_Customers[[#This Row],[churn]] = "yes", 1, 0)</f>
        <v>1</v>
      </c>
      <c r="W928" t="str">
        <f>IF(tbl_Customers[[#This Row],[number_customer_service_calls]] &lt;= 1, "0-1 Calls", IF(tbl_Customers[[#This Row],[number_customer_service_calls]] &lt;= 3, "2-3 Calls", IF(tbl_Customers[[#This Row],[number_customer_service_calls]] &lt;=5, "4-5 Calls", "6+ Calls")))</f>
        <v>2-3 Calls</v>
      </c>
      <c r="X928" t="str">
        <f>IF(tbl_Customers[[#This Row],[account_length]] &lt;= 50, "0-50", IF(tbl_Customers[[#This Row],[account_length]] &lt;=100, "51-100", IF(tbl_Customers[[#This Row],[account_length]] &lt;= 150, "101-150", "151+")))</f>
        <v>101-150</v>
      </c>
      <c r="Y928" t="str">
        <f>IF(tbl_Customers[[#This Row],[total_intl_charge]] &lt;= 3, "Low Charges", "High Charges")</f>
        <v>High Charges</v>
      </c>
      <c r="Z928" t="str">
        <f>IF(tbl_Customers[[#This Row],[total_eve_calls]]&lt;=80,"Low Calls",
IF(tbl_Customers[[#This Row],[total_eve_calls]]&lt;=120,"Medium Calls","High Calls"))</f>
        <v>Medium Calls</v>
      </c>
      <c r="AA928" t="str">
        <f>IF(tbl_Customers[[#This Row],[total_eve_charge]]&lt;=15,"Low Charges",
IF(tbl_Customers[[#This Row],[total_eve_charge]]&lt;=20,"Medium Charges","High Charges"))</f>
        <v>High Charges</v>
      </c>
      <c r="AB9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8" t="str">
        <f>IF(tbl_Customers[[#This Row],[number_vmail_messages]] = 0, "No Usage", IF(tbl_Customers[[#This Row],[number_vmail_messages]] &lt;= 20, "Low Usage", IF(tbl_Customers[[#This Row],[number_vmail_messages]] &lt;= 40, "Medium Usgae", "High Usage")))</f>
        <v>Medium Usgae</v>
      </c>
      <c r="AD928" t="str">
        <f>IF(tbl_Customers[[#This Row],[total_day_minutes]]&lt;=150,"Low Usage", IF(tbl_Customers[[#This Row],[total_day_minutes]]&lt;=200,"Medium Usage", IF(tbl_Customers[[#This Row],[total_day_minutes]]&lt;=250,"High Usage","Very High Usage")))</f>
        <v>High Usage</v>
      </c>
      <c r="AE928" t="str">
        <f>IF(tbl_Customers[[#This Row],[total_intl_calls]]&lt;=5,"Low Calls", IF(tbl_Customers[[#This Row],[total_intl_calls]]&lt;=10, "Medium Calls", "High Calls"))</f>
        <v>Low Calls</v>
      </c>
      <c r="AF9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28" s="36" t="str">
        <f>IF(tbl_Customers[[#This Row],[Churn_Risk_Score]]&gt;=10,"High Risk", IF(tbl_Customers[[#This Row],[Churn_Risk_Score]]&gt;=5,"Medium Risk","Low Risk"))</f>
        <v>Low Risk</v>
      </c>
    </row>
    <row r="929" spans="1:33" x14ac:dyDescent="0.35">
      <c r="A929">
        <v>928</v>
      </c>
      <c r="B929" t="s">
        <v>58</v>
      </c>
      <c r="C929">
        <v>86</v>
      </c>
      <c r="D929" t="s">
        <v>28</v>
      </c>
      <c r="E929" t="s">
        <v>22</v>
      </c>
      <c r="F929" t="s">
        <v>22</v>
      </c>
      <c r="G929">
        <v>0</v>
      </c>
      <c r="H929">
        <v>190.5</v>
      </c>
      <c r="I929">
        <v>115</v>
      </c>
      <c r="J929">
        <v>32.39</v>
      </c>
      <c r="K929">
        <v>179.6</v>
      </c>
      <c r="L929">
        <v>130</v>
      </c>
      <c r="M929">
        <v>15.27</v>
      </c>
      <c r="N929">
        <v>258.5</v>
      </c>
      <c r="O929">
        <v>89</v>
      </c>
      <c r="P929">
        <v>11.63</v>
      </c>
      <c r="Q929">
        <v>10.1</v>
      </c>
      <c r="R929">
        <v>5</v>
      </c>
      <c r="S929">
        <v>2.73</v>
      </c>
      <c r="T929">
        <v>3</v>
      </c>
      <c r="U929" t="s">
        <v>22</v>
      </c>
      <c r="V929">
        <f>IF(tbl_Customers[[#This Row],[churn]] = "yes", 1, 0)</f>
        <v>0</v>
      </c>
      <c r="W929" t="str">
        <f>IF(tbl_Customers[[#This Row],[number_customer_service_calls]] &lt;= 1, "0-1 Calls", IF(tbl_Customers[[#This Row],[number_customer_service_calls]] &lt;= 3, "2-3 Calls", IF(tbl_Customers[[#This Row],[number_customer_service_calls]] &lt;=5, "4-5 Calls", "6+ Calls")))</f>
        <v>2-3 Calls</v>
      </c>
      <c r="X929" t="str">
        <f>IF(tbl_Customers[[#This Row],[account_length]] &lt;= 50, "0-50", IF(tbl_Customers[[#This Row],[account_length]] &lt;=100, "51-100", IF(tbl_Customers[[#This Row],[account_length]] &lt;= 150, "101-150", "151+")))</f>
        <v>51-100</v>
      </c>
      <c r="Y929" t="str">
        <f>IF(tbl_Customers[[#This Row],[total_intl_charge]] &lt;= 3, "Low Charges", "High Charges")</f>
        <v>Low Charges</v>
      </c>
      <c r="Z929" t="str">
        <f>IF(tbl_Customers[[#This Row],[total_eve_calls]]&lt;=80,"Low Calls",
IF(tbl_Customers[[#This Row],[total_eve_calls]]&lt;=120,"Medium Calls","High Calls"))</f>
        <v>High Calls</v>
      </c>
      <c r="AA929" t="str">
        <f>IF(tbl_Customers[[#This Row],[total_eve_charge]]&lt;=15,"Low Charges",
IF(tbl_Customers[[#This Row],[total_eve_charge]]&lt;=20,"Medium Charges","High Charges"))</f>
        <v>Medium Charges</v>
      </c>
      <c r="AB9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9" t="str">
        <f>IF(tbl_Customers[[#This Row],[number_vmail_messages]] = 0, "No Usage", IF(tbl_Customers[[#This Row],[number_vmail_messages]] &lt;= 20, "Low Usage", IF(tbl_Customers[[#This Row],[number_vmail_messages]] &lt;= 40, "Medium Usgae", "High Usage")))</f>
        <v>No Usage</v>
      </c>
      <c r="AD929" t="str">
        <f>IF(tbl_Customers[[#This Row],[total_day_minutes]]&lt;=150,"Low Usage", IF(tbl_Customers[[#This Row],[total_day_minutes]]&lt;=200,"Medium Usage", IF(tbl_Customers[[#This Row],[total_day_minutes]]&lt;=250,"High Usage","Very High Usage")))</f>
        <v>Medium Usage</v>
      </c>
      <c r="AE929" t="str">
        <f>IF(tbl_Customers[[#This Row],[total_intl_calls]]&lt;=5,"Low Calls", IF(tbl_Customers[[#This Row],[total_intl_calls]]&lt;=10, "Medium Calls", "High Calls"))</f>
        <v>Low Calls</v>
      </c>
      <c r="AF9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29" s="36" t="str">
        <f>IF(tbl_Customers[[#This Row],[Churn_Risk_Score]]&gt;=10,"High Risk", IF(tbl_Customers[[#This Row],[Churn_Risk_Score]]&gt;=5,"Medium Risk","Low Risk"))</f>
        <v>Low Risk</v>
      </c>
    </row>
    <row r="930" spans="1:33" x14ac:dyDescent="0.35">
      <c r="A930">
        <v>929</v>
      </c>
      <c r="B930" t="s">
        <v>54</v>
      </c>
      <c r="C930">
        <v>98</v>
      </c>
      <c r="D930" t="s">
        <v>21</v>
      </c>
      <c r="E930" t="s">
        <v>22</v>
      </c>
      <c r="F930" t="s">
        <v>23</v>
      </c>
      <c r="G930">
        <v>29</v>
      </c>
      <c r="H930">
        <v>179.9</v>
      </c>
      <c r="I930">
        <v>97</v>
      </c>
      <c r="J930">
        <v>30.58</v>
      </c>
      <c r="K930">
        <v>189.2</v>
      </c>
      <c r="L930">
        <v>89</v>
      </c>
      <c r="M930">
        <v>16.079999999999998</v>
      </c>
      <c r="N930">
        <v>164.3</v>
      </c>
      <c r="O930">
        <v>76</v>
      </c>
      <c r="P930">
        <v>7.39</v>
      </c>
      <c r="Q930">
        <v>12.8</v>
      </c>
      <c r="R930">
        <v>7</v>
      </c>
      <c r="S930">
        <v>3.46</v>
      </c>
      <c r="T930">
        <v>3</v>
      </c>
      <c r="U930" t="s">
        <v>22</v>
      </c>
      <c r="V930">
        <f>IF(tbl_Customers[[#This Row],[churn]] = "yes", 1, 0)</f>
        <v>0</v>
      </c>
      <c r="W930" t="str">
        <f>IF(tbl_Customers[[#This Row],[number_customer_service_calls]] &lt;= 1, "0-1 Calls", IF(tbl_Customers[[#This Row],[number_customer_service_calls]] &lt;= 3, "2-3 Calls", IF(tbl_Customers[[#This Row],[number_customer_service_calls]] &lt;=5, "4-5 Calls", "6+ Calls")))</f>
        <v>2-3 Calls</v>
      </c>
      <c r="X930" t="str">
        <f>IF(tbl_Customers[[#This Row],[account_length]] &lt;= 50, "0-50", IF(tbl_Customers[[#This Row],[account_length]] &lt;=100, "51-100", IF(tbl_Customers[[#This Row],[account_length]] &lt;= 150, "101-150", "151+")))</f>
        <v>51-100</v>
      </c>
      <c r="Y930" t="str">
        <f>IF(tbl_Customers[[#This Row],[total_intl_charge]] &lt;= 3, "Low Charges", "High Charges")</f>
        <v>High Charges</v>
      </c>
      <c r="Z930" t="str">
        <f>IF(tbl_Customers[[#This Row],[total_eve_calls]]&lt;=80,"Low Calls",
IF(tbl_Customers[[#This Row],[total_eve_calls]]&lt;=120,"Medium Calls","High Calls"))</f>
        <v>Medium Calls</v>
      </c>
      <c r="AA930" t="str">
        <f>IF(tbl_Customers[[#This Row],[total_eve_charge]]&lt;=15,"Low Charges",
IF(tbl_Customers[[#This Row],[total_eve_charge]]&lt;=20,"Medium Charges","High Charges"))</f>
        <v>Medium Charges</v>
      </c>
      <c r="AB9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0" t="str">
        <f>IF(tbl_Customers[[#This Row],[number_vmail_messages]] = 0, "No Usage", IF(tbl_Customers[[#This Row],[number_vmail_messages]] &lt;= 20, "Low Usage", IF(tbl_Customers[[#This Row],[number_vmail_messages]] &lt;= 40, "Medium Usgae", "High Usage")))</f>
        <v>Medium Usgae</v>
      </c>
      <c r="AD930" t="str">
        <f>IF(tbl_Customers[[#This Row],[total_day_minutes]]&lt;=150,"Low Usage", IF(tbl_Customers[[#This Row],[total_day_minutes]]&lt;=200,"Medium Usage", IF(tbl_Customers[[#This Row],[total_day_minutes]]&lt;=250,"High Usage","Very High Usage")))</f>
        <v>Medium Usage</v>
      </c>
      <c r="AE930" t="str">
        <f>IF(tbl_Customers[[#This Row],[total_intl_calls]]&lt;=5,"Low Calls", IF(tbl_Customers[[#This Row],[total_intl_calls]]&lt;=10, "Medium Calls", "High Calls"))</f>
        <v>Medium Calls</v>
      </c>
      <c r="AF9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30" s="36" t="str">
        <f>IF(tbl_Customers[[#This Row],[Churn_Risk_Score]]&gt;=10,"High Risk", IF(tbl_Customers[[#This Row],[Churn_Risk_Score]]&gt;=5,"Medium Risk","Low Risk"))</f>
        <v>Low Risk</v>
      </c>
    </row>
    <row r="931" spans="1:33" x14ac:dyDescent="0.35">
      <c r="A931">
        <v>930</v>
      </c>
      <c r="B931" t="s">
        <v>44</v>
      </c>
      <c r="C931">
        <v>151</v>
      </c>
      <c r="D931" t="s">
        <v>28</v>
      </c>
      <c r="E931" t="s">
        <v>22</v>
      </c>
      <c r="F931" t="s">
        <v>22</v>
      </c>
      <c r="G931">
        <v>0</v>
      </c>
      <c r="H931">
        <v>235.9</v>
      </c>
      <c r="I931">
        <v>104</v>
      </c>
      <c r="J931">
        <v>40.1</v>
      </c>
      <c r="K931">
        <v>80.599999999999994</v>
      </c>
      <c r="L931">
        <v>91</v>
      </c>
      <c r="M931">
        <v>6.85</v>
      </c>
      <c r="N931">
        <v>212.8</v>
      </c>
      <c r="O931">
        <v>116</v>
      </c>
      <c r="P931">
        <v>9.58</v>
      </c>
      <c r="Q931">
        <v>5.8</v>
      </c>
      <c r="R931">
        <v>2</v>
      </c>
      <c r="S931">
        <v>1.57</v>
      </c>
      <c r="T931">
        <v>3</v>
      </c>
      <c r="U931" t="s">
        <v>22</v>
      </c>
      <c r="V931">
        <f>IF(tbl_Customers[[#This Row],[churn]] = "yes", 1, 0)</f>
        <v>0</v>
      </c>
      <c r="W931" t="str">
        <f>IF(tbl_Customers[[#This Row],[number_customer_service_calls]] &lt;= 1, "0-1 Calls", IF(tbl_Customers[[#This Row],[number_customer_service_calls]] &lt;= 3, "2-3 Calls", IF(tbl_Customers[[#This Row],[number_customer_service_calls]] &lt;=5, "4-5 Calls", "6+ Calls")))</f>
        <v>2-3 Calls</v>
      </c>
      <c r="X931" t="str">
        <f>IF(tbl_Customers[[#This Row],[account_length]] &lt;= 50, "0-50", IF(tbl_Customers[[#This Row],[account_length]] &lt;=100, "51-100", IF(tbl_Customers[[#This Row],[account_length]] &lt;= 150, "101-150", "151+")))</f>
        <v>151+</v>
      </c>
      <c r="Y931" t="str">
        <f>IF(tbl_Customers[[#This Row],[total_intl_charge]] &lt;= 3, "Low Charges", "High Charges")</f>
        <v>Low Charges</v>
      </c>
      <c r="Z931" t="str">
        <f>IF(tbl_Customers[[#This Row],[total_eve_calls]]&lt;=80,"Low Calls",
IF(tbl_Customers[[#This Row],[total_eve_calls]]&lt;=120,"Medium Calls","High Calls"))</f>
        <v>Medium Calls</v>
      </c>
      <c r="AA931" t="str">
        <f>IF(tbl_Customers[[#This Row],[total_eve_charge]]&lt;=15,"Low Charges",
IF(tbl_Customers[[#This Row],[total_eve_charge]]&lt;=20,"Medium Charges","High Charges"))</f>
        <v>Low Charges</v>
      </c>
      <c r="AB9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1" t="str">
        <f>IF(tbl_Customers[[#This Row],[number_vmail_messages]] = 0, "No Usage", IF(tbl_Customers[[#This Row],[number_vmail_messages]] &lt;= 20, "Low Usage", IF(tbl_Customers[[#This Row],[number_vmail_messages]] &lt;= 40, "Medium Usgae", "High Usage")))</f>
        <v>No Usage</v>
      </c>
      <c r="AD931" t="str">
        <f>IF(tbl_Customers[[#This Row],[total_day_minutes]]&lt;=150,"Low Usage", IF(tbl_Customers[[#This Row],[total_day_minutes]]&lt;=200,"Medium Usage", IF(tbl_Customers[[#This Row],[total_day_minutes]]&lt;=250,"High Usage","Very High Usage")))</f>
        <v>High Usage</v>
      </c>
      <c r="AE931" t="str">
        <f>IF(tbl_Customers[[#This Row],[total_intl_calls]]&lt;=5,"Low Calls", IF(tbl_Customers[[#This Row],[total_intl_calls]]&lt;=10, "Medium Calls", "High Calls"))</f>
        <v>Low Calls</v>
      </c>
      <c r="AF9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1" s="36" t="str">
        <f>IF(tbl_Customers[[#This Row],[Churn_Risk_Score]]&gt;=10,"High Risk", IF(tbl_Customers[[#This Row],[Churn_Risk_Score]]&gt;=5,"Medium Risk","Low Risk"))</f>
        <v>Low Risk</v>
      </c>
    </row>
    <row r="932" spans="1:33" x14ac:dyDescent="0.35">
      <c r="A932">
        <v>931</v>
      </c>
      <c r="B932" t="s">
        <v>37</v>
      </c>
      <c r="C932">
        <v>118</v>
      </c>
      <c r="D932" t="s">
        <v>21</v>
      </c>
      <c r="E932" t="s">
        <v>22</v>
      </c>
      <c r="F932" t="s">
        <v>22</v>
      </c>
      <c r="G932">
        <v>0</v>
      </c>
      <c r="H932">
        <v>140.4</v>
      </c>
      <c r="I932">
        <v>112</v>
      </c>
      <c r="J932">
        <v>23.87</v>
      </c>
      <c r="K932">
        <v>187.1</v>
      </c>
      <c r="L932">
        <v>60</v>
      </c>
      <c r="M932">
        <v>15.9</v>
      </c>
      <c r="N932">
        <v>207.9</v>
      </c>
      <c r="O932">
        <v>155</v>
      </c>
      <c r="P932">
        <v>9.36</v>
      </c>
      <c r="Q932">
        <v>7.9</v>
      </c>
      <c r="R932">
        <v>1</v>
      </c>
      <c r="S932">
        <v>2.13</v>
      </c>
      <c r="T932">
        <v>0</v>
      </c>
      <c r="U932" t="s">
        <v>22</v>
      </c>
      <c r="V932">
        <f>IF(tbl_Customers[[#This Row],[churn]] = "yes", 1, 0)</f>
        <v>0</v>
      </c>
      <c r="W932" t="str">
        <f>IF(tbl_Customers[[#This Row],[number_customer_service_calls]] &lt;= 1, "0-1 Calls", IF(tbl_Customers[[#This Row],[number_customer_service_calls]] &lt;= 3, "2-3 Calls", IF(tbl_Customers[[#This Row],[number_customer_service_calls]] &lt;=5, "4-5 Calls", "6+ Calls")))</f>
        <v>0-1 Calls</v>
      </c>
      <c r="X932" t="str">
        <f>IF(tbl_Customers[[#This Row],[account_length]] &lt;= 50, "0-50", IF(tbl_Customers[[#This Row],[account_length]] &lt;=100, "51-100", IF(tbl_Customers[[#This Row],[account_length]] &lt;= 150, "101-150", "151+")))</f>
        <v>101-150</v>
      </c>
      <c r="Y932" t="str">
        <f>IF(tbl_Customers[[#This Row],[total_intl_charge]] &lt;= 3, "Low Charges", "High Charges")</f>
        <v>Low Charges</v>
      </c>
      <c r="Z932" t="str">
        <f>IF(tbl_Customers[[#This Row],[total_eve_calls]]&lt;=80,"Low Calls",
IF(tbl_Customers[[#This Row],[total_eve_calls]]&lt;=120,"Medium Calls","High Calls"))</f>
        <v>Low Calls</v>
      </c>
      <c r="AA932" t="str">
        <f>IF(tbl_Customers[[#This Row],[total_eve_charge]]&lt;=15,"Low Charges",
IF(tbl_Customers[[#This Row],[total_eve_charge]]&lt;=20,"Medium Charges","High Charges"))</f>
        <v>Medium Charges</v>
      </c>
      <c r="AB9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2" t="str">
        <f>IF(tbl_Customers[[#This Row],[number_vmail_messages]] = 0, "No Usage", IF(tbl_Customers[[#This Row],[number_vmail_messages]] &lt;= 20, "Low Usage", IF(tbl_Customers[[#This Row],[number_vmail_messages]] &lt;= 40, "Medium Usgae", "High Usage")))</f>
        <v>No Usage</v>
      </c>
      <c r="AD932" t="str">
        <f>IF(tbl_Customers[[#This Row],[total_day_minutes]]&lt;=150,"Low Usage", IF(tbl_Customers[[#This Row],[total_day_minutes]]&lt;=200,"Medium Usage", IF(tbl_Customers[[#This Row],[total_day_minutes]]&lt;=250,"High Usage","Very High Usage")))</f>
        <v>Low Usage</v>
      </c>
      <c r="AE932" t="str">
        <f>IF(tbl_Customers[[#This Row],[total_intl_calls]]&lt;=5,"Low Calls", IF(tbl_Customers[[#This Row],[total_intl_calls]]&lt;=10, "Medium Calls", "High Calls"))</f>
        <v>Low Calls</v>
      </c>
      <c r="AF9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2" s="36" t="str">
        <f>IF(tbl_Customers[[#This Row],[Churn_Risk_Score]]&gt;=10,"High Risk", IF(tbl_Customers[[#This Row],[Churn_Risk_Score]]&gt;=5,"Medium Risk","Low Risk"))</f>
        <v>Low Risk</v>
      </c>
    </row>
    <row r="933" spans="1:33" x14ac:dyDescent="0.35">
      <c r="A933">
        <v>932</v>
      </c>
      <c r="B933" t="s">
        <v>36</v>
      </c>
      <c r="C933">
        <v>117</v>
      </c>
      <c r="D933" t="s">
        <v>21</v>
      </c>
      <c r="E933" t="s">
        <v>22</v>
      </c>
      <c r="F933" t="s">
        <v>22</v>
      </c>
      <c r="G933">
        <v>0</v>
      </c>
      <c r="H933">
        <v>144.6</v>
      </c>
      <c r="I933">
        <v>115</v>
      </c>
      <c r="J933">
        <v>24.58</v>
      </c>
      <c r="K933">
        <v>258.8</v>
      </c>
      <c r="L933">
        <v>66</v>
      </c>
      <c r="M933">
        <v>22</v>
      </c>
      <c r="N933">
        <v>253.2</v>
      </c>
      <c r="O933">
        <v>113</v>
      </c>
      <c r="P933">
        <v>11.39</v>
      </c>
      <c r="Q933">
        <v>7.4</v>
      </c>
      <c r="R933">
        <v>9</v>
      </c>
      <c r="S933">
        <v>2</v>
      </c>
      <c r="T933">
        <v>2</v>
      </c>
      <c r="U933" t="s">
        <v>22</v>
      </c>
      <c r="V933">
        <f>IF(tbl_Customers[[#This Row],[churn]] = "yes", 1, 0)</f>
        <v>0</v>
      </c>
      <c r="W933" t="str">
        <f>IF(tbl_Customers[[#This Row],[number_customer_service_calls]] &lt;= 1, "0-1 Calls", IF(tbl_Customers[[#This Row],[number_customer_service_calls]] &lt;= 3, "2-3 Calls", IF(tbl_Customers[[#This Row],[number_customer_service_calls]] &lt;=5, "4-5 Calls", "6+ Calls")))</f>
        <v>2-3 Calls</v>
      </c>
      <c r="X933" t="str">
        <f>IF(tbl_Customers[[#This Row],[account_length]] &lt;= 50, "0-50", IF(tbl_Customers[[#This Row],[account_length]] &lt;=100, "51-100", IF(tbl_Customers[[#This Row],[account_length]] &lt;= 150, "101-150", "151+")))</f>
        <v>101-150</v>
      </c>
      <c r="Y933" t="str">
        <f>IF(tbl_Customers[[#This Row],[total_intl_charge]] &lt;= 3, "Low Charges", "High Charges")</f>
        <v>Low Charges</v>
      </c>
      <c r="Z933" t="str">
        <f>IF(tbl_Customers[[#This Row],[total_eve_calls]]&lt;=80,"Low Calls",
IF(tbl_Customers[[#This Row],[total_eve_calls]]&lt;=120,"Medium Calls","High Calls"))</f>
        <v>Low Calls</v>
      </c>
      <c r="AA933" t="str">
        <f>IF(tbl_Customers[[#This Row],[total_eve_charge]]&lt;=15,"Low Charges",
IF(tbl_Customers[[#This Row],[total_eve_charge]]&lt;=20,"Medium Charges","High Charges"))</f>
        <v>High Charges</v>
      </c>
      <c r="AB9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3" t="str">
        <f>IF(tbl_Customers[[#This Row],[number_vmail_messages]] = 0, "No Usage", IF(tbl_Customers[[#This Row],[number_vmail_messages]] &lt;= 20, "Low Usage", IF(tbl_Customers[[#This Row],[number_vmail_messages]] &lt;= 40, "Medium Usgae", "High Usage")))</f>
        <v>No Usage</v>
      </c>
      <c r="AD933" t="str">
        <f>IF(tbl_Customers[[#This Row],[total_day_minutes]]&lt;=150,"Low Usage", IF(tbl_Customers[[#This Row],[total_day_minutes]]&lt;=200,"Medium Usage", IF(tbl_Customers[[#This Row],[total_day_minutes]]&lt;=250,"High Usage","Very High Usage")))</f>
        <v>Low Usage</v>
      </c>
      <c r="AE933" t="str">
        <f>IF(tbl_Customers[[#This Row],[total_intl_calls]]&lt;=5,"Low Calls", IF(tbl_Customers[[#This Row],[total_intl_calls]]&lt;=10, "Medium Calls", "High Calls"))</f>
        <v>Medium Calls</v>
      </c>
      <c r="AF9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3" s="36" t="str">
        <f>IF(tbl_Customers[[#This Row],[Churn_Risk_Score]]&gt;=10,"High Risk", IF(tbl_Customers[[#This Row],[Churn_Risk_Score]]&gt;=5,"Medium Risk","Low Risk"))</f>
        <v>Low Risk</v>
      </c>
    </row>
    <row r="934" spans="1:33" x14ac:dyDescent="0.35">
      <c r="A934">
        <v>933</v>
      </c>
      <c r="B934" t="s">
        <v>29</v>
      </c>
      <c r="C934">
        <v>55</v>
      </c>
      <c r="D934" t="s">
        <v>28</v>
      </c>
      <c r="E934" t="s">
        <v>22</v>
      </c>
      <c r="F934" t="s">
        <v>22</v>
      </c>
      <c r="G934">
        <v>0</v>
      </c>
      <c r="H934">
        <v>189</v>
      </c>
      <c r="I934">
        <v>100</v>
      </c>
      <c r="J934">
        <v>32.130000000000003</v>
      </c>
      <c r="K934">
        <v>118.5</v>
      </c>
      <c r="L934">
        <v>99</v>
      </c>
      <c r="M934">
        <v>10.07</v>
      </c>
      <c r="N934">
        <v>248.1</v>
      </c>
      <c r="O934">
        <v>87</v>
      </c>
      <c r="P934">
        <v>11.16</v>
      </c>
      <c r="Q934">
        <v>17.100000000000001</v>
      </c>
      <c r="R934">
        <v>6</v>
      </c>
      <c r="S934">
        <v>4.62</v>
      </c>
      <c r="T934">
        <v>0</v>
      </c>
      <c r="U934" t="s">
        <v>22</v>
      </c>
      <c r="V934">
        <f>IF(tbl_Customers[[#This Row],[churn]] = "yes", 1, 0)</f>
        <v>0</v>
      </c>
      <c r="W934" t="str">
        <f>IF(tbl_Customers[[#This Row],[number_customer_service_calls]] &lt;= 1, "0-1 Calls", IF(tbl_Customers[[#This Row],[number_customer_service_calls]] &lt;= 3, "2-3 Calls", IF(tbl_Customers[[#This Row],[number_customer_service_calls]] &lt;=5, "4-5 Calls", "6+ Calls")))</f>
        <v>0-1 Calls</v>
      </c>
      <c r="X934" t="str">
        <f>IF(tbl_Customers[[#This Row],[account_length]] &lt;= 50, "0-50", IF(tbl_Customers[[#This Row],[account_length]] &lt;=100, "51-100", IF(tbl_Customers[[#This Row],[account_length]] &lt;= 150, "101-150", "151+")))</f>
        <v>51-100</v>
      </c>
      <c r="Y934" t="str">
        <f>IF(tbl_Customers[[#This Row],[total_intl_charge]] &lt;= 3, "Low Charges", "High Charges")</f>
        <v>High Charges</v>
      </c>
      <c r="Z934" t="str">
        <f>IF(tbl_Customers[[#This Row],[total_eve_calls]]&lt;=80,"Low Calls",
IF(tbl_Customers[[#This Row],[total_eve_calls]]&lt;=120,"Medium Calls","High Calls"))</f>
        <v>Medium Calls</v>
      </c>
      <c r="AA934" t="str">
        <f>IF(tbl_Customers[[#This Row],[total_eve_charge]]&lt;=15,"Low Charges",
IF(tbl_Customers[[#This Row],[total_eve_charge]]&lt;=20,"Medium Charges","High Charges"))</f>
        <v>Low Charges</v>
      </c>
      <c r="AB9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4" t="str">
        <f>IF(tbl_Customers[[#This Row],[number_vmail_messages]] = 0, "No Usage", IF(tbl_Customers[[#This Row],[number_vmail_messages]] &lt;= 20, "Low Usage", IF(tbl_Customers[[#This Row],[number_vmail_messages]] &lt;= 40, "Medium Usgae", "High Usage")))</f>
        <v>No Usage</v>
      </c>
      <c r="AD934" t="str">
        <f>IF(tbl_Customers[[#This Row],[total_day_minutes]]&lt;=150,"Low Usage", IF(tbl_Customers[[#This Row],[total_day_minutes]]&lt;=200,"Medium Usage", IF(tbl_Customers[[#This Row],[total_day_minutes]]&lt;=250,"High Usage","Very High Usage")))</f>
        <v>Medium Usage</v>
      </c>
      <c r="AE934" t="str">
        <f>IF(tbl_Customers[[#This Row],[total_intl_calls]]&lt;=5,"Low Calls", IF(tbl_Customers[[#This Row],[total_intl_calls]]&lt;=10, "Medium Calls", "High Calls"))</f>
        <v>Medium Calls</v>
      </c>
      <c r="AF9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34" s="36" t="str">
        <f>IF(tbl_Customers[[#This Row],[Churn_Risk_Score]]&gt;=10,"High Risk", IF(tbl_Customers[[#This Row],[Churn_Risk_Score]]&gt;=5,"Medium Risk","Low Risk"))</f>
        <v>Low Risk</v>
      </c>
    </row>
    <row r="935" spans="1:33" x14ac:dyDescent="0.35">
      <c r="A935">
        <v>934</v>
      </c>
      <c r="B935" t="s">
        <v>37</v>
      </c>
      <c r="C935">
        <v>82</v>
      </c>
      <c r="D935" t="s">
        <v>25</v>
      </c>
      <c r="E935" t="s">
        <v>22</v>
      </c>
      <c r="F935" t="s">
        <v>22</v>
      </c>
      <c r="G935">
        <v>0</v>
      </c>
      <c r="H935">
        <v>101</v>
      </c>
      <c r="I935">
        <v>93</v>
      </c>
      <c r="J935">
        <v>17.170000000000002</v>
      </c>
      <c r="K935">
        <v>155.6</v>
      </c>
      <c r="L935">
        <v>104</v>
      </c>
      <c r="M935">
        <v>13.23</v>
      </c>
      <c r="N935">
        <v>304.39999999999998</v>
      </c>
      <c r="O935">
        <v>93</v>
      </c>
      <c r="P935">
        <v>13.7</v>
      </c>
      <c r="Q935">
        <v>13.3</v>
      </c>
      <c r="R935">
        <v>2</v>
      </c>
      <c r="S935">
        <v>3.59</v>
      </c>
      <c r="T935">
        <v>0</v>
      </c>
      <c r="U935" t="s">
        <v>22</v>
      </c>
      <c r="V935">
        <f>IF(tbl_Customers[[#This Row],[churn]] = "yes", 1, 0)</f>
        <v>0</v>
      </c>
      <c r="W935" t="str">
        <f>IF(tbl_Customers[[#This Row],[number_customer_service_calls]] &lt;= 1, "0-1 Calls", IF(tbl_Customers[[#This Row],[number_customer_service_calls]] &lt;= 3, "2-3 Calls", IF(tbl_Customers[[#This Row],[number_customer_service_calls]] &lt;=5, "4-5 Calls", "6+ Calls")))</f>
        <v>0-1 Calls</v>
      </c>
      <c r="X935" t="str">
        <f>IF(tbl_Customers[[#This Row],[account_length]] &lt;= 50, "0-50", IF(tbl_Customers[[#This Row],[account_length]] &lt;=100, "51-100", IF(tbl_Customers[[#This Row],[account_length]] &lt;= 150, "101-150", "151+")))</f>
        <v>51-100</v>
      </c>
      <c r="Y935" t="str">
        <f>IF(tbl_Customers[[#This Row],[total_intl_charge]] &lt;= 3, "Low Charges", "High Charges")</f>
        <v>High Charges</v>
      </c>
      <c r="Z935" t="str">
        <f>IF(tbl_Customers[[#This Row],[total_eve_calls]]&lt;=80,"Low Calls",
IF(tbl_Customers[[#This Row],[total_eve_calls]]&lt;=120,"Medium Calls","High Calls"))</f>
        <v>Medium Calls</v>
      </c>
      <c r="AA935" t="str">
        <f>IF(tbl_Customers[[#This Row],[total_eve_charge]]&lt;=15,"Low Charges",
IF(tbl_Customers[[#This Row],[total_eve_charge]]&lt;=20,"Medium Charges","High Charges"))</f>
        <v>Low Charges</v>
      </c>
      <c r="AB9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5" t="str">
        <f>IF(tbl_Customers[[#This Row],[number_vmail_messages]] = 0, "No Usage", IF(tbl_Customers[[#This Row],[number_vmail_messages]] &lt;= 20, "Low Usage", IF(tbl_Customers[[#This Row],[number_vmail_messages]] &lt;= 40, "Medium Usgae", "High Usage")))</f>
        <v>No Usage</v>
      </c>
      <c r="AD935" t="str">
        <f>IF(tbl_Customers[[#This Row],[total_day_minutes]]&lt;=150,"Low Usage", IF(tbl_Customers[[#This Row],[total_day_minutes]]&lt;=200,"Medium Usage", IF(tbl_Customers[[#This Row],[total_day_minutes]]&lt;=250,"High Usage","Very High Usage")))</f>
        <v>Low Usage</v>
      </c>
      <c r="AE935" t="str">
        <f>IF(tbl_Customers[[#This Row],[total_intl_calls]]&lt;=5,"Low Calls", IF(tbl_Customers[[#This Row],[total_intl_calls]]&lt;=10, "Medium Calls", "High Calls"))</f>
        <v>Low Calls</v>
      </c>
      <c r="AF9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35" s="36" t="str">
        <f>IF(tbl_Customers[[#This Row],[Churn_Risk_Score]]&gt;=10,"High Risk", IF(tbl_Customers[[#This Row],[Churn_Risk_Score]]&gt;=5,"Medium Risk","Low Risk"))</f>
        <v>Low Risk</v>
      </c>
    </row>
    <row r="936" spans="1:33" x14ac:dyDescent="0.35">
      <c r="A936">
        <v>935</v>
      </c>
      <c r="B936" t="s">
        <v>34</v>
      </c>
      <c r="C936">
        <v>152</v>
      </c>
      <c r="D936" t="s">
        <v>21</v>
      </c>
      <c r="E936" t="s">
        <v>22</v>
      </c>
      <c r="F936" t="s">
        <v>22</v>
      </c>
      <c r="G936">
        <v>0</v>
      </c>
      <c r="H936">
        <v>206.3</v>
      </c>
      <c r="I936">
        <v>98</v>
      </c>
      <c r="J936">
        <v>35.07</v>
      </c>
      <c r="K936">
        <v>292.8</v>
      </c>
      <c r="L936">
        <v>82</v>
      </c>
      <c r="M936">
        <v>24.89</v>
      </c>
      <c r="N936">
        <v>43.7</v>
      </c>
      <c r="O936">
        <v>121</v>
      </c>
      <c r="P936">
        <v>1.97</v>
      </c>
      <c r="Q936">
        <v>10.6</v>
      </c>
      <c r="R936">
        <v>4</v>
      </c>
      <c r="S936">
        <v>2.86</v>
      </c>
      <c r="T936">
        <v>1</v>
      </c>
      <c r="U936" t="s">
        <v>22</v>
      </c>
      <c r="V936">
        <f>IF(tbl_Customers[[#This Row],[churn]] = "yes", 1, 0)</f>
        <v>0</v>
      </c>
      <c r="W936" t="str">
        <f>IF(tbl_Customers[[#This Row],[number_customer_service_calls]] &lt;= 1, "0-1 Calls", IF(tbl_Customers[[#This Row],[number_customer_service_calls]] &lt;= 3, "2-3 Calls", IF(tbl_Customers[[#This Row],[number_customer_service_calls]] &lt;=5, "4-5 Calls", "6+ Calls")))</f>
        <v>0-1 Calls</v>
      </c>
      <c r="X936" t="str">
        <f>IF(tbl_Customers[[#This Row],[account_length]] &lt;= 50, "0-50", IF(tbl_Customers[[#This Row],[account_length]] &lt;=100, "51-100", IF(tbl_Customers[[#This Row],[account_length]] &lt;= 150, "101-150", "151+")))</f>
        <v>151+</v>
      </c>
      <c r="Y936" t="str">
        <f>IF(tbl_Customers[[#This Row],[total_intl_charge]] &lt;= 3, "Low Charges", "High Charges")</f>
        <v>Low Charges</v>
      </c>
      <c r="Z936" t="str">
        <f>IF(tbl_Customers[[#This Row],[total_eve_calls]]&lt;=80,"Low Calls",
IF(tbl_Customers[[#This Row],[total_eve_calls]]&lt;=120,"Medium Calls","High Calls"))</f>
        <v>Medium Calls</v>
      </c>
      <c r="AA936" t="str">
        <f>IF(tbl_Customers[[#This Row],[total_eve_charge]]&lt;=15,"Low Charges",
IF(tbl_Customers[[#This Row],[total_eve_charge]]&lt;=20,"Medium Charges","High Charges"))</f>
        <v>High Charges</v>
      </c>
      <c r="AB9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36" t="str">
        <f>IF(tbl_Customers[[#This Row],[number_vmail_messages]] = 0, "No Usage", IF(tbl_Customers[[#This Row],[number_vmail_messages]] &lt;= 20, "Low Usage", IF(tbl_Customers[[#This Row],[number_vmail_messages]] &lt;= 40, "Medium Usgae", "High Usage")))</f>
        <v>No Usage</v>
      </c>
      <c r="AD936" t="str">
        <f>IF(tbl_Customers[[#This Row],[total_day_minutes]]&lt;=150,"Low Usage", IF(tbl_Customers[[#This Row],[total_day_minutes]]&lt;=200,"Medium Usage", IF(tbl_Customers[[#This Row],[total_day_minutes]]&lt;=250,"High Usage","Very High Usage")))</f>
        <v>High Usage</v>
      </c>
      <c r="AE936" t="str">
        <f>IF(tbl_Customers[[#This Row],[total_intl_calls]]&lt;=5,"Low Calls", IF(tbl_Customers[[#This Row],[total_intl_calls]]&lt;=10, "Medium Calls", "High Calls"))</f>
        <v>Low Calls</v>
      </c>
      <c r="AF9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6" s="36" t="str">
        <f>IF(tbl_Customers[[#This Row],[Churn_Risk_Score]]&gt;=10,"High Risk", IF(tbl_Customers[[#This Row],[Churn_Risk_Score]]&gt;=5,"Medium Risk","Low Risk"))</f>
        <v>Low Risk</v>
      </c>
    </row>
    <row r="937" spans="1:33" x14ac:dyDescent="0.35">
      <c r="A937">
        <v>936</v>
      </c>
      <c r="B937" t="s">
        <v>71</v>
      </c>
      <c r="C937">
        <v>108</v>
      </c>
      <c r="D937" t="s">
        <v>25</v>
      </c>
      <c r="E937" t="s">
        <v>22</v>
      </c>
      <c r="F937" t="s">
        <v>23</v>
      </c>
      <c r="G937">
        <v>15</v>
      </c>
      <c r="H937">
        <v>165.1</v>
      </c>
      <c r="I937">
        <v>85</v>
      </c>
      <c r="J937">
        <v>28.07</v>
      </c>
      <c r="K937">
        <v>267</v>
      </c>
      <c r="L937">
        <v>93</v>
      </c>
      <c r="M937">
        <v>22.7</v>
      </c>
      <c r="N937">
        <v>250.7</v>
      </c>
      <c r="O937">
        <v>114</v>
      </c>
      <c r="P937">
        <v>11.28</v>
      </c>
      <c r="Q937">
        <v>10.9</v>
      </c>
      <c r="R937">
        <v>4</v>
      </c>
      <c r="S937">
        <v>2.94</v>
      </c>
      <c r="T937">
        <v>1</v>
      </c>
      <c r="U937" t="s">
        <v>22</v>
      </c>
      <c r="V937">
        <f>IF(tbl_Customers[[#This Row],[churn]] = "yes", 1, 0)</f>
        <v>0</v>
      </c>
      <c r="W937" t="str">
        <f>IF(tbl_Customers[[#This Row],[number_customer_service_calls]] &lt;= 1, "0-1 Calls", IF(tbl_Customers[[#This Row],[number_customer_service_calls]] &lt;= 3, "2-3 Calls", IF(tbl_Customers[[#This Row],[number_customer_service_calls]] &lt;=5, "4-5 Calls", "6+ Calls")))</f>
        <v>0-1 Calls</v>
      </c>
      <c r="X937" t="str">
        <f>IF(tbl_Customers[[#This Row],[account_length]] &lt;= 50, "0-50", IF(tbl_Customers[[#This Row],[account_length]] &lt;=100, "51-100", IF(tbl_Customers[[#This Row],[account_length]] &lt;= 150, "101-150", "151+")))</f>
        <v>101-150</v>
      </c>
      <c r="Y937" t="str">
        <f>IF(tbl_Customers[[#This Row],[total_intl_charge]] &lt;= 3, "Low Charges", "High Charges")</f>
        <v>Low Charges</v>
      </c>
      <c r="Z937" t="str">
        <f>IF(tbl_Customers[[#This Row],[total_eve_calls]]&lt;=80,"Low Calls",
IF(tbl_Customers[[#This Row],[total_eve_calls]]&lt;=120,"Medium Calls","High Calls"))</f>
        <v>Medium Calls</v>
      </c>
      <c r="AA937" t="str">
        <f>IF(tbl_Customers[[#This Row],[total_eve_charge]]&lt;=15,"Low Charges",
IF(tbl_Customers[[#This Row],[total_eve_charge]]&lt;=20,"Medium Charges","High Charges"))</f>
        <v>High Charges</v>
      </c>
      <c r="AB9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7" t="str">
        <f>IF(tbl_Customers[[#This Row],[number_vmail_messages]] = 0, "No Usage", IF(tbl_Customers[[#This Row],[number_vmail_messages]] &lt;= 20, "Low Usage", IF(tbl_Customers[[#This Row],[number_vmail_messages]] &lt;= 40, "Medium Usgae", "High Usage")))</f>
        <v>Low Usage</v>
      </c>
      <c r="AD937" t="str">
        <f>IF(tbl_Customers[[#This Row],[total_day_minutes]]&lt;=150,"Low Usage", IF(tbl_Customers[[#This Row],[total_day_minutes]]&lt;=200,"Medium Usage", IF(tbl_Customers[[#This Row],[total_day_minutes]]&lt;=250,"High Usage","Very High Usage")))</f>
        <v>Medium Usage</v>
      </c>
      <c r="AE937" t="str">
        <f>IF(tbl_Customers[[#This Row],[total_intl_calls]]&lt;=5,"Low Calls", IF(tbl_Customers[[#This Row],[total_intl_calls]]&lt;=10, "Medium Calls", "High Calls"))</f>
        <v>Low Calls</v>
      </c>
      <c r="AF9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37" s="36" t="str">
        <f>IF(tbl_Customers[[#This Row],[Churn_Risk_Score]]&gt;=10,"High Risk", IF(tbl_Customers[[#This Row],[Churn_Risk_Score]]&gt;=5,"Medium Risk","Low Risk"))</f>
        <v>Low Risk</v>
      </c>
    </row>
    <row r="938" spans="1:33" x14ac:dyDescent="0.35">
      <c r="A938">
        <v>937</v>
      </c>
      <c r="B938" t="s">
        <v>20</v>
      </c>
      <c r="C938">
        <v>98</v>
      </c>
      <c r="D938" t="s">
        <v>25</v>
      </c>
      <c r="E938" t="s">
        <v>22</v>
      </c>
      <c r="F938" t="s">
        <v>22</v>
      </c>
      <c r="G938">
        <v>0</v>
      </c>
      <c r="H938">
        <v>165</v>
      </c>
      <c r="I938">
        <v>129</v>
      </c>
      <c r="J938">
        <v>28.05</v>
      </c>
      <c r="K938">
        <v>202.6</v>
      </c>
      <c r="L938">
        <v>113</v>
      </c>
      <c r="M938">
        <v>17.22</v>
      </c>
      <c r="N938">
        <v>172.3</v>
      </c>
      <c r="O938">
        <v>94</v>
      </c>
      <c r="P938">
        <v>7.75</v>
      </c>
      <c r="Q938">
        <v>12.5</v>
      </c>
      <c r="R938">
        <v>7</v>
      </c>
      <c r="S938">
        <v>3.38</v>
      </c>
      <c r="T938">
        <v>1</v>
      </c>
      <c r="U938" t="s">
        <v>23</v>
      </c>
      <c r="V938">
        <f>IF(tbl_Customers[[#This Row],[churn]] = "yes", 1, 0)</f>
        <v>1</v>
      </c>
      <c r="W938" t="str">
        <f>IF(tbl_Customers[[#This Row],[number_customer_service_calls]] &lt;= 1, "0-1 Calls", IF(tbl_Customers[[#This Row],[number_customer_service_calls]] &lt;= 3, "2-3 Calls", IF(tbl_Customers[[#This Row],[number_customer_service_calls]] &lt;=5, "4-5 Calls", "6+ Calls")))</f>
        <v>0-1 Calls</v>
      </c>
      <c r="X938" t="str">
        <f>IF(tbl_Customers[[#This Row],[account_length]] &lt;= 50, "0-50", IF(tbl_Customers[[#This Row],[account_length]] &lt;=100, "51-100", IF(tbl_Customers[[#This Row],[account_length]] &lt;= 150, "101-150", "151+")))</f>
        <v>51-100</v>
      </c>
      <c r="Y938" t="str">
        <f>IF(tbl_Customers[[#This Row],[total_intl_charge]] &lt;= 3, "Low Charges", "High Charges")</f>
        <v>High Charges</v>
      </c>
      <c r="Z938" t="str">
        <f>IF(tbl_Customers[[#This Row],[total_eve_calls]]&lt;=80,"Low Calls",
IF(tbl_Customers[[#This Row],[total_eve_calls]]&lt;=120,"Medium Calls","High Calls"))</f>
        <v>Medium Calls</v>
      </c>
      <c r="AA938" t="str">
        <f>IF(tbl_Customers[[#This Row],[total_eve_charge]]&lt;=15,"Low Charges",
IF(tbl_Customers[[#This Row],[total_eve_charge]]&lt;=20,"Medium Charges","High Charges"))</f>
        <v>Medium Charges</v>
      </c>
      <c r="AB9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8" t="str">
        <f>IF(tbl_Customers[[#This Row],[number_vmail_messages]] = 0, "No Usage", IF(tbl_Customers[[#This Row],[number_vmail_messages]] &lt;= 20, "Low Usage", IF(tbl_Customers[[#This Row],[number_vmail_messages]] &lt;= 40, "Medium Usgae", "High Usage")))</f>
        <v>No Usage</v>
      </c>
      <c r="AD938" t="str">
        <f>IF(tbl_Customers[[#This Row],[total_day_minutes]]&lt;=150,"Low Usage", IF(tbl_Customers[[#This Row],[total_day_minutes]]&lt;=200,"Medium Usage", IF(tbl_Customers[[#This Row],[total_day_minutes]]&lt;=250,"High Usage","Very High Usage")))</f>
        <v>Medium Usage</v>
      </c>
      <c r="AE938" t="str">
        <f>IF(tbl_Customers[[#This Row],[total_intl_calls]]&lt;=5,"Low Calls", IF(tbl_Customers[[#This Row],[total_intl_calls]]&lt;=10, "Medium Calls", "High Calls"))</f>
        <v>Medium Calls</v>
      </c>
      <c r="AF9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38" s="36" t="str">
        <f>IF(tbl_Customers[[#This Row],[Churn_Risk_Score]]&gt;=10,"High Risk", IF(tbl_Customers[[#This Row],[Churn_Risk_Score]]&gt;=5,"Medium Risk","Low Risk"))</f>
        <v>Low Risk</v>
      </c>
    </row>
    <row r="939" spans="1:33" x14ac:dyDescent="0.35">
      <c r="A939">
        <v>938</v>
      </c>
      <c r="B939" t="s">
        <v>72</v>
      </c>
      <c r="C939">
        <v>130</v>
      </c>
      <c r="D939" t="s">
        <v>21</v>
      </c>
      <c r="E939" t="s">
        <v>22</v>
      </c>
      <c r="F939" t="s">
        <v>22</v>
      </c>
      <c r="G939">
        <v>0</v>
      </c>
      <c r="H939">
        <v>155.9</v>
      </c>
      <c r="I939">
        <v>95</v>
      </c>
      <c r="J939">
        <v>26.5</v>
      </c>
      <c r="K939">
        <v>256.10000000000002</v>
      </c>
      <c r="L939">
        <v>97</v>
      </c>
      <c r="M939">
        <v>21.77</v>
      </c>
      <c r="N939">
        <v>262.89999999999998</v>
      </c>
      <c r="O939">
        <v>103</v>
      </c>
      <c r="P939">
        <v>11.83</v>
      </c>
      <c r="Q939">
        <v>11.7</v>
      </c>
      <c r="R939">
        <v>3</v>
      </c>
      <c r="S939">
        <v>3.16</v>
      </c>
      <c r="T939">
        <v>3</v>
      </c>
      <c r="U939" t="s">
        <v>22</v>
      </c>
      <c r="V939">
        <f>IF(tbl_Customers[[#This Row],[churn]] = "yes", 1, 0)</f>
        <v>0</v>
      </c>
      <c r="W939" t="str">
        <f>IF(tbl_Customers[[#This Row],[number_customer_service_calls]] &lt;= 1, "0-1 Calls", IF(tbl_Customers[[#This Row],[number_customer_service_calls]] &lt;= 3, "2-3 Calls", IF(tbl_Customers[[#This Row],[number_customer_service_calls]] &lt;=5, "4-5 Calls", "6+ Calls")))</f>
        <v>2-3 Calls</v>
      </c>
      <c r="X939" t="str">
        <f>IF(tbl_Customers[[#This Row],[account_length]] &lt;= 50, "0-50", IF(tbl_Customers[[#This Row],[account_length]] &lt;=100, "51-100", IF(tbl_Customers[[#This Row],[account_length]] &lt;= 150, "101-150", "151+")))</f>
        <v>101-150</v>
      </c>
      <c r="Y939" t="str">
        <f>IF(tbl_Customers[[#This Row],[total_intl_charge]] &lt;= 3, "Low Charges", "High Charges")</f>
        <v>High Charges</v>
      </c>
      <c r="Z939" t="str">
        <f>IF(tbl_Customers[[#This Row],[total_eve_calls]]&lt;=80,"Low Calls",
IF(tbl_Customers[[#This Row],[total_eve_calls]]&lt;=120,"Medium Calls","High Calls"))</f>
        <v>Medium Calls</v>
      </c>
      <c r="AA939" t="str">
        <f>IF(tbl_Customers[[#This Row],[total_eve_charge]]&lt;=15,"Low Charges",
IF(tbl_Customers[[#This Row],[total_eve_charge]]&lt;=20,"Medium Charges","High Charges"))</f>
        <v>High Charges</v>
      </c>
      <c r="AB9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9" t="str">
        <f>IF(tbl_Customers[[#This Row],[number_vmail_messages]] = 0, "No Usage", IF(tbl_Customers[[#This Row],[number_vmail_messages]] &lt;= 20, "Low Usage", IF(tbl_Customers[[#This Row],[number_vmail_messages]] &lt;= 40, "Medium Usgae", "High Usage")))</f>
        <v>No Usage</v>
      </c>
      <c r="AD939" t="str">
        <f>IF(tbl_Customers[[#This Row],[total_day_minutes]]&lt;=150,"Low Usage", IF(tbl_Customers[[#This Row],[total_day_minutes]]&lt;=200,"Medium Usage", IF(tbl_Customers[[#This Row],[total_day_minutes]]&lt;=250,"High Usage","Very High Usage")))</f>
        <v>Medium Usage</v>
      </c>
      <c r="AE939" t="str">
        <f>IF(tbl_Customers[[#This Row],[total_intl_calls]]&lt;=5,"Low Calls", IF(tbl_Customers[[#This Row],[total_intl_calls]]&lt;=10, "Medium Calls", "High Calls"))</f>
        <v>Low Calls</v>
      </c>
      <c r="AF9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39" s="36" t="str">
        <f>IF(tbl_Customers[[#This Row],[Churn_Risk_Score]]&gt;=10,"High Risk", IF(tbl_Customers[[#This Row],[Churn_Risk_Score]]&gt;=5,"Medium Risk","Low Risk"))</f>
        <v>Low Risk</v>
      </c>
    </row>
    <row r="940" spans="1:33" x14ac:dyDescent="0.35">
      <c r="A940">
        <v>939</v>
      </c>
      <c r="B940" t="s">
        <v>40</v>
      </c>
      <c r="C940">
        <v>136</v>
      </c>
      <c r="D940" t="s">
        <v>25</v>
      </c>
      <c r="E940" t="s">
        <v>23</v>
      </c>
      <c r="F940" t="s">
        <v>22</v>
      </c>
      <c r="G940">
        <v>0</v>
      </c>
      <c r="H940">
        <v>199.2</v>
      </c>
      <c r="I940">
        <v>122</v>
      </c>
      <c r="J940">
        <v>33.86</v>
      </c>
      <c r="K940">
        <v>214.7</v>
      </c>
      <c r="L940">
        <v>114</v>
      </c>
      <c r="M940">
        <v>18.25</v>
      </c>
      <c r="N940">
        <v>150.9</v>
      </c>
      <c r="O940">
        <v>105</v>
      </c>
      <c r="P940">
        <v>6.79</v>
      </c>
      <c r="Q940">
        <v>11.8</v>
      </c>
      <c r="R940">
        <v>7</v>
      </c>
      <c r="S940">
        <v>3.19</v>
      </c>
      <c r="T940">
        <v>1</v>
      </c>
      <c r="U940" t="s">
        <v>22</v>
      </c>
      <c r="V940">
        <f>IF(tbl_Customers[[#This Row],[churn]] = "yes", 1, 0)</f>
        <v>0</v>
      </c>
      <c r="W940" t="str">
        <f>IF(tbl_Customers[[#This Row],[number_customer_service_calls]] &lt;= 1, "0-1 Calls", IF(tbl_Customers[[#This Row],[number_customer_service_calls]] &lt;= 3, "2-3 Calls", IF(tbl_Customers[[#This Row],[number_customer_service_calls]] &lt;=5, "4-5 Calls", "6+ Calls")))</f>
        <v>0-1 Calls</v>
      </c>
      <c r="X940" t="str">
        <f>IF(tbl_Customers[[#This Row],[account_length]] &lt;= 50, "0-50", IF(tbl_Customers[[#This Row],[account_length]] &lt;=100, "51-100", IF(tbl_Customers[[#This Row],[account_length]] &lt;= 150, "101-150", "151+")))</f>
        <v>101-150</v>
      </c>
      <c r="Y940" t="str">
        <f>IF(tbl_Customers[[#This Row],[total_intl_charge]] &lt;= 3, "Low Charges", "High Charges")</f>
        <v>High Charges</v>
      </c>
      <c r="Z940" t="str">
        <f>IF(tbl_Customers[[#This Row],[total_eve_calls]]&lt;=80,"Low Calls",
IF(tbl_Customers[[#This Row],[total_eve_calls]]&lt;=120,"Medium Calls","High Calls"))</f>
        <v>Medium Calls</v>
      </c>
      <c r="AA940" t="str">
        <f>IF(tbl_Customers[[#This Row],[total_eve_charge]]&lt;=15,"Low Charges",
IF(tbl_Customers[[#This Row],[total_eve_charge]]&lt;=20,"Medium Charges","High Charges"))</f>
        <v>Medium Charges</v>
      </c>
      <c r="AB9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0" t="str">
        <f>IF(tbl_Customers[[#This Row],[number_vmail_messages]] = 0, "No Usage", IF(tbl_Customers[[#This Row],[number_vmail_messages]] &lt;= 20, "Low Usage", IF(tbl_Customers[[#This Row],[number_vmail_messages]] &lt;= 40, "Medium Usgae", "High Usage")))</f>
        <v>No Usage</v>
      </c>
      <c r="AD940" t="str">
        <f>IF(tbl_Customers[[#This Row],[total_day_minutes]]&lt;=150,"Low Usage", IF(tbl_Customers[[#This Row],[total_day_minutes]]&lt;=200,"Medium Usage", IF(tbl_Customers[[#This Row],[total_day_minutes]]&lt;=250,"High Usage","Very High Usage")))</f>
        <v>Medium Usage</v>
      </c>
      <c r="AE940" t="str">
        <f>IF(tbl_Customers[[#This Row],[total_intl_calls]]&lt;=5,"Low Calls", IF(tbl_Customers[[#This Row],[total_intl_calls]]&lt;=10, "Medium Calls", "High Calls"))</f>
        <v>Medium Calls</v>
      </c>
      <c r="AF9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40" s="36" t="str">
        <f>IF(tbl_Customers[[#This Row],[Churn_Risk_Score]]&gt;=10,"High Risk", IF(tbl_Customers[[#This Row],[Churn_Risk_Score]]&gt;=5,"Medium Risk","Low Risk"))</f>
        <v>Medium Risk</v>
      </c>
    </row>
    <row r="941" spans="1:33" x14ac:dyDescent="0.35">
      <c r="A941">
        <v>940</v>
      </c>
      <c r="B941" t="s">
        <v>27</v>
      </c>
      <c r="C941">
        <v>47</v>
      </c>
      <c r="D941" t="s">
        <v>21</v>
      </c>
      <c r="E941" t="s">
        <v>22</v>
      </c>
      <c r="F941" t="s">
        <v>22</v>
      </c>
      <c r="G941">
        <v>0</v>
      </c>
      <c r="H941">
        <v>155.30000000000001</v>
      </c>
      <c r="I941">
        <v>116</v>
      </c>
      <c r="J941">
        <v>26.4</v>
      </c>
      <c r="K941">
        <v>188.2</v>
      </c>
      <c r="L941">
        <v>85</v>
      </c>
      <c r="M941">
        <v>16</v>
      </c>
      <c r="N941">
        <v>247</v>
      </c>
      <c r="O941">
        <v>73</v>
      </c>
      <c r="P941">
        <v>11.12</v>
      </c>
      <c r="Q941">
        <v>12.3</v>
      </c>
      <c r="R941">
        <v>4</v>
      </c>
      <c r="S941">
        <v>3.32</v>
      </c>
      <c r="T941">
        <v>3</v>
      </c>
      <c r="U941" t="s">
        <v>22</v>
      </c>
      <c r="V941">
        <f>IF(tbl_Customers[[#This Row],[churn]] = "yes", 1, 0)</f>
        <v>0</v>
      </c>
      <c r="W941" t="str">
        <f>IF(tbl_Customers[[#This Row],[number_customer_service_calls]] &lt;= 1, "0-1 Calls", IF(tbl_Customers[[#This Row],[number_customer_service_calls]] &lt;= 3, "2-3 Calls", IF(tbl_Customers[[#This Row],[number_customer_service_calls]] &lt;=5, "4-5 Calls", "6+ Calls")))</f>
        <v>2-3 Calls</v>
      </c>
      <c r="X941" t="str">
        <f>IF(tbl_Customers[[#This Row],[account_length]] &lt;= 50, "0-50", IF(tbl_Customers[[#This Row],[account_length]] &lt;=100, "51-100", IF(tbl_Customers[[#This Row],[account_length]] &lt;= 150, "101-150", "151+")))</f>
        <v>0-50</v>
      </c>
      <c r="Y941" t="str">
        <f>IF(tbl_Customers[[#This Row],[total_intl_charge]] &lt;= 3, "Low Charges", "High Charges")</f>
        <v>High Charges</v>
      </c>
      <c r="Z941" t="str">
        <f>IF(tbl_Customers[[#This Row],[total_eve_calls]]&lt;=80,"Low Calls",
IF(tbl_Customers[[#This Row],[total_eve_calls]]&lt;=120,"Medium Calls","High Calls"))</f>
        <v>Medium Calls</v>
      </c>
      <c r="AA941" t="str">
        <f>IF(tbl_Customers[[#This Row],[total_eve_charge]]&lt;=15,"Low Charges",
IF(tbl_Customers[[#This Row],[total_eve_charge]]&lt;=20,"Medium Charges","High Charges"))</f>
        <v>Medium Charges</v>
      </c>
      <c r="AB9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1" t="str">
        <f>IF(tbl_Customers[[#This Row],[number_vmail_messages]] = 0, "No Usage", IF(tbl_Customers[[#This Row],[number_vmail_messages]] &lt;= 20, "Low Usage", IF(tbl_Customers[[#This Row],[number_vmail_messages]] &lt;= 40, "Medium Usgae", "High Usage")))</f>
        <v>No Usage</v>
      </c>
      <c r="AD941" t="str">
        <f>IF(tbl_Customers[[#This Row],[total_day_minutes]]&lt;=150,"Low Usage", IF(tbl_Customers[[#This Row],[total_day_minutes]]&lt;=200,"Medium Usage", IF(tbl_Customers[[#This Row],[total_day_minutes]]&lt;=250,"High Usage","Very High Usage")))</f>
        <v>Medium Usage</v>
      </c>
      <c r="AE941" t="str">
        <f>IF(tbl_Customers[[#This Row],[total_intl_calls]]&lt;=5,"Low Calls", IF(tbl_Customers[[#This Row],[total_intl_calls]]&lt;=10, "Medium Calls", "High Calls"))</f>
        <v>Low Calls</v>
      </c>
      <c r="AF9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41" s="36" t="str">
        <f>IF(tbl_Customers[[#This Row],[Churn_Risk_Score]]&gt;=10,"High Risk", IF(tbl_Customers[[#This Row],[Churn_Risk_Score]]&gt;=5,"Medium Risk","Low Risk"))</f>
        <v>Low Risk</v>
      </c>
    </row>
    <row r="942" spans="1:33" x14ac:dyDescent="0.35">
      <c r="A942">
        <v>941</v>
      </c>
      <c r="B942" t="s">
        <v>26</v>
      </c>
      <c r="C942">
        <v>189</v>
      </c>
      <c r="D942" t="s">
        <v>21</v>
      </c>
      <c r="E942" t="s">
        <v>22</v>
      </c>
      <c r="F942" t="s">
        <v>22</v>
      </c>
      <c r="G942">
        <v>0</v>
      </c>
      <c r="H942">
        <v>208.3</v>
      </c>
      <c r="I942">
        <v>106</v>
      </c>
      <c r="J942">
        <v>35.409999999999997</v>
      </c>
      <c r="K942">
        <v>236.7</v>
      </c>
      <c r="L942">
        <v>123</v>
      </c>
      <c r="M942">
        <v>20.12</v>
      </c>
      <c r="N942">
        <v>179.1</v>
      </c>
      <c r="O942">
        <v>120</v>
      </c>
      <c r="P942">
        <v>8.06</v>
      </c>
      <c r="Q942">
        <v>11.3</v>
      </c>
      <c r="R942">
        <v>5</v>
      </c>
      <c r="S942">
        <v>3.05</v>
      </c>
      <c r="T942">
        <v>3</v>
      </c>
      <c r="U942" t="s">
        <v>22</v>
      </c>
      <c r="V942">
        <f>IF(tbl_Customers[[#This Row],[churn]] = "yes", 1, 0)</f>
        <v>0</v>
      </c>
      <c r="W942" t="str">
        <f>IF(tbl_Customers[[#This Row],[number_customer_service_calls]] &lt;= 1, "0-1 Calls", IF(tbl_Customers[[#This Row],[number_customer_service_calls]] &lt;= 3, "2-3 Calls", IF(tbl_Customers[[#This Row],[number_customer_service_calls]] &lt;=5, "4-5 Calls", "6+ Calls")))</f>
        <v>2-3 Calls</v>
      </c>
      <c r="X942" t="str">
        <f>IF(tbl_Customers[[#This Row],[account_length]] &lt;= 50, "0-50", IF(tbl_Customers[[#This Row],[account_length]] &lt;=100, "51-100", IF(tbl_Customers[[#This Row],[account_length]] &lt;= 150, "101-150", "151+")))</f>
        <v>151+</v>
      </c>
      <c r="Y942" t="str">
        <f>IF(tbl_Customers[[#This Row],[total_intl_charge]] &lt;= 3, "Low Charges", "High Charges")</f>
        <v>High Charges</v>
      </c>
      <c r="Z942" t="str">
        <f>IF(tbl_Customers[[#This Row],[total_eve_calls]]&lt;=80,"Low Calls",
IF(tbl_Customers[[#This Row],[total_eve_calls]]&lt;=120,"Medium Calls","High Calls"))</f>
        <v>High Calls</v>
      </c>
      <c r="AA942" t="str">
        <f>IF(tbl_Customers[[#This Row],[total_eve_charge]]&lt;=15,"Low Charges",
IF(tbl_Customers[[#This Row],[total_eve_charge]]&lt;=20,"Medium Charges","High Charges"))</f>
        <v>High Charges</v>
      </c>
      <c r="AB9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2" t="str">
        <f>IF(tbl_Customers[[#This Row],[number_vmail_messages]] = 0, "No Usage", IF(tbl_Customers[[#This Row],[number_vmail_messages]] &lt;= 20, "Low Usage", IF(tbl_Customers[[#This Row],[number_vmail_messages]] &lt;= 40, "Medium Usgae", "High Usage")))</f>
        <v>No Usage</v>
      </c>
      <c r="AD942" t="str">
        <f>IF(tbl_Customers[[#This Row],[total_day_minutes]]&lt;=150,"Low Usage", IF(tbl_Customers[[#This Row],[total_day_minutes]]&lt;=200,"Medium Usage", IF(tbl_Customers[[#This Row],[total_day_minutes]]&lt;=250,"High Usage","Very High Usage")))</f>
        <v>High Usage</v>
      </c>
      <c r="AE942" t="str">
        <f>IF(tbl_Customers[[#This Row],[total_intl_calls]]&lt;=5,"Low Calls", IF(tbl_Customers[[#This Row],[total_intl_calls]]&lt;=10, "Medium Calls", "High Calls"))</f>
        <v>Low Calls</v>
      </c>
      <c r="AF9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42" s="36" t="str">
        <f>IF(tbl_Customers[[#This Row],[Churn_Risk_Score]]&gt;=10,"High Risk", IF(tbl_Customers[[#This Row],[Churn_Risk_Score]]&gt;=5,"Medium Risk","Low Risk"))</f>
        <v>Low Risk</v>
      </c>
    </row>
    <row r="943" spans="1:33" x14ac:dyDescent="0.35">
      <c r="A943">
        <v>942</v>
      </c>
      <c r="B943" t="s">
        <v>65</v>
      </c>
      <c r="C943">
        <v>107</v>
      </c>
      <c r="D943" t="s">
        <v>21</v>
      </c>
      <c r="E943" t="s">
        <v>22</v>
      </c>
      <c r="F943" t="s">
        <v>22</v>
      </c>
      <c r="G943">
        <v>0</v>
      </c>
      <c r="H943">
        <v>157.1</v>
      </c>
      <c r="I943">
        <v>79</v>
      </c>
      <c r="J943">
        <v>26.71</v>
      </c>
      <c r="K943">
        <v>162.6</v>
      </c>
      <c r="L943">
        <v>124</v>
      </c>
      <c r="M943">
        <v>13.82</v>
      </c>
      <c r="N943">
        <v>150</v>
      </c>
      <c r="O943">
        <v>138</v>
      </c>
      <c r="P943">
        <v>6.75</v>
      </c>
      <c r="Q943">
        <v>12.1</v>
      </c>
      <c r="R943">
        <v>6</v>
      </c>
      <c r="S943">
        <v>3.27</v>
      </c>
      <c r="T943">
        <v>1</v>
      </c>
      <c r="U943" t="s">
        <v>22</v>
      </c>
      <c r="V943">
        <f>IF(tbl_Customers[[#This Row],[churn]] = "yes", 1, 0)</f>
        <v>0</v>
      </c>
      <c r="W943" t="str">
        <f>IF(tbl_Customers[[#This Row],[number_customer_service_calls]] &lt;= 1, "0-1 Calls", IF(tbl_Customers[[#This Row],[number_customer_service_calls]] &lt;= 3, "2-3 Calls", IF(tbl_Customers[[#This Row],[number_customer_service_calls]] &lt;=5, "4-5 Calls", "6+ Calls")))</f>
        <v>0-1 Calls</v>
      </c>
      <c r="X943" t="str">
        <f>IF(tbl_Customers[[#This Row],[account_length]] &lt;= 50, "0-50", IF(tbl_Customers[[#This Row],[account_length]] &lt;=100, "51-100", IF(tbl_Customers[[#This Row],[account_length]] &lt;= 150, "101-150", "151+")))</f>
        <v>101-150</v>
      </c>
      <c r="Y943" t="str">
        <f>IF(tbl_Customers[[#This Row],[total_intl_charge]] &lt;= 3, "Low Charges", "High Charges")</f>
        <v>High Charges</v>
      </c>
      <c r="Z943" t="str">
        <f>IF(tbl_Customers[[#This Row],[total_eve_calls]]&lt;=80,"Low Calls",
IF(tbl_Customers[[#This Row],[total_eve_calls]]&lt;=120,"Medium Calls","High Calls"))</f>
        <v>High Calls</v>
      </c>
      <c r="AA943" t="str">
        <f>IF(tbl_Customers[[#This Row],[total_eve_charge]]&lt;=15,"Low Charges",
IF(tbl_Customers[[#This Row],[total_eve_charge]]&lt;=20,"Medium Charges","High Charges"))</f>
        <v>Low Charges</v>
      </c>
      <c r="AB9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3" t="str">
        <f>IF(tbl_Customers[[#This Row],[number_vmail_messages]] = 0, "No Usage", IF(tbl_Customers[[#This Row],[number_vmail_messages]] &lt;= 20, "Low Usage", IF(tbl_Customers[[#This Row],[number_vmail_messages]] &lt;= 40, "Medium Usgae", "High Usage")))</f>
        <v>No Usage</v>
      </c>
      <c r="AD943" t="str">
        <f>IF(tbl_Customers[[#This Row],[total_day_minutes]]&lt;=150,"Low Usage", IF(tbl_Customers[[#This Row],[total_day_minutes]]&lt;=200,"Medium Usage", IF(tbl_Customers[[#This Row],[total_day_minutes]]&lt;=250,"High Usage","Very High Usage")))</f>
        <v>Medium Usage</v>
      </c>
      <c r="AE943" t="str">
        <f>IF(tbl_Customers[[#This Row],[total_intl_calls]]&lt;=5,"Low Calls", IF(tbl_Customers[[#This Row],[total_intl_calls]]&lt;=10, "Medium Calls", "High Calls"))</f>
        <v>Medium Calls</v>
      </c>
      <c r="AF9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43" s="36" t="str">
        <f>IF(tbl_Customers[[#This Row],[Churn_Risk_Score]]&gt;=10,"High Risk", IF(tbl_Customers[[#This Row],[Churn_Risk_Score]]&gt;=5,"Medium Risk","Low Risk"))</f>
        <v>Low Risk</v>
      </c>
    </row>
    <row r="944" spans="1:33" x14ac:dyDescent="0.35">
      <c r="A944">
        <v>943</v>
      </c>
      <c r="B944" t="s">
        <v>53</v>
      </c>
      <c r="C944">
        <v>91</v>
      </c>
      <c r="D944" t="s">
        <v>21</v>
      </c>
      <c r="E944" t="s">
        <v>22</v>
      </c>
      <c r="F944" t="s">
        <v>22</v>
      </c>
      <c r="G944">
        <v>0</v>
      </c>
      <c r="H944">
        <v>154.4</v>
      </c>
      <c r="I944">
        <v>165</v>
      </c>
      <c r="J944">
        <v>26.25</v>
      </c>
      <c r="K944">
        <v>168.3</v>
      </c>
      <c r="L944">
        <v>121</v>
      </c>
      <c r="M944">
        <v>14.31</v>
      </c>
      <c r="N944">
        <v>239.9</v>
      </c>
      <c r="O944">
        <v>81</v>
      </c>
      <c r="P944">
        <v>10.8</v>
      </c>
      <c r="Q944">
        <v>11.7</v>
      </c>
      <c r="R944">
        <v>4</v>
      </c>
      <c r="S944">
        <v>3.16</v>
      </c>
      <c r="T944">
        <v>5</v>
      </c>
      <c r="U944" t="s">
        <v>23</v>
      </c>
      <c r="V944">
        <f>IF(tbl_Customers[[#This Row],[churn]] = "yes", 1, 0)</f>
        <v>1</v>
      </c>
      <c r="W944" t="str">
        <f>IF(tbl_Customers[[#This Row],[number_customer_service_calls]] &lt;= 1, "0-1 Calls", IF(tbl_Customers[[#This Row],[number_customer_service_calls]] &lt;= 3, "2-3 Calls", IF(tbl_Customers[[#This Row],[number_customer_service_calls]] &lt;=5, "4-5 Calls", "6+ Calls")))</f>
        <v>4-5 Calls</v>
      </c>
      <c r="X944" t="str">
        <f>IF(tbl_Customers[[#This Row],[account_length]] &lt;= 50, "0-50", IF(tbl_Customers[[#This Row],[account_length]] &lt;=100, "51-100", IF(tbl_Customers[[#This Row],[account_length]] &lt;= 150, "101-150", "151+")))</f>
        <v>51-100</v>
      </c>
      <c r="Y944" t="str">
        <f>IF(tbl_Customers[[#This Row],[total_intl_charge]] &lt;= 3, "Low Charges", "High Charges")</f>
        <v>High Charges</v>
      </c>
      <c r="Z944" t="str">
        <f>IF(tbl_Customers[[#This Row],[total_eve_calls]]&lt;=80,"Low Calls",
IF(tbl_Customers[[#This Row],[total_eve_calls]]&lt;=120,"Medium Calls","High Calls"))</f>
        <v>High Calls</v>
      </c>
      <c r="AA944" t="str">
        <f>IF(tbl_Customers[[#This Row],[total_eve_charge]]&lt;=15,"Low Charges",
IF(tbl_Customers[[#This Row],[total_eve_charge]]&lt;=20,"Medium Charges","High Charges"))</f>
        <v>Low Charges</v>
      </c>
      <c r="AB9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4" t="str">
        <f>IF(tbl_Customers[[#This Row],[number_vmail_messages]] = 0, "No Usage", IF(tbl_Customers[[#This Row],[number_vmail_messages]] &lt;= 20, "Low Usage", IF(tbl_Customers[[#This Row],[number_vmail_messages]] &lt;= 40, "Medium Usgae", "High Usage")))</f>
        <v>No Usage</v>
      </c>
      <c r="AD944" t="str">
        <f>IF(tbl_Customers[[#This Row],[total_day_minutes]]&lt;=150,"Low Usage", IF(tbl_Customers[[#This Row],[total_day_minutes]]&lt;=200,"Medium Usage", IF(tbl_Customers[[#This Row],[total_day_minutes]]&lt;=250,"High Usage","Very High Usage")))</f>
        <v>Medium Usage</v>
      </c>
      <c r="AE944" t="str">
        <f>IF(tbl_Customers[[#This Row],[total_intl_calls]]&lt;=5,"Low Calls", IF(tbl_Customers[[#This Row],[total_intl_calls]]&lt;=10, "Medium Calls", "High Calls"))</f>
        <v>Low Calls</v>
      </c>
      <c r="AF9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44" s="36" t="str">
        <f>IF(tbl_Customers[[#This Row],[Churn_Risk_Score]]&gt;=10,"High Risk", IF(tbl_Customers[[#This Row],[Churn_Risk_Score]]&gt;=5,"Medium Risk","Low Risk"))</f>
        <v>Medium Risk</v>
      </c>
    </row>
    <row r="945" spans="1:33" x14ac:dyDescent="0.35">
      <c r="A945">
        <v>944</v>
      </c>
      <c r="B945" t="s">
        <v>69</v>
      </c>
      <c r="C945">
        <v>159</v>
      </c>
      <c r="D945" t="s">
        <v>21</v>
      </c>
      <c r="E945" t="s">
        <v>22</v>
      </c>
      <c r="F945" t="s">
        <v>22</v>
      </c>
      <c r="G945">
        <v>0</v>
      </c>
      <c r="H945">
        <v>189.1</v>
      </c>
      <c r="I945">
        <v>105</v>
      </c>
      <c r="J945">
        <v>32.15</v>
      </c>
      <c r="K945">
        <v>246.1</v>
      </c>
      <c r="L945">
        <v>147</v>
      </c>
      <c r="M945">
        <v>20.92</v>
      </c>
      <c r="N945">
        <v>242</v>
      </c>
      <c r="O945">
        <v>106</v>
      </c>
      <c r="P945">
        <v>10.89</v>
      </c>
      <c r="Q945">
        <v>10.4</v>
      </c>
      <c r="R945">
        <v>5</v>
      </c>
      <c r="S945">
        <v>2.81</v>
      </c>
      <c r="T945">
        <v>1</v>
      </c>
      <c r="U945" t="s">
        <v>23</v>
      </c>
      <c r="V945">
        <f>IF(tbl_Customers[[#This Row],[churn]] = "yes", 1, 0)</f>
        <v>1</v>
      </c>
      <c r="W945" t="str">
        <f>IF(tbl_Customers[[#This Row],[number_customer_service_calls]] &lt;= 1, "0-1 Calls", IF(tbl_Customers[[#This Row],[number_customer_service_calls]] &lt;= 3, "2-3 Calls", IF(tbl_Customers[[#This Row],[number_customer_service_calls]] &lt;=5, "4-5 Calls", "6+ Calls")))</f>
        <v>0-1 Calls</v>
      </c>
      <c r="X945" t="str">
        <f>IF(tbl_Customers[[#This Row],[account_length]] &lt;= 50, "0-50", IF(tbl_Customers[[#This Row],[account_length]] &lt;=100, "51-100", IF(tbl_Customers[[#This Row],[account_length]] &lt;= 150, "101-150", "151+")))</f>
        <v>151+</v>
      </c>
      <c r="Y945" t="str">
        <f>IF(tbl_Customers[[#This Row],[total_intl_charge]] &lt;= 3, "Low Charges", "High Charges")</f>
        <v>Low Charges</v>
      </c>
      <c r="Z945" t="str">
        <f>IF(tbl_Customers[[#This Row],[total_eve_calls]]&lt;=80,"Low Calls",
IF(tbl_Customers[[#This Row],[total_eve_calls]]&lt;=120,"Medium Calls","High Calls"))</f>
        <v>High Calls</v>
      </c>
      <c r="AA945" t="str">
        <f>IF(tbl_Customers[[#This Row],[total_eve_charge]]&lt;=15,"Low Charges",
IF(tbl_Customers[[#This Row],[total_eve_charge]]&lt;=20,"Medium Charges","High Charges"))</f>
        <v>High Charges</v>
      </c>
      <c r="AB9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5" t="str">
        <f>IF(tbl_Customers[[#This Row],[number_vmail_messages]] = 0, "No Usage", IF(tbl_Customers[[#This Row],[number_vmail_messages]] &lt;= 20, "Low Usage", IF(tbl_Customers[[#This Row],[number_vmail_messages]] &lt;= 40, "Medium Usgae", "High Usage")))</f>
        <v>No Usage</v>
      </c>
      <c r="AD945" t="str">
        <f>IF(tbl_Customers[[#This Row],[total_day_minutes]]&lt;=150,"Low Usage", IF(tbl_Customers[[#This Row],[total_day_minutes]]&lt;=200,"Medium Usage", IF(tbl_Customers[[#This Row],[total_day_minutes]]&lt;=250,"High Usage","Very High Usage")))</f>
        <v>Medium Usage</v>
      </c>
      <c r="AE945" t="str">
        <f>IF(tbl_Customers[[#This Row],[total_intl_calls]]&lt;=5,"Low Calls", IF(tbl_Customers[[#This Row],[total_intl_calls]]&lt;=10, "Medium Calls", "High Calls"))</f>
        <v>Low Calls</v>
      </c>
      <c r="AF9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45" s="36" t="str">
        <f>IF(tbl_Customers[[#This Row],[Churn_Risk_Score]]&gt;=10,"High Risk", IF(tbl_Customers[[#This Row],[Churn_Risk_Score]]&gt;=5,"Medium Risk","Low Risk"))</f>
        <v>Low Risk</v>
      </c>
    </row>
    <row r="946" spans="1:33" x14ac:dyDescent="0.35">
      <c r="A946">
        <v>945</v>
      </c>
      <c r="B946" t="s">
        <v>38</v>
      </c>
      <c r="C946">
        <v>11</v>
      </c>
      <c r="D946" t="s">
        <v>25</v>
      </c>
      <c r="E946" t="s">
        <v>22</v>
      </c>
      <c r="F946" t="s">
        <v>23</v>
      </c>
      <c r="G946">
        <v>24</v>
      </c>
      <c r="H946">
        <v>131.5</v>
      </c>
      <c r="I946">
        <v>98</v>
      </c>
      <c r="J946">
        <v>22.36</v>
      </c>
      <c r="K946">
        <v>230.2</v>
      </c>
      <c r="L946">
        <v>111</v>
      </c>
      <c r="M946">
        <v>19.57</v>
      </c>
      <c r="N946">
        <v>283.7</v>
      </c>
      <c r="O946">
        <v>87</v>
      </c>
      <c r="P946">
        <v>12.77</v>
      </c>
      <c r="Q946">
        <v>10</v>
      </c>
      <c r="R946">
        <v>3</v>
      </c>
      <c r="S946">
        <v>2.7</v>
      </c>
      <c r="T946">
        <v>2</v>
      </c>
      <c r="U946" t="s">
        <v>22</v>
      </c>
      <c r="V946">
        <f>IF(tbl_Customers[[#This Row],[churn]] = "yes", 1, 0)</f>
        <v>0</v>
      </c>
      <c r="W946" t="str">
        <f>IF(tbl_Customers[[#This Row],[number_customer_service_calls]] &lt;= 1, "0-1 Calls", IF(tbl_Customers[[#This Row],[number_customer_service_calls]] &lt;= 3, "2-3 Calls", IF(tbl_Customers[[#This Row],[number_customer_service_calls]] &lt;=5, "4-5 Calls", "6+ Calls")))</f>
        <v>2-3 Calls</v>
      </c>
      <c r="X946" t="str">
        <f>IF(tbl_Customers[[#This Row],[account_length]] &lt;= 50, "0-50", IF(tbl_Customers[[#This Row],[account_length]] &lt;=100, "51-100", IF(tbl_Customers[[#This Row],[account_length]] &lt;= 150, "101-150", "151+")))</f>
        <v>0-50</v>
      </c>
      <c r="Y946" t="str">
        <f>IF(tbl_Customers[[#This Row],[total_intl_charge]] &lt;= 3, "Low Charges", "High Charges")</f>
        <v>Low Charges</v>
      </c>
      <c r="Z946" t="str">
        <f>IF(tbl_Customers[[#This Row],[total_eve_calls]]&lt;=80,"Low Calls",
IF(tbl_Customers[[#This Row],[total_eve_calls]]&lt;=120,"Medium Calls","High Calls"))</f>
        <v>Medium Calls</v>
      </c>
      <c r="AA946" t="str">
        <f>IF(tbl_Customers[[#This Row],[total_eve_charge]]&lt;=15,"Low Charges",
IF(tbl_Customers[[#This Row],[total_eve_charge]]&lt;=20,"Medium Charges","High Charges"))</f>
        <v>Medium Charges</v>
      </c>
      <c r="AB9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6" t="str">
        <f>IF(tbl_Customers[[#This Row],[number_vmail_messages]] = 0, "No Usage", IF(tbl_Customers[[#This Row],[number_vmail_messages]] &lt;= 20, "Low Usage", IF(tbl_Customers[[#This Row],[number_vmail_messages]] &lt;= 40, "Medium Usgae", "High Usage")))</f>
        <v>Medium Usgae</v>
      </c>
      <c r="AD946" t="str">
        <f>IF(tbl_Customers[[#This Row],[total_day_minutes]]&lt;=150,"Low Usage", IF(tbl_Customers[[#This Row],[total_day_minutes]]&lt;=200,"Medium Usage", IF(tbl_Customers[[#This Row],[total_day_minutes]]&lt;=250,"High Usage","Very High Usage")))</f>
        <v>Low Usage</v>
      </c>
      <c r="AE946" t="str">
        <f>IF(tbl_Customers[[#This Row],[total_intl_calls]]&lt;=5,"Low Calls", IF(tbl_Customers[[#This Row],[total_intl_calls]]&lt;=10, "Medium Calls", "High Calls"))</f>
        <v>Low Calls</v>
      </c>
      <c r="AF9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46" s="36" t="str">
        <f>IF(tbl_Customers[[#This Row],[Churn_Risk_Score]]&gt;=10,"High Risk", IF(tbl_Customers[[#This Row],[Churn_Risk_Score]]&gt;=5,"Medium Risk","Low Risk"))</f>
        <v>Low Risk</v>
      </c>
    </row>
    <row r="947" spans="1:33" x14ac:dyDescent="0.35">
      <c r="A947">
        <v>946</v>
      </c>
      <c r="B947" t="s">
        <v>36</v>
      </c>
      <c r="C947">
        <v>167</v>
      </c>
      <c r="D947" t="s">
        <v>21</v>
      </c>
      <c r="E947" t="s">
        <v>22</v>
      </c>
      <c r="F947" t="s">
        <v>22</v>
      </c>
      <c r="G947">
        <v>0</v>
      </c>
      <c r="H947">
        <v>166.4</v>
      </c>
      <c r="I947">
        <v>85</v>
      </c>
      <c r="J947">
        <v>28.29</v>
      </c>
      <c r="K947">
        <v>243.2</v>
      </c>
      <c r="L947">
        <v>135</v>
      </c>
      <c r="M947">
        <v>20.67</v>
      </c>
      <c r="N947">
        <v>229.2</v>
      </c>
      <c r="O947">
        <v>95</v>
      </c>
      <c r="P947">
        <v>10.31</v>
      </c>
      <c r="Q947">
        <v>9.9</v>
      </c>
      <c r="R947">
        <v>5</v>
      </c>
      <c r="S947">
        <v>2.67</v>
      </c>
      <c r="T947">
        <v>1</v>
      </c>
      <c r="U947" t="s">
        <v>22</v>
      </c>
      <c r="V947">
        <f>IF(tbl_Customers[[#This Row],[churn]] = "yes", 1, 0)</f>
        <v>0</v>
      </c>
      <c r="W947" t="str">
        <f>IF(tbl_Customers[[#This Row],[number_customer_service_calls]] &lt;= 1, "0-1 Calls", IF(tbl_Customers[[#This Row],[number_customer_service_calls]] &lt;= 3, "2-3 Calls", IF(tbl_Customers[[#This Row],[number_customer_service_calls]] &lt;=5, "4-5 Calls", "6+ Calls")))</f>
        <v>0-1 Calls</v>
      </c>
      <c r="X947" t="str">
        <f>IF(tbl_Customers[[#This Row],[account_length]] &lt;= 50, "0-50", IF(tbl_Customers[[#This Row],[account_length]] &lt;=100, "51-100", IF(tbl_Customers[[#This Row],[account_length]] &lt;= 150, "101-150", "151+")))</f>
        <v>151+</v>
      </c>
      <c r="Y947" t="str">
        <f>IF(tbl_Customers[[#This Row],[total_intl_charge]] &lt;= 3, "Low Charges", "High Charges")</f>
        <v>Low Charges</v>
      </c>
      <c r="Z947" t="str">
        <f>IF(tbl_Customers[[#This Row],[total_eve_calls]]&lt;=80,"Low Calls",
IF(tbl_Customers[[#This Row],[total_eve_calls]]&lt;=120,"Medium Calls","High Calls"))</f>
        <v>High Calls</v>
      </c>
      <c r="AA947" t="str">
        <f>IF(tbl_Customers[[#This Row],[total_eve_charge]]&lt;=15,"Low Charges",
IF(tbl_Customers[[#This Row],[total_eve_charge]]&lt;=20,"Medium Charges","High Charges"))</f>
        <v>High Charges</v>
      </c>
      <c r="AB9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7" t="str">
        <f>IF(tbl_Customers[[#This Row],[number_vmail_messages]] = 0, "No Usage", IF(tbl_Customers[[#This Row],[number_vmail_messages]] &lt;= 20, "Low Usage", IF(tbl_Customers[[#This Row],[number_vmail_messages]] &lt;= 40, "Medium Usgae", "High Usage")))</f>
        <v>No Usage</v>
      </c>
      <c r="AD947" t="str">
        <f>IF(tbl_Customers[[#This Row],[total_day_minutes]]&lt;=150,"Low Usage", IF(tbl_Customers[[#This Row],[total_day_minutes]]&lt;=200,"Medium Usage", IF(tbl_Customers[[#This Row],[total_day_minutes]]&lt;=250,"High Usage","Very High Usage")))</f>
        <v>Medium Usage</v>
      </c>
      <c r="AE947" t="str">
        <f>IF(tbl_Customers[[#This Row],[total_intl_calls]]&lt;=5,"Low Calls", IF(tbl_Customers[[#This Row],[total_intl_calls]]&lt;=10, "Medium Calls", "High Calls"))</f>
        <v>Low Calls</v>
      </c>
      <c r="AF9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47" s="36" t="str">
        <f>IF(tbl_Customers[[#This Row],[Churn_Risk_Score]]&gt;=10,"High Risk", IF(tbl_Customers[[#This Row],[Churn_Risk_Score]]&gt;=5,"Medium Risk","Low Risk"))</f>
        <v>Low Risk</v>
      </c>
    </row>
    <row r="948" spans="1:33" x14ac:dyDescent="0.35">
      <c r="A948">
        <v>947</v>
      </c>
      <c r="B948" t="s">
        <v>64</v>
      </c>
      <c r="C948">
        <v>99</v>
      </c>
      <c r="D948" t="s">
        <v>25</v>
      </c>
      <c r="E948" t="s">
        <v>22</v>
      </c>
      <c r="F948" t="s">
        <v>23</v>
      </c>
      <c r="G948">
        <v>19</v>
      </c>
      <c r="H948">
        <v>87.7</v>
      </c>
      <c r="I948">
        <v>103</v>
      </c>
      <c r="J948">
        <v>14.91</v>
      </c>
      <c r="K948">
        <v>223</v>
      </c>
      <c r="L948">
        <v>86</v>
      </c>
      <c r="M948">
        <v>18.96</v>
      </c>
      <c r="N948">
        <v>182.3</v>
      </c>
      <c r="O948">
        <v>112</v>
      </c>
      <c r="P948">
        <v>8.1999999999999993</v>
      </c>
      <c r="Q948">
        <v>7.3</v>
      </c>
      <c r="R948">
        <v>4</v>
      </c>
      <c r="S948">
        <v>1.97</v>
      </c>
      <c r="T948">
        <v>2</v>
      </c>
      <c r="U948" t="s">
        <v>22</v>
      </c>
      <c r="V948">
        <f>IF(tbl_Customers[[#This Row],[churn]] = "yes", 1, 0)</f>
        <v>0</v>
      </c>
      <c r="W948" t="str">
        <f>IF(tbl_Customers[[#This Row],[number_customer_service_calls]] &lt;= 1, "0-1 Calls", IF(tbl_Customers[[#This Row],[number_customer_service_calls]] &lt;= 3, "2-3 Calls", IF(tbl_Customers[[#This Row],[number_customer_service_calls]] &lt;=5, "4-5 Calls", "6+ Calls")))</f>
        <v>2-3 Calls</v>
      </c>
      <c r="X948" t="str">
        <f>IF(tbl_Customers[[#This Row],[account_length]] &lt;= 50, "0-50", IF(tbl_Customers[[#This Row],[account_length]] &lt;=100, "51-100", IF(tbl_Customers[[#This Row],[account_length]] &lt;= 150, "101-150", "151+")))</f>
        <v>51-100</v>
      </c>
      <c r="Y948" t="str">
        <f>IF(tbl_Customers[[#This Row],[total_intl_charge]] &lt;= 3, "Low Charges", "High Charges")</f>
        <v>Low Charges</v>
      </c>
      <c r="Z948" t="str">
        <f>IF(tbl_Customers[[#This Row],[total_eve_calls]]&lt;=80,"Low Calls",
IF(tbl_Customers[[#This Row],[total_eve_calls]]&lt;=120,"Medium Calls","High Calls"))</f>
        <v>Medium Calls</v>
      </c>
      <c r="AA948" t="str">
        <f>IF(tbl_Customers[[#This Row],[total_eve_charge]]&lt;=15,"Low Charges",
IF(tbl_Customers[[#This Row],[total_eve_charge]]&lt;=20,"Medium Charges","High Charges"))</f>
        <v>Medium Charges</v>
      </c>
      <c r="AB9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8" t="str">
        <f>IF(tbl_Customers[[#This Row],[number_vmail_messages]] = 0, "No Usage", IF(tbl_Customers[[#This Row],[number_vmail_messages]] &lt;= 20, "Low Usage", IF(tbl_Customers[[#This Row],[number_vmail_messages]] &lt;= 40, "Medium Usgae", "High Usage")))</f>
        <v>Low Usage</v>
      </c>
      <c r="AD948" t="str">
        <f>IF(tbl_Customers[[#This Row],[total_day_minutes]]&lt;=150,"Low Usage", IF(tbl_Customers[[#This Row],[total_day_minutes]]&lt;=200,"Medium Usage", IF(tbl_Customers[[#This Row],[total_day_minutes]]&lt;=250,"High Usage","Very High Usage")))</f>
        <v>Low Usage</v>
      </c>
      <c r="AE948" t="str">
        <f>IF(tbl_Customers[[#This Row],[total_intl_calls]]&lt;=5,"Low Calls", IF(tbl_Customers[[#This Row],[total_intl_calls]]&lt;=10, "Medium Calls", "High Calls"))</f>
        <v>Low Calls</v>
      </c>
      <c r="AF9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48" s="36" t="str">
        <f>IF(tbl_Customers[[#This Row],[Churn_Risk_Score]]&gt;=10,"High Risk", IF(tbl_Customers[[#This Row],[Churn_Risk_Score]]&gt;=5,"Medium Risk","Low Risk"))</f>
        <v>Low Risk</v>
      </c>
    </row>
    <row r="949" spans="1:33" x14ac:dyDescent="0.35">
      <c r="A949">
        <v>948</v>
      </c>
      <c r="B949" t="s">
        <v>70</v>
      </c>
      <c r="C949">
        <v>159</v>
      </c>
      <c r="D949" t="s">
        <v>21</v>
      </c>
      <c r="E949" t="s">
        <v>22</v>
      </c>
      <c r="F949" t="s">
        <v>23</v>
      </c>
      <c r="G949">
        <v>19</v>
      </c>
      <c r="H949">
        <v>184.1</v>
      </c>
      <c r="I949">
        <v>78</v>
      </c>
      <c r="J949">
        <v>31.3</v>
      </c>
      <c r="K949">
        <v>194.5</v>
      </c>
      <c r="L949">
        <v>71</v>
      </c>
      <c r="M949">
        <v>16.53</v>
      </c>
      <c r="N949">
        <v>225.6</v>
      </c>
      <c r="O949">
        <v>101</v>
      </c>
      <c r="P949">
        <v>10.15</v>
      </c>
      <c r="Q949">
        <v>16.899999999999999</v>
      </c>
      <c r="R949">
        <v>3</v>
      </c>
      <c r="S949">
        <v>4.5599999999999996</v>
      </c>
      <c r="T949">
        <v>0</v>
      </c>
      <c r="U949" t="s">
        <v>22</v>
      </c>
      <c r="V949">
        <f>IF(tbl_Customers[[#This Row],[churn]] = "yes", 1, 0)</f>
        <v>0</v>
      </c>
      <c r="W949" t="str">
        <f>IF(tbl_Customers[[#This Row],[number_customer_service_calls]] &lt;= 1, "0-1 Calls", IF(tbl_Customers[[#This Row],[number_customer_service_calls]] &lt;= 3, "2-3 Calls", IF(tbl_Customers[[#This Row],[number_customer_service_calls]] &lt;=5, "4-5 Calls", "6+ Calls")))</f>
        <v>0-1 Calls</v>
      </c>
      <c r="X949" t="str">
        <f>IF(tbl_Customers[[#This Row],[account_length]] &lt;= 50, "0-50", IF(tbl_Customers[[#This Row],[account_length]] &lt;=100, "51-100", IF(tbl_Customers[[#This Row],[account_length]] &lt;= 150, "101-150", "151+")))</f>
        <v>151+</v>
      </c>
      <c r="Y949" t="str">
        <f>IF(tbl_Customers[[#This Row],[total_intl_charge]] &lt;= 3, "Low Charges", "High Charges")</f>
        <v>High Charges</v>
      </c>
      <c r="Z949" t="str">
        <f>IF(tbl_Customers[[#This Row],[total_eve_calls]]&lt;=80,"Low Calls",
IF(tbl_Customers[[#This Row],[total_eve_calls]]&lt;=120,"Medium Calls","High Calls"))</f>
        <v>Low Calls</v>
      </c>
      <c r="AA949" t="str">
        <f>IF(tbl_Customers[[#This Row],[total_eve_charge]]&lt;=15,"Low Charges",
IF(tbl_Customers[[#This Row],[total_eve_charge]]&lt;=20,"Medium Charges","High Charges"))</f>
        <v>Medium Charges</v>
      </c>
      <c r="AB9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9" t="str">
        <f>IF(tbl_Customers[[#This Row],[number_vmail_messages]] = 0, "No Usage", IF(tbl_Customers[[#This Row],[number_vmail_messages]] &lt;= 20, "Low Usage", IF(tbl_Customers[[#This Row],[number_vmail_messages]] &lt;= 40, "Medium Usgae", "High Usage")))</f>
        <v>Low Usage</v>
      </c>
      <c r="AD949" t="str">
        <f>IF(tbl_Customers[[#This Row],[total_day_minutes]]&lt;=150,"Low Usage", IF(tbl_Customers[[#This Row],[total_day_minutes]]&lt;=200,"Medium Usage", IF(tbl_Customers[[#This Row],[total_day_minutes]]&lt;=250,"High Usage","Very High Usage")))</f>
        <v>Medium Usage</v>
      </c>
      <c r="AE949" t="str">
        <f>IF(tbl_Customers[[#This Row],[total_intl_calls]]&lt;=5,"Low Calls", IF(tbl_Customers[[#This Row],[total_intl_calls]]&lt;=10, "Medium Calls", "High Calls"))</f>
        <v>Low Calls</v>
      </c>
      <c r="AF9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49" s="36" t="str">
        <f>IF(tbl_Customers[[#This Row],[Churn_Risk_Score]]&gt;=10,"High Risk", IF(tbl_Customers[[#This Row],[Churn_Risk_Score]]&gt;=5,"Medium Risk","Low Risk"))</f>
        <v>Low Risk</v>
      </c>
    </row>
    <row r="950" spans="1:33" x14ac:dyDescent="0.35">
      <c r="A950">
        <v>949</v>
      </c>
      <c r="B950" t="s">
        <v>68</v>
      </c>
      <c r="C950">
        <v>71</v>
      </c>
      <c r="D950" t="s">
        <v>21</v>
      </c>
      <c r="E950" t="s">
        <v>22</v>
      </c>
      <c r="F950" t="s">
        <v>22</v>
      </c>
      <c r="G950">
        <v>0</v>
      </c>
      <c r="H950">
        <v>103.3</v>
      </c>
      <c r="I950">
        <v>103</v>
      </c>
      <c r="J950">
        <v>17.559999999999999</v>
      </c>
      <c r="K950">
        <v>138.5</v>
      </c>
      <c r="L950">
        <v>79</v>
      </c>
      <c r="M950">
        <v>11.77</v>
      </c>
      <c r="N950">
        <v>164.8</v>
      </c>
      <c r="O950">
        <v>98</v>
      </c>
      <c r="P950">
        <v>7.42</v>
      </c>
      <c r="Q950">
        <v>9</v>
      </c>
      <c r="R950">
        <v>2</v>
      </c>
      <c r="S950">
        <v>2.4300000000000002</v>
      </c>
      <c r="T950">
        <v>2</v>
      </c>
      <c r="U950" t="s">
        <v>22</v>
      </c>
      <c r="V950">
        <f>IF(tbl_Customers[[#This Row],[churn]] = "yes", 1, 0)</f>
        <v>0</v>
      </c>
      <c r="W950" t="str">
        <f>IF(tbl_Customers[[#This Row],[number_customer_service_calls]] &lt;= 1, "0-1 Calls", IF(tbl_Customers[[#This Row],[number_customer_service_calls]] &lt;= 3, "2-3 Calls", IF(tbl_Customers[[#This Row],[number_customer_service_calls]] &lt;=5, "4-5 Calls", "6+ Calls")))</f>
        <v>2-3 Calls</v>
      </c>
      <c r="X950" t="str">
        <f>IF(tbl_Customers[[#This Row],[account_length]] &lt;= 50, "0-50", IF(tbl_Customers[[#This Row],[account_length]] &lt;=100, "51-100", IF(tbl_Customers[[#This Row],[account_length]] &lt;= 150, "101-150", "151+")))</f>
        <v>51-100</v>
      </c>
      <c r="Y950" t="str">
        <f>IF(tbl_Customers[[#This Row],[total_intl_charge]] &lt;= 3, "Low Charges", "High Charges")</f>
        <v>Low Charges</v>
      </c>
      <c r="Z950" t="str">
        <f>IF(tbl_Customers[[#This Row],[total_eve_calls]]&lt;=80,"Low Calls",
IF(tbl_Customers[[#This Row],[total_eve_calls]]&lt;=120,"Medium Calls","High Calls"))</f>
        <v>Low Calls</v>
      </c>
      <c r="AA950" t="str">
        <f>IF(tbl_Customers[[#This Row],[total_eve_charge]]&lt;=15,"Low Charges",
IF(tbl_Customers[[#This Row],[total_eve_charge]]&lt;=20,"Medium Charges","High Charges"))</f>
        <v>Low Charges</v>
      </c>
      <c r="AB9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950" t="str">
        <f>IF(tbl_Customers[[#This Row],[number_vmail_messages]] = 0, "No Usage", IF(tbl_Customers[[#This Row],[number_vmail_messages]] &lt;= 20, "Low Usage", IF(tbl_Customers[[#This Row],[number_vmail_messages]] &lt;= 40, "Medium Usgae", "High Usage")))</f>
        <v>No Usage</v>
      </c>
      <c r="AD950" t="str">
        <f>IF(tbl_Customers[[#This Row],[total_day_minutes]]&lt;=150,"Low Usage", IF(tbl_Customers[[#This Row],[total_day_minutes]]&lt;=200,"Medium Usage", IF(tbl_Customers[[#This Row],[total_day_minutes]]&lt;=250,"High Usage","Very High Usage")))</f>
        <v>Low Usage</v>
      </c>
      <c r="AE950" t="str">
        <f>IF(tbl_Customers[[#This Row],[total_intl_calls]]&lt;=5,"Low Calls", IF(tbl_Customers[[#This Row],[total_intl_calls]]&lt;=10, "Medium Calls", "High Calls"))</f>
        <v>Low Calls</v>
      </c>
      <c r="AF9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50" s="36" t="str">
        <f>IF(tbl_Customers[[#This Row],[Churn_Risk_Score]]&gt;=10,"High Risk", IF(tbl_Customers[[#This Row],[Churn_Risk_Score]]&gt;=5,"Medium Risk","Low Risk"))</f>
        <v>Low Risk</v>
      </c>
    </row>
    <row r="951" spans="1:33" x14ac:dyDescent="0.35">
      <c r="A951">
        <v>950</v>
      </c>
      <c r="B951" t="s">
        <v>73</v>
      </c>
      <c r="C951">
        <v>122</v>
      </c>
      <c r="D951" t="s">
        <v>21</v>
      </c>
      <c r="E951" t="s">
        <v>22</v>
      </c>
      <c r="F951" t="s">
        <v>22</v>
      </c>
      <c r="G951">
        <v>0</v>
      </c>
      <c r="H951">
        <v>35.1</v>
      </c>
      <c r="I951">
        <v>62</v>
      </c>
      <c r="J951">
        <v>5.97</v>
      </c>
      <c r="K951">
        <v>180.8</v>
      </c>
      <c r="L951">
        <v>89</v>
      </c>
      <c r="M951">
        <v>15.37</v>
      </c>
      <c r="N951">
        <v>251.6</v>
      </c>
      <c r="O951">
        <v>58</v>
      </c>
      <c r="P951">
        <v>11.32</v>
      </c>
      <c r="Q951">
        <v>12.7</v>
      </c>
      <c r="R951">
        <v>2</v>
      </c>
      <c r="S951">
        <v>3.43</v>
      </c>
      <c r="T951">
        <v>1</v>
      </c>
      <c r="U951" t="s">
        <v>22</v>
      </c>
      <c r="V951">
        <f>IF(tbl_Customers[[#This Row],[churn]] = "yes", 1, 0)</f>
        <v>0</v>
      </c>
      <c r="W951" t="str">
        <f>IF(tbl_Customers[[#This Row],[number_customer_service_calls]] &lt;= 1, "0-1 Calls", IF(tbl_Customers[[#This Row],[number_customer_service_calls]] &lt;= 3, "2-3 Calls", IF(tbl_Customers[[#This Row],[number_customer_service_calls]] &lt;=5, "4-5 Calls", "6+ Calls")))</f>
        <v>0-1 Calls</v>
      </c>
      <c r="X951" t="str">
        <f>IF(tbl_Customers[[#This Row],[account_length]] &lt;= 50, "0-50", IF(tbl_Customers[[#This Row],[account_length]] &lt;=100, "51-100", IF(tbl_Customers[[#This Row],[account_length]] &lt;= 150, "101-150", "151+")))</f>
        <v>101-150</v>
      </c>
      <c r="Y951" t="str">
        <f>IF(tbl_Customers[[#This Row],[total_intl_charge]] &lt;= 3, "Low Charges", "High Charges")</f>
        <v>High Charges</v>
      </c>
      <c r="Z951" t="str">
        <f>IF(tbl_Customers[[#This Row],[total_eve_calls]]&lt;=80,"Low Calls",
IF(tbl_Customers[[#This Row],[total_eve_calls]]&lt;=120,"Medium Calls","High Calls"))</f>
        <v>Medium Calls</v>
      </c>
      <c r="AA951" t="str">
        <f>IF(tbl_Customers[[#This Row],[total_eve_charge]]&lt;=15,"Low Charges",
IF(tbl_Customers[[#This Row],[total_eve_charge]]&lt;=20,"Medium Charges","High Charges"))</f>
        <v>Medium Charges</v>
      </c>
      <c r="AB9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1" t="str">
        <f>IF(tbl_Customers[[#This Row],[number_vmail_messages]] = 0, "No Usage", IF(tbl_Customers[[#This Row],[number_vmail_messages]] &lt;= 20, "Low Usage", IF(tbl_Customers[[#This Row],[number_vmail_messages]] &lt;= 40, "Medium Usgae", "High Usage")))</f>
        <v>No Usage</v>
      </c>
      <c r="AD951" t="str">
        <f>IF(tbl_Customers[[#This Row],[total_day_minutes]]&lt;=150,"Low Usage", IF(tbl_Customers[[#This Row],[total_day_minutes]]&lt;=200,"Medium Usage", IF(tbl_Customers[[#This Row],[total_day_minutes]]&lt;=250,"High Usage","Very High Usage")))</f>
        <v>Low Usage</v>
      </c>
      <c r="AE951" t="str">
        <f>IF(tbl_Customers[[#This Row],[total_intl_calls]]&lt;=5,"Low Calls", IF(tbl_Customers[[#This Row],[total_intl_calls]]&lt;=10, "Medium Calls", "High Calls"))</f>
        <v>Low Calls</v>
      </c>
      <c r="AF9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51" s="36" t="str">
        <f>IF(tbl_Customers[[#This Row],[Churn_Risk_Score]]&gt;=10,"High Risk", IF(tbl_Customers[[#This Row],[Churn_Risk_Score]]&gt;=5,"Medium Risk","Low Risk"))</f>
        <v>Low Risk</v>
      </c>
    </row>
    <row r="952" spans="1:33" x14ac:dyDescent="0.35">
      <c r="A952">
        <v>951</v>
      </c>
      <c r="B952" t="s">
        <v>31</v>
      </c>
      <c r="C952">
        <v>83</v>
      </c>
      <c r="D952" t="s">
        <v>21</v>
      </c>
      <c r="E952" t="s">
        <v>22</v>
      </c>
      <c r="F952" t="s">
        <v>23</v>
      </c>
      <c r="G952">
        <v>37</v>
      </c>
      <c r="H952">
        <v>78.5</v>
      </c>
      <c r="I952">
        <v>109</v>
      </c>
      <c r="J952">
        <v>13.35</v>
      </c>
      <c r="K952">
        <v>210.5</v>
      </c>
      <c r="L952">
        <v>101</v>
      </c>
      <c r="M952">
        <v>17.89</v>
      </c>
      <c r="N952">
        <v>179.7</v>
      </c>
      <c r="O952">
        <v>102</v>
      </c>
      <c r="P952">
        <v>8.09</v>
      </c>
      <c r="Q952">
        <v>11.8</v>
      </c>
      <c r="R952">
        <v>4</v>
      </c>
      <c r="S952">
        <v>3.19</v>
      </c>
      <c r="T952">
        <v>1</v>
      </c>
      <c r="U952" t="s">
        <v>22</v>
      </c>
      <c r="V952">
        <f>IF(tbl_Customers[[#This Row],[churn]] = "yes", 1, 0)</f>
        <v>0</v>
      </c>
      <c r="W952" t="str">
        <f>IF(tbl_Customers[[#This Row],[number_customer_service_calls]] &lt;= 1, "0-1 Calls", IF(tbl_Customers[[#This Row],[number_customer_service_calls]] &lt;= 3, "2-3 Calls", IF(tbl_Customers[[#This Row],[number_customer_service_calls]] &lt;=5, "4-5 Calls", "6+ Calls")))</f>
        <v>0-1 Calls</v>
      </c>
      <c r="X952" t="str">
        <f>IF(tbl_Customers[[#This Row],[account_length]] &lt;= 50, "0-50", IF(tbl_Customers[[#This Row],[account_length]] &lt;=100, "51-100", IF(tbl_Customers[[#This Row],[account_length]] &lt;= 150, "101-150", "151+")))</f>
        <v>51-100</v>
      </c>
      <c r="Y952" t="str">
        <f>IF(tbl_Customers[[#This Row],[total_intl_charge]] &lt;= 3, "Low Charges", "High Charges")</f>
        <v>High Charges</v>
      </c>
      <c r="Z952" t="str">
        <f>IF(tbl_Customers[[#This Row],[total_eve_calls]]&lt;=80,"Low Calls",
IF(tbl_Customers[[#This Row],[total_eve_calls]]&lt;=120,"Medium Calls","High Calls"))</f>
        <v>Medium Calls</v>
      </c>
      <c r="AA952" t="str">
        <f>IF(tbl_Customers[[#This Row],[total_eve_charge]]&lt;=15,"Low Charges",
IF(tbl_Customers[[#This Row],[total_eve_charge]]&lt;=20,"Medium Charges","High Charges"))</f>
        <v>Medium Charges</v>
      </c>
      <c r="AB9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2" t="str">
        <f>IF(tbl_Customers[[#This Row],[number_vmail_messages]] = 0, "No Usage", IF(tbl_Customers[[#This Row],[number_vmail_messages]] &lt;= 20, "Low Usage", IF(tbl_Customers[[#This Row],[number_vmail_messages]] &lt;= 40, "Medium Usgae", "High Usage")))</f>
        <v>Medium Usgae</v>
      </c>
      <c r="AD952" t="str">
        <f>IF(tbl_Customers[[#This Row],[total_day_minutes]]&lt;=150,"Low Usage", IF(tbl_Customers[[#This Row],[total_day_minutes]]&lt;=200,"Medium Usage", IF(tbl_Customers[[#This Row],[total_day_minutes]]&lt;=250,"High Usage","Very High Usage")))</f>
        <v>Low Usage</v>
      </c>
      <c r="AE952" t="str">
        <f>IF(tbl_Customers[[#This Row],[total_intl_calls]]&lt;=5,"Low Calls", IF(tbl_Customers[[#This Row],[total_intl_calls]]&lt;=10, "Medium Calls", "High Calls"))</f>
        <v>Low Calls</v>
      </c>
      <c r="AF9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52" s="36" t="str">
        <f>IF(tbl_Customers[[#This Row],[Churn_Risk_Score]]&gt;=10,"High Risk", IF(tbl_Customers[[#This Row],[Churn_Risk_Score]]&gt;=5,"Medium Risk","Low Risk"))</f>
        <v>Low Risk</v>
      </c>
    </row>
    <row r="953" spans="1:33" x14ac:dyDescent="0.35">
      <c r="A953">
        <v>952</v>
      </c>
      <c r="B953" t="s">
        <v>62</v>
      </c>
      <c r="C953">
        <v>64</v>
      </c>
      <c r="D953" t="s">
        <v>25</v>
      </c>
      <c r="E953" t="s">
        <v>22</v>
      </c>
      <c r="F953" t="s">
        <v>22</v>
      </c>
      <c r="G953">
        <v>0</v>
      </c>
      <c r="H953">
        <v>148.1</v>
      </c>
      <c r="I953">
        <v>73</v>
      </c>
      <c r="J953">
        <v>25.18</v>
      </c>
      <c r="K953">
        <v>164.9</v>
      </c>
      <c r="L953">
        <v>101</v>
      </c>
      <c r="M953">
        <v>14.02</v>
      </c>
      <c r="N953">
        <v>216</v>
      </c>
      <c r="O953">
        <v>125</v>
      </c>
      <c r="P953">
        <v>9.7200000000000006</v>
      </c>
      <c r="Q953">
        <v>12.3</v>
      </c>
      <c r="R953">
        <v>2</v>
      </c>
      <c r="S953">
        <v>3.32</v>
      </c>
      <c r="T953">
        <v>5</v>
      </c>
      <c r="U953" t="s">
        <v>23</v>
      </c>
      <c r="V953">
        <f>IF(tbl_Customers[[#This Row],[churn]] = "yes", 1, 0)</f>
        <v>1</v>
      </c>
      <c r="W953" t="str">
        <f>IF(tbl_Customers[[#This Row],[number_customer_service_calls]] &lt;= 1, "0-1 Calls", IF(tbl_Customers[[#This Row],[number_customer_service_calls]] &lt;= 3, "2-3 Calls", IF(tbl_Customers[[#This Row],[number_customer_service_calls]] &lt;=5, "4-5 Calls", "6+ Calls")))</f>
        <v>4-5 Calls</v>
      </c>
      <c r="X953" t="str">
        <f>IF(tbl_Customers[[#This Row],[account_length]] &lt;= 50, "0-50", IF(tbl_Customers[[#This Row],[account_length]] &lt;=100, "51-100", IF(tbl_Customers[[#This Row],[account_length]] &lt;= 150, "101-150", "151+")))</f>
        <v>51-100</v>
      </c>
      <c r="Y953" t="str">
        <f>IF(tbl_Customers[[#This Row],[total_intl_charge]] &lt;= 3, "Low Charges", "High Charges")</f>
        <v>High Charges</v>
      </c>
      <c r="Z953" t="str">
        <f>IF(tbl_Customers[[#This Row],[total_eve_calls]]&lt;=80,"Low Calls",
IF(tbl_Customers[[#This Row],[total_eve_calls]]&lt;=120,"Medium Calls","High Calls"))</f>
        <v>Medium Calls</v>
      </c>
      <c r="AA953" t="str">
        <f>IF(tbl_Customers[[#This Row],[total_eve_charge]]&lt;=15,"Low Charges",
IF(tbl_Customers[[#This Row],[total_eve_charge]]&lt;=20,"Medium Charges","High Charges"))</f>
        <v>Low Charges</v>
      </c>
      <c r="AB9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3" t="str">
        <f>IF(tbl_Customers[[#This Row],[number_vmail_messages]] = 0, "No Usage", IF(tbl_Customers[[#This Row],[number_vmail_messages]] &lt;= 20, "Low Usage", IF(tbl_Customers[[#This Row],[number_vmail_messages]] &lt;= 40, "Medium Usgae", "High Usage")))</f>
        <v>No Usage</v>
      </c>
      <c r="AD953" t="str">
        <f>IF(tbl_Customers[[#This Row],[total_day_minutes]]&lt;=150,"Low Usage", IF(tbl_Customers[[#This Row],[total_day_minutes]]&lt;=200,"Medium Usage", IF(tbl_Customers[[#This Row],[total_day_minutes]]&lt;=250,"High Usage","Very High Usage")))</f>
        <v>Low Usage</v>
      </c>
      <c r="AE953" t="str">
        <f>IF(tbl_Customers[[#This Row],[total_intl_calls]]&lt;=5,"Low Calls", IF(tbl_Customers[[#This Row],[total_intl_calls]]&lt;=10, "Medium Calls", "High Calls"))</f>
        <v>Low Calls</v>
      </c>
      <c r="AF9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53" s="36" t="str">
        <f>IF(tbl_Customers[[#This Row],[Churn_Risk_Score]]&gt;=10,"High Risk", IF(tbl_Customers[[#This Row],[Churn_Risk_Score]]&gt;=5,"Medium Risk","Low Risk"))</f>
        <v>Medium Risk</v>
      </c>
    </row>
    <row r="954" spans="1:33" x14ac:dyDescent="0.35">
      <c r="A954">
        <v>953</v>
      </c>
      <c r="B954" t="s">
        <v>37</v>
      </c>
      <c r="C954">
        <v>144</v>
      </c>
      <c r="D954" t="s">
        <v>21</v>
      </c>
      <c r="E954" t="s">
        <v>22</v>
      </c>
      <c r="F954" t="s">
        <v>23</v>
      </c>
      <c r="G954">
        <v>33</v>
      </c>
      <c r="H954">
        <v>251.6</v>
      </c>
      <c r="I954">
        <v>87</v>
      </c>
      <c r="J954">
        <v>42.77</v>
      </c>
      <c r="K954">
        <v>197.6</v>
      </c>
      <c r="L954">
        <v>118</v>
      </c>
      <c r="M954">
        <v>16.8</v>
      </c>
      <c r="N954">
        <v>209.2</v>
      </c>
      <c r="O954">
        <v>97</v>
      </c>
      <c r="P954">
        <v>9.41</v>
      </c>
      <c r="Q954">
        <v>12.2</v>
      </c>
      <c r="R954">
        <v>3</v>
      </c>
      <c r="S954">
        <v>3.29</v>
      </c>
      <c r="T954">
        <v>2</v>
      </c>
      <c r="U954" t="s">
        <v>22</v>
      </c>
      <c r="V954">
        <f>IF(tbl_Customers[[#This Row],[churn]] = "yes", 1, 0)</f>
        <v>0</v>
      </c>
      <c r="W954" t="str">
        <f>IF(tbl_Customers[[#This Row],[number_customer_service_calls]] &lt;= 1, "0-1 Calls", IF(tbl_Customers[[#This Row],[number_customer_service_calls]] &lt;= 3, "2-3 Calls", IF(tbl_Customers[[#This Row],[number_customer_service_calls]] &lt;=5, "4-5 Calls", "6+ Calls")))</f>
        <v>2-3 Calls</v>
      </c>
      <c r="X954" t="str">
        <f>IF(tbl_Customers[[#This Row],[account_length]] &lt;= 50, "0-50", IF(tbl_Customers[[#This Row],[account_length]] &lt;=100, "51-100", IF(tbl_Customers[[#This Row],[account_length]] &lt;= 150, "101-150", "151+")))</f>
        <v>101-150</v>
      </c>
      <c r="Y954" t="str">
        <f>IF(tbl_Customers[[#This Row],[total_intl_charge]] &lt;= 3, "Low Charges", "High Charges")</f>
        <v>High Charges</v>
      </c>
      <c r="Z954" t="str">
        <f>IF(tbl_Customers[[#This Row],[total_eve_calls]]&lt;=80,"Low Calls",
IF(tbl_Customers[[#This Row],[total_eve_calls]]&lt;=120,"Medium Calls","High Calls"))</f>
        <v>Medium Calls</v>
      </c>
      <c r="AA954" t="str">
        <f>IF(tbl_Customers[[#This Row],[total_eve_charge]]&lt;=15,"Low Charges",
IF(tbl_Customers[[#This Row],[total_eve_charge]]&lt;=20,"Medium Charges","High Charges"))</f>
        <v>Medium Charges</v>
      </c>
      <c r="AB9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4" t="str">
        <f>IF(tbl_Customers[[#This Row],[number_vmail_messages]] = 0, "No Usage", IF(tbl_Customers[[#This Row],[number_vmail_messages]] &lt;= 20, "Low Usage", IF(tbl_Customers[[#This Row],[number_vmail_messages]] &lt;= 40, "Medium Usgae", "High Usage")))</f>
        <v>Medium Usgae</v>
      </c>
      <c r="AD954" t="str">
        <f>IF(tbl_Customers[[#This Row],[total_day_minutes]]&lt;=150,"Low Usage", IF(tbl_Customers[[#This Row],[total_day_minutes]]&lt;=200,"Medium Usage", IF(tbl_Customers[[#This Row],[total_day_minutes]]&lt;=250,"High Usage","Very High Usage")))</f>
        <v>Very High Usage</v>
      </c>
      <c r="AE954" t="str">
        <f>IF(tbl_Customers[[#This Row],[total_intl_calls]]&lt;=5,"Low Calls", IF(tbl_Customers[[#This Row],[total_intl_calls]]&lt;=10, "Medium Calls", "High Calls"))</f>
        <v>Low Calls</v>
      </c>
      <c r="AF9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54" s="36" t="str">
        <f>IF(tbl_Customers[[#This Row],[Churn_Risk_Score]]&gt;=10,"High Risk", IF(tbl_Customers[[#This Row],[Churn_Risk_Score]]&gt;=5,"Medium Risk","Low Risk"))</f>
        <v>Medium Risk</v>
      </c>
    </row>
    <row r="955" spans="1:33" x14ac:dyDescent="0.35">
      <c r="A955">
        <v>954</v>
      </c>
      <c r="B955" t="s">
        <v>44</v>
      </c>
      <c r="C955">
        <v>106</v>
      </c>
      <c r="D955" t="s">
        <v>21</v>
      </c>
      <c r="E955" t="s">
        <v>23</v>
      </c>
      <c r="F955" t="s">
        <v>23</v>
      </c>
      <c r="G955">
        <v>26</v>
      </c>
      <c r="H955">
        <v>270.3</v>
      </c>
      <c r="I955">
        <v>111</v>
      </c>
      <c r="J955">
        <v>45.95</v>
      </c>
      <c r="K955">
        <v>215.2</v>
      </c>
      <c r="L955">
        <v>90</v>
      </c>
      <c r="M955">
        <v>18.29</v>
      </c>
      <c r="N955">
        <v>254</v>
      </c>
      <c r="O955">
        <v>133</v>
      </c>
      <c r="P955">
        <v>11.43</v>
      </c>
      <c r="Q955">
        <v>14.4</v>
      </c>
      <c r="R955">
        <v>7</v>
      </c>
      <c r="S955">
        <v>3.89</v>
      </c>
      <c r="T955">
        <v>1</v>
      </c>
      <c r="U955" t="s">
        <v>23</v>
      </c>
      <c r="V955">
        <f>IF(tbl_Customers[[#This Row],[churn]] = "yes", 1, 0)</f>
        <v>1</v>
      </c>
      <c r="W955" t="str">
        <f>IF(tbl_Customers[[#This Row],[number_customer_service_calls]] &lt;= 1, "0-1 Calls", IF(tbl_Customers[[#This Row],[number_customer_service_calls]] &lt;= 3, "2-3 Calls", IF(tbl_Customers[[#This Row],[number_customer_service_calls]] &lt;=5, "4-5 Calls", "6+ Calls")))</f>
        <v>0-1 Calls</v>
      </c>
      <c r="X955" t="str">
        <f>IF(tbl_Customers[[#This Row],[account_length]] &lt;= 50, "0-50", IF(tbl_Customers[[#This Row],[account_length]] &lt;=100, "51-100", IF(tbl_Customers[[#This Row],[account_length]] &lt;= 150, "101-150", "151+")))</f>
        <v>101-150</v>
      </c>
      <c r="Y955" t="str">
        <f>IF(tbl_Customers[[#This Row],[total_intl_charge]] &lt;= 3, "Low Charges", "High Charges")</f>
        <v>High Charges</v>
      </c>
      <c r="Z955" t="str">
        <f>IF(tbl_Customers[[#This Row],[total_eve_calls]]&lt;=80,"Low Calls",
IF(tbl_Customers[[#This Row],[total_eve_calls]]&lt;=120,"Medium Calls","High Calls"))</f>
        <v>Medium Calls</v>
      </c>
      <c r="AA955" t="str">
        <f>IF(tbl_Customers[[#This Row],[total_eve_charge]]&lt;=15,"Low Charges",
IF(tbl_Customers[[#This Row],[total_eve_charge]]&lt;=20,"Medium Charges","High Charges"))</f>
        <v>Medium Charges</v>
      </c>
      <c r="AB9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55" t="str">
        <f>IF(tbl_Customers[[#This Row],[number_vmail_messages]] = 0, "No Usage", IF(tbl_Customers[[#This Row],[number_vmail_messages]] &lt;= 20, "Low Usage", IF(tbl_Customers[[#This Row],[number_vmail_messages]] &lt;= 40, "Medium Usgae", "High Usage")))</f>
        <v>Medium Usgae</v>
      </c>
      <c r="AD955" t="str">
        <f>IF(tbl_Customers[[#This Row],[total_day_minutes]]&lt;=150,"Low Usage", IF(tbl_Customers[[#This Row],[total_day_minutes]]&lt;=200,"Medium Usage", IF(tbl_Customers[[#This Row],[total_day_minutes]]&lt;=250,"High Usage","Very High Usage")))</f>
        <v>Very High Usage</v>
      </c>
      <c r="AE955" t="str">
        <f>IF(tbl_Customers[[#This Row],[total_intl_calls]]&lt;=5,"Low Calls", IF(tbl_Customers[[#This Row],[total_intl_calls]]&lt;=10, "Medium Calls", "High Calls"))</f>
        <v>Medium Calls</v>
      </c>
      <c r="AF9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955" s="36" t="str">
        <f>IF(tbl_Customers[[#This Row],[Churn_Risk_Score]]&gt;=10,"High Risk", IF(tbl_Customers[[#This Row],[Churn_Risk_Score]]&gt;=5,"Medium Risk","Low Risk"))</f>
        <v>High Risk</v>
      </c>
    </row>
    <row r="956" spans="1:33" x14ac:dyDescent="0.35">
      <c r="A956">
        <v>955</v>
      </c>
      <c r="B956" t="s">
        <v>39</v>
      </c>
      <c r="C956">
        <v>19</v>
      </c>
      <c r="D956" t="s">
        <v>28</v>
      </c>
      <c r="E956" t="s">
        <v>22</v>
      </c>
      <c r="F956" t="s">
        <v>23</v>
      </c>
      <c r="G956">
        <v>34</v>
      </c>
      <c r="H956">
        <v>156.6</v>
      </c>
      <c r="I956">
        <v>97</v>
      </c>
      <c r="J956">
        <v>26.62</v>
      </c>
      <c r="K956">
        <v>224.2</v>
      </c>
      <c r="L956">
        <v>97</v>
      </c>
      <c r="M956">
        <v>19.059999999999999</v>
      </c>
      <c r="N956">
        <v>260.89999999999998</v>
      </c>
      <c r="O956">
        <v>135</v>
      </c>
      <c r="P956">
        <v>11.74</v>
      </c>
      <c r="Q956">
        <v>11.3</v>
      </c>
      <c r="R956">
        <v>1</v>
      </c>
      <c r="S956">
        <v>3.05</v>
      </c>
      <c r="T956">
        <v>1</v>
      </c>
      <c r="U956" t="s">
        <v>22</v>
      </c>
      <c r="V956">
        <f>IF(tbl_Customers[[#This Row],[churn]] = "yes", 1, 0)</f>
        <v>0</v>
      </c>
      <c r="W956" t="str">
        <f>IF(tbl_Customers[[#This Row],[number_customer_service_calls]] &lt;= 1, "0-1 Calls", IF(tbl_Customers[[#This Row],[number_customer_service_calls]] &lt;= 3, "2-3 Calls", IF(tbl_Customers[[#This Row],[number_customer_service_calls]] &lt;=5, "4-5 Calls", "6+ Calls")))</f>
        <v>0-1 Calls</v>
      </c>
      <c r="X956" t="str">
        <f>IF(tbl_Customers[[#This Row],[account_length]] &lt;= 50, "0-50", IF(tbl_Customers[[#This Row],[account_length]] &lt;=100, "51-100", IF(tbl_Customers[[#This Row],[account_length]] &lt;= 150, "101-150", "151+")))</f>
        <v>0-50</v>
      </c>
      <c r="Y956" t="str">
        <f>IF(tbl_Customers[[#This Row],[total_intl_charge]] &lt;= 3, "Low Charges", "High Charges")</f>
        <v>High Charges</v>
      </c>
      <c r="Z956" t="str">
        <f>IF(tbl_Customers[[#This Row],[total_eve_calls]]&lt;=80,"Low Calls",
IF(tbl_Customers[[#This Row],[total_eve_calls]]&lt;=120,"Medium Calls","High Calls"))</f>
        <v>Medium Calls</v>
      </c>
      <c r="AA956" t="str">
        <f>IF(tbl_Customers[[#This Row],[total_eve_charge]]&lt;=15,"Low Charges",
IF(tbl_Customers[[#This Row],[total_eve_charge]]&lt;=20,"Medium Charges","High Charges"))</f>
        <v>Medium Charges</v>
      </c>
      <c r="AB9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6" t="str">
        <f>IF(tbl_Customers[[#This Row],[number_vmail_messages]] = 0, "No Usage", IF(tbl_Customers[[#This Row],[number_vmail_messages]] &lt;= 20, "Low Usage", IF(tbl_Customers[[#This Row],[number_vmail_messages]] &lt;= 40, "Medium Usgae", "High Usage")))</f>
        <v>Medium Usgae</v>
      </c>
      <c r="AD956" t="str">
        <f>IF(tbl_Customers[[#This Row],[total_day_minutes]]&lt;=150,"Low Usage", IF(tbl_Customers[[#This Row],[total_day_minutes]]&lt;=200,"Medium Usage", IF(tbl_Customers[[#This Row],[total_day_minutes]]&lt;=250,"High Usage","Very High Usage")))</f>
        <v>Medium Usage</v>
      </c>
      <c r="AE956" t="str">
        <f>IF(tbl_Customers[[#This Row],[total_intl_calls]]&lt;=5,"Low Calls", IF(tbl_Customers[[#This Row],[total_intl_calls]]&lt;=10, "Medium Calls", "High Calls"))</f>
        <v>Low Calls</v>
      </c>
      <c r="AF9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56" s="36" t="str">
        <f>IF(tbl_Customers[[#This Row],[Churn_Risk_Score]]&gt;=10,"High Risk", IF(tbl_Customers[[#This Row],[Churn_Risk_Score]]&gt;=5,"Medium Risk","Low Risk"))</f>
        <v>Low Risk</v>
      </c>
    </row>
    <row r="957" spans="1:33" x14ac:dyDescent="0.35">
      <c r="A957">
        <v>956</v>
      </c>
      <c r="B957" t="s">
        <v>27</v>
      </c>
      <c r="C957">
        <v>46</v>
      </c>
      <c r="D957" t="s">
        <v>25</v>
      </c>
      <c r="E957" t="s">
        <v>22</v>
      </c>
      <c r="F957" t="s">
        <v>22</v>
      </c>
      <c r="G957">
        <v>0</v>
      </c>
      <c r="H957">
        <v>139.4</v>
      </c>
      <c r="I957">
        <v>81</v>
      </c>
      <c r="J957">
        <v>23.7</v>
      </c>
      <c r="K957">
        <v>223.7</v>
      </c>
      <c r="L957">
        <v>113</v>
      </c>
      <c r="M957">
        <v>19.010000000000002</v>
      </c>
      <c r="N957">
        <v>173.1</v>
      </c>
      <c r="O957">
        <v>77</v>
      </c>
      <c r="P957">
        <v>7.79</v>
      </c>
      <c r="Q957">
        <v>13.6</v>
      </c>
      <c r="R957">
        <v>6</v>
      </c>
      <c r="S957">
        <v>3.67</v>
      </c>
      <c r="T957">
        <v>1</v>
      </c>
      <c r="U957" t="s">
        <v>22</v>
      </c>
      <c r="V957">
        <f>IF(tbl_Customers[[#This Row],[churn]] = "yes", 1, 0)</f>
        <v>0</v>
      </c>
      <c r="W957" t="str">
        <f>IF(tbl_Customers[[#This Row],[number_customer_service_calls]] &lt;= 1, "0-1 Calls", IF(tbl_Customers[[#This Row],[number_customer_service_calls]] &lt;= 3, "2-3 Calls", IF(tbl_Customers[[#This Row],[number_customer_service_calls]] &lt;=5, "4-5 Calls", "6+ Calls")))</f>
        <v>0-1 Calls</v>
      </c>
      <c r="X957" t="str">
        <f>IF(tbl_Customers[[#This Row],[account_length]] &lt;= 50, "0-50", IF(tbl_Customers[[#This Row],[account_length]] &lt;=100, "51-100", IF(tbl_Customers[[#This Row],[account_length]] &lt;= 150, "101-150", "151+")))</f>
        <v>0-50</v>
      </c>
      <c r="Y957" t="str">
        <f>IF(tbl_Customers[[#This Row],[total_intl_charge]] &lt;= 3, "Low Charges", "High Charges")</f>
        <v>High Charges</v>
      </c>
      <c r="Z957" t="str">
        <f>IF(tbl_Customers[[#This Row],[total_eve_calls]]&lt;=80,"Low Calls",
IF(tbl_Customers[[#This Row],[total_eve_calls]]&lt;=120,"Medium Calls","High Calls"))</f>
        <v>Medium Calls</v>
      </c>
      <c r="AA957" t="str">
        <f>IF(tbl_Customers[[#This Row],[total_eve_charge]]&lt;=15,"Low Charges",
IF(tbl_Customers[[#This Row],[total_eve_charge]]&lt;=20,"Medium Charges","High Charges"))</f>
        <v>Medium Charges</v>
      </c>
      <c r="AB9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7" t="str">
        <f>IF(tbl_Customers[[#This Row],[number_vmail_messages]] = 0, "No Usage", IF(tbl_Customers[[#This Row],[number_vmail_messages]] &lt;= 20, "Low Usage", IF(tbl_Customers[[#This Row],[number_vmail_messages]] &lt;= 40, "Medium Usgae", "High Usage")))</f>
        <v>No Usage</v>
      </c>
      <c r="AD957" t="str">
        <f>IF(tbl_Customers[[#This Row],[total_day_minutes]]&lt;=150,"Low Usage", IF(tbl_Customers[[#This Row],[total_day_minutes]]&lt;=200,"Medium Usage", IF(tbl_Customers[[#This Row],[total_day_minutes]]&lt;=250,"High Usage","Very High Usage")))</f>
        <v>Low Usage</v>
      </c>
      <c r="AE957" t="str">
        <f>IF(tbl_Customers[[#This Row],[total_intl_calls]]&lt;=5,"Low Calls", IF(tbl_Customers[[#This Row],[total_intl_calls]]&lt;=10, "Medium Calls", "High Calls"))</f>
        <v>Medium Calls</v>
      </c>
      <c r="AF9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57" s="36" t="str">
        <f>IF(tbl_Customers[[#This Row],[Churn_Risk_Score]]&gt;=10,"High Risk", IF(tbl_Customers[[#This Row],[Churn_Risk_Score]]&gt;=5,"Medium Risk","Low Risk"))</f>
        <v>Low Risk</v>
      </c>
    </row>
    <row r="958" spans="1:33" x14ac:dyDescent="0.35">
      <c r="A958">
        <v>957</v>
      </c>
      <c r="B958" t="s">
        <v>72</v>
      </c>
      <c r="C958">
        <v>127</v>
      </c>
      <c r="D958" t="s">
        <v>28</v>
      </c>
      <c r="E958" t="s">
        <v>22</v>
      </c>
      <c r="F958" t="s">
        <v>22</v>
      </c>
      <c r="G958">
        <v>0</v>
      </c>
      <c r="H958">
        <v>220.2</v>
      </c>
      <c r="I958">
        <v>108</v>
      </c>
      <c r="J958">
        <v>37.43</v>
      </c>
      <c r="K958">
        <v>188.4</v>
      </c>
      <c r="L958">
        <v>124</v>
      </c>
      <c r="M958">
        <v>16.010000000000002</v>
      </c>
      <c r="N958">
        <v>172.7</v>
      </c>
      <c r="O958">
        <v>113</v>
      </c>
      <c r="P958">
        <v>7.77</v>
      </c>
      <c r="Q958">
        <v>11.7</v>
      </c>
      <c r="R958">
        <v>3</v>
      </c>
      <c r="S958">
        <v>3.16</v>
      </c>
      <c r="T958">
        <v>2</v>
      </c>
      <c r="U958" t="s">
        <v>22</v>
      </c>
      <c r="V958">
        <f>IF(tbl_Customers[[#This Row],[churn]] = "yes", 1, 0)</f>
        <v>0</v>
      </c>
      <c r="W958" t="str">
        <f>IF(tbl_Customers[[#This Row],[number_customer_service_calls]] &lt;= 1, "0-1 Calls", IF(tbl_Customers[[#This Row],[number_customer_service_calls]] &lt;= 3, "2-3 Calls", IF(tbl_Customers[[#This Row],[number_customer_service_calls]] &lt;=5, "4-5 Calls", "6+ Calls")))</f>
        <v>2-3 Calls</v>
      </c>
      <c r="X958" t="str">
        <f>IF(tbl_Customers[[#This Row],[account_length]] &lt;= 50, "0-50", IF(tbl_Customers[[#This Row],[account_length]] &lt;=100, "51-100", IF(tbl_Customers[[#This Row],[account_length]] &lt;= 150, "101-150", "151+")))</f>
        <v>101-150</v>
      </c>
      <c r="Y958" t="str">
        <f>IF(tbl_Customers[[#This Row],[total_intl_charge]] &lt;= 3, "Low Charges", "High Charges")</f>
        <v>High Charges</v>
      </c>
      <c r="Z958" t="str">
        <f>IF(tbl_Customers[[#This Row],[total_eve_calls]]&lt;=80,"Low Calls",
IF(tbl_Customers[[#This Row],[total_eve_calls]]&lt;=120,"Medium Calls","High Calls"))</f>
        <v>High Calls</v>
      </c>
      <c r="AA958" t="str">
        <f>IF(tbl_Customers[[#This Row],[total_eve_charge]]&lt;=15,"Low Charges",
IF(tbl_Customers[[#This Row],[total_eve_charge]]&lt;=20,"Medium Charges","High Charges"))</f>
        <v>Medium Charges</v>
      </c>
      <c r="AB9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8" t="str">
        <f>IF(tbl_Customers[[#This Row],[number_vmail_messages]] = 0, "No Usage", IF(tbl_Customers[[#This Row],[number_vmail_messages]] &lt;= 20, "Low Usage", IF(tbl_Customers[[#This Row],[number_vmail_messages]] &lt;= 40, "Medium Usgae", "High Usage")))</f>
        <v>No Usage</v>
      </c>
      <c r="AD958" t="str">
        <f>IF(tbl_Customers[[#This Row],[total_day_minutes]]&lt;=150,"Low Usage", IF(tbl_Customers[[#This Row],[total_day_minutes]]&lt;=200,"Medium Usage", IF(tbl_Customers[[#This Row],[total_day_minutes]]&lt;=250,"High Usage","Very High Usage")))</f>
        <v>High Usage</v>
      </c>
      <c r="AE958" t="str">
        <f>IF(tbl_Customers[[#This Row],[total_intl_calls]]&lt;=5,"Low Calls", IF(tbl_Customers[[#This Row],[total_intl_calls]]&lt;=10, "Medium Calls", "High Calls"))</f>
        <v>Low Calls</v>
      </c>
      <c r="AF9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58" s="36" t="str">
        <f>IF(tbl_Customers[[#This Row],[Churn_Risk_Score]]&gt;=10,"High Risk", IF(tbl_Customers[[#This Row],[Churn_Risk_Score]]&gt;=5,"Medium Risk","Low Risk"))</f>
        <v>Low Risk</v>
      </c>
    </row>
    <row r="959" spans="1:33" x14ac:dyDescent="0.35">
      <c r="A959">
        <v>958</v>
      </c>
      <c r="B959" t="s">
        <v>30</v>
      </c>
      <c r="C959">
        <v>9</v>
      </c>
      <c r="D959" t="s">
        <v>21</v>
      </c>
      <c r="E959" t="s">
        <v>22</v>
      </c>
      <c r="F959" t="s">
        <v>23</v>
      </c>
      <c r="G959">
        <v>39</v>
      </c>
      <c r="H959">
        <v>214.1</v>
      </c>
      <c r="I959">
        <v>108</v>
      </c>
      <c r="J959">
        <v>36.4</v>
      </c>
      <c r="K959">
        <v>169.2</v>
      </c>
      <c r="L959">
        <v>115</v>
      </c>
      <c r="M959">
        <v>14.38</v>
      </c>
      <c r="N959">
        <v>189.7</v>
      </c>
      <c r="O959">
        <v>117</v>
      </c>
      <c r="P959">
        <v>8.5399999999999991</v>
      </c>
      <c r="Q959">
        <v>10.1</v>
      </c>
      <c r="R959">
        <v>3</v>
      </c>
      <c r="S959">
        <v>2.73</v>
      </c>
      <c r="T959">
        <v>1</v>
      </c>
      <c r="U959" t="s">
        <v>22</v>
      </c>
      <c r="V959">
        <f>IF(tbl_Customers[[#This Row],[churn]] = "yes", 1, 0)</f>
        <v>0</v>
      </c>
      <c r="W959" t="str">
        <f>IF(tbl_Customers[[#This Row],[number_customer_service_calls]] &lt;= 1, "0-1 Calls", IF(tbl_Customers[[#This Row],[number_customer_service_calls]] &lt;= 3, "2-3 Calls", IF(tbl_Customers[[#This Row],[number_customer_service_calls]] &lt;=5, "4-5 Calls", "6+ Calls")))</f>
        <v>0-1 Calls</v>
      </c>
      <c r="X959" t="str">
        <f>IF(tbl_Customers[[#This Row],[account_length]] &lt;= 50, "0-50", IF(tbl_Customers[[#This Row],[account_length]] &lt;=100, "51-100", IF(tbl_Customers[[#This Row],[account_length]] &lt;= 150, "101-150", "151+")))</f>
        <v>0-50</v>
      </c>
      <c r="Y959" t="str">
        <f>IF(tbl_Customers[[#This Row],[total_intl_charge]] &lt;= 3, "Low Charges", "High Charges")</f>
        <v>Low Charges</v>
      </c>
      <c r="Z959" t="str">
        <f>IF(tbl_Customers[[#This Row],[total_eve_calls]]&lt;=80,"Low Calls",
IF(tbl_Customers[[#This Row],[total_eve_calls]]&lt;=120,"Medium Calls","High Calls"))</f>
        <v>Medium Calls</v>
      </c>
      <c r="AA959" t="str">
        <f>IF(tbl_Customers[[#This Row],[total_eve_charge]]&lt;=15,"Low Charges",
IF(tbl_Customers[[#This Row],[total_eve_charge]]&lt;=20,"Medium Charges","High Charges"))</f>
        <v>Low Charges</v>
      </c>
      <c r="AB9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9" t="str">
        <f>IF(tbl_Customers[[#This Row],[number_vmail_messages]] = 0, "No Usage", IF(tbl_Customers[[#This Row],[number_vmail_messages]] &lt;= 20, "Low Usage", IF(tbl_Customers[[#This Row],[number_vmail_messages]] &lt;= 40, "Medium Usgae", "High Usage")))</f>
        <v>Medium Usgae</v>
      </c>
      <c r="AD959" t="str">
        <f>IF(tbl_Customers[[#This Row],[total_day_minutes]]&lt;=150,"Low Usage", IF(tbl_Customers[[#This Row],[total_day_minutes]]&lt;=200,"Medium Usage", IF(tbl_Customers[[#This Row],[total_day_minutes]]&lt;=250,"High Usage","Very High Usage")))</f>
        <v>High Usage</v>
      </c>
      <c r="AE959" t="str">
        <f>IF(tbl_Customers[[#This Row],[total_intl_calls]]&lt;=5,"Low Calls", IF(tbl_Customers[[#This Row],[total_intl_calls]]&lt;=10, "Medium Calls", "High Calls"))</f>
        <v>Low Calls</v>
      </c>
      <c r="AF9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59" s="36" t="str">
        <f>IF(tbl_Customers[[#This Row],[Churn_Risk_Score]]&gt;=10,"High Risk", IF(tbl_Customers[[#This Row],[Churn_Risk_Score]]&gt;=5,"Medium Risk","Low Risk"))</f>
        <v>Low Risk</v>
      </c>
    </row>
    <row r="960" spans="1:33" x14ac:dyDescent="0.35">
      <c r="A960">
        <v>959</v>
      </c>
      <c r="B960" t="s">
        <v>41</v>
      </c>
      <c r="C960">
        <v>157</v>
      </c>
      <c r="D960" t="s">
        <v>21</v>
      </c>
      <c r="E960" t="s">
        <v>22</v>
      </c>
      <c r="F960" t="s">
        <v>22</v>
      </c>
      <c r="G960">
        <v>0</v>
      </c>
      <c r="H960">
        <v>196</v>
      </c>
      <c r="I960">
        <v>74</v>
      </c>
      <c r="J960">
        <v>33.32</v>
      </c>
      <c r="K960">
        <v>213.4</v>
      </c>
      <c r="L960">
        <v>96</v>
      </c>
      <c r="M960">
        <v>18.14</v>
      </c>
      <c r="N960">
        <v>196.8</v>
      </c>
      <c r="O960">
        <v>81</v>
      </c>
      <c r="P960">
        <v>8.86</v>
      </c>
      <c r="Q960">
        <v>7.9</v>
      </c>
      <c r="R960">
        <v>6</v>
      </c>
      <c r="S960">
        <v>2.13</v>
      </c>
      <c r="T960">
        <v>1</v>
      </c>
      <c r="U960" t="s">
        <v>22</v>
      </c>
      <c r="V960">
        <f>IF(tbl_Customers[[#This Row],[churn]] = "yes", 1, 0)</f>
        <v>0</v>
      </c>
      <c r="W960" t="str">
        <f>IF(tbl_Customers[[#This Row],[number_customer_service_calls]] &lt;= 1, "0-1 Calls", IF(tbl_Customers[[#This Row],[number_customer_service_calls]] &lt;= 3, "2-3 Calls", IF(tbl_Customers[[#This Row],[number_customer_service_calls]] &lt;=5, "4-5 Calls", "6+ Calls")))</f>
        <v>0-1 Calls</v>
      </c>
      <c r="X960" t="str">
        <f>IF(tbl_Customers[[#This Row],[account_length]] &lt;= 50, "0-50", IF(tbl_Customers[[#This Row],[account_length]] &lt;=100, "51-100", IF(tbl_Customers[[#This Row],[account_length]] &lt;= 150, "101-150", "151+")))</f>
        <v>151+</v>
      </c>
      <c r="Y960" t="str">
        <f>IF(tbl_Customers[[#This Row],[total_intl_charge]] &lt;= 3, "Low Charges", "High Charges")</f>
        <v>Low Charges</v>
      </c>
      <c r="Z960" t="str">
        <f>IF(tbl_Customers[[#This Row],[total_eve_calls]]&lt;=80,"Low Calls",
IF(tbl_Customers[[#This Row],[total_eve_calls]]&lt;=120,"Medium Calls","High Calls"))</f>
        <v>Medium Calls</v>
      </c>
      <c r="AA960" t="str">
        <f>IF(tbl_Customers[[#This Row],[total_eve_charge]]&lt;=15,"Low Charges",
IF(tbl_Customers[[#This Row],[total_eve_charge]]&lt;=20,"Medium Charges","High Charges"))</f>
        <v>Medium Charges</v>
      </c>
      <c r="AB9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60" t="str">
        <f>IF(tbl_Customers[[#This Row],[number_vmail_messages]] = 0, "No Usage", IF(tbl_Customers[[#This Row],[number_vmail_messages]] &lt;= 20, "Low Usage", IF(tbl_Customers[[#This Row],[number_vmail_messages]] &lt;= 40, "Medium Usgae", "High Usage")))</f>
        <v>No Usage</v>
      </c>
      <c r="AD960" t="str">
        <f>IF(tbl_Customers[[#This Row],[total_day_minutes]]&lt;=150,"Low Usage", IF(tbl_Customers[[#This Row],[total_day_minutes]]&lt;=200,"Medium Usage", IF(tbl_Customers[[#This Row],[total_day_minutes]]&lt;=250,"High Usage","Very High Usage")))</f>
        <v>Medium Usage</v>
      </c>
      <c r="AE960" t="str">
        <f>IF(tbl_Customers[[#This Row],[total_intl_calls]]&lt;=5,"Low Calls", IF(tbl_Customers[[#This Row],[total_intl_calls]]&lt;=10, "Medium Calls", "High Calls"))</f>
        <v>Medium Calls</v>
      </c>
      <c r="AF9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0" s="36" t="str">
        <f>IF(tbl_Customers[[#This Row],[Churn_Risk_Score]]&gt;=10,"High Risk", IF(tbl_Customers[[#This Row],[Churn_Risk_Score]]&gt;=5,"Medium Risk","Low Risk"))</f>
        <v>Low Risk</v>
      </c>
    </row>
    <row r="961" spans="1:33" x14ac:dyDescent="0.35">
      <c r="A961">
        <v>960</v>
      </c>
      <c r="B961" t="s">
        <v>53</v>
      </c>
      <c r="C961">
        <v>105</v>
      </c>
      <c r="D961" t="s">
        <v>21</v>
      </c>
      <c r="E961" t="s">
        <v>22</v>
      </c>
      <c r="F961" t="s">
        <v>23</v>
      </c>
      <c r="G961">
        <v>29</v>
      </c>
      <c r="H961">
        <v>179.4</v>
      </c>
      <c r="I961">
        <v>113</v>
      </c>
      <c r="J961">
        <v>30.5</v>
      </c>
      <c r="K961">
        <v>275.39999999999998</v>
      </c>
      <c r="L961">
        <v>100</v>
      </c>
      <c r="M961">
        <v>23.41</v>
      </c>
      <c r="N961">
        <v>246.1</v>
      </c>
      <c r="O961">
        <v>105</v>
      </c>
      <c r="P961">
        <v>11.07</v>
      </c>
      <c r="Q961">
        <v>10</v>
      </c>
      <c r="R961">
        <v>5</v>
      </c>
      <c r="S961">
        <v>2.7</v>
      </c>
      <c r="T961">
        <v>0</v>
      </c>
      <c r="U961" t="s">
        <v>22</v>
      </c>
      <c r="V961">
        <f>IF(tbl_Customers[[#This Row],[churn]] = "yes", 1, 0)</f>
        <v>0</v>
      </c>
      <c r="W961" t="str">
        <f>IF(tbl_Customers[[#This Row],[number_customer_service_calls]] &lt;= 1, "0-1 Calls", IF(tbl_Customers[[#This Row],[number_customer_service_calls]] &lt;= 3, "2-3 Calls", IF(tbl_Customers[[#This Row],[number_customer_service_calls]] &lt;=5, "4-5 Calls", "6+ Calls")))</f>
        <v>0-1 Calls</v>
      </c>
      <c r="X961" t="str">
        <f>IF(tbl_Customers[[#This Row],[account_length]] &lt;= 50, "0-50", IF(tbl_Customers[[#This Row],[account_length]] &lt;=100, "51-100", IF(tbl_Customers[[#This Row],[account_length]] &lt;= 150, "101-150", "151+")))</f>
        <v>101-150</v>
      </c>
      <c r="Y961" t="str">
        <f>IF(tbl_Customers[[#This Row],[total_intl_charge]] &lt;= 3, "Low Charges", "High Charges")</f>
        <v>Low Charges</v>
      </c>
      <c r="Z961" t="str">
        <f>IF(tbl_Customers[[#This Row],[total_eve_calls]]&lt;=80,"Low Calls",
IF(tbl_Customers[[#This Row],[total_eve_calls]]&lt;=120,"Medium Calls","High Calls"))</f>
        <v>Medium Calls</v>
      </c>
      <c r="AA961" t="str">
        <f>IF(tbl_Customers[[#This Row],[total_eve_charge]]&lt;=15,"Low Charges",
IF(tbl_Customers[[#This Row],[total_eve_charge]]&lt;=20,"Medium Charges","High Charges"))</f>
        <v>High Charges</v>
      </c>
      <c r="AB9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1" t="str">
        <f>IF(tbl_Customers[[#This Row],[number_vmail_messages]] = 0, "No Usage", IF(tbl_Customers[[#This Row],[number_vmail_messages]] &lt;= 20, "Low Usage", IF(tbl_Customers[[#This Row],[number_vmail_messages]] &lt;= 40, "Medium Usgae", "High Usage")))</f>
        <v>Medium Usgae</v>
      </c>
      <c r="AD961" t="str">
        <f>IF(tbl_Customers[[#This Row],[total_day_minutes]]&lt;=150,"Low Usage", IF(tbl_Customers[[#This Row],[total_day_minutes]]&lt;=200,"Medium Usage", IF(tbl_Customers[[#This Row],[total_day_minutes]]&lt;=250,"High Usage","Very High Usage")))</f>
        <v>Medium Usage</v>
      </c>
      <c r="AE961" t="str">
        <f>IF(tbl_Customers[[#This Row],[total_intl_calls]]&lt;=5,"Low Calls", IF(tbl_Customers[[#This Row],[total_intl_calls]]&lt;=10, "Medium Calls", "High Calls"))</f>
        <v>Low Calls</v>
      </c>
      <c r="AF9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61" s="36" t="str">
        <f>IF(tbl_Customers[[#This Row],[Churn_Risk_Score]]&gt;=10,"High Risk", IF(tbl_Customers[[#This Row],[Churn_Risk_Score]]&gt;=5,"Medium Risk","Low Risk"))</f>
        <v>Low Risk</v>
      </c>
    </row>
    <row r="962" spans="1:33" x14ac:dyDescent="0.35">
      <c r="A962">
        <v>961</v>
      </c>
      <c r="B962" t="s">
        <v>46</v>
      </c>
      <c r="C962">
        <v>155</v>
      </c>
      <c r="D962" t="s">
        <v>25</v>
      </c>
      <c r="E962" t="s">
        <v>22</v>
      </c>
      <c r="F962" t="s">
        <v>22</v>
      </c>
      <c r="G962">
        <v>0</v>
      </c>
      <c r="H962">
        <v>216.7</v>
      </c>
      <c r="I962">
        <v>30</v>
      </c>
      <c r="J962">
        <v>36.840000000000003</v>
      </c>
      <c r="K962">
        <v>144.30000000000001</v>
      </c>
      <c r="L962">
        <v>125</v>
      </c>
      <c r="M962">
        <v>12.27</v>
      </c>
      <c r="N962">
        <v>135.30000000000001</v>
      </c>
      <c r="O962">
        <v>106</v>
      </c>
      <c r="P962">
        <v>6.09</v>
      </c>
      <c r="Q962">
        <v>10.8</v>
      </c>
      <c r="R962">
        <v>1</v>
      </c>
      <c r="S962">
        <v>2.92</v>
      </c>
      <c r="T962">
        <v>2</v>
      </c>
      <c r="U962" t="s">
        <v>22</v>
      </c>
      <c r="V962">
        <f>IF(tbl_Customers[[#This Row],[churn]] = "yes", 1, 0)</f>
        <v>0</v>
      </c>
      <c r="W962" t="str">
        <f>IF(tbl_Customers[[#This Row],[number_customer_service_calls]] &lt;= 1, "0-1 Calls", IF(tbl_Customers[[#This Row],[number_customer_service_calls]] &lt;= 3, "2-3 Calls", IF(tbl_Customers[[#This Row],[number_customer_service_calls]] &lt;=5, "4-5 Calls", "6+ Calls")))</f>
        <v>2-3 Calls</v>
      </c>
      <c r="X962" t="str">
        <f>IF(tbl_Customers[[#This Row],[account_length]] &lt;= 50, "0-50", IF(tbl_Customers[[#This Row],[account_length]] &lt;=100, "51-100", IF(tbl_Customers[[#This Row],[account_length]] &lt;= 150, "101-150", "151+")))</f>
        <v>151+</v>
      </c>
      <c r="Y962" t="str">
        <f>IF(tbl_Customers[[#This Row],[total_intl_charge]] &lt;= 3, "Low Charges", "High Charges")</f>
        <v>Low Charges</v>
      </c>
      <c r="Z962" t="str">
        <f>IF(tbl_Customers[[#This Row],[total_eve_calls]]&lt;=80,"Low Calls",
IF(tbl_Customers[[#This Row],[total_eve_calls]]&lt;=120,"Medium Calls","High Calls"))</f>
        <v>High Calls</v>
      </c>
      <c r="AA962" t="str">
        <f>IF(tbl_Customers[[#This Row],[total_eve_charge]]&lt;=15,"Low Charges",
IF(tbl_Customers[[#This Row],[total_eve_charge]]&lt;=20,"Medium Charges","High Charges"))</f>
        <v>Low Charges</v>
      </c>
      <c r="AB9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2" t="str">
        <f>IF(tbl_Customers[[#This Row],[number_vmail_messages]] = 0, "No Usage", IF(tbl_Customers[[#This Row],[number_vmail_messages]] &lt;= 20, "Low Usage", IF(tbl_Customers[[#This Row],[number_vmail_messages]] &lt;= 40, "Medium Usgae", "High Usage")))</f>
        <v>No Usage</v>
      </c>
      <c r="AD962" t="str">
        <f>IF(tbl_Customers[[#This Row],[total_day_minutes]]&lt;=150,"Low Usage", IF(tbl_Customers[[#This Row],[total_day_minutes]]&lt;=200,"Medium Usage", IF(tbl_Customers[[#This Row],[total_day_minutes]]&lt;=250,"High Usage","Very High Usage")))</f>
        <v>High Usage</v>
      </c>
      <c r="AE962" t="str">
        <f>IF(tbl_Customers[[#This Row],[total_intl_calls]]&lt;=5,"Low Calls", IF(tbl_Customers[[#This Row],[total_intl_calls]]&lt;=10, "Medium Calls", "High Calls"))</f>
        <v>Low Calls</v>
      </c>
      <c r="AF9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2" s="36" t="str">
        <f>IF(tbl_Customers[[#This Row],[Churn_Risk_Score]]&gt;=10,"High Risk", IF(tbl_Customers[[#This Row],[Churn_Risk_Score]]&gt;=5,"Medium Risk","Low Risk"))</f>
        <v>Low Risk</v>
      </c>
    </row>
    <row r="963" spans="1:33" x14ac:dyDescent="0.35">
      <c r="A963">
        <v>962</v>
      </c>
      <c r="B963" t="s">
        <v>59</v>
      </c>
      <c r="C963">
        <v>161</v>
      </c>
      <c r="D963" t="s">
        <v>21</v>
      </c>
      <c r="E963" t="s">
        <v>22</v>
      </c>
      <c r="F963" t="s">
        <v>22</v>
      </c>
      <c r="G963">
        <v>0</v>
      </c>
      <c r="H963">
        <v>151.6</v>
      </c>
      <c r="I963">
        <v>117</v>
      </c>
      <c r="J963">
        <v>25.77</v>
      </c>
      <c r="K963">
        <v>219.4</v>
      </c>
      <c r="L963">
        <v>87</v>
      </c>
      <c r="M963">
        <v>18.649999999999999</v>
      </c>
      <c r="N963">
        <v>224.7</v>
      </c>
      <c r="O963">
        <v>68</v>
      </c>
      <c r="P963">
        <v>10.11</v>
      </c>
      <c r="Q963">
        <v>4</v>
      </c>
      <c r="R963">
        <v>5</v>
      </c>
      <c r="S963">
        <v>1.08</v>
      </c>
      <c r="T963">
        <v>1</v>
      </c>
      <c r="U963" t="s">
        <v>22</v>
      </c>
      <c r="V963">
        <f>IF(tbl_Customers[[#This Row],[churn]] = "yes", 1, 0)</f>
        <v>0</v>
      </c>
      <c r="W963" t="str">
        <f>IF(tbl_Customers[[#This Row],[number_customer_service_calls]] &lt;= 1, "0-1 Calls", IF(tbl_Customers[[#This Row],[number_customer_service_calls]] &lt;= 3, "2-3 Calls", IF(tbl_Customers[[#This Row],[number_customer_service_calls]] &lt;=5, "4-5 Calls", "6+ Calls")))</f>
        <v>0-1 Calls</v>
      </c>
      <c r="X963" t="str">
        <f>IF(tbl_Customers[[#This Row],[account_length]] &lt;= 50, "0-50", IF(tbl_Customers[[#This Row],[account_length]] &lt;=100, "51-100", IF(tbl_Customers[[#This Row],[account_length]] &lt;= 150, "101-150", "151+")))</f>
        <v>151+</v>
      </c>
      <c r="Y963" t="str">
        <f>IF(tbl_Customers[[#This Row],[total_intl_charge]] &lt;= 3, "Low Charges", "High Charges")</f>
        <v>Low Charges</v>
      </c>
      <c r="Z963" t="str">
        <f>IF(tbl_Customers[[#This Row],[total_eve_calls]]&lt;=80,"Low Calls",
IF(tbl_Customers[[#This Row],[total_eve_calls]]&lt;=120,"Medium Calls","High Calls"))</f>
        <v>Medium Calls</v>
      </c>
      <c r="AA963" t="str">
        <f>IF(tbl_Customers[[#This Row],[total_eve_charge]]&lt;=15,"Low Charges",
IF(tbl_Customers[[#This Row],[total_eve_charge]]&lt;=20,"Medium Charges","High Charges"))</f>
        <v>Medium Charges</v>
      </c>
      <c r="AB9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3" t="str">
        <f>IF(tbl_Customers[[#This Row],[number_vmail_messages]] = 0, "No Usage", IF(tbl_Customers[[#This Row],[number_vmail_messages]] &lt;= 20, "Low Usage", IF(tbl_Customers[[#This Row],[number_vmail_messages]] &lt;= 40, "Medium Usgae", "High Usage")))</f>
        <v>No Usage</v>
      </c>
      <c r="AD963" t="str">
        <f>IF(tbl_Customers[[#This Row],[total_day_minutes]]&lt;=150,"Low Usage", IF(tbl_Customers[[#This Row],[total_day_minutes]]&lt;=200,"Medium Usage", IF(tbl_Customers[[#This Row],[total_day_minutes]]&lt;=250,"High Usage","Very High Usage")))</f>
        <v>Medium Usage</v>
      </c>
      <c r="AE963" t="str">
        <f>IF(tbl_Customers[[#This Row],[total_intl_calls]]&lt;=5,"Low Calls", IF(tbl_Customers[[#This Row],[total_intl_calls]]&lt;=10, "Medium Calls", "High Calls"))</f>
        <v>Low Calls</v>
      </c>
      <c r="AF9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3" s="36" t="str">
        <f>IF(tbl_Customers[[#This Row],[Churn_Risk_Score]]&gt;=10,"High Risk", IF(tbl_Customers[[#This Row],[Churn_Risk_Score]]&gt;=5,"Medium Risk","Low Risk"))</f>
        <v>Low Risk</v>
      </c>
    </row>
    <row r="964" spans="1:33" x14ac:dyDescent="0.35">
      <c r="A964">
        <v>963</v>
      </c>
      <c r="B964" t="s">
        <v>60</v>
      </c>
      <c r="C964">
        <v>95</v>
      </c>
      <c r="D964" t="s">
        <v>25</v>
      </c>
      <c r="E964" t="s">
        <v>22</v>
      </c>
      <c r="F964" t="s">
        <v>23</v>
      </c>
      <c r="G964">
        <v>32</v>
      </c>
      <c r="H964">
        <v>262.2</v>
      </c>
      <c r="I964">
        <v>123</v>
      </c>
      <c r="J964">
        <v>44.57</v>
      </c>
      <c r="K964">
        <v>165.2</v>
      </c>
      <c r="L964">
        <v>82</v>
      </c>
      <c r="M964">
        <v>14.04</v>
      </c>
      <c r="N964">
        <v>194.3</v>
      </c>
      <c r="O964">
        <v>57</v>
      </c>
      <c r="P964">
        <v>8.74</v>
      </c>
      <c r="Q964">
        <v>10.6</v>
      </c>
      <c r="R964">
        <v>5</v>
      </c>
      <c r="S964">
        <v>2.86</v>
      </c>
      <c r="T964">
        <v>0</v>
      </c>
      <c r="U964" t="s">
        <v>22</v>
      </c>
      <c r="V964">
        <f>IF(tbl_Customers[[#This Row],[churn]] = "yes", 1, 0)</f>
        <v>0</v>
      </c>
      <c r="W964" t="str">
        <f>IF(tbl_Customers[[#This Row],[number_customer_service_calls]] &lt;= 1, "0-1 Calls", IF(tbl_Customers[[#This Row],[number_customer_service_calls]] &lt;= 3, "2-3 Calls", IF(tbl_Customers[[#This Row],[number_customer_service_calls]] &lt;=5, "4-5 Calls", "6+ Calls")))</f>
        <v>0-1 Calls</v>
      </c>
      <c r="X964" t="str">
        <f>IF(tbl_Customers[[#This Row],[account_length]] &lt;= 50, "0-50", IF(tbl_Customers[[#This Row],[account_length]] &lt;=100, "51-100", IF(tbl_Customers[[#This Row],[account_length]] &lt;= 150, "101-150", "151+")))</f>
        <v>51-100</v>
      </c>
      <c r="Y964" t="str">
        <f>IF(tbl_Customers[[#This Row],[total_intl_charge]] &lt;= 3, "Low Charges", "High Charges")</f>
        <v>Low Charges</v>
      </c>
      <c r="Z964" t="str">
        <f>IF(tbl_Customers[[#This Row],[total_eve_calls]]&lt;=80,"Low Calls",
IF(tbl_Customers[[#This Row],[total_eve_calls]]&lt;=120,"Medium Calls","High Calls"))</f>
        <v>Medium Calls</v>
      </c>
      <c r="AA964" t="str">
        <f>IF(tbl_Customers[[#This Row],[total_eve_charge]]&lt;=15,"Low Charges",
IF(tbl_Customers[[#This Row],[total_eve_charge]]&lt;=20,"Medium Charges","High Charges"))</f>
        <v>Low Charges</v>
      </c>
      <c r="AB9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4" t="str">
        <f>IF(tbl_Customers[[#This Row],[number_vmail_messages]] = 0, "No Usage", IF(tbl_Customers[[#This Row],[number_vmail_messages]] &lt;= 20, "Low Usage", IF(tbl_Customers[[#This Row],[number_vmail_messages]] &lt;= 40, "Medium Usgae", "High Usage")))</f>
        <v>Medium Usgae</v>
      </c>
      <c r="AD964" t="str">
        <f>IF(tbl_Customers[[#This Row],[total_day_minutes]]&lt;=150,"Low Usage", IF(tbl_Customers[[#This Row],[total_day_minutes]]&lt;=200,"Medium Usage", IF(tbl_Customers[[#This Row],[total_day_minutes]]&lt;=250,"High Usage","Very High Usage")))</f>
        <v>Very High Usage</v>
      </c>
      <c r="AE964" t="str">
        <f>IF(tbl_Customers[[#This Row],[total_intl_calls]]&lt;=5,"Low Calls", IF(tbl_Customers[[#This Row],[total_intl_calls]]&lt;=10, "Medium Calls", "High Calls"))</f>
        <v>Low Calls</v>
      </c>
      <c r="AF9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64" s="36" t="str">
        <f>IF(tbl_Customers[[#This Row],[Churn_Risk_Score]]&gt;=10,"High Risk", IF(tbl_Customers[[#This Row],[Churn_Risk_Score]]&gt;=5,"Medium Risk","Low Risk"))</f>
        <v>Low Risk</v>
      </c>
    </row>
    <row r="965" spans="1:33" x14ac:dyDescent="0.35">
      <c r="A965">
        <v>964</v>
      </c>
      <c r="B965" t="s">
        <v>36</v>
      </c>
      <c r="C965">
        <v>122</v>
      </c>
      <c r="D965" t="s">
        <v>21</v>
      </c>
      <c r="E965" t="s">
        <v>22</v>
      </c>
      <c r="F965" t="s">
        <v>22</v>
      </c>
      <c r="G965">
        <v>0</v>
      </c>
      <c r="H965">
        <v>173.6</v>
      </c>
      <c r="I965">
        <v>110</v>
      </c>
      <c r="J965">
        <v>29.51</v>
      </c>
      <c r="K965">
        <v>91.7</v>
      </c>
      <c r="L965">
        <v>84</v>
      </c>
      <c r="M965">
        <v>7.79</v>
      </c>
      <c r="N965">
        <v>211.7</v>
      </c>
      <c r="O965">
        <v>103</v>
      </c>
      <c r="P965">
        <v>9.5299999999999994</v>
      </c>
      <c r="Q965">
        <v>9.6999999999999993</v>
      </c>
      <c r="R965">
        <v>7</v>
      </c>
      <c r="S965">
        <v>2.62</v>
      </c>
      <c r="T965">
        <v>3</v>
      </c>
      <c r="U965" t="s">
        <v>22</v>
      </c>
      <c r="V965">
        <f>IF(tbl_Customers[[#This Row],[churn]] = "yes", 1, 0)</f>
        <v>0</v>
      </c>
      <c r="W965" t="str">
        <f>IF(tbl_Customers[[#This Row],[number_customer_service_calls]] &lt;= 1, "0-1 Calls", IF(tbl_Customers[[#This Row],[number_customer_service_calls]] &lt;= 3, "2-3 Calls", IF(tbl_Customers[[#This Row],[number_customer_service_calls]] &lt;=5, "4-5 Calls", "6+ Calls")))</f>
        <v>2-3 Calls</v>
      </c>
      <c r="X965" t="str">
        <f>IF(tbl_Customers[[#This Row],[account_length]] &lt;= 50, "0-50", IF(tbl_Customers[[#This Row],[account_length]] &lt;=100, "51-100", IF(tbl_Customers[[#This Row],[account_length]] &lt;= 150, "101-150", "151+")))</f>
        <v>101-150</v>
      </c>
      <c r="Y965" t="str">
        <f>IF(tbl_Customers[[#This Row],[total_intl_charge]] &lt;= 3, "Low Charges", "High Charges")</f>
        <v>Low Charges</v>
      </c>
      <c r="Z965" t="str">
        <f>IF(tbl_Customers[[#This Row],[total_eve_calls]]&lt;=80,"Low Calls",
IF(tbl_Customers[[#This Row],[total_eve_calls]]&lt;=120,"Medium Calls","High Calls"))</f>
        <v>Medium Calls</v>
      </c>
      <c r="AA965" t="str">
        <f>IF(tbl_Customers[[#This Row],[total_eve_charge]]&lt;=15,"Low Charges",
IF(tbl_Customers[[#This Row],[total_eve_charge]]&lt;=20,"Medium Charges","High Charges"))</f>
        <v>Low Charges</v>
      </c>
      <c r="AB9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5" t="str">
        <f>IF(tbl_Customers[[#This Row],[number_vmail_messages]] = 0, "No Usage", IF(tbl_Customers[[#This Row],[number_vmail_messages]] &lt;= 20, "Low Usage", IF(tbl_Customers[[#This Row],[number_vmail_messages]] &lt;= 40, "Medium Usgae", "High Usage")))</f>
        <v>No Usage</v>
      </c>
      <c r="AD965" t="str">
        <f>IF(tbl_Customers[[#This Row],[total_day_minutes]]&lt;=150,"Low Usage", IF(tbl_Customers[[#This Row],[total_day_minutes]]&lt;=200,"Medium Usage", IF(tbl_Customers[[#This Row],[total_day_minutes]]&lt;=250,"High Usage","Very High Usage")))</f>
        <v>Medium Usage</v>
      </c>
      <c r="AE965" t="str">
        <f>IF(tbl_Customers[[#This Row],[total_intl_calls]]&lt;=5,"Low Calls", IF(tbl_Customers[[#This Row],[total_intl_calls]]&lt;=10, "Medium Calls", "High Calls"))</f>
        <v>Medium Calls</v>
      </c>
      <c r="AF9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5" s="36" t="str">
        <f>IF(tbl_Customers[[#This Row],[Churn_Risk_Score]]&gt;=10,"High Risk", IF(tbl_Customers[[#This Row],[Churn_Risk_Score]]&gt;=5,"Medium Risk","Low Risk"))</f>
        <v>Low Risk</v>
      </c>
    </row>
    <row r="966" spans="1:33" x14ac:dyDescent="0.35">
      <c r="A966">
        <v>965</v>
      </c>
      <c r="B966" t="s">
        <v>45</v>
      </c>
      <c r="C966">
        <v>119</v>
      </c>
      <c r="D966" t="s">
        <v>25</v>
      </c>
      <c r="E966" t="s">
        <v>22</v>
      </c>
      <c r="F966" t="s">
        <v>23</v>
      </c>
      <c r="G966">
        <v>24</v>
      </c>
      <c r="H966">
        <v>217.2</v>
      </c>
      <c r="I966">
        <v>94</v>
      </c>
      <c r="J966">
        <v>36.92</v>
      </c>
      <c r="K966">
        <v>138.69999999999999</v>
      </c>
      <c r="L966">
        <v>52</v>
      </c>
      <c r="M966">
        <v>11.79</v>
      </c>
      <c r="N966">
        <v>139.30000000000001</v>
      </c>
      <c r="O966">
        <v>85</v>
      </c>
      <c r="P966">
        <v>6.27</v>
      </c>
      <c r="Q966">
        <v>11.3</v>
      </c>
      <c r="R966">
        <v>4</v>
      </c>
      <c r="S966">
        <v>3.05</v>
      </c>
      <c r="T966">
        <v>0</v>
      </c>
      <c r="U966" t="s">
        <v>22</v>
      </c>
      <c r="V966">
        <f>IF(tbl_Customers[[#This Row],[churn]] = "yes", 1, 0)</f>
        <v>0</v>
      </c>
      <c r="W966" t="str">
        <f>IF(tbl_Customers[[#This Row],[number_customer_service_calls]] &lt;= 1, "0-1 Calls", IF(tbl_Customers[[#This Row],[number_customer_service_calls]] &lt;= 3, "2-3 Calls", IF(tbl_Customers[[#This Row],[number_customer_service_calls]] &lt;=5, "4-5 Calls", "6+ Calls")))</f>
        <v>0-1 Calls</v>
      </c>
      <c r="X966" t="str">
        <f>IF(tbl_Customers[[#This Row],[account_length]] &lt;= 50, "0-50", IF(tbl_Customers[[#This Row],[account_length]] &lt;=100, "51-100", IF(tbl_Customers[[#This Row],[account_length]] &lt;= 150, "101-150", "151+")))</f>
        <v>101-150</v>
      </c>
      <c r="Y966" t="str">
        <f>IF(tbl_Customers[[#This Row],[total_intl_charge]] &lt;= 3, "Low Charges", "High Charges")</f>
        <v>High Charges</v>
      </c>
      <c r="Z966" t="str">
        <f>IF(tbl_Customers[[#This Row],[total_eve_calls]]&lt;=80,"Low Calls",
IF(tbl_Customers[[#This Row],[total_eve_calls]]&lt;=120,"Medium Calls","High Calls"))</f>
        <v>Low Calls</v>
      </c>
      <c r="AA966" t="str">
        <f>IF(tbl_Customers[[#This Row],[total_eve_charge]]&lt;=15,"Low Charges",
IF(tbl_Customers[[#This Row],[total_eve_charge]]&lt;=20,"Medium Charges","High Charges"))</f>
        <v>Low Charges</v>
      </c>
      <c r="AB9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6" t="str">
        <f>IF(tbl_Customers[[#This Row],[number_vmail_messages]] = 0, "No Usage", IF(tbl_Customers[[#This Row],[number_vmail_messages]] &lt;= 20, "Low Usage", IF(tbl_Customers[[#This Row],[number_vmail_messages]] &lt;= 40, "Medium Usgae", "High Usage")))</f>
        <v>Medium Usgae</v>
      </c>
      <c r="AD966" t="str">
        <f>IF(tbl_Customers[[#This Row],[total_day_minutes]]&lt;=150,"Low Usage", IF(tbl_Customers[[#This Row],[total_day_minutes]]&lt;=200,"Medium Usage", IF(tbl_Customers[[#This Row],[total_day_minutes]]&lt;=250,"High Usage","Very High Usage")))</f>
        <v>High Usage</v>
      </c>
      <c r="AE966" t="str">
        <f>IF(tbl_Customers[[#This Row],[total_intl_calls]]&lt;=5,"Low Calls", IF(tbl_Customers[[#This Row],[total_intl_calls]]&lt;=10, "Medium Calls", "High Calls"))</f>
        <v>Low Calls</v>
      </c>
      <c r="AF9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66" s="36" t="str">
        <f>IF(tbl_Customers[[#This Row],[Churn_Risk_Score]]&gt;=10,"High Risk", IF(tbl_Customers[[#This Row],[Churn_Risk_Score]]&gt;=5,"Medium Risk","Low Risk"))</f>
        <v>Low Risk</v>
      </c>
    </row>
    <row r="967" spans="1:33" x14ac:dyDescent="0.35">
      <c r="A967">
        <v>966</v>
      </c>
      <c r="B967" t="s">
        <v>74</v>
      </c>
      <c r="C967">
        <v>99</v>
      </c>
      <c r="D967" t="s">
        <v>25</v>
      </c>
      <c r="E967" t="s">
        <v>22</v>
      </c>
      <c r="F967" t="s">
        <v>22</v>
      </c>
      <c r="G967">
        <v>0</v>
      </c>
      <c r="H967">
        <v>95.4</v>
      </c>
      <c r="I967">
        <v>105</v>
      </c>
      <c r="J967">
        <v>16.22</v>
      </c>
      <c r="K967">
        <v>207.2</v>
      </c>
      <c r="L967">
        <v>101</v>
      </c>
      <c r="M967">
        <v>17.61</v>
      </c>
      <c r="N967">
        <v>136</v>
      </c>
      <c r="O967">
        <v>117</v>
      </c>
      <c r="P967">
        <v>6.12</v>
      </c>
      <c r="Q967">
        <v>5.6</v>
      </c>
      <c r="R967">
        <v>5</v>
      </c>
      <c r="S967">
        <v>1.51</v>
      </c>
      <c r="T967">
        <v>1</v>
      </c>
      <c r="U967" t="s">
        <v>22</v>
      </c>
      <c r="V967">
        <f>IF(tbl_Customers[[#This Row],[churn]] = "yes", 1, 0)</f>
        <v>0</v>
      </c>
      <c r="W967" t="str">
        <f>IF(tbl_Customers[[#This Row],[number_customer_service_calls]] &lt;= 1, "0-1 Calls", IF(tbl_Customers[[#This Row],[number_customer_service_calls]] &lt;= 3, "2-3 Calls", IF(tbl_Customers[[#This Row],[number_customer_service_calls]] &lt;=5, "4-5 Calls", "6+ Calls")))</f>
        <v>0-1 Calls</v>
      </c>
      <c r="X967" t="str">
        <f>IF(tbl_Customers[[#This Row],[account_length]] &lt;= 50, "0-50", IF(tbl_Customers[[#This Row],[account_length]] &lt;=100, "51-100", IF(tbl_Customers[[#This Row],[account_length]] &lt;= 150, "101-150", "151+")))</f>
        <v>51-100</v>
      </c>
      <c r="Y967" t="str">
        <f>IF(tbl_Customers[[#This Row],[total_intl_charge]] &lt;= 3, "Low Charges", "High Charges")</f>
        <v>Low Charges</v>
      </c>
      <c r="Z967" t="str">
        <f>IF(tbl_Customers[[#This Row],[total_eve_calls]]&lt;=80,"Low Calls",
IF(tbl_Customers[[#This Row],[total_eve_calls]]&lt;=120,"Medium Calls","High Calls"))</f>
        <v>Medium Calls</v>
      </c>
      <c r="AA967" t="str">
        <f>IF(tbl_Customers[[#This Row],[total_eve_charge]]&lt;=15,"Low Charges",
IF(tbl_Customers[[#This Row],[total_eve_charge]]&lt;=20,"Medium Charges","High Charges"))</f>
        <v>Medium Charges</v>
      </c>
      <c r="AB9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7" t="str">
        <f>IF(tbl_Customers[[#This Row],[number_vmail_messages]] = 0, "No Usage", IF(tbl_Customers[[#This Row],[number_vmail_messages]] &lt;= 20, "Low Usage", IF(tbl_Customers[[#This Row],[number_vmail_messages]] &lt;= 40, "Medium Usgae", "High Usage")))</f>
        <v>No Usage</v>
      </c>
      <c r="AD967" t="str">
        <f>IF(tbl_Customers[[#This Row],[total_day_minutes]]&lt;=150,"Low Usage", IF(tbl_Customers[[#This Row],[total_day_minutes]]&lt;=200,"Medium Usage", IF(tbl_Customers[[#This Row],[total_day_minutes]]&lt;=250,"High Usage","Very High Usage")))</f>
        <v>Low Usage</v>
      </c>
      <c r="AE967" t="str">
        <f>IF(tbl_Customers[[#This Row],[total_intl_calls]]&lt;=5,"Low Calls", IF(tbl_Customers[[#This Row],[total_intl_calls]]&lt;=10, "Medium Calls", "High Calls"))</f>
        <v>Low Calls</v>
      </c>
      <c r="AF9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7" s="36" t="str">
        <f>IF(tbl_Customers[[#This Row],[Churn_Risk_Score]]&gt;=10,"High Risk", IF(tbl_Customers[[#This Row],[Churn_Risk_Score]]&gt;=5,"Medium Risk","Low Risk"))</f>
        <v>Low Risk</v>
      </c>
    </row>
    <row r="968" spans="1:33" x14ac:dyDescent="0.35">
      <c r="A968">
        <v>967</v>
      </c>
      <c r="B968" t="s">
        <v>41</v>
      </c>
      <c r="C968">
        <v>76</v>
      </c>
      <c r="D968" t="s">
        <v>25</v>
      </c>
      <c r="E968" t="s">
        <v>22</v>
      </c>
      <c r="F968" t="s">
        <v>23</v>
      </c>
      <c r="G968">
        <v>26</v>
      </c>
      <c r="H968">
        <v>214.6</v>
      </c>
      <c r="I968">
        <v>110</v>
      </c>
      <c r="J968">
        <v>36.479999999999997</v>
      </c>
      <c r="K968">
        <v>205.2</v>
      </c>
      <c r="L968">
        <v>87</v>
      </c>
      <c r="M968">
        <v>17.440000000000001</v>
      </c>
      <c r="N968">
        <v>134.6</v>
      </c>
      <c r="O968">
        <v>140</v>
      </c>
      <c r="P968">
        <v>6.06</v>
      </c>
      <c r="Q968">
        <v>8.1</v>
      </c>
      <c r="R968">
        <v>2</v>
      </c>
      <c r="S968">
        <v>2.19</v>
      </c>
      <c r="T968">
        <v>1</v>
      </c>
      <c r="U968" t="s">
        <v>22</v>
      </c>
      <c r="V968">
        <f>IF(tbl_Customers[[#This Row],[churn]] = "yes", 1, 0)</f>
        <v>0</v>
      </c>
      <c r="W968" t="str">
        <f>IF(tbl_Customers[[#This Row],[number_customer_service_calls]] &lt;= 1, "0-1 Calls", IF(tbl_Customers[[#This Row],[number_customer_service_calls]] &lt;= 3, "2-3 Calls", IF(tbl_Customers[[#This Row],[number_customer_service_calls]] &lt;=5, "4-5 Calls", "6+ Calls")))</f>
        <v>0-1 Calls</v>
      </c>
      <c r="X968" t="str">
        <f>IF(tbl_Customers[[#This Row],[account_length]] &lt;= 50, "0-50", IF(tbl_Customers[[#This Row],[account_length]] &lt;=100, "51-100", IF(tbl_Customers[[#This Row],[account_length]] &lt;= 150, "101-150", "151+")))</f>
        <v>51-100</v>
      </c>
      <c r="Y968" t="str">
        <f>IF(tbl_Customers[[#This Row],[total_intl_charge]] &lt;= 3, "Low Charges", "High Charges")</f>
        <v>Low Charges</v>
      </c>
      <c r="Z968" t="str">
        <f>IF(tbl_Customers[[#This Row],[total_eve_calls]]&lt;=80,"Low Calls",
IF(tbl_Customers[[#This Row],[total_eve_calls]]&lt;=120,"Medium Calls","High Calls"))</f>
        <v>Medium Calls</v>
      </c>
      <c r="AA968" t="str">
        <f>IF(tbl_Customers[[#This Row],[total_eve_charge]]&lt;=15,"Low Charges",
IF(tbl_Customers[[#This Row],[total_eve_charge]]&lt;=20,"Medium Charges","High Charges"))</f>
        <v>Medium Charges</v>
      </c>
      <c r="AB9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68" t="str">
        <f>IF(tbl_Customers[[#This Row],[number_vmail_messages]] = 0, "No Usage", IF(tbl_Customers[[#This Row],[number_vmail_messages]] &lt;= 20, "Low Usage", IF(tbl_Customers[[#This Row],[number_vmail_messages]] &lt;= 40, "Medium Usgae", "High Usage")))</f>
        <v>Medium Usgae</v>
      </c>
      <c r="AD968" t="str">
        <f>IF(tbl_Customers[[#This Row],[total_day_minutes]]&lt;=150,"Low Usage", IF(tbl_Customers[[#This Row],[total_day_minutes]]&lt;=200,"Medium Usage", IF(tbl_Customers[[#This Row],[total_day_minutes]]&lt;=250,"High Usage","Very High Usage")))</f>
        <v>High Usage</v>
      </c>
      <c r="AE968" t="str">
        <f>IF(tbl_Customers[[#This Row],[total_intl_calls]]&lt;=5,"Low Calls", IF(tbl_Customers[[#This Row],[total_intl_calls]]&lt;=10, "Medium Calls", "High Calls"))</f>
        <v>Low Calls</v>
      </c>
      <c r="AF9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68" s="36" t="str">
        <f>IF(tbl_Customers[[#This Row],[Churn_Risk_Score]]&gt;=10,"High Risk", IF(tbl_Customers[[#This Row],[Churn_Risk_Score]]&gt;=5,"Medium Risk","Low Risk"))</f>
        <v>Low Risk</v>
      </c>
    </row>
    <row r="969" spans="1:33" x14ac:dyDescent="0.35">
      <c r="A969">
        <v>968</v>
      </c>
      <c r="B969" t="s">
        <v>70</v>
      </c>
      <c r="C969">
        <v>167</v>
      </c>
      <c r="D969" t="s">
        <v>21</v>
      </c>
      <c r="E969" t="s">
        <v>22</v>
      </c>
      <c r="F969" t="s">
        <v>22</v>
      </c>
      <c r="G969">
        <v>0</v>
      </c>
      <c r="H969">
        <v>131.6</v>
      </c>
      <c r="I969">
        <v>120</v>
      </c>
      <c r="J969">
        <v>22.37</v>
      </c>
      <c r="K969">
        <v>211.3</v>
      </c>
      <c r="L969">
        <v>96</v>
      </c>
      <c r="M969">
        <v>17.96</v>
      </c>
      <c r="N969">
        <v>168.3</v>
      </c>
      <c r="O969">
        <v>97</v>
      </c>
      <c r="P969">
        <v>7.57</v>
      </c>
      <c r="Q969">
        <v>11.1</v>
      </c>
      <c r="R969">
        <v>4</v>
      </c>
      <c r="S969">
        <v>3</v>
      </c>
      <c r="T969">
        <v>4</v>
      </c>
      <c r="U969" t="s">
        <v>23</v>
      </c>
      <c r="V969">
        <f>IF(tbl_Customers[[#This Row],[churn]] = "yes", 1, 0)</f>
        <v>1</v>
      </c>
      <c r="W969" t="str">
        <f>IF(tbl_Customers[[#This Row],[number_customer_service_calls]] &lt;= 1, "0-1 Calls", IF(tbl_Customers[[#This Row],[number_customer_service_calls]] &lt;= 3, "2-3 Calls", IF(tbl_Customers[[#This Row],[number_customer_service_calls]] &lt;=5, "4-5 Calls", "6+ Calls")))</f>
        <v>4-5 Calls</v>
      </c>
      <c r="X969" t="str">
        <f>IF(tbl_Customers[[#This Row],[account_length]] &lt;= 50, "0-50", IF(tbl_Customers[[#This Row],[account_length]] &lt;=100, "51-100", IF(tbl_Customers[[#This Row],[account_length]] &lt;= 150, "101-150", "151+")))</f>
        <v>151+</v>
      </c>
      <c r="Y969" t="str">
        <f>IF(tbl_Customers[[#This Row],[total_intl_charge]] &lt;= 3, "Low Charges", "High Charges")</f>
        <v>Low Charges</v>
      </c>
      <c r="Z969" t="str">
        <f>IF(tbl_Customers[[#This Row],[total_eve_calls]]&lt;=80,"Low Calls",
IF(tbl_Customers[[#This Row],[total_eve_calls]]&lt;=120,"Medium Calls","High Calls"))</f>
        <v>Medium Calls</v>
      </c>
      <c r="AA969" t="str">
        <f>IF(tbl_Customers[[#This Row],[total_eve_charge]]&lt;=15,"Low Charges",
IF(tbl_Customers[[#This Row],[total_eve_charge]]&lt;=20,"Medium Charges","High Charges"))</f>
        <v>Medium Charges</v>
      </c>
      <c r="AB9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9" t="str">
        <f>IF(tbl_Customers[[#This Row],[number_vmail_messages]] = 0, "No Usage", IF(tbl_Customers[[#This Row],[number_vmail_messages]] &lt;= 20, "Low Usage", IF(tbl_Customers[[#This Row],[number_vmail_messages]] &lt;= 40, "Medium Usgae", "High Usage")))</f>
        <v>No Usage</v>
      </c>
      <c r="AD969" t="str">
        <f>IF(tbl_Customers[[#This Row],[total_day_minutes]]&lt;=150,"Low Usage", IF(tbl_Customers[[#This Row],[total_day_minutes]]&lt;=200,"Medium Usage", IF(tbl_Customers[[#This Row],[total_day_minutes]]&lt;=250,"High Usage","Very High Usage")))</f>
        <v>Low Usage</v>
      </c>
      <c r="AE969" t="str">
        <f>IF(tbl_Customers[[#This Row],[total_intl_calls]]&lt;=5,"Low Calls", IF(tbl_Customers[[#This Row],[total_intl_calls]]&lt;=10, "Medium Calls", "High Calls"))</f>
        <v>Low Calls</v>
      </c>
      <c r="AF9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69" s="36" t="str">
        <f>IF(tbl_Customers[[#This Row],[Churn_Risk_Score]]&gt;=10,"High Risk", IF(tbl_Customers[[#This Row],[Churn_Risk_Score]]&gt;=5,"Medium Risk","Low Risk"))</f>
        <v>Medium Risk</v>
      </c>
    </row>
    <row r="970" spans="1:33" x14ac:dyDescent="0.35">
      <c r="A970">
        <v>969</v>
      </c>
      <c r="B970" t="s">
        <v>24</v>
      </c>
      <c r="C970">
        <v>129</v>
      </c>
      <c r="D970" t="s">
        <v>21</v>
      </c>
      <c r="E970" t="s">
        <v>22</v>
      </c>
      <c r="F970" t="s">
        <v>22</v>
      </c>
      <c r="G970">
        <v>0</v>
      </c>
      <c r="H970">
        <v>168.4</v>
      </c>
      <c r="I970">
        <v>117</v>
      </c>
      <c r="J970">
        <v>28.63</v>
      </c>
      <c r="K970">
        <v>217.1</v>
      </c>
      <c r="L970">
        <v>129</v>
      </c>
      <c r="M970">
        <v>18.45</v>
      </c>
      <c r="N970">
        <v>81.599999999999994</v>
      </c>
      <c r="O970">
        <v>100</v>
      </c>
      <c r="P970">
        <v>3.67</v>
      </c>
      <c r="Q970">
        <v>11.8</v>
      </c>
      <c r="R970">
        <v>7</v>
      </c>
      <c r="S970">
        <v>3.19</v>
      </c>
      <c r="T970">
        <v>1</v>
      </c>
      <c r="U970" t="s">
        <v>22</v>
      </c>
      <c r="V970">
        <f>IF(tbl_Customers[[#This Row],[churn]] = "yes", 1, 0)</f>
        <v>0</v>
      </c>
      <c r="W970" t="str">
        <f>IF(tbl_Customers[[#This Row],[number_customer_service_calls]] &lt;= 1, "0-1 Calls", IF(tbl_Customers[[#This Row],[number_customer_service_calls]] &lt;= 3, "2-3 Calls", IF(tbl_Customers[[#This Row],[number_customer_service_calls]] &lt;=5, "4-5 Calls", "6+ Calls")))</f>
        <v>0-1 Calls</v>
      </c>
      <c r="X970" t="str">
        <f>IF(tbl_Customers[[#This Row],[account_length]] &lt;= 50, "0-50", IF(tbl_Customers[[#This Row],[account_length]] &lt;=100, "51-100", IF(tbl_Customers[[#This Row],[account_length]] &lt;= 150, "101-150", "151+")))</f>
        <v>101-150</v>
      </c>
      <c r="Y970" t="str">
        <f>IF(tbl_Customers[[#This Row],[total_intl_charge]] &lt;= 3, "Low Charges", "High Charges")</f>
        <v>High Charges</v>
      </c>
      <c r="Z970" t="str">
        <f>IF(tbl_Customers[[#This Row],[total_eve_calls]]&lt;=80,"Low Calls",
IF(tbl_Customers[[#This Row],[total_eve_calls]]&lt;=120,"Medium Calls","High Calls"))</f>
        <v>High Calls</v>
      </c>
      <c r="AA970" t="str">
        <f>IF(tbl_Customers[[#This Row],[total_eve_charge]]&lt;=15,"Low Charges",
IF(tbl_Customers[[#This Row],[total_eve_charge]]&lt;=20,"Medium Charges","High Charges"))</f>
        <v>Medium Charges</v>
      </c>
      <c r="AB9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0" t="str">
        <f>IF(tbl_Customers[[#This Row],[number_vmail_messages]] = 0, "No Usage", IF(tbl_Customers[[#This Row],[number_vmail_messages]] &lt;= 20, "Low Usage", IF(tbl_Customers[[#This Row],[number_vmail_messages]] &lt;= 40, "Medium Usgae", "High Usage")))</f>
        <v>No Usage</v>
      </c>
      <c r="AD970" t="str">
        <f>IF(tbl_Customers[[#This Row],[total_day_minutes]]&lt;=150,"Low Usage", IF(tbl_Customers[[#This Row],[total_day_minutes]]&lt;=200,"Medium Usage", IF(tbl_Customers[[#This Row],[total_day_minutes]]&lt;=250,"High Usage","Very High Usage")))</f>
        <v>Medium Usage</v>
      </c>
      <c r="AE970" t="str">
        <f>IF(tbl_Customers[[#This Row],[total_intl_calls]]&lt;=5,"Low Calls", IF(tbl_Customers[[#This Row],[total_intl_calls]]&lt;=10, "Medium Calls", "High Calls"))</f>
        <v>Medium Calls</v>
      </c>
      <c r="AF9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70" s="36" t="str">
        <f>IF(tbl_Customers[[#This Row],[Churn_Risk_Score]]&gt;=10,"High Risk", IF(tbl_Customers[[#This Row],[Churn_Risk_Score]]&gt;=5,"Medium Risk","Low Risk"))</f>
        <v>Low Risk</v>
      </c>
    </row>
    <row r="971" spans="1:33" x14ac:dyDescent="0.35">
      <c r="A971">
        <v>970</v>
      </c>
      <c r="B971" t="s">
        <v>40</v>
      </c>
      <c r="C971">
        <v>116</v>
      </c>
      <c r="D971" t="s">
        <v>25</v>
      </c>
      <c r="E971" t="s">
        <v>22</v>
      </c>
      <c r="F971" t="s">
        <v>22</v>
      </c>
      <c r="G971">
        <v>0</v>
      </c>
      <c r="H971">
        <v>146.4</v>
      </c>
      <c r="I971">
        <v>123</v>
      </c>
      <c r="J971">
        <v>24.89</v>
      </c>
      <c r="K971">
        <v>176.6</v>
      </c>
      <c r="L971">
        <v>113</v>
      </c>
      <c r="M971">
        <v>15.01</v>
      </c>
      <c r="N971">
        <v>212.6</v>
      </c>
      <c r="O971">
        <v>102</v>
      </c>
      <c r="P971">
        <v>9.57</v>
      </c>
      <c r="Q971">
        <v>7.8</v>
      </c>
      <c r="R971">
        <v>5</v>
      </c>
      <c r="S971">
        <v>2.11</v>
      </c>
      <c r="T971">
        <v>1</v>
      </c>
      <c r="U971" t="s">
        <v>22</v>
      </c>
      <c r="V971">
        <f>IF(tbl_Customers[[#This Row],[churn]] = "yes", 1, 0)</f>
        <v>0</v>
      </c>
      <c r="W971" t="str">
        <f>IF(tbl_Customers[[#This Row],[number_customer_service_calls]] &lt;= 1, "0-1 Calls", IF(tbl_Customers[[#This Row],[number_customer_service_calls]] &lt;= 3, "2-3 Calls", IF(tbl_Customers[[#This Row],[number_customer_service_calls]] &lt;=5, "4-5 Calls", "6+ Calls")))</f>
        <v>0-1 Calls</v>
      </c>
      <c r="X971" t="str">
        <f>IF(tbl_Customers[[#This Row],[account_length]] &lt;= 50, "0-50", IF(tbl_Customers[[#This Row],[account_length]] &lt;=100, "51-100", IF(tbl_Customers[[#This Row],[account_length]] &lt;= 150, "101-150", "151+")))</f>
        <v>101-150</v>
      </c>
      <c r="Y971" t="str">
        <f>IF(tbl_Customers[[#This Row],[total_intl_charge]] &lt;= 3, "Low Charges", "High Charges")</f>
        <v>Low Charges</v>
      </c>
      <c r="Z971" t="str">
        <f>IF(tbl_Customers[[#This Row],[total_eve_calls]]&lt;=80,"Low Calls",
IF(tbl_Customers[[#This Row],[total_eve_calls]]&lt;=120,"Medium Calls","High Calls"))</f>
        <v>Medium Calls</v>
      </c>
      <c r="AA971" t="str">
        <f>IF(tbl_Customers[[#This Row],[total_eve_charge]]&lt;=15,"Low Charges",
IF(tbl_Customers[[#This Row],[total_eve_charge]]&lt;=20,"Medium Charges","High Charges"))</f>
        <v>Medium Charges</v>
      </c>
      <c r="AB9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1" t="str">
        <f>IF(tbl_Customers[[#This Row],[number_vmail_messages]] = 0, "No Usage", IF(tbl_Customers[[#This Row],[number_vmail_messages]] &lt;= 20, "Low Usage", IF(tbl_Customers[[#This Row],[number_vmail_messages]] &lt;= 40, "Medium Usgae", "High Usage")))</f>
        <v>No Usage</v>
      </c>
      <c r="AD971" t="str">
        <f>IF(tbl_Customers[[#This Row],[total_day_minutes]]&lt;=150,"Low Usage", IF(tbl_Customers[[#This Row],[total_day_minutes]]&lt;=200,"Medium Usage", IF(tbl_Customers[[#This Row],[total_day_minutes]]&lt;=250,"High Usage","Very High Usage")))</f>
        <v>Low Usage</v>
      </c>
      <c r="AE971" t="str">
        <f>IF(tbl_Customers[[#This Row],[total_intl_calls]]&lt;=5,"Low Calls", IF(tbl_Customers[[#This Row],[total_intl_calls]]&lt;=10, "Medium Calls", "High Calls"))</f>
        <v>Low Calls</v>
      </c>
      <c r="AF9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71" s="36" t="str">
        <f>IF(tbl_Customers[[#This Row],[Churn_Risk_Score]]&gt;=10,"High Risk", IF(tbl_Customers[[#This Row],[Churn_Risk_Score]]&gt;=5,"Medium Risk","Low Risk"))</f>
        <v>Low Risk</v>
      </c>
    </row>
    <row r="972" spans="1:33" x14ac:dyDescent="0.35">
      <c r="A972">
        <v>971</v>
      </c>
      <c r="B972" t="s">
        <v>56</v>
      </c>
      <c r="C972">
        <v>60</v>
      </c>
      <c r="D972" t="s">
        <v>21</v>
      </c>
      <c r="E972" t="s">
        <v>23</v>
      </c>
      <c r="F972" t="s">
        <v>22</v>
      </c>
      <c r="G972">
        <v>0</v>
      </c>
      <c r="H972">
        <v>183</v>
      </c>
      <c r="I972">
        <v>110</v>
      </c>
      <c r="J972">
        <v>31.11</v>
      </c>
      <c r="K972">
        <v>206.7</v>
      </c>
      <c r="L972">
        <v>93</v>
      </c>
      <c r="M972">
        <v>17.57</v>
      </c>
      <c r="N972">
        <v>203.8</v>
      </c>
      <c r="O972">
        <v>119</v>
      </c>
      <c r="P972">
        <v>9.17</v>
      </c>
      <c r="Q972">
        <v>11.1</v>
      </c>
      <c r="R972">
        <v>6</v>
      </c>
      <c r="S972">
        <v>3</v>
      </c>
      <c r="T972">
        <v>1</v>
      </c>
      <c r="U972" t="s">
        <v>22</v>
      </c>
      <c r="V972">
        <f>IF(tbl_Customers[[#This Row],[churn]] = "yes", 1, 0)</f>
        <v>0</v>
      </c>
      <c r="W972" t="str">
        <f>IF(tbl_Customers[[#This Row],[number_customer_service_calls]] &lt;= 1, "0-1 Calls", IF(tbl_Customers[[#This Row],[number_customer_service_calls]] &lt;= 3, "2-3 Calls", IF(tbl_Customers[[#This Row],[number_customer_service_calls]] &lt;=5, "4-5 Calls", "6+ Calls")))</f>
        <v>0-1 Calls</v>
      </c>
      <c r="X972" t="str">
        <f>IF(tbl_Customers[[#This Row],[account_length]] &lt;= 50, "0-50", IF(tbl_Customers[[#This Row],[account_length]] &lt;=100, "51-100", IF(tbl_Customers[[#This Row],[account_length]] &lt;= 150, "101-150", "151+")))</f>
        <v>51-100</v>
      </c>
      <c r="Y972" t="str">
        <f>IF(tbl_Customers[[#This Row],[total_intl_charge]] &lt;= 3, "Low Charges", "High Charges")</f>
        <v>Low Charges</v>
      </c>
      <c r="Z972" t="str">
        <f>IF(tbl_Customers[[#This Row],[total_eve_calls]]&lt;=80,"Low Calls",
IF(tbl_Customers[[#This Row],[total_eve_calls]]&lt;=120,"Medium Calls","High Calls"))</f>
        <v>Medium Calls</v>
      </c>
      <c r="AA972" t="str">
        <f>IF(tbl_Customers[[#This Row],[total_eve_charge]]&lt;=15,"Low Charges",
IF(tbl_Customers[[#This Row],[total_eve_charge]]&lt;=20,"Medium Charges","High Charges"))</f>
        <v>Medium Charges</v>
      </c>
      <c r="AB9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72" t="str">
        <f>IF(tbl_Customers[[#This Row],[number_vmail_messages]] = 0, "No Usage", IF(tbl_Customers[[#This Row],[number_vmail_messages]] &lt;= 20, "Low Usage", IF(tbl_Customers[[#This Row],[number_vmail_messages]] &lt;= 40, "Medium Usgae", "High Usage")))</f>
        <v>No Usage</v>
      </c>
      <c r="AD972" t="str">
        <f>IF(tbl_Customers[[#This Row],[total_day_minutes]]&lt;=150,"Low Usage", IF(tbl_Customers[[#This Row],[total_day_minutes]]&lt;=200,"Medium Usage", IF(tbl_Customers[[#This Row],[total_day_minutes]]&lt;=250,"High Usage","Very High Usage")))</f>
        <v>Medium Usage</v>
      </c>
      <c r="AE972" t="str">
        <f>IF(tbl_Customers[[#This Row],[total_intl_calls]]&lt;=5,"Low Calls", IF(tbl_Customers[[#This Row],[total_intl_calls]]&lt;=10, "Medium Calls", "High Calls"))</f>
        <v>Medium Calls</v>
      </c>
      <c r="AF9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72" s="36" t="str">
        <f>IF(tbl_Customers[[#This Row],[Churn_Risk_Score]]&gt;=10,"High Risk", IF(tbl_Customers[[#This Row],[Churn_Risk_Score]]&gt;=5,"Medium Risk","Low Risk"))</f>
        <v>Low Risk</v>
      </c>
    </row>
    <row r="973" spans="1:33" x14ac:dyDescent="0.35">
      <c r="A973">
        <v>972</v>
      </c>
      <c r="B973" t="s">
        <v>70</v>
      </c>
      <c r="C973">
        <v>128</v>
      </c>
      <c r="D973" t="s">
        <v>21</v>
      </c>
      <c r="E973" t="s">
        <v>22</v>
      </c>
      <c r="F973" t="s">
        <v>22</v>
      </c>
      <c r="G973">
        <v>0</v>
      </c>
      <c r="H973">
        <v>103.3</v>
      </c>
      <c r="I973">
        <v>122</v>
      </c>
      <c r="J973">
        <v>17.559999999999999</v>
      </c>
      <c r="K973">
        <v>245.9</v>
      </c>
      <c r="L973">
        <v>123</v>
      </c>
      <c r="M973">
        <v>20.9</v>
      </c>
      <c r="N973">
        <v>161.1</v>
      </c>
      <c r="O973">
        <v>95</v>
      </c>
      <c r="P973">
        <v>7.25</v>
      </c>
      <c r="Q973">
        <v>6.4</v>
      </c>
      <c r="R973">
        <v>7</v>
      </c>
      <c r="S973">
        <v>1.73</v>
      </c>
      <c r="T973">
        <v>0</v>
      </c>
      <c r="U973" t="s">
        <v>22</v>
      </c>
      <c r="V973">
        <f>IF(tbl_Customers[[#This Row],[churn]] = "yes", 1, 0)</f>
        <v>0</v>
      </c>
      <c r="W973" t="str">
        <f>IF(tbl_Customers[[#This Row],[number_customer_service_calls]] &lt;= 1, "0-1 Calls", IF(tbl_Customers[[#This Row],[number_customer_service_calls]] &lt;= 3, "2-3 Calls", IF(tbl_Customers[[#This Row],[number_customer_service_calls]] &lt;=5, "4-5 Calls", "6+ Calls")))</f>
        <v>0-1 Calls</v>
      </c>
      <c r="X973" t="str">
        <f>IF(tbl_Customers[[#This Row],[account_length]] &lt;= 50, "0-50", IF(tbl_Customers[[#This Row],[account_length]] &lt;=100, "51-100", IF(tbl_Customers[[#This Row],[account_length]] &lt;= 150, "101-150", "151+")))</f>
        <v>101-150</v>
      </c>
      <c r="Y973" t="str">
        <f>IF(tbl_Customers[[#This Row],[total_intl_charge]] &lt;= 3, "Low Charges", "High Charges")</f>
        <v>Low Charges</v>
      </c>
      <c r="Z973" t="str">
        <f>IF(tbl_Customers[[#This Row],[total_eve_calls]]&lt;=80,"Low Calls",
IF(tbl_Customers[[#This Row],[total_eve_calls]]&lt;=120,"Medium Calls","High Calls"))</f>
        <v>High Calls</v>
      </c>
      <c r="AA973" t="str">
        <f>IF(tbl_Customers[[#This Row],[total_eve_charge]]&lt;=15,"Low Charges",
IF(tbl_Customers[[#This Row],[total_eve_charge]]&lt;=20,"Medium Charges","High Charges"))</f>
        <v>High Charges</v>
      </c>
      <c r="AB9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3" t="str">
        <f>IF(tbl_Customers[[#This Row],[number_vmail_messages]] = 0, "No Usage", IF(tbl_Customers[[#This Row],[number_vmail_messages]] &lt;= 20, "Low Usage", IF(tbl_Customers[[#This Row],[number_vmail_messages]] &lt;= 40, "Medium Usgae", "High Usage")))</f>
        <v>No Usage</v>
      </c>
      <c r="AD973" t="str">
        <f>IF(tbl_Customers[[#This Row],[total_day_minutes]]&lt;=150,"Low Usage", IF(tbl_Customers[[#This Row],[total_day_minutes]]&lt;=200,"Medium Usage", IF(tbl_Customers[[#This Row],[total_day_minutes]]&lt;=250,"High Usage","Very High Usage")))</f>
        <v>Low Usage</v>
      </c>
      <c r="AE973" t="str">
        <f>IF(tbl_Customers[[#This Row],[total_intl_calls]]&lt;=5,"Low Calls", IF(tbl_Customers[[#This Row],[total_intl_calls]]&lt;=10, "Medium Calls", "High Calls"))</f>
        <v>Medium Calls</v>
      </c>
      <c r="AF9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73" s="36" t="str">
        <f>IF(tbl_Customers[[#This Row],[Churn_Risk_Score]]&gt;=10,"High Risk", IF(tbl_Customers[[#This Row],[Churn_Risk_Score]]&gt;=5,"Medium Risk","Low Risk"))</f>
        <v>Low Risk</v>
      </c>
    </row>
    <row r="974" spans="1:33" x14ac:dyDescent="0.35">
      <c r="A974">
        <v>973</v>
      </c>
      <c r="B974" t="s">
        <v>39</v>
      </c>
      <c r="C974">
        <v>47</v>
      </c>
      <c r="D974" t="s">
        <v>25</v>
      </c>
      <c r="E974" t="s">
        <v>22</v>
      </c>
      <c r="F974" t="s">
        <v>23</v>
      </c>
      <c r="G974">
        <v>28</v>
      </c>
      <c r="H974">
        <v>112.2</v>
      </c>
      <c r="I974">
        <v>70</v>
      </c>
      <c r="J974">
        <v>19.07</v>
      </c>
      <c r="K974">
        <v>154.80000000000001</v>
      </c>
      <c r="L974">
        <v>106</v>
      </c>
      <c r="M974">
        <v>13.16</v>
      </c>
      <c r="N974">
        <v>166.7</v>
      </c>
      <c r="O974">
        <v>105</v>
      </c>
      <c r="P974">
        <v>7.5</v>
      </c>
      <c r="Q974">
        <v>10.6</v>
      </c>
      <c r="R974">
        <v>2</v>
      </c>
      <c r="S974">
        <v>2.86</v>
      </c>
      <c r="T974">
        <v>0</v>
      </c>
      <c r="U974" t="s">
        <v>22</v>
      </c>
      <c r="V974">
        <f>IF(tbl_Customers[[#This Row],[churn]] = "yes", 1, 0)</f>
        <v>0</v>
      </c>
      <c r="W974" t="str">
        <f>IF(tbl_Customers[[#This Row],[number_customer_service_calls]] &lt;= 1, "0-1 Calls", IF(tbl_Customers[[#This Row],[number_customer_service_calls]] &lt;= 3, "2-3 Calls", IF(tbl_Customers[[#This Row],[number_customer_service_calls]] &lt;=5, "4-5 Calls", "6+ Calls")))</f>
        <v>0-1 Calls</v>
      </c>
      <c r="X974" t="str">
        <f>IF(tbl_Customers[[#This Row],[account_length]] &lt;= 50, "0-50", IF(tbl_Customers[[#This Row],[account_length]] &lt;=100, "51-100", IF(tbl_Customers[[#This Row],[account_length]] &lt;= 150, "101-150", "151+")))</f>
        <v>0-50</v>
      </c>
      <c r="Y974" t="str">
        <f>IF(tbl_Customers[[#This Row],[total_intl_charge]] &lt;= 3, "Low Charges", "High Charges")</f>
        <v>Low Charges</v>
      </c>
      <c r="Z974" t="str">
        <f>IF(tbl_Customers[[#This Row],[total_eve_calls]]&lt;=80,"Low Calls",
IF(tbl_Customers[[#This Row],[total_eve_calls]]&lt;=120,"Medium Calls","High Calls"))</f>
        <v>Medium Calls</v>
      </c>
      <c r="AA974" t="str">
        <f>IF(tbl_Customers[[#This Row],[total_eve_charge]]&lt;=15,"Low Charges",
IF(tbl_Customers[[#This Row],[total_eve_charge]]&lt;=20,"Medium Charges","High Charges"))</f>
        <v>Low Charges</v>
      </c>
      <c r="AB9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4" t="str">
        <f>IF(tbl_Customers[[#This Row],[number_vmail_messages]] = 0, "No Usage", IF(tbl_Customers[[#This Row],[number_vmail_messages]] &lt;= 20, "Low Usage", IF(tbl_Customers[[#This Row],[number_vmail_messages]] &lt;= 40, "Medium Usgae", "High Usage")))</f>
        <v>Medium Usgae</v>
      </c>
      <c r="AD974" t="str">
        <f>IF(tbl_Customers[[#This Row],[total_day_minutes]]&lt;=150,"Low Usage", IF(tbl_Customers[[#This Row],[total_day_minutes]]&lt;=200,"Medium Usage", IF(tbl_Customers[[#This Row],[total_day_minutes]]&lt;=250,"High Usage","Very High Usage")))</f>
        <v>Low Usage</v>
      </c>
      <c r="AE974" t="str">
        <f>IF(tbl_Customers[[#This Row],[total_intl_calls]]&lt;=5,"Low Calls", IF(tbl_Customers[[#This Row],[total_intl_calls]]&lt;=10, "Medium Calls", "High Calls"))</f>
        <v>Low Calls</v>
      </c>
      <c r="AF9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74" s="36" t="str">
        <f>IF(tbl_Customers[[#This Row],[Churn_Risk_Score]]&gt;=10,"High Risk", IF(tbl_Customers[[#This Row],[Churn_Risk_Score]]&gt;=5,"Medium Risk","Low Risk"))</f>
        <v>Low Risk</v>
      </c>
    </row>
    <row r="975" spans="1:33" x14ac:dyDescent="0.35">
      <c r="A975">
        <v>974</v>
      </c>
      <c r="B975" t="s">
        <v>60</v>
      </c>
      <c r="C975">
        <v>40</v>
      </c>
      <c r="D975" t="s">
        <v>28</v>
      </c>
      <c r="E975" t="s">
        <v>23</v>
      </c>
      <c r="F975" t="s">
        <v>22</v>
      </c>
      <c r="G975">
        <v>0</v>
      </c>
      <c r="H975">
        <v>170.7</v>
      </c>
      <c r="I975">
        <v>55</v>
      </c>
      <c r="J975">
        <v>29.02</v>
      </c>
      <c r="K975">
        <v>179.1</v>
      </c>
      <c r="L975">
        <v>108</v>
      </c>
      <c r="M975">
        <v>15.22</v>
      </c>
      <c r="N975">
        <v>281.89999999999998</v>
      </c>
      <c r="O975">
        <v>89</v>
      </c>
      <c r="P975">
        <v>12.69</v>
      </c>
      <c r="Q975">
        <v>8.1999999999999993</v>
      </c>
      <c r="R975">
        <v>9</v>
      </c>
      <c r="S975">
        <v>2.21</v>
      </c>
      <c r="T975">
        <v>3</v>
      </c>
      <c r="U975" t="s">
        <v>22</v>
      </c>
      <c r="V975">
        <f>IF(tbl_Customers[[#This Row],[churn]] = "yes", 1, 0)</f>
        <v>0</v>
      </c>
      <c r="W975" t="str">
        <f>IF(tbl_Customers[[#This Row],[number_customer_service_calls]] &lt;= 1, "0-1 Calls", IF(tbl_Customers[[#This Row],[number_customer_service_calls]] &lt;= 3, "2-3 Calls", IF(tbl_Customers[[#This Row],[number_customer_service_calls]] &lt;=5, "4-5 Calls", "6+ Calls")))</f>
        <v>2-3 Calls</v>
      </c>
      <c r="X975" t="str">
        <f>IF(tbl_Customers[[#This Row],[account_length]] &lt;= 50, "0-50", IF(tbl_Customers[[#This Row],[account_length]] &lt;=100, "51-100", IF(tbl_Customers[[#This Row],[account_length]] &lt;= 150, "101-150", "151+")))</f>
        <v>0-50</v>
      </c>
      <c r="Y975" t="str">
        <f>IF(tbl_Customers[[#This Row],[total_intl_charge]] &lt;= 3, "Low Charges", "High Charges")</f>
        <v>Low Charges</v>
      </c>
      <c r="Z975" t="str">
        <f>IF(tbl_Customers[[#This Row],[total_eve_calls]]&lt;=80,"Low Calls",
IF(tbl_Customers[[#This Row],[total_eve_calls]]&lt;=120,"Medium Calls","High Calls"))</f>
        <v>Medium Calls</v>
      </c>
      <c r="AA975" t="str">
        <f>IF(tbl_Customers[[#This Row],[total_eve_charge]]&lt;=15,"Low Charges",
IF(tbl_Customers[[#This Row],[total_eve_charge]]&lt;=20,"Medium Charges","High Charges"))</f>
        <v>Medium Charges</v>
      </c>
      <c r="AB9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5" t="str">
        <f>IF(tbl_Customers[[#This Row],[number_vmail_messages]] = 0, "No Usage", IF(tbl_Customers[[#This Row],[number_vmail_messages]] &lt;= 20, "Low Usage", IF(tbl_Customers[[#This Row],[number_vmail_messages]] &lt;= 40, "Medium Usgae", "High Usage")))</f>
        <v>No Usage</v>
      </c>
      <c r="AD975" t="str">
        <f>IF(tbl_Customers[[#This Row],[total_day_minutes]]&lt;=150,"Low Usage", IF(tbl_Customers[[#This Row],[total_day_minutes]]&lt;=200,"Medium Usage", IF(tbl_Customers[[#This Row],[total_day_minutes]]&lt;=250,"High Usage","Very High Usage")))</f>
        <v>Medium Usage</v>
      </c>
      <c r="AE975" t="str">
        <f>IF(tbl_Customers[[#This Row],[total_intl_calls]]&lt;=5,"Low Calls", IF(tbl_Customers[[#This Row],[total_intl_calls]]&lt;=10, "Medium Calls", "High Calls"))</f>
        <v>Medium Calls</v>
      </c>
      <c r="AF9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75" s="36" t="str">
        <f>IF(tbl_Customers[[#This Row],[Churn_Risk_Score]]&gt;=10,"High Risk", IF(tbl_Customers[[#This Row],[Churn_Risk_Score]]&gt;=5,"Medium Risk","Low Risk"))</f>
        <v>Low Risk</v>
      </c>
    </row>
    <row r="976" spans="1:33" x14ac:dyDescent="0.35">
      <c r="A976">
        <v>975</v>
      </c>
      <c r="B976" t="s">
        <v>47</v>
      </c>
      <c r="C976">
        <v>173</v>
      </c>
      <c r="D976" t="s">
        <v>28</v>
      </c>
      <c r="E976" t="s">
        <v>22</v>
      </c>
      <c r="F976" t="s">
        <v>22</v>
      </c>
      <c r="G976">
        <v>0</v>
      </c>
      <c r="H976">
        <v>172.5</v>
      </c>
      <c r="I976">
        <v>78</v>
      </c>
      <c r="J976">
        <v>29.33</v>
      </c>
      <c r="K976">
        <v>142.6</v>
      </c>
      <c r="L976">
        <v>91</v>
      </c>
      <c r="M976">
        <v>12.12</v>
      </c>
      <c r="N976">
        <v>102</v>
      </c>
      <c r="O976">
        <v>63</v>
      </c>
      <c r="P976">
        <v>4.59</v>
      </c>
      <c r="Q976">
        <v>10.9</v>
      </c>
      <c r="R976">
        <v>2</v>
      </c>
      <c r="S976">
        <v>2.94</v>
      </c>
      <c r="T976">
        <v>0</v>
      </c>
      <c r="U976" t="s">
        <v>22</v>
      </c>
      <c r="V976">
        <f>IF(tbl_Customers[[#This Row],[churn]] = "yes", 1, 0)</f>
        <v>0</v>
      </c>
      <c r="W976" t="str">
        <f>IF(tbl_Customers[[#This Row],[number_customer_service_calls]] &lt;= 1, "0-1 Calls", IF(tbl_Customers[[#This Row],[number_customer_service_calls]] &lt;= 3, "2-3 Calls", IF(tbl_Customers[[#This Row],[number_customer_service_calls]] &lt;=5, "4-5 Calls", "6+ Calls")))</f>
        <v>0-1 Calls</v>
      </c>
      <c r="X976" t="str">
        <f>IF(tbl_Customers[[#This Row],[account_length]] &lt;= 50, "0-50", IF(tbl_Customers[[#This Row],[account_length]] &lt;=100, "51-100", IF(tbl_Customers[[#This Row],[account_length]] &lt;= 150, "101-150", "151+")))</f>
        <v>151+</v>
      </c>
      <c r="Y976" t="str">
        <f>IF(tbl_Customers[[#This Row],[total_intl_charge]] &lt;= 3, "Low Charges", "High Charges")</f>
        <v>Low Charges</v>
      </c>
      <c r="Z976" t="str">
        <f>IF(tbl_Customers[[#This Row],[total_eve_calls]]&lt;=80,"Low Calls",
IF(tbl_Customers[[#This Row],[total_eve_calls]]&lt;=120,"Medium Calls","High Calls"))</f>
        <v>Medium Calls</v>
      </c>
      <c r="AA976" t="str">
        <f>IF(tbl_Customers[[#This Row],[total_eve_charge]]&lt;=15,"Low Charges",
IF(tbl_Customers[[#This Row],[total_eve_charge]]&lt;=20,"Medium Charges","High Charges"))</f>
        <v>Low Charges</v>
      </c>
      <c r="AB9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6" t="str">
        <f>IF(tbl_Customers[[#This Row],[number_vmail_messages]] = 0, "No Usage", IF(tbl_Customers[[#This Row],[number_vmail_messages]] &lt;= 20, "Low Usage", IF(tbl_Customers[[#This Row],[number_vmail_messages]] &lt;= 40, "Medium Usgae", "High Usage")))</f>
        <v>No Usage</v>
      </c>
      <c r="AD976" t="str">
        <f>IF(tbl_Customers[[#This Row],[total_day_minutes]]&lt;=150,"Low Usage", IF(tbl_Customers[[#This Row],[total_day_minutes]]&lt;=200,"Medium Usage", IF(tbl_Customers[[#This Row],[total_day_minutes]]&lt;=250,"High Usage","Very High Usage")))</f>
        <v>Medium Usage</v>
      </c>
      <c r="AE976" t="str">
        <f>IF(tbl_Customers[[#This Row],[total_intl_calls]]&lt;=5,"Low Calls", IF(tbl_Customers[[#This Row],[total_intl_calls]]&lt;=10, "Medium Calls", "High Calls"))</f>
        <v>Low Calls</v>
      </c>
      <c r="AF9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76" s="36" t="str">
        <f>IF(tbl_Customers[[#This Row],[Churn_Risk_Score]]&gt;=10,"High Risk", IF(tbl_Customers[[#This Row],[Churn_Risk_Score]]&gt;=5,"Medium Risk","Low Risk"))</f>
        <v>Low Risk</v>
      </c>
    </row>
    <row r="977" spans="1:33" x14ac:dyDescent="0.35">
      <c r="A977">
        <v>976</v>
      </c>
      <c r="B977" t="s">
        <v>67</v>
      </c>
      <c r="C977">
        <v>66</v>
      </c>
      <c r="D977" t="s">
        <v>25</v>
      </c>
      <c r="E977" t="s">
        <v>22</v>
      </c>
      <c r="F977" t="s">
        <v>23</v>
      </c>
      <c r="G977">
        <v>32</v>
      </c>
      <c r="H977">
        <v>187.8</v>
      </c>
      <c r="I977">
        <v>117</v>
      </c>
      <c r="J977">
        <v>31.93</v>
      </c>
      <c r="K977">
        <v>129.80000000000001</v>
      </c>
      <c r="L977">
        <v>90</v>
      </c>
      <c r="M977">
        <v>11.03</v>
      </c>
      <c r="N977">
        <v>132.30000000000001</v>
      </c>
      <c r="O977">
        <v>113</v>
      </c>
      <c r="P977">
        <v>5.95</v>
      </c>
      <c r="Q977">
        <v>12</v>
      </c>
      <c r="R977">
        <v>3</v>
      </c>
      <c r="S977">
        <v>3.24</v>
      </c>
      <c r="T977">
        <v>2</v>
      </c>
      <c r="U977" t="s">
        <v>22</v>
      </c>
      <c r="V977">
        <f>IF(tbl_Customers[[#This Row],[churn]] = "yes", 1, 0)</f>
        <v>0</v>
      </c>
      <c r="W977" t="str">
        <f>IF(tbl_Customers[[#This Row],[number_customer_service_calls]] &lt;= 1, "0-1 Calls", IF(tbl_Customers[[#This Row],[number_customer_service_calls]] &lt;= 3, "2-3 Calls", IF(tbl_Customers[[#This Row],[number_customer_service_calls]] &lt;=5, "4-5 Calls", "6+ Calls")))</f>
        <v>2-3 Calls</v>
      </c>
      <c r="X977" t="str">
        <f>IF(tbl_Customers[[#This Row],[account_length]] &lt;= 50, "0-50", IF(tbl_Customers[[#This Row],[account_length]] &lt;=100, "51-100", IF(tbl_Customers[[#This Row],[account_length]] &lt;= 150, "101-150", "151+")))</f>
        <v>51-100</v>
      </c>
      <c r="Y977" t="str">
        <f>IF(tbl_Customers[[#This Row],[total_intl_charge]] &lt;= 3, "Low Charges", "High Charges")</f>
        <v>High Charges</v>
      </c>
      <c r="Z977" t="str">
        <f>IF(tbl_Customers[[#This Row],[total_eve_calls]]&lt;=80,"Low Calls",
IF(tbl_Customers[[#This Row],[total_eve_calls]]&lt;=120,"Medium Calls","High Calls"))</f>
        <v>Medium Calls</v>
      </c>
      <c r="AA977" t="str">
        <f>IF(tbl_Customers[[#This Row],[total_eve_charge]]&lt;=15,"Low Charges",
IF(tbl_Customers[[#This Row],[total_eve_charge]]&lt;=20,"Medium Charges","High Charges"))</f>
        <v>Low Charges</v>
      </c>
      <c r="AB9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7" t="str">
        <f>IF(tbl_Customers[[#This Row],[number_vmail_messages]] = 0, "No Usage", IF(tbl_Customers[[#This Row],[number_vmail_messages]] &lt;= 20, "Low Usage", IF(tbl_Customers[[#This Row],[number_vmail_messages]] &lt;= 40, "Medium Usgae", "High Usage")))</f>
        <v>Medium Usgae</v>
      </c>
      <c r="AD977" t="str">
        <f>IF(tbl_Customers[[#This Row],[total_day_minutes]]&lt;=150,"Low Usage", IF(tbl_Customers[[#This Row],[total_day_minutes]]&lt;=200,"Medium Usage", IF(tbl_Customers[[#This Row],[total_day_minutes]]&lt;=250,"High Usage","Very High Usage")))</f>
        <v>Medium Usage</v>
      </c>
      <c r="AE977" t="str">
        <f>IF(tbl_Customers[[#This Row],[total_intl_calls]]&lt;=5,"Low Calls", IF(tbl_Customers[[#This Row],[total_intl_calls]]&lt;=10, "Medium Calls", "High Calls"))</f>
        <v>Low Calls</v>
      </c>
      <c r="AF9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77" s="36" t="str">
        <f>IF(tbl_Customers[[#This Row],[Churn_Risk_Score]]&gt;=10,"High Risk", IF(tbl_Customers[[#This Row],[Churn_Risk_Score]]&gt;=5,"Medium Risk","Low Risk"))</f>
        <v>Low Risk</v>
      </c>
    </row>
    <row r="978" spans="1:33" x14ac:dyDescent="0.35">
      <c r="A978">
        <v>977</v>
      </c>
      <c r="B978" t="s">
        <v>64</v>
      </c>
      <c r="C978">
        <v>50</v>
      </c>
      <c r="D978" t="s">
        <v>21</v>
      </c>
      <c r="E978" t="s">
        <v>23</v>
      </c>
      <c r="F978" t="s">
        <v>23</v>
      </c>
      <c r="G978">
        <v>26</v>
      </c>
      <c r="H978">
        <v>307.10000000000002</v>
      </c>
      <c r="I978">
        <v>94</v>
      </c>
      <c r="J978">
        <v>52.21</v>
      </c>
      <c r="K978">
        <v>289.39999999999998</v>
      </c>
      <c r="L978">
        <v>78</v>
      </c>
      <c r="M978">
        <v>24.6</v>
      </c>
      <c r="N978">
        <v>174.9</v>
      </c>
      <c r="O978">
        <v>109</v>
      </c>
      <c r="P978">
        <v>7.87</v>
      </c>
      <c r="Q978">
        <v>8</v>
      </c>
      <c r="R978">
        <v>3</v>
      </c>
      <c r="S978">
        <v>2.16</v>
      </c>
      <c r="T978">
        <v>0</v>
      </c>
      <c r="U978" t="s">
        <v>22</v>
      </c>
      <c r="V978">
        <f>IF(tbl_Customers[[#This Row],[churn]] = "yes", 1, 0)</f>
        <v>0</v>
      </c>
      <c r="W978" t="str">
        <f>IF(tbl_Customers[[#This Row],[number_customer_service_calls]] &lt;= 1, "0-1 Calls", IF(tbl_Customers[[#This Row],[number_customer_service_calls]] &lt;= 3, "2-3 Calls", IF(tbl_Customers[[#This Row],[number_customer_service_calls]] &lt;=5, "4-5 Calls", "6+ Calls")))</f>
        <v>0-1 Calls</v>
      </c>
      <c r="X978" t="str">
        <f>IF(tbl_Customers[[#This Row],[account_length]] &lt;= 50, "0-50", IF(tbl_Customers[[#This Row],[account_length]] &lt;=100, "51-100", IF(tbl_Customers[[#This Row],[account_length]] &lt;= 150, "101-150", "151+")))</f>
        <v>0-50</v>
      </c>
      <c r="Y978" t="str">
        <f>IF(tbl_Customers[[#This Row],[total_intl_charge]] &lt;= 3, "Low Charges", "High Charges")</f>
        <v>Low Charges</v>
      </c>
      <c r="Z978" t="str">
        <f>IF(tbl_Customers[[#This Row],[total_eve_calls]]&lt;=80,"Low Calls",
IF(tbl_Customers[[#This Row],[total_eve_calls]]&lt;=120,"Medium Calls","High Calls"))</f>
        <v>Low Calls</v>
      </c>
      <c r="AA978" t="str">
        <f>IF(tbl_Customers[[#This Row],[total_eve_charge]]&lt;=15,"Low Charges",
IF(tbl_Customers[[#This Row],[total_eve_charge]]&lt;=20,"Medium Charges","High Charges"))</f>
        <v>High Charges</v>
      </c>
      <c r="AB9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78" t="str">
        <f>IF(tbl_Customers[[#This Row],[number_vmail_messages]] = 0, "No Usage", IF(tbl_Customers[[#This Row],[number_vmail_messages]] &lt;= 20, "Low Usage", IF(tbl_Customers[[#This Row],[number_vmail_messages]] &lt;= 40, "Medium Usgae", "High Usage")))</f>
        <v>Medium Usgae</v>
      </c>
      <c r="AD978" t="str">
        <f>IF(tbl_Customers[[#This Row],[total_day_minutes]]&lt;=150,"Low Usage", IF(tbl_Customers[[#This Row],[total_day_minutes]]&lt;=200,"Medium Usage", IF(tbl_Customers[[#This Row],[total_day_minutes]]&lt;=250,"High Usage","Very High Usage")))</f>
        <v>Very High Usage</v>
      </c>
      <c r="AE978" t="str">
        <f>IF(tbl_Customers[[#This Row],[total_intl_calls]]&lt;=5,"Low Calls", IF(tbl_Customers[[#This Row],[total_intl_calls]]&lt;=10, "Medium Calls", "High Calls"))</f>
        <v>Low Calls</v>
      </c>
      <c r="AF9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78" s="36" t="str">
        <f>IF(tbl_Customers[[#This Row],[Churn_Risk_Score]]&gt;=10,"High Risk", IF(tbl_Customers[[#This Row],[Churn_Risk_Score]]&gt;=5,"Medium Risk","Low Risk"))</f>
        <v>Medium Risk</v>
      </c>
    </row>
    <row r="979" spans="1:33" x14ac:dyDescent="0.35">
      <c r="A979">
        <v>978</v>
      </c>
      <c r="B979" t="s">
        <v>70</v>
      </c>
      <c r="C979">
        <v>130</v>
      </c>
      <c r="D979" t="s">
        <v>28</v>
      </c>
      <c r="E979" t="s">
        <v>22</v>
      </c>
      <c r="F979" t="s">
        <v>22</v>
      </c>
      <c r="G979">
        <v>0</v>
      </c>
      <c r="H979">
        <v>154</v>
      </c>
      <c r="I979">
        <v>95</v>
      </c>
      <c r="J979">
        <v>26.18</v>
      </c>
      <c r="K979">
        <v>205.9</v>
      </c>
      <c r="L979">
        <v>106</v>
      </c>
      <c r="M979">
        <v>17.5</v>
      </c>
      <c r="N979">
        <v>233.7</v>
      </c>
      <c r="O979">
        <v>75</v>
      </c>
      <c r="P979">
        <v>10.52</v>
      </c>
      <c r="Q979">
        <v>12.9</v>
      </c>
      <c r="R979">
        <v>1</v>
      </c>
      <c r="S979">
        <v>3.48</v>
      </c>
      <c r="T979">
        <v>1</v>
      </c>
      <c r="U979" t="s">
        <v>22</v>
      </c>
      <c r="V979">
        <f>IF(tbl_Customers[[#This Row],[churn]] = "yes", 1, 0)</f>
        <v>0</v>
      </c>
      <c r="W979" t="str">
        <f>IF(tbl_Customers[[#This Row],[number_customer_service_calls]] &lt;= 1, "0-1 Calls", IF(tbl_Customers[[#This Row],[number_customer_service_calls]] &lt;= 3, "2-3 Calls", IF(tbl_Customers[[#This Row],[number_customer_service_calls]] &lt;=5, "4-5 Calls", "6+ Calls")))</f>
        <v>0-1 Calls</v>
      </c>
      <c r="X979" t="str">
        <f>IF(tbl_Customers[[#This Row],[account_length]] &lt;= 50, "0-50", IF(tbl_Customers[[#This Row],[account_length]] &lt;=100, "51-100", IF(tbl_Customers[[#This Row],[account_length]] &lt;= 150, "101-150", "151+")))</f>
        <v>101-150</v>
      </c>
      <c r="Y979" t="str">
        <f>IF(tbl_Customers[[#This Row],[total_intl_charge]] &lt;= 3, "Low Charges", "High Charges")</f>
        <v>High Charges</v>
      </c>
      <c r="Z979" t="str">
        <f>IF(tbl_Customers[[#This Row],[total_eve_calls]]&lt;=80,"Low Calls",
IF(tbl_Customers[[#This Row],[total_eve_calls]]&lt;=120,"Medium Calls","High Calls"))</f>
        <v>Medium Calls</v>
      </c>
      <c r="AA979" t="str">
        <f>IF(tbl_Customers[[#This Row],[total_eve_charge]]&lt;=15,"Low Charges",
IF(tbl_Customers[[#This Row],[total_eve_charge]]&lt;=20,"Medium Charges","High Charges"))</f>
        <v>Medium Charges</v>
      </c>
      <c r="AB9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9" t="str">
        <f>IF(tbl_Customers[[#This Row],[number_vmail_messages]] = 0, "No Usage", IF(tbl_Customers[[#This Row],[number_vmail_messages]] &lt;= 20, "Low Usage", IF(tbl_Customers[[#This Row],[number_vmail_messages]] &lt;= 40, "Medium Usgae", "High Usage")))</f>
        <v>No Usage</v>
      </c>
      <c r="AD979" t="str">
        <f>IF(tbl_Customers[[#This Row],[total_day_minutes]]&lt;=150,"Low Usage", IF(tbl_Customers[[#This Row],[total_day_minutes]]&lt;=200,"Medium Usage", IF(tbl_Customers[[#This Row],[total_day_minutes]]&lt;=250,"High Usage","Very High Usage")))</f>
        <v>Medium Usage</v>
      </c>
      <c r="AE979" t="str">
        <f>IF(tbl_Customers[[#This Row],[total_intl_calls]]&lt;=5,"Low Calls", IF(tbl_Customers[[#This Row],[total_intl_calls]]&lt;=10, "Medium Calls", "High Calls"))</f>
        <v>Low Calls</v>
      </c>
      <c r="AF9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79" s="36" t="str">
        <f>IF(tbl_Customers[[#This Row],[Churn_Risk_Score]]&gt;=10,"High Risk", IF(tbl_Customers[[#This Row],[Churn_Risk_Score]]&gt;=5,"Medium Risk","Low Risk"))</f>
        <v>Low Risk</v>
      </c>
    </row>
    <row r="980" spans="1:33" x14ac:dyDescent="0.35">
      <c r="A980">
        <v>979</v>
      </c>
      <c r="B980" t="s">
        <v>54</v>
      </c>
      <c r="C980">
        <v>89</v>
      </c>
      <c r="D980" t="s">
        <v>28</v>
      </c>
      <c r="E980" t="s">
        <v>23</v>
      </c>
      <c r="F980" t="s">
        <v>22</v>
      </c>
      <c r="G980">
        <v>0</v>
      </c>
      <c r="H980">
        <v>125.6</v>
      </c>
      <c r="I980">
        <v>108</v>
      </c>
      <c r="J980">
        <v>21.35</v>
      </c>
      <c r="K980">
        <v>213</v>
      </c>
      <c r="L980">
        <v>90</v>
      </c>
      <c r="M980">
        <v>18.11</v>
      </c>
      <c r="N980">
        <v>181.7</v>
      </c>
      <c r="O980">
        <v>108</v>
      </c>
      <c r="P980">
        <v>8.18</v>
      </c>
      <c r="Q980">
        <v>5.4</v>
      </c>
      <c r="R980">
        <v>5</v>
      </c>
      <c r="S980">
        <v>1.46</v>
      </c>
      <c r="T980">
        <v>1</v>
      </c>
      <c r="U980" t="s">
        <v>22</v>
      </c>
      <c r="V980">
        <f>IF(tbl_Customers[[#This Row],[churn]] = "yes", 1, 0)</f>
        <v>0</v>
      </c>
      <c r="W980" t="str">
        <f>IF(tbl_Customers[[#This Row],[number_customer_service_calls]] &lt;= 1, "0-1 Calls", IF(tbl_Customers[[#This Row],[number_customer_service_calls]] &lt;= 3, "2-3 Calls", IF(tbl_Customers[[#This Row],[number_customer_service_calls]] &lt;=5, "4-5 Calls", "6+ Calls")))</f>
        <v>0-1 Calls</v>
      </c>
      <c r="X980" t="str">
        <f>IF(tbl_Customers[[#This Row],[account_length]] &lt;= 50, "0-50", IF(tbl_Customers[[#This Row],[account_length]] &lt;=100, "51-100", IF(tbl_Customers[[#This Row],[account_length]] &lt;= 150, "101-150", "151+")))</f>
        <v>51-100</v>
      </c>
      <c r="Y980" t="str">
        <f>IF(tbl_Customers[[#This Row],[total_intl_charge]] &lt;= 3, "Low Charges", "High Charges")</f>
        <v>Low Charges</v>
      </c>
      <c r="Z980" t="str">
        <f>IF(tbl_Customers[[#This Row],[total_eve_calls]]&lt;=80,"Low Calls",
IF(tbl_Customers[[#This Row],[total_eve_calls]]&lt;=120,"Medium Calls","High Calls"))</f>
        <v>Medium Calls</v>
      </c>
      <c r="AA980" t="str">
        <f>IF(tbl_Customers[[#This Row],[total_eve_charge]]&lt;=15,"Low Charges",
IF(tbl_Customers[[#This Row],[total_eve_charge]]&lt;=20,"Medium Charges","High Charges"))</f>
        <v>Medium Charges</v>
      </c>
      <c r="AB9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0" t="str">
        <f>IF(tbl_Customers[[#This Row],[number_vmail_messages]] = 0, "No Usage", IF(tbl_Customers[[#This Row],[number_vmail_messages]] &lt;= 20, "Low Usage", IF(tbl_Customers[[#This Row],[number_vmail_messages]] &lt;= 40, "Medium Usgae", "High Usage")))</f>
        <v>No Usage</v>
      </c>
      <c r="AD980" t="str">
        <f>IF(tbl_Customers[[#This Row],[total_day_minutes]]&lt;=150,"Low Usage", IF(tbl_Customers[[#This Row],[total_day_minutes]]&lt;=200,"Medium Usage", IF(tbl_Customers[[#This Row],[total_day_minutes]]&lt;=250,"High Usage","Very High Usage")))</f>
        <v>Low Usage</v>
      </c>
      <c r="AE980" t="str">
        <f>IF(tbl_Customers[[#This Row],[total_intl_calls]]&lt;=5,"Low Calls", IF(tbl_Customers[[#This Row],[total_intl_calls]]&lt;=10, "Medium Calls", "High Calls"))</f>
        <v>Low Calls</v>
      </c>
      <c r="AF9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0" s="36" t="str">
        <f>IF(tbl_Customers[[#This Row],[Churn_Risk_Score]]&gt;=10,"High Risk", IF(tbl_Customers[[#This Row],[Churn_Risk_Score]]&gt;=5,"Medium Risk","Low Risk"))</f>
        <v>Low Risk</v>
      </c>
    </row>
    <row r="981" spans="1:33" x14ac:dyDescent="0.35">
      <c r="A981">
        <v>980</v>
      </c>
      <c r="B981" t="s">
        <v>32</v>
      </c>
      <c r="C981">
        <v>108</v>
      </c>
      <c r="D981" t="s">
        <v>21</v>
      </c>
      <c r="E981" t="s">
        <v>22</v>
      </c>
      <c r="F981" t="s">
        <v>22</v>
      </c>
      <c r="G981">
        <v>0</v>
      </c>
      <c r="H981">
        <v>199.3</v>
      </c>
      <c r="I981">
        <v>104</v>
      </c>
      <c r="J981">
        <v>33.880000000000003</v>
      </c>
      <c r="K981">
        <v>224.2</v>
      </c>
      <c r="L981">
        <v>92</v>
      </c>
      <c r="M981">
        <v>19.059999999999999</v>
      </c>
      <c r="N981">
        <v>140.1</v>
      </c>
      <c r="O981">
        <v>57</v>
      </c>
      <c r="P981">
        <v>6.3</v>
      </c>
      <c r="Q981">
        <v>15.2</v>
      </c>
      <c r="R981">
        <v>2</v>
      </c>
      <c r="S981">
        <v>4.0999999999999996</v>
      </c>
      <c r="T981">
        <v>0</v>
      </c>
      <c r="U981" t="s">
        <v>22</v>
      </c>
      <c r="V981">
        <f>IF(tbl_Customers[[#This Row],[churn]] = "yes", 1, 0)</f>
        <v>0</v>
      </c>
      <c r="W981" t="str">
        <f>IF(tbl_Customers[[#This Row],[number_customer_service_calls]] &lt;= 1, "0-1 Calls", IF(tbl_Customers[[#This Row],[number_customer_service_calls]] &lt;= 3, "2-3 Calls", IF(tbl_Customers[[#This Row],[number_customer_service_calls]] &lt;=5, "4-5 Calls", "6+ Calls")))</f>
        <v>0-1 Calls</v>
      </c>
      <c r="X981" t="str">
        <f>IF(tbl_Customers[[#This Row],[account_length]] &lt;= 50, "0-50", IF(tbl_Customers[[#This Row],[account_length]] &lt;=100, "51-100", IF(tbl_Customers[[#This Row],[account_length]] &lt;= 150, "101-150", "151+")))</f>
        <v>101-150</v>
      </c>
      <c r="Y981" t="str">
        <f>IF(tbl_Customers[[#This Row],[total_intl_charge]] &lt;= 3, "Low Charges", "High Charges")</f>
        <v>High Charges</v>
      </c>
      <c r="Z981" t="str">
        <f>IF(tbl_Customers[[#This Row],[total_eve_calls]]&lt;=80,"Low Calls",
IF(tbl_Customers[[#This Row],[total_eve_calls]]&lt;=120,"Medium Calls","High Calls"))</f>
        <v>Medium Calls</v>
      </c>
      <c r="AA981" t="str">
        <f>IF(tbl_Customers[[#This Row],[total_eve_charge]]&lt;=15,"Low Charges",
IF(tbl_Customers[[#This Row],[total_eve_charge]]&lt;=20,"Medium Charges","High Charges"))</f>
        <v>Medium Charges</v>
      </c>
      <c r="AB9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81" t="str">
        <f>IF(tbl_Customers[[#This Row],[number_vmail_messages]] = 0, "No Usage", IF(tbl_Customers[[#This Row],[number_vmail_messages]] &lt;= 20, "Low Usage", IF(tbl_Customers[[#This Row],[number_vmail_messages]] &lt;= 40, "Medium Usgae", "High Usage")))</f>
        <v>No Usage</v>
      </c>
      <c r="AD981" t="str">
        <f>IF(tbl_Customers[[#This Row],[total_day_minutes]]&lt;=150,"Low Usage", IF(tbl_Customers[[#This Row],[total_day_minutes]]&lt;=200,"Medium Usage", IF(tbl_Customers[[#This Row],[total_day_minutes]]&lt;=250,"High Usage","Very High Usage")))</f>
        <v>Medium Usage</v>
      </c>
      <c r="AE981" t="str">
        <f>IF(tbl_Customers[[#This Row],[total_intl_calls]]&lt;=5,"Low Calls", IF(tbl_Customers[[#This Row],[total_intl_calls]]&lt;=10, "Medium Calls", "High Calls"))</f>
        <v>Low Calls</v>
      </c>
      <c r="AF9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1" s="36" t="str">
        <f>IF(tbl_Customers[[#This Row],[Churn_Risk_Score]]&gt;=10,"High Risk", IF(tbl_Customers[[#This Row],[Churn_Risk_Score]]&gt;=5,"Medium Risk","Low Risk"))</f>
        <v>Low Risk</v>
      </c>
    </row>
    <row r="982" spans="1:33" x14ac:dyDescent="0.35">
      <c r="A982">
        <v>981</v>
      </c>
      <c r="B982" t="s">
        <v>39</v>
      </c>
      <c r="C982">
        <v>32</v>
      </c>
      <c r="D982" t="s">
        <v>25</v>
      </c>
      <c r="E982" t="s">
        <v>22</v>
      </c>
      <c r="F982" t="s">
        <v>22</v>
      </c>
      <c r="G982">
        <v>0</v>
      </c>
      <c r="H982">
        <v>157.9</v>
      </c>
      <c r="I982">
        <v>88</v>
      </c>
      <c r="J982">
        <v>26.84</v>
      </c>
      <c r="K982">
        <v>180.8</v>
      </c>
      <c r="L982">
        <v>132</v>
      </c>
      <c r="M982">
        <v>15.37</v>
      </c>
      <c r="N982">
        <v>132.5</v>
      </c>
      <c r="O982">
        <v>102</v>
      </c>
      <c r="P982">
        <v>5.96</v>
      </c>
      <c r="Q982">
        <v>12.8</v>
      </c>
      <c r="R982">
        <v>3</v>
      </c>
      <c r="S982">
        <v>3.46</v>
      </c>
      <c r="T982">
        <v>1</v>
      </c>
      <c r="U982" t="s">
        <v>22</v>
      </c>
      <c r="V982">
        <f>IF(tbl_Customers[[#This Row],[churn]] = "yes", 1, 0)</f>
        <v>0</v>
      </c>
      <c r="W982" t="str">
        <f>IF(tbl_Customers[[#This Row],[number_customer_service_calls]] &lt;= 1, "0-1 Calls", IF(tbl_Customers[[#This Row],[number_customer_service_calls]] &lt;= 3, "2-3 Calls", IF(tbl_Customers[[#This Row],[number_customer_service_calls]] &lt;=5, "4-5 Calls", "6+ Calls")))</f>
        <v>0-1 Calls</v>
      </c>
      <c r="X982" t="str">
        <f>IF(tbl_Customers[[#This Row],[account_length]] &lt;= 50, "0-50", IF(tbl_Customers[[#This Row],[account_length]] &lt;=100, "51-100", IF(tbl_Customers[[#This Row],[account_length]] &lt;= 150, "101-150", "151+")))</f>
        <v>0-50</v>
      </c>
      <c r="Y982" t="str">
        <f>IF(tbl_Customers[[#This Row],[total_intl_charge]] &lt;= 3, "Low Charges", "High Charges")</f>
        <v>High Charges</v>
      </c>
      <c r="Z982" t="str">
        <f>IF(tbl_Customers[[#This Row],[total_eve_calls]]&lt;=80,"Low Calls",
IF(tbl_Customers[[#This Row],[total_eve_calls]]&lt;=120,"Medium Calls","High Calls"))</f>
        <v>High Calls</v>
      </c>
      <c r="AA982" t="str">
        <f>IF(tbl_Customers[[#This Row],[total_eve_charge]]&lt;=15,"Low Charges",
IF(tbl_Customers[[#This Row],[total_eve_charge]]&lt;=20,"Medium Charges","High Charges"))</f>
        <v>Medium Charges</v>
      </c>
      <c r="AB9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2" t="str">
        <f>IF(tbl_Customers[[#This Row],[number_vmail_messages]] = 0, "No Usage", IF(tbl_Customers[[#This Row],[number_vmail_messages]] &lt;= 20, "Low Usage", IF(tbl_Customers[[#This Row],[number_vmail_messages]] &lt;= 40, "Medium Usgae", "High Usage")))</f>
        <v>No Usage</v>
      </c>
      <c r="AD982" t="str">
        <f>IF(tbl_Customers[[#This Row],[total_day_minutes]]&lt;=150,"Low Usage", IF(tbl_Customers[[#This Row],[total_day_minutes]]&lt;=200,"Medium Usage", IF(tbl_Customers[[#This Row],[total_day_minutes]]&lt;=250,"High Usage","Very High Usage")))</f>
        <v>Medium Usage</v>
      </c>
      <c r="AE982" t="str">
        <f>IF(tbl_Customers[[#This Row],[total_intl_calls]]&lt;=5,"Low Calls", IF(tbl_Customers[[#This Row],[total_intl_calls]]&lt;=10, "Medium Calls", "High Calls"))</f>
        <v>Low Calls</v>
      </c>
      <c r="AF9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2" s="36" t="str">
        <f>IF(tbl_Customers[[#This Row],[Churn_Risk_Score]]&gt;=10,"High Risk", IF(tbl_Customers[[#This Row],[Churn_Risk_Score]]&gt;=5,"Medium Risk","Low Risk"))</f>
        <v>Low Risk</v>
      </c>
    </row>
    <row r="983" spans="1:33" x14ac:dyDescent="0.35">
      <c r="A983">
        <v>982</v>
      </c>
      <c r="B983" t="s">
        <v>27</v>
      </c>
      <c r="C983">
        <v>166</v>
      </c>
      <c r="D983" t="s">
        <v>21</v>
      </c>
      <c r="E983" t="s">
        <v>22</v>
      </c>
      <c r="F983" t="s">
        <v>22</v>
      </c>
      <c r="G983">
        <v>0</v>
      </c>
      <c r="H983">
        <v>203.4</v>
      </c>
      <c r="I983">
        <v>81</v>
      </c>
      <c r="J983">
        <v>34.58</v>
      </c>
      <c r="K983">
        <v>167.7</v>
      </c>
      <c r="L983">
        <v>110</v>
      </c>
      <c r="M983">
        <v>14.25</v>
      </c>
      <c r="N983">
        <v>132</v>
      </c>
      <c r="O983">
        <v>124</v>
      </c>
      <c r="P983">
        <v>5.94</v>
      </c>
      <c r="Q983">
        <v>9.1999999999999993</v>
      </c>
      <c r="R983">
        <v>5</v>
      </c>
      <c r="S983">
        <v>2.48</v>
      </c>
      <c r="T983">
        <v>2</v>
      </c>
      <c r="U983" t="s">
        <v>22</v>
      </c>
      <c r="V983">
        <f>IF(tbl_Customers[[#This Row],[churn]] = "yes", 1, 0)</f>
        <v>0</v>
      </c>
      <c r="W983" t="str">
        <f>IF(tbl_Customers[[#This Row],[number_customer_service_calls]] &lt;= 1, "0-1 Calls", IF(tbl_Customers[[#This Row],[number_customer_service_calls]] &lt;= 3, "2-3 Calls", IF(tbl_Customers[[#This Row],[number_customer_service_calls]] &lt;=5, "4-5 Calls", "6+ Calls")))</f>
        <v>2-3 Calls</v>
      </c>
      <c r="X983" t="str">
        <f>IF(tbl_Customers[[#This Row],[account_length]] &lt;= 50, "0-50", IF(tbl_Customers[[#This Row],[account_length]] &lt;=100, "51-100", IF(tbl_Customers[[#This Row],[account_length]] &lt;= 150, "101-150", "151+")))</f>
        <v>151+</v>
      </c>
      <c r="Y983" t="str">
        <f>IF(tbl_Customers[[#This Row],[total_intl_charge]] &lt;= 3, "Low Charges", "High Charges")</f>
        <v>Low Charges</v>
      </c>
      <c r="Z983" t="str">
        <f>IF(tbl_Customers[[#This Row],[total_eve_calls]]&lt;=80,"Low Calls",
IF(tbl_Customers[[#This Row],[total_eve_calls]]&lt;=120,"Medium Calls","High Calls"))</f>
        <v>Medium Calls</v>
      </c>
      <c r="AA983" t="str">
        <f>IF(tbl_Customers[[#This Row],[total_eve_charge]]&lt;=15,"Low Charges",
IF(tbl_Customers[[#This Row],[total_eve_charge]]&lt;=20,"Medium Charges","High Charges"))</f>
        <v>Low Charges</v>
      </c>
      <c r="AB9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3" t="str">
        <f>IF(tbl_Customers[[#This Row],[number_vmail_messages]] = 0, "No Usage", IF(tbl_Customers[[#This Row],[number_vmail_messages]] &lt;= 20, "Low Usage", IF(tbl_Customers[[#This Row],[number_vmail_messages]] &lt;= 40, "Medium Usgae", "High Usage")))</f>
        <v>No Usage</v>
      </c>
      <c r="AD983" t="str">
        <f>IF(tbl_Customers[[#This Row],[total_day_minutes]]&lt;=150,"Low Usage", IF(tbl_Customers[[#This Row],[total_day_minutes]]&lt;=200,"Medium Usage", IF(tbl_Customers[[#This Row],[total_day_minutes]]&lt;=250,"High Usage","Very High Usage")))</f>
        <v>High Usage</v>
      </c>
      <c r="AE983" t="str">
        <f>IF(tbl_Customers[[#This Row],[total_intl_calls]]&lt;=5,"Low Calls", IF(tbl_Customers[[#This Row],[total_intl_calls]]&lt;=10, "Medium Calls", "High Calls"))</f>
        <v>Low Calls</v>
      </c>
      <c r="AF9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83" s="36" t="str">
        <f>IF(tbl_Customers[[#This Row],[Churn_Risk_Score]]&gt;=10,"High Risk", IF(tbl_Customers[[#This Row],[Churn_Risk_Score]]&gt;=5,"Medium Risk","Low Risk"))</f>
        <v>Low Risk</v>
      </c>
    </row>
    <row r="984" spans="1:33" x14ac:dyDescent="0.35">
      <c r="A984">
        <v>983</v>
      </c>
      <c r="B984" t="s">
        <v>56</v>
      </c>
      <c r="C984">
        <v>72</v>
      </c>
      <c r="D984" t="s">
        <v>25</v>
      </c>
      <c r="E984" t="s">
        <v>22</v>
      </c>
      <c r="F984" t="s">
        <v>23</v>
      </c>
      <c r="G984">
        <v>39</v>
      </c>
      <c r="H984">
        <v>92.8</v>
      </c>
      <c r="I984">
        <v>98</v>
      </c>
      <c r="J984">
        <v>15.78</v>
      </c>
      <c r="K984">
        <v>271.2</v>
      </c>
      <c r="L984">
        <v>115</v>
      </c>
      <c r="M984">
        <v>23.05</v>
      </c>
      <c r="N984">
        <v>167.1</v>
      </c>
      <c r="O984">
        <v>83</v>
      </c>
      <c r="P984">
        <v>7.52</v>
      </c>
      <c r="Q984">
        <v>5.8</v>
      </c>
      <c r="R984">
        <v>7</v>
      </c>
      <c r="S984">
        <v>1.57</v>
      </c>
      <c r="T984">
        <v>1</v>
      </c>
      <c r="U984" t="s">
        <v>22</v>
      </c>
      <c r="V984">
        <f>IF(tbl_Customers[[#This Row],[churn]] = "yes", 1, 0)</f>
        <v>0</v>
      </c>
      <c r="W984" t="str">
        <f>IF(tbl_Customers[[#This Row],[number_customer_service_calls]] &lt;= 1, "0-1 Calls", IF(tbl_Customers[[#This Row],[number_customer_service_calls]] &lt;= 3, "2-3 Calls", IF(tbl_Customers[[#This Row],[number_customer_service_calls]] &lt;=5, "4-5 Calls", "6+ Calls")))</f>
        <v>0-1 Calls</v>
      </c>
      <c r="X984" t="str">
        <f>IF(tbl_Customers[[#This Row],[account_length]] &lt;= 50, "0-50", IF(tbl_Customers[[#This Row],[account_length]] &lt;=100, "51-100", IF(tbl_Customers[[#This Row],[account_length]] &lt;= 150, "101-150", "151+")))</f>
        <v>51-100</v>
      </c>
      <c r="Y984" t="str">
        <f>IF(tbl_Customers[[#This Row],[total_intl_charge]] &lt;= 3, "Low Charges", "High Charges")</f>
        <v>Low Charges</v>
      </c>
      <c r="Z984" t="str">
        <f>IF(tbl_Customers[[#This Row],[total_eve_calls]]&lt;=80,"Low Calls",
IF(tbl_Customers[[#This Row],[total_eve_calls]]&lt;=120,"Medium Calls","High Calls"))</f>
        <v>Medium Calls</v>
      </c>
      <c r="AA984" t="str">
        <f>IF(tbl_Customers[[#This Row],[total_eve_charge]]&lt;=15,"Low Charges",
IF(tbl_Customers[[#This Row],[total_eve_charge]]&lt;=20,"Medium Charges","High Charges"))</f>
        <v>High Charges</v>
      </c>
      <c r="AB9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4" t="str">
        <f>IF(tbl_Customers[[#This Row],[number_vmail_messages]] = 0, "No Usage", IF(tbl_Customers[[#This Row],[number_vmail_messages]] &lt;= 20, "Low Usage", IF(tbl_Customers[[#This Row],[number_vmail_messages]] &lt;= 40, "Medium Usgae", "High Usage")))</f>
        <v>Medium Usgae</v>
      </c>
      <c r="AD984" t="str">
        <f>IF(tbl_Customers[[#This Row],[total_day_minutes]]&lt;=150,"Low Usage", IF(tbl_Customers[[#This Row],[total_day_minutes]]&lt;=200,"Medium Usage", IF(tbl_Customers[[#This Row],[total_day_minutes]]&lt;=250,"High Usage","Very High Usage")))</f>
        <v>Low Usage</v>
      </c>
      <c r="AE984" t="str">
        <f>IF(tbl_Customers[[#This Row],[total_intl_calls]]&lt;=5,"Low Calls", IF(tbl_Customers[[#This Row],[total_intl_calls]]&lt;=10, "Medium Calls", "High Calls"))</f>
        <v>Medium Calls</v>
      </c>
      <c r="AF9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84" s="36" t="str">
        <f>IF(tbl_Customers[[#This Row],[Churn_Risk_Score]]&gt;=10,"High Risk", IF(tbl_Customers[[#This Row],[Churn_Risk_Score]]&gt;=5,"Medium Risk","Low Risk"))</f>
        <v>Low Risk</v>
      </c>
    </row>
    <row r="985" spans="1:33" x14ac:dyDescent="0.35">
      <c r="A985">
        <v>984</v>
      </c>
      <c r="B985" t="s">
        <v>34</v>
      </c>
      <c r="C985">
        <v>134</v>
      </c>
      <c r="D985" t="s">
        <v>21</v>
      </c>
      <c r="E985" t="s">
        <v>22</v>
      </c>
      <c r="F985" t="s">
        <v>23</v>
      </c>
      <c r="G985">
        <v>32</v>
      </c>
      <c r="H985">
        <v>216.8</v>
      </c>
      <c r="I985">
        <v>78</v>
      </c>
      <c r="J985">
        <v>36.86</v>
      </c>
      <c r="K985">
        <v>102.2</v>
      </c>
      <c r="L985">
        <v>111</v>
      </c>
      <c r="M985">
        <v>8.69</v>
      </c>
      <c r="N985">
        <v>174</v>
      </c>
      <c r="O985">
        <v>83</v>
      </c>
      <c r="P985">
        <v>7.83</v>
      </c>
      <c r="Q985">
        <v>8.6</v>
      </c>
      <c r="R985">
        <v>2</v>
      </c>
      <c r="S985">
        <v>2.3199999999999998</v>
      </c>
      <c r="T985">
        <v>0</v>
      </c>
      <c r="U985" t="s">
        <v>22</v>
      </c>
      <c r="V985">
        <f>IF(tbl_Customers[[#This Row],[churn]] = "yes", 1, 0)</f>
        <v>0</v>
      </c>
      <c r="W985" t="str">
        <f>IF(tbl_Customers[[#This Row],[number_customer_service_calls]] &lt;= 1, "0-1 Calls", IF(tbl_Customers[[#This Row],[number_customer_service_calls]] &lt;= 3, "2-3 Calls", IF(tbl_Customers[[#This Row],[number_customer_service_calls]] &lt;=5, "4-5 Calls", "6+ Calls")))</f>
        <v>0-1 Calls</v>
      </c>
      <c r="X985" t="str">
        <f>IF(tbl_Customers[[#This Row],[account_length]] &lt;= 50, "0-50", IF(tbl_Customers[[#This Row],[account_length]] &lt;=100, "51-100", IF(tbl_Customers[[#This Row],[account_length]] &lt;= 150, "101-150", "151+")))</f>
        <v>101-150</v>
      </c>
      <c r="Y985" t="str">
        <f>IF(tbl_Customers[[#This Row],[total_intl_charge]] &lt;= 3, "Low Charges", "High Charges")</f>
        <v>Low Charges</v>
      </c>
      <c r="Z985" t="str">
        <f>IF(tbl_Customers[[#This Row],[total_eve_calls]]&lt;=80,"Low Calls",
IF(tbl_Customers[[#This Row],[total_eve_calls]]&lt;=120,"Medium Calls","High Calls"))</f>
        <v>Medium Calls</v>
      </c>
      <c r="AA985" t="str">
        <f>IF(tbl_Customers[[#This Row],[total_eve_charge]]&lt;=15,"Low Charges",
IF(tbl_Customers[[#This Row],[total_eve_charge]]&lt;=20,"Medium Charges","High Charges"))</f>
        <v>Low Charges</v>
      </c>
      <c r="AB9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5" t="str">
        <f>IF(tbl_Customers[[#This Row],[number_vmail_messages]] = 0, "No Usage", IF(tbl_Customers[[#This Row],[number_vmail_messages]] &lt;= 20, "Low Usage", IF(tbl_Customers[[#This Row],[number_vmail_messages]] &lt;= 40, "Medium Usgae", "High Usage")))</f>
        <v>Medium Usgae</v>
      </c>
      <c r="AD985" t="str">
        <f>IF(tbl_Customers[[#This Row],[total_day_minutes]]&lt;=150,"Low Usage", IF(tbl_Customers[[#This Row],[total_day_minutes]]&lt;=200,"Medium Usage", IF(tbl_Customers[[#This Row],[total_day_minutes]]&lt;=250,"High Usage","Very High Usage")))</f>
        <v>High Usage</v>
      </c>
      <c r="AE985" t="str">
        <f>IF(tbl_Customers[[#This Row],[total_intl_calls]]&lt;=5,"Low Calls", IF(tbl_Customers[[#This Row],[total_intl_calls]]&lt;=10, "Medium Calls", "High Calls"))</f>
        <v>Low Calls</v>
      </c>
      <c r="AF9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85" s="36" t="str">
        <f>IF(tbl_Customers[[#This Row],[Churn_Risk_Score]]&gt;=10,"High Risk", IF(tbl_Customers[[#This Row],[Churn_Risk_Score]]&gt;=5,"Medium Risk","Low Risk"))</f>
        <v>Low Risk</v>
      </c>
    </row>
    <row r="986" spans="1:33" x14ac:dyDescent="0.35">
      <c r="A986">
        <v>985</v>
      </c>
      <c r="B986" t="s">
        <v>46</v>
      </c>
      <c r="C986">
        <v>13</v>
      </c>
      <c r="D986" t="s">
        <v>21</v>
      </c>
      <c r="E986" t="s">
        <v>22</v>
      </c>
      <c r="F986" t="s">
        <v>22</v>
      </c>
      <c r="G986">
        <v>0</v>
      </c>
      <c r="H986">
        <v>193.2</v>
      </c>
      <c r="I986">
        <v>89</v>
      </c>
      <c r="J986">
        <v>32.840000000000003</v>
      </c>
      <c r="K986">
        <v>194.4</v>
      </c>
      <c r="L986">
        <v>90</v>
      </c>
      <c r="M986">
        <v>16.52</v>
      </c>
      <c r="N986">
        <v>186.5</v>
      </c>
      <c r="O986">
        <v>104</v>
      </c>
      <c r="P986">
        <v>8.39</v>
      </c>
      <c r="Q986">
        <v>9.6999999999999993</v>
      </c>
      <c r="R986">
        <v>2</v>
      </c>
      <c r="S986">
        <v>2.62</v>
      </c>
      <c r="T986">
        <v>4</v>
      </c>
      <c r="U986" t="s">
        <v>22</v>
      </c>
      <c r="V986">
        <f>IF(tbl_Customers[[#This Row],[churn]] = "yes", 1, 0)</f>
        <v>0</v>
      </c>
      <c r="W986" t="str">
        <f>IF(tbl_Customers[[#This Row],[number_customer_service_calls]] &lt;= 1, "0-1 Calls", IF(tbl_Customers[[#This Row],[number_customer_service_calls]] &lt;= 3, "2-3 Calls", IF(tbl_Customers[[#This Row],[number_customer_service_calls]] &lt;=5, "4-5 Calls", "6+ Calls")))</f>
        <v>4-5 Calls</v>
      </c>
      <c r="X986" t="str">
        <f>IF(tbl_Customers[[#This Row],[account_length]] &lt;= 50, "0-50", IF(tbl_Customers[[#This Row],[account_length]] &lt;=100, "51-100", IF(tbl_Customers[[#This Row],[account_length]] &lt;= 150, "101-150", "151+")))</f>
        <v>0-50</v>
      </c>
      <c r="Y986" t="str">
        <f>IF(tbl_Customers[[#This Row],[total_intl_charge]] &lt;= 3, "Low Charges", "High Charges")</f>
        <v>Low Charges</v>
      </c>
      <c r="Z986" t="str">
        <f>IF(tbl_Customers[[#This Row],[total_eve_calls]]&lt;=80,"Low Calls",
IF(tbl_Customers[[#This Row],[total_eve_calls]]&lt;=120,"Medium Calls","High Calls"))</f>
        <v>Medium Calls</v>
      </c>
      <c r="AA986" t="str">
        <f>IF(tbl_Customers[[#This Row],[total_eve_charge]]&lt;=15,"Low Charges",
IF(tbl_Customers[[#This Row],[total_eve_charge]]&lt;=20,"Medium Charges","High Charges"))</f>
        <v>Medium Charges</v>
      </c>
      <c r="AB9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6" t="str">
        <f>IF(tbl_Customers[[#This Row],[number_vmail_messages]] = 0, "No Usage", IF(tbl_Customers[[#This Row],[number_vmail_messages]] &lt;= 20, "Low Usage", IF(tbl_Customers[[#This Row],[number_vmail_messages]] &lt;= 40, "Medium Usgae", "High Usage")))</f>
        <v>No Usage</v>
      </c>
      <c r="AD986" t="str">
        <f>IF(tbl_Customers[[#This Row],[total_day_minutes]]&lt;=150,"Low Usage", IF(tbl_Customers[[#This Row],[total_day_minutes]]&lt;=200,"Medium Usage", IF(tbl_Customers[[#This Row],[total_day_minutes]]&lt;=250,"High Usage","Very High Usage")))</f>
        <v>Medium Usage</v>
      </c>
      <c r="AE986" t="str">
        <f>IF(tbl_Customers[[#This Row],[total_intl_calls]]&lt;=5,"Low Calls", IF(tbl_Customers[[#This Row],[total_intl_calls]]&lt;=10, "Medium Calls", "High Calls"))</f>
        <v>Low Calls</v>
      </c>
      <c r="AF9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86" s="36" t="str">
        <f>IF(tbl_Customers[[#This Row],[Churn_Risk_Score]]&gt;=10,"High Risk", IF(tbl_Customers[[#This Row],[Churn_Risk_Score]]&gt;=5,"Medium Risk","Low Risk"))</f>
        <v>Medium Risk</v>
      </c>
    </row>
    <row r="987" spans="1:33" x14ac:dyDescent="0.35">
      <c r="A987">
        <v>986</v>
      </c>
      <c r="B987" t="s">
        <v>48</v>
      </c>
      <c r="C987">
        <v>90</v>
      </c>
      <c r="D987" t="s">
        <v>21</v>
      </c>
      <c r="E987" t="s">
        <v>22</v>
      </c>
      <c r="F987" t="s">
        <v>22</v>
      </c>
      <c r="G987">
        <v>0</v>
      </c>
      <c r="H987">
        <v>113.2</v>
      </c>
      <c r="I987">
        <v>108</v>
      </c>
      <c r="J987">
        <v>19.239999999999998</v>
      </c>
      <c r="K987">
        <v>189.3</v>
      </c>
      <c r="L987">
        <v>63</v>
      </c>
      <c r="M987">
        <v>16.09</v>
      </c>
      <c r="N987">
        <v>271.8</v>
      </c>
      <c r="O987">
        <v>124</v>
      </c>
      <c r="P987">
        <v>12.23</v>
      </c>
      <c r="Q987">
        <v>14.1</v>
      </c>
      <c r="R987">
        <v>4</v>
      </c>
      <c r="S987">
        <v>3.81</v>
      </c>
      <c r="T987">
        <v>3</v>
      </c>
      <c r="U987" t="s">
        <v>22</v>
      </c>
      <c r="V987">
        <f>IF(tbl_Customers[[#This Row],[churn]] = "yes", 1, 0)</f>
        <v>0</v>
      </c>
      <c r="W987" t="str">
        <f>IF(tbl_Customers[[#This Row],[number_customer_service_calls]] &lt;= 1, "0-1 Calls", IF(tbl_Customers[[#This Row],[number_customer_service_calls]] &lt;= 3, "2-3 Calls", IF(tbl_Customers[[#This Row],[number_customer_service_calls]] &lt;=5, "4-5 Calls", "6+ Calls")))</f>
        <v>2-3 Calls</v>
      </c>
      <c r="X987" t="str">
        <f>IF(tbl_Customers[[#This Row],[account_length]] &lt;= 50, "0-50", IF(tbl_Customers[[#This Row],[account_length]] &lt;=100, "51-100", IF(tbl_Customers[[#This Row],[account_length]] &lt;= 150, "101-150", "151+")))</f>
        <v>51-100</v>
      </c>
      <c r="Y987" t="str">
        <f>IF(tbl_Customers[[#This Row],[total_intl_charge]] &lt;= 3, "Low Charges", "High Charges")</f>
        <v>High Charges</v>
      </c>
      <c r="Z987" t="str">
        <f>IF(tbl_Customers[[#This Row],[total_eve_calls]]&lt;=80,"Low Calls",
IF(tbl_Customers[[#This Row],[total_eve_calls]]&lt;=120,"Medium Calls","High Calls"))</f>
        <v>Low Calls</v>
      </c>
      <c r="AA987" t="str">
        <f>IF(tbl_Customers[[#This Row],[total_eve_charge]]&lt;=15,"Low Charges",
IF(tbl_Customers[[#This Row],[total_eve_charge]]&lt;=20,"Medium Charges","High Charges"))</f>
        <v>Medium Charges</v>
      </c>
      <c r="AB9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7" t="str">
        <f>IF(tbl_Customers[[#This Row],[number_vmail_messages]] = 0, "No Usage", IF(tbl_Customers[[#This Row],[number_vmail_messages]] &lt;= 20, "Low Usage", IF(tbl_Customers[[#This Row],[number_vmail_messages]] &lt;= 40, "Medium Usgae", "High Usage")))</f>
        <v>No Usage</v>
      </c>
      <c r="AD987" t="str">
        <f>IF(tbl_Customers[[#This Row],[total_day_minutes]]&lt;=150,"Low Usage", IF(tbl_Customers[[#This Row],[total_day_minutes]]&lt;=200,"Medium Usage", IF(tbl_Customers[[#This Row],[total_day_minutes]]&lt;=250,"High Usage","Very High Usage")))</f>
        <v>Low Usage</v>
      </c>
      <c r="AE987" t="str">
        <f>IF(tbl_Customers[[#This Row],[total_intl_calls]]&lt;=5,"Low Calls", IF(tbl_Customers[[#This Row],[total_intl_calls]]&lt;=10, "Medium Calls", "High Calls"))</f>
        <v>Low Calls</v>
      </c>
      <c r="AF9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7" s="36" t="str">
        <f>IF(tbl_Customers[[#This Row],[Churn_Risk_Score]]&gt;=10,"High Risk", IF(tbl_Customers[[#This Row],[Churn_Risk_Score]]&gt;=5,"Medium Risk","Low Risk"))</f>
        <v>Low Risk</v>
      </c>
    </row>
    <row r="988" spans="1:33" x14ac:dyDescent="0.35">
      <c r="A988">
        <v>987</v>
      </c>
      <c r="B988" t="s">
        <v>51</v>
      </c>
      <c r="C988">
        <v>111</v>
      </c>
      <c r="D988" t="s">
        <v>21</v>
      </c>
      <c r="E988" t="s">
        <v>22</v>
      </c>
      <c r="F988" t="s">
        <v>23</v>
      </c>
      <c r="G988">
        <v>36</v>
      </c>
      <c r="H988">
        <v>166.2</v>
      </c>
      <c r="I988">
        <v>54</v>
      </c>
      <c r="J988">
        <v>28.25</v>
      </c>
      <c r="K988">
        <v>238.8</v>
      </c>
      <c r="L988">
        <v>109</v>
      </c>
      <c r="M988">
        <v>20.3</v>
      </c>
      <c r="N988">
        <v>108.8</v>
      </c>
      <c r="O988">
        <v>92</v>
      </c>
      <c r="P988">
        <v>4.9000000000000004</v>
      </c>
      <c r="Q988">
        <v>11.2</v>
      </c>
      <c r="R988">
        <v>2</v>
      </c>
      <c r="S988">
        <v>3.02</v>
      </c>
      <c r="T988">
        <v>3</v>
      </c>
      <c r="U988" t="s">
        <v>22</v>
      </c>
      <c r="V988">
        <f>IF(tbl_Customers[[#This Row],[churn]] = "yes", 1, 0)</f>
        <v>0</v>
      </c>
      <c r="W988" t="str">
        <f>IF(tbl_Customers[[#This Row],[number_customer_service_calls]] &lt;= 1, "0-1 Calls", IF(tbl_Customers[[#This Row],[number_customer_service_calls]] &lt;= 3, "2-3 Calls", IF(tbl_Customers[[#This Row],[number_customer_service_calls]] &lt;=5, "4-5 Calls", "6+ Calls")))</f>
        <v>2-3 Calls</v>
      </c>
      <c r="X988" t="str">
        <f>IF(tbl_Customers[[#This Row],[account_length]] &lt;= 50, "0-50", IF(tbl_Customers[[#This Row],[account_length]] &lt;=100, "51-100", IF(tbl_Customers[[#This Row],[account_length]] &lt;= 150, "101-150", "151+")))</f>
        <v>101-150</v>
      </c>
      <c r="Y988" t="str">
        <f>IF(tbl_Customers[[#This Row],[total_intl_charge]] &lt;= 3, "Low Charges", "High Charges")</f>
        <v>High Charges</v>
      </c>
      <c r="Z988" t="str">
        <f>IF(tbl_Customers[[#This Row],[total_eve_calls]]&lt;=80,"Low Calls",
IF(tbl_Customers[[#This Row],[total_eve_calls]]&lt;=120,"Medium Calls","High Calls"))</f>
        <v>Medium Calls</v>
      </c>
      <c r="AA988" t="str">
        <f>IF(tbl_Customers[[#This Row],[total_eve_charge]]&lt;=15,"Low Charges",
IF(tbl_Customers[[#This Row],[total_eve_charge]]&lt;=20,"Medium Charges","High Charges"))</f>
        <v>High Charges</v>
      </c>
      <c r="AB9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8" t="str">
        <f>IF(tbl_Customers[[#This Row],[number_vmail_messages]] = 0, "No Usage", IF(tbl_Customers[[#This Row],[number_vmail_messages]] &lt;= 20, "Low Usage", IF(tbl_Customers[[#This Row],[number_vmail_messages]] &lt;= 40, "Medium Usgae", "High Usage")))</f>
        <v>Medium Usgae</v>
      </c>
      <c r="AD988" t="str">
        <f>IF(tbl_Customers[[#This Row],[total_day_minutes]]&lt;=150,"Low Usage", IF(tbl_Customers[[#This Row],[total_day_minutes]]&lt;=200,"Medium Usage", IF(tbl_Customers[[#This Row],[total_day_minutes]]&lt;=250,"High Usage","Very High Usage")))</f>
        <v>Medium Usage</v>
      </c>
      <c r="AE988" t="str">
        <f>IF(tbl_Customers[[#This Row],[total_intl_calls]]&lt;=5,"Low Calls", IF(tbl_Customers[[#This Row],[total_intl_calls]]&lt;=10, "Medium Calls", "High Calls"))</f>
        <v>Low Calls</v>
      </c>
      <c r="AF9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88" s="36" t="str">
        <f>IF(tbl_Customers[[#This Row],[Churn_Risk_Score]]&gt;=10,"High Risk", IF(tbl_Customers[[#This Row],[Churn_Risk_Score]]&gt;=5,"Medium Risk","Low Risk"))</f>
        <v>Low Risk</v>
      </c>
    </row>
    <row r="989" spans="1:33" x14ac:dyDescent="0.35">
      <c r="A989">
        <v>988</v>
      </c>
      <c r="B989" t="s">
        <v>43</v>
      </c>
      <c r="C989">
        <v>72</v>
      </c>
      <c r="D989" t="s">
        <v>21</v>
      </c>
      <c r="E989" t="s">
        <v>22</v>
      </c>
      <c r="F989" t="s">
        <v>22</v>
      </c>
      <c r="G989">
        <v>0</v>
      </c>
      <c r="H989">
        <v>207.8</v>
      </c>
      <c r="I989">
        <v>92</v>
      </c>
      <c r="J989">
        <v>35.33</v>
      </c>
      <c r="K989">
        <v>195.7</v>
      </c>
      <c r="L989">
        <v>110</v>
      </c>
      <c r="M989">
        <v>16.63</v>
      </c>
      <c r="N989">
        <v>184.8</v>
      </c>
      <c r="O989">
        <v>124</v>
      </c>
      <c r="P989">
        <v>8.32</v>
      </c>
      <c r="Q989">
        <v>13.1</v>
      </c>
      <c r="R989">
        <v>4</v>
      </c>
      <c r="S989">
        <v>3.54</v>
      </c>
      <c r="T989">
        <v>0</v>
      </c>
      <c r="U989" t="s">
        <v>22</v>
      </c>
      <c r="V989">
        <f>IF(tbl_Customers[[#This Row],[churn]] = "yes", 1, 0)</f>
        <v>0</v>
      </c>
      <c r="W989" t="str">
        <f>IF(tbl_Customers[[#This Row],[number_customer_service_calls]] &lt;= 1, "0-1 Calls", IF(tbl_Customers[[#This Row],[number_customer_service_calls]] &lt;= 3, "2-3 Calls", IF(tbl_Customers[[#This Row],[number_customer_service_calls]] &lt;=5, "4-5 Calls", "6+ Calls")))</f>
        <v>0-1 Calls</v>
      </c>
      <c r="X989" t="str">
        <f>IF(tbl_Customers[[#This Row],[account_length]] &lt;= 50, "0-50", IF(tbl_Customers[[#This Row],[account_length]] &lt;=100, "51-100", IF(tbl_Customers[[#This Row],[account_length]] &lt;= 150, "101-150", "151+")))</f>
        <v>51-100</v>
      </c>
      <c r="Y989" t="str">
        <f>IF(tbl_Customers[[#This Row],[total_intl_charge]] &lt;= 3, "Low Charges", "High Charges")</f>
        <v>High Charges</v>
      </c>
      <c r="Z989" t="str">
        <f>IF(tbl_Customers[[#This Row],[total_eve_calls]]&lt;=80,"Low Calls",
IF(tbl_Customers[[#This Row],[total_eve_calls]]&lt;=120,"Medium Calls","High Calls"))</f>
        <v>Medium Calls</v>
      </c>
      <c r="AA989" t="str">
        <f>IF(tbl_Customers[[#This Row],[total_eve_charge]]&lt;=15,"Low Charges",
IF(tbl_Customers[[#This Row],[total_eve_charge]]&lt;=20,"Medium Charges","High Charges"))</f>
        <v>Medium Charges</v>
      </c>
      <c r="AB9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9" t="str">
        <f>IF(tbl_Customers[[#This Row],[number_vmail_messages]] = 0, "No Usage", IF(tbl_Customers[[#This Row],[number_vmail_messages]] &lt;= 20, "Low Usage", IF(tbl_Customers[[#This Row],[number_vmail_messages]] &lt;= 40, "Medium Usgae", "High Usage")))</f>
        <v>No Usage</v>
      </c>
      <c r="AD989" t="str">
        <f>IF(tbl_Customers[[#This Row],[total_day_minutes]]&lt;=150,"Low Usage", IF(tbl_Customers[[#This Row],[total_day_minutes]]&lt;=200,"Medium Usage", IF(tbl_Customers[[#This Row],[total_day_minutes]]&lt;=250,"High Usage","Very High Usage")))</f>
        <v>High Usage</v>
      </c>
      <c r="AE989" t="str">
        <f>IF(tbl_Customers[[#This Row],[total_intl_calls]]&lt;=5,"Low Calls", IF(tbl_Customers[[#This Row],[total_intl_calls]]&lt;=10, "Medium Calls", "High Calls"))</f>
        <v>Low Calls</v>
      </c>
      <c r="AF9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9" s="36" t="str">
        <f>IF(tbl_Customers[[#This Row],[Churn_Risk_Score]]&gt;=10,"High Risk", IF(tbl_Customers[[#This Row],[Churn_Risk_Score]]&gt;=5,"Medium Risk","Low Risk"))</f>
        <v>Low Risk</v>
      </c>
    </row>
    <row r="990" spans="1:33" x14ac:dyDescent="0.35">
      <c r="A990">
        <v>989</v>
      </c>
      <c r="B990" t="s">
        <v>53</v>
      </c>
      <c r="C990">
        <v>67</v>
      </c>
      <c r="D990" t="s">
        <v>28</v>
      </c>
      <c r="E990" t="s">
        <v>22</v>
      </c>
      <c r="F990" t="s">
        <v>23</v>
      </c>
      <c r="G990">
        <v>35</v>
      </c>
      <c r="H990">
        <v>245.4</v>
      </c>
      <c r="I990">
        <v>89</v>
      </c>
      <c r="J990">
        <v>41.72</v>
      </c>
      <c r="K990">
        <v>148.19999999999999</v>
      </c>
      <c r="L990">
        <v>102</v>
      </c>
      <c r="M990">
        <v>12.6</v>
      </c>
      <c r="N990">
        <v>274</v>
      </c>
      <c r="O990">
        <v>136</v>
      </c>
      <c r="P990">
        <v>12.33</v>
      </c>
      <c r="Q990">
        <v>7.5</v>
      </c>
      <c r="R990">
        <v>6</v>
      </c>
      <c r="S990">
        <v>2.0299999999999998</v>
      </c>
      <c r="T990">
        <v>1</v>
      </c>
      <c r="U990" t="s">
        <v>22</v>
      </c>
      <c r="V990">
        <f>IF(tbl_Customers[[#This Row],[churn]] = "yes", 1, 0)</f>
        <v>0</v>
      </c>
      <c r="W990" t="str">
        <f>IF(tbl_Customers[[#This Row],[number_customer_service_calls]] &lt;= 1, "0-1 Calls", IF(tbl_Customers[[#This Row],[number_customer_service_calls]] &lt;= 3, "2-3 Calls", IF(tbl_Customers[[#This Row],[number_customer_service_calls]] &lt;=5, "4-5 Calls", "6+ Calls")))</f>
        <v>0-1 Calls</v>
      </c>
      <c r="X990" t="str">
        <f>IF(tbl_Customers[[#This Row],[account_length]] &lt;= 50, "0-50", IF(tbl_Customers[[#This Row],[account_length]] &lt;=100, "51-100", IF(tbl_Customers[[#This Row],[account_length]] &lt;= 150, "101-150", "151+")))</f>
        <v>51-100</v>
      </c>
      <c r="Y990" t="str">
        <f>IF(tbl_Customers[[#This Row],[total_intl_charge]] &lt;= 3, "Low Charges", "High Charges")</f>
        <v>Low Charges</v>
      </c>
      <c r="Z990" t="str">
        <f>IF(tbl_Customers[[#This Row],[total_eve_calls]]&lt;=80,"Low Calls",
IF(tbl_Customers[[#This Row],[total_eve_calls]]&lt;=120,"Medium Calls","High Calls"))</f>
        <v>Medium Calls</v>
      </c>
      <c r="AA990" t="str">
        <f>IF(tbl_Customers[[#This Row],[total_eve_charge]]&lt;=15,"Low Charges",
IF(tbl_Customers[[#This Row],[total_eve_charge]]&lt;=20,"Medium Charges","High Charges"))</f>
        <v>Low Charges</v>
      </c>
      <c r="AB9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0" t="str">
        <f>IF(tbl_Customers[[#This Row],[number_vmail_messages]] = 0, "No Usage", IF(tbl_Customers[[#This Row],[number_vmail_messages]] &lt;= 20, "Low Usage", IF(tbl_Customers[[#This Row],[number_vmail_messages]] &lt;= 40, "Medium Usgae", "High Usage")))</f>
        <v>Medium Usgae</v>
      </c>
      <c r="AD990" t="str">
        <f>IF(tbl_Customers[[#This Row],[total_day_minutes]]&lt;=150,"Low Usage", IF(tbl_Customers[[#This Row],[total_day_minutes]]&lt;=200,"Medium Usage", IF(tbl_Customers[[#This Row],[total_day_minutes]]&lt;=250,"High Usage","Very High Usage")))</f>
        <v>High Usage</v>
      </c>
      <c r="AE990" t="str">
        <f>IF(tbl_Customers[[#This Row],[total_intl_calls]]&lt;=5,"Low Calls", IF(tbl_Customers[[#This Row],[total_intl_calls]]&lt;=10, "Medium Calls", "High Calls"))</f>
        <v>Medium Calls</v>
      </c>
      <c r="AF9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90" s="36" t="str">
        <f>IF(tbl_Customers[[#This Row],[Churn_Risk_Score]]&gt;=10,"High Risk", IF(tbl_Customers[[#This Row],[Churn_Risk_Score]]&gt;=5,"Medium Risk","Low Risk"))</f>
        <v>Low Risk</v>
      </c>
    </row>
    <row r="991" spans="1:33" x14ac:dyDescent="0.35">
      <c r="A991">
        <v>990</v>
      </c>
      <c r="B991" t="s">
        <v>49</v>
      </c>
      <c r="C991">
        <v>172</v>
      </c>
      <c r="D991" t="s">
        <v>25</v>
      </c>
      <c r="E991" t="s">
        <v>22</v>
      </c>
      <c r="F991" t="s">
        <v>22</v>
      </c>
      <c r="G991">
        <v>0</v>
      </c>
      <c r="H991">
        <v>287.10000000000002</v>
      </c>
      <c r="I991">
        <v>108</v>
      </c>
      <c r="J991">
        <v>48.81</v>
      </c>
      <c r="K991">
        <v>178.4</v>
      </c>
      <c r="L991">
        <v>125</v>
      </c>
      <c r="M991">
        <v>15.16</v>
      </c>
      <c r="N991">
        <v>153.19999999999999</v>
      </c>
      <c r="O991">
        <v>98</v>
      </c>
      <c r="P991">
        <v>6.89</v>
      </c>
      <c r="Q991">
        <v>14.4</v>
      </c>
      <c r="R991">
        <v>2</v>
      </c>
      <c r="S991">
        <v>3.89</v>
      </c>
      <c r="T991">
        <v>3</v>
      </c>
      <c r="U991" t="s">
        <v>23</v>
      </c>
      <c r="V991">
        <f>IF(tbl_Customers[[#This Row],[churn]] = "yes", 1, 0)</f>
        <v>1</v>
      </c>
      <c r="W991" t="str">
        <f>IF(tbl_Customers[[#This Row],[number_customer_service_calls]] &lt;= 1, "0-1 Calls", IF(tbl_Customers[[#This Row],[number_customer_service_calls]] &lt;= 3, "2-3 Calls", IF(tbl_Customers[[#This Row],[number_customer_service_calls]] &lt;=5, "4-5 Calls", "6+ Calls")))</f>
        <v>2-3 Calls</v>
      </c>
      <c r="X991" t="str">
        <f>IF(tbl_Customers[[#This Row],[account_length]] &lt;= 50, "0-50", IF(tbl_Customers[[#This Row],[account_length]] &lt;=100, "51-100", IF(tbl_Customers[[#This Row],[account_length]] &lt;= 150, "101-150", "151+")))</f>
        <v>151+</v>
      </c>
      <c r="Y991" t="str">
        <f>IF(tbl_Customers[[#This Row],[total_intl_charge]] &lt;= 3, "Low Charges", "High Charges")</f>
        <v>High Charges</v>
      </c>
      <c r="Z991" t="str">
        <f>IF(tbl_Customers[[#This Row],[total_eve_calls]]&lt;=80,"Low Calls",
IF(tbl_Customers[[#This Row],[total_eve_calls]]&lt;=120,"Medium Calls","High Calls"))</f>
        <v>High Calls</v>
      </c>
      <c r="AA991" t="str">
        <f>IF(tbl_Customers[[#This Row],[total_eve_charge]]&lt;=15,"Low Charges",
IF(tbl_Customers[[#This Row],[total_eve_charge]]&lt;=20,"Medium Charges","High Charges"))</f>
        <v>Medium Charges</v>
      </c>
      <c r="AB9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1" t="str">
        <f>IF(tbl_Customers[[#This Row],[number_vmail_messages]] = 0, "No Usage", IF(tbl_Customers[[#This Row],[number_vmail_messages]] &lt;= 20, "Low Usage", IF(tbl_Customers[[#This Row],[number_vmail_messages]] &lt;= 40, "Medium Usgae", "High Usage")))</f>
        <v>No Usage</v>
      </c>
      <c r="AD991" t="str">
        <f>IF(tbl_Customers[[#This Row],[total_day_minutes]]&lt;=150,"Low Usage", IF(tbl_Customers[[#This Row],[total_day_minutes]]&lt;=200,"Medium Usage", IF(tbl_Customers[[#This Row],[total_day_minutes]]&lt;=250,"High Usage","Very High Usage")))</f>
        <v>Very High Usage</v>
      </c>
      <c r="AE991" t="str">
        <f>IF(tbl_Customers[[#This Row],[total_intl_calls]]&lt;=5,"Low Calls", IF(tbl_Customers[[#This Row],[total_intl_calls]]&lt;=10, "Medium Calls", "High Calls"))</f>
        <v>Low Calls</v>
      </c>
      <c r="AF9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91" s="36" t="str">
        <f>IF(tbl_Customers[[#This Row],[Churn_Risk_Score]]&gt;=10,"High Risk", IF(tbl_Customers[[#This Row],[Churn_Risk_Score]]&gt;=5,"Medium Risk","Low Risk"))</f>
        <v>Medium Risk</v>
      </c>
    </row>
    <row r="992" spans="1:33" x14ac:dyDescent="0.35">
      <c r="A992">
        <v>991</v>
      </c>
      <c r="B992" t="s">
        <v>32</v>
      </c>
      <c r="C992">
        <v>154</v>
      </c>
      <c r="D992" t="s">
        <v>28</v>
      </c>
      <c r="E992" t="s">
        <v>22</v>
      </c>
      <c r="F992" t="s">
        <v>23</v>
      </c>
      <c r="G992">
        <v>32</v>
      </c>
      <c r="H992">
        <v>192.3</v>
      </c>
      <c r="I992">
        <v>82</v>
      </c>
      <c r="J992">
        <v>32.69</v>
      </c>
      <c r="K992">
        <v>165.3</v>
      </c>
      <c r="L992">
        <v>134</v>
      </c>
      <c r="M992">
        <v>14.05</v>
      </c>
      <c r="N992">
        <v>205</v>
      </c>
      <c r="O992">
        <v>74</v>
      </c>
      <c r="P992">
        <v>9.23</v>
      </c>
      <c r="Q992">
        <v>9</v>
      </c>
      <c r="R992">
        <v>1</v>
      </c>
      <c r="S992">
        <v>2.4300000000000002</v>
      </c>
      <c r="T992">
        <v>2</v>
      </c>
      <c r="U992" t="s">
        <v>22</v>
      </c>
      <c r="V992">
        <f>IF(tbl_Customers[[#This Row],[churn]] = "yes", 1, 0)</f>
        <v>0</v>
      </c>
      <c r="W992" t="str">
        <f>IF(tbl_Customers[[#This Row],[number_customer_service_calls]] &lt;= 1, "0-1 Calls", IF(tbl_Customers[[#This Row],[number_customer_service_calls]] &lt;= 3, "2-3 Calls", IF(tbl_Customers[[#This Row],[number_customer_service_calls]] &lt;=5, "4-5 Calls", "6+ Calls")))</f>
        <v>2-3 Calls</v>
      </c>
      <c r="X992" t="str">
        <f>IF(tbl_Customers[[#This Row],[account_length]] &lt;= 50, "0-50", IF(tbl_Customers[[#This Row],[account_length]] &lt;=100, "51-100", IF(tbl_Customers[[#This Row],[account_length]] &lt;= 150, "101-150", "151+")))</f>
        <v>151+</v>
      </c>
      <c r="Y992" t="str">
        <f>IF(tbl_Customers[[#This Row],[total_intl_charge]] &lt;= 3, "Low Charges", "High Charges")</f>
        <v>Low Charges</v>
      </c>
      <c r="Z992" t="str">
        <f>IF(tbl_Customers[[#This Row],[total_eve_calls]]&lt;=80,"Low Calls",
IF(tbl_Customers[[#This Row],[total_eve_calls]]&lt;=120,"Medium Calls","High Calls"))</f>
        <v>High Calls</v>
      </c>
      <c r="AA992" t="str">
        <f>IF(tbl_Customers[[#This Row],[total_eve_charge]]&lt;=15,"Low Charges",
IF(tbl_Customers[[#This Row],[total_eve_charge]]&lt;=20,"Medium Charges","High Charges"))</f>
        <v>Low Charges</v>
      </c>
      <c r="AB9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2" t="str">
        <f>IF(tbl_Customers[[#This Row],[number_vmail_messages]] = 0, "No Usage", IF(tbl_Customers[[#This Row],[number_vmail_messages]] &lt;= 20, "Low Usage", IF(tbl_Customers[[#This Row],[number_vmail_messages]] &lt;= 40, "Medium Usgae", "High Usage")))</f>
        <v>Medium Usgae</v>
      </c>
      <c r="AD992" t="str">
        <f>IF(tbl_Customers[[#This Row],[total_day_minutes]]&lt;=150,"Low Usage", IF(tbl_Customers[[#This Row],[total_day_minutes]]&lt;=200,"Medium Usage", IF(tbl_Customers[[#This Row],[total_day_minutes]]&lt;=250,"High Usage","Very High Usage")))</f>
        <v>Medium Usage</v>
      </c>
      <c r="AE992" t="str">
        <f>IF(tbl_Customers[[#This Row],[total_intl_calls]]&lt;=5,"Low Calls", IF(tbl_Customers[[#This Row],[total_intl_calls]]&lt;=10, "Medium Calls", "High Calls"))</f>
        <v>Low Calls</v>
      </c>
      <c r="AF9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92" s="36" t="str">
        <f>IF(tbl_Customers[[#This Row],[Churn_Risk_Score]]&gt;=10,"High Risk", IF(tbl_Customers[[#This Row],[Churn_Risk_Score]]&gt;=5,"Medium Risk","Low Risk"))</f>
        <v>Low Risk</v>
      </c>
    </row>
    <row r="993" spans="1:33" x14ac:dyDescent="0.35">
      <c r="A993">
        <v>992</v>
      </c>
      <c r="B993" t="s">
        <v>66</v>
      </c>
      <c r="C993">
        <v>69</v>
      </c>
      <c r="D993" t="s">
        <v>28</v>
      </c>
      <c r="E993" t="s">
        <v>22</v>
      </c>
      <c r="F993" t="s">
        <v>22</v>
      </c>
      <c r="G993">
        <v>0</v>
      </c>
      <c r="H993">
        <v>194.2</v>
      </c>
      <c r="I993">
        <v>122</v>
      </c>
      <c r="J993">
        <v>33.01</v>
      </c>
      <c r="K993">
        <v>242.1</v>
      </c>
      <c r="L993">
        <v>81</v>
      </c>
      <c r="M993">
        <v>20.58</v>
      </c>
      <c r="N993">
        <v>215.8</v>
      </c>
      <c r="O993">
        <v>80</v>
      </c>
      <c r="P993">
        <v>9.7100000000000009</v>
      </c>
      <c r="Q993">
        <v>9.6999999999999993</v>
      </c>
      <c r="R993">
        <v>3</v>
      </c>
      <c r="S993">
        <v>2.62</v>
      </c>
      <c r="T993">
        <v>2</v>
      </c>
      <c r="U993" t="s">
        <v>22</v>
      </c>
      <c r="V993">
        <f>IF(tbl_Customers[[#This Row],[churn]] = "yes", 1, 0)</f>
        <v>0</v>
      </c>
      <c r="W993" t="str">
        <f>IF(tbl_Customers[[#This Row],[number_customer_service_calls]] &lt;= 1, "0-1 Calls", IF(tbl_Customers[[#This Row],[number_customer_service_calls]] &lt;= 3, "2-3 Calls", IF(tbl_Customers[[#This Row],[number_customer_service_calls]] &lt;=5, "4-5 Calls", "6+ Calls")))</f>
        <v>2-3 Calls</v>
      </c>
      <c r="X993" t="str">
        <f>IF(tbl_Customers[[#This Row],[account_length]] &lt;= 50, "0-50", IF(tbl_Customers[[#This Row],[account_length]] &lt;=100, "51-100", IF(tbl_Customers[[#This Row],[account_length]] &lt;= 150, "101-150", "151+")))</f>
        <v>51-100</v>
      </c>
      <c r="Y993" t="str">
        <f>IF(tbl_Customers[[#This Row],[total_intl_charge]] &lt;= 3, "Low Charges", "High Charges")</f>
        <v>Low Charges</v>
      </c>
      <c r="Z993" t="str">
        <f>IF(tbl_Customers[[#This Row],[total_eve_calls]]&lt;=80,"Low Calls",
IF(tbl_Customers[[#This Row],[total_eve_calls]]&lt;=120,"Medium Calls","High Calls"))</f>
        <v>Medium Calls</v>
      </c>
      <c r="AA993" t="str">
        <f>IF(tbl_Customers[[#This Row],[total_eve_charge]]&lt;=15,"Low Charges",
IF(tbl_Customers[[#This Row],[total_eve_charge]]&lt;=20,"Medium Charges","High Charges"))</f>
        <v>High Charges</v>
      </c>
      <c r="AB9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3" t="str">
        <f>IF(tbl_Customers[[#This Row],[number_vmail_messages]] = 0, "No Usage", IF(tbl_Customers[[#This Row],[number_vmail_messages]] &lt;= 20, "Low Usage", IF(tbl_Customers[[#This Row],[number_vmail_messages]] &lt;= 40, "Medium Usgae", "High Usage")))</f>
        <v>No Usage</v>
      </c>
      <c r="AD993" t="str">
        <f>IF(tbl_Customers[[#This Row],[total_day_minutes]]&lt;=150,"Low Usage", IF(tbl_Customers[[#This Row],[total_day_minutes]]&lt;=200,"Medium Usage", IF(tbl_Customers[[#This Row],[total_day_minutes]]&lt;=250,"High Usage","Very High Usage")))</f>
        <v>Medium Usage</v>
      </c>
      <c r="AE993" t="str">
        <f>IF(tbl_Customers[[#This Row],[total_intl_calls]]&lt;=5,"Low Calls", IF(tbl_Customers[[#This Row],[total_intl_calls]]&lt;=10, "Medium Calls", "High Calls"))</f>
        <v>Low Calls</v>
      </c>
      <c r="AF9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93" s="36" t="str">
        <f>IF(tbl_Customers[[#This Row],[Churn_Risk_Score]]&gt;=10,"High Risk", IF(tbl_Customers[[#This Row],[Churn_Risk_Score]]&gt;=5,"Medium Risk","Low Risk"))</f>
        <v>Low Risk</v>
      </c>
    </row>
    <row r="994" spans="1:33" x14ac:dyDescent="0.35">
      <c r="A994">
        <v>993</v>
      </c>
      <c r="B994" t="s">
        <v>63</v>
      </c>
      <c r="C994">
        <v>123</v>
      </c>
      <c r="D994" t="s">
        <v>21</v>
      </c>
      <c r="E994" t="s">
        <v>22</v>
      </c>
      <c r="F994" t="s">
        <v>22</v>
      </c>
      <c r="G994">
        <v>0</v>
      </c>
      <c r="H994">
        <v>211</v>
      </c>
      <c r="I994">
        <v>92</v>
      </c>
      <c r="J994">
        <v>35.869999999999997</v>
      </c>
      <c r="K994">
        <v>217</v>
      </c>
      <c r="L994">
        <v>102</v>
      </c>
      <c r="M994">
        <v>18.45</v>
      </c>
      <c r="N994">
        <v>214.8</v>
      </c>
      <c r="O994">
        <v>104</v>
      </c>
      <c r="P994">
        <v>9.67</v>
      </c>
      <c r="Q994">
        <v>9.8000000000000007</v>
      </c>
      <c r="R994">
        <v>7</v>
      </c>
      <c r="S994">
        <v>2.65</v>
      </c>
      <c r="T994">
        <v>3</v>
      </c>
      <c r="U994" t="s">
        <v>22</v>
      </c>
      <c r="V994">
        <f>IF(tbl_Customers[[#This Row],[churn]] = "yes", 1, 0)</f>
        <v>0</v>
      </c>
      <c r="W994" t="str">
        <f>IF(tbl_Customers[[#This Row],[number_customer_service_calls]] &lt;= 1, "0-1 Calls", IF(tbl_Customers[[#This Row],[number_customer_service_calls]] &lt;= 3, "2-3 Calls", IF(tbl_Customers[[#This Row],[number_customer_service_calls]] &lt;=5, "4-5 Calls", "6+ Calls")))</f>
        <v>2-3 Calls</v>
      </c>
      <c r="X994" t="str">
        <f>IF(tbl_Customers[[#This Row],[account_length]] &lt;= 50, "0-50", IF(tbl_Customers[[#This Row],[account_length]] &lt;=100, "51-100", IF(tbl_Customers[[#This Row],[account_length]] &lt;= 150, "101-150", "151+")))</f>
        <v>101-150</v>
      </c>
      <c r="Y994" t="str">
        <f>IF(tbl_Customers[[#This Row],[total_intl_charge]] &lt;= 3, "Low Charges", "High Charges")</f>
        <v>Low Charges</v>
      </c>
      <c r="Z994" t="str">
        <f>IF(tbl_Customers[[#This Row],[total_eve_calls]]&lt;=80,"Low Calls",
IF(tbl_Customers[[#This Row],[total_eve_calls]]&lt;=120,"Medium Calls","High Calls"))</f>
        <v>Medium Calls</v>
      </c>
      <c r="AA994" t="str">
        <f>IF(tbl_Customers[[#This Row],[total_eve_charge]]&lt;=15,"Low Charges",
IF(tbl_Customers[[#This Row],[total_eve_charge]]&lt;=20,"Medium Charges","High Charges"))</f>
        <v>Medium Charges</v>
      </c>
      <c r="AB9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4" t="str">
        <f>IF(tbl_Customers[[#This Row],[number_vmail_messages]] = 0, "No Usage", IF(tbl_Customers[[#This Row],[number_vmail_messages]] &lt;= 20, "Low Usage", IF(tbl_Customers[[#This Row],[number_vmail_messages]] &lt;= 40, "Medium Usgae", "High Usage")))</f>
        <v>No Usage</v>
      </c>
      <c r="AD994" t="str">
        <f>IF(tbl_Customers[[#This Row],[total_day_minutes]]&lt;=150,"Low Usage", IF(tbl_Customers[[#This Row],[total_day_minutes]]&lt;=200,"Medium Usage", IF(tbl_Customers[[#This Row],[total_day_minutes]]&lt;=250,"High Usage","Very High Usage")))</f>
        <v>High Usage</v>
      </c>
      <c r="AE994" t="str">
        <f>IF(tbl_Customers[[#This Row],[total_intl_calls]]&lt;=5,"Low Calls", IF(tbl_Customers[[#This Row],[total_intl_calls]]&lt;=10, "Medium Calls", "High Calls"))</f>
        <v>Medium Calls</v>
      </c>
      <c r="AF9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94" s="36" t="str">
        <f>IF(tbl_Customers[[#This Row],[Churn_Risk_Score]]&gt;=10,"High Risk", IF(tbl_Customers[[#This Row],[Churn_Risk_Score]]&gt;=5,"Medium Risk","Low Risk"))</f>
        <v>Low Risk</v>
      </c>
    </row>
    <row r="995" spans="1:33" x14ac:dyDescent="0.35">
      <c r="A995">
        <v>994</v>
      </c>
      <c r="B995" t="s">
        <v>71</v>
      </c>
      <c r="C995">
        <v>130</v>
      </c>
      <c r="D995" t="s">
        <v>21</v>
      </c>
      <c r="E995" t="s">
        <v>22</v>
      </c>
      <c r="F995" t="s">
        <v>23</v>
      </c>
      <c r="G995">
        <v>12</v>
      </c>
      <c r="H995">
        <v>141.9</v>
      </c>
      <c r="I995">
        <v>92</v>
      </c>
      <c r="J995">
        <v>24.12</v>
      </c>
      <c r="K995">
        <v>228.9</v>
      </c>
      <c r="L995">
        <v>102</v>
      </c>
      <c r="M995">
        <v>19.46</v>
      </c>
      <c r="N995">
        <v>195.1</v>
      </c>
      <c r="O995">
        <v>101</v>
      </c>
      <c r="P995">
        <v>8.7799999999999994</v>
      </c>
      <c r="Q995">
        <v>8.6999999999999993</v>
      </c>
      <c r="R995">
        <v>5</v>
      </c>
      <c r="S995">
        <v>2.35</v>
      </c>
      <c r="T995">
        <v>0</v>
      </c>
      <c r="U995" t="s">
        <v>22</v>
      </c>
      <c r="V995">
        <f>IF(tbl_Customers[[#This Row],[churn]] = "yes", 1, 0)</f>
        <v>0</v>
      </c>
      <c r="W995" t="str">
        <f>IF(tbl_Customers[[#This Row],[number_customer_service_calls]] &lt;= 1, "0-1 Calls", IF(tbl_Customers[[#This Row],[number_customer_service_calls]] &lt;= 3, "2-3 Calls", IF(tbl_Customers[[#This Row],[number_customer_service_calls]] &lt;=5, "4-5 Calls", "6+ Calls")))</f>
        <v>0-1 Calls</v>
      </c>
      <c r="X995" t="str">
        <f>IF(tbl_Customers[[#This Row],[account_length]] &lt;= 50, "0-50", IF(tbl_Customers[[#This Row],[account_length]] &lt;=100, "51-100", IF(tbl_Customers[[#This Row],[account_length]] &lt;= 150, "101-150", "151+")))</f>
        <v>101-150</v>
      </c>
      <c r="Y995" t="str">
        <f>IF(tbl_Customers[[#This Row],[total_intl_charge]] &lt;= 3, "Low Charges", "High Charges")</f>
        <v>Low Charges</v>
      </c>
      <c r="Z995" t="str">
        <f>IF(tbl_Customers[[#This Row],[total_eve_calls]]&lt;=80,"Low Calls",
IF(tbl_Customers[[#This Row],[total_eve_calls]]&lt;=120,"Medium Calls","High Calls"))</f>
        <v>Medium Calls</v>
      </c>
      <c r="AA995" t="str">
        <f>IF(tbl_Customers[[#This Row],[total_eve_charge]]&lt;=15,"Low Charges",
IF(tbl_Customers[[#This Row],[total_eve_charge]]&lt;=20,"Medium Charges","High Charges"))</f>
        <v>Medium Charges</v>
      </c>
      <c r="AB9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5" t="str">
        <f>IF(tbl_Customers[[#This Row],[number_vmail_messages]] = 0, "No Usage", IF(tbl_Customers[[#This Row],[number_vmail_messages]] &lt;= 20, "Low Usage", IF(tbl_Customers[[#This Row],[number_vmail_messages]] &lt;= 40, "Medium Usgae", "High Usage")))</f>
        <v>Low Usage</v>
      </c>
      <c r="AD995" t="str">
        <f>IF(tbl_Customers[[#This Row],[total_day_minutes]]&lt;=150,"Low Usage", IF(tbl_Customers[[#This Row],[total_day_minutes]]&lt;=200,"Medium Usage", IF(tbl_Customers[[#This Row],[total_day_minutes]]&lt;=250,"High Usage","Very High Usage")))</f>
        <v>Low Usage</v>
      </c>
      <c r="AE995" t="str">
        <f>IF(tbl_Customers[[#This Row],[total_intl_calls]]&lt;=5,"Low Calls", IF(tbl_Customers[[#This Row],[total_intl_calls]]&lt;=10, "Medium Calls", "High Calls"))</f>
        <v>Low Calls</v>
      </c>
      <c r="AF9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95" s="36" t="str">
        <f>IF(tbl_Customers[[#This Row],[Churn_Risk_Score]]&gt;=10,"High Risk", IF(tbl_Customers[[#This Row],[Churn_Risk_Score]]&gt;=5,"Medium Risk","Low Risk"))</f>
        <v>Low Risk</v>
      </c>
    </row>
    <row r="996" spans="1:33" x14ac:dyDescent="0.35">
      <c r="A996">
        <v>995</v>
      </c>
      <c r="B996" t="s">
        <v>40</v>
      </c>
      <c r="C996">
        <v>142</v>
      </c>
      <c r="D996" t="s">
        <v>21</v>
      </c>
      <c r="E996" t="s">
        <v>22</v>
      </c>
      <c r="F996" t="s">
        <v>23</v>
      </c>
      <c r="G996">
        <v>26</v>
      </c>
      <c r="H996">
        <v>220.5</v>
      </c>
      <c r="I996">
        <v>94</v>
      </c>
      <c r="J996">
        <v>37.49</v>
      </c>
      <c r="K996">
        <v>239.5</v>
      </c>
      <c r="L996">
        <v>126</v>
      </c>
      <c r="M996">
        <v>20.36</v>
      </c>
      <c r="N996">
        <v>254.3</v>
      </c>
      <c r="O996">
        <v>109</v>
      </c>
      <c r="P996">
        <v>11.44</v>
      </c>
      <c r="Q996">
        <v>5.9</v>
      </c>
      <c r="R996">
        <v>9</v>
      </c>
      <c r="S996">
        <v>1.59</v>
      </c>
      <c r="T996">
        <v>2</v>
      </c>
      <c r="U996" t="s">
        <v>22</v>
      </c>
      <c r="V996">
        <f>IF(tbl_Customers[[#This Row],[churn]] = "yes", 1, 0)</f>
        <v>0</v>
      </c>
      <c r="W996" t="str">
        <f>IF(tbl_Customers[[#This Row],[number_customer_service_calls]] &lt;= 1, "0-1 Calls", IF(tbl_Customers[[#This Row],[number_customer_service_calls]] &lt;= 3, "2-3 Calls", IF(tbl_Customers[[#This Row],[number_customer_service_calls]] &lt;=5, "4-5 Calls", "6+ Calls")))</f>
        <v>2-3 Calls</v>
      </c>
      <c r="X996" t="str">
        <f>IF(tbl_Customers[[#This Row],[account_length]] &lt;= 50, "0-50", IF(tbl_Customers[[#This Row],[account_length]] &lt;=100, "51-100", IF(tbl_Customers[[#This Row],[account_length]] &lt;= 150, "101-150", "151+")))</f>
        <v>101-150</v>
      </c>
      <c r="Y996" t="str">
        <f>IF(tbl_Customers[[#This Row],[total_intl_charge]] &lt;= 3, "Low Charges", "High Charges")</f>
        <v>Low Charges</v>
      </c>
      <c r="Z996" t="str">
        <f>IF(tbl_Customers[[#This Row],[total_eve_calls]]&lt;=80,"Low Calls",
IF(tbl_Customers[[#This Row],[total_eve_calls]]&lt;=120,"Medium Calls","High Calls"))</f>
        <v>High Calls</v>
      </c>
      <c r="AA996" t="str">
        <f>IF(tbl_Customers[[#This Row],[total_eve_charge]]&lt;=15,"Low Charges",
IF(tbl_Customers[[#This Row],[total_eve_charge]]&lt;=20,"Medium Charges","High Charges"))</f>
        <v>High Charges</v>
      </c>
      <c r="AB9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6" t="str">
        <f>IF(tbl_Customers[[#This Row],[number_vmail_messages]] = 0, "No Usage", IF(tbl_Customers[[#This Row],[number_vmail_messages]] &lt;= 20, "Low Usage", IF(tbl_Customers[[#This Row],[number_vmail_messages]] &lt;= 40, "Medium Usgae", "High Usage")))</f>
        <v>Medium Usgae</v>
      </c>
      <c r="AD996" t="str">
        <f>IF(tbl_Customers[[#This Row],[total_day_minutes]]&lt;=150,"Low Usage", IF(tbl_Customers[[#This Row],[total_day_minutes]]&lt;=200,"Medium Usage", IF(tbl_Customers[[#This Row],[total_day_minutes]]&lt;=250,"High Usage","Very High Usage")))</f>
        <v>High Usage</v>
      </c>
      <c r="AE996" t="str">
        <f>IF(tbl_Customers[[#This Row],[total_intl_calls]]&lt;=5,"Low Calls", IF(tbl_Customers[[#This Row],[total_intl_calls]]&lt;=10, "Medium Calls", "High Calls"))</f>
        <v>Medium Calls</v>
      </c>
      <c r="AF9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96" s="36" t="str">
        <f>IF(tbl_Customers[[#This Row],[Churn_Risk_Score]]&gt;=10,"High Risk", IF(tbl_Customers[[#This Row],[Churn_Risk_Score]]&gt;=5,"Medium Risk","Low Risk"))</f>
        <v>Low Risk</v>
      </c>
    </row>
    <row r="997" spans="1:33" x14ac:dyDescent="0.35">
      <c r="A997">
        <v>996</v>
      </c>
      <c r="B997" t="s">
        <v>59</v>
      </c>
      <c r="C997">
        <v>29</v>
      </c>
      <c r="D997" t="s">
        <v>21</v>
      </c>
      <c r="E997" t="s">
        <v>22</v>
      </c>
      <c r="F997" t="s">
        <v>22</v>
      </c>
      <c r="G997">
        <v>0</v>
      </c>
      <c r="H997">
        <v>157.4</v>
      </c>
      <c r="I997">
        <v>122</v>
      </c>
      <c r="J997">
        <v>26.76</v>
      </c>
      <c r="K997">
        <v>145</v>
      </c>
      <c r="L997">
        <v>75</v>
      </c>
      <c r="M997">
        <v>12.33</v>
      </c>
      <c r="N997">
        <v>281.8</v>
      </c>
      <c r="O997">
        <v>92</v>
      </c>
      <c r="P997">
        <v>12.68</v>
      </c>
      <c r="Q997">
        <v>9.3000000000000007</v>
      </c>
      <c r="R997">
        <v>2</v>
      </c>
      <c r="S997">
        <v>2.5099999999999998</v>
      </c>
      <c r="T997">
        <v>1</v>
      </c>
      <c r="U997" t="s">
        <v>22</v>
      </c>
      <c r="V997">
        <f>IF(tbl_Customers[[#This Row],[churn]] = "yes", 1, 0)</f>
        <v>0</v>
      </c>
      <c r="W997" t="str">
        <f>IF(tbl_Customers[[#This Row],[number_customer_service_calls]] &lt;= 1, "0-1 Calls", IF(tbl_Customers[[#This Row],[number_customer_service_calls]] &lt;= 3, "2-3 Calls", IF(tbl_Customers[[#This Row],[number_customer_service_calls]] &lt;=5, "4-5 Calls", "6+ Calls")))</f>
        <v>0-1 Calls</v>
      </c>
      <c r="X997" t="str">
        <f>IF(tbl_Customers[[#This Row],[account_length]] &lt;= 50, "0-50", IF(tbl_Customers[[#This Row],[account_length]] &lt;=100, "51-100", IF(tbl_Customers[[#This Row],[account_length]] &lt;= 150, "101-150", "151+")))</f>
        <v>0-50</v>
      </c>
      <c r="Y997" t="str">
        <f>IF(tbl_Customers[[#This Row],[total_intl_charge]] &lt;= 3, "Low Charges", "High Charges")</f>
        <v>Low Charges</v>
      </c>
      <c r="Z997" t="str">
        <f>IF(tbl_Customers[[#This Row],[total_eve_calls]]&lt;=80,"Low Calls",
IF(tbl_Customers[[#This Row],[total_eve_calls]]&lt;=120,"Medium Calls","High Calls"))</f>
        <v>Low Calls</v>
      </c>
      <c r="AA997" t="str">
        <f>IF(tbl_Customers[[#This Row],[total_eve_charge]]&lt;=15,"Low Charges",
IF(tbl_Customers[[#This Row],[total_eve_charge]]&lt;=20,"Medium Charges","High Charges"))</f>
        <v>Low Charges</v>
      </c>
      <c r="AB9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7" t="str">
        <f>IF(tbl_Customers[[#This Row],[number_vmail_messages]] = 0, "No Usage", IF(tbl_Customers[[#This Row],[number_vmail_messages]] &lt;= 20, "Low Usage", IF(tbl_Customers[[#This Row],[number_vmail_messages]] &lt;= 40, "Medium Usgae", "High Usage")))</f>
        <v>No Usage</v>
      </c>
      <c r="AD997" t="str">
        <f>IF(tbl_Customers[[#This Row],[total_day_minutes]]&lt;=150,"Low Usage", IF(tbl_Customers[[#This Row],[total_day_minutes]]&lt;=200,"Medium Usage", IF(tbl_Customers[[#This Row],[total_day_minutes]]&lt;=250,"High Usage","Very High Usage")))</f>
        <v>Medium Usage</v>
      </c>
      <c r="AE997" t="str">
        <f>IF(tbl_Customers[[#This Row],[total_intl_calls]]&lt;=5,"Low Calls", IF(tbl_Customers[[#This Row],[total_intl_calls]]&lt;=10, "Medium Calls", "High Calls"))</f>
        <v>Low Calls</v>
      </c>
      <c r="AF9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97" s="36" t="str">
        <f>IF(tbl_Customers[[#This Row],[Churn_Risk_Score]]&gt;=10,"High Risk", IF(tbl_Customers[[#This Row],[Churn_Risk_Score]]&gt;=5,"Medium Risk","Low Risk"))</f>
        <v>Low Risk</v>
      </c>
    </row>
    <row r="998" spans="1:33" x14ac:dyDescent="0.35">
      <c r="A998">
        <v>997</v>
      </c>
      <c r="B998" t="s">
        <v>45</v>
      </c>
      <c r="C998">
        <v>87</v>
      </c>
      <c r="D998" t="s">
        <v>25</v>
      </c>
      <c r="E998" t="s">
        <v>22</v>
      </c>
      <c r="F998" t="s">
        <v>23</v>
      </c>
      <c r="G998">
        <v>28</v>
      </c>
      <c r="H998">
        <v>143.5</v>
      </c>
      <c r="I998">
        <v>106</v>
      </c>
      <c r="J998">
        <v>24.4</v>
      </c>
      <c r="K998">
        <v>223.5</v>
      </c>
      <c r="L998">
        <v>147</v>
      </c>
      <c r="M998">
        <v>19</v>
      </c>
      <c r="N998">
        <v>175.4</v>
      </c>
      <c r="O998">
        <v>69</v>
      </c>
      <c r="P998">
        <v>7.89</v>
      </c>
      <c r="Q998">
        <v>11.2</v>
      </c>
      <c r="R998">
        <v>5</v>
      </c>
      <c r="S998">
        <v>3.02</v>
      </c>
      <c r="T998">
        <v>0</v>
      </c>
      <c r="U998" t="s">
        <v>22</v>
      </c>
      <c r="V998">
        <f>IF(tbl_Customers[[#This Row],[churn]] = "yes", 1, 0)</f>
        <v>0</v>
      </c>
      <c r="W998" t="str">
        <f>IF(tbl_Customers[[#This Row],[number_customer_service_calls]] &lt;= 1, "0-1 Calls", IF(tbl_Customers[[#This Row],[number_customer_service_calls]] &lt;= 3, "2-3 Calls", IF(tbl_Customers[[#This Row],[number_customer_service_calls]] &lt;=5, "4-5 Calls", "6+ Calls")))</f>
        <v>0-1 Calls</v>
      </c>
      <c r="X998" t="str">
        <f>IF(tbl_Customers[[#This Row],[account_length]] &lt;= 50, "0-50", IF(tbl_Customers[[#This Row],[account_length]] &lt;=100, "51-100", IF(tbl_Customers[[#This Row],[account_length]] &lt;= 150, "101-150", "151+")))</f>
        <v>51-100</v>
      </c>
      <c r="Y998" t="str">
        <f>IF(tbl_Customers[[#This Row],[total_intl_charge]] &lt;= 3, "Low Charges", "High Charges")</f>
        <v>High Charges</v>
      </c>
      <c r="Z998" t="str">
        <f>IF(tbl_Customers[[#This Row],[total_eve_calls]]&lt;=80,"Low Calls",
IF(tbl_Customers[[#This Row],[total_eve_calls]]&lt;=120,"Medium Calls","High Calls"))</f>
        <v>High Calls</v>
      </c>
      <c r="AA998" t="str">
        <f>IF(tbl_Customers[[#This Row],[total_eve_charge]]&lt;=15,"Low Charges",
IF(tbl_Customers[[#This Row],[total_eve_charge]]&lt;=20,"Medium Charges","High Charges"))</f>
        <v>Medium Charges</v>
      </c>
      <c r="AB9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8" t="str">
        <f>IF(tbl_Customers[[#This Row],[number_vmail_messages]] = 0, "No Usage", IF(tbl_Customers[[#This Row],[number_vmail_messages]] &lt;= 20, "Low Usage", IF(tbl_Customers[[#This Row],[number_vmail_messages]] &lt;= 40, "Medium Usgae", "High Usage")))</f>
        <v>Medium Usgae</v>
      </c>
      <c r="AD998" t="str">
        <f>IF(tbl_Customers[[#This Row],[total_day_minutes]]&lt;=150,"Low Usage", IF(tbl_Customers[[#This Row],[total_day_minutes]]&lt;=200,"Medium Usage", IF(tbl_Customers[[#This Row],[total_day_minutes]]&lt;=250,"High Usage","Very High Usage")))</f>
        <v>Low Usage</v>
      </c>
      <c r="AE998" t="str">
        <f>IF(tbl_Customers[[#This Row],[total_intl_calls]]&lt;=5,"Low Calls", IF(tbl_Customers[[#This Row],[total_intl_calls]]&lt;=10, "Medium Calls", "High Calls"))</f>
        <v>Low Calls</v>
      </c>
      <c r="AF9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98" s="36" t="str">
        <f>IF(tbl_Customers[[#This Row],[Churn_Risk_Score]]&gt;=10,"High Risk", IF(tbl_Customers[[#This Row],[Churn_Risk_Score]]&gt;=5,"Medium Risk","Low Risk"))</f>
        <v>Low Risk</v>
      </c>
    </row>
    <row r="999" spans="1:33" x14ac:dyDescent="0.35">
      <c r="A999">
        <v>998</v>
      </c>
      <c r="B999" t="s">
        <v>69</v>
      </c>
      <c r="C999">
        <v>149</v>
      </c>
      <c r="D999" t="s">
        <v>21</v>
      </c>
      <c r="E999" t="s">
        <v>22</v>
      </c>
      <c r="F999" t="s">
        <v>22</v>
      </c>
      <c r="G999">
        <v>0</v>
      </c>
      <c r="H999">
        <v>156</v>
      </c>
      <c r="I999">
        <v>56</v>
      </c>
      <c r="J999">
        <v>26.52</v>
      </c>
      <c r="K999">
        <v>56</v>
      </c>
      <c r="L999">
        <v>116</v>
      </c>
      <c r="M999">
        <v>4.76</v>
      </c>
      <c r="N999">
        <v>163.30000000000001</v>
      </c>
      <c r="O999">
        <v>104</v>
      </c>
      <c r="P999">
        <v>7.35</v>
      </c>
      <c r="Q999">
        <v>8.9</v>
      </c>
      <c r="R999">
        <v>8</v>
      </c>
      <c r="S999">
        <v>2.4</v>
      </c>
      <c r="T999">
        <v>0</v>
      </c>
      <c r="U999" t="s">
        <v>22</v>
      </c>
      <c r="V999">
        <f>IF(tbl_Customers[[#This Row],[churn]] = "yes", 1, 0)</f>
        <v>0</v>
      </c>
      <c r="W999" t="str">
        <f>IF(tbl_Customers[[#This Row],[number_customer_service_calls]] &lt;= 1, "0-1 Calls", IF(tbl_Customers[[#This Row],[number_customer_service_calls]] &lt;= 3, "2-3 Calls", IF(tbl_Customers[[#This Row],[number_customer_service_calls]] &lt;=5, "4-5 Calls", "6+ Calls")))</f>
        <v>0-1 Calls</v>
      </c>
      <c r="X999" t="str">
        <f>IF(tbl_Customers[[#This Row],[account_length]] &lt;= 50, "0-50", IF(tbl_Customers[[#This Row],[account_length]] &lt;=100, "51-100", IF(tbl_Customers[[#This Row],[account_length]] &lt;= 150, "101-150", "151+")))</f>
        <v>101-150</v>
      </c>
      <c r="Y999" t="str">
        <f>IF(tbl_Customers[[#This Row],[total_intl_charge]] &lt;= 3, "Low Charges", "High Charges")</f>
        <v>Low Charges</v>
      </c>
      <c r="Z999" t="str">
        <f>IF(tbl_Customers[[#This Row],[total_eve_calls]]&lt;=80,"Low Calls",
IF(tbl_Customers[[#This Row],[total_eve_calls]]&lt;=120,"Medium Calls","High Calls"))</f>
        <v>Medium Calls</v>
      </c>
      <c r="AA999" t="str">
        <f>IF(tbl_Customers[[#This Row],[total_eve_charge]]&lt;=15,"Low Charges",
IF(tbl_Customers[[#This Row],[total_eve_charge]]&lt;=20,"Medium Charges","High Charges"))</f>
        <v>Low Charges</v>
      </c>
      <c r="AB9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999" t="str">
        <f>IF(tbl_Customers[[#This Row],[number_vmail_messages]] = 0, "No Usage", IF(tbl_Customers[[#This Row],[number_vmail_messages]] &lt;= 20, "Low Usage", IF(tbl_Customers[[#This Row],[number_vmail_messages]] &lt;= 40, "Medium Usgae", "High Usage")))</f>
        <v>No Usage</v>
      </c>
      <c r="AD999" t="str">
        <f>IF(tbl_Customers[[#This Row],[total_day_minutes]]&lt;=150,"Low Usage", IF(tbl_Customers[[#This Row],[total_day_minutes]]&lt;=200,"Medium Usage", IF(tbl_Customers[[#This Row],[total_day_minutes]]&lt;=250,"High Usage","Very High Usage")))</f>
        <v>Medium Usage</v>
      </c>
      <c r="AE999" t="str">
        <f>IF(tbl_Customers[[#This Row],[total_intl_calls]]&lt;=5,"Low Calls", IF(tbl_Customers[[#This Row],[total_intl_calls]]&lt;=10, "Medium Calls", "High Calls"))</f>
        <v>Medium Calls</v>
      </c>
      <c r="AF9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99" s="36" t="str">
        <f>IF(tbl_Customers[[#This Row],[Churn_Risk_Score]]&gt;=10,"High Risk", IF(tbl_Customers[[#This Row],[Churn_Risk_Score]]&gt;=5,"Medium Risk","Low Risk"))</f>
        <v>Low Risk</v>
      </c>
    </row>
    <row r="1000" spans="1:33" x14ac:dyDescent="0.35">
      <c r="A1000">
        <v>999</v>
      </c>
      <c r="B1000" t="s">
        <v>71</v>
      </c>
      <c r="C1000">
        <v>146</v>
      </c>
      <c r="D1000" t="s">
        <v>25</v>
      </c>
      <c r="E1000" t="s">
        <v>23</v>
      </c>
      <c r="F1000" t="s">
        <v>22</v>
      </c>
      <c r="G1000">
        <v>0</v>
      </c>
      <c r="H1000">
        <v>160.1</v>
      </c>
      <c r="I1000">
        <v>63</v>
      </c>
      <c r="J1000">
        <v>27.22</v>
      </c>
      <c r="K1000">
        <v>208.4</v>
      </c>
      <c r="L1000">
        <v>112</v>
      </c>
      <c r="M1000">
        <v>17.71</v>
      </c>
      <c r="N1000">
        <v>177.6</v>
      </c>
      <c r="O1000">
        <v>98</v>
      </c>
      <c r="P1000">
        <v>7.99</v>
      </c>
      <c r="Q1000">
        <v>9.1999999999999993</v>
      </c>
      <c r="R1000">
        <v>3</v>
      </c>
      <c r="S1000">
        <v>2.48</v>
      </c>
      <c r="T1000">
        <v>2</v>
      </c>
      <c r="U1000" t="s">
        <v>22</v>
      </c>
      <c r="V1000">
        <f>IF(tbl_Customers[[#This Row],[churn]] = "yes", 1, 0)</f>
        <v>0</v>
      </c>
      <c r="W1000" t="str">
        <f>IF(tbl_Customers[[#This Row],[number_customer_service_calls]] &lt;= 1, "0-1 Calls", IF(tbl_Customers[[#This Row],[number_customer_service_calls]] &lt;= 3, "2-3 Calls", IF(tbl_Customers[[#This Row],[number_customer_service_calls]] &lt;=5, "4-5 Calls", "6+ Calls")))</f>
        <v>2-3 Calls</v>
      </c>
      <c r="X1000" t="str">
        <f>IF(tbl_Customers[[#This Row],[account_length]] &lt;= 50, "0-50", IF(tbl_Customers[[#This Row],[account_length]] &lt;=100, "51-100", IF(tbl_Customers[[#This Row],[account_length]] &lt;= 150, "101-150", "151+")))</f>
        <v>101-150</v>
      </c>
      <c r="Y1000" t="str">
        <f>IF(tbl_Customers[[#This Row],[total_intl_charge]] &lt;= 3, "Low Charges", "High Charges")</f>
        <v>Low Charges</v>
      </c>
      <c r="Z1000" t="str">
        <f>IF(tbl_Customers[[#This Row],[total_eve_calls]]&lt;=80,"Low Calls",
IF(tbl_Customers[[#This Row],[total_eve_calls]]&lt;=120,"Medium Calls","High Calls"))</f>
        <v>Medium Calls</v>
      </c>
      <c r="AA1000" t="str">
        <f>IF(tbl_Customers[[#This Row],[total_eve_charge]]&lt;=15,"Low Charges",
IF(tbl_Customers[[#This Row],[total_eve_charge]]&lt;=20,"Medium Charges","High Charges"))</f>
        <v>Medium Charges</v>
      </c>
      <c r="AB10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0" t="str">
        <f>IF(tbl_Customers[[#This Row],[number_vmail_messages]] = 0, "No Usage", IF(tbl_Customers[[#This Row],[number_vmail_messages]] &lt;= 20, "Low Usage", IF(tbl_Customers[[#This Row],[number_vmail_messages]] &lt;= 40, "Medium Usgae", "High Usage")))</f>
        <v>No Usage</v>
      </c>
      <c r="AD1000" t="str">
        <f>IF(tbl_Customers[[#This Row],[total_day_minutes]]&lt;=150,"Low Usage", IF(tbl_Customers[[#This Row],[total_day_minutes]]&lt;=200,"Medium Usage", IF(tbl_Customers[[#This Row],[total_day_minutes]]&lt;=250,"High Usage","Very High Usage")))</f>
        <v>Medium Usage</v>
      </c>
      <c r="AE1000" t="str">
        <f>IF(tbl_Customers[[#This Row],[total_intl_calls]]&lt;=5,"Low Calls", IF(tbl_Customers[[#This Row],[total_intl_calls]]&lt;=10, "Medium Calls", "High Calls"))</f>
        <v>Low Calls</v>
      </c>
      <c r="AF10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00" s="36" t="str">
        <f>IF(tbl_Customers[[#This Row],[Churn_Risk_Score]]&gt;=10,"High Risk", IF(tbl_Customers[[#This Row],[Churn_Risk_Score]]&gt;=5,"Medium Risk","Low Risk"))</f>
        <v>Low Risk</v>
      </c>
    </row>
    <row r="1001" spans="1:33" x14ac:dyDescent="0.35">
      <c r="A1001">
        <v>1000</v>
      </c>
      <c r="B1001" t="s">
        <v>49</v>
      </c>
      <c r="C1001">
        <v>88</v>
      </c>
      <c r="D1001" t="s">
        <v>21</v>
      </c>
      <c r="E1001" t="s">
        <v>23</v>
      </c>
      <c r="F1001" t="s">
        <v>22</v>
      </c>
      <c r="G1001">
        <v>0</v>
      </c>
      <c r="H1001">
        <v>235.1</v>
      </c>
      <c r="I1001">
        <v>98</v>
      </c>
      <c r="J1001">
        <v>39.97</v>
      </c>
      <c r="K1001">
        <v>251.8</v>
      </c>
      <c r="L1001">
        <v>79</v>
      </c>
      <c r="M1001">
        <v>21.4</v>
      </c>
      <c r="N1001">
        <v>285.89999999999998</v>
      </c>
      <c r="O1001">
        <v>76</v>
      </c>
      <c r="P1001">
        <v>12.87</v>
      </c>
      <c r="Q1001">
        <v>7.2</v>
      </c>
      <c r="R1001">
        <v>2</v>
      </c>
      <c r="S1001">
        <v>1.94</v>
      </c>
      <c r="T1001">
        <v>4</v>
      </c>
      <c r="U1001" t="s">
        <v>23</v>
      </c>
      <c r="V1001">
        <f>IF(tbl_Customers[[#This Row],[churn]] = "yes", 1, 0)</f>
        <v>1</v>
      </c>
      <c r="W1001" t="str">
        <f>IF(tbl_Customers[[#This Row],[number_customer_service_calls]] &lt;= 1, "0-1 Calls", IF(tbl_Customers[[#This Row],[number_customer_service_calls]] &lt;= 3, "2-3 Calls", IF(tbl_Customers[[#This Row],[number_customer_service_calls]] &lt;=5, "4-5 Calls", "6+ Calls")))</f>
        <v>4-5 Calls</v>
      </c>
      <c r="X1001" t="str">
        <f>IF(tbl_Customers[[#This Row],[account_length]] &lt;= 50, "0-50", IF(tbl_Customers[[#This Row],[account_length]] &lt;=100, "51-100", IF(tbl_Customers[[#This Row],[account_length]] &lt;= 150, "101-150", "151+")))</f>
        <v>51-100</v>
      </c>
      <c r="Y1001" t="str">
        <f>IF(tbl_Customers[[#This Row],[total_intl_charge]] &lt;= 3, "Low Charges", "High Charges")</f>
        <v>Low Charges</v>
      </c>
      <c r="Z1001" t="str">
        <f>IF(tbl_Customers[[#This Row],[total_eve_calls]]&lt;=80,"Low Calls",
IF(tbl_Customers[[#This Row],[total_eve_calls]]&lt;=120,"Medium Calls","High Calls"))</f>
        <v>Low Calls</v>
      </c>
      <c r="AA1001" t="str">
        <f>IF(tbl_Customers[[#This Row],[total_eve_charge]]&lt;=15,"Low Charges",
IF(tbl_Customers[[#This Row],[total_eve_charge]]&lt;=20,"Medium Charges","High Charges"))</f>
        <v>High Charges</v>
      </c>
      <c r="AB10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1" t="str">
        <f>IF(tbl_Customers[[#This Row],[number_vmail_messages]] = 0, "No Usage", IF(tbl_Customers[[#This Row],[number_vmail_messages]] &lt;= 20, "Low Usage", IF(tbl_Customers[[#This Row],[number_vmail_messages]] &lt;= 40, "Medium Usgae", "High Usage")))</f>
        <v>No Usage</v>
      </c>
      <c r="AD1001" t="str">
        <f>IF(tbl_Customers[[#This Row],[total_day_minutes]]&lt;=150,"Low Usage", IF(tbl_Customers[[#This Row],[total_day_minutes]]&lt;=200,"Medium Usage", IF(tbl_Customers[[#This Row],[total_day_minutes]]&lt;=250,"High Usage","Very High Usage")))</f>
        <v>High Usage</v>
      </c>
      <c r="AE1001" t="str">
        <f>IF(tbl_Customers[[#This Row],[total_intl_calls]]&lt;=5,"Low Calls", IF(tbl_Customers[[#This Row],[total_intl_calls]]&lt;=10, "Medium Calls", "High Calls"))</f>
        <v>Low Calls</v>
      </c>
      <c r="AF10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01" s="36" t="str">
        <f>IF(tbl_Customers[[#This Row],[Churn_Risk_Score]]&gt;=10,"High Risk", IF(tbl_Customers[[#This Row],[Churn_Risk_Score]]&gt;=5,"Medium Risk","Low Risk"))</f>
        <v>Medium Risk</v>
      </c>
    </row>
    <row r="1002" spans="1:33" x14ac:dyDescent="0.35">
      <c r="A1002">
        <v>1001</v>
      </c>
      <c r="B1002" t="s">
        <v>61</v>
      </c>
      <c r="C1002">
        <v>119</v>
      </c>
      <c r="D1002" t="s">
        <v>21</v>
      </c>
      <c r="E1002" t="s">
        <v>23</v>
      </c>
      <c r="F1002" t="s">
        <v>23</v>
      </c>
      <c r="G1002">
        <v>15</v>
      </c>
      <c r="H1002">
        <v>160</v>
      </c>
      <c r="I1002">
        <v>95</v>
      </c>
      <c r="J1002">
        <v>27.2</v>
      </c>
      <c r="K1002">
        <v>209.5</v>
      </c>
      <c r="L1002">
        <v>110</v>
      </c>
      <c r="M1002">
        <v>17.809999999999999</v>
      </c>
      <c r="N1002">
        <v>82.3</v>
      </c>
      <c r="O1002">
        <v>107</v>
      </c>
      <c r="P1002">
        <v>3.7</v>
      </c>
      <c r="Q1002">
        <v>8.6999999999999993</v>
      </c>
      <c r="R1002">
        <v>5</v>
      </c>
      <c r="S1002">
        <v>2.35</v>
      </c>
      <c r="T1002">
        <v>5</v>
      </c>
      <c r="U1002" t="s">
        <v>23</v>
      </c>
      <c r="V1002">
        <f>IF(tbl_Customers[[#This Row],[churn]] = "yes", 1, 0)</f>
        <v>1</v>
      </c>
      <c r="W1002" t="str">
        <f>IF(tbl_Customers[[#This Row],[number_customer_service_calls]] &lt;= 1, "0-1 Calls", IF(tbl_Customers[[#This Row],[number_customer_service_calls]] &lt;= 3, "2-3 Calls", IF(tbl_Customers[[#This Row],[number_customer_service_calls]] &lt;=5, "4-5 Calls", "6+ Calls")))</f>
        <v>4-5 Calls</v>
      </c>
      <c r="X1002" t="str">
        <f>IF(tbl_Customers[[#This Row],[account_length]] &lt;= 50, "0-50", IF(tbl_Customers[[#This Row],[account_length]] &lt;=100, "51-100", IF(tbl_Customers[[#This Row],[account_length]] &lt;= 150, "101-150", "151+")))</f>
        <v>101-150</v>
      </c>
      <c r="Y1002" t="str">
        <f>IF(tbl_Customers[[#This Row],[total_intl_charge]] &lt;= 3, "Low Charges", "High Charges")</f>
        <v>Low Charges</v>
      </c>
      <c r="Z1002" t="str">
        <f>IF(tbl_Customers[[#This Row],[total_eve_calls]]&lt;=80,"Low Calls",
IF(tbl_Customers[[#This Row],[total_eve_calls]]&lt;=120,"Medium Calls","High Calls"))</f>
        <v>Medium Calls</v>
      </c>
      <c r="AA1002" t="str">
        <f>IF(tbl_Customers[[#This Row],[total_eve_charge]]&lt;=15,"Low Charges",
IF(tbl_Customers[[#This Row],[total_eve_charge]]&lt;=20,"Medium Charges","High Charges"))</f>
        <v>Medium Charges</v>
      </c>
      <c r="AB10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2" t="str">
        <f>IF(tbl_Customers[[#This Row],[number_vmail_messages]] = 0, "No Usage", IF(tbl_Customers[[#This Row],[number_vmail_messages]] &lt;= 20, "Low Usage", IF(tbl_Customers[[#This Row],[number_vmail_messages]] &lt;= 40, "Medium Usgae", "High Usage")))</f>
        <v>Low Usage</v>
      </c>
      <c r="AD1002" t="str">
        <f>IF(tbl_Customers[[#This Row],[total_day_minutes]]&lt;=150,"Low Usage", IF(tbl_Customers[[#This Row],[total_day_minutes]]&lt;=200,"Medium Usage", IF(tbl_Customers[[#This Row],[total_day_minutes]]&lt;=250,"High Usage","Very High Usage")))</f>
        <v>Medium Usage</v>
      </c>
      <c r="AE1002" t="str">
        <f>IF(tbl_Customers[[#This Row],[total_intl_calls]]&lt;=5,"Low Calls", IF(tbl_Customers[[#This Row],[total_intl_calls]]&lt;=10, "Medium Calls", "High Calls"))</f>
        <v>Low Calls</v>
      </c>
      <c r="AF10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002" s="36" t="str">
        <f>IF(tbl_Customers[[#This Row],[Churn_Risk_Score]]&gt;=10,"High Risk", IF(tbl_Customers[[#This Row],[Churn_Risk_Score]]&gt;=5,"Medium Risk","Low Risk"))</f>
        <v>Medium Risk</v>
      </c>
    </row>
    <row r="1003" spans="1:33" x14ac:dyDescent="0.35">
      <c r="A1003">
        <v>1002</v>
      </c>
      <c r="B1003" t="s">
        <v>52</v>
      </c>
      <c r="C1003">
        <v>135</v>
      </c>
      <c r="D1003" t="s">
        <v>21</v>
      </c>
      <c r="E1003" t="s">
        <v>22</v>
      </c>
      <c r="F1003" t="s">
        <v>22</v>
      </c>
      <c r="G1003">
        <v>0</v>
      </c>
      <c r="H1003">
        <v>194.8</v>
      </c>
      <c r="I1003">
        <v>97</v>
      </c>
      <c r="J1003">
        <v>33.119999999999997</v>
      </c>
      <c r="K1003">
        <v>235.3</v>
      </c>
      <c r="L1003">
        <v>118</v>
      </c>
      <c r="M1003">
        <v>20</v>
      </c>
      <c r="N1003">
        <v>174.4</v>
      </c>
      <c r="O1003">
        <v>126</v>
      </c>
      <c r="P1003">
        <v>7.85</v>
      </c>
      <c r="Q1003">
        <v>11</v>
      </c>
      <c r="R1003">
        <v>3</v>
      </c>
      <c r="S1003">
        <v>2.97</v>
      </c>
      <c r="T1003">
        <v>1</v>
      </c>
      <c r="U1003" t="s">
        <v>22</v>
      </c>
      <c r="V1003">
        <f>IF(tbl_Customers[[#This Row],[churn]] = "yes", 1, 0)</f>
        <v>0</v>
      </c>
      <c r="W1003" t="str">
        <f>IF(tbl_Customers[[#This Row],[number_customer_service_calls]] &lt;= 1, "0-1 Calls", IF(tbl_Customers[[#This Row],[number_customer_service_calls]] &lt;= 3, "2-3 Calls", IF(tbl_Customers[[#This Row],[number_customer_service_calls]] &lt;=5, "4-5 Calls", "6+ Calls")))</f>
        <v>0-1 Calls</v>
      </c>
      <c r="X1003" t="str">
        <f>IF(tbl_Customers[[#This Row],[account_length]] &lt;= 50, "0-50", IF(tbl_Customers[[#This Row],[account_length]] &lt;=100, "51-100", IF(tbl_Customers[[#This Row],[account_length]] &lt;= 150, "101-150", "151+")))</f>
        <v>101-150</v>
      </c>
      <c r="Y1003" t="str">
        <f>IF(tbl_Customers[[#This Row],[total_intl_charge]] &lt;= 3, "Low Charges", "High Charges")</f>
        <v>Low Charges</v>
      </c>
      <c r="Z1003" t="str">
        <f>IF(tbl_Customers[[#This Row],[total_eve_calls]]&lt;=80,"Low Calls",
IF(tbl_Customers[[#This Row],[total_eve_calls]]&lt;=120,"Medium Calls","High Calls"))</f>
        <v>Medium Calls</v>
      </c>
      <c r="AA1003" t="str">
        <f>IF(tbl_Customers[[#This Row],[total_eve_charge]]&lt;=15,"Low Charges",
IF(tbl_Customers[[#This Row],[total_eve_charge]]&lt;=20,"Medium Charges","High Charges"))</f>
        <v>Medium Charges</v>
      </c>
      <c r="AB10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3" t="str">
        <f>IF(tbl_Customers[[#This Row],[number_vmail_messages]] = 0, "No Usage", IF(tbl_Customers[[#This Row],[number_vmail_messages]] &lt;= 20, "Low Usage", IF(tbl_Customers[[#This Row],[number_vmail_messages]] &lt;= 40, "Medium Usgae", "High Usage")))</f>
        <v>No Usage</v>
      </c>
      <c r="AD1003" t="str">
        <f>IF(tbl_Customers[[#This Row],[total_day_minutes]]&lt;=150,"Low Usage", IF(tbl_Customers[[#This Row],[total_day_minutes]]&lt;=200,"Medium Usage", IF(tbl_Customers[[#This Row],[total_day_minutes]]&lt;=250,"High Usage","Very High Usage")))</f>
        <v>Medium Usage</v>
      </c>
      <c r="AE1003" t="str">
        <f>IF(tbl_Customers[[#This Row],[total_intl_calls]]&lt;=5,"Low Calls", IF(tbl_Customers[[#This Row],[total_intl_calls]]&lt;=10, "Medium Calls", "High Calls"))</f>
        <v>Low Calls</v>
      </c>
      <c r="AF10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03" s="36" t="str">
        <f>IF(tbl_Customers[[#This Row],[Churn_Risk_Score]]&gt;=10,"High Risk", IF(tbl_Customers[[#This Row],[Churn_Risk_Score]]&gt;=5,"Medium Risk","Low Risk"))</f>
        <v>Low Risk</v>
      </c>
    </row>
    <row r="1004" spans="1:33" x14ac:dyDescent="0.35">
      <c r="A1004">
        <v>1003</v>
      </c>
      <c r="B1004" t="s">
        <v>32</v>
      </c>
      <c r="C1004">
        <v>100</v>
      </c>
      <c r="D1004" t="s">
        <v>28</v>
      </c>
      <c r="E1004" t="s">
        <v>22</v>
      </c>
      <c r="F1004" t="s">
        <v>22</v>
      </c>
      <c r="G1004">
        <v>0</v>
      </c>
      <c r="H1004">
        <v>247.8</v>
      </c>
      <c r="I1004">
        <v>117</v>
      </c>
      <c r="J1004">
        <v>42.13</v>
      </c>
      <c r="K1004">
        <v>130</v>
      </c>
      <c r="L1004">
        <v>95</v>
      </c>
      <c r="M1004">
        <v>11.05</v>
      </c>
      <c r="N1004">
        <v>134.30000000000001</v>
      </c>
      <c r="O1004">
        <v>125</v>
      </c>
      <c r="P1004">
        <v>6.04</v>
      </c>
      <c r="Q1004">
        <v>6.9</v>
      </c>
      <c r="R1004">
        <v>2</v>
      </c>
      <c r="S1004">
        <v>1.86</v>
      </c>
      <c r="T1004">
        <v>1</v>
      </c>
      <c r="U1004" t="s">
        <v>22</v>
      </c>
      <c r="V1004">
        <f>IF(tbl_Customers[[#This Row],[churn]] = "yes", 1, 0)</f>
        <v>0</v>
      </c>
      <c r="W1004" t="str">
        <f>IF(tbl_Customers[[#This Row],[number_customer_service_calls]] &lt;= 1, "0-1 Calls", IF(tbl_Customers[[#This Row],[number_customer_service_calls]] &lt;= 3, "2-3 Calls", IF(tbl_Customers[[#This Row],[number_customer_service_calls]] &lt;=5, "4-5 Calls", "6+ Calls")))</f>
        <v>0-1 Calls</v>
      </c>
      <c r="X1004" t="str">
        <f>IF(tbl_Customers[[#This Row],[account_length]] &lt;= 50, "0-50", IF(tbl_Customers[[#This Row],[account_length]] &lt;=100, "51-100", IF(tbl_Customers[[#This Row],[account_length]] &lt;= 150, "101-150", "151+")))</f>
        <v>51-100</v>
      </c>
      <c r="Y1004" t="str">
        <f>IF(tbl_Customers[[#This Row],[total_intl_charge]] &lt;= 3, "Low Charges", "High Charges")</f>
        <v>Low Charges</v>
      </c>
      <c r="Z1004" t="str">
        <f>IF(tbl_Customers[[#This Row],[total_eve_calls]]&lt;=80,"Low Calls",
IF(tbl_Customers[[#This Row],[total_eve_calls]]&lt;=120,"Medium Calls","High Calls"))</f>
        <v>Medium Calls</v>
      </c>
      <c r="AA1004" t="str">
        <f>IF(tbl_Customers[[#This Row],[total_eve_charge]]&lt;=15,"Low Charges",
IF(tbl_Customers[[#This Row],[total_eve_charge]]&lt;=20,"Medium Charges","High Charges"))</f>
        <v>Low Charges</v>
      </c>
      <c r="AB10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4" t="str">
        <f>IF(tbl_Customers[[#This Row],[number_vmail_messages]] = 0, "No Usage", IF(tbl_Customers[[#This Row],[number_vmail_messages]] &lt;= 20, "Low Usage", IF(tbl_Customers[[#This Row],[number_vmail_messages]] &lt;= 40, "Medium Usgae", "High Usage")))</f>
        <v>No Usage</v>
      </c>
      <c r="AD1004" t="str">
        <f>IF(tbl_Customers[[#This Row],[total_day_minutes]]&lt;=150,"Low Usage", IF(tbl_Customers[[#This Row],[total_day_minutes]]&lt;=200,"Medium Usage", IF(tbl_Customers[[#This Row],[total_day_minutes]]&lt;=250,"High Usage","Very High Usage")))</f>
        <v>High Usage</v>
      </c>
      <c r="AE1004" t="str">
        <f>IF(tbl_Customers[[#This Row],[total_intl_calls]]&lt;=5,"Low Calls", IF(tbl_Customers[[#This Row],[total_intl_calls]]&lt;=10, "Medium Calls", "High Calls"))</f>
        <v>Low Calls</v>
      </c>
      <c r="AF10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04" s="36" t="str">
        <f>IF(tbl_Customers[[#This Row],[Churn_Risk_Score]]&gt;=10,"High Risk", IF(tbl_Customers[[#This Row],[Churn_Risk_Score]]&gt;=5,"Medium Risk","Low Risk"))</f>
        <v>Low Risk</v>
      </c>
    </row>
    <row r="1005" spans="1:33" x14ac:dyDescent="0.35">
      <c r="A1005">
        <v>1004</v>
      </c>
      <c r="B1005" t="s">
        <v>29</v>
      </c>
      <c r="C1005">
        <v>98</v>
      </c>
      <c r="D1005" t="s">
        <v>21</v>
      </c>
      <c r="E1005" t="s">
        <v>22</v>
      </c>
      <c r="F1005" t="s">
        <v>22</v>
      </c>
      <c r="G1005">
        <v>0</v>
      </c>
      <c r="H1005">
        <v>221.2</v>
      </c>
      <c r="I1005">
        <v>80</v>
      </c>
      <c r="J1005">
        <v>37.6</v>
      </c>
      <c r="K1005">
        <v>213.6</v>
      </c>
      <c r="L1005">
        <v>104</v>
      </c>
      <c r="M1005">
        <v>18.16</v>
      </c>
      <c r="N1005">
        <v>291.8</v>
      </c>
      <c r="O1005">
        <v>89</v>
      </c>
      <c r="P1005">
        <v>13.13</v>
      </c>
      <c r="Q1005">
        <v>11.9</v>
      </c>
      <c r="R1005">
        <v>3</v>
      </c>
      <c r="S1005">
        <v>3.21</v>
      </c>
      <c r="T1005">
        <v>4</v>
      </c>
      <c r="U1005" t="s">
        <v>22</v>
      </c>
      <c r="V1005">
        <f>IF(tbl_Customers[[#This Row],[churn]] = "yes", 1, 0)</f>
        <v>0</v>
      </c>
      <c r="W1005" t="str">
        <f>IF(tbl_Customers[[#This Row],[number_customer_service_calls]] &lt;= 1, "0-1 Calls", IF(tbl_Customers[[#This Row],[number_customer_service_calls]] &lt;= 3, "2-3 Calls", IF(tbl_Customers[[#This Row],[number_customer_service_calls]] &lt;=5, "4-5 Calls", "6+ Calls")))</f>
        <v>4-5 Calls</v>
      </c>
      <c r="X1005" t="str">
        <f>IF(tbl_Customers[[#This Row],[account_length]] &lt;= 50, "0-50", IF(tbl_Customers[[#This Row],[account_length]] &lt;=100, "51-100", IF(tbl_Customers[[#This Row],[account_length]] &lt;= 150, "101-150", "151+")))</f>
        <v>51-100</v>
      </c>
      <c r="Y1005" t="str">
        <f>IF(tbl_Customers[[#This Row],[total_intl_charge]] &lt;= 3, "Low Charges", "High Charges")</f>
        <v>High Charges</v>
      </c>
      <c r="Z1005" t="str">
        <f>IF(tbl_Customers[[#This Row],[total_eve_calls]]&lt;=80,"Low Calls",
IF(tbl_Customers[[#This Row],[total_eve_calls]]&lt;=120,"Medium Calls","High Calls"))</f>
        <v>Medium Calls</v>
      </c>
      <c r="AA1005" t="str">
        <f>IF(tbl_Customers[[#This Row],[total_eve_charge]]&lt;=15,"Low Charges",
IF(tbl_Customers[[#This Row],[total_eve_charge]]&lt;=20,"Medium Charges","High Charges"))</f>
        <v>Medium Charges</v>
      </c>
      <c r="AB10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5" t="str">
        <f>IF(tbl_Customers[[#This Row],[number_vmail_messages]] = 0, "No Usage", IF(tbl_Customers[[#This Row],[number_vmail_messages]] &lt;= 20, "Low Usage", IF(tbl_Customers[[#This Row],[number_vmail_messages]] &lt;= 40, "Medium Usgae", "High Usage")))</f>
        <v>No Usage</v>
      </c>
      <c r="AD1005" t="str">
        <f>IF(tbl_Customers[[#This Row],[total_day_minutes]]&lt;=150,"Low Usage", IF(tbl_Customers[[#This Row],[total_day_minutes]]&lt;=200,"Medium Usage", IF(tbl_Customers[[#This Row],[total_day_minutes]]&lt;=250,"High Usage","Very High Usage")))</f>
        <v>High Usage</v>
      </c>
      <c r="AE1005" t="str">
        <f>IF(tbl_Customers[[#This Row],[total_intl_calls]]&lt;=5,"Low Calls", IF(tbl_Customers[[#This Row],[total_intl_calls]]&lt;=10, "Medium Calls", "High Calls"))</f>
        <v>Low Calls</v>
      </c>
      <c r="AF10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05" s="36" t="str">
        <f>IF(tbl_Customers[[#This Row],[Churn_Risk_Score]]&gt;=10,"High Risk", IF(tbl_Customers[[#This Row],[Churn_Risk_Score]]&gt;=5,"Medium Risk","Low Risk"))</f>
        <v>Medium Risk</v>
      </c>
    </row>
    <row r="1006" spans="1:33" x14ac:dyDescent="0.35">
      <c r="A1006">
        <v>1005</v>
      </c>
      <c r="B1006" t="s">
        <v>63</v>
      </c>
      <c r="C1006">
        <v>180</v>
      </c>
      <c r="D1006" t="s">
        <v>21</v>
      </c>
      <c r="E1006" t="s">
        <v>22</v>
      </c>
      <c r="F1006" t="s">
        <v>23</v>
      </c>
      <c r="G1006">
        <v>33</v>
      </c>
      <c r="H1006">
        <v>231.8</v>
      </c>
      <c r="I1006">
        <v>78</v>
      </c>
      <c r="J1006">
        <v>39.409999999999997</v>
      </c>
      <c r="K1006">
        <v>232.9</v>
      </c>
      <c r="L1006">
        <v>79</v>
      </c>
      <c r="M1006">
        <v>19.8</v>
      </c>
      <c r="N1006">
        <v>206.9</v>
      </c>
      <c r="O1006">
        <v>121</v>
      </c>
      <c r="P1006">
        <v>9.31</v>
      </c>
      <c r="Q1006">
        <v>7.6</v>
      </c>
      <c r="R1006">
        <v>4</v>
      </c>
      <c r="S1006">
        <v>2.0499999999999998</v>
      </c>
      <c r="T1006">
        <v>1</v>
      </c>
      <c r="U1006" t="s">
        <v>22</v>
      </c>
      <c r="V1006">
        <f>IF(tbl_Customers[[#This Row],[churn]] = "yes", 1, 0)</f>
        <v>0</v>
      </c>
      <c r="W1006" t="str">
        <f>IF(tbl_Customers[[#This Row],[number_customer_service_calls]] &lt;= 1, "0-1 Calls", IF(tbl_Customers[[#This Row],[number_customer_service_calls]] &lt;= 3, "2-3 Calls", IF(tbl_Customers[[#This Row],[number_customer_service_calls]] &lt;=5, "4-5 Calls", "6+ Calls")))</f>
        <v>0-1 Calls</v>
      </c>
      <c r="X1006" t="str">
        <f>IF(tbl_Customers[[#This Row],[account_length]] &lt;= 50, "0-50", IF(tbl_Customers[[#This Row],[account_length]] &lt;=100, "51-100", IF(tbl_Customers[[#This Row],[account_length]] &lt;= 150, "101-150", "151+")))</f>
        <v>151+</v>
      </c>
      <c r="Y1006" t="str">
        <f>IF(tbl_Customers[[#This Row],[total_intl_charge]] &lt;= 3, "Low Charges", "High Charges")</f>
        <v>Low Charges</v>
      </c>
      <c r="Z1006" t="str">
        <f>IF(tbl_Customers[[#This Row],[total_eve_calls]]&lt;=80,"Low Calls",
IF(tbl_Customers[[#This Row],[total_eve_calls]]&lt;=120,"Medium Calls","High Calls"))</f>
        <v>Low Calls</v>
      </c>
      <c r="AA1006" t="str">
        <f>IF(tbl_Customers[[#This Row],[total_eve_charge]]&lt;=15,"Low Charges",
IF(tbl_Customers[[#This Row],[total_eve_charge]]&lt;=20,"Medium Charges","High Charges"))</f>
        <v>Medium Charges</v>
      </c>
      <c r="AB10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6" t="str">
        <f>IF(tbl_Customers[[#This Row],[number_vmail_messages]] = 0, "No Usage", IF(tbl_Customers[[#This Row],[number_vmail_messages]] &lt;= 20, "Low Usage", IF(tbl_Customers[[#This Row],[number_vmail_messages]] &lt;= 40, "Medium Usgae", "High Usage")))</f>
        <v>Medium Usgae</v>
      </c>
      <c r="AD1006" t="str">
        <f>IF(tbl_Customers[[#This Row],[total_day_minutes]]&lt;=150,"Low Usage", IF(tbl_Customers[[#This Row],[total_day_minutes]]&lt;=200,"Medium Usage", IF(tbl_Customers[[#This Row],[total_day_minutes]]&lt;=250,"High Usage","Very High Usage")))</f>
        <v>High Usage</v>
      </c>
      <c r="AE1006" t="str">
        <f>IF(tbl_Customers[[#This Row],[total_intl_calls]]&lt;=5,"Low Calls", IF(tbl_Customers[[#This Row],[total_intl_calls]]&lt;=10, "Medium Calls", "High Calls"))</f>
        <v>Low Calls</v>
      </c>
      <c r="AF10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06" s="36" t="str">
        <f>IF(tbl_Customers[[#This Row],[Churn_Risk_Score]]&gt;=10,"High Risk", IF(tbl_Customers[[#This Row],[Churn_Risk_Score]]&gt;=5,"Medium Risk","Low Risk"))</f>
        <v>Low Risk</v>
      </c>
    </row>
    <row r="1007" spans="1:33" x14ac:dyDescent="0.35">
      <c r="A1007">
        <v>1006</v>
      </c>
      <c r="B1007" t="s">
        <v>64</v>
      </c>
      <c r="C1007">
        <v>100</v>
      </c>
      <c r="D1007" t="s">
        <v>21</v>
      </c>
      <c r="E1007" t="s">
        <v>22</v>
      </c>
      <c r="F1007" t="s">
        <v>23</v>
      </c>
      <c r="G1007">
        <v>25</v>
      </c>
      <c r="H1007">
        <v>215.9</v>
      </c>
      <c r="I1007">
        <v>90</v>
      </c>
      <c r="J1007">
        <v>36.700000000000003</v>
      </c>
      <c r="K1007">
        <v>257.89999999999998</v>
      </c>
      <c r="L1007">
        <v>92</v>
      </c>
      <c r="M1007">
        <v>21.92</v>
      </c>
      <c r="N1007">
        <v>180.2</v>
      </c>
      <c r="O1007">
        <v>157</v>
      </c>
      <c r="P1007">
        <v>8.11</v>
      </c>
      <c r="Q1007">
        <v>11.6</v>
      </c>
      <c r="R1007">
        <v>4</v>
      </c>
      <c r="S1007">
        <v>3.13</v>
      </c>
      <c r="T1007">
        <v>1</v>
      </c>
      <c r="U1007" t="s">
        <v>22</v>
      </c>
      <c r="V1007">
        <f>IF(tbl_Customers[[#This Row],[churn]] = "yes", 1, 0)</f>
        <v>0</v>
      </c>
      <c r="W1007" t="str">
        <f>IF(tbl_Customers[[#This Row],[number_customer_service_calls]] &lt;= 1, "0-1 Calls", IF(tbl_Customers[[#This Row],[number_customer_service_calls]] &lt;= 3, "2-3 Calls", IF(tbl_Customers[[#This Row],[number_customer_service_calls]] &lt;=5, "4-5 Calls", "6+ Calls")))</f>
        <v>0-1 Calls</v>
      </c>
      <c r="X1007" t="str">
        <f>IF(tbl_Customers[[#This Row],[account_length]] &lt;= 50, "0-50", IF(tbl_Customers[[#This Row],[account_length]] &lt;=100, "51-100", IF(tbl_Customers[[#This Row],[account_length]] &lt;= 150, "101-150", "151+")))</f>
        <v>51-100</v>
      </c>
      <c r="Y1007" t="str">
        <f>IF(tbl_Customers[[#This Row],[total_intl_charge]] &lt;= 3, "Low Charges", "High Charges")</f>
        <v>High Charges</v>
      </c>
      <c r="Z1007" t="str">
        <f>IF(tbl_Customers[[#This Row],[total_eve_calls]]&lt;=80,"Low Calls",
IF(tbl_Customers[[#This Row],[total_eve_calls]]&lt;=120,"Medium Calls","High Calls"))</f>
        <v>Medium Calls</v>
      </c>
      <c r="AA1007" t="str">
        <f>IF(tbl_Customers[[#This Row],[total_eve_charge]]&lt;=15,"Low Charges",
IF(tbl_Customers[[#This Row],[total_eve_charge]]&lt;=20,"Medium Charges","High Charges"))</f>
        <v>High Charges</v>
      </c>
      <c r="AB10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7" t="str">
        <f>IF(tbl_Customers[[#This Row],[number_vmail_messages]] = 0, "No Usage", IF(tbl_Customers[[#This Row],[number_vmail_messages]] &lt;= 20, "Low Usage", IF(tbl_Customers[[#This Row],[number_vmail_messages]] &lt;= 40, "Medium Usgae", "High Usage")))</f>
        <v>Medium Usgae</v>
      </c>
      <c r="AD1007" t="str">
        <f>IF(tbl_Customers[[#This Row],[total_day_minutes]]&lt;=150,"Low Usage", IF(tbl_Customers[[#This Row],[total_day_minutes]]&lt;=200,"Medium Usage", IF(tbl_Customers[[#This Row],[total_day_minutes]]&lt;=250,"High Usage","Very High Usage")))</f>
        <v>High Usage</v>
      </c>
      <c r="AE1007" t="str">
        <f>IF(tbl_Customers[[#This Row],[total_intl_calls]]&lt;=5,"Low Calls", IF(tbl_Customers[[#This Row],[total_intl_calls]]&lt;=10, "Medium Calls", "High Calls"))</f>
        <v>Low Calls</v>
      </c>
      <c r="AF10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07" s="36" t="str">
        <f>IF(tbl_Customers[[#This Row],[Churn_Risk_Score]]&gt;=10,"High Risk", IF(tbl_Customers[[#This Row],[Churn_Risk_Score]]&gt;=5,"Medium Risk","Low Risk"))</f>
        <v>Low Risk</v>
      </c>
    </row>
    <row r="1008" spans="1:33" x14ac:dyDescent="0.35">
      <c r="A1008">
        <v>1007</v>
      </c>
      <c r="B1008" t="s">
        <v>20</v>
      </c>
      <c r="C1008">
        <v>119</v>
      </c>
      <c r="D1008" t="s">
        <v>21</v>
      </c>
      <c r="E1008" t="s">
        <v>22</v>
      </c>
      <c r="F1008" t="s">
        <v>23</v>
      </c>
      <c r="G1008">
        <v>35</v>
      </c>
      <c r="H1008">
        <v>217.1</v>
      </c>
      <c r="I1008">
        <v>92</v>
      </c>
      <c r="J1008">
        <v>36.909999999999997</v>
      </c>
      <c r="K1008">
        <v>220.8</v>
      </c>
      <c r="L1008">
        <v>134</v>
      </c>
      <c r="M1008">
        <v>18.77</v>
      </c>
      <c r="N1008">
        <v>249.5</v>
      </c>
      <c r="O1008">
        <v>93</v>
      </c>
      <c r="P1008">
        <v>11.23</v>
      </c>
      <c r="Q1008">
        <v>8</v>
      </c>
      <c r="R1008">
        <v>5</v>
      </c>
      <c r="S1008">
        <v>2.16</v>
      </c>
      <c r="T1008">
        <v>2</v>
      </c>
      <c r="U1008" t="s">
        <v>22</v>
      </c>
      <c r="V1008">
        <f>IF(tbl_Customers[[#This Row],[churn]] = "yes", 1, 0)</f>
        <v>0</v>
      </c>
      <c r="W1008" t="str">
        <f>IF(tbl_Customers[[#This Row],[number_customer_service_calls]] &lt;= 1, "0-1 Calls", IF(tbl_Customers[[#This Row],[number_customer_service_calls]] &lt;= 3, "2-3 Calls", IF(tbl_Customers[[#This Row],[number_customer_service_calls]] &lt;=5, "4-5 Calls", "6+ Calls")))</f>
        <v>2-3 Calls</v>
      </c>
      <c r="X1008" t="str">
        <f>IF(tbl_Customers[[#This Row],[account_length]] &lt;= 50, "0-50", IF(tbl_Customers[[#This Row],[account_length]] &lt;=100, "51-100", IF(tbl_Customers[[#This Row],[account_length]] &lt;= 150, "101-150", "151+")))</f>
        <v>101-150</v>
      </c>
      <c r="Y1008" t="str">
        <f>IF(tbl_Customers[[#This Row],[total_intl_charge]] &lt;= 3, "Low Charges", "High Charges")</f>
        <v>Low Charges</v>
      </c>
      <c r="Z1008" t="str">
        <f>IF(tbl_Customers[[#This Row],[total_eve_calls]]&lt;=80,"Low Calls",
IF(tbl_Customers[[#This Row],[total_eve_calls]]&lt;=120,"Medium Calls","High Calls"))</f>
        <v>High Calls</v>
      </c>
      <c r="AA1008" t="str">
        <f>IF(tbl_Customers[[#This Row],[total_eve_charge]]&lt;=15,"Low Charges",
IF(tbl_Customers[[#This Row],[total_eve_charge]]&lt;=20,"Medium Charges","High Charges"))</f>
        <v>Medium Charges</v>
      </c>
      <c r="AB10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8" t="str">
        <f>IF(tbl_Customers[[#This Row],[number_vmail_messages]] = 0, "No Usage", IF(tbl_Customers[[#This Row],[number_vmail_messages]] &lt;= 20, "Low Usage", IF(tbl_Customers[[#This Row],[number_vmail_messages]] &lt;= 40, "Medium Usgae", "High Usage")))</f>
        <v>Medium Usgae</v>
      </c>
      <c r="AD1008" t="str">
        <f>IF(tbl_Customers[[#This Row],[total_day_minutes]]&lt;=150,"Low Usage", IF(tbl_Customers[[#This Row],[total_day_minutes]]&lt;=200,"Medium Usage", IF(tbl_Customers[[#This Row],[total_day_minutes]]&lt;=250,"High Usage","Very High Usage")))</f>
        <v>High Usage</v>
      </c>
      <c r="AE1008" t="str">
        <f>IF(tbl_Customers[[#This Row],[total_intl_calls]]&lt;=5,"Low Calls", IF(tbl_Customers[[#This Row],[total_intl_calls]]&lt;=10, "Medium Calls", "High Calls"))</f>
        <v>Low Calls</v>
      </c>
      <c r="AF10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08" s="36" t="str">
        <f>IF(tbl_Customers[[#This Row],[Churn_Risk_Score]]&gt;=10,"High Risk", IF(tbl_Customers[[#This Row],[Churn_Risk_Score]]&gt;=5,"Medium Risk","Low Risk"))</f>
        <v>Low Risk</v>
      </c>
    </row>
    <row r="1009" spans="1:33" x14ac:dyDescent="0.35">
      <c r="A1009">
        <v>1008</v>
      </c>
      <c r="B1009" t="s">
        <v>29</v>
      </c>
      <c r="C1009">
        <v>86</v>
      </c>
      <c r="D1009" t="s">
        <v>21</v>
      </c>
      <c r="E1009" t="s">
        <v>22</v>
      </c>
      <c r="F1009" t="s">
        <v>22</v>
      </c>
      <c r="G1009">
        <v>0</v>
      </c>
      <c r="H1009">
        <v>83.5</v>
      </c>
      <c r="I1009">
        <v>96</v>
      </c>
      <c r="J1009">
        <v>14.2</v>
      </c>
      <c r="K1009">
        <v>221.1</v>
      </c>
      <c r="L1009">
        <v>63</v>
      </c>
      <c r="M1009">
        <v>18.79</v>
      </c>
      <c r="N1009">
        <v>349.7</v>
      </c>
      <c r="O1009">
        <v>75</v>
      </c>
      <c r="P1009">
        <v>15.74</v>
      </c>
      <c r="Q1009">
        <v>12.6</v>
      </c>
      <c r="R1009">
        <v>3</v>
      </c>
      <c r="S1009">
        <v>3.4</v>
      </c>
      <c r="T1009">
        <v>0</v>
      </c>
      <c r="U1009" t="s">
        <v>22</v>
      </c>
      <c r="V1009">
        <f>IF(tbl_Customers[[#This Row],[churn]] = "yes", 1, 0)</f>
        <v>0</v>
      </c>
      <c r="W1009" t="str">
        <f>IF(tbl_Customers[[#This Row],[number_customer_service_calls]] &lt;= 1, "0-1 Calls", IF(tbl_Customers[[#This Row],[number_customer_service_calls]] &lt;= 3, "2-3 Calls", IF(tbl_Customers[[#This Row],[number_customer_service_calls]] &lt;=5, "4-5 Calls", "6+ Calls")))</f>
        <v>0-1 Calls</v>
      </c>
      <c r="X1009" t="str">
        <f>IF(tbl_Customers[[#This Row],[account_length]] &lt;= 50, "0-50", IF(tbl_Customers[[#This Row],[account_length]] &lt;=100, "51-100", IF(tbl_Customers[[#This Row],[account_length]] &lt;= 150, "101-150", "151+")))</f>
        <v>51-100</v>
      </c>
      <c r="Y1009" t="str">
        <f>IF(tbl_Customers[[#This Row],[total_intl_charge]] &lt;= 3, "Low Charges", "High Charges")</f>
        <v>High Charges</v>
      </c>
      <c r="Z1009" t="str">
        <f>IF(tbl_Customers[[#This Row],[total_eve_calls]]&lt;=80,"Low Calls",
IF(tbl_Customers[[#This Row],[total_eve_calls]]&lt;=120,"Medium Calls","High Calls"))</f>
        <v>Low Calls</v>
      </c>
      <c r="AA1009" t="str">
        <f>IF(tbl_Customers[[#This Row],[total_eve_charge]]&lt;=15,"Low Charges",
IF(tbl_Customers[[#This Row],[total_eve_charge]]&lt;=20,"Medium Charges","High Charges"))</f>
        <v>Medium Charges</v>
      </c>
      <c r="AB10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09" t="str">
        <f>IF(tbl_Customers[[#This Row],[number_vmail_messages]] = 0, "No Usage", IF(tbl_Customers[[#This Row],[number_vmail_messages]] &lt;= 20, "Low Usage", IF(tbl_Customers[[#This Row],[number_vmail_messages]] &lt;= 40, "Medium Usgae", "High Usage")))</f>
        <v>No Usage</v>
      </c>
      <c r="AD1009" t="str">
        <f>IF(tbl_Customers[[#This Row],[total_day_minutes]]&lt;=150,"Low Usage", IF(tbl_Customers[[#This Row],[total_day_minutes]]&lt;=200,"Medium Usage", IF(tbl_Customers[[#This Row],[total_day_minutes]]&lt;=250,"High Usage","Very High Usage")))</f>
        <v>Low Usage</v>
      </c>
      <c r="AE1009" t="str">
        <f>IF(tbl_Customers[[#This Row],[total_intl_calls]]&lt;=5,"Low Calls", IF(tbl_Customers[[#This Row],[total_intl_calls]]&lt;=10, "Medium Calls", "High Calls"))</f>
        <v>Low Calls</v>
      </c>
      <c r="AF10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09" s="36" t="str">
        <f>IF(tbl_Customers[[#This Row],[Churn_Risk_Score]]&gt;=10,"High Risk", IF(tbl_Customers[[#This Row],[Churn_Risk_Score]]&gt;=5,"Medium Risk","Low Risk"))</f>
        <v>Low Risk</v>
      </c>
    </row>
    <row r="1010" spans="1:33" x14ac:dyDescent="0.35">
      <c r="A1010">
        <v>1009</v>
      </c>
      <c r="B1010" t="s">
        <v>30</v>
      </c>
      <c r="C1010">
        <v>155</v>
      </c>
      <c r="D1010" t="s">
        <v>25</v>
      </c>
      <c r="E1010" t="s">
        <v>22</v>
      </c>
      <c r="F1010" t="s">
        <v>23</v>
      </c>
      <c r="G1010">
        <v>39</v>
      </c>
      <c r="H1010">
        <v>183.3</v>
      </c>
      <c r="I1010">
        <v>106</v>
      </c>
      <c r="J1010">
        <v>31.16</v>
      </c>
      <c r="K1010">
        <v>205.1</v>
      </c>
      <c r="L1010">
        <v>101</v>
      </c>
      <c r="M1010">
        <v>17.43</v>
      </c>
      <c r="N1010">
        <v>263.7</v>
      </c>
      <c r="O1010">
        <v>90</v>
      </c>
      <c r="P1010">
        <v>11.87</v>
      </c>
      <c r="Q1010">
        <v>5.0999999999999996</v>
      </c>
      <c r="R1010">
        <v>7</v>
      </c>
      <c r="S1010">
        <v>1.38</v>
      </c>
      <c r="T1010">
        <v>1</v>
      </c>
      <c r="U1010" t="s">
        <v>22</v>
      </c>
      <c r="V1010">
        <f>IF(tbl_Customers[[#This Row],[churn]] = "yes", 1, 0)</f>
        <v>0</v>
      </c>
      <c r="W1010" t="str">
        <f>IF(tbl_Customers[[#This Row],[number_customer_service_calls]] &lt;= 1, "0-1 Calls", IF(tbl_Customers[[#This Row],[number_customer_service_calls]] &lt;= 3, "2-3 Calls", IF(tbl_Customers[[#This Row],[number_customer_service_calls]] &lt;=5, "4-5 Calls", "6+ Calls")))</f>
        <v>0-1 Calls</v>
      </c>
      <c r="X1010" t="str">
        <f>IF(tbl_Customers[[#This Row],[account_length]] &lt;= 50, "0-50", IF(tbl_Customers[[#This Row],[account_length]] &lt;=100, "51-100", IF(tbl_Customers[[#This Row],[account_length]] &lt;= 150, "101-150", "151+")))</f>
        <v>151+</v>
      </c>
      <c r="Y1010" t="str">
        <f>IF(tbl_Customers[[#This Row],[total_intl_charge]] &lt;= 3, "Low Charges", "High Charges")</f>
        <v>Low Charges</v>
      </c>
      <c r="Z1010" t="str">
        <f>IF(tbl_Customers[[#This Row],[total_eve_calls]]&lt;=80,"Low Calls",
IF(tbl_Customers[[#This Row],[total_eve_calls]]&lt;=120,"Medium Calls","High Calls"))</f>
        <v>Medium Calls</v>
      </c>
      <c r="AA1010" t="str">
        <f>IF(tbl_Customers[[#This Row],[total_eve_charge]]&lt;=15,"Low Charges",
IF(tbl_Customers[[#This Row],[total_eve_charge]]&lt;=20,"Medium Charges","High Charges"))</f>
        <v>Medium Charges</v>
      </c>
      <c r="AB10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0" t="str">
        <f>IF(tbl_Customers[[#This Row],[number_vmail_messages]] = 0, "No Usage", IF(tbl_Customers[[#This Row],[number_vmail_messages]] &lt;= 20, "Low Usage", IF(tbl_Customers[[#This Row],[number_vmail_messages]] &lt;= 40, "Medium Usgae", "High Usage")))</f>
        <v>Medium Usgae</v>
      </c>
      <c r="AD1010" t="str">
        <f>IF(tbl_Customers[[#This Row],[total_day_minutes]]&lt;=150,"Low Usage", IF(tbl_Customers[[#This Row],[total_day_minutes]]&lt;=200,"Medium Usage", IF(tbl_Customers[[#This Row],[total_day_minutes]]&lt;=250,"High Usage","Very High Usage")))</f>
        <v>Medium Usage</v>
      </c>
      <c r="AE1010" t="str">
        <f>IF(tbl_Customers[[#This Row],[total_intl_calls]]&lt;=5,"Low Calls", IF(tbl_Customers[[#This Row],[total_intl_calls]]&lt;=10, "Medium Calls", "High Calls"))</f>
        <v>Medium Calls</v>
      </c>
      <c r="AF10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10" s="36" t="str">
        <f>IF(tbl_Customers[[#This Row],[Churn_Risk_Score]]&gt;=10,"High Risk", IF(tbl_Customers[[#This Row],[Churn_Risk_Score]]&gt;=5,"Medium Risk","Low Risk"))</f>
        <v>Low Risk</v>
      </c>
    </row>
    <row r="1011" spans="1:33" x14ac:dyDescent="0.35">
      <c r="A1011">
        <v>1010</v>
      </c>
      <c r="B1011" t="s">
        <v>72</v>
      </c>
      <c r="C1011">
        <v>78</v>
      </c>
      <c r="D1011" t="s">
        <v>21</v>
      </c>
      <c r="E1011" t="s">
        <v>23</v>
      </c>
      <c r="F1011" t="s">
        <v>22</v>
      </c>
      <c r="G1011">
        <v>0</v>
      </c>
      <c r="H1011">
        <v>236.8</v>
      </c>
      <c r="I1011">
        <v>141</v>
      </c>
      <c r="J1011">
        <v>40.26</v>
      </c>
      <c r="K1011">
        <v>265.3</v>
      </c>
      <c r="L1011">
        <v>101</v>
      </c>
      <c r="M1011">
        <v>22.55</v>
      </c>
      <c r="N1011">
        <v>152.4</v>
      </c>
      <c r="O1011">
        <v>77</v>
      </c>
      <c r="P1011">
        <v>6.86</v>
      </c>
      <c r="Q1011">
        <v>9.5</v>
      </c>
      <c r="R1011">
        <v>2</v>
      </c>
      <c r="S1011">
        <v>2.57</v>
      </c>
      <c r="T1011">
        <v>1</v>
      </c>
      <c r="U1011" t="s">
        <v>23</v>
      </c>
      <c r="V1011">
        <f>IF(tbl_Customers[[#This Row],[churn]] = "yes", 1, 0)</f>
        <v>1</v>
      </c>
      <c r="W1011" t="str">
        <f>IF(tbl_Customers[[#This Row],[number_customer_service_calls]] &lt;= 1, "0-1 Calls", IF(tbl_Customers[[#This Row],[number_customer_service_calls]] &lt;= 3, "2-3 Calls", IF(tbl_Customers[[#This Row],[number_customer_service_calls]] &lt;=5, "4-5 Calls", "6+ Calls")))</f>
        <v>0-1 Calls</v>
      </c>
      <c r="X1011" t="str">
        <f>IF(tbl_Customers[[#This Row],[account_length]] &lt;= 50, "0-50", IF(tbl_Customers[[#This Row],[account_length]] &lt;=100, "51-100", IF(tbl_Customers[[#This Row],[account_length]] &lt;= 150, "101-150", "151+")))</f>
        <v>51-100</v>
      </c>
      <c r="Y1011" t="str">
        <f>IF(tbl_Customers[[#This Row],[total_intl_charge]] &lt;= 3, "Low Charges", "High Charges")</f>
        <v>Low Charges</v>
      </c>
      <c r="Z1011" t="str">
        <f>IF(tbl_Customers[[#This Row],[total_eve_calls]]&lt;=80,"Low Calls",
IF(tbl_Customers[[#This Row],[total_eve_calls]]&lt;=120,"Medium Calls","High Calls"))</f>
        <v>Medium Calls</v>
      </c>
      <c r="AA1011" t="str">
        <f>IF(tbl_Customers[[#This Row],[total_eve_charge]]&lt;=15,"Low Charges",
IF(tbl_Customers[[#This Row],[total_eve_charge]]&lt;=20,"Medium Charges","High Charges"))</f>
        <v>High Charges</v>
      </c>
      <c r="AB10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1" t="str">
        <f>IF(tbl_Customers[[#This Row],[number_vmail_messages]] = 0, "No Usage", IF(tbl_Customers[[#This Row],[number_vmail_messages]] &lt;= 20, "Low Usage", IF(tbl_Customers[[#This Row],[number_vmail_messages]] &lt;= 40, "Medium Usgae", "High Usage")))</f>
        <v>No Usage</v>
      </c>
      <c r="AD1011" t="str">
        <f>IF(tbl_Customers[[#This Row],[total_day_minutes]]&lt;=150,"Low Usage", IF(tbl_Customers[[#This Row],[total_day_minutes]]&lt;=200,"Medium Usage", IF(tbl_Customers[[#This Row],[total_day_minutes]]&lt;=250,"High Usage","Very High Usage")))</f>
        <v>High Usage</v>
      </c>
      <c r="AE1011" t="str">
        <f>IF(tbl_Customers[[#This Row],[total_intl_calls]]&lt;=5,"Low Calls", IF(tbl_Customers[[#This Row],[total_intl_calls]]&lt;=10, "Medium Calls", "High Calls"))</f>
        <v>Low Calls</v>
      </c>
      <c r="AF10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11" s="36" t="str">
        <f>IF(tbl_Customers[[#This Row],[Churn_Risk_Score]]&gt;=10,"High Risk", IF(tbl_Customers[[#This Row],[Churn_Risk_Score]]&gt;=5,"Medium Risk","Low Risk"))</f>
        <v>Low Risk</v>
      </c>
    </row>
    <row r="1012" spans="1:33" x14ac:dyDescent="0.35">
      <c r="A1012">
        <v>1011</v>
      </c>
      <c r="B1012" t="s">
        <v>24</v>
      </c>
      <c r="C1012">
        <v>153</v>
      </c>
      <c r="D1012" t="s">
        <v>21</v>
      </c>
      <c r="E1012" t="s">
        <v>22</v>
      </c>
      <c r="F1012" t="s">
        <v>22</v>
      </c>
      <c r="G1012">
        <v>0</v>
      </c>
      <c r="H1012">
        <v>193.8</v>
      </c>
      <c r="I1012">
        <v>90</v>
      </c>
      <c r="J1012">
        <v>32.950000000000003</v>
      </c>
      <c r="K1012">
        <v>195.3</v>
      </c>
      <c r="L1012">
        <v>121</v>
      </c>
      <c r="M1012">
        <v>16.600000000000001</v>
      </c>
      <c r="N1012">
        <v>182.7</v>
      </c>
      <c r="O1012">
        <v>108</v>
      </c>
      <c r="P1012">
        <v>8.2200000000000006</v>
      </c>
      <c r="Q1012">
        <v>8.5</v>
      </c>
      <c r="R1012">
        <v>3</v>
      </c>
      <c r="S1012">
        <v>2.2999999999999998</v>
      </c>
      <c r="T1012">
        <v>1</v>
      </c>
      <c r="U1012" t="s">
        <v>22</v>
      </c>
      <c r="V1012">
        <f>IF(tbl_Customers[[#This Row],[churn]] = "yes", 1, 0)</f>
        <v>0</v>
      </c>
      <c r="W1012" t="str">
        <f>IF(tbl_Customers[[#This Row],[number_customer_service_calls]] &lt;= 1, "0-1 Calls", IF(tbl_Customers[[#This Row],[number_customer_service_calls]] &lt;= 3, "2-3 Calls", IF(tbl_Customers[[#This Row],[number_customer_service_calls]] &lt;=5, "4-5 Calls", "6+ Calls")))</f>
        <v>0-1 Calls</v>
      </c>
      <c r="X1012" t="str">
        <f>IF(tbl_Customers[[#This Row],[account_length]] &lt;= 50, "0-50", IF(tbl_Customers[[#This Row],[account_length]] &lt;=100, "51-100", IF(tbl_Customers[[#This Row],[account_length]] &lt;= 150, "101-150", "151+")))</f>
        <v>151+</v>
      </c>
      <c r="Y1012" t="str">
        <f>IF(tbl_Customers[[#This Row],[total_intl_charge]] &lt;= 3, "Low Charges", "High Charges")</f>
        <v>Low Charges</v>
      </c>
      <c r="Z1012" t="str">
        <f>IF(tbl_Customers[[#This Row],[total_eve_calls]]&lt;=80,"Low Calls",
IF(tbl_Customers[[#This Row],[total_eve_calls]]&lt;=120,"Medium Calls","High Calls"))</f>
        <v>High Calls</v>
      </c>
      <c r="AA1012" t="str">
        <f>IF(tbl_Customers[[#This Row],[total_eve_charge]]&lt;=15,"Low Charges",
IF(tbl_Customers[[#This Row],[total_eve_charge]]&lt;=20,"Medium Charges","High Charges"))</f>
        <v>Medium Charges</v>
      </c>
      <c r="AB10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2" t="str">
        <f>IF(tbl_Customers[[#This Row],[number_vmail_messages]] = 0, "No Usage", IF(tbl_Customers[[#This Row],[number_vmail_messages]] &lt;= 20, "Low Usage", IF(tbl_Customers[[#This Row],[number_vmail_messages]] &lt;= 40, "Medium Usgae", "High Usage")))</f>
        <v>No Usage</v>
      </c>
      <c r="AD1012" t="str">
        <f>IF(tbl_Customers[[#This Row],[total_day_minutes]]&lt;=150,"Low Usage", IF(tbl_Customers[[#This Row],[total_day_minutes]]&lt;=200,"Medium Usage", IF(tbl_Customers[[#This Row],[total_day_minutes]]&lt;=250,"High Usage","Very High Usage")))</f>
        <v>Medium Usage</v>
      </c>
      <c r="AE1012" t="str">
        <f>IF(tbl_Customers[[#This Row],[total_intl_calls]]&lt;=5,"Low Calls", IF(tbl_Customers[[#This Row],[total_intl_calls]]&lt;=10, "Medium Calls", "High Calls"))</f>
        <v>Low Calls</v>
      </c>
      <c r="AF10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12" s="36" t="str">
        <f>IF(tbl_Customers[[#This Row],[Churn_Risk_Score]]&gt;=10,"High Risk", IF(tbl_Customers[[#This Row],[Churn_Risk_Score]]&gt;=5,"Medium Risk","Low Risk"))</f>
        <v>Low Risk</v>
      </c>
    </row>
    <row r="1013" spans="1:33" x14ac:dyDescent="0.35">
      <c r="A1013">
        <v>1012</v>
      </c>
      <c r="B1013" t="s">
        <v>34</v>
      </c>
      <c r="C1013">
        <v>92</v>
      </c>
      <c r="D1013" t="s">
        <v>28</v>
      </c>
      <c r="E1013" t="s">
        <v>22</v>
      </c>
      <c r="F1013" t="s">
        <v>23</v>
      </c>
      <c r="G1013">
        <v>25</v>
      </c>
      <c r="H1013">
        <v>134</v>
      </c>
      <c r="I1013">
        <v>112</v>
      </c>
      <c r="J1013">
        <v>22.78</v>
      </c>
      <c r="K1013">
        <v>206</v>
      </c>
      <c r="L1013">
        <v>111</v>
      </c>
      <c r="M1013">
        <v>17.510000000000002</v>
      </c>
      <c r="N1013">
        <v>180.6</v>
      </c>
      <c r="O1013">
        <v>118</v>
      </c>
      <c r="P1013">
        <v>8.1300000000000008</v>
      </c>
      <c r="Q1013">
        <v>9.6999999999999993</v>
      </c>
      <c r="R1013">
        <v>4</v>
      </c>
      <c r="S1013">
        <v>2.62</v>
      </c>
      <c r="T1013">
        <v>0</v>
      </c>
      <c r="U1013" t="s">
        <v>22</v>
      </c>
      <c r="V1013">
        <f>IF(tbl_Customers[[#This Row],[churn]] = "yes", 1, 0)</f>
        <v>0</v>
      </c>
      <c r="W1013" t="str">
        <f>IF(tbl_Customers[[#This Row],[number_customer_service_calls]] &lt;= 1, "0-1 Calls", IF(tbl_Customers[[#This Row],[number_customer_service_calls]] &lt;= 3, "2-3 Calls", IF(tbl_Customers[[#This Row],[number_customer_service_calls]] &lt;=5, "4-5 Calls", "6+ Calls")))</f>
        <v>0-1 Calls</v>
      </c>
      <c r="X1013" t="str">
        <f>IF(tbl_Customers[[#This Row],[account_length]] &lt;= 50, "0-50", IF(tbl_Customers[[#This Row],[account_length]] &lt;=100, "51-100", IF(tbl_Customers[[#This Row],[account_length]] &lt;= 150, "101-150", "151+")))</f>
        <v>51-100</v>
      </c>
      <c r="Y1013" t="str">
        <f>IF(tbl_Customers[[#This Row],[total_intl_charge]] &lt;= 3, "Low Charges", "High Charges")</f>
        <v>Low Charges</v>
      </c>
      <c r="Z1013" t="str">
        <f>IF(tbl_Customers[[#This Row],[total_eve_calls]]&lt;=80,"Low Calls",
IF(tbl_Customers[[#This Row],[total_eve_calls]]&lt;=120,"Medium Calls","High Calls"))</f>
        <v>Medium Calls</v>
      </c>
      <c r="AA1013" t="str">
        <f>IF(tbl_Customers[[#This Row],[total_eve_charge]]&lt;=15,"Low Charges",
IF(tbl_Customers[[#This Row],[total_eve_charge]]&lt;=20,"Medium Charges","High Charges"))</f>
        <v>Medium Charges</v>
      </c>
      <c r="AB10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3" t="str">
        <f>IF(tbl_Customers[[#This Row],[number_vmail_messages]] = 0, "No Usage", IF(tbl_Customers[[#This Row],[number_vmail_messages]] &lt;= 20, "Low Usage", IF(tbl_Customers[[#This Row],[number_vmail_messages]] &lt;= 40, "Medium Usgae", "High Usage")))</f>
        <v>Medium Usgae</v>
      </c>
      <c r="AD1013" t="str">
        <f>IF(tbl_Customers[[#This Row],[total_day_minutes]]&lt;=150,"Low Usage", IF(tbl_Customers[[#This Row],[total_day_minutes]]&lt;=200,"Medium Usage", IF(tbl_Customers[[#This Row],[total_day_minutes]]&lt;=250,"High Usage","Very High Usage")))</f>
        <v>Low Usage</v>
      </c>
      <c r="AE1013" t="str">
        <f>IF(tbl_Customers[[#This Row],[total_intl_calls]]&lt;=5,"Low Calls", IF(tbl_Customers[[#This Row],[total_intl_calls]]&lt;=10, "Medium Calls", "High Calls"))</f>
        <v>Low Calls</v>
      </c>
      <c r="AF10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13" s="36" t="str">
        <f>IF(tbl_Customers[[#This Row],[Churn_Risk_Score]]&gt;=10,"High Risk", IF(tbl_Customers[[#This Row],[Churn_Risk_Score]]&gt;=5,"Medium Risk","Low Risk"))</f>
        <v>Low Risk</v>
      </c>
    </row>
    <row r="1014" spans="1:33" x14ac:dyDescent="0.35">
      <c r="A1014">
        <v>1013</v>
      </c>
      <c r="B1014" t="s">
        <v>59</v>
      </c>
      <c r="C1014">
        <v>13</v>
      </c>
      <c r="D1014" t="s">
        <v>28</v>
      </c>
      <c r="E1014" t="s">
        <v>22</v>
      </c>
      <c r="F1014" t="s">
        <v>23</v>
      </c>
      <c r="G1014">
        <v>25</v>
      </c>
      <c r="H1014">
        <v>176.6</v>
      </c>
      <c r="I1014">
        <v>65</v>
      </c>
      <c r="J1014">
        <v>30.02</v>
      </c>
      <c r="K1014">
        <v>172.7</v>
      </c>
      <c r="L1014">
        <v>96</v>
      </c>
      <c r="M1014">
        <v>14.68</v>
      </c>
      <c r="N1014">
        <v>104.5</v>
      </c>
      <c r="O1014">
        <v>128</v>
      </c>
      <c r="P1014">
        <v>4.7</v>
      </c>
      <c r="Q1014">
        <v>11.3</v>
      </c>
      <c r="R1014">
        <v>5</v>
      </c>
      <c r="S1014">
        <v>3.05</v>
      </c>
      <c r="T1014">
        <v>2</v>
      </c>
      <c r="U1014" t="s">
        <v>22</v>
      </c>
      <c r="V1014">
        <f>IF(tbl_Customers[[#This Row],[churn]] = "yes", 1, 0)</f>
        <v>0</v>
      </c>
      <c r="W1014" t="str">
        <f>IF(tbl_Customers[[#This Row],[number_customer_service_calls]] &lt;= 1, "0-1 Calls", IF(tbl_Customers[[#This Row],[number_customer_service_calls]] &lt;= 3, "2-3 Calls", IF(tbl_Customers[[#This Row],[number_customer_service_calls]] &lt;=5, "4-5 Calls", "6+ Calls")))</f>
        <v>2-3 Calls</v>
      </c>
      <c r="X1014" t="str">
        <f>IF(tbl_Customers[[#This Row],[account_length]] &lt;= 50, "0-50", IF(tbl_Customers[[#This Row],[account_length]] &lt;=100, "51-100", IF(tbl_Customers[[#This Row],[account_length]] &lt;= 150, "101-150", "151+")))</f>
        <v>0-50</v>
      </c>
      <c r="Y1014" t="str">
        <f>IF(tbl_Customers[[#This Row],[total_intl_charge]] &lt;= 3, "Low Charges", "High Charges")</f>
        <v>High Charges</v>
      </c>
      <c r="Z1014" t="str">
        <f>IF(tbl_Customers[[#This Row],[total_eve_calls]]&lt;=80,"Low Calls",
IF(tbl_Customers[[#This Row],[total_eve_calls]]&lt;=120,"Medium Calls","High Calls"))</f>
        <v>Medium Calls</v>
      </c>
      <c r="AA1014" t="str">
        <f>IF(tbl_Customers[[#This Row],[total_eve_charge]]&lt;=15,"Low Charges",
IF(tbl_Customers[[#This Row],[total_eve_charge]]&lt;=20,"Medium Charges","High Charges"))</f>
        <v>Low Charges</v>
      </c>
      <c r="AB10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4" t="str">
        <f>IF(tbl_Customers[[#This Row],[number_vmail_messages]] = 0, "No Usage", IF(tbl_Customers[[#This Row],[number_vmail_messages]] &lt;= 20, "Low Usage", IF(tbl_Customers[[#This Row],[number_vmail_messages]] &lt;= 40, "Medium Usgae", "High Usage")))</f>
        <v>Medium Usgae</v>
      </c>
      <c r="AD1014" t="str">
        <f>IF(tbl_Customers[[#This Row],[total_day_minutes]]&lt;=150,"Low Usage", IF(tbl_Customers[[#This Row],[total_day_minutes]]&lt;=200,"Medium Usage", IF(tbl_Customers[[#This Row],[total_day_minutes]]&lt;=250,"High Usage","Very High Usage")))</f>
        <v>Medium Usage</v>
      </c>
      <c r="AE1014" t="str">
        <f>IF(tbl_Customers[[#This Row],[total_intl_calls]]&lt;=5,"Low Calls", IF(tbl_Customers[[#This Row],[total_intl_calls]]&lt;=10, "Medium Calls", "High Calls"))</f>
        <v>Low Calls</v>
      </c>
      <c r="AF10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14" s="36" t="str">
        <f>IF(tbl_Customers[[#This Row],[Churn_Risk_Score]]&gt;=10,"High Risk", IF(tbl_Customers[[#This Row],[Churn_Risk_Score]]&gt;=5,"Medium Risk","Low Risk"))</f>
        <v>Low Risk</v>
      </c>
    </row>
    <row r="1015" spans="1:33" x14ac:dyDescent="0.35">
      <c r="A1015">
        <v>1014</v>
      </c>
      <c r="B1015" t="s">
        <v>69</v>
      </c>
      <c r="C1015">
        <v>154</v>
      </c>
      <c r="D1015" t="s">
        <v>21</v>
      </c>
      <c r="E1015" t="s">
        <v>22</v>
      </c>
      <c r="F1015" t="s">
        <v>22</v>
      </c>
      <c r="G1015">
        <v>0</v>
      </c>
      <c r="H1015">
        <v>191.4</v>
      </c>
      <c r="I1015">
        <v>93</v>
      </c>
      <c r="J1015">
        <v>32.54</v>
      </c>
      <c r="K1015">
        <v>205.4</v>
      </c>
      <c r="L1015">
        <v>119</v>
      </c>
      <c r="M1015">
        <v>17.46</v>
      </c>
      <c r="N1015">
        <v>205.7</v>
      </c>
      <c r="O1015">
        <v>121</v>
      </c>
      <c r="P1015">
        <v>9.26</v>
      </c>
      <c r="Q1015">
        <v>10.199999999999999</v>
      </c>
      <c r="R1015">
        <v>3</v>
      </c>
      <c r="S1015">
        <v>2.75</v>
      </c>
      <c r="T1015">
        <v>3</v>
      </c>
      <c r="U1015" t="s">
        <v>22</v>
      </c>
      <c r="V1015">
        <f>IF(tbl_Customers[[#This Row],[churn]] = "yes", 1, 0)</f>
        <v>0</v>
      </c>
      <c r="W1015" t="str">
        <f>IF(tbl_Customers[[#This Row],[number_customer_service_calls]] &lt;= 1, "0-1 Calls", IF(tbl_Customers[[#This Row],[number_customer_service_calls]] &lt;= 3, "2-3 Calls", IF(tbl_Customers[[#This Row],[number_customer_service_calls]] &lt;=5, "4-5 Calls", "6+ Calls")))</f>
        <v>2-3 Calls</v>
      </c>
      <c r="X1015" t="str">
        <f>IF(tbl_Customers[[#This Row],[account_length]] &lt;= 50, "0-50", IF(tbl_Customers[[#This Row],[account_length]] &lt;=100, "51-100", IF(tbl_Customers[[#This Row],[account_length]] &lt;= 150, "101-150", "151+")))</f>
        <v>151+</v>
      </c>
      <c r="Y1015" t="str">
        <f>IF(tbl_Customers[[#This Row],[total_intl_charge]] &lt;= 3, "Low Charges", "High Charges")</f>
        <v>Low Charges</v>
      </c>
      <c r="Z1015" t="str">
        <f>IF(tbl_Customers[[#This Row],[total_eve_calls]]&lt;=80,"Low Calls",
IF(tbl_Customers[[#This Row],[total_eve_calls]]&lt;=120,"Medium Calls","High Calls"))</f>
        <v>Medium Calls</v>
      </c>
      <c r="AA1015" t="str">
        <f>IF(tbl_Customers[[#This Row],[total_eve_charge]]&lt;=15,"Low Charges",
IF(tbl_Customers[[#This Row],[total_eve_charge]]&lt;=20,"Medium Charges","High Charges"))</f>
        <v>Medium Charges</v>
      </c>
      <c r="AB10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5" t="str">
        <f>IF(tbl_Customers[[#This Row],[number_vmail_messages]] = 0, "No Usage", IF(tbl_Customers[[#This Row],[number_vmail_messages]] &lt;= 20, "Low Usage", IF(tbl_Customers[[#This Row],[number_vmail_messages]] &lt;= 40, "Medium Usgae", "High Usage")))</f>
        <v>No Usage</v>
      </c>
      <c r="AD1015" t="str">
        <f>IF(tbl_Customers[[#This Row],[total_day_minutes]]&lt;=150,"Low Usage", IF(tbl_Customers[[#This Row],[total_day_minutes]]&lt;=200,"Medium Usage", IF(tbl_Customers[[#This Row],[total_day_minutes]]&lt;=250,"High Usage","Very High Usage")))</f>
        <v>Medium Usage</v>
      </c>
      <c r="AE1015" t="str">
        <f>IF(tbl_Customers[[#This Row],[total_intl_calls]]&lt;=5,"Low Calls", IF(tbl_Customers[[#This Row],[total_intl_calls]]&lt;=10, "Medium Calls", "High Calls"))</f>
        <v>Low Calls</v>
      </c>
      <c r="AF10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15" s="36" t="str">
        <f>IF(tbl_Customers[[#This Row],[Churn_Risk_Score]]&gt;=10,"High Risk", IF(tbl_Customers[[#This Row],[Churn_Risk_Score]]&gt;=5,"Medium Risk","Low Risk"))</f>
        <v>Low Risk</v>
      </c>
    </row>
    <row r="1016" spans="1:33" x14ac:dyDescent="0.35">
      <c r="A1016">
        <v>1015</v>
      </c>
      <c r="B1016" t="s">
        <v>74</v>
      </c>
      <c r="C1016">
        <v>144</v>
      </c>
      <c r="D1016" t="s">
        <v>28</v>
      </c>
      <c r="E1016" t="s">
        <v>23</v>
      </c>
      <c r="F1016" t="s">
        <v>23</v>
      </c>
      <c r="G1016">
        <v>35</v>
      </c>
      <c r="H1016">
        <v>174.8</v>
      </c>
      <c r="I1016">
        <v>127</v>
      </c>
      <c r="J1016">
        <v>29.72</v>
      </c>
      <c r="K1016">
        <v>219.6</v>
      </c>
      <c r="L1016">
        <v>93</v>
      </c>
      <c r="M1016">
        <v>18.670000000000002</v>
      </c>
      <c r="N1016">
        <v>255.8</v>
      </c>
      <c r="O1016">
        <v>90</v>
      </c>
      <c r="P1016">
        <v>11.51</v>
      </c>
      <c r="Q1016">
        <v>12.8</v>
      </c>
      <c r="R1016">
        <v>3</v>
      </c>
      <c r="S1016">
        <v>3.46</v>
      </c>
      <c r="T1016">
        <v>0</v>
      </c>
      <c r="U1016" t="s">
        <v>22</v>
      </c>
      <c r="V1016">
        <f>IF(tbl_Customers[[#This Row],[churn]] = "yes", 1, 0)</f>
        <v>0</v>
      </c>
      <c r="W1016" t="str">
        <f>IF(tbl_Customers[[#This Row],[number_customer_service_calls]] &lt;= 1, "0-1 Calls", IF(tbl_Customers[[#This Row],[number_customer_service_calls]] &lt;= 3, "2-3 Calls", IF(tbl_Customers[[#This Row],[number_customer_service_calls]] &lt;=5, "4-5 Calls", "6+ Calls")))</f>
        <v>0-1 Calls</v>
      </c>
      <c r="X1016" t="str">
        <f>IF(tbl_Customers[[#This Row],[account_length]] &lt;= 50, "0-50", IF(tbl_Customers[[#This Row],[account_length]] &lt;=100, "51-100", IF(tbl_Customers[[#This Row],[account_length]] &lt;= 150, "101-150", "151+")))</f>
        <v>101-150</v>
      </c>
      <c r="Y1016" t="str">
        <f>IF(tbl_Customers[[#This Row],[total_intl_charge]] &lt;= 3, "Low Charges", "High Charges")</f>
        <v>High Charges</v>
      </c>
      <c r="Z1016" t="str">
        <f>IF(tbl_Customers[[#This Row],[total_eve_calls]]&lt;=80,"Low Calls",
IF(tbl_Customers[[#This Row],[total_eve_calls]]&lt;=120,"Medium Calls","High Calls"))</f>
        <v>Medium Calls</v>
      </c>
      <c r="AA1016" t="str">
        <f>IF(tbl_Customers[[#This Row],[total_eve_charge]]&lt;=15,"Low Charges",
IF(tbl_Customers[[#This Row],[total_eve_charge]]&lt;=20,"Medium Charges","High Charges"))</f>
        <v>Medium Charges</v>
      </c>
      <c r="AB10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6" t="str">
        <f>IF(tbl_Customers[[#This Row],[number_vmail_messages]] = 0, "No Usage", IF(tbl_Customers[[#This Row],[number_vmail_messages]] &lt;= 20, "Low Usage", IF(tbl_Customers[[#This Row],[number_vmail_messages]] &lt;= 40, "Medium Usgae", "High Usage")))</f>
        <v>Medium Usgae</v>
      </c>
      <c r="AD1016" t="str">
        <f>IF(tbl_Customers[[#This Row],[total_day_minutes]]&lt;=150,"Low Usage", IF(tbl_Customers[[#This Row],[total_day_minutes]]&lt;=200,"Medium Usage", IF(tbl_Customers[[#This Row],[total_day_minutes]]&lt;=250,"High Usage","Very High Usage")))</f>
        <v>Medium Usage</v>
      </c>
      <c r="AE1016" t="str">
        <f>IF(tbl_Customers[[#This Row],[total_intl_calls]]&lt;=5,"Low Calls", IF(tbl_Customers[[#This Row],[total_intl_calls]]&lt;=10, "Medium Calls", "High Calls"))</f>
        <v>Low Calls</v>
      </c>
      <c r="AF10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016" s="36" t="str">
        <f>IF(tbl_Customers[[#This Row],[Churn_Risk_Score]]&gt;=10,"High Risk", IF(tbl_Customers[[#This Row],[Churn_Risk_Score]]&gt;=5,"Medium Risk","Low Risk"))</f>
        <v>Medium Risk</v>
      </c>
    </row>
    <row r="1017" spans="1:33" x14ac:dyDescent="0.35">
      <c r="A1017">
        <v>1016</v>
      </c>
      <c r="B1017" t="s">
        <v>31</v>
      </c>
      <c r="C1017">
        <v>48</v>
      </c>
      <c r="D1017" t="s">
        <v>25</v>
      </c>
      <c r="E1017" t="s">
        <v>22</v>
      </c>
      <c r="F1017" t="s">
        <v>22</v>
      </c>
      <c r="G1017">
        <v>0</v>
      </c>
      <c r="H1017">
        <v>275.2</v>
      </c>
      <c r="I1017">
        <v>67</v>
      </c>
      <c r="J1017">
        <v>46.78</v>
      </c>
      <c r="K1017">
        <v>180.2</v>
      </c>
      <c r="L1017">
        <v>108</v>
      </c>
      <c r="M1017">
        <v>15.32</v>
      </c>
      <c r="N1017">
        <v>159</v>
      </c>
      <c r="O1017">
        <v>110</v>
      </c>
      <c r="P1017">
        <v>7.15</v>
      </c>
      <c r="Q1017">
        <v>7.9</v>
      </c>
      <c r="R1017">
        <v>2</v>
      </c>
      <c r="S1017">
        <v>2.13</v>
      </c>
      <c r="T1017">
        <v>1</v>
      </c>
      <c r="U1017" t="s">
        <v>22</v>
      </c>
      <c r="V1017">
        <f>IF(tbl_Customers[[#This Row],[churn]] = "yes", 1, 0)</f>
        <v>0</v>
      </c>
      <c r="W1017" t="str">
        <f>IF(tbl_Customers[[#This Row],[number_customer_service_calls]] &lt;= 1, "0-1 Calls", IF(tbl_Customers[[#This Row],[number_customer_service_calls]] &lt;= 3, "2-3 Calls", IF(tbl_Customers[[#This Row],[number_customer_service_calls]] &lt;=5, "4-5 Calls", "6+ Calls")))</f>
        <v>0-1 Calls</v>
      </c>
      <c r="X1017" t="str">
        <f>IF(tbl_Customers[[#This Row],[account_length]] &lt;= 50, "0-50", IF(tbl_Customers[[#This Row],[account_length]] &lt;=100, "51-100", IF(tbl_Customers[[#This Row],[account_length]] &lt;= 150, "101-150", "151+")))</f>
        <v>0-50</v>
      </c>
      <c r="Y1017" t="str">
        <f>IF(tbl_Customers[[#This Row],[total_intl_charge]] &lt;= 3, "Low Charges", "High Charges")</f>
        <v>Low Charges</v>
      </c>
      <c r="Z1017" t="str">
        <f>IF(tbl_Customers[[#This Row],[total_eve_calls]]&lt;=80,"Low Calls",
IF(tbl_Customers[[#This Row],[total_eve_calls]]&lt;=120,"Medium Calls","High Calls"))</f>
        <v>Medium Calls</v>
      </c>
      <c r="AA1017" t="str">
        <f>IF(tbl_Customers[[#This Row],[total_eve_charge]]&lt;=15,"Low Charges",
IF(tbl_Customers[[#This Row],[total_eve_charge]]&lt;=20,"Medium Charges","High Charges"))</f>
        <v>Medium Charges</v>
      </c>
      <c r="AB10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7" t="str">
        <f>IF(tbl_Customers[[#This Row],[number_vmail_messages]] = 0, "No Usage", IF(tbl_Customers[[#This Row],[number_vmail_messages]] &lt;= 20, "Low Usage", IF(tbl_Customers[[#This Row],[number_vmail_messages]] &lt;= 40, "Medium Usgae", "High Usage")))</f>
        <v>No Usage</v>
      </c>
      <c r="AD1017" t="str">
        <f>IF(tbl_Customers[[#This Row],[total_day_minutes]]&lt;=150,"Low Usage", IF(tbl_Customers[[#This Row],[total_day_minutes]]&lt;=200,"Medium Usage", IF(tbl_Customers[[#This Row],[total_day_minutes]]&lt;=250,"High Usage","Very High Usage")))</f>
        <v>Very High Usage</v>
      </c>
      <c r="AE1017" t="str">
        <f>IF(tbl_Customers[[#This Row],[total_intl_calls]]&lt;=5,"Low Calls", IF(tbl_Customers[[#This Row],[total_intl_calls]]&lt;=10, "Medium Calls", "High Calls"))</f>
        <v>Low Calls</v>
      </c>
      <c r="AF10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17" s="36" t="str">
        <f>IF(tbl_Customers[[#This Row],[Churn_Risk_Score]]&gt;=10,"High Risk", IF(tbl_Customers[[#This Row],[Churn_Risk_Score]]&gt;=5,"Medium Risk","Low Risk"))</f>
        <v>Medium Risk</v>
      </c>
    </row>
    <row r="1018" spans="1:33" x14ac:dyDescent="0.35">
      <c r="A1018">
        <v>1017</v>
      </c>
      <c r="B1018" t="s">
        <v>75</v>
      </c>
      <c r="C1018">
        <v>94</v>
      </c>
      <c r="D1018" t="s">
        <v>25</v>
      </c>
      <c r="E1018" t="s">
        <v>22</v>
      </c>
      <c r="F1018" t="s">
        <v>22</v>
      </c>
      <c r="G1018">
        <v>0</v>
      </c>
      <c r="H1018">
        <v>174</v>
      </c>
      <c r="I1018">
        <v>85</v>
      </c>
      <c r="J1018">
        <v>29.58</v>
      </c>
      <c r="K1018">
        <v>241.1</v>
      </c>
      <c r="L1018">
        <v>114</v>
      </c>
      <c r="M1018">
        <v>20.49</v>
      </c>
      <c r="N1018">
        <v>207.8</v>
      </c>
      <c r="O1018">
        <v>94</v>
      </c>
      <c r="P1018">
        <v>9.35</v>
      </c>
      <c r="Q1018">
        <v>7.9</v>
      </c>
      <c r="R1018">
        <v>1</v>
      </c>
      <c r="S1018">
        <v>2.13</v>
      </c>
      <c r="T1018">
        <v>1</v>
      </c>
      <c r="U1018" t="s">
        <v>22</v>
      </c>
      <c r="V1018">
        <f>IF(tbl_Customers[[#This Row],[churn]] = "yes", 1, 0)</f>
        <v>0</v>
      </c>
      <c r="W1018" t="str">
        <f>IF(tbl_Customers[[#This Row],[number_customer_service_calls]] &lt;= 1, "0-1 Calls", IF(tbl_Customers[[#This Row],[number_customer_service_calls]] &lt;= 3, "2-3 Calls", IF(tbl_Customers[[#This Row],[number_customer_service_calls]] &lt;=5, "4-5 Calls", "6+ Calls")))</f>
        <v>0-1 Calls</v>
      </c>
      <c r="X1018" t="str">
        <f>IF(tbl_Customers[[#This Row],[account_length]] &lt;= 50, "0-50", IF(tbl_Customers[[#This Row],[account_length]] &lt;=100, "51-100", IF(tbl_Customers[[#This Row],[account_length]] &lt;= 150, "101-150", "151+")))</f>
        <v>51-100</v>
      </c>
      <c r="Y1018" t="str">
        <f>IF(tbl_Customers[[#This Row],[total_intl_charge]] &lt;= 3, "Low Charges", "High Charges")</f>
        <v>Low Charges</v>
      </c>
      <c r="Z1018" t="str">
        <f>IF(tbl_Customers[[#This Row],[total_eve_calls]]&lt;=80,"Low Calls",
IF(tbl_Customers[[#This Row],[total_eve_calls]]&lt;=120,"Medium Calls","High Calls"))</f>
        <v>Medium Calls</v>
      </c>
      <c r="AA1018" t="str">
        <f>IF(tbl_Customers[[#This Row],[total_eve_charge]]&lt;=15,"Low Charges",
IF(tbl_Customers[[#This Row],[total_eve_charge]]&lt;=20,"Medium Charges","High Charges"))</f>
        <v>High Charges</v>
      </c>
      <c r="AB10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8" t="str">
        <f>IF(tbl_Customers[[#This Row],[number_vmail_messages]] = 0, "No Usage", IF(tbl_Customers[[#This Row],[number_vmail_messages]] &lt;= 20, "Low Usage", IF(tbl_Customers[[#This Row],[number_vmail_messages]] &lt;= 40, "Medium Usgae", "High Usage")))</f>
        <v>No Usage</v>
      </c>
      <c r="AD1018" t="str">
        <f>IF(tbl_Customers[[#This Row],[total_day_minutes]]&lt;=150,"Low Usage", IF(tbl_Customers[[#This Row],[total_day_minutes]]&lt;=200,"Medium Usage", IF(tbl_Customers[[#This Row],[total_day_minutes]]&lt;=250,"High Usage","Very High Usage")))</f>
        <v>Medium Usage</v>
      </c>
      <c r="AE1018" t="str">
        <f>IF(tbl_Customers[[#This Row],[total_intl_calls]]&lt;=5,"Low Calls", IF(tbl_Customers[[#This Row],[total_intl_calls]]&lt;=10, "Medium Calls", "High Calls"))</f>
        <v>Low Calls</v>
      </c>
      <c r="AF10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18" s="36" t="str">
        <f>IF(tbl_Customers[[#This Row],[Churn_Risk_Score]]&gt;=10,"High Risk", IF(tbl_Customers[[#This Row],[Churn_Risk_Score]]&gt;=5,"Medium Risk","Low Risk"))</f>
        <v>Low Risk</v>
      </c>
    </row>
    <row r="1019" spans="1:33" x14ac:dyDescent="0.35">
      <c r="A1019">
        <v>1018</v>
      </c>
      <c r="B1019" t="s">
        <v>55</v>
      </c>
      <c r="C1019">
        <v>139</v>
      </c>
      <c r="D1019" t="s">
        <v>21</v>
      </c>
      <c r="E1019" t="s">
        <v>22</v>
      </c>
      <c r="F1019" t="s">
        <v>22</v>
      </c>
      <c r="G1019">
        <v>0</v>
      </c>
      <c r="H1019">
        <v>165</v>
      </c>
      <c r="I1019">
        <v>132</v>
      </c>
      <c r="J1019">
        <v>28.05</v>
      </c>
      <c r="K1019">
        <v>249.7</v>
      </c>
      <c r="L1019">
        <v>86</v>
      </c>
      <c r="M1019">
        <v>21.22</v>
      </c>
      <c r="N1019">
        <v>170.3</v>
      </c>
      <c r="O1019">
        <v>128</v>
      </c>
      <c r="P1019">
        <v>7.66</v>
      </c>
      <c r="Q1019">
        <v>12.6</v>
      </c>
      <c r="R1019">
        <v>8</v>
      </c>
      <c r="S1019">
        <v>3.4</v>
      </c>
      <c r="T1019">
        <v>1</v>
      </c>
      <c r="U1019" t="s">
        <v>22</v>
      </c>
      <c r="V1019">
        <f>IF(tbl_Customers[[#This Row],[churn]] = "yes", 1, 0)</f>
        <v>0</v>
      </c>
      <c r="W1019" t="str">
        <f>IF(tbl_Customers[[#This Row],[number_customer_service_calls]] &lt;= 1, "0-1 Calls", IF(tbl_Customers[[#This Row],[number_customer_service_calls]] &lt;= 3, "2-3 Calls", IF(tbl_Customers[[#This Row],[number_customer_service_calls]] &lt;=5, "4-5 Calls", "6+ Calls")))</f>
        <v>0-1 Calls</v>
      </c>
      <c r="X1019" t="str">
        <f>IF(tbl_Customers[[#This Row],[account_length]] &lt;= 50, "0-50", IF(tbl_Customers[[#This Row],[account_length]] &lt;=100, "51-100", IF(tbl_Customers[[#This Row],[account_length]] &lt;= 150, "101-150", "151+")))</f>
        <v>101-150</v>
      </c>
      <c r="Y1019" t="str">
        <f>IF(tbl_Customers[[#This Row],[total_intl_charge]] &lt;= 3, "Low Charges", "High Charges")</f>
        <v>High Charges</v>
      </c>
      <c r="Z1019" t="str">
        <f>IF(tbl_Customers[[#This Row],[total_eve_calls]]&lt;=80,"Low Calls",
IF(tbl_Customers[[#This Row],[total_eve_calls]]&lt;=120,"Medium Calls","High Calls"))</f>
        <v>Medium Calls</v>
      </c>
      <c r="AA1019" t="str">
        <f>IF(tbl_Customers[[#This Row],[total_eve_charge]]&lt;=15,"Low Charges",
IF(tbl_Customers[[#This Row],[total_eve_charge]]&lt;=20,"Medium Charges","High Charges"))</f>
        <v>High Charges</v>
      </c>
      <c r="AB10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9" t="str">
        <f>IF(tbl_Customers[[#This Row],[number_vmail_messages]] = 0, "No Usage", IF(tbl_Customers[[#This Row],[number_vmail_messages]] &lt;= 20, "Low Usage", IF(tbl_Customers[[#This Row],[number_vmail_messages]] &lt;= 40, "Medium Usgae", "High Usage")))</f>
        <v>No Usage</v>
      </c>
      <c r="AD1019" t="str">
        <f>IF(tbl_Customers[[#This Row],[total_day_minutes]]&lt;=150,"Low Usage", IF(tbl_Customers[[#This Row],[total_day_minutes]]&lt;=200,"Medium Usage", IF(tbl_Customers[[#This Row],[total_day_minutes]]&lt;=250,"High Usage","Very High Usage")))</f>
        <v>Medium Usage</v>
      </c>
      <c r="AE1019" t="str">
        <f>IF(tbl_Customers[[#This Row],[total_intl_calls]]&lt;=5,"Low Calls", IF(tbl_Customers[[#This Row],[total_intl_calls]]&lt;=10, "Medium Calls", "High Calls"))</f>
        <v>Medium Calls</v>
      </c>
      <c r="AF10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19" s="36" t="str">
        <f>IF(tbl_Customers[[#This Row],[Churn_Risk_Score]]&gt;=10,"High Risk", IF(tbl_Customers[[#This Row],[Churn_Risk_Score]]&gt;=5,"Medium Risk","Low Risk"))</f>
        <v>Low Risk</v>
      </c>
    </row>
    <row r="1020" spans="1:33" x14ac:dyDescent="0.35">
      <c r="A1020">
        <v>1019</v>
      </c>
      <c r="B1020" t="s">
        <v>67</v>
      </c>
      <c r="C1020">
        <v>126</v>
      </c>
      <c r="D1020" t="s">
        <v>21</v>
      </c>
      <c r="E1020" t="s">
        <v>22</v>
      </c>
      <c r="F1020" t="s">
        <v>22</v>
      </c>
      <c r="G1020">
        <v>0</v>
      </c>
      <c r="H1020">
        <v>228.7</v>
      </c>
      <c r="I1020">
        <v>102</v>
      </c>
      <c r="J1020">
        <v>38.880000000000003</v>
      </c>
      <c r="K1020">
        <v>168.7</v>
      </c>
      <c r="L1020">
        <v>99</v>
      </c>
      <c r="M1020">
        <v>14.34</v>
      </c>
      <c r="N1020">
        <v>223.5</v>
      </c>
      <c r="O1020">
        <v>100</v>
      </c>
      <c r="P1020">
        <v>10.06</v>
      </c>
      <c r="Q1020">
        <v>11.8</v>
      </c>
      <c r="R1020">
        <v>4</v>
      </c>
      <c r="S1020">
        <v>3.19</v>
      </c>
      <c r="T1020">
        <v>1</v>
      </c>
      <c r="U1020" t="s">
        <v>22</v>
      </c>
      <c r="V1020">
        <f>IF(tbl_Customers[[#This Row],[churn]] = "yes", 1, 0)</f>
        <v>0</v>
      </c>
      <c r="W1020" t="str">
        <f>IF(tbl_Customers[[#This Row],[number_customer_service_calls]] &lt;= 1, "0-1 Calls", IF(tbl_Customers[[#This Row],[number_customer_service_calls]] &lt;= 3, "2-3 Calls", IF(tbl_Customers[[#This Row],[number_customer_service_calls]] &lt;=5, "4-5 Calls", "6+ Calls")))</f>
        <v>0-1 Calls</v>
      </c>
      <c r="X1020" t="str">
        <f>IF(tbl_Customers[[#This Row],[account_length]] &lt;= 50, "0-50", IF(tbl_Customers[[#This Row],[account_length]] &lt;=100, "51-100", IF(tbl_Customers[[#This Row],[account_length]] &lt;= 150, "101-150", "151+")))</f>
        <v>101-150</v>
      </c>
      <c r="Y1020" t="str">
        <f>IF(tbl_Customers[[#This Row],[total_intl_charge]] &lt;= 3, "Low Charges", "High Charges")</f>
        <v>High Charges</v>
      </c>
      <c r="Z1020" t="str">
        <f>IF(tbl_Customers[[#This Row],[total_eve_calls]]&lt;=80,"Low Calls",
IF(tbl_Customers[[#This Row],[total_eve_calls]]&lt;=120,"Medium Calls","High Calls"))</f>
        <v>Medium Calls</v>
      </c>
      <c r="AA1020" t="str">
        <f>IF(tbl_Customers[[#This Row],[total_eve_charge]]&lt;=15,"Low Charges",
IF(tbl_Customers[[#This Row],[total_eve_charge]]&lt;=20,"Medium Charges","High Charges"))</f>
        <v>Low Charges</v>
      </c>
      <c r="AB10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0" t="str">
        <f>IF(tbl_Customers[[#This Row],[number_vmail_messages]] = 0, "No Usage", IF(tbl_Customers[[#This Row],[number_vmail_messages]] &lt;= 20, "Low Usage", IF(tbl_Customers[[#This Row],[number_vmail_messages]] &lt;= 40, "Medium Usgae", "High Usage")))</f>
        <v>No Usage</v>
      </c>
      <c r="AD1020" t="str">
        <f>IF(tbl_Customers[[#This Row],[total_day_minutes]]&lt;=150,"Low Usage", IF(tbl_Customers[[#This Row],[total_day_minutes]]&lt;=200,"Medium Usage", IF(tbl_Customers[[#This Row],[total_day_minutes]]&lt;=250,"High Usage","Very High Usage")))</f>
        <v>High Usage</v>
      </c>
      <c r="AE1020" t="str">
        <f>IF(tbl_Customers[[#This Row],[total_intl_calls]]&lt;=5,"Low Calls", IF(tbl_Customers[[#This Row],[total_intl_calls]]&lt;=10, "Medium Calls", "High Calls"))</f>
        <v>Low Calls</v>
      </c>
      <c r="AF10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0" s="36" t="str">
        <f>IF(tbl_Customers[[#This Row],[Churn_Risk_Score]]&gt;=10,"High Risk", IF(tbl_Customers[[#This Row],[Churn_Risk_Score]]&gt;=5,"Medium Risk","Low Risk"))</f>
        <v>Low Risk</v>
      </c>
    </row>
    <row r="1021" spans="1:33" x14ac:dyDescent="0.35">
      <c r="A1021">
        <v>1020</v>
      </c>
      <c r="B1021" t="s">
        <v>60</v>
      </c>
      <c r="C1021">
        <v>122</v>
      </c>
      <c r="D1021" t="s">
        <v>21</v>
      </c>
      <c r="E1021" t="s">
        <v>22</v>
      </c>
      <c r="F1021" t="s">
        <v>22</v>
      </c>
      <c r="G1021">
        <v>0</v>
      </c>
      <c r="H1021">
        <v>107.9</v>
      </c>
      <c r="I1021">
        <v>88</v>
      </c>
      <c r="J1021">
        <v>18.34</v>
      </c>
      <c r="K1021">
        <v>235.8</v>
      </c>
      <c r="L1021">
        <v>109</v>
      </c>
      <c r="M1021">
        <v>20.04</v>
      </c>
      <c r="N1021">
        <v>228.6</v>
      </c>
      <c r="O1021">
        <v>119</v>
      </c>
      <c r="P1021">
        <v>10.29</v>
      </c>
      <c r="Q1021">
        <v>9.5</v>
      </c>
      <c r="R1021">
        <v>3</v>
      </c>
      <c r="S1021">
        <v>2.57</v>
      </c>
      <c r="T1021">
        <v>2</v>
      </c>
      <c r="U1021" t="s">
        <v>22</v>
      </c>
      <c r="V1021">
        <f>IF(tbl_Customers[[#This Row],[churn]] = "yes", 1, 0)</f>
        <v>0</v>
      </c>
      <c r="W1021" t="str">
        <f>IF(tbl_Customers[[#This Row],[number_customer_service_calls]] &lt;= 1, "0-1 Calls", IF(tbl_Customers[[#This Row],[number_customer_service_calls]] &lt;= 3, "2-3 Calls", IF(tbl_Customers[[#This Row],[number_customer_service_calls]] &lt;=5, "4-5 Calls", "6+ Calls")))</f>
        <v>2-3 Calls</v>
      </c>
      <c r="X1021" t="str">
        <f>IF(tbl_Customers[[#This Row],[account_length]] &lt;= 50, "0-50", IF(tbl_Customers[[#This Row],[account_length]] &lt;=100, "51-100", IF(tbl_Customers[[#This Row],[account_length]] &lt;= 150, "101-150", "151+")))</f>
        <v>101-150</v>
      </c>
      <c r="Y1021" t="str">
        <f>IF(tbl_Customers[[#This Row],[total_intl_charge]] &lt;= 3, "Low Charges", "High Charges")</f>
        <v>Low Charges</v>
      </c>
      <c r="Z1021" t="str">
        <f>IF(tbl_Customers[[#This Row],[total_eve_calls]]&lt;=80,"Low Calls",
IF(tbl_Customers[[#This Row],[total_eve_calls]]&lt;=120,"Medium Calls","High Calls"))</f>
        <v>Medium Calls</v>
      </c>
      <c r="AA1021" t="str">
        <f>IF(tbl_Customers[[#This Row],[total_eve_charge]]&lt;=15,"Low Charges",
IF(tbl_Customers[[#This Row],[total_eve_charge]]&lt;=20,"Medium Charges","High Charges"))</f>
        <v>High Charges</v>
      </c>
      <c r="AB10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1" t="str">
        <f>IF(tbl_Customers[[#This Row],[number_vmail_messages]] = 0, "No Usage", IF(tbl_Customers[[#This Row],[number_vmail_messages]] &lt;= 20, "Low Usage", IF(tbl_Customers[[#This Row],[number_vmail_messages]] &lt;= 40, "Medium Usgae", "High Usage")))</f>
        <v>No Usage</v>
      </c>
      <c r="AD1021" t="str">
        <f>IF(tbl_Customers[[#This Row],[total_day_minutes]]&lt;=150,"Low Usage", IF(tbl_Customers[[#This Row],[total_day_minutes]]&lt;=200,"Medium Usage", IF(tbl_Customers[[#This Row],[total_day_minutes]]&lt;=250,"High Usage","Very High Usage")))</f>
        <v>Low Usage</v>
      </c>
      <c r="AE1021" t="str">
        <f>IF(tbl_Customers[[#This Row],[total_intl_calls]]&lt;=5,"Low Calls", IF(tbl_Customers[[#This Row],[total_intl_calls]]&lt;=10, "Medium Calls", "High Calls"))</f>
        <v>Low Calls</v>
      </c>
      <c r="AF10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21" s="36" t="str">
        <f>IF(tbl_Customers[[#This Row],[Churn_Risk_Score]]&gt;=10,"High Risk", IF(tbl_Customers[[#This Row],[Churn_Risk_Score]]&gt;=5,"Medium Risk","Low Risk"))</f>
        <v>Low Risk</v>
      </c>
    </row>
    <row r="1022" spans="1:33" x14ac:dyDescent="0.35">
      <c r="A1022">
        <v>1021</v>
      </c>
      <c r="B1022" t="s">
        <v>46</v>
      </c>
      <c r="C1022">
        <v>139</v>
      </c>
      <c r="D1022" t="s">
        <v>28</v>
      </c>
      <c r="E1022" t="s">
        <v>22</v>
      </c>
      <c r="F1022" t="s">
        <v>22</v>
      </c>
      <c r="G1022">
        <v>0</v>
      </c>
      <c r="H1022">
        <v>221.3</v>
      </c>
      <c r="I1022">
        <v>140</v>
      </c>
      <c r="J1022">
        <v>37.619999999999997</v>
      </c>
      <c r="K1022">
        <v>157.80000000000001</v>
      </c>
      <c r="L1022">
        <v>89</v>
      </c>
      <c r="M1022">
        <v>13.41</v>
      </c>
      <c r="N1022">
        <v>192.5</v>
      </c>
      <c r="O1022">
        <v>89</v>
      </c>
      <c r="P1022">
        <v>8.66</v>
      </c>
      <c r="Q1022">
        <v>11.3</v>
      </c>
      <c r="R1022">
        <v>6</v>
      </c>
      <c r="S1022">
        <v>3.05</v>
      </c>
      <c r="T1022">
        <v>1</v>
      </c>
      <c r="U1022" t="s">
        <v>22</v>
      </c>
      <c r="V1022">
        <f>IF(tbl_Customers[[#This Row],[churn]] = "yes", 1, 0)</f>
        <v>0</v>
      </c>
      <c r="W1022" t="str">
        <f>IF(tbl_Customers[[#This Row],[number_customer_service_calls]] &lt;= 1, "0-1 Calls", IF(tbl_Customers[[#This Row],[number_customer_service_calls]] &lt;= 3, "2-3 Calls", IF(tbl_Customers[[#This Row],[number_customer_service_calls]] &lt;=5, "4-5 Calls", "6+ Calls")))</f>
        <v>0-1 Calls</v>
      </c>
      <c r="X1022" t="str">
        <f>IF(tbl_Customers[[#This Row],[account_length]] &lt;= 50, "0-50", IF(tbl_Customers[[#This Row],[account_length]] &lt;=100, "51-100", IF(tbl_Customers[[#This Row],[account_length]] &lt;= 150, "101-150", "151+")))</f>
        <v>101-150</v>
      </c>
      <c r="Y1022" t="str">
        <f>IF(tbl_Customers[[#This Row],[total_intl_charge]] &lt;= 3, "Low Charges", "High Charges")</f>
        <v>High Charges</v>
      </c>
      <c r="Z1022" t="str">
        <f>IF(tbl_Customers[[#This Row],[total_eve_calls]]&lt;=80,"Low Calls",
IF(tbl_Customers[[#This Row],[total_eve_calls]]&lt;=120,"Medium Calls","High Calls"))</f>
        <v>Medium Calls</v>
      </c>
      <c r="AA1022" t="str">
        <f>IF(tbl_Customers[[#This Row],[total_eve_charge]]&lt;=15,"Low Charges",
IF(tbl_Customers[[#This Row],[total_eve_charge]]&lt;=20,"Medium Charges","High Charges"))</f>
        <v>Low Charges</v>
      </c>
      <c r="AB10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2" t="str">
        <f>IF(tbl_Customers[[#This Row],[number_vmail_messages]] = 0, "No Usage", IF(tbl_Customers[[#This Row],[number_vmail_messages]] &lt;= 20, "Low Usage", IF(tbl_Customers[[#This Row],[number_vmail_messages]] &lt;= 40, "Medium Usgae", "High Usage")))</f>
        <v>No Usage</v>
      </c>
      <c r="AD1022" t="str">
        <f>IF(tbl_Customers[[#This Row],[total_day_minutes]]&lt;=150,"Low Usage", IF(tbl_Customers[[#This Row],[total_day_minutes]]&lt;=200,"Medium Usage", IF(tbl_Customers[[#This Row],[total_day_minutes]]&lt;=250,"High Usage","Very High Usage")))</f>
        <v>High Usage</v>
      </c>
      <c r="AE1022" t="str">
        <f>IF(tbl_Customers[[#This Row],[total_intl_calls]]&lt;=5,"Low Calls", IF(tbl_Customers[[#This Row],[total_intl_calls]]&lt;=10, "Medium Calls", "High Calls"))</f>
        <v>Medium Calls</v>
      </c>
      <c r="AF10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2" s="36" t="str">
        <f>IF(tbl_Customers[[#This Row],[Churn_Risk_Score]]&gt;=10,"High Risk", IF(tbl_Customers[[#This Row],[Churn_Risk_Score]]&gt;=5,"Medium Risk","Low Risk"))</f>
        <v>Low Risk</v>
      </c>
    </row>
    <row r="1023" spans="1:33" x14ac:dyDescent="0.35">
      <c r="A1023">
        <v>1022</v>
      </c>
      <c r="B1023" t="s">
        <v>30</v>
      </c>
      <c r="C1023">
        <v>95</v>
      </c>
      <c r="D1023" t="s">
        <v>21</v>
      </c>
      <c r="E1023" t="s">
        <v>22</v>
      </c>
      <c r="F1023" t="s">
        <v>22</v>
      </c>
      <c r="G1023">
        <v>0</v>
      </c>
      <c r="H1023">
        <v>141.1</v>
      </c>
      <c r="I1023">
        <v>84</v>
      </c>
      <c r="J1023">
        <v>23.99</v>
      </c>
      <c r="K1023">
        <v>211.4</v>
      </c>
      <c r="L1023">
        <v>108</v>
      </c>
      <c r="M1023">
        <v>17.97</v>
      </c>
      <c r="N1023">
        <v>103.7</v>
      </c>
      <c r="O1023">
        <v>127</v>
      </c>
      <c r="P1023">
        <v>4.67</v>
      </c>
      <c r="Q1023">
        <v>5.9</v>
      </c>
      <c r="R1023">
        <v>6</v>
      </c>
      <c r="S1023">
        <v>1.59</v>
      </c>
      <c r="T1023">
        <v>3</v>
      </c>
      <c r="U1023" t="s">
        <v>22</v>
      </c>
      <c r="V1023">
        <f>IF(tbl_Customers[[#This Row],[churn]] = "yes", 1, 0)</f>
        <v>0</v>
      </c>
      <c r="W1023" t="str">
        <f>IF(tbl_Customers[[#This Row],[number_customer_service_calls]] &lt;= 1, "0-1 Calls", IF(tbl_Customers[[#This Row],[number_customer_service_calls]] &lt;= 3, "2-3 Calls", IF(tbl_Customers[[#This Row],[number_customer_service_calls]] &lt;=5, "4-5 Calls", "6+ Calls")))</f>
        <v>2-3 Calls</v>
      </c>
      <c r="X1023" t="str">
        <f>IF(tbl_Customers[[#This Row],[account_length]] &lt;= 50, "0-50", IF(tbl_Customers[[#This Row],[account_length]] &lt;=100, "51-100", IF(tbl_Customers[[#This Row],[account_length]] &lt;= 150, "101-150", "151+")))</f>
        <v>51-100</v>
      </c>
      <c r="Y1023" t="str">
        <f>IF(tbl_Customers[[#This Row],[total_intl_charge]] &lt;= 3, "Low Charges", "High Charges")</f>
        <v>Low Charges</v>
      </c>
      <c r="Z1023" t="str">
        <f>IF(tbl_Customers[[#This Row],[total_eve_calls]]&lt;=80,"Low Calls",
IF(tbl_Customers[[#This Row],[total_eve_calls]]&lt;=120,"Medium Calls","High Calls"))</f>
        <v>Medium Calls</v>
      </c>
      <c r="AA1023" t="str">
        <f>IF(tbl_Customers[[#This Row],[total_eve_charge]]&lt;=15,"Low Charges",
IF(tbl_Customers[[#This Row],[total_eve_charge]]&lt;=20,"Medium Charges","High Charges"))</f>
        <v>Medium Charges</v>
      </c>
      <c r="AB10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3" t="str">
        <f>IF(tbl_Customers[[#This Row],[number_vmail_messages]] = 0, "No Usage", IF(tbl_Customers[[#This Row],[number_vmail_messages]] &lt;= 20, "Low Usage", IF(tbl_Customers[[#This Row],[number_vmail_messages]] &lt;= 40, "Medium Usgae", "High Usage")))</f>
        <v>No Usage</v>
      </c>
      <c r="AD1023" t="str">
        <f>IF(tbl_Customers[[#This Row],[total_day_minutes]]&lt;=150,"Low Usage", IF(tbl_Customers[[#This Row],[total_day_minutes]]&lt;=200,"Medium Usage", IF(tbl_Customers[[#This Row],[total_day_minutes]]&lt;=250,"High Usage","Very High Usage")))</f>
        <v>Low Usage</v>
      </c>
      <c r="AE1023" t="str">
        <f>IF(tbl_Customers[[#This Row],[total_intl_calls]]&lt;=5,"Low Calls", IF(tbl_Customers[[#This Row],[total_intl_calls]]&lt;=10, "Medium Calls", "High Calls"))</f>
        <v>Medium Calls</v>
      </c>
      <c r="AF10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23" s="36" t="str">
        <f>IF(tbl_Customers[[#This Row],[Churn_Risk_Score]]&gt;=10,"High Risk", IF(tbl_Customers[[#This Row],[Churn_Risk_Score]]&gt;=5,"Medium Risk","Low Risk"))</f>
        <v>Low Risk</v>
      </c>
    </row>
    <row r="1024" spans="1:33" x14ac:dyDescent="0.35">
      <c r="A1024">
        <v>1023</v>
      </c>
      <c r="B1024" t="s">
        <v>66</v>
      </c>
      <c r="C1024">
        <v>80</v>
      </c>
      <c r="D1024" t="s">
        <v>25</v>
      </c>
      <c r="E1024" t="s">
        <v>22</v>
      </c>
      <c r="F1024" t="s">
        <v>23</v>
      </c>
      <c r="G1024">
        <v>31</v>
      </c>
      <c r="H1024">
        <v>166.4</v>
      </c>
      <c r="I1024">
        <v>92</v>
      </c>
      <c r="J1024">
        <v>28.29</v>
      </c>
      <c r="K1024">
        <v>238.3</v>
      </c>
      <c r="L1024">
        <v>74</v>
      </c>
      <c r="M1024">
        <v>20.260000000000002</v>
      </c>
      <c r="N1024">
        <v>150.69999999999999</v>
      </c>
      <c r="O1024">
        <v>84</v>
      </c>
      <c r="P1024">
        <v>6.78</v>
      </c>
      <c r="Q1024">
        <v>10.7</v>
      </c>
      <c r="R1024">
        <v>4</v>
      </c>
      <c r="S1024">
        <v>2.89</v>
      </c>
      <c r="T1024">
        <v>4</v>
      </c>
      <c r="U1024" t="s">
        <v>22</v>
      </c>
      <c r="V1024">
        <f>IF(tbl_Customers[[#This Row],[churn]] = "yes", 1, 0)</f>
        <v>0</v>
      </c>
      <c r="W1024" t="str">
        <f>IF(tbl_Customers[[#This Row],[number_customer_service_calls]] &lt;= 1, "0-1 Calls", IF(tbl_Customers[[#This Row],[number_customer_service_calls]] &lt;= 3, "2-3 Calls", IF(tbl_Customers[[#This Row],[number_customer_service_calls]] &lt;=5, "4-5 Calls", "6+ Calls")))</f>
        <v>4-5 Calls</v>
      </c>
      <c r="X1024" t="str">
        <f>IF(tbl_Customers[[#This Row],[account_length]] &lt;= 50, "0-50", IF(tbl_Customers[[#This Row],[account_length]] &lt;=100, "51-100", IF(tbl_Customers[[#This Row],[account_length]] &lt;= 150, "101-150", "151+")))</f>
        <v>51-100</v>
      </c>
      <c r="Y1024" t="str">
        <f>IF(tbl_Customers[[#This Row],[total_intl_charge]] &lt;= 3, "Low Charges", "High Charges")</f>
        <v>Low Charges</v>
      </c>
      <c r="Z1024" t="str">
        <f>IF(tbl_Customers[[#This Row],[total_eve_calls]]&lt;=80,"Low Calls",
IF(tbl_Customers[[#This Row],[total_eve_calls]]&lt;=120,"Medium Calls","High Calls"))</f>
        <v>Low Calls</v>
      </c>
      <c r="AA1024" t="str">
        <f>IF(tbl_Customers[[#This Row],[total_eve_charge]]&lt;=15,"Low Charges",
IF(tbl_Customers[[#This Row],[total_eve_charge]]&lt;=20,"Medium Charges","High Charges"))</f>
        <v>High Charges</v>
      </c>
      <c r="AB10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4" t="str">
        <f>IF(tbl_Customers[[#This Row],[number_vmail_messages]] = 0, "No Usage", IF(tbl_Customers[[#This Row],[number_vmail_messages]] &lt;= 20, "Low Usage", IF(tbl_Customers[[#This Row],[number_vmail_messages]] &lt;= 40, "Medium Usgae", "High Usage")))</f>
        <v>Medium Usgae</v>
      </c>
      <c r="AD1024" t="str">
        <f>IF(tbl_Customers[[#This Row],[total_day_minutes]]&lt;=150,"Low Usage", IF(tbl_Customers[[#This Row],[total_day_minutes]]&lt;=200,"Medium Usage", IF(tbl_Customers[[#This Row],[total_day_minutes]]&lt;=250,"High Usage","Very High Usage")))</f>
        <v>Medium Usage</v>
      </c>
      <c r="AE1024" t="str">
        <f>IF(tbl_Customers[[#This Row],[total_intl_calls]]&lt;=5,"Low Calls", IF(tbl_Customers[[#This Row],[total_intl_calls]]&lt;=10, "Medium Calls", "High Calls"))</f>
        <v>Low Calls</v>
      </c>
      <c r="AF10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4" s="36" t="str">
        <f>IF(tbl_Customers[[#This Row],[Churn_Risk_Score]]&gt;=10,"High Risk", IF(tbl_Customers[[#This Row],[Churn_Risk_Score]]&gt;=5,"Medium Risk","Low Risk"))</f>
        <v>Low Risk</v>
      </c>
    </row>
    <row r="1025" spans="1:33" x14ac:dyDescent="0.35">
      <c r="A1025">
        <v>1024</v>
      </c>
      <c r="B1025" t="s">
        <v>70</v>
      </c>
      <c r="C1025">
        <v>131</v>
      </c>
      <c r="D1025" t="s">
        <v>21</v>
      </c>
      <c r="E1025" t="s">
        <v>22</v>
      </c>
      <c r="F1025" t="s">
        <v>23</v>
      </c>
      <c r="G1025">
        <v>28</v>
      </c>
      <c r="H1025">
        <v>249.6</v>
      </c>
      <c r="I1025">
        <v>87</v>
      </c>
      <c r="J1025">
        <v>42.43</v>
      </c>
      <c r="K1025">
        <v>227.2</v>
      </c>
      <c r="L1025">
        <v>138</v>
      </c>
      <c r="M1025">
        <v>19.309999999999999</v>
      </c>
      <c r="N1025">
        <v>239.9</v>
      </c>
      <c r="O1025">
        <v>92</v>
      </c>
      <c r="P1025">
        <v>10.8</v>
      </c>
      <c r="Q1025">
        <v>7.6</v>
      </c>
      <c r="R1025">
        <v>3</v>
      </c>
      <c r="S1025">
        <v>2.0499999999999998</v>
      </c>
      <c r="T1025">
        <v>3</v>
      </c>
      <c r="U1025" t="s">
        <v>22</v>
      </c>
      <c r="V1025">
        <f>IF(tbl_Customers[[#This Row],[churn]] = "yes", 1, 0)</f>
        <v>0</v>
      </c>
      <c r="W1025" t="str">
        <f>IF(tbl_Customers[[#This Row],[number_customer_service_calls]] &lt;= 1, "0-1 Calls", IF(tbl_Customers[[#This Row],[number_customer_service_calls]] &lt;= 3, "2-3 Calls", IF(tbl_Customers[[#This Row],[number_customer_service_calls]] &lt;=5, "4-5 Calls", "6+ Calls")))</f>
        <v>2-3 Calls</v>
      </c>
      <c r="X1025" t="str">
        <f>IF(tbl_Customers[[#This Row],[account_length]] &lt;= 50, "0-50", IF(tbl_Customers[[#This Row],[account_length]] &lt;=100, "51-100", IF(tbl_Customers[[#This Row],[account_length]] &lt;= 150, "101-150", "151+")))</f>
        <v>101-150</v>
      </c>
      <c r="Y1025" t="str">
        <f>IF(tbl_Customers[[#This Row],[total_intl_charge]] &lt;= 3, "Low Charges", "High Charges")</f>
        <v>Low Charges</v>
      </c>
      <c r="Z1025" t="str">
        <f>IF(tbl_Customers[[#This Row],[total_eve_calls]]&lt;=80,"Low Calls",
IF(tbl_Customers[[#This Row],[total_eve_calls]]&lt;=120,"Medium Calls","High Calls"))</f>
        <v>High Calls</v>
      </c>
      <c r="AA1025" t="str">
        <f>IF(tbl_Customers[[#This Row],[total_eve_charge]]&lt;=15,"Low Charges",
IF(tbl_Customers[[#This Row],[total_eve_charge]]&lt;=20,"Medium Charges","High Charges"))</f>
        <v>Medium Charges</v>
      </c>
      <c r="AB10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25" t="str">
        <f>IF(tbl_Customers[[#This Row],[number_vmail_messages]] = 0, "No Usage", IF(tbl_Customers[[#This Row],[number_vmail_messages]] &lt;= 20, "Low Usage", IF(tbl_Customers[[#This Row],[number_vmail_messages]] &lt;= 40, "Medium Usgae", "High Usage")))</f>
        <v>Medium Usgae</v>
      </c>
      <c r="AD1025" t="str">
        <f>IF(tbl_Customers[[#This Row],[total_day_minutes]]&lt;=150,"Low Usage", IF(tbl_Customers[[#This Row],[total_day_minutes]]&lt;=200,"Medium Usage", IF(tbl_Customers[[#This Row],[total_day_minutes]]&lt;=250,"High Usage","Very High Usage")))</f>
        <v>High Usage</v>
      </c>
      <c r="AE1025" t="str">
        <f>IF(tbl_Customers[[#This Row],[total_intl_calls]]&lt;=5,"Low Calls", IF(tbl_Customers[[#This Row],[total_intl_calls]]&lt;=10, "Medium Calls", "High Calls"))</f>
        <v>Low Calls</v>
      </c>
      <c r="AF10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25" s="36" t="str">
        <f>IF(tbl_Customers[[#This Row],[Churn_Risk_Score]]&gt;=10,"High Risk", IF(tbl_Customers[[#This Row],[Churn_Risk_Score]]&gt;=5,"Medium Risk","Low Risk"))</f>
        <v>Low Risk</v>
      </c>
    </row>
    <row r="1026" spans="1:33" x14ac:dyDescent="0.35">
      <c r="A1026">
        <v>1025</v>
      </c>
      <c r="B1026" t="s">
        <v>70</v>
      </c>
      <c r="C1026">
        <v>36</v>
      </c>
      <c r="D1026" t="s">
        <v>28</v>
      </c>
      <c r="E1026" t="s">
        <v>22</v>
      </c>
      <c r="F1026" t="s">
        <v>22</v>
      </c>
      <c r="G1026">
        <v>0</v>
      </c>
      <c r="H1026">
        <v>178.6</v>
      </c>
      <c r="I1026">
        <v>83</v>
      </c>
      <c r="J1026">
        <v>30.36</v>
      </c>
      <c r="K1026">
        <v>213.1</v>
      </c>
      <c r="L1026">
        <v>103</v>
      </c>
      <c r="M1026">
        <v>18.11</v>
      </c>
      <c r="N1026">
        <v>198</v>
      </c>
      <c r="O1026">
        <v>119</v>
      </c>
      <c r="P1026">
        <v>8.91</v>
      </c>
      <c r="Q1026">
        <v>10.9</v>
      </c>
      <c r="R1026">
        <v>5</v>
      </c>
      <c r="S1026">
        <v>2.94</v>
      </c>
      <c r="T1026">
        <v>1</v>
      </c>
      <c r="U1026" t="s">
        <v>22</v>
      </c>
      <c r="V1026">
        <f>IF(tbl_Customers[[#This Row],[churn]] = "yes", 1, 0)</f>
        <v>0</v>
      </c>
      <c r="W1026" t="str">
        <f>IF(tbl_Customers[[#This Row],[number_customer_service_calls]] &lt;= 1, "0-1 Calls", IF(tbl_Customers[[#This Row],[number_customer_service_calls]] &lt;= 3, "2-3 Calls", IF(tbl_Customers[[#This Row],[number_customer_service_calls]] &lt;=5, "4-5 Calls", "6+ Calls")))</f>
        <v>0-1 Calls</v>
      </c>
      <c r="X1026" t="str">
        <f>IF(tbl_Customers[[#This Row],[account_length]] &lt;= 50, "0-50", IF(tbl_Customers[[#This Row],[account_length]] &lt;=100, "51-100", IF(tbl_Customers[[#This Row],[account_length]] &lt;= 150, "101-150", "151+")))</f>
        <v>0-50</v>
      </c>
      <c r="Y1026" t="str">
        <f>IF(tbl_Customers[[#This Row],[total_intl_charge]] &lt;= 3, "Low Charges", "High Charges")</f>
        <v>Low Charges</v>
      </c>
      <c r="Z1026" t="str">
        <f>IF(tbl_Customers[[#This Row],[total_eve_calls]]&lt;=80,"Low Calls",
IF(tbl_Customers[[#This Row],[total_eve_calls]]&lt;=120,"Medium Calls","High Calls"))</f>
        <v>Medium Calls</v>
      </c>
      <c r="AA1026" t="str">
        <f>IF(tbl_Customers[[#This Row],[total_eve_charge]]&lt;=15,"Low Charges",
IF(tbl_Customers[[#This Row],[total_eve_charge]]&lt;=20,"Medium Charges","High Charges"))</f>
        <v>Medium Charges</v>
      </c>
      <c r="AB10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6" t="str">
        <f>IF(tbl_Customers[[#This Row],[number_vmail_messages]] = 0, "No Usage", IF(tbl_Customers[[#This Row],[number_vmail_messages]] &lt;= 20, "Low Usage", IF(tbl_Customers[[#This Row],[number_vmail_messages]] &lt;= 40, "Medium Usgae", "High Usage")))</f>
        <v>No Usage</v>
      </c>
      <c r="AD1026" t="str">
        <f>IF(tbl_Customers[[#This Row],[total_day_minutes]]&lt;=150,"Low Usage", IF(tbl_Customers[[#This Row],[total_day_minutes]]&lt;=200,"Medium Usage", IF(tbl_Customers[[#This Row],[total_day_minutes]]&lt;=250,"High Usage","Very High Usage")))</f>
        <v>Medium Usage</v>
      </c>
      <c r="AE1026" t="str">
        <f>IF(tbl_Customers[[#This Row],[total_intl_calls]]&lt;=5,"Low Calls", IF(tbl_Customers[[#This Row],[total_intl_calls]]&lt;=10, "Medium Calls", "High Calls"))</f>
        <v>Low Calls</v>
      </c>
      <c r="AF10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26" s="36" t="str">
        <f>IF(tbl_Customers[[#This Row],[Churn_Risk_Score]]&gt;=10,"High Risk", IF(tbl_Customers[[#This Row],[Churn_Risk_Score]]&gt;=5,"Medium Risk","Low Risk"))</f>
        <v>Low Risk</v>
      </c>
    </row>
    <row r="1027" spans="1:33" x14ac:dyDescent="0.35">
      <c r="A1027">
        <v>1026</v>
      </c>
      <c r="B1027" t="s">
        <v>62</v>
      </c>
      <c r="C1027">
        <v>180</v>
      </c>
      <c r="D1027" t="s">
        <v>28</v>
      </c>
      <c r="E1027" t="s">
        <v>22</v>
      </c>
      <c r="F1027" t="s">
        <v>22</v>
      </c>
      <c r="G1027">
        <v>0</v>
      </c>
      <c r="H1027">
        <v>139</v>
      </c>
      <c r="I1027">
        <v>96</v>
      </c>
      <c r="J1027">
        <v>23.63</v>
      </c>
      <c r="K1027">
        <v>224.9</v>
      </c>
      <c r="L1027">
        <v>64</v>
      </c>
      <c r="M1027">
        <v>19.12</v>
      </c>
      <c r="N1027">
        <v>170.8</v>
      </c>
      <c r="O1027">
        <v>118</v>
      </c>
      <c r="P1027">
        <v>7.69</v>
      </c>
      <c r="Q1027">
        <v>15.7</v>
      </c>
      <c r="R1027">
        <v>5</v>
      </c>
      <c r="S1027">
        <v>4.24</v>
      </c>
      <c r="T1027">
        <v>2</v>
      </c>
      <c r="U1027" t="s">
        <v>22</v>
      </c>
      <c r="V1027">
        <f>IF(tbl_Customers[[#This Row],[churn]] = "yes", 1, 0)</f>
        <v>0</v>
      </c>
      <c r="W1027" t="str">
        <f>IF(tbl_Customers[[#This Row],[number_customer_service_calls]] &lt;= 1, "0-1 Calls", IF(tbl_Customers[[#This Row],[number_customer_service_calls]] &lt;= 3, "2-3 Calls", IF(tbl_Customers[[#This Row],[number_customer_service_calls]] &lt;=5, "4-5 Calls", "6+ Calls")))</f>
        <v>2-3 Calls</v>
      </c>
      <c r="X1027" t="str">
        <f>IF(tbl_Customers[[#This Row],[account_length]] &lt;= 50, "0-50", IF(tbl_Customers[[#This Row],[account_length]] &lt;=100, "51-100", IF(tbl_Customers[[#This Row],[account_length]] &lt;= 150, "101-150", "151+")))</f>
        <v>151+</v>
      </c>
      <c r="Y1027" t="str">
        <f>IF(tbl_Customers[[#This Row],[total_intl_charge]] &lt;= 3, "Low Charges", "High Charges")</f>
        <v>High Charges</v>
      </c>
      <c r="Z1027" t="str">
        <f>IF(tbl_Customers[[#This Row],[total_eve_calls]]&lt;=80,"Low Calls",
IF(tbl_Customers[[#This Row],[total_eve_calls]]&lt;=120,"Medium Calls","High Calls"))</f>
        <v>Low Calls</v>
      </c>
      <c r="AA1027" t="str">
        <f>IF(tbl_Customers[[#This Row],[total_eve_charge]]&lt;=15,"Low Charges",
IF(tbl_Customers[[#This Row],[total_eve_charge]]&lt;=20,"Medium Charges","High Charges"))</f>
        <v>Medium Charges</v>
      </c>
      <c r="AB10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7" t="str">
        <f>IF(tbl_Customers[[#This Row],[number_vmail_messages]] = 0, "No Usage", IF(tbl_Customers[[#This Row],[number_vmail_messages]] &lt;= 20, "Low Usage", IF(tbl_Customers[[#This Row],[number_vmail_messages]] &lt;= 40, "Medium Usgae", "High Usage")))</f>
        <v>No Usage</v>
      </c>
      <c r="AD1027" t="str">
        <f>IF(tbl_Customers[[#This Row],[total_day_minutes]]&lt;=150,"Low Usage", IF(tbl_Customers[[#This Row],[total_day_minutes]]&lt;=200,"Medium Usage", IF(tbl_Customers[[#This Row],[total_day_minutes]]&lt;=250,"High Usage","Very High Usage")))</f>
        <v>Low Usage</v>
      </c>
      <c r="AE1027" t="str">
        <f>IF(tbl_Customers[[#This Row],[total_intl_calls]]&lt;=5,"Low Calls", IF(tbl_Customers[[#This Row],[total_intl_calls]]&lt;=10, "Medium Calls", "High Calls"))</f>
        <v>Low Calls</v>
      </c>
      <c r="AF10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7" s="36" t="str">
        <f>IF(tbl_Customers[[#This Row],[Churn_Risk_Score]]&gt;=10,"High Risk", IF(tbl_Customers[[#This Row],[Churn_Risk_Score]]&gt;=5,"Medium Risk","Low Risk"))</f>
        <v>Low Risk</v>
      </c>
    </row>
    <row r="1028" spans="1:33" x14ac:dyDescent="0.35">
      <c r="A1028">
        <v>1027</v>
      </c>
      <c r="B1028" t="s">
        <v>35</v>
      </c>
      <c r="C1028">
        <v>25</v>
      </c>
      <c r="D1028" t="s">
        <v>21</v>
      </c>
      <c r="E1028" t="s">
        <v>22</v>
      </c>
      <c r="F1028" t="s">
        <v>22</v>
      </c>
      <c r="G1028">
        <v>0</v>
      </c>
      <c r="H1028">
        <v>134.30000000000001</v>
      </c>
      <c r="I1028">
        <v>98</v>
      </c>
      <c r="J1028">
        <v>22.83</v>
      </c>
      <c r="K1028">
        <v>202.3</v>
      </c>
      <c r="L1028">
        <v>109</v>
      </c>
      <c r="M1028">
        <v>17.2</v>
      </c>
      <c r="N1028">
        <v>195.9</v>
      </c>
      <c r="O1028">
        <v>100</v>
      </c>
      <c r="P1028">
        <v>8.82</v>
      </c>
      <c r="Q1028">
        <v>12.6</v>
      </c>
      <c r="R1028">
        <v>5</v>
      </c>
      <c r="S1028">
        <v>3.4</v>
      </c>
      <c r="T1028">
        <v>2</v>
      </c>
      <c r="U1028" t="s">
        <v>22</v>
      </c>
      <c r="V1028">
        <f>IF(tbl_Customers[[#This Row],[churn]] = "yes", 1, 0)</f>
        <v>0</v>
      </c>
      <c r="W1028" t="str">
        <f>IF(tbl_Customers[[#This Row],[number_customer_service_calls]] &lt;= 1, "0-1 Calls", IF(tbl_Customers[[#This Row],[number_customer_service_calls]] &lt;= 3, "2-3 Calls", IF(tbl_Customers[[#This Row],[number_customer_service_calls]] &lt;=5, "4-5 Calls", "6+ Calls")))</f>
        <v>2-3 Calls</v>
      </c>
      <c r="X1028" t="str">
        <f>IF(tbl_Customers[[#This Row],[account_length]] &lt;= 50, "0-50", IF(tbl_Customers[[#This Row],[account_length]] &lt;=100, "51-100", IF(tbl_Customers[[#This Row],[account_length]] &lt;= 150, "101-150", "151+")))</f>
        <v>0-50</v>
      </c>
      <c r="Y1028" t="str">
        <f>IF(tbl_Customers[[#This Row],[total_intl_charge]] &lt;= 3, "Low Charges", "High Charges")</f>
        <v>High Charges</v>
      </c>
      <c r="Z1028" t="str">
        <f>IF(tbl_Customers[[#This Row],[total_eve_calls]]&lt;=80,"Low Calls",
IF(tbl_Customers[[#This Row],[total_eve_calls]]&lt;=120,"Medium Calls","High Calls"))</f>
        <v>Medium Calls</v>
      </c>
      <c r="AA1028" t="str">
        <f>IF(tbl_Customers[[#This Row],[total_eve_charge]]&lt;=15,"Low Charges",
IF(tbl_Customers[[#This Row],[total_eve_charge]]&lt;=20,"Medium Charges","High Charges"))</f>
        <v>Medium Charges</v>
      </c>
      <c r="AB10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8" t="str">
        <f>IF(tbl_Customers[[#This Row],[number_vmail_messages]] = 0, "No Usage", IF(tbl_Customers[[#This Row],[number_vmail_messages]] &lt;= 20, "Low Usage", IF(tbl_Customers[[#This Row],[number_vmail_messages]] &lt;= 40, "Medium Usgae", "High Usage")))</f>
        <v>No Usage</v>
      </c>
      <c r="AD1028" t="str">
        <f>IF(tbl_Customers[[#This Row],[total_day_minutes]]&lt;=150,"Low Usage", IF(tbl_Customers[[#This Row],[total_day_minutes]]&lt;=200,"Medium Usage", IF(tbl_Customers[[#This Row],[total_day_minutes]]&lt;=250,"High Usage","Very High Usage")))</f>
        <v>Low Usage</v>
      </c>
      <c r="AE1028" t="str">
        <f>IF(tbl_Customers[[#This Row],[total_intl_calls]]&lt;=5,"Low Calls", IF(tbl_Customers[[#This Row],[total_intl_calls]]&lt;=10, "Medium Calls", "High Calls"))</f>
        <v>Low Calls</v>
      </c>
      <c r="AF10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8" s="36" t="str">
        <f>IF(tbl_Customers[[#This Row],[Churn_Risk_Score]]&gt;=10,"High Risk", IF(tbl_Customers[[#This Row],[Churn_Risk_Score]]&gt;=5,"Medium Risk","Low Risk"))</f>
        <v>Low Risk</v>
      </c>
    </row>
    <row r="1029" spans="1:33" x14ac:dyDescent="0.35">
      <c r="A1029">
        <v>1028</v>
      </c>
      <c r="B1029" t="s">
        <v>35</v>
      </c>
      <c r="C1029">
        <v>113</v>
      </c>
      <c r="D1029" t="s">
        <v>21</v>
      </c>
      <c r="E1029" t="s">
        <v>22</v>
      </c>
      <c r="F1029" t="s">
        <v>22</v>
      </c>
      <c r="G1029">
        <v>0</v>
      </c>
      <c r="H1029">
        <v>215.9</v>
      </c>
      <c r="I1029">
        <v>93</v>
      </c>
      <c r="J1029">
        <v>36.700000000000003</v>
      </c>
      <c r="K1029">
        <v>240.1</v>
      </c>
      <c r="L1029">
        <v>85</v>
      </c>
      <c r="M1029">
        <v>20.41</v>
      </c>
      <c r="N1029">
        <v>156.69999999999999</v>
      </c>
      <c r="O1029">
        <v>123</v>
      </c>
      <c r="P1029">
        <v>7.05</v>
      </c>
      <c r="Q1029">
        <v>4.9000000000000004</v>
      </c>
      <c r="R1029">
        <v>5</v>
      </c>
      <c r="S1029">
        <v>1.32</v>
      </c>
      <c r="T1029">
        <v>3</v>
      </c>
      <c r="U1029" t="s">
        <v>22</v>
      </c>
      <c r="V1029">
        <f>IF(tbl_Customers[[#This Row],[churn]] = "yes", 1, 0)</f>
        <v>0</v>
      </c>
      <c r="W1029" t="str">
        <f>IF(tbl_Customers[[#This Row],[number_customer_service_calls]] &lt;= 1, "0-1 Calls", IF(tbl_Customers[[#This Row],[number_customer_service_calls]] &lt;= 3, "2-3 Calls", IF(tbl_Customers[[#This Row],[number_customer_service_calls]] &lt;=5, "4-5 Calls", "6+ Calls")))</f>
        <v>2-3 Calls</v>
      </c>
      <c r="X1029" t="str">
        <f>IF(tbl_Customers[[#This Row],[account_length]] &lt;= 50, "0-50", IF(tbl_Customers[[#This Row],[account_length]] &lt;=100, "51-100", IF(tbl_Customers[[#This Row],[account_length]] &lt;= 150, "101-150", "151+")))</f>
        <v>101-150</v>
      </c>
      <c r="Y1029" t="str">
        <f>IF(tbl_Customers[[#This Row],[total_intl_charge]] &lt;= 3, "Low Charges", "High Charges")</f>
        <v>Low Charges</v>
      </c>
      <c r="Z1029" t="str">
        <f>IF(tbl_Customers[[#This Row],[total_eve_calls]]&lt;=80,"Low Calls",
IF(tbl_Customers[[#This Row],[total_eve_calls]]&lt;=120,"Medium Calls","High Calls"))</f>
        <v>Medium Calls</v>
      </c>
      <c r="AA1029" t="str">
        <f>IF(tbl_Customers[[#This Row],[total_eve_charge]]&lt;=15,"Low Charges",
IF(tbl_Customers[[#This Row],[total_eve_charge]]&lt;=20,"Medium Charges","High Charges"))</f>
        <v>High Charges</v>
      </c>
      <c r="AB10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29" t="str">
        <f>IF(tbl_Customers[[#This Row],[number_vmail_messages]] = 0, "No Usage", IF(tbl_Customers[[#This Row],[number_vmail_messages]] &lt;= 20, "Low Usage", IF(tbl_Customers[[#This Row],[number_vmail_messages]] &lt;= 40, "Medium Usgae", "High Usage")))</f>
        <v>No Usage</v>
      </c>
      <c r="AD1029" t="str">
        <f>IF(tbl_Customers[[#This Row],[total_day_minutes]]&lt;=150,"Low Usage", IF(tbl_Customers[[#This Row],[total_day_minutes]]&lt;=200,"Medium Usage", IF(tbl_Customers[[#This Row],[total_day_minutes]]&lt;=250,"High Usage","Very High Usage")))</f>
        <v>High Usage</v>
      </c>
      <c r="AE1029" t="str">
        <f>IF(tbl_Customers[[#This Row],[total_intl_calls]]&lt;=5,"Low Calls", IF(tbl_Customers[[#This Row],[total_intl_calls]]&lt;=10, "Medium Calls", "High Calls"))</f>
        <v>Low Calls</v>
      </c>
      <c r="AF10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29" s="36" t="str">
        <f>IF(tbl_Customers[[#This Row],[Churn_Risk_Score]]&gt;=10,"High Risk", IF(tbl_Customers[[#This Row],[Churn_Risk_Score]]&gt;=5,"Medium Risk","Low Risk"))</f>
        <v>Low Risk</v>
      </c>
    </row>
    <row r="1030" spans="1:33" x14ac:dyDescent="0.35">
      <c r="A1030">
        <v>1029</v>
      </c>
      <c r="B1030" t="s">
        <v>47</v>
      </c>
      <c r="C1030">
        <v>120</v>
      </c>
      <c r="D1030" t="s">
        <v>21</v>
      </c>
      <c r="E1030" t="s">
        <v>22</v>
      </c>
      <c r="F1030" t="s">
        <v>22</v>
      </c>
      <c r="G1030">
        <v>0</v>
      </c>
      <c r="H1030">
        <v>178.4</v>
      </c>
      <c r="I1030">
        <v>97</v>
      </c>
      <c r="J1030">
        <v>30.33</v>
      </c>
      <c r="K1030">
        <v>168.3</v>
      </c>
      <c r="L1030">
        <v>113</v>
      </c>
      <c r="M1030">
        <v>14.31</v>
      </c>
      <c r="N1030">
        <v>120.5</v>
      </c>
      <c r="O1030">
        <v>93</v>
      </c>
      <c r="P1030">
        <v>5.42</v>
      </c>
      <c r="Q1030">
        <v>9.3000000000000007</v>
      </c>
      <c r="R1030">
        <v>9</v>
      </c>
      <c r="S1030">
        <v>2.5099999999999998</v>
      </c>
      <c r="T1030">
        <v>1</v>
      </c>
      <c r="U1030" t="s">
        <v>22</v>
      </c>
      <c r="V1030">
        <f>IF(tbl_Customers[[#This Row],[churn]] = "yes", 1, 0)</f>
        <v>0</v>
      </c>
      <c r="W1030" t="str">
        <f>IF(tbl_Customers[[#This Row],[number_customer_service_calls]] &lt;= 1, "0-1 Calls", IF(tbl_Customers[[#This Row],[number_customer_service_calls]] &lt;= 3, "2-3 Calls", IF(tbl_Customers[[#This Row],[number_customer_service_calls]] &lt;=5, "4-5 Calls", "6+ Calls")))</f>
        <v>0-1 Calls</v>
      </c>
      <c r="X1030" t="str">
        <f>IF(tbl_Customers[[#This Row],[account_length]] &lt;= 50, "0-50", IF(tbl_Customers[[#This Row],[account_length]] &lt;=100, "51-100", IF(tbl_Customers[[#This Row],[account_length]] &lt;= 150, "101-150", "151+")))</f>
        <v>101-150</v>
      </c>
      <c r="Y1030" t="str">
        <f>IF(tbl_Customers[[#This Row],[total_intl_charge]] &lt;= 3, "Low Charges", "High Charges")</f>
        <v>Low Charges</v>
      </c>
      <c r="Z1030" t="str">
        <f>IF(tbl_Customers[[#This Row],[total_eve_calls]]&lt;=80,"Low Calls",
IF(tbl_Customers[[#This Row],[total_eve_calls]]&lt;=120,"Medium Calls","High Calls"))</f>
        <v>Medium Calls</v>
      </c>
      <c r="AA1030" t="str">
        <f>IF(tbl_Customers[[#This Row],[total_eve_charge]]&lt;=15,"Low Charges",
IF(tbl_Customers[[#This Row],[total_eve_charge]]&lt;=20,"Medium Charges","High Charges"))</f>
        <v>Low Charges</v>
      </c>
      <c r="AB10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0" t="str">
        <f>IF(tbl_Customers[[#This Row],[number_vmail_messages]] = 0, "No Usage", IF(tbl_Customers[[#This Row],[number_vmail_messages]] &lt;= 20, "Low Usage", IF(tbl_Customers[[#This Row],[number_vmail_messages]] &lt;= 40, "Medium Usgae", "High Usage")))</f>
        <v>No Usage</v>
      </c>
      <c r="AD1030" t="str">
        <f>IF(tbl_Customers[[#This Row],[total_day_minutes]]&lt;=150,"Low Usage", IF(tbl_Customers[[#This Row],[total_day_minutes]]&lt;=200,"Medium Usage", IF(tbl_Customers[[#This Row],[total_day_minutes]]&lt;=250,"High Usage","Very High Usage")))</f>
        <v>Medium Usage</v>
      </c>
      <c r="AE1030" t="str">
        <f>IF(tbl_Customers[[#This Row],[total_intl_calls]]&lt;=5,"Low Calls", IF(tbl_Customers[[#This Row],[total_intl_calls]]&lt;=10, "Medium Calls", "High Calls"))</f>
        <v>Medium Calls</v>
      </c>
      <c r="AF10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0" s="36" t="str">
        <f>IF(tbl_Customers[[#This Row],[Churn_Risk_Score]]&gt;=10,"High Risk", IF(tbl_Customers[[#This Row],[Churn_Risk_Score]]&gt;=5,"Medium Risk","Low Risk"))</f>
        <v>Low Risk</v>
      </c>
    </row>
    <row r="1031" spans="1:33" x14ac:dyDescent="0.35">
      <c r="A1031">
        <v>1030</v>
      </c>
      <c r="B1031" t="s">
        <v>55</v>
      </c>
      <c r="C1031">
        <v>74</v>
      </c>
      <c r="D1031" t="s">
        <v>21</v>
      </c>
      <c r="E1031" t="s">
        <v>22</v>
      </c>
      <c r="F1031" t="s">
        <v>22</v>
      </c>
      <c r="G1031">
        <v>0</v>
      </c>
      <c r="H1031">
        <v>106.4</v>
      </c>
      <c r="I1031">
        <v>84</v>
      </c>
      <c r="J1031">
        <v>18.09</v>
      </c>
      <c r="K1031">
        <v>140.19999999999999</v>
      </c>
      <c r="L1031">
        <v>104</v>
      </c>
      <c r="M1031">
        <v>11.92</v>
      </c>
      <c r="N1031">
        <v>90.9</v>
      </c>
      <c r="O1031">
        <v>81</v>
      </c>
      <c r="P1031">
        <v>4.09</v>
      </c>
      <c r="Q1031">
        <v>11.4</v>
      </c>
      <c r="R1031">
        <v>3</v>
      </c>
      <c r="S1031">
        <v>3.08</v>
      </c>
      <c r="T1031">
        <v>1</v>
      </c>
      <c r="U1031" t="s">
        <v>22</v>
      </c>
      <c r="V1031">
        <f>IF(tbl_Customers[[#This Row],[churn]] = "yes", 1, 0)</f>
        <v>0</v>
      </c>
      <c r="W1031" t="str">
        <f>IF(tbl_Customers[[#This Row],[number_customer_service_calls]] &lt;= 1, "0-1 Calls", IF(tbl_Customers[[#This Row],[number_customer_service_calls]] &lt;= 3, "2-3 Calls", IF(tbl_Customers[[#This Row],[number_customer_service_calls]] &lt;=5, "4-5 Calls", "6+ Calls")))</f>
        <v>0-1 Calls</v>
      </c>
      <c r="X1031" t="str">
        <f>IF(tbl_Customers[[#This Row],[account_length]] &lt;= 50, "0-50", IF(tbl_Customers[[#This Row],[account_length]] &lt;=100, "51-100", IF(tbl_Customers[[#This Row],[account_length]] &lt;= 150, "101-150", "151+")))</f>
        <v>51-100</v>
      </c>
      <c r="Y1031" t="str">
        <f>IF(tbl_Customers[[#This Row],[total_intl_charge]] &lt;= 3, "Low Charges", "High Charges")</f>
        <v>High Charges</v>
      </c>
      <c r="Z1031" t="str">
        <f>IF(tbl_Customers[[#This Row],[total_eve_calls]]&lt;=80,"Low Calls",
IF(tbl_Customers[[#This Row],[total_eve_calls]]&lt;=120,"Medium Calls","High Calls"))</f>
        <v>Medium Calls</v>
      </c>
      <c r="AA1031" t="str">
        <f>IF(tbl_Customers[[#This Row],[total_eve_charge]]&lt;=15,"Low Charges",
IF(tbl_Customers[[#This Row],[total_eve_charge]]&lt;=20,"Medium Charges","High Charges"))</f>
        <v>Low Charges</v>
      </c>
      <c r="AB10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1" t="str">
        <f>IF(tbl_Customers[[#This Row],[number_vmail_messages]] = 0, "No Usage", IF(tbl_Customers[[#This Row],[number_vmail_messages]] &lt;= 20, "Low Usage", IF(tbl_Customers[[#This Row],[number_vmail_messages]] &lt;= 40, "Medium Usgae", "High Usage")))</f>
        <v>No Usage</v>
      </c>
      <c r="AD1031" t="str">
        <f>IF(tbl_Customers[[#This Row],[total_day_minutes]]&lt;=150,"Low Usage", IF(tbl_Customers[[#This Row],[total_day_minutes]]&lt;=200,"Medium Usage", IF(tbl_Customers[[#This Row],[total_day_minutes]]&lt;=250,"High Usage","Very High Usage")))</f>
        <v>Low Usage</v>
      </c>
      <c r="AE1031" t="str">
        <f>IF(tbl_Customers[[#This Row],[total_intl_calls]]&lt;=5,"Low Calls", IF(tbl_Customers[[#This Row],[total_intl_calls]]&lt;=10, "Medium Calls", "High Calls"))</f>
        <v>Low Calls</v>
      </c>
      <c r="AF10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31" s="36" t="str">
        <f>IF(tbl_Customers[[#This Row],[Churn_Risk_Score]]&gt;=10,"High Risk", IF(tbl_Customers[[#This Row],[Churn_Risk_Score]]&gt;=5,"Medium Risk","Low Risk"))</f>
        <v>Low Risk</v>
      </c>
    </row>
    <row r="1032" spans="1:33" x14ac:dyDescent="0.35">
      <c r="A1032">
        <v>1031</v>
      </c>
      <c r="B1032" t="s">
        <v>50</v>
      </c>
      <c r="C1032">
        <v>109</v>
      </c>
      <c r="D1032" t="s">
        <v>28</v>
      </c>
      <c r="E1032" t="s">
        <v>22</v>
      </c>
      <c r="F1032" t="s">
        <v>22</v>
      </c>
      <c r="G1032">
        <v>0</v>
      </c>
      <c r="H1032">
        <v>170.7</v>
      </c>
      <c r="I1032">
        <v>101</v>
      </c>
      <c r="J1032">
        <v>29.02</v>
      </c>
      <c r="K1032">
        <v>240.2</v>
      </c>
      <c r="L1032">
        <v>82</v>
      </c>
      <c r="M1032">
        <v>20.420000000000002</v>
      </c>
      <c r="N1032">
        <v>119</v>
      </c>
      <c r="O1032">
        <v>112</v>
      </c>
      <c r="P1032">
        <v>5.36</v>
      </c>
      <c r="Q1032">
        <v>11.4</v>
      </c>
      <c r="R1032">
        <v>4</v>
      </c>
      <c r="S1032">
        <v>3.08</v>
      </c>
      <c r="T1032">
        <v>2</v>
      </c>
      <c r="U1032" t="s">
        <v>22</v>
      </c>
      <c r="V1032">
        <f>IF(tbl_Customers[[#This Row],[churn]] = "yes", 1, 0)</f>
        <v>0</v>
      </c>
      <c r="W1032" t="str">
        <f>IF(tbl_Customers[[#This Row],[number_customer_service_calls]] &lt;= 1, "0-1 Calls", IF(tbl_Customers[[#This Row],[number_customer_service_calls]] &lt;= 3, "2-3 Calls", IF(tbl_Customers[[#This Row],[number_customer_service_calls]] &lt;=5, "4-5 Calls", "6+ Calls")))</f>
        <v>2-3 Calls</v>
      </c>
      <c r="X1032" t="str">
        <f>IF(tbl_Customers[[#This Row],[account_length]] &lt;= 50, "0-50", IF(tbl_Customers[[#This Row],[account_length]] &lt;=100, "51-100", IF(tbl_Customers[[#This Row],[account_length]] &lt;= 150, "101-150", "151+")))</f>
        <v>101-150</v>
      </c>
      <c r="Y1032" t="str">
        <f>IF(tbl_Customers[[#This Row],[total_intl_charge]] &lt;= 3, "Low Charges", "High Charges")</f>
        <v>High Charges</v>
      </c>
      <c r="Z1032" t="str">
        <f>IF(tbl_Customers[[#This Row],[total_eve_calls]]&lt;=80,"Low Calls",
IF(tbl_Customers[[#This Row],[total_eve_calls]]&lt;=120,"Medium Calls","High Calls"))</f>
        <v>Medium Calls</v>
      </c>
      <c r="AA1032" t="str">
        <f>IF(tbl_Customers[[#This Row],[total_eve_charge]]&lt;=15,"Low Charges",
IF(tbl_Customers[[#This Row],[total_eve_charge]]&lt;=20,"Medium Charges","High Charges"))</f>
        <v>High Charges</v>
      </c>
      <c r="AB10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2" t="str">
        <f>IF(tbl_Customers[[#This Row],[number_vmail_messages]] = 0, "No Usage", IF(tbl_Customers[[#This Row],[number_vmail_messages]] &lt;= 20, "Low Usage", IF(tbl_Customers[[#This Row],[number_vmail_messages]] &lt;= 40, "Medium Usgae", "High Usage")))</f>
        <v>No Usage</v>
      </c>
      <c r="AD1032" t="str">
        <f>IF(tbl_Customers[[#This Row],[total_day_minutes]]&lt;=150,"Low Usage", IF(tbl_Customers[[#This Row],[total_day_minutes]]&lt;=200,"Medium Usage", IF(tbl_Customers[[#This Row],[total_day_minutes]]&lt;=250,"High Usage","Very High Usage")))</f>
        <v>Medium Usage</v>
      </c>
      <c r="AE1032" t="str">
        <f>IF(tbl_Customers[[#This Row],[total_intl_calls]]&lt;=5,"Low Calls", IF(tbl_Customers[[#This Row],[total_intl_calls]]&lt;=10, "Medium Calls", "High Calls"))</f>
        <v>Low Calls</v>
      </c>
      <c r="AF10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32" s="36" t="str">
        <f>IF(tbl_Customers[[#This Row],[Churn_Risk_Score]]&gt;=10,"High Risk", IF(tbl_Customers[[#This Row],[Churn_Risk_Score]]&gt;=5,"Medium Risk","Low Risk"))</f>
        <v>Low Risk</v>
      </c>
    </row>
    <row r="1033" spans="1:33" x14ac:dyDescent="0.35">
      <c r="A1033">
        <v>1032</v>
      </c>
      <c r="B1033" t="s">
        <v>30</v>
      </c>
      <c r="C1033">
        <v>162</v>
      </c>
      <c r="D1033" t="s">
        <v>28</v>
      </c>
      <c r="E1033" t="s">
        <v>22</v>
      </c>
      <c r="F1033" t="s">
        <v>23</v>
      </c>
      <c r="G1033">
        <v>33</v>
      </c>
      <c r="H1033">
        <v>184.5</v>
      </c>
      <c r="I1033">
        <v>139</v>
      </c>
      <c r="J1033">
        <v>31.37</v>
      </c>
      <c r="K1033">
        <v>183.2</v>
      </c>
      <c r="L1033">
        <v>78</v>
      </c>
      <c r="M1033">
        <v>15.57</v>
      </c>
      <c r="N1033">
        <v>127.4</v>
      </c>
      <c r="O1033">
        <v>106</v>
      </c>
      <c r="P1033">
        <v>5.73</v>
      </c>
      <c r="Q1033">
        <v>12.3</v>
      </c>
      <c r="R1033">
        <v>6</v>
      </c>
      <c r="S1033">
        <v>3.32</v>
      </c>
      <c r="T1033">
        <v>0</v>
      </c>
      <c r="U1033" t="s">
        <v>22</v>
      </c>
      <c r="V1033">
        <f>IF(tbl_Customers[[#This Row],[churn]] = "yes", 1, 0)</f>
        <v>0</v>
      </c>
      <c r="W1033" t="str">
        <f>IF(tbl_Customers[[#This Row],[number_customer_service_calls]] &lt;= 1, "0-1 Calls", IF(tbl_Customers[[#This Row],[number_customer_service_calls]] &lt;= 3, "2-3 Calls", IF(tbl_Customers[[#This Row],[number_customer_service_calls]] &lt;=5, "4-5 Calls", "6+ Calls")))</f>
        <v>0-1 Calls</v>
      </c>
      <c r="X1033" t="str">
        <f>IF(tbl_Customers[[#This Row],[account_length]] &lt;= 50, "0-50", IF(tbl_Customers[[#This Row],[account_length]] &lt;=100, "51-100", IF(tbl_Customers[[#This Row],[account_length]] &lt;= 150, "101-150", "151+")))</f>
        <v>151+</v>
      </c>
      <c r="Y1033" t="str">
        <f>IF(tbl_Customers[[#This Row],[total_intl_charge]] &lt;= 3, "Low Charges", "High Charges")</f>
        <v>High Charges</v>
      </c>
      <c r="Z1033" t="str">
        <f>IF(tbl_Customers[[#This Row],[total_eve_calls]]&lt;=80,"Low Calls",
IF(tbl_Customers[[#This Row],[total_eve_calls]]&lt;=120,"Medium Calls","High Calls"))</f>
        <v>Low Calls</v>
      </c>
      <c r="AA1033" t="str">
        <f>IF(tbl_Customers[[#This Row],[total_eve_charge]]&lt;=15,"Low Charges",
IF(tbl_Customers[[#This Row],[total_eve_charge]]&lt;=20,"Medium Charges","High Charges"))</f>
        <v>Medium Charges</v>
      </c>
      <c r="AB10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3" t="str">
        <f>IF(tbl_Customers[[#This Row],[number_vmail_messages]] = 0, "No Usage", IF(tbl_Customers[[#This Row],[number_vmail_messages]] &lt;= 20, "Low Usage", IF(tbl_Customers[[#This Row],[number_vmail_messages]] &lt;= 40, "Medium Usgae", "High Usage")))</f>
        <v>Medium Usgae</v>
      </c>
      <c r="AD1033" t="str">
        <f>IF(tbl_Customers[[#This Row],[total_day_minutes]]&lt;=150,"Low Usage", IF(tbl_Customers[[#This Row],[total_day_minutes]]&lt;=200,"Medium Usage", IF(tbl_Customers[[#This Row],[total_day_minutes]]&lt;=250,"High Usage","Very High Usage")))</f>
        <v>Medium Usage</v>
      </c>
      <c r="AE1033" t="str">
        <f>IF(tbl_Customers[[#This Row],[total_intl_calls]]&lt;=5,"Low Calls", IF(tbl_Customers[[#This Row],[total_intl_calls]]&lt;=10, "Medium Calls", "High Calls"))</f>
        <v>Medium Calls</v>
      </c>
      <c r="AF10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33" s="36" t="str">
        <f>IF(tbl_Customers[[#This Row],[Churn_Risk_Score]]&gt;=10,"High Risk", IF(tbl_Customers[[#This Row],[Churn_Risk_Score]]&gt;=5,"Medium Risk","Low Risk"))</f>
        <v>Low Risk</v>
      </c>
    </row>
    <row r="1034" spans="1:33" x14ac:dyDescent="0.35">
      <c r="A1034">
        <v>1033</v>
      </c>
      <c r="B1034" t="s">
        <v>70</v>
      </c>
      <c r="C1034">
        <v>124</v>
      </c>
      <c r="D1034" t="s">
        <v>28</v>
      </c>
      <c r="E1034" t="s">
        <v>22</v>
      </c>
      <c r="F1034" t="s">
        <v>23</v>
      </c>
      <c r="G1034">
        <v>37</v>
      </c>
      <c r="H1034">
        <v>161.19999999999999</v>
      </c>
      <c r="I1034">
        <v>109</v>
      </c>
      <c r="J1034">
        <v>27.4</v>
      </c>
      <c r="K1034">
        <v>204.2</v>
      </c>
      <c r="L1034">
        <v>79</v>
      </c>
      <c r="M1034">
        <v>17.36</v>
      </c>
      <c r="N1034">
        <v>231.5</v>
      </c>
      <c r="O1034">
        <v>87</v>
      </c>
      <c r="P1034">
        <v>10.42</v>
      </c>
      <c r="Q1034">
        <v>8.9</v>
      </c>
      <c r="R1034">
        <v>4</v>
      </c>
      <c r="S1034">
        <v>2.4</v>
      </c>
      <c r="T1034">
        <v>1</v>
      </c>
      <c r="U1034" t="s">
        <v>22</v>
      </c>
      <c r="V1034">
        <f>IF(tbl_Customers[[#This Row],[churn]] = "yes", 1, 0)</f>
        <v>0</v>
      </c>
      <c r="W1034" t="str">
        <f>IF(tbl_Customers[[#This Row],[number_customer_service_calls]] &lt;= 1, "0-1 Calls", IF(tbl_Customers[[#This Row],[number_customer_service_calls]] &lt;= 3, "2-3 Calls", IF(tbl_Customers[[#This Row],[number_customer_service_calls]] &lt;=5, "4-5 Calls", "6+ Calls")))</f>
        <v>0-1 Calls</v>
      </c>
      <c r="X1034" t="str">
        <f>IF(tbl_Customers[[#This Row],[account_length]] &lt;= 50, "0-50", IF(tbl_Customers[[#This Row],[account_length]] &lt;=100, "51-100", IF(tbl_Customers[[#This Row],[account_length]] &lt;= 150, "101-150", "151+")))</f>
        <v>101-150</v>
      </c>
      <c r="Y1034" t="str">
        <f>IF(tbl_Customers[[#This Row],[total_intl_charge]] &lt;= 3, "Low Charges", "High Charges")</f>
        <v>Low Charges</v>
      </c>
      <c r="Z1034" t="str">
        <f>IF(tbl_Customers[[#This Row],[total_eve_calls]]&lt;=80,"Low Calls",
IF(tbl_Customers[[#This Row],[total_eve_calls]]&lt;=120,"Medium Calls","High Calls"))</f>
        <v>Low Calls</v>
      </c>
      <c r="AA1034" t="str">
        <f>IF(tbl_Customers[[#This Row],[total_eve_charge]]&lt;=15,"Low Charges",
IF(tbl_Customers[[#This Row],[total_eve_charge]]&lt;=20,"Medium Charges","High Charges"))</f>
        <v>Medium Charges</v>
      </c>
      <c r="AB10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4" t="str">
        <f>IF(tbl_Customers[[#This Row],[number_vmail_messages]] = 0, "No Usage", IF(tbl_Customers[[#This Row],[number_vmail_messages]] &lt;= 20, "Low Usage", IF(tbl_Customers[[#This Row],[number_vmail_messages]] &lt;= 40, "Medium Usgae", "High Usage")))</f>
        <v>Medium Usgae</v>
      </c>
      <c r="AD1034" t="str">
        <f>IF(tbl_Customers[[#This Row],[total_day_minutes]]&lt;=150,"Low Usage", IF(tbl_Customers[[#This Row],[total_day_minutes]]&lt;=200,"Medium Usage", IF(tbl_Customers[[#This Row],[total_day_minutes]]&lt;=250,"High Usage","Very High Usage")))</f>
        <v>Medium Usage</v>
      </c>
      <c r="AE1034" t="str">
        <f>IF(tbl_Customers[[#This Row],[total_intl_calls]]&lt;=5,"Low Calls", IF(tbl_Customers[[#This Row],[total_intl_calls]]&lt;=10, "Medium Calls", "High Calls"))</f>
        <v>Low Calls</v>
      </c>
      <c r="AF10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34" s="36" t="str">
        <f>IF(tbl_Customers[[#This Row],[Churn_Risk_Score]]&gt;=10,"High Risk", IF(tbl_Customers[[#This Row],[Churn_Risk_Score]]&gt;=5,"Medium Risk","Low Risk"))</f>
        <v>Low Risk</v>
      </c>
    </row>
    <row r="1035" spans="1:33" x14ac:dyDescent="0.35">
      <c r="A1035">
        <v>1034</v>
      </c>
      <c r="B1035" t="s">
        <v>52</v>
      </c>
      <c r="C1035">
        <v>177</v>
      </c>
      <c r="D1035" t="s">
        <v>25</v>
      </c>
      <c r="E1035" t="s">
        <v>22</v>
      </c>
      <c r="F1035" t="s">
        <v>22</v>
      </c>
      <c r="G1035">
        <v>0</v>
      </c>
      <c r="H1035">
        <v>84.9</v>
      </c>
      <c r="I1035">
        <v>77</v>
      </c>
      <c r="J1035">
        <v>14.43</v>
      </c>
      <c r="K1035">
        <v>257.5</v>
      </c>
      <c r="L1035">
        <v>109</v>
      </c>
      <c r="M1035">
        <v>21.89</v>
      </c>
      <c r="N1035">
        <v>210.5</v>
      </c>
      <c r="O1035">
        <v>66</v>
      </c>
      <c r="P1035">
        <v>9.4700000000000006</v>
      </c>
      <c r="Q1035">
        <v>7.5</v>
      </c>
      <c r="R1035">
        <v>5</v>
      </c>
      <c r="S1035">
        <v>2.0299999999999998</v>
      </c>
      <c r="T1035">
        <v>2</v>
      </c>
      <c r="U1035" t="s">
        <v>22</v>
      </c>
      <c r="V1035">
        <f>IF(tbl_Customers[[#This Row],[churn]] = "yes", 1, 0)</f>
        <v>0</v>
      </c>
      <c r="W1035" t="str">
        <f>IF(tbl_Customers[[#This Row],[number_customer_service_calls]] &lt;= 1, "0-1 Calls", IF(tbl_Customers[[#This Row],[number_customer_service_calls]] &lt;= 3, "2-3 Calls", IF(tbl_Customers[[#This Row],[number_customer_service_calls]] &lt;=5, "4-5 Calls", "6+ Calls")))</f>
        <v>2-3 Calls</v>
      </c>
      <c r="X1035" t="str">
        <f>IF(tbl_Customers[[#This Row],[account_length]] &lt;= 50, "0-50", IF(tbl_Customers[[#This Row],[account_length]] &lt;=100, "51-100", IF(tbl_Customers[[#This Row],[account_length]] &lt;= 150, "101-150", "151+")))</f>
        <v>151+</v>
      </c>
      <c r="Y1035" t="str">
        <f>IF(tbl_Customers[[#This Row],[total_intl_charge]] &lt;= 3, "Low Charges", "High Charges")</f>
        <v>Low Charges</v>
      </c>
      <c r="Z1035" t="str">
        <f>IF(tbl_Customers[[#This Row],[total_eve_calls]]&lt;=80,"Low Calls",
IF(tbl_Customers[[#This Row],[total_eve_calls]]&lt;=120,"Medium Calls","High Calls"))</f>
        <v>Medium Calls</v>
      </c>
      <c r="AA1035" t="str">
        <f>IF(tbl_Customers[[#This Row],[total_eve_charge]]&lt;=15,"Low Charges",
IF(tbl_Customers[[#This Row],[total_eve_charge]]&lt;=20,"Medium Charges","High Charges"))</f>
        <v>High Charges</v>
      </c>
      <c r="AB10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5" t="str">
        <f>IF(tbl_Customers[[#This Row],[number_vmail_messages]] = 0, "No Usage", IF(tbl_Customers[[#This Row],[number_vmail_messages]] &lt;= 20, "Low Usage", IF(tbl_Customers[[#This Row],[number_vmail_messages]] &lt;= 40, "Medium Usgae", "High Usage")))</f>
        <v>No Usage</v>
      </c>
      <c r="AD1035" t="str">
        <f>IF(tbl_Customers[[#This Row],[total_day_minutes]]&lt;=150,"Low Usage", IF(tbl_Customers[[#This Row],[total_day_minutes]]&lt;=200,"Medium Usage", IF(tbl_Customers[[#This Row],[total_day_minutes]]&lt;=250,"High Usage","Very High Usage")))</f>
        <v>Low Usage</v>
      </c>
      <c r="AE1035" t="str">
        <f>IF(tbl_Customers[[#This Row],[total_intl_calls]]&lt;=5,"Low Calls", IF(tbl_Customers[[#This Row],[total_intl_calls]]&lt;=10, "Medium Calls", "High Calls"))</f>
        <v>Low Calls</v>
      </c>
      <c r="AF10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5" s="36" t="str">
        <f>IF(tbl_Customers[[#This Row],[Churn_Risk_Score]]&gt;=10,"High Risk", IF(tbl_Customers[[#This Row],[Churn_Risk_Score]]&gt;=5,"Medium Risk","Low Risk"))</f>
        <v>Low Risk</v>
      </c>
    </row>
    <row r="1036" spans="1:33" x14ac:dyDescent="0.35">
      <c r="A1036">
        <v>1035</v>
      </c>
      <c r="B1036" t="s">
        <v>51</v>
      </c>
      <c r="C1036">
        <v>91</v>
      </c>
      <c r="D1036" t="s">
        <v>28</v>
      </c>
      <c r="E1036" t="s">
        <v>22</v>
      </c>
      <c r="F1036" t="s">
        <v>22</v>
      </c>
      <c r="G1036">
        <v>0</v>
      </c>
      <c r="H1036">
        <v>217.9</v>
      </c>
      <c r="I1036">
        <v>71</v>
      </c>
      <c r="J1036">
        <v>37.04</v>
      </c>
      <c r="K1036">
        <v>230.1</v>
      </c>
      <c r="L1036">
        <v>116</v>
      </c>
      <c r="M1036">
        <v>19.559999999999999</v>
      </c>
      <c r="N1036">
        <v>232.1</v>
      </c>
      <c r="O1036">
        <v>110</v>
      </c>
      <c r="P1036">
        <v>10.44</v>
      </c>
      <c r="Q1036">
        <v>10.6</v>
      </c>
      <c r="R1036">
        <v>2</v>
      </c>
      <c r="S1036">
        <v>2.86</v>
      </c>
      <c r="T1036">
        <v>1</v>
      </c>
      <c r="U1036" t="s">
        <v>22</v>
      </c>
      <c r="V1036">
        <f>IF(tbl_Customers[[#This Row],[churn]] = "yes", 1, 0)</f>
        <v>0</v>
      </c>
      <c r="W1036" t="str">
        <f>IF(tbl_Customers[[#This Row],[number_customer_service_calls]] &lt;= 1, "0-1 Calls", IF(tbl_Customers[[#This Row],[number_customer_service_calls]] &lt;= 3, "2-3 Calls", IF(tbl_Customers[[#This Row],[number_customer_service_calls]] &lt;=5, "4-5 Calls", "6+ Calls")))</f>
        <v>0-1 Calls</v>
      </c>
      <c r="X1036" t="str">
        <f>IF(tbl_Customers[[#This Row],[account_length]] &lt;= 50, "0-50", IF(tbl_Customers[[#This Row],[account_length]] &lt;=100, "51-100", IF(tbl_Customers[[#This Row],[account_length]] &lt;= 150, "101-150", "151+")))</f>
        <v>51-100</v>
      </c>
      <c r="Y1036" t="str">
        <f>IF(tbl_Customers[[#This Row],[total_intl_charge]] &lt;= 3, "Low Charges", "High Charges")</f>
        <v>Low Charges</v>
      </c>
      <c r="Z1036" t="str">
        <f>IF(tbl_Customers[[#This Row],[total_eve_calls]]&lt;=80,"Low Calls",
IF(tbl_Customers[[#This Row],[total_eve_calls]]&lt;=120,"Medium Calls","High Calls"))</f>
        <v>Medium Calls</v>
      </c>
      <c r="AA1036" t="str">
        <f>IF(tbl_Customers[[#This Row],[total_eve_charge]]&lt;=15,"Low Charges",
IF(tbl_Customers[[#This Row],[total_eve_charge]]&lt;=20,"Medium Charges","High Charges"))</f>
        <v>Medium Charges</v>
      </c>
      <c r="AB10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36" t="str">
        <f>IF(tbl_Customers[[#This Row],[number_vmail_messages]] = 0, "No Usage", IF(tbl_Customers[[#This Row],[number_vmail_messages]] &lt;= 20, "Low Usage", IF(tbl_Customers[[#This Row],[number_vmail_messages]] &lt;= 40, "Medium Usgae", "High Usage")))</f>
        <v>No Usage</v>
      </c>
      <c r="AD1036" t="str">
        <f>IF(tbl_Customers[[#This Row],[total_day_minutes]]&lt;=150,"Low Usage", IF(tbl_Customers[[#This Row],[total_day_minutes]]&lt;=200,"Medium Usage", IF(tbl_Customers[[#This Row],[total_day_minutes]]&lt;=250,"High Usage","Very High Usage")))</f>
        <v>High Usage</v>
      </c>
      <c r="AE1036" t="str">
        <f>IF(tbl_Customers[[#This Row],[total_intl_calls]]&lt;=5,"Low Calls", IF(tbl_Customers[[#This Row],[total_intl_calls]]&lt;=10, "Medium Calls", "High Calls"))</f>
        <v>Low Calls</v>
      </c>
      <c r="AF10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6" s="36" t="str">
        <f>IF(tbl_Customers[[#This Row],[Churn_Risk_Score]]&gt;=10,"High Risk", IF(tbl_Customers[[#This Row],[Churn_Risk_Score]]&gt;=5,"Medium Risk","Low Risk"))</f>
        <v>Low Risk</v>
      </c>
    </row>
    <row r="1037" spans="1:33" x14ac:dyDescent="0.35">
      <c r="A1037">
        <v>1036</v>
      </c>
      <c r="B1037" t="s">
        <v>70</v>
      </c>
      <c r="C1037">
        <v>24</v>
      </c>
      <c r="D1037" t="s">
        <v>28</v>
      </c>
      <c r="E1037" t="s">
        <v>22</v>
      </c>
      <c r="F1037" t="s">
        <v>22</v>
      </c>
      <c r="G1037">
        <v>0</v>
      </c>
      <c r="H1037">
        <v>243</v>
      </c>
      <c r="I1037">
        <v>91</v>
      </c>
      <c r="J1037">
        <v>41.31</v>
      </c>
      <c r="K1037">
        <v>183.9</v>
      </c>
      <c r="L1037">
        <v>77</v>
      </c>
      <c r="M1037">
        <v>15.63</v>
      </c>
      <c r="N1037">
        <v>184.3</v>
      </c>
      <c r="O1037">
        <v>109</v>
      </c>
      <c r="P1037">
        <v>8.2899999999999991</v>
      </c>
      <c r="Q1037">
        <v>15.3</v>
      </c>
      <c r="R1037">
        <v>6</v>
      </c>
      <c r="S1037">
        <v>4.13</v>
      </c>
      <c r="T1037">
        <v>0</v>
      </c>
      <c r="U1037" t="s">
        <v>23</v>
      </c>
      <c r="V1037">
        <f>IF(tbl_Customers[[#This Row],[churn]] = "yes", 1, 0)</f>
        <v>1</v>
      </c>
      <c r="W1037" t="str">
        <f>IF(tbl_Customers[[#This Row],[number_customer_service_calls]] &lt;= 1, "0-1 Calls", IF(tbl_Customers[[#This Row],[number_customer_service_calls]] &lt;= 3, "2-3 Calls", IF(tbl_Customers[[#This Row],[number_customer_service_calls]] &lt;=5, "4-5 Calls", "6+ Calls")))</f>
        <v>0-1 Calls</v>
      </c>
      <c r="X1037" t="str">
        <f>IF(tbl_Customers[[#This Row],[account_length]] &lt;= 50, "0-50", IF(tbl_Customers[[#This Row],[account_length]] &lt;=100, "51-100", IF(tbl_Customers[[#This Row],[account_length]] &lt;= 150, "101-150", "151+")))</f>
        <v>0-50</v>
      </c>
      <c r="Y1037" t="str">
        <f>IF(tbl_Customers[[#This Row],[total_intl_charge]] &lt;= 3, "Low Charges", "High Charges")</f>
        <v>High Charges</v>
      </c>
      <c r="Z1037" t="str">
        <f>IF(tbl_Customers[[#This Row],[total_eve_calls]]&lt;=80,"Low Calls",
IF(tbl_Customers[[#This Row],[total_eve_calls]]&lt;=120,"Medium Calls","High Calls"))</f>
        <v>Low Calls</v>
      </c>
      <c r="AA1037" t="str">
        <f>IF(tbl_Customers[[#This Row],[total_eve_charge]]&lt;=15,"Low Charges",
IF(tbl_Customers[[#This Row],[total_eve_charge]]&lt;=20,"Medium Charges","High Charges"))</f>
        <v>Medium Charges</v>
      </c>
      <c r="AB10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7" t="str">
        <f>IF(tbl_Customers[[#This Row],[number_vmail_messages]] = 0, "No Usage", IF(tbl_Customers[[#This Row],[number_vmail_messages]] &lt;= 20, "Low Usage", IF(tbl_Customers[[#This Row],[number_vmail_messages]] &lt;= 40, "Medium Usgae", "High Usage")))</f>
        <v>No Usage</v>
      </c>
      <c r="AD1037" t="str">
        <f>IF(tbl_Customers[[#This Row],[total_day_minutes]]&lt;=150,"Low Usage", IF(tbl_Customers[[#This Row],[total_day_minutes]]&lt;=200,"Medium Usage", IF(tbl_Customers[[#This Row],[total_day_minutes]]&lt;=250,"High Usage","Very High Usage")))</f>
        <v>High Usage</v>
      </c>
      <c r="AE1037" t="str">
        <f>IF(tbl_Customers[[#This Row],[total_intl_calls]]&lt;=5,"Low Calls", IF(tbl_Customers[[#This Row],[total_intl_calls]]&lt;=10, "Medium Calls", "High Calls"))</f>
        <v>Medium Calls</v>
      </c>
      <c r="AF10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37" s="36" t="str">
        <f>IF(tbl_Customers[[#This Row],[Churn_Risk_Score]]&gt;=10,"High Risk", IF(tbl_Customers[[#This Row],[Churn_Risk_Score]]&gt;=5,"Medium Risk","Low Risk"))</f>
        <v>Low Risk</v>
      </c>
    </row>
    <row r="1038" spans="1:33" x14ac:dyDescent="0.35">
      <c r="A1038">
        <v>1037</v>
      </c>
      <c r="B1038" t="s">
        <v>72</v>
      </c>
      <c r="C1038">
        <v>48</v>
      </c>
      <c r="D1038" t="s">
        <v>28</v>
      </c>
      <c r="E1038" t="s">
        <v>22</v>
      </c>
      <c r="F1038" t="s">
        <v>22</v>
      </c>
      <c r="G1038">
        <v>0</v>
      </c>
      <c r="H1038">
        <v>128.19999999999999</v>
      </c>
      <c r="I1038">
        <v>71</v>
      </c>
      <c r="J1038">
        <v>21.79</v>
      </c>
      <c r="K1038">
        <v>48.1</v>
      </c>
      <c r="L1038">
        <v>78</v>
      </c>
      <c r="M1038">
        <v>4.09</v>
      </c>
      <c r="N1038">
        <v>116.3</v>
      </c>
      <c r="O1038">
        <v>80</v>
      </c>
      <c r="P1038">
        <v>5.23</v>
      </c>
      <c r="Q1038">
        <v>8.9</v>
      </c>
      <c r="R1038">
        <v>3</v>
      </c>
      <c r="S1038">
        <v>2.4</v>
      </c>
      <c r="T1038">
        <v>0</v>
      </c>
      <c r="U1038" t="s">
        <v>22</v>
      </c>
      <c r="V1038">
        <f>IF(tbl_Customers[[#This Row],[churn]] = "yes", 1, 0)</f>
        <v>0</v>
      </c>
      <c r="W1038" t="str">
        <f>IF(tbl_Customers[[#This Row],[number_customer_service_calls]] &lt;= 1, "0-1 Calls", IF(tbl_Customers[[#This Row],[number_customer_service_calls]] &lt;= 3, "2-3 Calls", IF(tbl_Customers[[#This Row],[number_customer_service_calls]] &lt;=5, "4-5 Calls", "6+ Calls")))</f>
        <v>0-1 Calls</v>
      </c>
      <c r="X1038" t="str">
        <f>IF(tbl_Customers[[#This Row],[account_length]] &lt;= 50, "0-50", IF(tbl_Customers[[#This Row],[account_length]] &lt;=100, "51-100", IF(tbl_Customers[[#This Row],[account_length]] &lt;= 150, "101-150", "151+")))</f>
        <v>0-50</v>
      </c>
      <c r="Y1038" t="str">
        <f>IF(tbl_Customers[[#This Row],[total_intl_charge]] &lt;= 3, "Low Charges", "High Charges")</f>
        <v>Low Charges</v>
      </c>
      <c r="Z1038" t="str">
        <f>IF(tbl_Customers[[#This Row],[total_eve_calls]]&lt;=80,"Low Calls",
IF(tbl_Customers[[#This Row],[total_eve_calls]]&lt;=120,"Medium Calls","High Calls"))</f>
        <v>Low Calls</v>
      </c>
      <c r="AA1038" t="str">
        <f>IF(tbl_Customers[[#This Row],[total_eve_charge]]&lt;=15,"Low Charges",
IF(tbl_Customers[[#This Row],[total_eve_charge]]&lt;=20,"Medium Charges","High Charges"))</f>
        <v>Low Charges</v>
      </c>
      <c r="AB10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8" t="str">
        <f>IF(tbl_Customers[[#This Row],[number_vmail_messages]] = 0, "No Usage", IF(tbl_Customers[[#This Row],[number_vmail_messages]] &lt;= 20, "Low Usage", IF(tbl_Customers[[#This Row],[number_vmail_messages]] &lt;= 40, "Medium Usgae", "High Usage")))</f>
        <v>No Usage</v>
      </c>
      <c r="AD1038" t="str">
        <f>IF(tbl_Customers[[#This Row],[total_day_minutes]]&lt;=150,"Low Usage", IF(tbl_Customers[[#This Row],[total_day_minutes]]&lt;=200,"Medium Usage", IF(tbl_Customers[[#This Row],[total_day_minutes]]&lt;=250,"High Usage","Very High Usage")))</f>
        <v>Low Usage</v>
      </c>
      <c r="AE1038" t="str">
        <f>IF(tbl_Customers[[#This Row],[total_intl_calls]]&lt;=5,"Low Calls", IF(tbl_Customers[[#This Row],[total_intl_calls]]&lt;=10, "Medium Calls", "High Calls"))</f>
        <v>Low Calls</v>
      </c>
      <c r="AF10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8" s="36" t="str">
        <f>IF(tbl_Customers[[#This Row],[Churn_Risk_Score]]&gt;=10,"High Risk", IF(tbl_Customers[[#This Row],[Churn_Risk_Score]]&gt;=5,"Medium Risk","Low Risk"))</f>
        <v>Low Risk</v>
      </c>
    </row>
    <row r="1039" spans="1:33" x14ac:dyDescent="0.35">
      <c r="A1039">
        <v>1038</v>
      </c>
      <c r="B1039" t="s">
        <v>34</v>
      </c>
      <c r="C1039">
        <v>86</v>
      </c>
      <c r="D1039" t="s">
        <v>25</v>
      </c>
      <c r="E1039" t="s">
        <v>22</v>
      </c>
      <c r="F1039" t="s">
        <v>22</v>
      </c>
      <c r="G1039">
        <v>0</v>
      </c>
      <c r="H1039">
        <v>126.3</v>
      </c>
      <c r="I1039">
        <v>115</v>
      </c>
      <c r="J1039">
        <v>21.47</v>
      </c>
      <c r="K1039">
        <v>168.8</v>
      </c>
      <c r="L1039">
        <v>112</v>
      </c>
      <c r="M1039">
        <v>14.35</v>
      </c>
      <c r="N1039">
        <v>154.6</v>
      </c>
      <c r="O1039">
        <v>95</v>
      </c>
      <c r="P1039">
        <v>6.96</v>
      </c>
      <c r="Q1039">
        <v>9.8000000000000007</v>
      </c>
      <c r="R1039">
        <v>7</v>
      </c>
      <c r="S1039">
        <v>2.65</v>
      </c>
      <c r="T1039">
        <v>2</v>
      </c>
      <c r="U1039" t="s">
        <v>22</v>
      </c>
      <c r="V1039">
        <f>IF(tbl_Customers[[#This Row],[churn]] = "yes", 1, 0)</f>
        <v>0</v>
      </c>
      <c r="W1039" t="str">
        <f>IF(tbl_Customers[[#This Row],[number_customer_service_calls]] &lt;= 1, "0-1 Calls", IF(tbl_Customers[[#This Row],[number_customer_service_calls]] &lt;= 3, "2-3 Calls", IF(tbl_Customers[[#This Row],[number_customer_service_calls]] &lt;=5, "4-5 Calls", "6+ Calls")))</f>
        <v>2-3 Calls</v>
      </c>
      <c r="X1039" t="str">
        <f>IF(tbl_Customers[[#This Row],[account_length]] &lt;= 50, "0-50", IF(tbl_Customers[[#This Row],[account_length]] &lt;=100, "51-100", IF(tbl_Customers[[#This Row],[account_length]] &lt;= 150, "101-150", "151+")))</f>
        <v>51-100</v>
      </c>
      <c r="Y1039" t="str">
        <f>IF(tbl_Customers[[#This Row],[total_intl_charge]] &lt;= 3, "Low Charges", "High Charges")</f>
        <v>Low Charges</v>
      </c>
      <c r="Z1039" t="str">
        <f>IF(tbl_Customers[[#This Row],[total_eve_calls]]&lt;=80,"Low Calls",
IF(tbl_Customers[[#This Row],[total_eve_calls]]&lt;=120,"Medium Calls","High Calls"))</f>
        <v>Medium Calls</v>
      </c>
      <c r="AA1039" t="str">
        <f>IF(tbl_Customers[[#This Row],[total_eve_charge]]&lt;=15,"Low Charges",
IF(tbl_Customers[[#This Row],[total_eve_charge]]&lt;=20,"Medium Charges","High Charges"))</f>
        <v>Low Charges</v>
      </c>
      <c r="AB10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9" t="str">
        <f>IF(tbl_Customers[[#This Row],[number_vmail_messages]] = 0, "No Usage", IF(tbl_Customers[[#This Row],[number_vmail_messages]] &lt;= 20, "Low Usage", IF(tbl_Customers[[#This Row],[number_vmail_messages]] &lt;= 40, "Medium Usgae", "High Usage")))</f>
        <v>No Usage</v>
      </c>
      <c r="AD1039" t="str">
        <f>IF(tbl_Customers[[#This Row],[total_day_minutes]]&lt;=150,"Low Usage", IF(tbl_Customers[[#This Row],[total_day_minutes]]&lt;=200,"Medium Usage", IF(tbl_Customers[[#This Row],[total_day_minutes]]&lt;=250,"High Usage","Very High Usage")))</f>
        <v>Low Usage</v>
      </c>
      <c r="AE1039" t="str">
        <f>IF(tbl_Customers[[#This Row],[total_intl_calls]]&lt;=5,"Low Calls", IF(tbl_Customers[[#This Row],[total_intl_calls]]&lt;=10, "Medium Calls", "High Calls"))</f>
        <v>Medium Calls</v>
      </c>
      <c r="AF10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9" s="36" t="str">
        <f>IF(tbl_Customers[[#This Row],[Churn_Risk_Score]]&gt;=10,"High Risk", IF(tbl_Customers[[#This Row],[Churn_Risk_Score]]&gt;=5,"Medium Risk","Low Risk"))</f>
        <v>Low Risk</v>
      </c>
    </row>
    <row r="1040" spans="1:33" x14ac:dyDescent="0.35">
      <c r="A1040">
        <v>1039</v>
      </c>
      <c r="B1040" t="s">
        <v>42</v>
      </c>
      <c r="C1040">
        <v>163</v>
      </c>
      <c r="D1040" t="s">
        <v>28</v>
      </c>
      <c r="E1040" t="s">
        <v>22</v>
      </c>
      <c r="F1040" t="s">
        <v>22</v>
      </c>
      <c r="G1040">
        <v>0</v>
      </c>
      <c r="H1040">
        <v>178.7</v>
      </c>
      <c r="I1040">
        <v>56</v>
      </c>
      <c r="J1040">
        <v>30.38</v>
      </c>
      <c r="K1040">
        <v>215.7</v>
      </c>
      <c r="L1040">
        <v>79</v>
      </c>
      <c r="M1040">
        <v>18.329999999999998</v>
      </c>
      <c r="N1040">
        <v>152.69999999999999</v>
      </c>
      <c r="O1040">
        <v>84</v>
      </c>
      <c r="P1040">
        <v>6.87</v>
      </c>
      <c r="Q1040">
        <v>10.6</v>
      </c>
      <c r="R1040">
        <v>2</v>
      </c>
      <c r="S1040">
        <v>2.86</v>
      </c>
      <c r="T1040">
        <v>4</v>
      </c>
      <c r="U1040" t="s">
        <v>22</v>
      </c>
      <c r="V1040">
        <f>IF(tbl_Customers[[#This Row],[churn]] = "yes", 1, 0)</f>
        <v>0</v>
      </c>
      <c r="W1040" t="str">
        <f>IF(tbl_Customers[[#This Row],[number_customer_service_calls]] &lt;= 1, "0-1 Calls", IF(tbl_Customers[[#This Row],[number_customer_service_calls]] &lt;= 3, "2-3 Calls", IF(tbl_Customers[[#This Row],[number_customer_service_calls]] &lt;=5, "4-5 Calls", "6+ Calls")))</f>
        <v>4-5 Calls</v>
      </c>
      <c r="X1040" t="str">
        <f>IF(tbl_Customers[[#This Row],[account_length]] &lt;= 50, "0-50", IF(tbl_Customers[[#This Row],[account_length]] &lt;=100, "51-100", IF(tbl_Customers[[#This Row],[account_length]] &lt;= 150, "101-150", "151+")))</f>
        <v>151+</v>
      </c>
      <c r="Y1040" t="str">
        <f>IF(tbl_Customers[[#This Row],[total_intl_charge]] &lt;= 3, "Low Charges", "High Charges")</f>
        <v>Low Charges</v>
      </c>
      <c r="Z1040" t="str">
        <f>IF(tbl_Customers[[#This Row],[total_eve_calls]]&lt;=80,"Low Calls",
IF(tbl_Customers[[#This Row],[total_eve_calls]]&lt;=120,"Medium Calls","High Calls"))</f>
        <v>Low Calls</v>
      </c>
      <c r="AA1040" t="str">
        <f>IF(tbl_Customers[[#This Row],[total_eve_charge]]&lt;=15,"Low Charges",
IF(tbl_Customers[[#This Row],[total_eve_charge]]&lt;=20,"Medium Charges","High Charges"))</f>
        <v>Medium Charges</v>
      </c>
      <c r="AB10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0" t="str">
        <f>IF(tbl_Customers[[#This Row],[number_vmail_messages]] = 0, "No Usage", IF(tbl_Customers[[#This Row],[number_vmail_messages]] &lt;= 20, "Low Usage", IF(tbl_Customers[[#This Row],[number_vmail_messages]] &lt;= 40, "Medium Usgae", "High Usage")))</f>
        <v>No Usage</v>
      </c>
      <c r="AD1040" t="str">
        <f>IF(tbl_Customers[[#This Row],[total_day_minutes]]&lt;=150,"Low Usage", IF(tbl_Customers[[#This Row],[total_day_minutes]]&lt;=200,"Medium Usage", IF(tbl_Customers[[#This Row],[total_day_minutes]]&lt;=250,"High Usage","Very High Usage")))</f>
        <v>Medium Usage</v>
      </c>
      <c r="AE1040" t="str">
        <f>IF(tbl_Customers[[#This Row],[total_intl_calls]]&lt;=5,"Low Calls", IF(tbl_Customers[[#This Row],[total_intl_calls]]&lt;=10, "Medium Calls", "High Calls"))</f>
        <v>Low Calls</v>
      </c>
      <c r="AF10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40" s="36" t="str">
        <f>IF(tbl_Customers[[#This Row],[Churn_Risk_Score]]&gt;=10,"High Risk", IF(tbl_Customers[[#This Row],[Churn_Risk_Score]]&gt;=5,"Medium Risk","Low Risk"))</f>
        <v>Medium Risk</v>
      </c>
    </row>
    <row r="1041" spans="1:33" x14ac:dyDescent="0.35">
      <c r="A1041">
        <v>1040</v>
      </c>
      <c r="B1041" t="s">
        <v>69</v>
      </c>
      <c r="C1041">
        <v>91</v>
      </c>
      <c r="D1041" t="s">
        <v>28</v>
      </c>
      <c r="E1041" t="s">
        <v>22</v>
      </c>
      <c r="F1041" t="s">
        <v>22</v>
      </c>
      <c r="G1041">
        <v>0</v>
      </c>
      <c r="H1041">
        <v>159</v>
      </c>
      <c r="I1041">
        <v>109</v>
      </c>
      <c r="J1041">
        <v>27.03</v>
      </c>
      <c r="K1041">
        <v>255.1</v>
      </c>
      <c r="L1041">
        <v>142</v>
      </c>
      <c r="M1041">
        <v>21.68</v>
      </c>
      <c r="N1041">
        <v>82.4</v>
      </c>
      <c r="O1041">
        <v>73</v>
      </c>
      <c r="P1041">
        <v>3.71</v>
      </c>
      <c r="Q1041">
        <v>10.1</v>
      </c>
      <c r="R1041">
        <v>4</v>
      </c>
      <c r="S1041">
        <v>2.73</v>
      </c>
      <c r="T1041">
        <v>0</v>
      </c>
      <c r="U1041" t="s">
        <v>22</v>
      </c>
      <c r="V1041">
        <f>IF(tbl_Customers[[#This Row],[churn]] = "yes", 1, 0)</f>
        <v>0</v>
      </c>
      <c r="W1041" t="str">
        <f>IF(tbl_Customers[[#This Row],[number_customer_service_calls]] &lt;= 1, "0-1 Calls", IF(tbl_Customers[[#This Row],[number_customer_service_calls]] &lt;= 3, "2-3 Calls", IF(tbl_Customers[[#This Row],[number_customer_service_calls]] &lt;=5, "4-5 Calls", "6+ Calls")))</f>
        <v>0-1 Calls</v>
      </c>
      <c r="X1041" t="str">
        <f>IF(tbl_Customers[[#This Row],[account_length]] &lt;= 50, "0-50", IF(tbl_Customers[[#This Row],[account_length]] &lt;=100, "51-100", IF(tbl_Customers[[#This Row],[account_length]] &lt;= 150, "101-150", "151+")))</f>
        <v>51-100</v>
      </c>
      <c r="Y1041" t="str">
        <f>IF(tbl_Customers[[#This Row],[total_intl_charge]] &lt;= 3, "Low Charges", "High Charges")</f>
        <v>Low Charges</v>
      </c>
      <c r="Z1041" t="str">
        <f>IF(tbl_Customers[[#This Row],[total_eve_calls]]&lt;=80,"Low Calls",
IF(tbl_Customers[[#This Row],[total_eve_calls]]&lt;=120,"Medium Calls","High Calls"))</f>
        <v>High Calls</v>
      </c>
      <c r="AA1041" t="str">
        <f>IF(tbl_Customers[[#This Row],[total_eve_charge]]&lt;=15,"Low Charges",
IF(tbl_Customers[[#This Row],[total_eve_charge]]&lt;=20,"Medium Charges","High Charges"))</f>
        <v>High Charges</v>
      </c>
      <c r="AB10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1" t="str">
        <f>IF(tbl_Customers[[#This Row],[number_vmail_messages]] = 0, "No Usage", IF(tbl_Customers[[#This Row],[number_vmail_messages]] &lt;= 20, "Low Usage", IF(tbl_Customers[[#This Row],[number_vmail_messages]] &lt;= 40, "Medium Usgae", "High Usage")))</f>
        <v>No Usage</v>
      </c>
      <c r="AD1041" t="str">
        <f>IF(tbl_Customers[[#This Row],[total_day_minutes]]&lt;=150,"Low Usage", IF(tbl_Customers[[#This Row],[total_day_minutes]]&lt;=200,"Medium Usage", IF(tbl_Customers[[#This Row],[total_day_minutes]]&lt;=250,"High Usage","Very High Usage")))</f>
        <v>Medium Usage</v>
      </c>
      <c r="AE1041" t="str">
        <f>IF(tbl_Customers[[#This Row],[total_intl_calls]]&lt;=5,"Low Calls", IF(tbl_Customers[[#This Row],[total_intl_calls]]&lt;=10, "Medium Calls", "High Calls"))</f>
        <v>Low Calls</v>
      </c>
      <c r="AF10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41" s="36" t="str">
        <f>IF(tbl_Customers[[#This Row],[Churn_Risk_Score]]&gt;=10,"High Risk", IF(tbl_Customers[[#This Row],[Churn_Risk_Score]]&gt;=5,"Medium Risk","Low Risk"))</f>
        <v>Low Risk</v>
      </c>
    </row>
    <row r="1042" spans="1:33" x14ac:dyDescent="0.35">
      <c r="A1042">
        <v>1041</v>
      </c>
      <c r="B1042" t="s">
        <v>37</v>
      </c>
      <c r="C1042">
        <v>56</v>
      </c>
      <c r="D1042" t="s">
        <v>28</v>
      </c>
      <c r="E1042" t="s">
        <v>22</v>
      </c>
      <c r="F1042" t="s">
        <v>22</v>
      </c>
      <c r="G1042">
        <v>0</v>
      </c>
      <c r="H1042">
        <v>150.9</v>
      </c>
      <c r="I1042">
        <v>79</v>
      </c>
      <c r="J1042">
        <v>25.65</v>
      </c>
      <c r="K1042">
        <v>161.80000000000001</v>
      </c>
      <c r="L1042">
        <v>87</v>
      </c>
      <c r="M1042">
        <v>13.75</v>
      </c>
      <c r="N1042">
        <v>167.7</v>
      </c>
      <c r="O1042">
        <v>115</v>
      </c>
      <c r="P1042">
        <v>7.55</v>
      </c>
      <c r="Q1042">
        <v>11.7</v>
      </c>
      <c r="R1042">
        <v>5</v>
      </c>
      <c r="S1042">
        <v>3.16</v>
      </c>
      <c r="T1042">
        <v>3</v>
      </c>
      <c r="U1042" t="s">
        <v>22</v>
      </c>
      <c r="V1042">
        <f>IF(tbl_Customers[[#This Row],[churn]] = "yes", 1, 0)</f>
        <v>0</v>
      </c>
      <c r="W1042" t="str">
        <f>IF(tbl_Customers[[#This Row],[number_customer_service_calls]] &lt;= 1, "0-1 Calls", IF(tbl_Customers[[#This Row],[number_customer_service_calls]] &lt;= 3, "2-3 Calls", IF(tbl_Customers[[#This Row],[number_customer_service_calls]] &lt;=5, "4-5 Calls", "6+ Calls")))</f>
        <v>2-3 Calls</v>
      </c>
      <c r="X1042" t="str">
        <f>IF(tbl_Customers[[#This Row],[account_length]] &lt;= 50, "0-50", IF(tbl_Customers[[#This Row],[account_length]] &lt;=100, "51-100", IF(tbl_Customers[[#This Row],[account_length]] &lt;= 150, "101-150", "151+")))</f>
        <v>51-100</v>
      </c>
      <c r="Y1042" t="str">
        <f>IF(tbl_Customers[[#This Row],[total_intl_charge]] &lt;= 3, "Low Charges", "High Charges")</f>
        <v>High Charges</v>
      </c>
      <c r="Z1042" t="str">
        <f>IF(tbl_Customers[[#This Row],[total_eve_calls]]&lt;=80,"Low Calls",
IF(tbl_Customers[[#This Row],[total_eve_calls]]&lt;=120,"Medium Calls","High Calls"))</f>
        <v>Medium Calls</v>
      </c>
      <c r="AA1042" t="str">
        <f>IF(tbl_Customers[[#This Row],[total_eve_charge]]&lt;=15,"Low Charges",
IF(tbl_Customers[[#This Row],[total_eve_charge]]&lt;=20,"Medium Charges","High Charges"))</f>
        <v>Low Charges</v>
      </c>
      <c r="AB10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2" t="str">
        <f>IF(tbl_Customers[[#This Row],[number_vmail_messages]] = 0, "No Usage", IF(tbl_Customers[[#This Row],[number_vmail_messages]] &lt;= 20, "Low Usage", IF(tbl_Customers[[#This Row],[number_vmail_messages]] &lt;= 40, "Medium Usgae", "High Usage")))</f>
        <v>No Usage</v>
      </c>
      <c r="AD1042" t="str">
        <f>IF(tbl_Customers[[#This Row],[total_day_minutes]]&lt;=150,"Low Usage", IF(tbl_Customers[[#This Row],[total_day_minutes]]&lt;=200,"Medium Usage", IF(tbl_Customers[[#This Row],[total_day_minutes]]&lt;=250,"High Usage","Very High Usage")))</f>
        <v>Medium Usage</v>
      </c>
      <c r="AE1042" t="str">
        <f>IF(tbl_Customers[[#This Row],[total_intl_calls]]&lt;=5,"Low Calls", IF(tbl_Customers[[#This Row],[total_intl_calls]]&lt;=10, "Medium Calls", "High Calls"))</f>
        <v>Low Calls</v>
      </c>
      <c r="AF10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42" s="36" t="str">
        <f>IF(tbl_Customers[[#This Row],[Churn_Risk_Score]]&gt;=10,"High Risk", IF(tbl_Customers[[#This Row],[Churn_Risk_Score]]&gt;=5,"Medium Risk","Low Risk"))</f>
        <v>Low Risk</v>
      </c>
    </row>
    <row r="1043" spans="1:33" x14ac:dyDescent="0.35">
      <c r="A1043">
        <v>1042</v>
      </c>
      <c r="B1043" t="s">
        <v>20</v>
      </c>
      <c r="C1043">
        <v>147</v>
      </c>
      <c r="D1043" t="s">
        <v>21</v>
      </c>
      <c r="E1043" t="s">
        <v>23</v>
      </c>
      <c r="F1043" t="s">
        <v>23</v>
      </c>
      <c r="G1043">
        <v>24</v>
      </c>
      <c r="H1043">
        <v>219.9</v>
      </c>
      <c r="I1043">
        <v>118</v>
      </c>
      <c r="J1043">
        <v>37.380000000000003</v>
      </c>
      <c r="K1043">
        <v>208.5</v>
      </c>
      <c r="L1043">
        <v>116</v>
      </c>
      <c r="M1043">
        <v>17.72</v>
      </c>
      <c r="N1043">
        <v>352.5</v>
      </c>
      <c r="O1043">
        <v>111</v>
      </c>
      <c r="P1043">
        <v>15.86</v>
      </c>
      <c r="Q1043">
        <v>8.1</v>
      </c>
      <c r="R1043">
        <v>4</v>
      </c>
      <c r="S1043">
        <v>2.19</v>
      </c>
      <c r="T1043">
        <v>3</v>
      </c>
      <c r="U1043" t="s">
        <v>22</v>
      </c>
      <c r="V1043">
        <f>IF(tbl_Customers[[#This Row],[churn]] = "yes", 1, 0)</f>
        <v>0</v>
      </c>
      <c r="W1043" t="str">
        <f>IF(tbl_Customers[[#This Row],[number_customer_service_calls]] &lt;= 1, "0-1 Calls", IF(tbl_Customers[[#This Row],[number_customer_service_calls]] &lt;= 3, "2-3 Calls", IF(tbl_Customers[[#This Row],[number_customer_service_calls]] &lt;=5, "4-5 Calls", "6+ Calls")))</f>
        <v>2-3 Calls</v>
      </c>
      <c r="X1043" t="str">
        <f>IF(tbl_Customers[[#This Row],[account_length]] &lt;= 50, "0-50", IF(tbl_Customers[[#This Row],[account_length]] &lt;=100, "51-100", IF(tbl_Customers[[#This Row],[account_length]] &lt;= 150, "101-150", "151+")))</f>
        <v>101-150</v>
      </c>
      <c r="Y1043" t="str">
        <f>IF(tbl_Customers[[#This Row],[total_intl_charge]] &lt;= 3, "Low Charges", "High Charges")</f>
        <v>Low Charges</v>
      </c>
      <c r="Z1043" t="str">
        <f>IF(tbl_Customers[[#This Row],[total_eve_calls]]&lt;=80,"Low Calls",
IF(tbl_Customers[[#This Row],[total_eve_calls]]&lt;=120,"Medium Calls","High Calls"))</f>
        <v>Medium Calls</v>
      </c>
      <c r="AA1043" t="str">
        <f>IF(tbl_Customers[[#This Row],[total_eve_charge]]&lt;=15,"Low Charges",
IF(tbl_Customers[[#This Row],[total_eve_charge]]&lt;=20,"Medium Charges","High Charges"))</f>
        <v>Medium Charges</v>
      </c>
      <c r="AB10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3" t="str">
        <f>IF(tbl_Customers[[#This Row],[number_vmail_messages]] = 0, "No Usage", IF(tbl_Customers[[#This Row],[number_vmail_messages]] &lt;= 20, "Low Usage", IF(tbl_Customers[[#This Row],[number_vmail_messages]] &lt;= 40, "Medium Usgae", "High Usage")))</f>
        <v>Medium Usgae</v>
      </c>
      <c r="AD1043" t="str">
        <f>IF(tbl_Customers[[#This Row],[total_day_minutes]]&lt;=150,"Low Usage", IF(tbl_Customers[[#This Row],[total_day_minutes]]&lt;=200,"Medium Usage", IF(tbl_Customers[[#This Row],[total_day_minutes]]&lt;=250,"High Usage","Very High Usage")))</f>
        <v>High Usage</v>
      </c>
      <c r="AE1043" t="str">
        <f>IF(tbl_Customers[[#This Row],[total_intl_calls]]&lt;=5,"Low Calls", IF(tbl_Customers[[#This Row],[total_intl_calls]]&lt;=10, "Medium Calls", "High Calls"))</f>
        <v>Low Calls</v>
      </c>
      <c r="AF10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43" s="36" t="str">
        <f>IF(tbl_Customers[[#This Row],[Churn_Risk_Score]]&gt;=10,"High Risk", IF(tbl_Customers[[#This Row],[Churn_Risk_Score]]&gt;=5,"Medium Risk","Low Risk"))</f>
        <v>Low Risk</v>
      </c>
    </row>
    <row r="1044" spans="1:33" x14ac:dyDescent="0.35">
      <c r="A1044">
        <v>1043</v>
      </c>
      <c r="B1044" t="s">
        <v>39</v>
      </c>
      <c r="C1044">
        <v>64</v>
      </c>
      <c r="D1044" t="s">
        <v>21</v>
      </c>
      <c r="E1044" t="s">
        <v>22</v>
      </c>
      <c r="F1044" t="s">
        <v>22</v>
      </c>
      <c r="G1044">
        <v>0</v>
      </c>
      <c r="H1044">
        <v>168</v>
      </c>
      <c r="I1044">
        <v>116</v>
      </c>
      <c r="J1044">
        <v>28.56</v>
      </c>
      <c r="K1044">
        <v>192.4</v>
      </c>
      <c r="L1044">
        <v>94</v>
      </c>
      <c r="M1044">
        <v>16.350000000000001</v>
      </c>
      <c r="N1044">
        <v>166.5</v>
      </c>
      <c r="O1044">
        <v>98</v>
      </c>
      <c r="P1044">
        <v>7.49</v>
      </c>
      <c r="Q1044">
        <v>10.1</v>
      </c>
      <c r="R1044">
        <v>3</v>
      </c>
      <c r="S1044">
        <v>2.73</v>
      </c>
      <c r="T1044">
        <v>2</v>
      </c>
      <c r="U1044" t="s">
        <v>22</v>
      </c>
      <c r="V1044">
        <f>IF(tbl_Customers[[#This Row],[churn]] = "yes", 1, 0)</f>
        <v>0</v>
      </c>
      <c r="W1044" t="str">
        <f>IF(tbl_Customers[[#This Row],[number_customer_service_calls]] &lt;= 1, "0-1 Calls", IF(tbl_Customers[[#This Row],[number_customer_service_calls]] &lt;= 3, "2-3 Calls", IF(tbl_Customers[[#This Row],[number_customer_service_calls]] &lt;=5, "4-5 Calls", "6+ Calls")))</f>
        <v>2-3 Calls</v>
      </c>
      <c r="X1044" t="str">
        <f>IF(tbl_Customers[[#This Row],[account_length]] &lt;= 50, "0-50", IF(tbl_Customers[[#This Row],[account_length]] &lt;=100, "51-100", IF(tbl_Customers[[#This Row],[account_length]] &lt;= 150, "101-150", "151+")))</f>
        <v>51-100</v>
      </c>
      <c r="Y1044" t="str">
        <f>IF(tbl_Customers[[#This Row],[total_intl_charge]] &lt;= 3, "Low Charges", "High Charges")</f>
        <v>Low Charges</v>
      </c>
      <c r="Z1044" t="str">
        <f>IF(tbl_Customers[[#This Row],[total_eve_calls]]&lt;=80,"Low Calls",
IF(tbl_Customers[[#This Row],[total_eve_calls]]&lt;=120,"Medium Calls","High Calls"))</f>
        <v>Medium Calls</v>
      </c>
      <c r="AA1044" t="str">
        <f>IF(tbl_Customers[[#This Row],[total_eve_charge]]&lt;=15,"Low Charges",
IF(tbl_Customers[[#This Row],[total_eve_charge]]&lt;=20,"Medium Charges","High Charges"))</f>
        <v>Medium Charges</v>
      </c>
      <c r="AB10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4" t="str">
        <f>IF(tbl_Customers[[#This Row],[number_vmail_messages]] = 0, "No Usage", IF(tbl_Customers[[#This Row],[number_vmail_messages]] &lt;= 20, "Low Usage", IF(tbl_Customers[[#This Row],[number_vmail_messages]] &lt;= 40, "Medium Usgae", "High Usage")))</f>
        <v>No Usage</v>
      </c>
      <c r="AD1044" t="str">
        <f>IF(tbl_Customers[[#This Row],[total_day_minutes]]&lt;=150,"Low Usage", IF(tbl_Customers[[#This Row],[total_day_minutes]]&lt;=200,"Medium Usage", IF(tbl_Customers[[#This Row],[total_day_minutes]]&lt;=250,"High Usage","Very High Usage")))</f>
        <v>Medium Usage</v>
      </c>
      <c r="AE1044" t="str">
        <f>IF(tbl_Customers[[#This Row],[total_intl_calls]]&lt;=5,"Low Calls", IF(tbl_Customers[[#This Row],[total_intl_calls]]&lt;=10, "Medium Calls", "High Calls"))</f>
        <v>Low Calls</v>
      </c>
      <c r="AF10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44" s="36" t="str">
        <f>IF(tbl_Customers[[#This Row],[Churn_Risk_Score]]&gt;=10,"High Risk", IF(tbl_Customers[[#This Row],[Churn_Risk_Score]]&gt;=5,"Medium Risk","Low Risk"))</f>
        <v>Low Risk</v>
      </c>
    </row>
    <row r="1045" spans="1:33" x14ac:dyDescent="0.35">
      <c r="A1045">
        <v>1044</v>
      </c>
      <c r="B1045" t="s">
        <v>71</v>
      </c>
      <c r="C1045">
        <v>108</v>
      </c>
      <c r="D1045" t="s">
        <v>28</v>
      </c>
      <c r="E1045" t="s">
        <v>22</v>
      </c>
      <c r="F1045" t="s">
        <v>23</v>
      </c>
      <c r="G1045">
        <v>34</v>
      </c>
      <c r="H1045">
        <v>162.1</v>
      </c>
      <c r="I1045">
        <v>83</v>
      </c>
      <c r="J1045">
        <v>27.56</v>
      </c>
      <c r="K1045">
        <v>171.8</v>
      </c>
      <c r="L1045">
        <v>117</v>
      </c>
      <c r="M1045">
        <v>14.6</v>
      </c>
      <c r="N1045">
        <v>259.8</v>
      </c>
      <c r="O1045">
        <v>76</v>
      </c>
      <c r="P1045">
        <v>11.69</v>
      </c>
      <c r="Q1045">
        <v>9.6</v>
      </c>
      <c r="R1045">
        <v>3</v>
      </c>
      <c r="S1045">
        <v>2.59</v>
      </c>
      <c r="T1045">
        <v>4</v>
      </c>
      <c r="U1045" t="s">
        <v>23</v>
      </c>
      <c r="V1045">
        <f>IF(tbl_Customers[[#This Row],[churn]] = "yes", 1, 0)</f>
        <v>1</v>
      </c>
      <c r="W1045" t="str">
        <f>IF(tbl_Customers[[#This Row],[number_customer_service_calls]] &lt;= 1, "0-1 Calls", IF(tbl_Customers[[#This Row],[number_customer_service_calls]] &lt;= 3, "2-3 Calls", IF(tbl_Customers[[#This Row],[number_customer_service_calls]] &lt;=5, "4-5 Calls", "6+ Calls")))</f>
        <v>4-5 Calls</v>
      </c>
      <c r="X1045" t="str">
        <f>IF(tbl_Customers[[#This Row],[account_length]] &lt;= 50, "0-50", IF(tbl_Customers[[#This Row],[account_length]] &lt;=100, "51-100", IF(tbl_Customers[[#This Row],[account_length]] &lt;= 150, "101-150", "151+")))</f>
        <v>101-150</v>
      </c>
      <c r="Y1045" t="str">
        <f>IF(tbl_Customers[[#This Row],[total_intl_charge]] &lt;= 3, "Low Charges", "High Charges")</f>
        <v>Low Charges</v>
      </c>
      <c r="Z1045" t="str">
        <f>IF(tbl_Customers[[#This Row],[total_eve_calls]]&lt;=80,"Low Calls",
IF(tbl_Customers[[#This Row],[total_eve_calls]]&lt;=120,"Medium Calls","High Calls"))</f>
        <v>Medium Calls</v>
      </c>
      <c r="AA1045" t="str">
        <f>IF(tbl_Customers[[#This Row],[total_eve_charge]]&lt;=15,"Low Charges",
IF(tbl_Customers[[#This Row],[total_eve_charge]]&lt;=20,"Medium Charges","High Charges"))</f>
        <v>Low Charges</v>
      </c>
      <c r="AB10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45" t="str">
        <f>IF(tbl_Customers[[#This Row],[number_vmail_messages]] = 0, "No Usage", IF(tbl_Customers[[#This Row],[number_vmail_messages]] &lt;= 20, "Low Usage", IF(tbl_Customers[[#This Row],[number_vmail_messages]] &lt;= 40, "Medium Usgae", "High Usage")))</f>
        <v>Medium Usgae</v>
      </c>
      <c r="AD1045" t="str">
        <f>IF(tbl_Customers[[#This Row],[total_day_minutes]]&lt;=150,"Low Usage", IF(tbl_Customers[[#This Row],[total_day_minutes]]&lt;=200,"Medium Usage", IF(tbl_Customers[[#This Row],[total_day_minutes]]&lt;=250,"High Usage","Very High Usage")))</f>
        <v>Medium Usage</v>
      </c>
      <c r="AE1045" t="str">
        <f>IF(tbl_Customers[[#This Row],[total_intl_calls]]&lt;=5,"Low Calls", IF(tbl_Customers[[#This Row],[total_intl_calls]]&lt;=10, "Medium Calls", "High Calls"))</f>
        <v>Low Calls</v>
      </c>
      <c r="AF10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45" s="36" t="str">
        <f>IF(tbl_Customers[[#This Row],[Churn_Risk_Score]]&gt;=10,"High Risk", IF(tbl_Customers[[#This Row],[Churn_Risk_Score]]&gt;=5,"Medium Risk","Low Risk"))</f>
        <v>Low Risk</v>
      </c>
    </row>
    <row r="1046" spans="1:33" x14ac:dyDescent="0.35">
      <c r="A1046">
        <v>1045</v>
      </c>
      <c r="B1046" t="s">
        <v>26</v>
      </c>
      <c r="C1046">
        <v>159</v>
      </c>
      <c r="D1046" t="s">
        <v>28</v>
      </c>
      <c r="E1046" t="s">
        <v>22</v>
      </c>
      <c r="F1046" t="s">
        <v>22</v>
      </c>
      <c r="G1046">
        <v>0</v>
      </c>
      <c r="H1046">
        <v>198.8</v>
      </c>
      <c r="I1046">
        <v>107</v>
      </c>
      <c r="J1046">
        <v>33.799999999999997</v>
      </c>
      <c r="K1046">
        <v>195.5</v>
      </c>
      <c r="L1046">
        <v>91</v>
      </c>
      <c r="M1046">
        <v>16.62</v>
      </c>
      <c r="N1046">
        <v>213.3</v>
      </c>
      <c r="O1046">
        <v>120</v>
      </c>
      <c r="P1046">
        <v>9.6</v>
      </c>
      <c r="Q1046">
        <v>16.5</v>
      </c>
      <c r="R1046">
        <v>7</v>
      </c>
      <c r="S1046">
        <v>4.46</v>
      </c>
      <c r="T1046">
        <v>5</v>
      </c>
      <c r="U1046" t="s">
        <v>22</v>
      </c>
      <c r="V1046">
        <f>IF(tbl_Customers[[#This Row],[churn]] = "yes", 1, 0)</f>
        <v>0</v>
      </c>
      <c r="W1046" t="str">
        <f>IF(tbl_Customers[[#This Row],[number_customer_service_calls]] &lt;= 1, "0-1 Calls", IF(tbl_Customers[[#This Row],[number_customer_service_calls]] &lt;= 3, "2-3 Calls", IF(tbl_Customers[[#This Row],[number_customer_service_calls]] &lt;=5, "4-5 Calls", "6+ Calls")))</f>
        <v>4-5 Calls</v>
      </c>
      <c r="X1046" t="str">
        <f>IF(tbl_Customers[[#This Row],[account_length]] &lt;= 50, "0-50", IF(tbl_Customers[[#This Row],[account_length]] &lt;=100, "51-100", IF(tbl_Customers[[#This Row],[account_length]] &lt;= 150, "101-150", "151+")))</f>
        <v>151+</v>
      </c>
      <c r="Y1046" t="str">
        <f>IF(tbl_Customers[[#This Row],[total_intl_charge]] &lt;= 3, "Low Charges", "High Charges")</f>
        <v>High Charges</v>
      </c>
      <c r="Z1046" t="str">
        <f>IF(tbl_Customers[[#This Row],[total_eve_calls]]&lt;=80,"Low Calls",
IF(tbl_Customers[[#This Row],[total_eve_calls]]&lt;=120,"Medium Calls","High Calls"))</f>
        <v>Medium Calls</v>
      </c>
      <c r="AA1046" t="str">
        <f>IF(tbl_Customers[[#This Row],[total_eve_charge]]&lt;=15,"Low Charges",
IF(tbl_Customers[[#This Row],[total_eve_charge]]&lt;=20,"Medium Charges","High Charges"))</f>
        <v>Medium Charges</v>
      </c>
      <c r="AB10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6" t="str">
        <f>IF(tbl_Customers[[#This Row],[number_vmail_messages]] = 0, "No Usage", IF(tbl_Customers[[#This Row],[number_vmail_messages]] &lt;= 20, "Low Usage", IF(tbl_Customers[[#This Row],[number_vmail_messages]] &lt;= 40, "Medium Usgae", "High Usage")))</f>
        <v>No Usage</v>
      </c>
      <c r="AD1046" t="str">
        <f>IF(tbl_Customers[[#This Row],[total_day_minutes]]&lt;=150,"Low Usage", IF(tbl_Customers[[#This Row],[total_day_minutes]]&lt;=200,"Medium Usage", IF(tbl_Customers[[#This Row],[total_day_minutes]]&lt;=250,"High Usage","Very High Usage")))</f>
        <v>Medium Usage</v>
      </c>
      <c r="AE1046" t="str">
        <f>IF(tbl_Customers[[#This Row],[total_intl_calls]]&lt;=5,"Low Calls", IF(tbl_Customers[[#This Row],[total_intl_calls]]&lt;=10, "Medium Calls", "High Calls"))</f>
        <v>Medium Calls</v>
      </c>
      <c r="AF10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46" s="36" t="str">
        <f>IF(tbl_Customers[[#This Row],[Churn_Risk_Score]]&gt;=10,"High Risk", IF(tbl_Customers[[#This Row],[Churn_Risk_Score]]&gt;=5,"Medium Risk","Low Risk"))</f>
        <v>Medium Risk</v>
      </c>
    </row>
    <row r="1047" spans="1:33" x14ac:dyDescent="0.35">
      <c r="A1047">
        <v>1046</v>
      </c>
      <c r="B1047" t="s">
        <v>75</v>
      </c>
      <c r="C1047">
        <v>136</v>
      </c>
      <c r="D1047" t="s">
        <v>28</v>
      </c>
      <c r="E1047" t="s">
        <v>23</v>
      </c>
      <c r="F1047" t="s">
        <v>22</v>
      </c>
      <c r="G1047">
        <v>0</v>
      </c>
      <c r="H1047">
        <v>256.8</v>
      </c>
      <c r="I1047">
        <v>90</v>
      </c>
      <c r="J1047">
        <v>43.66</v>
      </c>
      <c r="K1047">
        <v>230.1</v>
      </c>
      <c r="L1047">
        <v>104</v>
      </c>
      <c r="M1047">
        <v>19.559999999999999</v>
      </c>
      <c r="N1047">
        <v>143.6</v>
      </c>
      <c r="O1047">
        <v>82</v>
      </c>
      <c r="P1047">
        <v>6.46</v>
      </c>
      <c r="Q1047">
        <v>9.1</v>
      </c>
      <c r="R1047">
        <v>10</v>
      </c>
      <c r="S1047">
        <v>2.46</v>
      </c>
      <c r="T1047">
        <v>3</v>
      </c>
      <c r="U1047" t="s">
        <v>22</v>
      </c>
      <c r="V1047">
        <f>IF(tbl_Customers[[#This Row],[churn]] = "yes", 1, 0)</f>
        <v>0</v>
      </c>
      <c r="W1047" t="str">
        <f>IF(tbl_Customers[[#This Row],[number_customer_service_calls]] &lt;= 1, "0-1 Calls", IF(tbl_Customers[[#This Row],[number_customer_service_calls]] &lt;= 3, "2-3 Calls", IF(tbl_Customers[[#This Row],[number_customer_service_calls]] &lt;=5, "4-5 Calls", "6+ Calls")))</f>
        <v>2-3 Calls</v>
      </c>
      <c r="X1047" t="str">
        <f>IF(tbl_Customers[[#This Row],[account_length]] &lt;= 50, "0-50", IF(tbl_Customers[[#This Row],[account_length]] &lt;=100, "51-100", IF(tbl_Customers[[#This Row],[account_length]] &lt;= 150, "101-150", "151+")))</f>
        <v>101-150</v>
      </c>
      <c r="Y1047" t="str">
        <f>IF(tbl_Customers[[#This Row],[total_intl_charge]] &lt;= 3, "Low Charges", "High Charges")</f>
        <v>Low Charges</v>
      </c>
      <c r="Z1047" t="str">
        <f>IF(tbl_Customers[[#This Row],[total_eve_calls]]&lt;=80,"Low Calls",
IF(tbl_Customers[[#This Row],[total_eve_calls]]&lt;=120,"Medium Calls","High Calls"))</f>
        <v>Medium Calls</v>
      </c>
      <c r="AA1047" t="str">
        <f>IF(tbl_Customers[[#This Row],[total_eve_charge]]&lt;=15,"Low Charges",
IF(tbl_Customers[[#This Row],[total_eve_charge]]&lt;=20,"Medium Charges","High Charges"))</f>
        <v>Medium Charges</v>
      </c>
      <c r="AB10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7" t="str">
        <f>IF(tbl_Customers[[#This Row],[number_vmail_messages]] = 0, "No Usage", IF(tbl_Customers[[#This Row],[number_vmail_messages]] &lt;= 20, "Low Usage", IF(tbl_Customers[[#This Row],[number_vmail_messages]] &lt;= 40, "Medium Usgae", "High Usage")))</f>
        <v>No Usage</v>
      </c>
      <c r="AD1047" t="str">
        <f>IF(tbl_Customers[[#This Row],[total_day_minutes]]&lt;=150,"Low Usage", IF(tbl_Customers[[#This Row],[total_day_minutes]]&lt;=200,"Medium Usage", IF(tbl_Customers[[#This Row],[total_day_minutes]]&lt;=250,"High Usage","Very High Usage")))</f>
        <v>Very High Usage</v>
      </c>
      <c r="AE1047" t="str">
        <f>IF(tbl_Customers[[#This Row],[total_intl_calls]]&lt;=5,"Low Calls", IF(tbl_Customers[[#This Row],[total_intl_calls]]&lt;=10, "Medium Calls", "High Calls"))</f>
        <v>Medium Calls</v>
      </c>
      <c r="AF10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47" s="36" t="str">
        <f>IF(tbl_Customers[[#This Row],[Churn_Risk_Score]]&gt;=10,"High Risk", IF(tbl_Customers[[#This Row],[Churn_Risk_Score]]&gt;=5,"Medium Risk","Low Risk"))</f>
        <v>Medium Risk</v>
      </c>
    </row>
    <row r="1048" spans="1:33" x14ac:dyDescent="0.35">
      <c r="A1048">
        <v>1047</v>
      </c>
      <c r="B1048" t="s">
        <v>58</v>
      </c>
      <c r="C1048">
        <v>45</v>
      </c>
      <c r="D1048" t="s">
        <v>25</v>
      </c>
      <c r="E1048" t="s">
        <v>22</v>
      </c>
      <c r="F1048" t="s">
        <v>23</v>
      </c>
      <c r="G1048">
        <v>38</v>
      </c>
      <c r="H1048">
        <v>196.8</v>
      </c>
      <c r="I1048">
        <v>92</v>
      </c>
      <c r="J1048">
        <v>33.46</v>
      </c>
      <c r="K1048">
        <v>254.2</v>
      </c>
      <c r="L1048">
        <v>108</v>
      </c>
      <c r="M1048">
        <v>21.61</v>
      </c>
      <c r="N1048">
        <v>261.8</v>
      </c>
      <c r="O1048">
        <v>85</v>
      </c>
      <c r="P1048">
        <v>11.78</v>
      </c>
      <c r="Q1048">
        <v>7.7</v>
      </c>
      <c r="R1048">
        <v>2</v>
      </c>
      <c r="S1048">
        <v>2.08</v>
      </c>
      <c r="T1048">
        <v>1</v>
      </c>
      <c r="U1048" t="s">
        <v>22</v>
      </c>
      <c r="V1048">
        <f>IF(tbl_Customers[[#This Row],[churn]] = "yes", 1, 0)</f>
        <v>0</v>
      </c>
      <c r="W1048" t="str">
        <f>IF(tbl_Customers[[#This Row],[number_customer_service_calls]] &lt;= 1, "0-1 Calls", IF(tbl_Customers[[#This Row],[number_customer_service_calls]] &lt;= 3, "2-3 Calls", IF(tbl_Customers[[#This Row],[number_customer_service_calls]] &lt;=5, "4-5 Calls", "6+ Calls")))</f>
        <v>0-1 Calls</v>
      </c>
      <c r="X1048" t="str">
        <f>IF(tbl_Customers[[#This Row],[account_length]] &lt;= 50, "0-50", IF(tbl_Customers[[#This Row],[account_length]] &lt;=100, "51-100", IF(tbl_Customers[[#This Row],[account_length]] &lt;= 150, "101-150", "151+")))</f>
        <v>0-50</v>
      </c>
      <c r="Y1048" t="str">
        <f>IF(tbl_Customers[[#This Row],[total_intl_charge]] &lt;= 3, "Low Charges", "High Charges")</f>
        <v>Low Charges</v>
      </c>
      <c r="Z1048" t="str">
        <f>IF(tbl_Customers[[#This Row],[total_eve_calls]]&lt;=80,"Low Calls",
IF(tbl_Customers[[#This Row],[total_eve_calls]]&lt;=120,"Medium Calls","High Calls"))</f>
        <v>Medium Calls</v>
      </c>
      <c r="AA1048" t="str">
        <f>IF(tbl_Customers[[#This Row],[total_eve_charge]]&lt;=15,"Low Charges",
IF(tbl_Customers[[#This Row],[total_eve_charge]]&lt;=20,"Medium Charges","High Charges"))</f>
        <v>High Charges</v>
      </c>
      <c r="AB10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8" t="str">
        <f>IF(tbl_Customers[[#This Row],[number_vmail_messages]] = 0, "No Usage", IF(tbl_Customers[[#This Row],[number_vmail_messages]] &lt;= 20, "Low Usage", IF(tbl_Customers[[#This Row],[number_vmail_messages]] &lt;= 40, "Medium Usgae", "High Usage")))</f>
        <v>Medium Usgae</v>
      </c>
      <c r="AD1048" t="str">
        <f>IF(tbl_Customers[[#This Row],[total_day_minutes]]&lt;=150,"Low Usage", IF(tbl_Customers[[#This Row],[total_day_minutes]]&lt;=200,"Medium Usage", IF(tbl_Customers[[#This Row],[total_day_minutes]]&lt;=250,"High Usage","Very High Usage")))</f>
        <v>Medium Usage</v>
      </c>
      <c r="AE1048" t="str">
        <f>IF(tbl_Customers[[#This Row],[total_intl_calls]]&lt;=5,"Low Calls", IF(tbl_Customers[[#This Row],[total_intl_calls]]&lt;=10, "Medium Calls", "High Calls"))</f>
        <v>Low Calls</v>
      </c>
      <c r="AF10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48" s="36" t="str">
        <f>IF(tbl_Customers[[#This Row],[Churn_Risk_Score]]&gt;=10,"High Risk", IF(tbl_Customers[[#This Row],[Churn_Risk_Score]]&gt;=5,"Medium Risk","Low Risk"))</f>
        <v>Low Risk</v>
      </c>
    </row>
    <row r="1049" spans="1:33" x14ac:dyDescent="0.35">
      <c r="A1049">
        <v>1048</v>
      </c>
      <c r="B1049" t="s">
        <v>60</v>
      </c>
      <c r="C1049">
        <v>122</v>
      </c>
      <c r="D1049" t="s">
        <v>21</v>
      </c>
      <c r="E1049" t="s">
        <v>22</v>
      </c>
      <c r="F1049" t="s">
        <v>22</v>
      </c>
      <c r="G1049">
        <v>0</v>
      </c>
      <c r="H1049">
        <v>140.1</v>
      </c>
      <c r="I1049">
        <v>120</v>
      </c>
      <c r="J1049">
        <v>23.82</v>
      </c>
      <c r="K1049">
        <v>231.4</v>
      </c>
      <c r="L1049">
        <v>128</v>
      </c>
      <c r="M1049">
        <v>19.670000000000002</v>
      </c>
      <c r="N1049">
        <v>188.1</v>
      </c>
      <c r="O1049">
        <v>127</v>
      </c>
      <c r="P1049">
        <v>8.4600000000000009</v>
      </c>
      <c r="Q1049">
        <v>11.2</v>
      </c>
      <c r="R1049">
        <v>5</v>
      </c>
      <c r="S1049">
        <v>3.02</v>
      </c>
      <c r="T1049">
        <v>2</v>
      </c>
      <c r="U1049" t="s">
        <v>22</v>
      </c>
      <c r="V1049">
        <f>IF(tbl_Customers[[#This Row],[churn]] = "yes", 1, 0)</f>
        <v>0</v>
      </c>
      <c r="W1049" t="str">
        <f>IF(tbl_Customers[[#This Row],[number_customer_service_calls]] &lt;= 1, "0-1 Calls", IF(tbl_Customers[[#This Row],[number_customer_service_calls]] &lt;= 3, "2-3 Calls", IF(tbl_Customers[[#This Row],[number_customer_service_calls]] &lt;=5, "4-5 Calls", "6+ Calls")))</f>
        <v>2-3 Calls</v>
      </c>
      <c r="X1049" t="str">
        <f>IF(tbl_Customers[[#This Row],[account_length]] &lt;= 50, "0-50", IF(tbl_Customers[[#This Row],[account_length]] &lt;=100, "51-100", IF(tbl_Customers[[#This Row],[account_length]] &lt;= 150, "101-150", "151+")))</f>
        <v>101-150</v>
      </c>
      <c r="Y1049" t="str">
        <f>IF(tbl_Customers[[#This Row],[total_intl_charge]] &lt;= 3, "Low Charges", "High Charges")</f>
        <v>High Charges</v>
      </c>
      <c r="Z1049" t="str">
        <f>IF(tbl_Customers[[#This Row],[total_eve_calls]]&lt;=80,"Low Calls",
IF(tbl_Customers[[#This Row],[total_eve_calls]]&lt;=120,"Medium Calls","High Calls"))</f>
        <v>High Calls</v>
      </c>
      <c r="AA1049" t="str">
        <f>IF(tbl_Customers[[#This Row],[total_eve_charge]]&lt;=15,"Low Charges",
IF(tbl_Customers[[#This Row],[total_eve_charge]]&lt;=20,"Medium Charges","High Charges"))</f>
        <v>Medium Charges</v>
      </c>
      <c r="AB10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9" t="str">
        <f>IF(tbl_Customers[[#This Row],[number_vmail_messages]] = 0, "No Usage", IF(tbl_Customers[[#This Row],[number_vmail_messages]] &lt;= 20, "Low Usage", IF(tbl_Customers[[#This Row],[number_vmail_messages]] &lt;= 40, "Medium Usgae", "High Usage")))</f>
        <v>No Usage</v>
      </c>
      <c r="AD1049" t="str">
        <f>IF(tbl_Customers[[#This Row],[total_day_minutes]]&lt;=150,"Low Usage", IF(tbl_Customers[[#This Row],[total_day_minutes]]&lt;=200,"Medium Usage", IF(tbl_Customers[[#This Row],[total_day_minutes]]&lt;=250,"High Usage","Very High Usage")))</f>
        <v>Low Usage</v>
      </c>
      <c r="AE1049" t="str">
        <f>IF(tbl_Customers[[#This Row],[total_intl_calls]]&lt;=5,"Low Calls", IF(tbl_Customers[[#This Row],[total_intl_calls]]&lt;=10, "Medium Calls", "High Calls"))</f>
        <v>Low Calls</v>
      </c>
      <c r="AF10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49" s="36" t="str">
        <f>IF(tbl_Customers[[#This Row],[Churn_Risk_Score]]&gt;=10,"High Risk", IF(tbl_Customers[[#This Row],[Churn_Risk_Score]]&gt;=5,"Medium Risk","Low Risk"))</f>
        <v>Low Risk</v>
      </c>
    </row>
    <row r="1050" spans="1:33" x14ac:dyDescent="0.35">
      <c r="A1050">
        <v>1049</v>
      </c>
      <c r="B1050" t="s">
        <v>60</v>
      </c>
      <c r="C1050">
        <v>138</v>
      </c>
      <c r="D1050" t="s">
        <v>21</v>
      </c>
      <c r="E1050" t="s">
        <v>22</v>
      </c>
      <c r="F1050" t="s">
        <v>22</v>
      </c>
      <c r="G1050">
        <v>0</v>
      </c>
      <c r="H1050">
        <v>194.3</v>
      </c>
      <c r="I1050">
        <v>83</v>
      </c>
      <c r="J1050">
        <v>33.03</v>
      </c>
      <c r="K1050">
        <v>189.9</v>
      </c>
      <c r="L1050">
        <v>97</v>
      </c>
      <c r="M1050">
        <v>16.14</v>
      </c>
      <c r="N1050">
        <v>232.2</v>
      </c>
      <c r="O1050">
        <v>102</v>
      </c>
      <c r="P1050">
        <v>10.45</v>
      </c>
      <c r="Q1050">
        <v>9</v>
      </c>
      <c r="R1050">
        <v>3</v>
      </c>
      <c r="S1050">
        <v>2.4300000000000002</v>
      </c>
      <c r="T1050">
        <v>5</v>
      </c>
      <c r="U1050" t="s">
        <v>22</v>
      </c>
      <c r="V1050">
        <f>IF(tbl_Customers[[#This Row],[churn]] = "yes", 1, 0)</f>
        <v>0</v>
      </c>
      <c r="W1050" t="str">
        <f>IF(tbl_Customers[[#This Row],[number_customer_service_calls]] &lt;= 1, "0-1 Calls", IF(tbl_Customers[[#This Row],[number_customer_service_calls]] &lt;= 3, "2-3 Calls", IF(tbl_Customers[[#This Row],[number_customer_service_calls]] &lt;=5, "4-5 Calls", "6+ Calls")))</f>
        <v>4-5 Calls</v>
      </c>
      <c r="X1050" t="str">
        <f>IF(tbl_Customers[[#This Row],[account_length]] &lt;= 50, "0-50", IF(tbl_Customers[[#This Row],[account_length]] &lt;=100, "51-100", IF(tbl_Customers[[#This Row],[account_length]] &lt;= 150, "101-150", "151+")))</f>
        <v>101-150</v>
      </c>
      <c r="Y1050" t="str">
        <f>IF(tbl_Customers[[#This Row],[total_intl_charge]] &lt;= 3, "Low Charges", "High Charges")</f>
        <v>Low Charges</v>
      </c>
      <c r="Z1050" t="str">
        <f>IF(tbl_Customers[[#This Row],[total_eve_calls]]&lt;=80,"Low Calls",
IF(tbl_Customers[[#This Row],[total_eve_calls]]&lt;=120,"Medium Calls","High Calls"))</f>
        <v>Medium Calls</v>
      </c>
      <c r="AA1050" t="str">
        <f>IF(tbl_Customers[[#This Row],[total_eve_charge]]&lt;=15,"Low Charges",
IF(tbl_Customers[[#This Row],[total_eve_charge]]&lt;=20,"Medium Charges","High Charges"))</f>
        <v>Medium Charges</v>
      </c>
      <c r="AB10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0" t="str">
        <f>IF(tbl_Customers[[#This Row],[number_vmail_messages]] = 0, "No Usage", IF(tbl_Customers[[#This Row],[number_vmail_messages]] &lt;= 20, "Low Usage", IF(tbl_Customers[[#This Row],[number_vmail_messages]] &lt;= 40, "Medium Usgae", "High Usage")))</f>
        <v>No Usage</v>
      </c>
      <c r="AD1050" t="str">
        <f>IF(tbl_Customers[[#This Row],[total_day_minutes]]&lt;=150,"Low Usage", IF(tbl_Customers[[#This Row],[total_day_minutes]]&lt;=200,"Medium Usage", IF(tbl_Customers[[#This Row],[total_day_minutes]]&lt;=250,"High Usage","Very High Usage")))</f>
        <v>Medium Usage</v>
      </c>
      <c r="AE1050" t="str">
        <f>IF(tbl_Customers[[#This Row],[total_intl_calls]]&lt;=5,"Low Calls", IF(tbl_Customers[[#This Row],[total_intl_calls]]&lt;=10, "Medium Calls", "High Calls"))</f>
        <v>Low Calls</v>
      </c>
      <c r="AF10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50" s="36" t="str">
        <f>IF(tbl_Customers[[#This Row],[Churn_Risk_Score]]&gt;=10,"High Risk", IF(tbl_Customers[[#This Row],[Churn_Risk_Score]]&gt;=5,"Medium Risk","Low Risk"))</f>
        <v>Medium Risk</v>
      </c>
    </row>
    <row r="1051" spans="1:33" x14ac:dyDescent="0.35">
      <c r="A1051">
        <v>1050</v>
      </c>
      <c r="B1051" t="s">
        <v>27</v>
      </c>
      <c r="C1051">
        <v>132</v>
      </c>
      <c r="D1051" t="s">
        <v>21</v>
      </c>
      <c r="E1051" t="s">
        <v>22</v>
      </c>
      <c r="F1051" t="s">
        <v>22</v>
      </c>
      <c r="G1051">
        <v>0</v>
      </c>
      <c r="H1051">
        <v>117.6</v>
      </c>
      <c r="I1051">
        <v>66</v>
      </c>
      <c r="J1051">
        <v>19.989999999999998</v>
      </c>
      <c r="K1051">
        <v>214</v>
      </c>
      <c r="L1051">
        <v>108</v>
      </c>
      <c r="M1051">
        <v>18.190000000000001</v>
      </c>
      <c r="N1051">
        <v>239.5</v>
      </c>
      <c r="O1051">
        <v>94</v>
      </c>
      <c r="P1051">
        <v>10.78</v>
      </c>
      <c r="Q1051">
        <v>8.8000000000000007</v>
      </c>
      <c r="R1051">
        <v>5</v>
      </c>
      <c r="S1051">
        <v>2.38</v>
      </c>
      <c r="T1051">
        <v>1</v>
      </c>
      <c r="U1051" t="s">
        <v>22</v>
      </c>
      <c r="V1051">
        <f>IF(tbl_Customers[[#This Row],[churn]] = "yes", 1, 0)</f>
        <v>0</v>
      </c>
      <c r="W1051" t="str">
        <f>IF(tbl_Customers[[#This Row],[number_customer_service_calls]] &lt;= 1, "0-1 Calls", IF(tbl_Customers[[#This Row],[number_customer_service_calls]] &lt;= 3, "2-3 Calls", IF(tbl_Customers[[#This Row],[number_customer_service_calls]] &lt;=5, "4-5 Calls", "6+ Calls")))</f>
        <v>0-1 Calls</v>
      </c>
      <c r="X1051" t="str">
        <f>IF(tbl_Customers[[#This Row],[account_length]] &lt;= 50, "0-50", IF(tbl_Customers[[#This Row],[account_length]] &lt;=100, "51-100", IF(tbl_Customers[[#This Row],[account_length]] &lt;= 150, "101-150", "151+")))</f>
        <v>101-150</v>
      </c>
      <c r="Y1051" t="str">
        <f>IF(tbl_Customers[[#This Row],[total_intl_charge]] &lt;= 3, "Low Charges", "High Charges")</f>
        <v>Low Charges</v>
      </c>
      <c r="Z1051" t="str">
        <f>IF(tbl_Customers[[#This Row],[total_eve_calls]]&lt;=80,"Low Calls",
IF(tbl_Customers[[#This Row],[total_eve_calls]]&lt;=120,"Medium Calls","High Calls"))</f>
        <v>Medium Calls</v>
      </c>
      <c r="AA1051" t="str">
        <f>IF(tbl_Customers[[#This Row],[total_eve_charge]]&lt;=15,"Low Charges",
IF(tbl_Customers[[#This Row],[total_eve_charge]]&lt;=20,"Medium Charges","High Charges"))</f>
        <v>Medium Charges</v>
      </c>
      <c r="AB10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1" t="str">
        <f>IF(tbl_Customers[[#This Row],[number_vmail_messages]] = 0, "No Usage", IF(tbl_Customers[[#This Row],[number_vmail_messages]] &lt;= 20, "Low Usage", IF(tbl_Customers[[#This Row],[number_vmail_messages]] &lt;= 40, "Medium Usgae", "High Usage")))</f>
        <v>No Usage</v>
      </c>
      <c r="AD1051" t="str">
        <f>IF(tbl_Customers[[#This Row],[total_day_minutes]]&lt;=150,"Low Usage", IF(tbl_Customers[[#This Row],[total_day_minutes]]&lt;=200,"Medium Usage", IF(tbl_Customers[[#This Row],[total_day_minutes]]&lt;=250,"High Usage","Very High Usage")))</f>
        <v>Low Usage</v>
      </c>
      <c r="AE1051" t="str">
        <f>IF(tbl_Customers[[#This Row],[total_intl_calls]]&lt;=5,"Low Calls", IF(tbl_Customers[[#This Row],[total_intl_calls]]&lt;=10, "Medium Calls", "High Calls"))</f>
        <v>Low Calls</v>
      </c>
      <c r="AF10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1" s="36" t="str">
        <f>IF(tbl_Customers[[#This Row],[Churn_Risk_Score]]&gt;=10,"High Risk", IF(tbl_Customers[[#This Row],[Churn_Risk_Score]]&gt;=5,"Medium Risk","Low Risk"))</f>
        <v>Low Risk</v>
      </c>
    </row>
    <row r="1052" spans="1:33" x14ac:dyDescent="0.35">
      <c r="A1052">
        <v>1051</v>
      </c>
      <c r="B1052" t="s">
        <v>73</v>
      </c>
      <c r="C1052">
        <v>101</v>
      </c>
      <c r="D1052" t="s">
        <v>21</v>
      </c>
      <c r="E1052" t="s">
        <v>23</v>
      </c>
      <c r="F1052" t="s">
        <v>22</v>
      </c>
      <c r="G1052">
        <v>0</v>
      </c>
      <c r="H1052">
        <v>193.7</v>
      </c>
      <c r="I1052">
        <v>108</v>
      </c>
      <c r="J1052">
        <v>32.93</v>
      </c>
      <c r="K1052">
        <v>186.6</v>
      </c>
      <c r="L1052">
        <v>98</v>
      </c>
      <c r="M1052">
        <v>15.86</v>
      </c>
      <c r="N1052">
        <v>223</v>
      </c>
      <c r="O1052">
        <v>100</v>
      </c>
      <c r="P1052">
        <v>10.039999999999999</v>
      </c>
      <c r="Q1052">
        <v>11.6</v>
      </c>
      <c r="R1052">
        <v>8</v>
      </c>
      <c r="S1052">
        <v>3.13</v>
      </c>
      <c r="T1052">
        <v>0</v>
      </c>
      <c r="U1052" t="s">
        <v>22</v>
      </c>
      <c r="V1052">
        <f>IF(tbl_Customers[[#This Row],[churn]] = "yes", 1, 0)</f>
        <v>0</v>
      </c>
      <c r="W1052" t="str">
        <f>IF(tbl_Customers[[#This Row],[number_customer_service_calls]] &lt;= 1, "0-1 Calls", IF(tbl_Customers[[#This Row],[number_customer_service_calls]] &lt;= 3, "2-3 Calls", IF(tbl_Customers[[#This Row],[number_customer_service_calls]] &lt;=5, "4-5 Calls", "6+ Calls")))</f>
        <v>0-1 Calls</v>
      </c>
      <c r="X1052" t="str">
        <f>IF(tbl_Customers[[#This Row],[account_length]] &lt;= 50, "0-50", IF(tbl_Customers[[#This Row],[account_length]] &lt;=100, "51-100", IF(tbl_Customers[[#This Row],[account_length]] &lt;= 150, "101-150", "151+")))</f>
        <v>101-150</v>
      </c>
      <c r="Y1052" t="str">
        <f>IF(tbl_Customers[[#This Row],[total_intl_charge]] &lt;= 3, "Low Charges", "High Charges")</f>
        <v>High Charges</v>
      </c>
      <c r="Z1052" t="str">
        <f>IF(tbl_Customers[[#This Row],[total_eve_calls]]&lt;=80,"Low Calls",
IF(tbl_Customers[[#This Row],[total_eve_calls]]&lt;=120,"Medium Calls","High Calls"))</f>
        <v>Medium Calls</v>
      </c>
      <c r="AA1052" t="str">
        <f>IF(tbl_Customers[[#This Row],[total_eve_charge]]&lt;=15,"Low Charges",
IF(tbl_Customers[[#This Row],[total_eve_charge]]&lt;=20,"Medium Charges","High Charges"))</f>
        <v>Medium Charges</v>
      </c>
      <c r="AB10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2" t="str">
        <f>IF(tbl_Customers[[#This Row],[number_vmail_messages]] = 0, "No Usage", IF(tbl_Customers[[#This Row],[number_vmail_messages]] &lt;= 20, "Low Usage", IF(tbl_Customers[[#This Row],[number_vmail_messages]] &lt;= 40, "Medium Usgae", "High Usage")))</f>
        <v>No Usage</v>
      </c>
      <c r="AD1052" t="str">
        <f>IF(tbl_Customers[[#This Row],[total_day_minutes]]&lt;=150,"Low Usage", IF(tbl_Customers[[#This Row],[total_day_minutes]]&lt;=200,"Medium Usage", IF(tbl_Customers[[#This Row],[total_day_minutes]]&lt;=250,"High Usage","Very High Usage")))</f>
        <v>Medium Usage</v>
      </c>
      <c r="AE1052" t="str">
        <f>IF(tbl_Customers[[#This Row],[total_intl_calls]]&lt;=5,"Low Calls", IF(tbl_Customers[[#This Row],[total_intl_calls]]&lt;=10, "Medium Calls", "High Calls"))</f>
        <v>Medium Calls</v>
      </c>
      <c r="AF10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052" s="36" t="str">
        <f>IF(tbl_Customers[[#This Row],[Churn_Risk_Score]]&gt;=10,"High Risk", IF(tbl_Customers[[#This Row],[Churn_Risk_Score]]&gt;=5,"Medium Risk","Low Risk"))</f>
        <v>Medium Risk</v>
      </c>
    </row>
    <row r="1053" spans="1:33" x14ac:dyDescent="0.35">
      <c r="A1053">
        <v>1052</v>
      </c>
      <c r="B1053" t="s">
        <v>48</v>
      </c>
      <c r="C1053">
        <v>58</v>
      </c>
      <c r="D1053" t="s">
        <v>28</v>
      </c>
      <c r="E1053" t="s">
        <v>22</v>
      </c>
      <c r="F1053" t="s">
        <v>22</v>
      </c>
      <c r="G1053">
        <v>0</v>
      </c>
      <c r="H1053">
        <v>243.1</v>
      </c>
      <c r="I1053">
        <v>105</v>
      </c>
      <c r="J1053">
        <v>41.33</v>
      </c>
      <c r="K1053">
        <v>231.4</v>
      </c>
      <c r="L1053">
        <v>108</v>
      </c>
      <c r="M1053">
        <v>19.670000000000002</v>
      </c>
      <c r="N1053">
        <v>180.9</v>
      </c>
      <c r="O1053">
        <v>120</v>
      </c>
      <c r="P1053">
        <v>8.14</v>
      </c>
      <c r="Q1053">
        <v>7.8</v>
      </c>
      <c r="R1053">
        <v>4</v>
      </c>
      <c r="S1053">
        <v>2.11</v>
      </c>
      <c r="T1053">
        <v>2</v>
      </c>
      <c r="U1053" t="s">
        <v>22</v>
      </c>
      <c r="V1053">
        <f>IF(tbl_Customers[[#This Row],[churn]] = "yes", 1, 0)</f>
        <v>0</v>
      </c>
      <c r="W1053" t="str">
        <f>IF(tbl_Customers[[#This Row],[number_customer_service_calls]] &lt;= 1, "0-1 Calls", IF(tbl_Customers[[#This Row],[number_customer_service_calls]] &lt;= 3, "2-3 Calls", IF(tbl_Customers[[#This Row],[number_customer_service_calls]] &lt;=5, "4-5 Calls", "6+ Calls")))</f>
        <v>2-3 Calls</v>
      </c>
      <c r="X1053" t="str">
        <f>IF(tbl_Customers[[#This Row],[account_length]] &lt;= 50, "0-50", IF(tbl_Customers[[#This Row],[account_length]] &lt;=100, "51-100", IF(tbl_Customers[[#This Row],[account_length]] &lt;= 150, "101-150", "151+")))</f>
        <v>51-100</v>
      </c>
      <c r="Y1053" t="str">
        <f>IF(tbl_Customers[[#This Row],[total_intl_charge]] &lt;= 3, "Low Charges", "High Charges")</f>
        <v>Low Charges</v>
      </c>
      <c r="Z1053" t="str">
        <f>IF(tbl_Customers[[#This Row],[total_eve_calls]]&lt;=80,"Low Calls",
IF(tbl_Customers[[#This Row],[total_eve_calls]]&lt;=120,"Medium Calls","High Calls"))</f>
        <v>Medium Calls</v>
      </c>
      <c r="AA1053" t="str">
        <f>IF(tbl_Customers[[#This Row],[total_eve_charge]]&lt;=15,"Low Charges",
IF(tbl_Customers[[#This Row],[total_eve_charge]]&lt;=20,"Medium Charges","High Charges"))</f>
        <v>Medium Charges</v>
      </c>
      <c r="AB10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53" t="str">
        <f>IF(tbl_Customers[[#This Row],[number_vmail_messages]] = 0, "No Usage", IF(tbl_Customers[[#This Row],[number_vmail_messages]] &lt;= 20, "Low Usage", IF(tbl_Customers[[#This Row],[number_vmail_messages]] &lt;= 40, "Medium Usgae", "High Usage")))</f>
        <v>No Usage</v>
      </c>
      <c r="AD1053" t="str">
        <f>IF(tbl_Customers[[#This Row],[total_day_minutes]]&lt;=150,"Low Usage", IF(tbl_Customers[[#This Row],[total_day_minutes]]&lt;=200,"Medium Usage", IF(tbl_Customers[[#This Row],[total_day_minutes]]&lt;=250,"High Usage","Very High Usage")))</f>
        <v>High Usage</v>
      </c>
      <c r="AE1053" t="str">
        <f>IF(tbl_Customers[[#This Row],[total_intl_calls]]&lt;=5,"Low Calls", IF(tbl_Customers[[#This Row],[total_intl_calls]]&lt;=10, "Medium Calls", "High Calls"))</f>
        <v>Low Calls</v>
      </c>
      <c r="AF10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3" s="36" t="str">
        <f>IF(tbl_Customers[[#This Row],[Churn_Risk_Score]]&gt;=10,"High Risk", IF(tbl_Customers[[#This Row],[Churn_Risk_Score]]&gt;=5,"Medium Risk","Low Risk"))</f>
        <v>Low Risk</v>
      </c>
    </row>
    <row r="1054" spans="1:33" x14ac:dyDescent="0.35">
      <c r="A1054">
        <v>1053</v>
      </c>
      <c r="B1054" t="s">
        <v>62</v>
      </c>
      <c r="C1054">
        <v>81</v>
      </c>
      <c r="D1054" t="s">
        <v>21</v>
      </c>
      <c r="E1054" t="s">
        <v>22</v>
      </c>
      <c r="F1054" t="s">
        <v>22</v>
      </c>
      <c r="G1054">
        <v>0</v>
      </c>
      <c r="H1054">
        <v>145.4</v>
      </c>
      <c r="I1054">
        <v>132</v>
      </c>
      <c r="J1054">
        <v>24.72</v>
      </c>
      <c r="K1054">
        <v>129.30000000000001</v>
      </c>
      <c r="L1054">
        <v>91</v>
      </c>
      <c r="M1054">
        <v>10.99</v>
      </c>
      <c r="N1054">
        <v>186.4</v>
      </c>
      <c r="O1054">
        <v>109</v>
      </c>
      <c r="P1054">
        <v>8.39</v>
      </c>
      <c r="Q1054">
        <v>5.2</v>
      </c>
      <c r="R1054">
        <v>4</v>
      </c>
      <c r="S1054">
        <v>1.4</v>
      </c>
      <c r="T1054">
        <v>1</v>
      </c>
      <c r="U1054" t="s">
        <v>22</v>
      </c>
      <c r="V1054">
        <f>IF(tbl_Customers[[#This Row],[churn]] = "yes", 1, 0)</f>
        <v>0</v>
      </c>
      <c r="W1054" t="str">
        <f>IF(tbl_Customers[[#This Row],[number_customer_service_calls]] &lt;= 1, "0-1 Calls", IF(tbl_Customers[[#This Row],[number_customer_service_calls]] &lt;= 3, "2-3 Calls", IF(tbl_Customers[[#This Row],[number_customer_service_calls]] &lt;=5, "4-5 Calls", "6+ Calls")))</f>
        <v>0-1 Calls</v>
      </c>
      <c r="X1054" t="str">
        <f>IF(tbl_Customers[[#This Row],[account_length]] &lt;= 50, "0-50", IF(tbl_Customers[[#This Row],[account_length]] &lt;=100, "51-100", IF(tbl_Customers[[#This Row],[account_length]] &lt;= 150, "101-150", "151+")))</f>
        <v>51-100</v>
      </c>
      <c r="Y1054" t="str">
        <f>IF(tbl_Customers[[#This Row],[total_intl_charge]] &lt;= 3, "Low Charges", "High Charges")</f>
        <v>Low Charges</v>
      </c>
      <c r="Z1054" t="str">
        <f>IF(tbl_Customers[[#This Row],[total_eve_calls]]&lt;=80,"Low Calls",
IF(tbl_Customers[[#This Row],[total_eve_calls]]&lt;=120,"Medium Calls","High Calls"))</f>
        <v>Medium Calls</v>
      </c>
      <c r="AA1054" t="str">
        <f>IF(tbl_Customers[[#This Row],[total_eve_charge]]&lt;=15,"Low Charges",
IF(tbl_Customers[[#This Row],[total_eve_charge]]&lt;=20,"Medium Charges","High Charges"))</f>
        <v>Low Charges</v>
      </c>
      <c r="AB10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54" t="str">
        <f>IF(tbl_Customers[[#This Row],[number_vmail_messages]] = 0, "No Usage", IF(tbl_Customers[[#This Row],[number_vmail_messages]] &lt;= 20, "Low Usage", IF(tbl_Customers[[#This Row],[number_vmail_messages]] &lt;= 40, "Medium Usgae", "High Usage")))</f>
        <v>No Usage</v>
      </c>
      <c r="AD1054" t="str">
        <f>IF(tbl_Customers[[#This Row],[total_day_minutes]]&lt;=150,"Low Usage", IF(tbl_Customers[[#This Row],[total_day_minutes]]&lt;=200,"Medium Usage", IF(tbl_Customers[[#This Row],[total_day_minutes]]&lt;=250,"High Usage","Very High Usage")))</f>
        <v>Low Usage</v>
      </c>
      <c r="AE1054" t="str">
        <f>IF(tbl_Customers[[#This Row],[total_intl_calls]]&lt;=5,"Low Calls", IF(tbl_Customers[[#This Row],[total_intl_calls]]&lt;=10, "Medium Calls", "High Calls"))</f>
        <v>Low Calls</v>
      </c>
      <c r="AF10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4" s="36" t="str">
        <f>IF(tbl_Customers[[#This Row],[Churn_Risk_Score]]&gt;=10,"High Risk", IF(tbl_Customers[[#This Row],[Churn_Risk_Score]]&gt;=5,"Medium Risk","Low Risk"))</f>
        <v>Low Risk</v>
      </c>
    </row>
    <row r="1055" spans="1:33" x14ac:dyDescent="0.35">
      <c r="A1055">
        <v>1054</v>
      </c>
      <c r="B1055" t="s">
        <v>66</v>
      </c>
      <c r="C1055">
        <v>116</v>
      </c>
      <c r="D1055" t="s">
        <v>28</v>
      </c>
      <c r="E1055" t="s">
        <v>22</v>
      </c>
      <c r="F1055" t="s">
        <v>22</v>
      </c>
      <c r="G1055">
        <v>0</v>
      </c>
      <c r="H1055">
        <v>229.3</v>
      </c>
      <c r="I1055">
        <v>93</v>
      </c>
      <c r="J1055">
        <v>38.979999999999997</v>
      </c>
      <c r="K1055">
        <v>184.5</v>
      </c>
      <c r="L1055">
        <v>111</v>
      </c>
      <c r="M1055">
        <v>15.68</v>
      </c>
      <c r="N1055">
        <v>168.2</v>
      </c>
      <c r="O1055">
        <v>91</v>
      </c>
      <c r="P1055">
        <v>7.57</v>
      </c>
      <c r="Q1055">
        <v>8.8000000000000007</v>
      </c>
      <c r="R1055">
        <v>3</v>
      </c>
      <c r="S1055">
        <v>2.38</v>
      </c>
      <c r="T1055">
        <v>2</v>
      </c>
      <c r="U1055" t="s">
        <v>22</v>
      </c>
      <c r="V1055">
        <f>IF(tbl_Customers[[#This Row],[churn]] = "yes", 1, 0)</f>
        <v>0</v>
      </c>
      <c r="W1055" t="str">
        <f>IF(tbl_Customers[[#This Row],[number_customer_service_calls]] &lt;= 1, "0-1 Calls", IF(tbl_Customers[[#This Row],[number_customer_service_calls]] &lt;= 3, "2-3 Calls", IF(tbl_Customers[[#This Row],[number_customer_service_calls]] &lt;=5, "4-5 Calls", "6+ Calls")))</f>
        <v>2-3 Calls</v>
      </c>
      <c r="X1055" t="str">
        <f>IF(tbl_Customers[[#This Row],[account_length]] &lt;= 50, "0-50", IF(tbl_Customers[[#This Row],[account_length]] &lt;=100, "51-100", IF(tbl_Customers[[#This Row],[account_length]] &lt;= 150, "101-150", "151+")))</f>
        <v>101-150</v>
      </c>
      <c r="Y1055" t="str">
        <f>IF(tbl_Customers[[#This Row],[total_intl_charge]] &lt;= 3, "Low Charges", "High Charges")</f>
        <v>Low Charges</v>
      </c>
      <c r="Z1055" t="str">
        <f>IF(tbl_Customers[[#This Row],[total_eve_calls]]&lt;=80,"Low Calls",
IF(tbl_Customers[[#This Row],[total_eve_calls]]&lt;=120,"Medium Calls","High Calls"))</f>
        <v>Medium Calls</v>
      </c>
      <c r="AA1055" t="str">
        <f>IF(tbl_Customers[[#This Row],[total_eve_charge]]&lt;=15,"Low Charges",
IF(tbl_Customers[[#This Row],[total_eve_charge]]&lt;=20,"Medium Charges","High Charges"))</f>
        <v>Medium Charges</v>
      </c>
      <c r="AB10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5" t="str">
        <f>IF(tbl_Customers[[#This Row],[number_vmail_messages]] = 0, "No Usage", IF(tbl_Customers[[#This Row],[number_vmail_messages]] &lt;= 20, "Low Usage", IF(tbl_Customers[[#This Row],[number_vmail_messages]] &lt;= 40, "Medium Usgae", "High Usage")))</f>
        <v>No Usage</v>
      </c>
      <c r="AD1055" t="str">
        <f>IF(tbl_Customers[[#This Row],[total_day_minutes]]&lt;=150,"Low Usage", IF(tbl_Customers[[#This Row],[total_day_minutes]]&lt;=200,"Medium Usage", IF(tbl_Customers[[#This Row],[total_day_minutes]]&lt;=250,"High Usage","Very High Usage")))</f>
        <v>High Usage</v>
      </c>
      <c r="AE1055" t="str">
        <f>IF(tbl_Customers[[#This Row],[total_intl_calls]]&lt;=5,"Low Calls", IF(tbl_Customers[[#This Row],[total_intl_calls]]&lt;=10, "Medium Calls", "High Calls"))</f>
        <v>Low Calls</v>
      </c>
      <c r="AF10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5" s="36" t="str">
        <f>IF(tbl_Customers[[#This Row],[Churn_Risk_Score]]&gt;=10,"High Risk", IF(tbl_Customers[[#This Row],[Churn_Risk_Score]]&gt;=5,"Medium Risk","Low Risk"))</f>
        <v>Low Risk</v>
      </c>
    </row>
    <row r="1056" spans="1:33" x14ac:dyDescent="0.35">
      <c r="A1056">
        <v>1055</v>
      </c>
      <c r="B1056" t="s">
        <v>60</v>
      </c>
      <c r="C1056">
        <v>62</v>
      </c>
      <c r="D1056" t="s">
        <v>28</v>
      </c>
      <c r="E1056" t="s">
        <v>22</v>
      </c>
      <c r="F1056" t="s">
        <v>23</v>
      </c>
      <c r="G1056">
        <v>33</v>
      </c>
      <c r="H1056">
        <v>186.4</v>
      </c>
      <c r="I1056">
        <v>84</v>
      </c>
      <c r="J1056">
        <v>31.69</v>
      </c>
      <c r="K1056">
        <v>201</v>
      </c>
      <c r="L1056">
        <v>136</v>
      </c>
      <c r="M1056">
        <v>17.09</v>
      </c>
      <c r="N1056">
        <v>286.7</v>
      </c>
      <c r="O1056">
        <v>103</v>
      </c>
      <c r="P1056">
        <v>12.9</v>
      </c>
      <c r="Q1056">
        <v>11.1</v>
      </c>
      <c r="R1056">
        <v>3</v>
      </c>
      <c r="S1056">
        <v>3</v>
      </c>
      <c r="T1056">
        <v>2</v>
      </c>
      <c r="U1056" t="s">
        <v>23</v>
      </c>
      <c r="V1056">
        <f>IF(tbl_Customers[[#This Row],[churn]] = "yes", 1, 0)</f>
        <v>1</v>
      </c>
      <c r="W1056" t="str">
        <f>IF(tbl_Customers[[#This Row],[number_customer_service_calls]] &lt;= 1, "0-1 Calls", IF(tbl_Customers[[#This Row],[number_customer_service_calls]] &lt;= 3, "2-3 Calls", IF(tbl_Customers[[#This Row],[number_customer_service_calls]] &lt;=5, "4-5 Calls", "6+ Calls")))</f>
        <v>2-3 Calls</v>
      </c>
      <c r="X1056" t="str">
        <f>IF(tbl_Customers[[#This Row],[account_length]] &lt;= 50, "0-50", IF(tbl_Customers[[#This Row],[account_length]] &lt;=100, "51-100", IF(tbl_Customers[[#This Row],[account_length]] &lt;= 150, "101-150", "151+")))</f>
        <v>51-100</v>
      </c>
      <c r="Y1056" t="str">
        <f>IF(tbl_Customers[[#This Row],[total_intl_charge]] &lt;= 3, "Low Charges", "High Charges")</f>
        <v>Low Charges</v>
      </c>
      <c r="Z1056" t="str">
        <f>IF(tbl_Customers[[#This Row],[total_eve_calls]]&lt;=80,"Low Calls",
IF(tbl_Customers[[#This Row],[total_eve_calls]]&lt;=120,"Medium Calls","High Calls"))</f>
        <v>High Calls</v>
      </c>
      <c r="AA1056" t="str">
        <f>IF(tbl_Customers[[#This Row],[total_eve_charge]]&lt;=15,"Low Charges",
IF(tbl_Customers[[#This Row],[total_eve_charge]]&lt;=20,"Medium Charges","High Charges"))</f>
        <v>Medium Charges</v>
      </c>
      <c r="AB10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56" t="str">
        <f>IF(tbl_Customers[[#This Row],[number_vmail_messages]] = 0, "No Usage", IF(tbl_Customers[[#This Row],[number_vmail_messages]] &lt;= 20, "Low Usage", IF(tbl_Customers[[#This Row],[number_vmail_messages]] &lt;= 40, "Medium Usgae", "High Usage")))</f>
        <v>Medium Usgae</v>
      </c>
      <c r="AD1056" t="str">
        <f>IF(tbl_Customers[[#This Row],[total_day_minutes]]&lt;=150,"Low Usage", IF(tbl_Customers[[#This Row],[total_day_minutes]]&lt;=200,"Medium Usage", IF(tbl_Customers[[#This Row],[total_day_minutes]]&lt;=250,"High Usage","Very High Usage")))</f>
        <v>Medium Usage</v>
      </c>
      <c r="AE1056" t="str">
        <f>IF(tbl_Customers[[#This Row],[total_intl_calls]]&lt;=5,"Low Calls", IF(tbl_Customers[[#This Row],[total_intl_calls]]&lt;=10, "Medium Calls", "High Calls"))</f>
        <v>Low Calls</v>
      </c>
      <c r="AF10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56" s="36" t="str">
        <f>IF(tbl_Customers[[#This Row],[Churn_Risk_Score]]&gt;=10,"High Risk", IF(tbl_Customers[[#This Row],[Churn_Risk_Score]]&gt;=5,"Medium Risk","Low Risk"))</f>
        <v>Low Risk</v>
      </c>
    </row>
    <row r="1057" spans="1:33" x14ac:dyDescent="0.35">
      <c r="A1057">
        <v>1056</v>
      </c>
      <c r="B1057" t="s">
        <v>46</v>
      </c>
      <c r="C1057">
        <v>90</v>
      </c>
      <c r="D1057" t="s">
        <v>21</v>
      </c>
      <c r="E1057" t="s">
        <v>22</v>
      </c>
      <c r="F1057" t="s">
        <v>22</v>
      </c>
      <c r="G1057">
        <v>0</v>
      </c>
      <c r="H1057">
        <v>76.099999999999994</v>
      </c>
      <c r="I1057">
        <v>121</v>
      </c>
      <c r="J1057">
        <v>12.94</v>
      </c>
      <c r="K1057">
        <v>290.3</v>
      </c>
      <c r="L1057">
        <v>73</v>
      </c>
      <c r="M1057">
        <v>24.68</v>
      </c>
      <c r="N1057">
        <v>236.9</v>
      </c>
      <c r="O1057">
        <v>89</v>
      </c>
      <c r="P1057">
        <v>10.66</v>
      </c>
      <c r="Q1057">
        <v>10.8</v>
      </c>
      <c r="R1057">
        <v>3</v>
      </c>
      <c r="S1057">
        <v>2.92</v>
      </c>
      <c r="T1057">
        <v>0</v>
      </c>
      <c r="U1057" t="s">
        <v>22</v>
      </c>
      <c r="V1057">
        <f>IF(tbl_Customers[[#This Row],[churn]] = "yes", 1, 0)</f>
        <v>0</v>
      </c>
      <c r="W1057" t="str">
        <f>IF(tbl_Customers[[#This Row],[number_customer_service_calls]] &lt;= 1, "0-1 Calls", IF(tbl_Customers[[#This Row],[number_customer_service_calls]] &lt;= 3, "2-3 Calls", IF(tbl_Customers[[#This Row],[number_customer_service_calls]] &lt;=5, "4-5 Calls", "6+ Calls")))</f>
        <v>0-1 Calls</v>
      </c>
      <c r="X1057" t="str">
        <f>IF(tbl_Customers[[#This Row],[account_length]] &lt;= 50, "0-50", IF(tbl_Customers[[#This Row],[account_length]] &lt;=100, "51-100", IF(tbl_Customers[[#This Row],[account_length]] &lt;= 150, "101-150", "151+")))</f>
        <v>51-100</v>
      </c>
      <c r="Y1057" t="str">
        <f>IF(tbl_Customers[[#This Row],[total_intl_charge]] &lt;= 3, "Low Charges", "High Charges")</f>
        <v>Low Charges</v>
      </c>
      <c r="Z1057" t="str">
        <f>IF(tbl_Customers[[#This Row],[total_eve_calls]]&lt;=80,"Low Calls",
IF(tbl_Customers[[#This Row],[total_eve_calls]]&lt;=120,"Medium Calls","High Calls"))</f>
        <v>Low Calls</v>
      </c>
      <c r="AA1057" t="str">
        <f>IF(tbl_Customers[[#This Row],[total_eve_charge]]&lt;=15,"Low Charges",
IF(tbl_Customers[[#This Row],[total_eve_charge]]&lt;=20,"Medium Charges","High Charges"))</f>
        <v>High Charges</v>
      </c>
      <c r="AB10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7" t="str">
        <f>IF(tbl_Customers[[#This Row],[number_vmail_messages]] = 0, "No Usage", IF(tbl_Customers[[#This Row],[number_vmail_messages]] &lt;= 20, "Low Usage", IF(tbl_Customers[[#This Row],[number_vmail_messages]] &lt;= 40, "Medium Usgae", "High Usage")))</f>
        <v>No Usage</v>
      </c>
      <c r="AD1057" t="str">
        <f>IF(tbl_Customers[[#This Row],[total_day_minutes]]&lt;=150,"Low Usage", IF(tbl_Customers[[#This Row],[total_day_minutes]]&lt;=200,"Medium Usage", IF(tbl_Customers[[#This Row],[total_day_minutes]]&lt;=250,"High Usage","Very High Usage")))</f>
        <v>Low Usage</v>
      </c>
      <c r="AE1057" t="str">
        <f>IF(tbl_Customers[[#This Row],[total_intl_calls]]&lt;=5,"Low Calls", IF(tbl_Customers[[#This Row],[total_intl_calls]]&lt;=10, "Medium Calls", "High Calls"))</f>
        <v>Low Calls</v>
      </c>
      <c r="AF10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7" s="36" t="str">
        <f>IF(tbl_Customers[[#This Row],[Churn_Risk_Score]]&gt;=10,"High Risk", IF(tbl_Customers[[#This Row],[Churn_Risk_Score]]&gt;=5,"Medium Risk","Low Risk"))</f>
        <v>Low Risk</v>
      </c>
    </row>
    <row r="1058" spans="1:33" x14ac:dyDescent="0.35">
      <c r="A1058">
        <v>1057</v>
      </c>
      <c r="B1058" t="s">
        <v>71</v>
      </c>
      <c r="C1058">
        <v>98</v>
      </c>
      <c r="D1058" t="s">
        <v>21</v>
      </c>
      <c r="E1058" t="s">
        <v>22</v>
      </c>
      <c r="F1058" t="s">
        <v>22</v>
      </c>
      <c r="G1058">
        <v>0</v>
      </c>
      <c r="H1058">
        <v>162.80000000000001</v>
      </c>
      <c r="I1058">
        <v>65</v>
      </c>
      <c r="J1058">
        <v>27.68</v>
      </c>
      <c r="K1058">
        <v>185</v>
      </c>
      <c r="L1058">
        <v>109</v>
      </c>
      <c r="M1058">
        <v>15.73</v>
      </c>
      <c r="N1058">
        <v>219.5</v>
      </c>
      <c r="O1058">
        <v>104</v>
      </c>
      <c r="P1058">
        <v>9.8800000000000008</v>
      </c>
      <c r="Q1058">
        <v>6</v>
      </c>
      <c r="R1058">
        <v>3</v>
      </c>
      <c r="S1058">
        <v>1.62</v>
      </c>
      <c r="T1058">
        <v>2</v>
      </c>
      <c r="U1058" t="s">
        <v>22</v>
      </c>
      <c r="V1058">
        <f>IF(tbl_Customers[[#This Row],[churn]] = "yes", 1, 0)</f>
        <v>0</v>
      </c>
      <c r="W1058" t="str">
        <f>IF(tbl_Customers[[#This Row],[number_customer_service_calls]] &lt;= 1, "0-1 Calls", IF(tbl_Customers[[#This Row],[number_customer_service_calls]] &lt;= 3, "2-3 Calls", IF(tbl_Customers[[#This Row],[number_customer_service_calls]] &lt;=5, "4-5 Calls", "6+ Calls")))</f>
        <v>2-3 Calls</v>
      </c>
      <c r="X1058" t="str">
        <f>IF(tbl_Customers[[#This Row],[account_length]] &lt;= 50, "0-50", IF(tbl_Customers[[#This Row],[account_length]] &lt;=100, "51-100", IF(tbl_Customers[[#This Row],[account_length]] &lt;= 150, "101-150", "151+")))</f>
        <v>51-100</v>
      </c>
      <c r="Y1058" t="str">
        <f>IF(tbl_Customers[[#This Row],[total_intl_charge]] &lt;= 3, "Low Charges", "High Charges")</f>
        <v>Low Charges</v>
      </c>
      <c r="Z1058" t="str">
        <f>IF(tbl_Customers[[#This Row],[total_eve_calls]]&lt;=80,"Low Calls",
IF(tbl_Customers[[#This Row],[total_eve_calls]]&lt;=120,"Medium Calls","High Calls"))</f>
        <v>Medium Calls</v>
      </c>
      <c r="AA1058" t="str">
        <f>IF(tbl_Customers[[#This Row],[total_eve_charge]]&lt;=15,"Low Charges",
IF(tbl_Customers[[#This Row],[total_eve_charge]]&lt;=20,"Medium Charges","High Charges"))</f>
        <v>Medium Charges</v>
      </c>
      <c r="AB10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8" t="str">
        <f>IF(tbl_Customers[[#This Row],[number_vmail_messages]] = 0, "No Usage", IF(tbl_Customers[[#This Row],[number_vmail_messages]] &lt;= 20, "Low Usage", IF(tbl_Customers[[#This Row],[number_vmail_messages]] &lt;= 40, "Medium Usgae", "High Usage")))</f>
        <v>No Usage</v>
      </c>
      <c r="AD1058" t="str">
        <f>IF(tbl_Customers[[#This Row],[total_day_minutes]]&lt;=150,"Low Usage", IF(tbl_Customers[[#This Row],[total_day_minutes]]&lt;=200,"Medium Usage", IF(tbl_Customers[[#This Row],[total_day_minutes]]&lt;=250,"High Usage","Very High Usage")))</f>
        <v>Medium Usage</v>
      </c>
      <c r="AE1058" t="str">
        <f>IF(tbl_Customers[[#This Row],[total_intl_calls]]&lt;=5,"Low Calls", IF(tbl_Customers[[#This Row],[total_intl_calls]]&lt;=10, "Medium Calls", "High Calls"))</f>
        <v>Low Calls</v>
      </c>
      <c r="AF10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8" s="36" t="str">
        <f>IF(tbl_Customers[[#This Row],[Churn_Risk_Score]]&gt;=10,"High Risk", IF(tbl_Customers[[#This Row],[Churn_Risk_Score]]&gt;=5,"Medium Risk","Low Risk"))</f>
        <v>Low Risk</v>
      </c>
    </row>
    <row r="1059" spans="1:33" x14ac:dyDescent="0.35">
      <c r="A1059">
        <v>1058</v>
      </c>
      <c r="B1059" t="s">
        <v>55</v>
      </c>
      <c r="C1059">
        <v>73</v>
      </c>
      <c r="D1059" t="s">
        <v>21</v>
      </c>
      <c r="E1059" t="s">
        <v>22</v>
      </c>
      <c r="F1059" t="s">
        <v>22</v>
      </c>
      <c r="G1059">
        <v>0</v>
      </c>
      <c r="H1059">
        <v>182.3</v>
      </c>
      <c r="I1059">
        <v>115</v>
      </c>
      <c r="J1059">
        <v>30.99</v>
      </c>
      <c r="K1059">
        <v>199.2</v>
      </c>
      <c r="L1059">
        <v>97</v>
      </c>
      <c r="M1059">
        <v>16.93</v>
      </c>
      <c r="N1059">
        <v>120.2</v>
      </c>
      <c r="O1059">
        <v>113</v>
      </c>
      <c r="P1059">
        <v>5.41</v>
      </c>
      <c r="Q1059">
        <v>18</v>
      </c>
      <c r="R1059">
        <v>5</v>
      </c>
      <c r="S1059">
        <v>4.8600000000000003</v>
      </c>
      <c r="T1059">
        <v>1</v>
      </c>
      <c r="U1059" t="s">
        <v>22</v>
      </c>
      <c r="V1059">
        <f>IF(tbl_Customers[[#This Row],[churn]] = "yes", 1, 0)</f>
        <v>0</v>
      </c>
      <c r="W1059" t="str">
        <f>IF(tbl_Customers[[#This Row],[number_customer_service_calls]] &lt;= 1, "0-1 Calls", IF(tbl_Customers[[#This Row],[number_customer_service_calls]] &lt;= 3, "2-3 Calls", IF(tbl_Customers[[#This Row],[number_customer_service_calls]] &lt;=5, "4-5 Calls", "6+ Calls")))</f>
        <v>0-1 Calls</v>
      </c>
      <c r="X1059" t="str">
        <f>IF(tbl_Customers[[#This Row],[account_length]] &lt;= 50, "0-50", IF(tbl_Customers[[#This Row],[account_length]] &lt;=100, "51-100", IF(tbl_Customers[[#This Row],[account_length]] &lt;= 150, "101-150", "151+")))</f>
        <v>51-100</v>
      </c>
      <c r="Y1059" t="str">
        <f>IF(tbl_Customers[[#This Row],[total_intl_charge]] &lt;= 3, "Low Charges", "High Charges")</f>
        <v>High Charges</v>
      </c>
      <c r="Z1059" t="str">
        <f>IF(tbl_Customers[[#This Row],[total_eve_calls]]&lt;=80,"Low Calls",
IF(tbl_Customers[[#This Row],[total_eve_calls]]&lt;=120,"Medium Calls","High Calls"))</f>
        <v>Medium Calls</v>
      </c>
      <c r="AA1059" t="str">
        <f>IF(tbl_Customers[[#This Row],[total_eve_charge]]&lt;=15,"Low Charges",
IF(tbl_Customers[[#This Row],[total_eve_charge]]&lt;=20,"Medium Charges","High Charges"))</f>
        <v>Medium Charges</v>
      </c>
      <c r="AB10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9" t="str">
        <f>IF(tbl_Customers[[#This Row],[number_vmail_messages]] = 0, "No Usage", IF(tbl_Customers[[#This Row],[number_vmail_messages]] &lt;= 20, "Low Usage", IF(tbl_Customers[[#This Row],[number_vmail_messages]] &lt;= 40, "Medium Usgae", "High Usage")))</f>
        <v>No Usage</v>
      </c>
      <c r="AD1059" t="str">
        <f>IF(tbl_Customers[[#This Row],[total_day_minutes]]&lt;=150,"Low Usage", IF(tbl_Customers[[#This Row],[total_day_minutes]]&lt;=200,"Medium Usage", IF(tbl_Customers[[#This Row],[total_day_minutes]]&lt;=250,"High Usage","Very High Usage")))</f>
        <v>Medium Usage</v>
      </c>
      <c r="AE1059" t="str">
        <f>IF(tbl_Customers[[#This Row],[total_intl_calls]]&lt;=5,"Low Calls", IF(tbl_Customers[[#This Row],[total_intl_calls]]&lt;=10, "Medium Calls", "High Calls"))</f>
        <v>Low Calls</v>
      </c>
      <c r="AF10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59" s="36" t="str">
        <f>IF(tbl_Customers[[#This Row],[Churn_Risk_Score]]&gt;=10,"High Risk", IF(tbl_Customers[[#This Row],[Churn_Risk_Score]]&gt;=5,"Medium Risk","Low Risk"))</f>
        <v>Low Risk</v>
      </c>
    </row>
    <row r="1060" spans="1:33" x14ac:dyDescent="0.35">
      <c r="A1060">
        <v>1059</v>
      </c>
      <c r="B1060" t="s">
        <v>33</v>
      </c>
      <c r="C1060">
        <v>107</v>
      </c>
      <c r="D1060" t="s">
        <v>28</v>
      </c>
      <c r="E1060" t="s">
        <v>23</v>
      </c>
      <c r="F1060" t="s">
        <v>22</v>
      </c>
      <c r="G1060">
        <v>0</v>
      </c>
      <c r="H1060">
        <v>194.4</v>
      </c>
      <c r="I1060">
        <v>83</v>
      </c>
      <c r="J1060">
        <v>33.049999999999997</v>
      </c>
      <c r="K1060">
        <v>247.8</v>
      </c>
      <c r="L1060">
        <v>84</v>
      </c>
      <c r="M1060">
        <v>21.06</v>
      </c>
      <c r="N1060">
        <v>245.4</v>
      </c>
      <c r="O1060">
        <v>93</v>
      </c>
      <c r="P1060">
        <v>11.04</v>
      </c>
      <c r="Q1060">
        <v>11.2</v>
      </c>
      <c r="R1060">
        <v>7</v>
      </c>
      <c r="S1060">
        <v>3.02</v>
      </c>
      <c r="T1060">
        <v>2</v>
      </c>
      <c r="U1060" t="s">
        <v>22</v>
      </c>
      <c r="V1060">
        <f>IF(tbl_Customers[[#This Row],[churn]] = "yes", 1, 0)</f>
        <v>0</v>
      </c>
      <c r="W1060" t="str">
        <f>IF(tbl_Customers[[#This Row],[number_customer_service_calls]] &lt;= 1, "0-1 Calls", IF(tbl_Customers[[#This Row],[number_customer_service_calls]] &lt;= 3, "2-3 Calls", IF(tbl_Customers[[#This Row],[number_customer_service_calls]] &lt;=5, "4-5 Calls", "6+ Calls")))</f>
        <v>2-3 Calls</v>
      </c>
      <c r="X1060" t="str">
        <f>IF(tbl_Customers[[#This Row],[account_length]] &lt;= 50, "0-50", IF(tbl_Customers[[#This Row],[account_length]] &lt;=100, "51-100", IF(tbl_Customers[[#This Row],[account_length]] &lt;= 150, "101-150", "151+")))</f>
        <v>101-150</v>
      </c>
      <c r="Y1060" t="str">
        <f>IF(tbl_Customers[[#This Row],[total_intl_charge]] &lt;= 3, "Low Charges", "High Charges")</f>
        <v>High Charges</v>
      </c>
      <c r="Z1060" t="str">
        <f>IF(tbl_Customers[[#This Row],[total_eve_calls]]&lt;=80,"Low Calls",
IF(tbl_Customers[[#This Row],[total_eve_calls]]&lt;=120,"Medium Calls","High Calls"))</f>
        <v>Medium Calls</v>
      </c>
      <c r="AA1060" t="str">
        <f>IF(tbl_Customers[[#This Row],[total_eve_charge]]&lt;=15,"Low Charges",
IF(tbl_Customers[[#This Row],[total_eve_charge]]&lt;=20,"Medium Charges","High Charges"))</f>
        <v>High Charges</v>
      </c>
      <c r="AB10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0" t="str">
        <f>IF(tbl_Customers[[#This Row],[number_vmail_messages]] = 0, "No Usage", IF(tbl_Customers[[#This Row],[number_vmail_messages]] &lt;= 20, "Low Usage", IF(tbl_Customers[[#This Row],[number_vmail_messages]] &lt;= 40, "Medium Usgae", "High Usage")))</f>
        <v>No Usage</v>
      </c>
      <c r="AD1060" t="str">
        <f>IF(tbl_Customers[[#This Row],[total_day_minutes]]&lt;=150,"Low Usage", IF(tbl_Customers[[#This Row],[total_day_minutes]]&lt;=200,"Medium Usage", IF(tbl_Customers[[#This Row],[total_day_minutes]]&lt;=250,"High Usage","Very High Usage")))</f>
        <v>Medium Usage</v>
      </c>
      <c r="AE1060" t="str">
        <f>IF(tbl_Customers[[#This Row],[total_intl_calls]]&lt;=5,"Low Calls", IF(tbl_Customers[[#This Row],[total_intl_calls]]&lt;=10, "Medium Calls", "High Calls"))</f>
        <v>Medium Calls</v>
      </c>
      <c r="AF10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060" s="36" t="str">
        <f>IF(tbl_Customers[[#This Row],[Churn_Risk_Score]]&gt;=10,"High Risk", IF(tbl_Customers[[#This Row],[Churn_Risk_Score]]&gt;=5,"Medium Risk","Low Risk"))</f>
        <v>Medium Risk</v>
      </c>
    </row>
    <row r="1061" spans="1:33" x14ac:dyDescent="0.35">
      <c r="A1061">
        <v>1060</v>
      </c>
      <c r="B1061" t="s">
        <v>46</v>
      </c>
      <c r="C1061">
        <v>55</v>
      </c>
      <c r="D1061" t="s">
        <v>25</v>
      </c>
      <c r="E1061" t="s">
        <v>22</v>
      </c>
      <c r="F1061" t="s">
        <v>23</v>
      </c>
      <c r="G1061">
        <v>20</v>
      </c>
      <c r="H1061">
        <v>189.3</v>
      </c>
      <c r="I1061">
        <v>95</v>
      </c>
      <c r="J1061">
        <v>32.18</v>
      </c>
      <c r="K1061">
        <v>118.6</v>
      </c>
      <c r="L1061">
        <v>113</v>
      </c>
      <c r="M1061">
        <v>10.08</v>
      </c>
      <c r="N1061">
        <v>250.2</v>
      </c>
      <c r="O1061">
        <v>102</v>
      </c>
      <c r="P1061">
        <v>11.26</v>
      </c>
      <c r="Q1061">
        <v>12.5</v>
      </c>
      <c r="R1061">
        <v>4</v>
      </c>
      <c r="S1061">
        <v>3.38</v>
      </c>
      <c r="T1061">
        <v>2</v>
      </c>
      <c r="U1061" t="s">
        <v>22</v>
      </c>
      <c r="V1061">
        <f>IF(tbl_Customers[[#This Row],[churn]] = "yes", 1, 0)</f>
        <v>0</v>
      </c>
      <c r="W1061" t="str">
        <f>IF(tbl_Customers[[#This Row],[number_customer_service_calls]] &lt;= 1, "0-1 Calls", IF(tbl_Customers[[#This Row],[number_customer_service_calls]] &lt;= 3, "2-3 Calls", IF(tbl_Customers[[#This Row],[number_customer_service_calls]] &lt;=5, "4-5 Calls", "6+ Calls")))</f>
        <v>2-3 Calls</v>
      </c>
      <c r="X1061" t="str">
        <f>IF(tbl_Customers[[#This Row],[account_length]] &lt;= 50, "0-50", IF(tbl_Customers[[#This Row],[account_length]] &lt;=100, "51-100", IF(tbl_Customers[[#This Row],[account_length]] &lt;= 150, "101-150", "151+")))</f>
        <v>51-100</v>
      </c>
      <c r="Y1061" t="str">
        <f>IF(tbl_Customers[[#This Row],[total_intl_charge]] &lt;= 3, "Low Charges", "High Charges")</f>
        <v>High Charges</v>
      </c>
      <c r="Z1061" t="str">
        <f>IF(tbl_Customers[[#This Row],[total_eve_calls]]&lt;=80,"Low Calls",
IF(tbl_Customers[[#This Row],[total_eve_calls]]&lt;=120,"Medium Calls","High Calls"))</f>
        <v>Medium Calls</v>
      </c>
      <c r="AA1061" t="str">
        <f>IF(tbl_Customers[[#This Row],[total_eve_charge]]&lt;=15,"Low Charges",
IF(tbl_Customers[[#This Row],[total_eve_charge]]&lt;=20,"Medium Charges","High Charges"))</f>
        <v>Low Charges</v>
      </c>
      <c r="AB10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1" t="str">
        <f>IF(tbl_Customers[[#This Row],[number_vmail_messages]] = 0, "No Usage", IF(tbl_Customers[[#This Row],[number_vmail_messages]] &lt;= 20, "Low Usage", IF(tbl_Customers[[#This Row],[number_vmail_messages]] &lt;= 40, "Medium Usgae", "High Usage")))</f>
        <v>Low Usage</v>
      </c>
      <c r="AD1061" t="str">
        <f>IF(tbl_Customers[[#This Row],[total_day_minutes]]&lt;=150,"Low Usage", IF(tbl_Customers[[#This Row],[total_day_minutes]]&lt;=200,"Medium Usage", IF(tbl_Customers[[#This Row],[total_day_minutes]]&lt;=250,"High Usage","Very High Usage")))</f>
        <v>Medium Usage</v>
      </c>
      <c r="AE1061" t="str">
        <f>IF(tbl_Customers[[#This Row],[total_intl_calls]]&lt;=5,"Low Calls", IF(tbl_Customers[[#This Row],[total_intl_calls]]&lt;=10, "Medium Calls", "High Calls"))</f>
        <v>Low Calls</v>
      </c>
      <c r="AF10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61" s="36" t="str">
        <f>IF(tbl_Customers[[#This Row],[Churn_Risk_Score]]&gt;=10,"High Risk", IF(tbl_Customers[[#This Row],[Churn_Risk_Score]]&gt;=5,"Medium Risk","Low Risk"))</f>
        <v>Low Risk</v>
      </c>
    </row>
    <row r="1062" spans="1:33" x14ac:dyDescent="0.35">
      <c r="A1062">
        <v>1061</v>
      </c>
      <c r="B1062" t="s">
        <v>47</v>
      </c>
      <c r="C1062">
        <v>76</v>
      </c>
      <c r="D1062" t="s">
        <v>21</v>
      </c>
      <c r="E1062" t="s">
        <v>22</v>
      </c>
      <c r="F1062" t="s">
        <v>23</v>
      </c>
      <c r="G1062">
        <v>22</v>
      </c>
      <c r="H1062">
        <v>160.1</v>
      </c>
      <c r="I1062">
        <v>107</v>
      </c>
      <c r="J1062">
        <v>27.22</v>
      </c>
      <c r="K1062">
        <v>168.7</v>
      </c>
      <c r="L1062">
        <v>136</v>
      </c>
      <c r="M1062">
        <v>14.34</v>
      </c>
      <c r="N1062">
        <v>23.2</v>
      </c>
      <c r="O1062">
        <v>102</v>
      </c>
      <c r="P1062">
        <v>1.04</v>
      </c>
      <c r="Q1062">
        <v>9.5</v>
      </c>
      <c r="R1062">
        <v>4</v>
      </c>
      <c r="S1062">
        <v>2.57</v>
      </c>
      <c r="T1062">
        <v>3</v>
      </c>
      <c r="U1062" t="s">
        <v>22</v>
      </c>
      <c r="V1062">
        <f>IF(tbl_Customers[[#This Row],[churn]] = "yes", 1, 0)</f>
        <v>0</v>
      </c>
      <c r="W1062" t="str">
        <f>IF(tbl_Customers[[#This Row],[number_customer_service_calls]] &lt;= 1, "0-1 Calls", IF(tbl_Customers[[#This Row],[number_customer_service_calls]] &lt;= 3, "2-3 Calls", IF(tbl_Customers[[#This Row],[number_customer_service_calls]] &lt;=5, "4-5 Calls", "6+ Calls")))</f>
        <v>2-3 Calls</v>
      </c>
      <c r="X1062" t="str">
        <f>IF(tbl_Customers[[#This Row],[account_length]] &lt;= 50, "0-50", IF(tbl_Customers[[#This Row],[account_length]] &lt;=100, "51-100", IF(tbl_Customers[[#This Row],[account_length]] &lt;= 150, "101-150", "151+")))</f>
        <v>51-100</v>
      </c>
      <c r="Y1062" t="str">
        <f>IF(tbl_Customers[[#This Row],[total_intl_charge]] &lt;= 3, "Low Charges", "High Charges")</f>
        <v>Low Charges</v>
      </c>
      <c r="Z1062" t="str">
        <f>IF(tbl_Customers[[#This Row],[total_eve_calls]]&lt;=80,"Low Calls",
IF(tbl_Customers[[#This Row],[total_eve_calls]]&lt;=120,"Medium Calls","High Calls"))</f>
        <v>High Calls</v>
      </c>
      <c r="AA1062" t="str">
        <f>IF(tbl_Customers[[#This Row],[total_eve_charge]]&lt;=15,"Low Charges",
IF(tbl_Customers[[#This Row],[total_eve_charge]]&lt;=20,"Medium Charges","High Charges"))</f>
        <v>Low Charges</v>
      </c>
      <c r="AB10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62" t="str">
        <f>IF(tbl_Customers[[#This Row],[number_vmail_messages]] = 0, "No Usage", IF(tbl_Customers[[#This Row],[number_vmail_messages]] &lt;= 20, "Low Usage", IF(tbl_Customers[[#This Row],[number_vmail_messages]] &lt;= 40, "Medium Usgae", "High Usage")))</f>
        <v>Medium Usgae</v>
      </c>
      <c r="AD1062" t="str">
        <f>IF(tbl_Customers[[#This Row],[total_day_minutes]]&lt;=150,"Low Usage", IF(tbl_Customers[[#This Row],[total_day_minutes]]&lt;=200,"Medium Usage", IF(tbl_Customers[[#This Row],[total_day_minutes]]&lt;=250,"High Usage","Very High Usage")))</f>
        <v>Medium Usage</v>
      </c>
      <c r="AE1062" t="str">
        <f>IF(tbl_Customers[[#This Row],[total_intl_calls]]&lt;=5,"Low Calls", IF(tbl_Customers[[#This Row],[total_intl_calls]]&lt;=10, "Medium Calls", "High Calls"))</f>
        <v>Low Calls</v>
      </c>
      <c r="AF10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62" s="36" t="str">
        <f>IF(tbl_Customers[[#This Row],[Churn_Risk_Score]]&gt;=10,"High Risk", IF(tbl_Customers[[#This Row],[Churn_Risk_Score]]&gt;=5,"Medium Risk","Low Risk"))</f>
        <v>Low Risk</v>
      </c>
    </row>
    <row r="1063" spans="1:33" x14ac:dyDescent="0.35">
      <c r="A1063">
        <v>1062</v>
      </c>
      <c r="B1063" t="s">
        <v>58</v>
      </c>
      <c r="C1063">
        <v>30</v>
      </c>
      <c r="D1063" t="s">
        <v>28</v>
      </c>
      <c r="E1063" t="s">
        <v>22</v>
      </c>
      <c r="F1063" t="s">
        <v>22</v>
      </c>
      <c r="G1063">
        <v>0</v>
      </c>
      <c r="H1063">
        <v>145</v>
      </c>
      <c r="I1063">
        <v>76</v>
      </c>
      <c r="J1063">
        <v>24.65</v>
      </c>
      <c r="K1063">
        <v>240.7</v>
      </c>
      <c r="L1063">
        <v>112</v>
      </c>
      <c r="M1063">
        <v>20.46</v>
      </c>
      <c r="N1063">
        <v>197.1</v>
      </c>
      <c r="O1063">
        <v>134</v>
      </c>
      <c r="P1063">
        <v>8.8699999999999992</v>
      </c>
      <c r="Q1063">
        <v>7.1</v>
      </c>
      <c r="R1063">
        <v>4</v>
      </c>
      <c r="S1063">
        <v>1.92</v>
      </c>
      <c r="T1063">
        <v>3</v>
      </c>
      <c r="U1063" t="s">
        <v>22</v>
      </c>
      <c r="V1063">
        <f>IF(tbl_Customers[[#This Row],[churn]] = "yes", 1, 0)</f>
        <v>0</v>
      </c>
      <c r="W1063" t="str">
        <f>IF(tbl_Customers[[#This Row],[number_customer_service_calls]] &lt;= 1, "0-1 Calls", IF(tbl_Customers[[#This Row],[number_customer_service_calls]] &lt;= 3, "2-3 Calls", IF(tbl_Customers[[#This Row],[number_customer_service_calls]] &lt;=5, "4-5 Calls", "6+ Calls")))</f>
        <v>2-3 Calls</v>
      </c>
      <c r="X1063" t="str">
        <f>IF(tbl_Customers[[#This Row],[account_length]] &lt;= 50, "0-50", IF(tbl_Customers[[#This Row],[account_length]] &lt;=100, "51-100", IF(tbl_Customers[[#This Row],[account_length]] &lt;= 150, "101-150", "151+")))</f>
        <v>0-50</v>
      </c>
      <c r="Y1063" t="str">
        <f>IF(tbl_Customers[[#This Row],[total_intl_charge]] &lt;= 3, "Low Charges", "High Charges")</f>
        <v>Low Charges</v>
      </c>
      <c r="Z1063" t="str">
        <f>IF(tbl_Customers[[#This Row],[total_eve_calls]]&lt;=80,"Low Calls",
IF(tbl_Customers[[#This Row],[total_eve_calls]]&lt;=120,"Medium Calls","High Calls"))</f>
        <v>Medium Calls</v>
      </c>
      <c r="AA1063" t="str">
        <f>IF(tbl_Customers[[#This Row],[total_eve_charge]]&lt;=15,"Low Charges",
IF(tbl_Customers[[#This Row],[total_eve_charge]]&lt;=20,"Medium Charges","High Charges"))</f>
        <v>High Charges</v>
      </c>
      <c r="AB10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3" t="str">
        <f>IF(tbl_Customers[[#This Row],[number_vmail_messages]] = 0, "No Usage", IF(tbl_Customers[[#This Row],[number_vmail_messages]] &lt;= 20, "Low Usage", IF(tbl_Customers[[#This Row],[number_vmail_messages]] &lt;= 40, "Medium Usgae", "High Usage")))</f>
        <v>No Usage</v>
      </c>
      <c r="AD1063" t="str">
        <f>IF(tbl_Customers[[#This Row],[total_day_minutes]]&lt;=150,"Low Usage", IF(tbl_Customers[[#This Row],[total_day_minutes]]&lt;=200,"Medium Usage", IF(tbl_Customers[[#This Row],[total_day_minutes]]&lt;=250,"High Usage","Very High Usage")))</f>
        <v>Low Usage</v>
      </c>
      <c r="AE1063" t="str">
        <f>IF(tbl_Customers[[#This Row],[total_intl_calls]]&lt;=5,"Low Calls", IF(tbl_Customers[[#This Row],[total_intl_calls]]&lt;=10, "Medium Calls", "High Calls"))</f>
        <v>Low Calls</v>
      </c>
      <c r="AF10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63" s="36" t="str">
        <f>IF(tbl_Customers[[#This Row],[Churn_Risk_Score]]&gt;=10,"High Risk", IF(tbl_Customers[[#This Row],[Churn_Risk_Score]]&gt;=5,"Medium Risk","Low Risk"))</f>
        <v>Low Risk</v>
      </c>
    </row>
    <row r="1064" spans="1:33" x14ac:dyDescent="0.35">
      <c r="A1064">
        <v>1063</v>
      </c>
      <c r="B1064" t="s">
        <v>42</v>
      </c>
      <c r="C1064">
        <v>157</v>
      </c>
      <c r="D1064" t="s">
        <v>21</v>
      </c>
      <c r="E1064" t="s">
        <v>22</v>
      </c>
      <c r="F1064" t="s">
        <v>22</v>
      </c>
      <c r="G1064">
        <v>0</v>
      </c>
      <c r="H1064">
        <v>220.7</v>
      </c>
      <c r="I1064">
        <v>105</v>
      </c>
      <c r="J1064">
        <v>37.520000000000003</v>
      </c>
      <c r="K1064">
        <v>119.3</v>
      </c>
      <c r="L1064">
        <v>127</v>
      </c>
      <c r="M1064">
        <v>10.14</v>
      </c>
      <c r="N1064">
        <v>165.1</v>
      </c>
      <c r="O1064">
        <v>113</v>
      </c>
      <c r="P1064">
        <v>7.43</v>
      </c>
      <c r="Q1064">
        <v>11.5</v>
      </c>
      <c r="R1064">
        <v>7</v>
      </c>
      <c r="S1064">
        <v>3.11</v>
      </c>
      <c r="T1064">
        <v>4</v>
      </c>
      <c r="U1064" t="s">
        <v>22</v>
      </c>
      <c r="V1064">
        <f>IF(tbl_Customers[[#This Row],[churn]] = "yes", 1, 0)</f>
        <v>0</v>
      </c>
      <c r="W1064" t="str">
        <f>IF(tbl_Customers[[#This Row],[number_customer_service_calls]] &lt;= 1, "0-1 Calls", IF(tbl_Customers[[#This Row],[number_customer_service_calls]] &lt;= 3, "2-3 Calls", IF(tbl_Customers[[#This Row],[number_customer_service_calls]] &lt;=5, "4-5 Calls", "6+ Calls")))</f>
        <v>4-5 Calls</v>
      </c>
      <c r="X1064" t="str">
        <f>IF(tbl_Customers[[#This Row],[account_length]] &lt;= 50, "0-50", IF(tbl_Customers[[#This Row],[account_length]] &lt;=100, "51-100", IF(tbl_Customers[[#This Row],[account_length]] &lt;= 150, "101-150", "151+")))</f>
        <v>151+</v>
      </c>
      <c r="Y1064" t="str">
        <f>IF(tbl_Customers[[#This Row],[total_intl_charge]] &lt;= 3, "Low Charges", "High Charges")</f>
        <v>High Charges</v>
      </c>
      <c r="Z1064" t="str">
        <f>IF(tbl_Customers[[#This Row],[total_eve_calls]]&lt;=80,"Low Calls",
IF(tbl_Customers[[#This Row],[total_eve_calls]]&lt;=120,"Medium Calls","High Calls"))</f>
        <v>High Calls</v>
      </c>
      <c r="AA1064" t="str">
        <f>IF(tbl_Customers[[#This Row],[total_eve_charge]]&lt;=15,"Low Charges",
IF(tbl_Customers[[#This Row],[total_eve_charge]]&lt;=20,"Medium Charges","High Charges"))</f>
        <v>Low Charges</v>
      </c>
      <c r="AB10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4" t="str">
        <f>IF(tbl_Customers[[#This Row],[number_vmail_messages]] = 0, "No Usage", IF(tbl_Customers[[#This Row],[number_vmail_messages]] &lt;= 20, "Low Usage", IF(tbl_Customers[[#This Row],[number_vmail_messages]] &lt;= 40, "Medium Usgae", "High Usage")))</f>
        <v>No Usage</v>
      </c>
      <c r="AD1064" t="str">
        <f>IF(tbl_Customers[[#This Row],[total_day_minutes]]&lt;=150,"Low Usage", IF(tbl_Customers[[#This Row],[total_day_minutes]]&lt;=200,"Medium Usage", IF(tbl_Customers[[#This Row],[total_day_minutes]]&lt;=250,"High Usage","Very High Usage")))</f>
        <v>High Usage</v>
      </c>
      <c r="AE1064" t="str">
        <f>IF(tbl_Customers[[#This Row],[total_intl_calls]]&lt;=5,"Low Calls", IF(tbl_Customers[[#This Row],[total_intl_calls]]&lt;=10, "Medium Calls", "High Calls"))</f>
        <v>Medium Calls</v>
      </c>
      <c r="AF10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64" s="36" t="str">
        <f>IF(tbl_Customers[[#This Row],[Churn_Risk_Score]]&gt;=10,"High Risk", IF(tbl_Customers[[#This Row],[Churn_Risk_Score]]&gt;=5,"Medium Risk","Low Risk"))</f>
        <v>Medium Risk</v>
      </c>
    </row>
    <row r="1065" spans="1:33" x14ac:dyDescent="0.35">
      <c r="A1065">
        <v>1064</v>
      </c>
      <c r="B1065" t="s">
        <v>27</v>
      </c>
      <c r="C1065">
        <v>40</v>
      </c>
      <c r="D1065" t="s">
        <v>25</v>
      </c>
      <c r="E1065" t="s">
        <v>22</v>
      </c>
      <c r="F1065" t="s">
        <v>23</v>
      </c>
      <c r="G1065">
        <v>31</v>
      </c>
      <c r="H1065">
        <v>224.7</v>
      </c>
      <c r="I1065">
        <v>69</v>
      </c>
      <c r="J1065">
        <v>38.200000000000003</v>
      </c>
      <c r="K1065">
        <v>134.5</v>
      </c>
      <c r="L1065">
        <v>81</v>
      </c>
      <c r="M1065">
        <v>11.43</v>
      </c>
      <c r="N1065">
        <v>120.3</v>
      </c>
      <c r="O1065">
        <v>104</v>
      </c>
      <c r="P1065">
        <v>5.41</v>
      </c>
      <c r="Q1065">
        <v>7.5</v>
      </c>
      <c r="R1065">
        <v>5</v>
      </c>
      <c r="S1065">
        <v>2.0299999999999998</v>
      </c>
      <c r="T1065">
        <v>1</v>
      </c>
      <c r="U1065" t="s">
        <v>23</v>
      </c>
      <c r="V1065">
        <f>IF(tbl_Customers[[#This Row],[churn]] = "yes", 1, 0)</f>
        <v>1</v>
      </c>
      <c r="W1065" t="str">
        <f>IF(tbl_Customers[[#This Row],[number_customer_service_calls]] &lt;= 1, "0-1 Calls", IF(tbl_Customers[[#This Row],[number_customer_service_calls]] &lt;= 3, "2-3 Calls", IF(tbl_Customers[[#This Row],[number_customer_service_calls]] &lt;=5, "4-5 Calls", "6+ Calls")))</f>
        <v>0-1 Calls</v>
      </c>
      <c r="X1065" t="str">
        <f>IF(tbl_Customers[[#This Row],[account_length]] &lt;= 50, "0-50", IF(tbl_Customers[[#This Row],[account_length]] &lt;=100, "51-100", IF(tbl_Customers[[#This Row],[account_length]] &lt;= 150, "101-150", "151+")))</f>
        <v>0-50</v>
      </c>
      <c r="Y1065" t="str">
        <f>IF(tbl_Customers[[#This Row],[total_intl_charge]] &lt;= 3, "Low Charges", "High Charges")</f>
        <v>Low Charges</v>
      </c>
      <c r="Z1065" t="str">
        <f>IF(tbl_Customers[[#This Row],[total_eve_calls]]&lt;=80,"Low Calls",
IF(tbl_Customers[[#This Row],[total_eve_calls]]&lt;=120,"Medium Calls","High Calls"))</f>
        <v>Medium Calls</v>
      </c>
      <c r="AA1065" t="str">
        <f>IF(tbl_Customers[[#This Row],[total_eve_charge]]&lt;=15,"Low Charges",
IF(tbl_Customers[[#This Row],[total_eve_charge]]&lt;=20,"Medium Charges","High Charges"))</f>
        <v>Low Charges</v>
      </c>
      <c r="AB10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5" t="str">
        <f>IF(tbl_Customers[[#This Row],[number_vmail_messages]] = 0, "No Usage", IF(tbl_Customers[[#This Row],[number_vmail_messages]] &lt;= 20, "Low Usage", IF(tbl_Customers[[#This Row],[number_vmail_messages]] &lt;= 40, "Medium Usgae", "High Usage")))</f>
        <v>Medium Usgae</v>
      </c>
      <c r="AD1065" t="str">
        <f>IF(tbl_Customers[[#This Row],[total_day_minutes]]&lt;=150,"Low Usage", IF(tbl_Customers[[#This Row],[total_day_minutes]]&lt;=200,"Medium Usage", IF(tbl_Customers[[#This Row],[total_day_minutes]]&lt;=250,"High Usage","Very High Usage")))</f>
        <v>High Usage</v>
      </c>
      <c r="AE1065" t="str">
        <f>IF(tbl_Customers[[#This Row],[total_intl_calls]]&lt;=5,"Low Calls", IF(tbl_Customers[[#This Row],[total_intl_calls]]&lt;=10, "Medium Calls", "High Calls"))</f>
        <v>Low Calls</v>
      </c>
      <c r="AF10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65" s="36" t="str">
        <f>IF(tbl_Customers[[#This Row],[Churn_Risk_Score]]&gt;=10,"High Risk", IF(tbl_Customers[[#This Row],[Churn_Risk_Score]]&gt;=5,"Medium Risk","Low Risk"))</f>
        <v>Low Risk</v>
      </c>
    </row>
    <row r="1066" spans="1:33" x14ac:dyDescent="0.35">
      <c r="A1066">
        <v>1065</v>
      </c>
      <c r="B1066" t="s">
        <v>71</v>
      </c>
      <c r="C1066">
        <v>72</v>
      </c>
      <c r="D1066" t="s">
        <v>25</v>
      </c>
      <c r="E1066" t="s">
        <v>22</v>
      </c>
      <c r="F1066" t="s">
        <v>22</v>
      </c>
      <c r="G1066">
        <v>0</v>
      </c>
      <c r="H1066">
        <v>147</v>
      </c>
      <c r="I1066">
        <v>79</v>
      </c>
      <c r="J1066">
        <v>24.99</v>
      </c>
      <c r="K1066">
        <v>162.30000000000001</v>
      </c>
      <c r="L1066">
        <v>103</v>
      </c>
      <c r="M1066">
        <v>13.8</v>
      </c>
      <c r="N1066">
        <v>162.9</v>
      </c>
      <c r="O1066">
        <v>80</v>
      </c>
      <c r="P1066">
        <v>7.33</v>
      </c>
      <c r="Q1066">
        <v>10.5</v>
      </c>
      <c r="R1066">
        <v>4</v>
      </c>
      <c r="S1066">
        <v>2.84</v>
      </c>
      <c r="T1066">
        <v>1</v>
      </c>
      <c r="U1066" t="s">
        <v>22</v>
      </c>
      <c r="V1066">
        <f>IF(tbl_Customers[[#This Row],[churn]] = "yes", 1, 0)</f>
        <v>0</v>
      </c>
      <c r="W1066" t="str">
        <f>IF(tbl_Customers[[#This Row],[number_customer_service_calls]] &lt;= 1, "0-1 Calls", IF(tbl_Customers[[#This Row],[number_customer_service_calls]] &lt;= 3, "2-3 Calls", IF(tbl_Customers[[#This Row],[number_customer_service_calls]] &lt;=5, "4-5 Calls", "6+ Calls")))</f>
        <v>0-1 Calls</v>
      </c>
      <c r="X1066" t="str">
        <f>IF(tbl_Customers[[#This Row],[account_length]] &lt;= 50, "0-50", IF(tbl_Customers[[#This Row],[account_length]] &lt;=100, "51-100", IF(tbl_Customers[[#This Row],[account_length]] &lt;= 150, "101-150", "151+")))</f>
        <v>51-100</v>
      </c>
      <c r="Y1066" t="str">
        <f>IF(tbl_Customers[[#This Row],[total_intl_charge]] &lt;= 3, "Low Charges", "High Charges")</f>
        <v>Low Charges</v>
      </c>
      <c r="Z1066" t="str">
        <f>IF(tbl_Customers[[#This Row],[total_eve_calls]]&lt;=80,"Low Calls",
IF(tbl_Customers[[#This Row],[total_eve_calls]]&lt;=120,"Medium Calls","High Calls"))</f>
        <v>Medium Calls</v>
      </c>
      <c r="AA1066" t="str">
        <f>IF(tbl_Customers[[#This Row],[total_eve_charge]]&lt;=15,"Low Charges",
IF(tbl_Customers[[#This Row],[total_eve_charge]]&lt;=20,"Medium Charges","High Charges"))</f>
        <v>Low Charges</v>
      </c>
      <c r="AB10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6" t="str">
        <f>IF(tbl_Customers[[#This Row],[number_vmail_messages]] = 0, "No Usage", IF(tbl_Customers[[#This Row],[number_vmail_messages]] &lt;= 20, "Low Usage", IF(tbl_Customers[[#This Row],[number_vmail_messages]] &lt;= 40, "Medium Usgae", "High Usage")))</f>
        <v>No Usage</v>
      </c>
      <c r="AD1066" t="str">
        <f>IF(tbl_Customers[[#This Row],[total_day_minutes]]&lt;=150,"Low Usage", IF(tbl_Customers[[#This Row],[total_day_minutes]]&lt;=200,"Medium Usage", IF(tbl_Customers[[#This Row],[total_day_minutes]]&lt;=250,"High Usage","Very High Usage")))</f>
        <v>Low Usage</v>
      </c>
      <c r="AE1066" t="str">
        <f>IF(tbl_Customers[[#This Row],[total_intl_calls]]&lt;=5,"Low Calls", IF(tbl_Customers[[#This Row],[total_intl_calls]]&lt;=10, "Medium Calls", "High Calls"))</f>
        <v>Low Calls</v>
      </c>
      <c r="AF10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66" s="36" t="str">
        <f>IF(tbl_Customers[[#This Row],[Churn_Risk_Score]]&gt;=10,"High Risk", IF(tbl_Customers[[#This Row],[Churn_Risk_Score]]&gt;=5,"Medium Risk","Low Risk"))</f>
        <v>Low Risk</v>
      </c>
    </row>
    <row r="1067" spans="1:33" x14ac:dyDescent="0.35">
      <c r="A1067">
        <v>1066</v>
      </c>
      <c r="B1067" t="s">
        <v>44</v>
      </c>
      <c r="C1067">
        <v>95</v>
      </c>
      <c r="D1067" t="s">
        <v>21</v>
      </c>
      <c r="E1067" t="s">
        <v>22</v>
      </c>
      <c r="F1067" t="s">
        <v>23</v>
      </c>
      <c r="G1067">
        <v>39</v>
      </c>
      <c r="H1067">
        <v>260.8</v>
      </c>
      <c r="I1067">
        <v>130</v>
      </c>
      <c r="J1067">
        <v>44.34</v>
      </c>
      <c r="K1067">
        <v>213.4</v>
      </c>
      <c r="L1067">
        <v>111</v>
      </c>
      <c r="M1067">
        <v>18.14</v>
      </c>
      <c r="N1067">
        <v>195.6</v>
      </c>
      <c r="O1067">
        <v>97</v>
      </c>
      <c r="P1067">
        <v>8.8000000000000007</v>
      </c>
      <c r="Q1067">
        <v>10.1</v>
      </c>
      <c r="R1067">
        <v>5</v>
      </c>
      <c r="S1067">
        <v>2.73</v>
      </c>
      <c r="T1067">
        <v>1</v>
      </c>
      <c r="U1067" t="s">
        <v>22</v>
      </c>
      <c r="V1067">
        <f>IF(tbl_Customers[[#This Row],[churn]] = "yes", 1, 0)</f>
        <v>0</v>
      </c>
      <c r="W1067" t="str">
        <f>IF(tbl_Customers[[#This Row],[number_customer_service_calls]] &lt;= 1, "0-1 Calls", IF(tbl_Customers[[#This Row],[number_customer_service_calls]] &lt;= 3, "2-3 Calls", IF(tbl_Customers[[#This Row],[number_customer_service_calls]] &lt;=5, "4-5 Calls", "6+ Calls")))</f>
        <v>0-1 Calls</v>
      </c>
      <c r="X1067" t="str">
        <f>IF(tbl_Customers[[#This Row],[account_length]] &lt;= 50, "0-50", IF(tbl_Customers[[#This Row],[account_length]] &lt;=100, "51-100", IF(tbl_Customers[[#This Row],[account_length]] &lt;= 150, "101-150", "151+")))</f>
        <v>51-100</v>
      </c>
      <c r="Y1067" t="str">
        <f>IF(tbl_Customers[[#This Row],[total_intl_charge]] &lt;= 3, "Low Charges", "High Charges")</f>
        <v>Low Charges</v>
      </c>
      <c r="Z1067" t="str">
        <f>IF(tbl_Customers[[#This Row],[total_eve_calls]]&lt;=80,"Low Calls",
IF(tbl_Customers[[#This Row],[total_eve_calls]]&lt;=120,"Medium Calls","High Calls"))</f>
        <v>Medium Calls</v>
      </c>
      <c r="AA1067" t="str">
        <f>IF(tbl_Customers[[#This Row],[total_eve_charge]]&lt;=15,"Low Charges",
IF(tbl_Customers[[#This Row],[total_eve_charge]]&lt;=20,"Medium Charges","High Charges"))</f>
        <v>Medium Charges</v>
      </c>
      <c r="AB10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7" t="str">
        <f>IF(tbl_Customers[[#This Row],[number_vmail_messages]] = 0, "No Usage", IF(tbl_Customers[[#This Row],[number_vmail_messages]] &lt;= 20, "Low Usage", IF(tbl_Customers[[#This Row],[number_vmail_messages]] &lt;= 40, "Medium Usgae", "High Usage")))</f>
        <v>Medium Usgae</v>
      </c>
      <c r="AD1067" t="str">
        <f>IF(tbl_Customers[[#This Row],[total_day_minutes]]&lt;=150,"Low Usage", IF(tbl_Customers[[#This Row],[total_day_minutes]]&lt;=200,"Medium Usage", IF(tbl_Customers[[#This Row],[total_day_minutes]]&lt;=250,"High Usage","Very High Usage")))</f>
        <v>Very High Usage</v>
      </c>
      <c r="AE1067" t="str">
        <f>IF(tbl_Customers[[#This Row],[total_intl_calls]]&lt;=5,"Low Calls", IF(tbl_Customers[[#This Row],[total_intl_calls]]&lt;=10, "Medium Calls", "High Calls"))</f>
        <v>Low Calls</v>
      </c>
      <c r="AF10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67" s="36" t="str">
        <f>IF(tbl_Customers[[#This Row],[Churn_Risk_Score]]&gt;=10,"High Risk", IF(tbl_Customers[[#This Row],[Churn_Risk_Score]]&gt;=5,"Medium Risk","Low Risk"))</f>
        <v>Low Risk</v>
      </c>
    </row>
    <row r="1068" spans="1:33" x14ac:dyDescent="0.35">
      <c r="A1068">
        <v>1067</v>
      </c>
      <c r="B1068" t="s">
        <v>34</v>
      </c>
      <c r="C1068">
        <v>42</v>
      </c>
      <c r="D1068" t="s">
        <v>21</v>
      </c>
      <c r="E1068" t="s">
        <v>22</v>
      </c>
      <c r="F1068" t="s">
        <v>22</v>
      </c>
      <c r="G1068">
        <v>0</v>
      </c>
      <c r="H1068">
        <v>155.4</v>
      </c>
      <c r="I1068">
        <v>127</v>
      </c>
      <c r="J1068">
        <v>26.42</v>
      </c>
      <c r="K1068">
        <v>164.1</v>
      </c>
      <c r="L1068">
        <v>45</v>
      </c>
      <c r="M1068">
        <v>13.95</v>
      </c>
      <c r="N1068">
        <v>157.69999999999999</v>
      </c>
      <c r="O1068">
        <v>128</v>
      </c>
      <c r="P1068">
        <v>7.1</v>
      </c>
      <c r="Q1068">
        <v>9</v>
      </c>
      <c r="R1068">
        <v>3</v>
      </c>
      <c r="S1068">
        <v>2.4300000000000002</v>
      </c>
      <c r="T1068">
        <v>0</v>
      </c>
      <c r="U1068" t="s">
        <v>22</v>
      </c>
      <c r="V1068">
        <f>IF(tbl_Customers[[#This Row],[churn]] = "yes", 1, 0)</f>
        <v>0</v>
      </c>
      <c r="W1068" t="str">
        <f>IF(tbl_Customers[[#This Row],[number_customer_service_calls]] &lt;= 1, "0-1 Calls", IF(tbl_Customers[[#This Row],[number_customer_service_calls]] &lt;= 3, "2-3 Calls", IF(tbl_Customers[[#This Row],[number_customer_service_calls]] &lt;=5, "4-5 Calls", "6+ Calls")))</f>
        <v>0-1 Calls</v>
      </c>
      <c r="X1068" t="str">
        <f>IF(tbl_Customers[[#This Row],[account_length]] &lt;= 50, "0-50", IF(tbl_Customers[[#This Row],[account_length]] &lt;=100, "51-100", IF(tbl_Customers[[#This Row],[account_length]] &lt;= 150, "101-150", "151+")))</f>
        <v>0-50</v>
      </c>
      <c r="Y1068" t="str">
        <f>IF(tbl_Customers[[#This Row],[total_intl_charge]] &lt;= 3, "Low Charges", "High Charges")</f>
        <v>Low Charges</v>
      </c>
      <c r="Z1068" t="str">
        <f>IF(tbl_Customers[[#This Row],[total_eve_calls]]&lt;=80,"Low Calls",
IF(tbl_Customers[[#This Row],[total_eve_calls]]&lt;=120,"Medium Calls","High Calls"))</f>
        <v>Low Calls</v>
      </c>
      <c r="AA1068" t="str">
        <f>IF(tbl_Customers[[#This Row],[total_eve_charge]]&lt;=15,"Low Charges",
IF(tbl_Customers[[#This Row],[total_eve_charge]]&lt;=20,"Medium Charges","High Charges"))</f>
        <v>Low Charges</v>
      </c>
      <c r="AB10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68" t="str">
        <f>IF(tbl_Customers[[#This Row],[number_vmail_messages]] = 0, "No Usage", IF(tbl_Customers[[#This Row],[number_vmail_messages]] &lt;= 20, "Low Usage", IF(tbl_Customers[[#This Row],[number_vmail_messages]] &lt;= 40, "Medium Usgae", "High Usage")))</f>
        <v>No Usage</v>
      </c>
      <c r="AD1068" t="str">
        <f>IF(tbl_Customers[[#This Row],[total_day_minutes]]&lt;=150,"Low Usage", IF(tbl_Customers[[#This Row],[total_day_minutes]]&lt;=200,"Medium Usage", IF(tbl_Customers[[#This Row],[total_day_minutes]]&lt;=250,"High Usage","Very High Usage")))</f>
        <v>Medium Usage</v>
      </c>
      <c r="AE1068" t="str">
        <f>IF(tbl_Customers[[#This Row],[total_intl_calls]]&lt;=5,"Low Calls", IF(tbl_Customers[[#This Row],[total_intl_calls]]&lt;=10, "Medium Calls", "High Calls"))</f>
        <v>Low Calls</v>
      </c>
      <c r="AF10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68" s="36" t="str">
        <f>IF(tbl_Customers[[#This Row],[Churn_Risk_Score]]&gt;=10,"High Risk", IF(tbl_Customers[[#This Row],[Churn_Risk_Score]]&gt;=5,"Medium Risk","Low Risk"))</f>
        <v>Low Risk</v>
      </c>
    </row>
    <row r="1069" spans="1:33" x14ac:dyDescent="0.35">
      <c r="A1069">
        <v>1068</v>
      </c>
      <c r="B1069" t="s">
        <v>32</v>
      </c>
      <c r="C1069">
        <v>86</v>
      </c>
      <c r="D1069" t="s">
        <v>21</v>
      </c>
      <c r="E1069" t="s">
        <v>22</v>
      </c>
      <c r="F1069" t="s">
        <v>22</v>
      </c>
      <c r="G1069">
        <v>0</v>
      </c>
      <c r="H1069">
        <v>166.2</v>
      </c>
      <c r="I1069">
        <v>112</v>
      </c>
      <c r="J1069">
        <v>28.25</v>
      </c>
      <c r="K1069">
        <v>255.3</v>
      </c>
      <c r="L1069">
        <v>81</v>
      </c>
      <c r="M1069">
        <v>21.7</v>
      </c>
      <c r="N1069">
        <v>228.1</v>
      </c>
      <c r="O1069">
        <v>97</v>
      </c>
      <c r="P1069">
        <v>10.26</v>
      </c>
      <c r="Q1069">
        <v>5.4</v>
      </c>
      <c r="R1069">
        <v>7</v>
      </c>
      <c r="S1069">
        <v>1.46</v>
      </c>
      <c r="T1069">
        <v>1</v>
      </c>
      <c r="U1069" t="s">
        <v>22</v>
      </c>
      <c r="V1069">
        <f>IF(tbl_Customers[[#This Row],[churn]] = "yes", 1, 0)</f>
        <v>0</v>
      </c>
      <c r="W1069" t="str">
        <f>IF(tbl_Customers[[#This Row],[number_customer_service_calls]] &lt;= 1, "0-1 Calls", IF(tbl_Customers[[#This Row],[number_customer_service_calls]] &lt;= 3, "2-3 Calls", IF(tbl_Customers[[#This Row],[number_customer_service_calls]] &lt;=5, "4-5 Calls", "6+ Calls")))</f>
        <v>0-1 Calls</v>
      </c>
      <c r="X1069" t="str">
        <f>IF(tbl_Customers[[#This Row],[account_length]] &lt;= 50, "0-50", IF(tbl_Customers[[#This Row],[account_length]] &lt;=100, "51-100", IF(tbl_Customers[[#This Row],[account_length]] &lt;= 150, "101-150", "151+")))</f>
        <v>51-100</v>
      </c>
      <c r="Y1069" t="str">
        <f>IF(tbl_Customers[[#This Row],[total_intl_charge]] &lt;= 3, "Low Charges", "High Charges")</f>
        <v>Low Charges</v>
      </c>
      <c r="Z1069" t="str">
        <f>IF(tbl_Customers[[#This Row],[total_eve_calls]]&lt;=80,"Low Calls",
IF(tbl_Customers[[#This Row],[total_eve_calls]]&lt;=120,"Medium Calls","High Calls"))</f>
        <v>Medium Calls</v>
      </c>
      <c r="AA1069" t="str">
        <f>IF(tbl_Customers[[#This Row],[total_eve_charge]]&lt;=15,"Low Charges",
IF(tbl_Customers[[#This Row],[total_eve_charge]]&lt;=20,"Medium Charges","High Charges"))</f>
        <v>High Charges</v>
      </c>
      <c r="AB10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9" t="str">
        <f>IF(tbl_Customers[[#This Row],[number_vmail_messages]] = 0, "No Usage", IF(tbl_Customers[[#This Row],[number_vmail_messages]] &lt;= 20, "Low Usage", IF(tbl_Customers[[#This Row],[number_vmail_messages]] &lt;= 40, "Medium Usgae", "High Usage")))</f>
        <v>No Usage</v>
      </c>
      <c r="AD1069" t="str">
        <f>IF(tbl_Customers[[#This Row],[total_day_minutes]]&lt;=150,"Low Usage", IF(tbl_Customers[[#This Row],[total_day_minutes]]&lt;=200,"Medium Usage", IF(tbl_Customers[[#This Row],[total_day_minutes]]&lt;=250,"High Usage","Very High Usage")))</f>
        <v>Medium Usage</v>
      </c>
      <c r="AE1069" t="str">
        <f>IF(tbl_Customers[[#This Row],[total_intl_calls]]&lt;=5,"Low Calls", IF(tbl_Customers[[#This Row],[total_intl_calls]]&lt;=10, "Medium Calls", "High Calls"))</f>
        <v>Medium Calls</v>
      </c>
      <c r="AF10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69" s="36" t="str">
        <f>IF(tbl_Customers[[#This Row],[Churn_Risk_Score]]&gt;=10,"High Risk", IF(tbl_Customers[[#This Row],[Churn_Risk_Score]]&gt;=5,"Medium Risk","Low Risk"))</f>
        <v>Low Risk</v>
      </c>
    </row>
    <row r="1070" spans="1:33" x14ac:dyDescent="0.35">
      <c r="A1070">
        <v>1069</v>
      </c>
      <c r="B1070" t="s">
        <v>24</v>
      </c>
      <c r="C1070">
        <v>131</v>
      </c>
      <c r="D1070" t="s">
        <v>21</v>
      </c>
      <c r="E1070" t="s">
        <v>22</v>
      </c>
      <c r="F1070" t="s">
        <v>22</v>
      </c>
      <c r="G1070">
        <v>0</v>
      </c>
      <c r="H1070">
        <v>211.8</v>
      </c>
      <c r="I1070">
        <v>115</v>
      </c>
      <c r="J1070">
        <v>36.01</v>
      </c>
      <c r="K1070">
        <v>260.5</v>
      </c>
      <c r="L1070">
        <v>102</v>
      </c>
      <c r="M1070">
        <v>22.14</v>
      </c>
      <c r="N1070">
        <v>144.19999999999999</v>
      </c>
      <c r="O1070">
        <v>96</v>
      </c>
      <c r="P1070">
        <v>6.49</v>
      </c>
      <c r="Q1070">
        <v>10.8</v>
      </c>
      <c r="R1070">
        <v>7</v>
      </c>
      <c r="S1070">
        <v>2.92</v>
      </c>
      <c r="T1070">
        <v>0</v>
      </c>
      <c r="U1070" t="s">
        <v>22</v>
      </c>
      <c r="V1070">
        <f>IF(tbl_Customers[[#This Row],[churn]] = "yes", 1, 0)</f>
        <v>0</v>
      </c>
      <c r="W1070" t="str">
        <f>IF(tbl_Customers[[#This Row],[number_customer_service_calls]] &lt;= 1, "0-1 Calls", IF(tbl_Customers[[#This Row],[number_customer_service_calls]] &lt;= 3, "2-3 Calls", IF(tbl_Customers[[#This Row],[number_customer_service_calls]] &lt;=5, "4-5 Calls", "6+ Calls")))</f>
        <v>0-1 Calls</v>
      </c>
      <c r="X1070" t="str">
        <f>IF(tbl_Customers[[#This Row],[account_length]] &lt;= 50, "0-50", IF(tbl_Customers[[#This Row],[account_length]] &lt;=100, "51-100", IF(tbl_Customers[[#This Row],[account_length]] &lt;= 150, "101-150", "151+")))</f>
        <v>101-150</v>
      </c>
      <c r="Y1070" t="str">
        <f>IF(tbl_Customers[[#This Row],[total_intl_charge]] &lt;= 3, "Low Charges", "High Charges")</f>
        <v>Low Charges</v>
      </c>
      <c r="Z1070" t="str">
        <f>IF(tbl_Customers[[#This Row],[total_eve_calls]]&lt;=80,"Low Calls",
IF(tbl_Customers[[#This Row],[total_eve_calls]]&lt;=120,"Medium Calls","High Calls"))</f>
        <v>Medium Calls</v>
      </c>
      <c r="AA1070" t="str">
        <f>IF(tbl_Customers[[#This Row],[total_eve_charge]]&lt;=15,"Low Charges",
IF(tbl_Customers[[#This Row],[total_eve_charge]]&lt;=20,"Medium Charges","High Charges"))</f>
        <v>High Charges</v>
      </c>
      <c r="AB10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0" t="str">
        <f>IF(tbl_Customers[[#This Row],[number_vmail_messages]] = 0, "No Usage", IF(tbl_Customers[[#This Row],[number_vmail_messages]] &lt;= 20, "Low Usage", IF(tbl_Customers[[#This Row],[number_vmail_messages]] &lt;= 40, "Medium Usgae", "High Usage")))</f>
        <v>No Usage</v>
      </c>
      <c r="AD1070" t="str">
        <f>IF(tbl_Customers[[#This Row],[total_day_minutes]]&lt;=150,"Low Usage", IF(tbl_Customers[[#This Row],[total_day_minutes]]&lt;=200,"Medium Usage", IF(tbl_Customers[[#This Row],[total_day_minutes]]&lt;=250,"High Usage","Very High Usage")))</f>
        <v>High Usage</v>
      </c>
      <c r="AE1070" t="str">
        <f>IF(tbl_Customers[[#This Row],[total_intl_calls]]&lt;=5,"Low Calls", IF(tbl_Customers[[#This Row],[total_intl_calls]]&lt;=10, "Medium Calls", "High Calls"))</f>
        <v>Medium Calls</v>
      </c>
      <c r="AF10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70" s="36" t="str">
        <f>IF(tbl_Customers[[#This Row],[Churn_Risk_Score]]&gt;=10,"High Risk", IF(tbl_Customers[[#This Row],[Churn_Risk_Score]]&gt;=5,"Medium Risk","Low Risk"))</f>
        <v>Low Risk</v>
      </c>
    </row>
    <row r="1071" spans="1:33" x14ac:dyDescent="0.35">
      <c r="A1071">
        <v>1070</v>
      </c>
      <c r="B1071" t="s">
        <v>35</v>
      </c>
      <c r="C1071">
        <v>74</v>
      </c>
      <c r="D1071" t="s">
        <v>21</v>
      </c>
      <c r="E1071" t="s">
        <v>22</v>
      </c>
      <c r="F1071" t="s">
        <v>22</v>
      </c>
      <c r="G1071">
        <v>0</v>
      </c>
      <c r="H1071">
        <v>162.69999999999999</v>
      </c>
      <c r="I1071">
        <v>102</v>
      </c>
      <c r="J1071">
        <v>27.66</v>
      </c>
      <c r="K1071">
        <v>292</v>
      </c>
      <c r="L1071">
        <v>105</v>
      </c>
      <c r="M1071">
        <v>24.82</v>
      </c>
      <c r="N1071">
        <v>183.3</v>
      </c>
      <c r="O1071">
        <v>80</v>
      </c>
      <c r="P1071">
        <v>8.25</v>
      </c>
      <c r="Q1071">
        <v>8.6999999999999993</v>
      </c>
      <c r="R1071">
        <v>6</v>
      </c>
      <c r="S1071">
        <v>2.35</v>
      </c>
      <c r="T1071">
        <v>0</v>
      </c>
      <c r="U1071" t="s">
        <v>22</v>
      </c>
      <c r="V1071">
        <f>IF(tbl_Customers[[#This Row],[churn]] = "yes", 1, 0)</f>
        <v>0</v>
      </c>
      <c r="W1071" t="str">
        <f>IF(tbl_Customers[[#This Row],[number_customer_service_calls]] &lt;= 1, "0-1 Calls", IF(tbl_Customers[[#This Row],[number_customer_service_calls]] &lt;= 3, "2-3 Calls", IF(tbl_Customers[[#This Row],[number_customer_service_calls]] &lt;=5, "4-5 Calls", "6+ Calls")))</f>
        <v>0-1 Calls</v>
      </c>
      <c r="X1071" t="str">
        <f>IF(tbl_Customers[[#This Row],[account_length]] &lt;= 50, "0-50", IF(tbl_Customers[[#This Row],[account_length]] &lt;=100, "51-100", IF(tbl_Customers[[#This Row],[account_length]] &lt;= 150, "101-150", "151+")))</f>
        <v>51-100</v>
      </c>
      <c r="Y1071" t="str">
        <f>IF(tbl_Customers[[#This Row],[total_intl_charge]] &lt;= 3, "Low Charges", "High Charges")</f>
        <v>Low Charges</v>
      </c>
      <c r="Z1071" t="str">
        <f>IF(tbl_Customers[[#This Row],[total_eve_calls]]&lt;=80,"Low Calls",
IF(tbl_Customers[[#This Row],[total_eve_calls]]&lt;=120,"Medium Calls","High Calls"))</f>
        <v>Medium Calls</v>
      </c>
      <c r="AA1071" t="str">
        <f>IF(tbl_Customers[[#This Row],[total_eve_charge]]&lt;=15,"Low Charges",
IF(tbl_Customers[[#This Row],[total_eve_charge]]&lt;=20,"Medium Charges","High Charges"))</f>
        <v>High Charges</v>
      </c>
      <c r="AB10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71" t="str">
        <f>IF(tbl_Customers[[#This Row],[number_vmail_messages]] = 0, "No Usage", IF(tbl_Customers[[#This Row],[number_vmail_messages]] &lt;= 20, "Low Usage", IF(tbl_Customers[[#This Row],[number_vmail_messages]] &lt;= 40, "Medium Usgae", "High Usage")))</f>
        <v>No Usage</v>
      </c>
      <c r="AD1071" t="str">
        <f>IF(tbl_Customers[[#This Row],[total_day_minutes]]&lt;=150,"Low Usage", IF(tbl_Customers[[#This Row],[total_day_minutes]]&lt;=200,"Medium Usage", IF(tbl_Customers[[#This Row],[total_day_minutes]]&lt;=250,"High Usage","Very High Usage")))</f>
        <v>Medium Usage</v>
      </c>
      <c r="AE1071" t="str">
        <f>IF(tbl_Customers[[#This Row],[total_intl_calls]]&lt;=5,"Low Calls", IF(tbl_Customers[[#This Row],[total_intl_calls]]&lt;=10, "Medium Calls", "High Calls"))</f>
        <v>Medium Calls</v>
      </c>
      <c r="AF10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71" s="36" t="str">
        <f>IF(tbl_Customers[[#This Row],[Churn_Risk_Score]]&gt;=10,"High Risk", IF(tbl_Customers[[#This Row],[Churn_Risk_Score]]&gt;=5,"Medium Risk","Low Risk"))</f>
        <v>Low Risk</v>
      </c>
    </row>
    <row r="1072" spans="1:33" x14ac:dyDescent="0.35">
      <c r="A1072">
        <v>1071</v>
      </c>
      <c r="B1072" t="s">
        <v>75</v>
      </c>
      <c r="C1072">
        <v>81</v>
      </c>
      <c r="D1072" t="s">
        <v>25</v>
      </c>
      <c r="E1072" t="s">
        <v>23</v>
      </c>
      <c r="F1072" t="s">
        <v>23</v>
      </c>
      <c r="G1072">
        <v>37</v>
      </c>
      <c r="H1072">
        <v>237.1</v>
      </c>
      <c r="I1072">
        <v>76</v>
      </c>
      <c r="J1072">
        <v>40.31</v>
      </c>
      <c r="K1072">
        <v>264.2</v>
      </c>
      <c r="L1072">
        <v>125</v>
      </c>
      <c r="M1072">
        <v>22.46</v>
      </c>
      <c r="N1072">
        <v>271.3</v>
      </c>
      <c r="O1072">
        <v>120</v>
      </c>
      <c r="P1072">
        <v>12.21</v>
      </c>
      <c r="Q1072">
        <v>7.9</v>
      </c>
      <c r="R1072">
        <v>3</v>
      </c>
      <c r="S1072">
        <v>2.13</v>
      </c>
      <c r="T1072">
        <v>1</v>
      </c>
      <c r="U1072" t="s">
        <v>22</v>
      </c>
      <c r="V1072">
        <f>IF(tbl_Customers[[#This Row],[churn]] = "yes", 1, 0)</f>
        <v>0</v>
      </c>
      <c r="W1072" t="str">
        <f>IF(tbl_Customers[[#This Row],[number_customer_service_calls]] &lt;= 1, "0-1 Calls", IF(tbl_Customers[[#This Row],[number_customer_service_calls]] &lt;= 3, "2-3 Calls", IF(tbl_Customers[[#This Row],[number_customer_service_calls]] &lt;=5, "4-5 Calls", "6+ Calls")))</f>
        <v>0-1 Calls</v>
      </c>
      <c r="X1072" t="str">
        <f>IF(tbl_Customers[[#This Row],[account_length]] &lt;= 50, "0-50", IF(tbl_Customers[[#This Row],[account_length]] &lt;=100, "51-100", IF(tbl_Customers[[#This Row],[account_length]] &lt;= 150, "101-150", "151+")))</f>
        <v>51-100</v>
      </c>
      <c r="Y1072" t="str">
        <f>IF(tbl_Customers[[#This Row],[total_intl_charge]] &lt;= 3, "Low Charges", "High Charges")</f>
        <v>Low Charges</v>
      </c>
      <c r="Z1072" t="str">
        <f>IF(tbl_Customers[[#This Row],[total_eve_calls]]&lt;=80,"Low Calls",
IF(tbl_Customers[[#This Row],[total_eve_calls]]&lt;=120,"Medium Calls","High Calls"))</f>
        <v>High Calls</v>
      </c>
      <c r="AA1072" t="str">
        <f>IF(tbl_Customers[[#This Row],[total_eve_charge]]&lt;=15,"Low Charges",
IF(tbl_Customers[[#This Row],[total_eve_charge]]&lt;=20,"Medium Charges","High Charges"))</f>
        <v>High Charges</v>
      </c>
      <c r="AB10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2" t="str">
        <f>IF(tbl_Customers[[#This Row],[number_vmail_messages]] = 0, "No Usage", IF(tbl_Customers[[#This Row],[number_vmail_messages]] &lt;= 20, "Low Usage", IF(tbl_Customers[[#This Row],[number_vmail_messages]] &lt;= 40, "Medium Usgae", "High Usage")))</f>
        <v>Medium Usgae</v>
      </c>
      <c r="AD1072" t="str">
        <f>IF(tbl_Customers[[#This Row],[total_day_minutes]]&lt;=150,"Low Usage", IF(tbl_Customers[[#This Row],[total_day_minutes]]&lt;=200,"Medium Usage", IF(tbl_Customers[[#This Row],[total_day_minutes]]&lt;=250,"High Usage","Very High Usage")))</f>
        <v>High Usage</v>
      </c>
      <c r="AE1072" t="str">
        <f>IF(tbl_Customers[[#This Row],[total_intl_calls]]&lt;=5,"Low Calls", IF(tbl_Customers[[#This Row],[total_intl_calls]]&lt;=10, "Medium Calls", "High Calls"))</f>
        <v>Low Calls</v>
      </c>
      <c r="AF10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72" s="36" t="str">
        <f>IF(tbl_Customers[[#This Row],[Churn_Risk_Score]]&gt;=10,"High Risk", IF(tbl_Customers[[#This Row],[Churn_Risk_Score]]&gt;=5,"Medium Risk","Low Risk"))</f>
        <v>Low Risk</v>
      </c>
    </row>
    <row r="1073" spans="1:33" x14ac:dyDescent="0.35">
      <c r="A1073">
        <v>1072</v>
      </c>
      <c r="B1073" t="s">
        <v>53</v>
      </c>
      <c r="C1073">
        <v>81</v>
      </c>
      <c r="D1073" t="s">
        <v>25</v>
      </c>
      <c r="E1073" t="s">
        <v>22</v>
      </c>
      <c r="F1073" t="s">
        <v>22</v>
      </c>
      <c r="G1073">
        <v>0</v>
      </c>
      <c r="H1073">
        <v>166.2</v>
      </c>
      <c r="I1073">
        <v>102</v>
      </c>
      <c r="J1073">
        <v>28.25</v>
      </c>
      <c r="K1073">
        <v>217.6</v>
      </c>
      <c r="L1073">
        <v>112</v>
      </c>
      <c r="M1073">
        <v>18.5</v>
      </c>
      <c r="N1073">
        <v>220.2</v>
      </c>
      <c r="O1073">
        <v>68</v>
      </c>
      <c r="P1073">
        <v>9.91</v>
      </c>
      <c r="Q1073">
        <v>13.2</v>
      </c>
      <c r="R1073">
        <v>2</v>
      </c>
      <c r="S1073">
        <v>3.56</v>
      </c>
      <c r="T1073">
        <v>4</v>
      </c>
      <c r="U1073" t="s">
        <v>22</v>
      </c>
      <c r="V1073">
        <f>IF(tbl_Customers[[#This Row],[churn]] = "yes", 1, 0)</f>
        <v>0</v>
      </c>
      <c r="W1073" t="str">
        <f>IF(tbl_Customers[[#This Row],[number_customer_service_calls]] &lt;= 1, "0-1 Calls", IF(tbl_Customers[[#This Row],[number_customer_service_calls]] &lt;= 3, "2-3 Calls", IF(tbl_Customers[[#This Row],[number_customer_service_calls]] &lt;=5, "4-5 Calls", "6+ Calls")))</f>
        <v>4-5 Calls</v>
      </c>
      <c r="X1073" t="str">
        <f>IF(tbl_Customers[[#This Row],[account_length]] &lt;= 50, "0-50", IF(tbl_Customers[[#This Row],[account_length]] &lt;=100, "51-100", IF(tbl_Customers[[#This Row],[account_length]] &lt;= 150, "101-150", "151+")))</f>
        <v>51-100</v>
      </c>
      <c r="Y1073" t="str">
        <f>IF(tbl_Customers[[#This Row],[total_intl_charge]] &lt;= 3, "Low Charges", "High Charges")</f>
        <v>High Charges</v>
      </c>
      <c r="Z1073" t="str">
        <f>IF(tbl_Customers[[#This Row],[total_eve_calls]]&lt;=80,"Low Calls",
IF(tbl_Customers[[#This Row],[total_eve_calls]]&lt;=120,"Medium Calls","High Calls"))</f>
        <v>Medium Calls</v>
      </c>
      <c r="AA1073" t="str">
        <f>IF(tbl_Customers[[#This Row],[total_eve_charge]]&lt;=15,"Low Charges",
IF(tbl_Customers[[#This Row],[total_eve_charge]]&lt;=20,"Medium Charges","High Charges"))</f>
        <v>Medium Charges</v>
      </c>
      <c r="AB10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3" t="str">
        <f>IF(tbl_Customers[[#This Row],[number_vmail_messages]] = 0, "No Usage", IF(tbl_Customers[[#This Row],[number_vmail_messages]] &lt;= 20, "Low Usage", IF(tbl_Customers[[#This Row],[number_vmail_messages]] &lt;= 40, "Medium Usgae", "High Usage")))</f>
        <v>No Usage</v>
      </c>
      <c r="AD1073" t="str">
        <f>IF(tbl_Customers[[#This Row],[total_day_minutes]]&lt;=150,"Low Usage", IF(tbl_Customers[[#This Row],[total_day_minutes]]&lt;=200,"Medium Usage", IF(tbl_Customers[[#This Row],[total_day_minutes]]&lt;=250,"High Usage","Very High Usage")))</f>
        <v>Medium Usage</v>
      </c>
      <c r="AE1073" t="str">
        <f>IF(tbl_Customers[[#This Row],[total_intl_calls]]&lt;=5,"Low Calls", IF(tbl_Customers[[#This Row],[total_intl_calls]]&lt;=10, "Medium Calls", "High Calls"))</f>
        <v>Low Calls</v>
      </c>
      <c r="AF10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73" s="36" t="str">
        <f>IF(tbl_Customers[[#This Row],[Churn_Risk_Score]]&gt;=10,"High Risk", IF(tbl_Customers[[#This Row],[Churn_Risk_Score]]&gt;=5,"Medium Risk","Low Risk"))</f>
        <v>Medium Risk</v>
      </c>
    </row>
    <row r="1074" spans="1:33" x14ac:dyDescent="0.35">
      <c r="A1074">
        <v>1073</v>
      </c>
      <c r="B1074" t="s">
        <v>35</v>
      </c>
      <c r="C1074">
        <v>28</v>
      </c>
      <c r="D1074" t="s">
        <v>21</v>
      </c>
      <c r="E1074" t="s">
        <v>22</v>
      </c>
      <c r="F1074" t="s">
        <v>22</v>
      </c>
      <c r="G1074">
        <v>0</v>
      </c>
      <c r="H1074">
        <v>121.7</v>
      </c>
      <c r="I1074">
        <v>48</v>
      </c>
      <c r="J1074">
        <v>20.69</v>
      </c>
      <c r="K1074">
        <v>125.8</v>
      </c>
      <c r="L1074">
        <v>112</v>
      </c>
      <c r="M1074">
        <v>10.69</v>
      </c>
      <c r="N1074">
        <v>261.60000000000002</v>
      </c>
      <c r="O1074">
        <v>122</v>
      </c>
      <c r="P1074">
        <v>11.77</v>
      </c>
      <c r="Q1074">
        <v>8.3000000000000007</v>
      </c>
      <c r="R1074">
        <v>2</v>
      </c>
      <c r="S1074">
        <v>2.2400000000000002</v>
      </c>
      <c r="T1074">
        <v>6</v>
      </c>
      <c r="U1074" t="s">
        <v>23</v>
      </c>
      <c r="V1074">
        <f>IF(tbl_Customers[[#This Row],[churn]] = "yes", 1, 0)</f>
        <v>1</v>
      </c>
      <c r="W1074" t="str">
        <f>IF(tbl_Customers[[#This Row],[number_customer_service_calls]] &lt;= 1, "0-1 Calls", IF(tbl_Customers[[#This Row],[number_customer_service_calls]] &lt;= 3, "2-3 Calls", IF(tbl_Customers[[#This Row],[number_customer_service_calls]] &lt;=5, "4-5 Calls", "6+ Calls")))</f>
        <v>6+ Calls</v>
      </c>
      <c r="X1074" t="str">
        <f>IF(tbl_Customers[[#This Row],[account_length]] &lt;= 50, "0-50", IF(tbl_Customers[[#This Row],[account_length]] &lt;=100, "51-100", IF(tbl_Customers[[#This Row],[account_length]] &lt;= 150, "101-150", "151+")))</f>
        <v>0-50</v>
      </c>
      <c r="Y1074" t="str">
        <f>IF(tbl_Customers[[#This Row],[total_intl_charge]] &lt;= 3, "Low Charges", "High Charges")</f>
        <v>Low Charges</v>
      </c>
      <c r="Z1074" t="str">
        <f>IF(tbl_Customers[[#This Row],[total_eve_calls]]&lt;=80,"Low Calls",
IF(tbl_Customers[[#This Row],[total_eve_calls]]&lt;=120,"Medium Calls","High Calls"))</f>
        <v>Medium Calls</v>
      </c>
      <c r="AA1074" t="str">
        <f>IF(tbl_Customers[[#This Row],[total_eve_charge]]&lt;=15,"Low Charges",
IF(tbl_Customers[[#This Row],[total_eve_charge]]&lt;=20,"Medium Charges","High Charges"))</f>
        <v>Low Charges</v>
      </c>
      <c r="AB10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74" t="str">
        <f>IF(tbl_Customers[[#This Row],[number_vmail_messages]] = 0, "No Usage", IF(tbl_Customers[[#This Row],[number_vmail_messages]] &lt;= 20, "Low Usage", IF(tbl_Customers[[#This Row],[number_vmail_messages]] &lt;= 40, "Medium Usgae", "High Usage")))</f>
        <v>No Usage</v>
      </c>
      <c r="AD1074" t="str">
        <f>IF(tbl_Customers[[#This Row],[total_day_minutes]]&lt;=150,"Low Usage", IF(tbl_Customers[[#This Row],[total_day_minutes]]&lt;=200,"Medium Usage", IF(tbl_Customers[[#This Row],[total_day_minutes]]&lt;=250,"High Usage","Very High Usage")))</f>
        <v>Low Usage</v>
      </c>
      <c r="AE1074" t="str">
        <f>IF(tbl_Customers[[#This Row],[total_intl_calls]]&lt;=5,"Low Calls", IF(tbl_Customers[[#This Row],[total_intl_calls]]&lt;=10, "Medium Calls", "High Calls"))</f>
        <v>Low Calls</v>
      </c>
      <c r="AF10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74" s="36" t="str">
        <f>IF(tbl_Customers[[#This Row],[Churn_Risk_Score]]&gt;=10,"High Risk", IF(tbl_Customers[[#This Row],[Churn_Risk_Score]]&gt;=5,"Medium Risk","Low Risk"))</f>
        <v>Medium Risk</v>
      </c>
    </row>
    <row r="1075" spans="1:33" x14ac:dyDescent="0.35">
      <c r="A1075">
        <v>1074</v>
      </c>
      <c r="B1075" t="s">
        <v>68</v>
      </c>
      <c r="C1075">
        <v>111</v>
      </c>
      <c r="D1075" t="s">
        <v>28</v>
      </c>
      <c r="E1075" t="s">
        <v>22</v>
      </c>
      <c r="F1075" t="s">
        <v>22</v>
      </c>
      <c r="G1075">
        <v>0</v>
      </c>
      <c r="H1075">
        <v>176.4</v>
      </c>
      <c r="I1075">
        <v>62</v>
      </c>
      <c r="J1075">
        <v>29.99</v>
      </c>
      <c r="K1075">
        <v>201</v>
      </c>
      <c r="L1075">
        <v>124</v>
      </c>
      <c r="M1075">
        <v>17.09</v>
      </c>
      <c r="N1075">
        <v>150.4</v>
      </c>
      <c r="O1075">
        <v>138</v>
      </c>
      <c r="P1075">
        <v>6.77</v>
      </c>
      <c r="Q1075">
        <v>11.2</v>
      </c>
      <c r="R1075">
        <v>2</v>
      </c>
      <c r="S1075">
        <v>3.02</v>
      </c>
      <c r="T1075">
        <v>0</v>
      </c>
      <c r="U1075" t="s">
        <v>22</v>
      </c>
      <c r="V1075">
        <f>IF(tbl_Customers[[#This Row],[churn]] = "yes", 1, 0)</f>
        <v>0</v>
      </c>
      <c r="W1075" t="str">
        <f>IF(tbl_Customers[[#This Row],[number_customer_service_calls]] &lt;= 1, "0-1 Calls", IF(tbl_Customers[[#This Row],[number_customer_service_calls]] &lt;= 3, "2-3 Calls", IF(tbl_Customers[[#This Row],[number_customer_service_calls]] &lt;=5, "4-5 Calls", "6+ Calls")))</f>
        <v>0-1 Calls</v>
      </c>
      <c r="X1075" t="str">
        <f>IF(tbl_Customers[[#This Row],[account_length]] &lt;= 50, "0-50", IF(tbl_Customers[[#This Row],[account_length]] &lt;=100, "51-100", IF(tbl_Customers[[#This Row],[account_length]] &lt;= 150, "101-150", "151+")))</f>
        <v>101-150</v>
      </c>
      <c r="Y1075" t="str">
        <f>IF(tbl_Customers[[#This Row],[total_intl_charge]] &lt;= 3, "Low Charges", "High Charges")</f>
        <v>High Charges</v>
      </c>
      <c r="Z1075" t="str">
        <f>IF(tbl_Customers[[#This Row],[total_eve_calls]]&lt;=80,"Low Calls",
IF(tbl_Customers[[#This Row],[total_eve_calls]]&lt;=120,"Medium Calls","High Calls"))</f>
        <v>High Calls</v>
      </c>
      <c r="AA1075" t="str">
        <f>IF(tbl_Customers[[#This Row],[total_eve_charge]]&lt;=15,"Low Charges",
IF(tbl_Customers[[#This Row],[total_eve_charge]]&lt;=20,"Medium Charges","High Charges"))</f>
        <v>Medium Charges</v>
      </c>
      <c r="AB10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5" t="str">
        <f>IF(tbl_Customers[[#This Row],[number_vmail_messages]] = 0, "No Usage", IF(tbl_Customers[[#This Row],[number_vmail_messages]] &lt;= 20, "Low Usage", IF(tbl_Customers[[#This Row],[number_vmail_messages]] &lt;= 40, "Medium Usgae", "High Usage")))</f>
        <v>No Usage</v>
      </c>
      <c r="AD1075" t="str">
        <f>IF(tbl_Customers[[#This Row],[total_day_minutes]]&lt;=150,"Low Usage", IF(tbl_Customers[[#This Row],[total_day_minutes]]&lt;=200,"Medium Usage", IF(tbl_Customers[[#This Row],[total_day_minutes]]&lt;=250,"High Usage","Very High Usage")))</f>
        <v>Medium Usage</v>
      </c>
      <c r="AE1075" t="str">
        <f>IF(tbl_Customers[[#This Row],[total_intl_calls]]&lt;=5,"Low Calls", IF(tbl_Customers[[#This Row],[total_intl_calls]]&lt;=10, "Medium Calls", "High Calls"))</f>
        <v>Low Calls</v>
      </c>
      <c r="AF10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75" s="36" t="str">
        <f>IF(tbl_Customers[[#This Row],[Churn_Risk_Score]]&gt;=10,"High Risk", IF(tbl_Customers[[#This Row],[Churn_Risk_Score]]&gt;=5,"Medium Risk","Low Risk"))</f>
        <v>Low Risk</v>
      </c>
    </row>
    <row r="1076" spans="1:33" x14ac:dyDescent="0.35">
      <c r="A1076">
        <v>1075</v>
      </c>
      <c r="B1076" t="s">
        <v>62</v>
      </c>
      <c r="C1076">
        <v>3</v>
      </c>
      <c r="D1076" t="s">
        <v>28</v>
      </c>
      <c r="E1076" t="s">
        <v>22</v>
      </c>
      <c r="F1076" t="s">
        <v>23</v>
      </c>
      <c r="G1076">
        <v>27</v>
      </c>
      <c r="H1076">
        <v>67.400000000000006</v>
      </c>
      <c r="I1076">
        <v>116</v>
      </c>
      <c r="J1076">
        <v>11.46</v>
      </c>
      <c r="K1076">
        <v>244</v>
      </c>
      <c r="L1076">
        <v>78</v>
      </c>
      <c r="M1076">
        <v>20.74</v>
      </c>
      <c r="N1076">
        <v>281.10000000000002</v>
      </c>
      <c r="O1076">
        <v>93</v>
      </c>
      <c r="P1076">
        <v>12.65</v>
      </c>
      <c r="Q1076">
        <v>11.4</v>
      </c>
      <c r="R1076">
        <v>2</v>
      </c>
      <c r="S1076">
        <v>3.08</v>
      </c>
      <c r="T1076">
        <v>2</v>
      </c>
      <c r="U1076" t="s">
        <v>22</v>
      </c>
      <c r="V1076">
        <f>IF(tbl_Customers[[#This Row],[churn]] = "yes", 1, 0)</f>
        <v>0</v>
      </c>
      <c r="W1076" t="str">
        <f>IF(tbl_Customers[[#This Row],[number_customer_service_calls]] &lt;= 1, "0-1 Calls", IF(tbl_Customers[[#This Row],[number_customer_service_calls]] &lt;= 3, "2-3 Calls", IF(tbl_Customers[[#This Row],[number_customer_service_calls]] &lt;=5, "4-5 Calls", "6+ Calls")))</f>
        <v>2-3 Calls</v>
      </c>
      <c r="X1076" t="str">
        <f>IF(tbl_Customers[[#This Row],[account_length]] &lt;= 50, "0-50", IF(tbl_Customers[[#This Row],[account_length]] &lt;=100, "51-100", IF(tbl_Customers[[#This Row],[account_length]] &lt;= 150, "101-150", "151+")))</f>
        <v>0-50</v>
      </c>
      <c r="Y1076" t="str">
        <f>IF(tbl_Customers[[#This Row],[total_intl_charge]] &lt;= 3, "Low Charges", "High Charges")</f>
        <v>High Charges</v>
      </c>
      <c r="Z1076" t="str">
        <f>IF(tbl_Customers[[#This Row],[total_eve_calls]]&lt;=80,"Low Calls",
IF(tbl_Customers[[#This Row],[total_eve_calls]]&lt;=120,"Medium Calls","High Calls"))</f>
        <v>Low Calls</v>
      </c>
      <c r="AA1076" t="str">
        <f>IF(tbl_Customers[[#This Row],[total_eve_charge]]&lt;=15,"Low Charges",
IF(tbl_Customers[[#This Row],[total_eve_charge]]&lt;=20,"Medium Charges","High Charges"))</f>
        <v>High Charges</v>
      </c>
      <c r="AB10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6" t="str">
        <f>IF(tbl_Customers[[#This Row],[number_vmail_messages]] = 0, "No Usage", IF(tbl_Customers[[#This Row],[number_vmail_messages]] &lt;= 20, "Low Usage", IF(tbl_Customers[[#This Row],[number_vmail_messages]] &lt;= 40, "Medium Usgae", "High Usage")))</f>
        <v>Medium Usgae</v>
      </c>
      <c r="AD1076" t="str">
        <f>IF(tbl_Customers[[#This Row],[total_day_minutes]]&lt;=150,"Low Usage", IF(tbl_Customers[[#This Row],[total_day_minutes]]&lt;=200,"Medium Usage", IF(tbl_Customers[[#This Row],[total_day_minutes]]&lt;=250,"High Usage","Very High Usage")))</f>
        <v>Low Usage</v>
      </c>
      <c r="AE1076" t="str">
        <f>IF(tbl_Customers[[#This Row],[total_intl_calls]]&lt;=5,"Low Calls", IF(tbl_Customers[[#This Row],[total_intl_calls]]&lt;=10, "Medium Calls", "High Calls"))</f>
        <v>Low Calls</v>
      </c>
      <c r="AF10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76" s="36" t="str">
        <f>IF(tbl_Customers[[#This Row],[Churn_Risk_Score]]&gt;=10,"High Risk", IF(tbl_Customers[[#This Row],[Churn_Risk_Score]]&gt;=5,"Medium Risk","Low Risk"))</f>
        <v>Low Risk</v>
      </c>
    </row>
    <row r="1077" spans="1:33" x14ac:dyDescent="0.35">
      <c r="A1077">
        <v>1076</v>
      </c>
      <c r="B1077" t="s">
        <v>53</v>
      </c>
      <c r="C1077">
        <v>51</v>
      </c>
      <c r="D1077" t="s">
        <v>21</v>
      </c>
      <c r="E1077" t="s">
        <v>22</v>
      </c>
      <c r="F1077" t="s">
        <v>22</v>
      </c>
      <c r="G1077">
        <v>0</v>
      </c>
      <c r="H1077">
        <v>229.7</v>
      </c>
      <c r="I1077">
        <v>129</v>
      </c>
      <c r="J1077">
        <v>39.049999999999997</v>
      </c>
      <c r="K1077">
        <v>336</v>
      </c>
      <c r="L1077">
        <v>104</v>
      </c>
      <c r="M1077">
        <v>28.56</v>
      </c>
      <c r="N1077">
        <v>192.8</v>
      </c>
      <c r="O1077">
        <v>128</v>
      </c>
      <c r="P1077">
        <v>8.68</v>
      </c>
      <c r="Q1077">
        <v>9.6</v>
      </c>
      <c r="R1077">
        <v>1</v>
      </c>
      <c r="S1077">
        <v>2.59</v>
      </c>
      <c r="T1077">
        <v>1</v>
      </c>
      <c r="U1077" t="s">
        <v>23</v>
      </c>
      <c r="V1077">
        <f>IF(tbl_Customers[[#This Row],[churn]] = "yes", 1, 0)</f>
        <v>1</v>
      </c>
      <c r="W1077" t="str">
        <f>IF(tbl_Customers[[#This Row],[number_customer_service_calls]] &lt;= 1, "0-1 Calls", IF(tbl_Customers[[#This Row],[number_customer_service_calls]] &lt;= 3, "2-3 Calls", IF(tbl_Customers[[#This Row],[number_customer_service_calls]] &lt;=5, "4-5 Calls", "6+ Calls")))</f>
        <v>0-1 Calls</v>
      </c>
      <c r="X1077" t="str">
        <f>IF(tbl_Customers[[#This Row],[account_length]] &lt;= 50, "0-50", IF(tbl_Customers[[#This Row],[account_length]] &lt;=100, "51-100", IF(tbl_Customers[[#This Row],[account_length]] &lt;= 150, "101-150", "151+")))</f>
        <v>51-100</v>
      </c>
      <c r="Y1077" t="str">
        <f>IF(tbl_Customers[[#This Row],[total_intl_charge]] &lt;= 3, "Low Charges", "High Charges")</f>
        <v>Low Charges</v>
      </c>
      <c r="Z1077" t="str">
        <f>IF(tbl_Customers[[#This Row],[total_eve_calls]]&lt;=80,"Low Calls",
IF(tbl_Customers[[#This Row],[total_eve_calls]]&lt;=120,"Medium Calls","High Calls"))</f>
        <v>Medium Calls</v>
      </c>
      <c r="AA1077" t="str">
        <f>IF(tbl_Customers[[#This Row],[total_eve_charge]]&lt;=15,"Low Charges",
IF(tbl_Customers[[#This Row],[total_eve_charge]]&lt;=20,"Medium Charges","High Charges"))</f>
        <v>High Charges</v>
      </c>
      <c r="AB10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7" t="str">
        <f>IF(tbl_Customers[[#This Row],[number_vmail_messages]] = 0, "No Usage", IF(tbl_Customers[[#This Row],[number_vmail_messages]] &lt;= 20, "Low Usage", IF(tbl_Customers[[#This Row],[number_vmail_messages]] &lt;= 40, "Medium Usgae", "High Usage")))</f>
        <v>No Usage</v>
      </c>
      <c r="AD1077" t="str">
        <f>IF(tbl_Customers[[#This Row],[total_day_minutes]]&lt;=150,"Low Usage", IF(tbl_Customers[[#This Row],[total_day_minutes]]&lt;=200,"Medium Usage", IF(tbl_Customers[[#This Row],[total_day_minutes]]&lt;=250,"High Usage","Very High Usage")))</f>
        <v>High Usage</v>
      </c>
      <c r="AE1077" t="str">
        <f>IF(tbl_Customers[[#This Row],[total_intl_calls]]&lt;=5,"Low Calls", IF(tbl_Customers[[#This Row],[total_intl_calls]]&lt;=10, "Medium Calls", "High Calls"))</f>
        <v>Low Calls</v>
      </c>
      <c r="AF10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77" s="36" t="str">
        <f>IF(tbl_Customers[[#This Row],[Churn_Risk_Score]]&gt;=10,"High Risk", IF(tbl_Customers[[#This Row],[Churn_Risk_Score]]&gt;=5,"Medium Risk","Low Risk"))</f>
        <v>Low Risk</v>
      </c>
    </row>
    <row r="1078" spans="1:33" x14ac:dyDescent="0.35">
      <c r="A1078">
        <v>1077</v>
      </c>
      <c r="B1078" t="s">
        <v>40</v>
      </c>
      <c r="C1078">
        <v>68</v>
      </c>
      <c r="D1078" t="s">
        <v>21</v>
      </c>
      <c r="E1078" t="s">
        <v>22</v>
      </c>
      <c r="F1078" t="s">
        <v>23</v>
      </c>
      <c r="G1078">
        <v>24</v>
      </c>
      <c r="H1078">
        <v>176</v>
      </c>
      <c r="I1078">
        <v>118</v>
      </c>
      <c r="J1078">
        <v>29.92</v>
      </c>
      <c r="K1078">
        <v>277.89999999999998</v>
      </c>
      <c r="L1078">
        <v>116</v>
      </c>
      <c r="M1078">
        <v>23.62</v>
      </c>
      <c r="N1078">
        <v>174.7</v>
      </c>
      <c r="O1078">
        <v>71</v>
      </c>
      <c r="P1078">
        <v>7.86</v>
      </c>
      <c r="Q1078">
        <v>14.7</v>
      </c>
      <c r="R1078">
        <v>7</v>
      </c>
      <c r="S1078">
        <v>3.97</v>
      </c>
      <c r="T1078">
        <v>1</v>
      </c>
      <c r="U1078" t="s">
        <v>22</v>
      </c>
      <c r="V1078">
        <f>IF(tbl_Customers[[#This Row],[churn]] = "yes", 1, 0)</f>
        <v>0</v>
      </c>
      <c r="W1078" t="str">
        <f>IF(tbl_Customers[[#This Row],[number_customer_service_calls]] &lt;= 1, "0-1 Calls", IF(tbl_Customers[[#This Row],[number_customer_service_calls]] &lt;= 3, "2-3 Calls", IF(tbl_Customers[[#This Row],[number_customer_service_calls]] &lt;=5, "4-5 Calls", "6+ Calls")))</f>
        <v>0-1 Calls</v>
      </c>
      <c r="X1078" t="str">
        <f>IF(tbl_Customers[[#This Row],[account_length]] &lt;= 50, "0-50", IF(tbl_Customers[[#This Row],[account_length]] &lt;=100, "51-100", IF(tbl_Customers[[#This Row],[account_length]] &lt;= 150, "101-150", "151+")))</f>
        <v>51-100</v>
      </c>
      <c r="Y1078" t="str">
        <f>IF(tbl_Customers[[#This Row],[total_intl_charge]] &lt;= 3, "Low Charges", "High Charges")</f>
        <v>High Charges</v>
      </c>
      <c r="Z1078" t="str">
        <f>IF(tbl_Customers[[#This Row],[total_eve_calls]]&lt;=80,"Low Calls",
IF(tbl_Customers[[#This Row],[total_eve_calls]]&lt;=120,"Medium Calls","High Calls"))</f>
        <v>Medium Calls</v>
      </c>
      <c r="AA1078" t="str">
        <f>IF(tbl_Customers[[#This Row],[total_eve_charge]]&lt;=15,"Low Charges",
IF(tbl_Customers[[#This Row],[total_eve_charge]]&lt;=20,"Medium Charges","High Charges"))</f>
        <v>High Charges</v>
      </c>
      <c r="AB10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8" t="str">
        <f>IF(tbl_Customers[[#This Row],[number_vmail_messages]] = 0, "No Usage", IF(tbl_Customers[[#This Row],[number_vmail_messages]] &lt;= 20, "Low Usage", IF(tbl_Customers[[#This Row],[number_vmail_messages]] &lt;= 40, "Medium Usgae", "High Usage")))</f>
        <v>Medium Usgae</v>
      </c>
      <c r="AD1078" t="str">
        <f>IF(tbl_Customers[[#This Row],[total_day_minutes]]&lt;=150,"Low Usage", IF(tbl_Customers[[#This Row],[total_day_minutes]]&lt;=200,"Medium Usage", IF(tbl_Customers[[#This Row],[total_day_minutes]]&lt;=250,"High Usage","Very High Usage")))</f>
        <v>Medium Usage</v>
      </c>
      <c r="AE1078" t="str">
        <f>IF(tbl_Customers[[#This Row],[total_intl_calls]]&lt;=5,"Low Calls", IF(tbl_Customers[[#This Row],[total_intl_calls]]&lt;=10, "Medium Calls", "High Calls"))</f>
        <v>Medium Calls</v>
      </c>
      <c r="AF10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78" s="36" t="str">
        <f>IF(tbl_Customers[[#This Row],[Churn_Risk_Score]]&gt;=10,"High Risk", IF(tbl_Customers[[#This Row],[Churn_Risk_Score]]&gt;=5,"Medium Risk","Low Risk"))</f>
        <v>Low Risk</v>
      </c>
    </row>
    <row r="1079" spans="1:33" x14ac:dyDescent="0.35">
      <c r="A1079">
        <v>1078</v>
      </c>
      <c r="B1079" t="s">
        <v>36</v>
      </c>
      <c r="C1079">
        <v>163</v>
      </c>
      <c r="D1079" t="s">
        <v>25</v>
      </c>
      <c r="E1079" t="s">
        <v>22</v>
      </c>
      <c r="F1079" t="s">
        <v>22</v>
      </c>
      <c r="G1079">
        <v>0</v>
      </c>
      <c r="H1079">
        <v>247.7</v>
      </c>
      <c r="I1079">
        <v>77</v>
      </c>
      <c r="J1079">
        <v>42.11</v>
      </c>
      <c r="K1079">
        <v>269.5</v>
      </c>
      <c r="L1079">
        <v>108</v>
      </c>
      <c r="M1079">
        <v>22.91</v>
      </c>
      <c r="N1079">
        <v>167.3</v>
      </c>
      <c r="O1079">
        <v>82</v>
      </c>
      <c r="P1079">
        <v>7.53</v>
      </c>
      <c r="Q1079">
        <v>9.6</v>
      </c>
      <c r="R1079">
        <v>7</v>
      </c>
      <c r="S1079">
        <v>2.59</v>
      </c>
      <c r="T1079">
        <v>0</v>
      </c>
      <c r="U1079" t="s">
        <v>23</v>
      </c>
      <c r="V1079">
        <f>IF(tbl_Customers[[#This Row],[churn]] = "yes", 1, 0)</f>
        <v>1</v>
      </c>
      <c r="W1079" t="str">
        <f>IF(tbl_Customers[[#This Row],[number_customer_service_calls]] &lt;= 1, "0-1 Calls", IF(tbl_Customers[[#This Row],[number_customer_service_calls]] &lt;= 3, "2-3 Calls", IF(tbl_Customers[[#This Row],[number_customer_service_calls]] &lt;=5, "4-5 Calls", "6+ Calls")))</f>
        <v>0-1 Calls</v>
      </c>
      <c r="X1079" t="str">
        <f>IF(tbl_Customers[[#This Row],[account_length]] &lt;= 50, "0-50", IF(tbl_Customers[[#This Row],[account_length]] &lt;=100, "51-100", IF(tbl_Customers[[#This Row],[account_length]] &lt;= 150, "101-150", "151+")))</f>
        <v>151+</v>
      </c>
      <c r="Y1079" t="str">
        <f>IF(tbl_Customers[[#This Row],[total_intl_charge]] &lt;= 3, "Low Charges", "High Charges")</f>
        <v>Low Charges</v>
      </c>
      <c r="Z1079" t="str">
        <f>IF(tbl_Customers[[#This Row],[total_eve_calls]]&lt;=80,"Low Calls",
IF(tbl_Customers[[#This Row],[total_eve_calls]]&lt;=120,"Medium Calls","High Calls"))</f>
        <v>Medium Calls</v>
      </c>
      <c r="AA1079" t="str">
        <f>IF(tbl_Customers[[#This Row],[total_eve_charge]]&lt;=15,"Low Charges",
IF(tbl_Customers[[#This Row],[total_eve_charge]]&lt;=20,"Medium Charges","High Charges"))</f>
        <v>High Charges</v>
      </c>
      <c r="AB10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9" t="str">
        <f>IF(tbl_Customers[[#This Row],[number_vmail_messages]] = 0, "No Usage", IF(tbl_Customers[[#This Row],[number_vmail_messages]] &lt;= 20, "Low Usage", IF(tbl_Customers[[#This Row],[number_vmail_messages]] &lt;= 40, "Medium Usgae", "High Usage")))</f>
        <v>No Usage</v>
      </c>
      <c r="AD1079" t="str">
        <f>IF(tbl_Customers[[#This Row],[total_day_minutes]]&lt;=150,"Low Usage", IF(tbl_Customers[[#This Row],[total_day_minutes]]&lt;=200,"Medium Usage", IF(tbl_Customers[[#This Row],[total_day_minutes]]&lt;=250,"High Usage","Very High Usage")))</f>
        <v>High Usage</v>
      </c>
      <c r="AE1079" t="str">
        <f>IF(tbl_Customers[[#This Row],[total_intl_calls]]&lt;=5,"Low Calls", IF(tbl_Customers[[#This Row],[total_intl_calls]]&lt;=10, "Medium Calls", "High Calls"))</f>
        <v>Medium Calls</v>
      </c>
      <c r="AF10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79" s="36" t="str">
        <f>IF(tbl_Customers[[#This Row],[Churn_Risk_Score]]&gt;=10,"High Risk", IF(tbl_Customers[[#This Row],[Churn_Risk_Score]]&gt;=5,"Medium Risk","Low Risk"))</f>
        <v>Low Risk</v>
      </c>
    </row>
    <row r="1080" spans="1:33" x14ac:dyDescent="0.35">
      <c r="A1080">
        <v>1079</v>
      </c>
      <c r="B1080" t="s">
        <v>70</v>
      </c>
      <c r="C1080">
        <v>87</v>
      </c>
      <c r="D1080" t="s">
        <v>28</v>
      </c>
      <c r="E1080" t="s">
        <v>22</v>
      </c>
      <c r="F1080" t="s">
        <v>22</v>
      </c>
      <c r="G1080">
        <v>0</v>
      </c>
      <c r="H1080">
        <v>115.4</v>
      </c>
      <c r="I1080">
        <v>90</v>
      </c>
      <c r="J1080">
        <v>19.62</v>
      </c>
      <c r="K1080">
        <v>262.60000000000002</v>
      </c>
      <c r="L1080">
        <v>68</v>
      </c>
      <c r="M1080">
        <v>22.32</v>
      </c>
      <c r="N1080">
        <v>245.7</v>
      </c>
      <c r="O1080">
        <v>69</v>
      </c>
      <c r="P1080">
        <v>11.06</v>
      </c>
      <c r="Q1080">
        <v>13.1</v>
      </c>
      <c r="R1080">
        <v>5</v>
      </c>
      <c r="S1080">
        <v>3.54</v>
      </c>
      <c r="T1080">
        <v>2</v>
      </c>
      <c r="U1080" t="s">
        <v>22</v>
      </c>
      <c r="V1080">
        <f>IF(tbl_Customers[[#This Row],[churn]] = "yes", 1, 0)</f>
        <v>0</v>
      </c>
      <c r="W1080" t="str">
        <f>IF(tbl_Customers[[#This Row],[number_customer_service_calls]] &lt;= 1, "0-1 Calls", IF(tbl_Customers[[#This Row],[number_customer_service_calls]] &lt;= 3, "2-3 Calls", IF(tbl_Customers[[#This Row],[number_customer_service_calls]] &lt;=5, "4-5 Calls", "6+ Calls")))</f>
        <v>2-3 Calls</v>
      </c>
      <c r="X1080" t="str">
        <f>IF(tbl_Customers[[#This Row],[account_length]] &lt;= 50, "0-50", IF(tbl_Customers[[#This Row],[account_length]] &lt;=100, "51-100", IF(tbl_Customers[[#This Row],[account_length]] &lt;= 150, "101-150", "151+")))</f>
        <v>51-100</v>
      </c>
      <c r="Y1080" t="str">
        <f>IF(tbl_Customers[[#This Row],[total_intl_charge]] &lt;= 3, "Low Charges", "High Charges")</f>
        <v>High Charges</v>
      </c>
      <c r="Z1080" t="str">
        <f>IF(tbl_Customers[[#This Row],[total_eve_calls]]&lt;=80,"Low Calls",
IF(tbl_Customers[[#This Row],[total_eve_calls]]&lt;=120,"Medium Calls","High Calls"))</f>
        <v>Low Calls</v>
      </c>
      <c r="AA1080" t="str">
        <f>IF(tbl_Customers[[#This Row],[total_eve_charge]]&lt;=15,"Low Charges",
IF(tbl_Customers[[#This Row],[total_eve_charge]]&lt;=20,"Medium Charges","High Charges"))</f>
        <v>High Charges</v>
      </c>
      <c r="AB10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0" t="str">
        <f>IF(tbl_Customers[[#This Row],[number_vmail_messages]] = 0, "No Usage", IF(tbl_Customers[[#This Row],[number_vmail_messages]] &lt;= 20, "Low Usage", IF(tbl_Customers[[#This Row],[number_vmail_messages]] &lt;= 40, "Medium Usgae", "High Usage")))</f>
        <v>No Usage</v>
      </c>
      <c r="AD1080" t="str">
        <f>IF(tbl_Customers[[#This Row],[total_day_minutes]]&lt;=150,"Low Usage", IF(tbl_Customers[[#This Row],[total_day_minutes]]&lt;=200,"Medium Usage", IF(tbl_Customers[[#This Row],[total_day_minutes]]&lt;=250,"High Usage","Very High Usage")))</f>
        <v>Low Usage</v>
      </c>
      <c r="AE1080" t="str">
        <f>IF(tbl_Customers[[#This Row],[total_intl_calls]]&lt;=5,"Low Calls", IF(tbl_Customers[[#This Row],[total_intl_calls]]&lt;=10, "Medium Calls", "High Calls"))</f>
        <v>Low Calls</v>
      </c>
      <c r="AF10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0" s="36" t="str">
        <f>IF(tbl_Customers[[#This Row],[Churn_Risk_Score]]&gt;=10,"High Risk", IF(tbl_Customers[[#This Row],[Churn_Risk_Score]]&gt;=5,"Medium Risk","Low Risk"))</f>
        <v>Low Risk</v>
      </c>
    </row>
    <row r="1081" spans="1:33" x14ac:dyDescent="0.35">
      <c r="A1081">
        <v>1080</v>
      </c>
      <c r="B1081" t="s">
        <v>58</v>
      </c>
      <c r="C1081">
        <v>58</v>
      </c>
      <c r="D1081" t="s">
        <v>28</v>
      </c>
      <c r="E1081" t="s">
        <v>22</v>
      </c>
      <c r="F1081" t="s">
        <v>22</v>
      </c>
      <c r="G1081">
        <v>0</v>
      </c>
      <c r="H1081">
        <v>112.2</v>
      </c>
      <c r="I1081">
        <v>95</v>
      </c>
      <c r="J1081">
        <v>19.07</v>
      </c>
      <c r="K1081">
        <v>209.6</v>
      </c>
      <c r="L1081">
        <v>108</v>
      </c>
      <c r="M1081">
        <v>17.82</v>
      </c>
      <c r="N1081">
        <v>260.89999999999998</v>
      </c>
      <c r="O1081">
        <v>78</v>
      </c>
      <c r="P1081">
        <v>11.74</v>
      </c>
      <c r="Q1081">
        <v>13.9</v>
      </c>
      <c r="R1081">
        <v>1</v>
      </c>
      <c r="S1081">
        <v>3.75</v>
      </c>
      <c r="T1081">
        <v>0</v>
      </c>
      <c r="U1081" t="s">
        <v>23</v>
      </c>
      <c r="V1081">
        <f>IF(tbl_Customers[[#This Row],[churn]] = "yes", 1, 0)</f>
        <v>1</v>
      </c>
      <c r="W1081" t="str">
        <f>IF(tbl_Customers[[#This Row],[number_customer_service_calls]] &lt;= 1, "0-1 Calls", IF(tbl_Customers[[#This Row],[number_customer_service_calls]] &lt;= 3, "2-3 Calls", IF(tbl_Customers[[#This Row],[number_customer_service_calls]] &lt;=5, "4-5 Calls", "6+ Calls")))</f>
        <v>0-1 Calls</v>
      </c>
      <c r="X1081" t="str">
        <f>IF(tbl_Customers[[#This Row],[account_length]] &lt;= 50, "0-50", IF(tbl_Customers[[#This Row],[account_length]] &lt;=100, "51-100", IF(tbl_Customers[[#This Row],[account_length]] &lt;= 150, "101-150", "151+")))</f>
        <v>51-100</v>
      </c>
      <c r="Y1081" t="str">
        <f>IF(tbl_Customers[[#This Row],[total_intl_charge]] &lt;= 3, "Low Charges", "High Charges")</f>
        <v>High Charges</v>
      </c>
      <c r="Z1081" t="str">
        <f>IF(tbl_Customers[[#This Row],[total_eve_calls]]&lt;=80,"Low Calls",
IF(tbl_Customers[[#This Row],[total_eve_calls]]&lt;=120,"Medium Calls","High Calls"))</f>
        <v>Medium Calls</v>
      </c>
      <c r="AA1081" t="str">
        <f>IF(tbl_Customers[[#This Row],[total_eve_charge]]&lt;=15,"Low Charges",
IF(tbl_Customers[[#This Row],[total_eve_charge]]&lt;=20,"Medium Charges","High Charges"))</f>
        <v>Medium Charges</v>
      </c>
      <c r="AB10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1" t="str">
        <f>IF(tbl_Customers[[#This Row],[number_vmail_messages]] = 0, "No Usage", IF(tbl_Customers[[#This Row],[number_vmail_messages]] &lt;= 20, "Low Usage", IF(tbl_Customers[[#This Row],[number_vmail_messages]] &lt;= 40, "Medium Usgae", "High Usage")))</f>
        <v>No Usage</v>
      </c>
      <c r="AD1081" t="str">
        <f>IF(tbl_Customers[[#This Row],[total_day_minutes]]&lt;=150,"Low Usage", IF(tbl_Customers[[#This Row],[total_day_minutes]]&lt;=200,"Medium Usage", IF(tbl_Customers[[#This Row],[total_day_minutes]]&lt;=250,"High Usage","Very High Usage")))</f>
        <v>Low Usage</v>
      </c>
      <c r="AE1081" t="str">
        <f>IF(tbl_Customers[[#This Row],[total_intl_calls]]&lt;=5,"Low Calls", IF(tbl_Customers[[#This Row],[total_intl_calls]]&lt;=10, "Medium Calls", "High Calls"))</f>
        <v>Low Calls</v>
      </c>
      <c r="AF10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1" s="36" t="str">
        <f>IF(tbl_Customers[[#This Row],[Churn_Risk_Score]]&gt;=10,"High Risk", IF(tbl_Customers[[#This Row],[Churn_Risk_Score]]&gt;=5,"Medium Risk","Low Risk"))</f>
        <v>Low Risk</v>
      </c>
    </row>
    <row r="1082" spans="1:33" x14ac:dyDescent="0.35">
      <c r="A1082">
        <v>1081</v>
      </c>
      <c r="B1082" t="s">
        <v>60</v>
      </c>
      <c r="C1082">
        <v>109</v>
      </c>
      <c r="D1082" t="s">
        <v>25</v>
      </c>
      <c r="E1082" t="s">
        <v>22</v>
      </c>
      <c r="F1082" t="s">
        <v>22</v>
      </c>
      <c r="G1082">
        <v>0</v>
      </c>
      <c r="H1082">
        <v>162.6</v>
      </c>
      <c r="I1082">
        <v>138</v>
      </c>
      <c r="J1082">
        <v>27.64</v>
      </c>
      <c r="K1082">
        <v>154</v>
      </c>
      <c r="L1082">
        <v>109</v>
      </c>
      <c r="M1082">
        <v>13.09</v>
      </c>
      <c r="N1082">
        <v>209.7</v>
      </c>
      <c r="O1082">
        <v>118</v>
      </c>
      <c r="P1082">
        <v>9.44</v>
      </c>
      <c r="Q1082">
        <v>11.5</v>
      </c>
      <c r="R1082">
        <v>4</v>
      </c>
      <c r="S1082">
        <v>3.11</v>
      </c>
      <c r="T1082">
        <v>0</v>
      </c>
      <c r="U1082" t="s">
        <v>22</v>
      </c>
      <c r="V1082">
        <f>IF(tbl_Customers[[#This Row],[churn]] = "yes", 1, 0)</f>
        <v>0</v>
      </c>
      <c r="W1082" t="str">
        <f>IF(tbl_Customers[[#This Row],[number_customer_service_calls]] &lt;= 1, "0-1 Calls", IF(tbl_Customers[[#This Row],[number_customer_service_calls]] &lt;= 3, "2-3 Calls", IF(tbl_Customers[[#This Row],[number_customer_service_calls]] &lt;=5, "4-5 Calls", "6+ Calls")))</f>
        <v>0-1 Calls</v>
      </c>
      <c r="X1082" t="str">
        <f>IF(tbl_Customers[[#This Row],[account_length]] &lt;= 50, "0-50", IF(tbl_Customers[[#This Row],[account_length]] &lt;=100, "51-100", IF(tbl_Customers[[#This Row],[account_length]] &lt;= 150, "101-150", "151+")))</f>
        <v>101-150</v>
      </c>
      <c r="Y1082" t="str">
        <f>IF(tbl_Customers[[#This Row],[total_intl_charge]] &lt;= 3, "Low Charges", "High Charges")</f>
        <v>High Charges</v>
      </c>
      <c r="Z1082" t="str">
        <f>IF(tbl_Customers[[#This Row],[total_eve_calls]]&lt;=80,"Low Calls",
IF(tbl_Customers[[#This Row],[total_eve_calls]]&lt;=120,"Medium Calls","High Calls"))</f>
        <v>Medium Calls</v>
      </c>
      <c r="AA1082" t="str">
        <f>IF(tbl_Customers[[#This Row],[total_eve_charge]]&lt;=15,"Low Charges",
IF(tbl_Customers[[#This Row],[total_eve_charge]]&lt;=20,"Medium Charges","High Charges"))</f>
        <v>Low Charges</v>
      </c>
      <c r="AB10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2" t="str">
        <f>IF(tbl_Customers[[#This Row],[number_vmail_messages]] = 0, "No Usage", IF(tbl_Customers[[#This Row],[number_vmail_messages]] &lt;= 20, "Low Usage", IF(tbl_Customers[[#This Row],[number_vmail_messages]] &lt;= 40, "Medium Usgae", "High Usage")))</f>
        <v>No Usage</v>
      </c>
      <c r="AD1082" t="str">
        <f>IF(tbl_Customers[[#This Row],[total_day_minutes]]&lt;=150,"Low Usage", IF(tbl_Customers[[#This Row],[total_day_minutes]]&lt;=200,"Medium Usage", IF(tbl_Customers[[#This Row],[total_day_minutes]]&lt;=250,"High Usage","Very High Usage")))</f>
        <v>Medium Usage</v>
      </c>
      <c r="AE1082" t="str">
        <f>IF(tbl_Customers[[#This Row],[total_intl_calls]]&lt;=5,"Low Calls", IF(tbl_Customers[[#This Row],[total_intl_calls]]&lt;=10, "Medium Calls", "High Calls"))</f>
        <v>Low Calls</v>
      </c>
      <c r="AF10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2" s="36" t="str">
        <f>IF(tbl_Customers[[#This Row],[Churn_Risk_Score]]&gt;=10,"High Risk", IF(tbl_Customers[[#This Row],[Churn_Risk_Score]]&gt;=5,"Medium Risk","Low Risk"))</f>
        <v>Low Risk</v>
      </c>
    </row>
    <row r="1083" spans="1:33" x14ac:dyDescent="0.35">
      <c r="A1083">
        <v>1082</v>
      </c>
      <c r="B1083" t="s">
        <v>33</v>
      </c>
      <c r="C1083">
        <v>111</v>
      </c>
      <c r="D1083" t="s">
        <v>21</v>
      </c>
      <c r="E1083" t="s">
        <v>22</v>
      </c>
      <c r="F1083" t="s">
        <v>22</v>
      </c>
      <c r="G1083">
        <v>0</v>
      </c>
      <c r="H1083">
        <v>229.4</v>
      </c>
      <c r="I1083">
        <v>107</v>
      </c>
      <c r="J1083">
        <v>39</v>
      </c>
      <c r="K1083">
        <v>214.1</v>
      </c>
      <c r="L1083">
        <v>99</v>
      </c>
      <c r="M1083">
        <v>18.2</v>
      </c>
      <c r="N1083">
        <v>289.60000000000002</v>
      </c>
      <c r="O1083">
        <v>95</v>
      </c>
      <c r="P1083">
        <v>13.03</v>
      </c>
      <c r="Q1083">
        <v>10.4</v>
      </c>
      <c r="R1083">
        <v>6</v>
      </c>
      <c r="S1083">
        <v>2.81</v>
      </c>
      <c r="T1083">
        <v>4</v>
      </c>
      <c r="U1083" t="s">
        <v>22</v>
      </c>
      <c r="V1083">
        <f>IF(tbl_Customers[[#This Row],[churn]] = "yes", 1, 0)</f>
        <v>0</v>
      </c>
      <c r="W1083" t="str">
        <f>IF(tbl_Customers[[#This Row],[number_customer_service_calls]] &lt;= 1, "0-1 Calls", IF(tbl_Customers[[#This Row],[number_customer_service_calls]] &lt;= 3, "2-3 Calls", IF(tbl_Customers[[#This Row],[number_customer_service_calls]] &lt;=5, "4-5 Calls", "6+ Calls")))</f>
        <v>4-5 Calls</v>
      </c>
      <c r="X1083" t="str">
        <f>IF(tbl_Customers[[#This Row],[account_length]] &lt;= 50, "0-50", IF(tbl_Customers[[#This Row],[account_length]] &lt;=100, "51-100", IF(tbl_Customers[[#This Row],[account_length]] &lt;= 150, "101-150", "151+")))</f>
        <v>101-150</v>
      </c>
      <c r="Y1083" t="str">
        <f>IF(tbl_Customers[[#This Row],[total_intl_charge]] &lt;= 3, "Low Charges", "High Charges")</f>
        <v>Low Charges</v>
      </c>
      <c r="Z1083" t="str">
        <f>IF(tbl_Customers[[#This Row],[total_eve_calls]]&lt;=80,"Low Calls",
IF(tbl_Customers[[#This Row],[total_eve_calls]]&lt;=120,"Medium Calls","High Calls"))</f>
        <v>Medium Calls</v>
      </c>
      <c r="AA1083" t="str">
        <f>IF(tbl_Customers[[#This Row],[total_eve_charge]]&lt;=15,"Low Charges",
IF(tbl_Customers[[#This Row],[total_eve_charge]]&lt;=20,"Medium Charges","High Charges"))</f>
        <v>Medium Charges</v>
      </c>
      <c r="AB10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83" t="str">
        <f>IF(tbl_Customers[[#This Row],[number_vmail_messages]] = 0, "No Usage", IF(tbl_Customers[[#This Row],[number_vmail_messages]] &lt;= 20, "Low Usage", IF(tbl_Customers[[#This Row],[number_vmail_messages]] &lt;= 40, "Medium Usgae", "High Usage")))</f>
        <v>No Usage</v>
      </c>
      <c r="AD1083" t="str">
        <f>IF(tbl_Customers[[#This Row],[total_day_minutes]]&lt;=150,"Low Usage", IF(tbl_Customers[[#This Row],[total_day_minutes]]&lt;=200,"Medium Usage", IF(tbl_Customers[[#This Row],[total_day_minutes]]&lt;=250,"High Usage","Very High Usage")))</f>
        <v>High Usage</v>
      </c>
      <c r="AE1083" t="str">
        <f>IF(tbl_Customers[[#This Row],[total_intl_calls]]&lt;=5,"Low Calls", IF(tbl_Customers[[#This Row],[total_intl_calls]]&lt;=10, "Medium Calls", "High Calls"))</f>
        <v>Medium Calls</v>
      </c>
      <c r="AF10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83" s="36" t="str">
        <f>IF(tbl_Customers[[#This Row],[Churn_Risk_Score]]&gt;=10,"High Risk", IF(tbl_Customers[[#This Row],[Churn_Risk_Score]]&gt;=5,"Medium Risk","Low Risk"))</f>
        <v>Medium Risk</v>
      </c>
    </row>
    <row r="1084" spans="1:33" x14ac:dyDescent="0.35">
      <c r="A1084">
        <v>1083</v>
      </c>
      <c r="B1084" t="s">
        <v>55</v>
      </c>
      <c r="C1084">
        <v>144</v>
      </c>
      <c r="D1084" t="s">
        <v>21</v>
      </c>
      <c r="E1084" t="s">
        <v>22</v>
      </c>
      <c r="F1084" t="s">
        <v>22</v>
      </c>
      <c r="G1084">
        <v>0</v>
      </c>
      <c r="H1084">
        <v>139.6</v>
      </c>
      <c r="I1084">
        <v>96</v>
      </c>
      <c r="J1084">
        <v>23.73</v>
      </c>
      <c r="K1084">
        <v>124.2</v>
      </c>
      <c r="L1084">
        <v>93</v>
      </c>
      <c r="M1084">
        <v>10.56</v>
      </c>
      <c r="N1084">
        <v>95.6</v>
      </c>
      <c r="O1084">
        <v>75</v>
      </c>
      <c r="P1084">
        <v>4.3</v>
      </c>
      <c r="Q1084">
        <v>15</v>
      </c>
      <c r="R1084">
        <v>4</v>
      </c>
      <c r="S1084">
        <v>4.05</v>
      </c>
      <c r="T1084">
        <v>2</v>
      </c>
      <c r="U1084" t="s">
        <v>22</v>
      </c>
      <c r="V1084">
        <f>IF(tbl_Customers[[#This Row],[churn]] = "yes", 1, 0)</f>
        <v>0</v>
      </c>
      <c r="W1084" t="str">
        <f>IF(tbl_Customers[[#This Row],[number_customer_service_calls]] &lt;= 1, "0-1 Calls", IF(tbl_Customers[[#This Row],[number_customer_service_calls]] &lt;= 3, "2-3 Calls", IF(tbl_Customers[[#This Row],[number_customer_service_calls]] &lt;=5, "4-5 Calls", "6+ Calls")))</f>
        <v>2-3 Calls</v>
      </c>
      <c r="X1084" t="str">
        <f>IF(tbl_Customers[[#This Row],[account_length]] &lt;= 50, "0-50", IF(tbl_Customers[[#This Row],[account_length]] &lt;=100, "51-100", IF(tbl_Customers[[#This Row],[account_length]] &lt;= 150, "101-150", "151+")))</f>
        <v>101-150</v>
      </c>
      <c r="Y1084" t="str">
        <f>IF(tbl_Customers[[#This Row],[total_intl_charge]] &lt;= 3, "Low Charges", "High Charges")</f>
        <v>High Charges</v>
      </c>
      <c r="Z1084" t="str">
        <f>IF(tbl_Customers[[#This Row],[total_eve_calls]]&lt;=80,"Low Calls",
IF(tbl_Customers[[#This Row],[total_eve_calls]]&lt;=120,"Medium Calls","High Calls"))</f>
        <v>Medium Calls</v>
      </c>
      <c r="AA1084" t="str">
        <f>IF(tbl_Customers[[#This Row],[total_eve_charge]]&lt;=15,"Low Charges",
IF(tbl_Customers[[#This Row],[total_eve_charge]]&lt;=20,"Medium Charges","High Charges"))</f>
        <v>Low Charges</v>
      </c>
      <c r="AB10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4" t="str">
        <f>IF(tbl_Customers[[#This Row],[number_vmail_messages]] = 0, "No Usage", IF(tbl_Customers[[#This Row],[number_vmail_messages]] &lt;= 20, "Low Usage", IF(tbl_Customers[[#This Row],[number_vmail_messages]] &lt;= 40, "Medium Usgae", "High Usage")))</f>
        <v>No Usage</v>
      </c>
      <c r="AD1084" t="str">
        <f>IF(tbl_Customers[[#This Row],[total_day_minutes]]&lt;=150,"Low Usage", IF(tbl_Customers[[#This Row],[total_day_minutes]]&lt;=200,"Medium Usage", IF(tbl_Customers[[#This Row],[total_day_minutes]]&lt;=250,"High Usage","Very High Usage")))</f>
        <v>Low Usage</v>
      </c>
      <c r="AE1084" t="str">
        <f>IF(tbl_Customers[[#This Row],[total_intl_calls]]&lt;=5,"Low Calls", IF(tbl_Customers[[#This Row],[total_intl_calls]]&lt;=10, "Medium Calls", "High Calls"))</f>
        <v>Low Calls</v>
      </c>
      <c r="AF10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4" s="36" t="str">
        <f>IF(tbl_Customers[[#This Row],[Churn_Risk_Score]]&gt;=10,"High Risk", IF(tbl_Customers[[#This Row],[Churn_Risk_Score]]&gt;=5,"Medium Risk","Low Risk"))</f>
        <v>Low Risk</v>
      </c>
    </row>
    <row r="1085" spans="1:33" x14ac:dyDescent="0.35">
      <c r="A1085">
        <v>1084</v>
      </c>
      <c r="B1085" t="s">
        <v>52</v>
      </c>
      <c r="C1085">
        <v>135</v>
      </c>
      <c r="D1085" t="s">
        <v>21</v>
      </c>
      <c r="E1085" t="s">
        <v>22</v>
      </c>
      <c r="F1085" t="s">
        <v>22</v>
      </c>
      <c r="G1085">
        <v>0</v>
      </c>
      <c r="H1085">
        <v>263.8</v>
      </c>
      <c r="I1085">
        <v>66</v>
      </c>
      <c r="J1085">
        <v>44.85</v>
      </c>
      <c r="K1085">
        <v>251.3</v>
      </c>
      <c r="L1085">
        <v>116</v>
      </c>
      <c r="M1085">
        <v>21.36</v>
      </c>
      <c r="N1085">
        <v>200.1</v>
      </c>
      <c r="O1085">
        <v>112</v>
      </c>
      <c r="P1085">
        <v>9</v>
      </c>
      <c r="Q1085">
        <v>8.4</v>
      </c>
      <c r="R1085">
        <v>2</v>
      </c>
      <c r="S1085">
        <v>2.27</v>
      </c>
      <c r="T1085">
        <v>5</v>
      </c>
      <c r="U1085" t="s">
        <v>23</v>
      </c>
      <c r="V1085">
        <f>IF(tbl_Customers[[#This Row],[churn]] = "yes", 1, 0)</f>
        <v>1</v>
      </c>
      <c r="W1085" t="str">
        <f>IF(tbl_Customers[[#This Row],[number_customer_service_calls]] &lt;= 1, "0-1 Calls", IF(tbl_Customers[[#This Row],[number_customer_service_calls]] &lt;= 3, "2-3 Calls", IF(tbl_Customers[[#This Row],[number_customer_service_calls]] &lt;=5, "4-5 Calls", "6+ Calls")))</f>
        <v>4-5 Calls</v>
      </c>
      <c r="X1085" t="str">
        <f>IF(tbl_Customers[[#This Row],[account_length]] &lt;= 50, "0-50", IF(tbl_Customers[[#This Row],[account_length]] &lt;=100, "51-100", IF(tbl_Customers[[#This Row],[account_length]] &lt;= 150, "101-150", "151+")))</f>
        <v>101-150</v>
      </c>
      <c r="Y1085" t="str">
        <f>IF(tbl_Customers[[#This Row],[total_intl_charge]] &lt;= 3, "Low Charges", "High Charges")</f>
        <v>Low Charges</v>
      </c>
      <c r="Z1085" t="str">
        <f>IF(tbl_Customers[[#This Row],[total_eve_calls]]&lt;=80,"Low Calls",
IF(tbl_Customers[[#This Row],[total_eve_calls]]&lt;=120,"Medium Calls","High Calls"))</f>
        <v>Medium Calls</v>
      </c>
      <c r="AA1085" t="str">
        <f>IF(tbl_Customers[[#This Row],[total_eve_charge]]&lt;=15,"Low Charges",
IF(tbl_Customers[[#This Row],[total_eve_charge]]&lt;=20,"Medium Charges","High Charges"))</f>
        <v>High Charges</v>
      </c>
      <c r="AB10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85" t="str">
        <f>IF(tbl_Customers[[#This Row],[number_vmail_messages]] = 0, "No Usage", IF(tbl_Customers[[#This Row],[number_vmail_messages]] &lt;= 20, "Low Usage", IF(tbl_Customers[[#This Row],[number_vmail_messages]] &lt;= 40, "Medium Usgae", "High Usage")))</f>
        <v>No Usage</v>
      </c>
      <c r="AD1085" t="str">
        <f>IF(tbl_Customers[[#This Row],[total_day_minutes]]&lt;=150,"Low Usage", IF(tbl_Customers[[#This Row],[total_day_minutes]]&lt;=200,"Medium Usage", IF(tbl_Customers[[#This Row],[total_day_minutes]]&lt;=250,"High Usage","Very High Usage")))</f>
        <v>Very High Usage</v>
      </c>
      <c r="AE1085" t="str">
        <f>IF(tbl_Customers[[#This Row],[total_intl_calls]]&lt;=5,"Low Calls", IF(tbl_Customers[[#This Row],[total_intl_calls]]&lt;=10, "Medium Calls", "High Calls"))</f>
        <v>Low Calls</v>
      </c>
      <c r="AF10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1085" s="36" t="str">
        <f>IF(tbl_Customers[[#This Row],[Churn_Risk_Score]]&gt;=10,"High Risk", IF(tbl_Customers[[#This Row],[Churn_Risk_Score]]&gt;=5,"Medium Risk","Low Risk"))</f>
        <v>Medium Risk</v>
      </c>
    </row>
    <row r="1086" spans="1:33" x14ac:dyDescent="0.35">
      <c r="A1086">
        <v>1085</v>
      </c>
      <c r="B1086" t="s">
        <v>72</v>
      </c>
      <c r="C1086">
        <v>107</v>
      </c>
      <c r="D1086" t="s">
        <v>21</v>
      </c>
      <c r="E1086" t="s">
        <v>22</v>
      </c>
      <c r="F1086" t="s">
        <v>23</v>
      </c>
      <c r="G1086">
        <v>14</v>
      </c>
      <c r="H1086">
        <v>114.3</v>
      </c>
      <c r="I1086">
        <v>132</v>
      </c>
      <c r="J1086">
        <v>19.43</v>
      </c>
      <c r="K1086">
        <v>199.8</v>
      </c>
      <c r="L1086">
        <v>91</v>
      </c>
      <c r="M1086">
        <v>16.98</v>
      </c>
      <c r="N1086">
        <v>194.7</v>
      </c>
      <c r="O1086">
        <v>74</v>
      </c>
      <c r="P1086">
        <v>8.76</v>
      </c>
      <c r="Q1086">
        <v>7.5</v>
      </c>
      <c r="R1086">
        <v>8</v>
      </c>
      <c r="S1086">
        <v>2.0299999999999998</v>
      </c>
      <c r="T1086">
        <v>1</v>
      </c>
      <c r="U1086" t="s">
        <v>22</v>
      </c>
      <c r="V1086">
        <f>IF(tbl_Customers[[#This Row],[churn]] = "yes", 1, 0)</f>
        <v>0</v>
      </c>
      <c r="W1086" t="str">
        <f>IF(tbl_Customers[[#This Row],[number_customer_service_calls]] &lt;= 1, "0-1 Calls", IF(tbl_Customers[[#This Row],[number_customer_service_calls]] &lt;= 3, "2-3 Calls", IF(tbl_Customers[[#This Row],[number_customer_service_calls]] &lt;=5, "4-5 Calls", "6+ Calls")))</f>
        <v>0-1 Calls</v>
      </c>
      <c r="X1086" t="str">
        <f>IF(tbl_Customers[[#This Row],[account_length]] &lt;= 50, "0-50", IF(tbl_Customers[[#This Row],[account_length]] &lt;=100, "51-100", IF(tbl_Customers[[#This Row],[account_length]] &lt;= 150, "101-150", "151+")))</f>
        <v>101-150</v>
      </c>
      <c r="Y1086" t="str">
        <f>IF(tbl_Customers[[#This Row],[total_intl_charge]] &lt;= 3, "Low Charges", "High Charges")</f>
        <v>Low Charges</v>
      </c>
      <c r="Z1086" t="str">
        <f>IF(tbl_Customers[[#This Row],[total_eve_calls]]&lt;=80,"Low Calls",
IF(tbl_Customers[[#This Row],[total_eve_calls]]&lt;=120,"Medium Calls","High Calls"))</f>
        <v>Medium Calls</v>
      </c>
      <c r="AA1086" t="str">
        <f>IF(tbl_Customers[[#This Row],[total_eve_charge]]&lt;=15,"Low Charges",
IF(tbl_Customers[[#This Row],[total_eve_charge]]&lt;=20,"Medium Charges","High Charges"))</f>
        <v>Medium Charges</v>
      </c>
      <c r="AB10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86" t="str">
        <f>IF(tbl_Customers[[#This Row],[number_vmail_messages]] = 0, "No Usage", IF(tbl_Customers[[#This Row],[number_vmail_messages]] &lt;= 20, "Low Usage", IF(tbl_Customers[[#This Row],[number_vmail_messages]] &lt;= 40, "Medium Usgae", "High Usage")))</f>
        <v>Low Usage</v>
      </c>
      <c r="AD1086" t="str">
        <f>IF(tbl_Customers[[#This Row],[total_day_minutes]]&lt;=150,"Low Usage", IF(tbl_Customers[[#This Row],[total_day_minutes]]&lt;=200,"Medium Usage", IF(tbl_Customers[[#This Row],[total_day_minutes]]&lt;=250,"High Usage","Very High Usage")))</f>
        <v>Low Usage</v>
      </c>
      <c r="AE1086" t="str">
        <f>IF(tbl_Customers[[#This Row],[total_intl_calls]]&lt;=5,"Low Calls", IF(tbl_Customers[[#This Row],[total_intl_calls]]&lt;=10, "Medium Calls", "High Calls"))</f>
        <v>Medium Calls</v>
      </c>
      <c r="AF10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86" s="36" t="str">
        <f>IF(tbl_Customers[[#This Row],[Churn_Risk_Score]]&gt;=10,"High Risk", IF(tbl_Customers[[#This Row],[Churn_Risk_Score]]&gt;=5,"Medium Risk","Low Risk"))</f>
        <v>Low Risk</v>
      </c>
    </row>
    <row r="1087" spans="1:33" x14ac:dyDescent="0.35">
      <c r="A1087">
        <v>1086</v>
      </c>
      <c r="B1087" t="s">
        <v>20</v>
      </c>
      <c r="C1087">
        <v>149</v>
      </c>
      <c r="D1087" t="s">
        <v>25</v>
      </c>
      <c r="E1087" t="s">
        <v>22</v>
      </c>
      <c r="F1087" t="s">
        <v>22</v>
      </c>
      <c r="G1087">
        <v>0</v>
      </c>
      <c r="H1087">
        <v>196.3</v>
      </c>
      <c r="I1087">
        <v>108</v>
      </c>
      <c r="J1087">
        <v>33.369999999999997</v>
      </c>
      <c r="K1087">
        <v>136.80000000000001</v>
      </c>
      <c r="L1087">
        <v>96</v>
      </c>
      <c r="M1087">
        <v>11.63</v>
      </c>
      <c r="N1087">
        <v>154.69999999999999</v>
      </c>
      <c r="O1087">
        <v>87</v>
      </c>
      <c r="P1087">
        <v>6.96</v>
      </c>
      <c r="Q1087">
        <v>7.7</v>
      </c>
      <c r="R1087">
        <v>3</v>
      </c>
      <c r="S1087">
        <v>2.08</v>
      </c>
      <c r="T1087">
        <v>2</v>
      </c>
      <c r="U1087" t="s">
        <v>22</v>
      </c>
      <c r="V1087">
        <f>IF(tbl_Customers[[#This Row],[churn]] = "yes", 1, 0)</f>
        <v>0</v>
      </c>
      <c r="W1087" t="str">
        <f>IF(tbl_Customers[[#This Row],[number_customer_service_calls]] &lt;= 1, "0-1 Calls", IF(tbl_Customers[[#This Row],[number_customer_service_calls]] &lt;= 3, "2-3 Calls", IF(tbl_Customers[[#This Row],[number_customer_service_calls]] &lt;=5, "4-5 Calls", "6+ Calls")))</f>
        <v>2-3 Calls</v>
      </c>
      <c r="X1087" t="str">
        <f>IF(tbl_Customers[[#This Row],[account_length]] &lt;= 50, "0-50", IF(tbl_Customers[[#This Row],[account_length]] &lt;=100, "51-100", IF(tbl_Customers[[#This Row],[account_length]] &lt;= 150, "101-150", "151+")))</f>
        <v>101-150</v>
      </c>
      <c r="Y1087" t="str">
        <f>IF(tbl_Customers[[#This Row],[total_intl_charge]] &lt;= 3, "Low Charges", "High Charges")</f>
        <v>Low Charges</v>
      </c>
      <c r="Z1087" t="str">
        <f>IF(tbl_Customers[[#This Row],[total_eve_calls]]&lt;=80,"Low Calls",
IF(tbl_Customers[[#This Row],[total_eve_calls]]&lt;=120,"Medium Calls","High Calls"))</f>
        <v>Medium Calls</v>
      </c>
      <c r="AA1087" t="str">
        <f>IF(tbl_Customers[[#This Row],[total_eve_charge]]&lt;=15,"Low Charges",
IF(tbl_Customers[[#This Row],[total_eve_charge]]&lt;=20,"Medium Charges","High Charges"))</f>
        <v>Low Charges</v>
      </c>
      <c r="AB10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7" t="str">
        <f>IF(tbl_Customers[[#This Row],[number_vmail_messages]] = 0, "No Usage", IF(tbl_Customers[[#This Row],[number_vmail_messages]] &lt;= 20, "Low Usage", IF(tbl_Customers[[#This Row],[number_vmail_messages]] &lt;= 40, "Medium Usgae", "High Usage")))</f>
        <v>No Usage</v>
      </c>
      <c r="AD1087" t="str">
        <f>IF(tbl_Customers[[#This Row],[total_day_minutes]]&lt;=150,"Low Usage", IF(tbl_Customers[[#This Row],[total_day_minutes]]&lt;=200,"Medium Usage", IF(tbl_Customers[[#This Row],[total_day_minutes]]&lt;=250,"High Usage","Very High Usage")))</f>
        <v>Medium Usage</v>
      </c>
      <c r="AE1087" t="str">
        <f>IF(tbl_Customers[[#This Row],[total_intl_calls]]&lt;=5,"Low Calls", IF(tbl_Customers[[#This Row],[total_intl_calls]]&lt;=10, "Medium Calls", "High Calls"))</f>
        <v>Low Calls</v>
      </c>
      <c r="AF10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87" s="36" t="str">
        <f>IF(tbl_Customers[[#This Row],[Churn_Risk_Score]]&gt;=10,"High Risk", IF(tbl_Customers[[#This Row],[Churn_Risk_Score]]&gt;=5,"Medium Risk","Low Risk"))</f>
        <v>Low Risk</v>
      </c>
    </row>
    <row r="1088" spans="1:33" x14ac:dyDescent="0.35">
      <c r="A1088">
        <v>1087</v>
      </c>
      <c r="B1088" t="s">
        <v>27</v>
      </c>
      <c r="C1088">
        <v>56</v>
      </c>
      <c r="D1088" t="s">
        <v>28</v>
      </c>
      <c r="E1088" t="s">
        <v>22</v>
      </c>
      <c r="F1088" t="s">
        <v>22</v>
      </c>
      <c r="G1088">
        <v>0</v>
      </c>
      <c r="H1088">
        <v>253.2</v>
      </c>
      <c r="I1088">
        <v>95</v>
      </c>
      <c r="J1088">
        <v>43.04</v>
      </c>
      <c r="K1088">
        <v>188</v>
      </c>
      <c r="L1088">
        <v>116</v>
      </c>
      <c r="M1088">
        <v>15.98</v>
      </c>
      <c r="N1088">
        <v>142</v>
      </c>
      <c r="O1088">
        <v>133</v>
      </c>
      <c r="P1088">
        <v>6.39</v>
      </c>
      <c r="Q1088">
        <v>4.4000000000000004</v>
      </c>
      <c r="R1088">
        <v>4</v>
      </c>
      <c r="S1088">
        <v>1.19</v>
      </c>
      <c r="T1088">
        <v>1</v>
      </c>
      <c r="U1088" t="s">
        <v>22</v>
      </c>
      <c r="V1088">
        <f>IF(tbl_Customers[[#This Row],[churn]] = "yes", 1, 0)</f>
        <v>0</v>
      </c>
      <c r="W1088" t="str">
        <f>IF(tbl_Customers[[#This Row],[number_customer_service_calls]] &lt;= 1, "0-1 Calls", IF(tbl_Customers[[#This Row],[number_customer_service_calls]] &lt;= 3, "2-3 Calls", IF(tbl_Customers[[#This Row],[number_customer_service_calls]] &lt;=5, "4-5 Calls", "6+ Calls")))</f>
        <v>0-1 Calls</v>
      </c>
      <c r="X1088" t="str">
        <f>IF(tbl_Customers[[#This Row],[account_length]] &lt;= 50, "0-50", IF(tbl_Customers[[#This Row],[account_length]] &lt;=100, "51-100", IF(tbl_Customers[[#This Row],[account_length]] &lt;= 150, "101-150", "151+")))</f>
        <v>51-100</v>
      </c>
      <c r="Y1088" t="str">
        <f>IF(tbl_Customers[[#This Row],[total_intl_charge]] &lt;= 3, "Low Charges", "High Charges")</f>
        <v>Low Charges</v>
      </c>
      <c r="Z1088" t="str">
        <f>IF(tbl_Customers[[#This Row],[total_eve_calls]]&lt;=80,"Low Calls",
IF(tbl_Customers[[#This Row],[total_eve_calls]]&lt;=120,"Medium Calls","High Calls"))</f>
        <v>Medium Calls</v>
      </c>
      <c r="AA1088" t="str">
        <f>IF(tbl_Customers[[#This Row],[total_eve_charge]]&lt;=15,"Low Charges",
IF(tbl_Customers[[#This Row],[total_eve_charge]]&lt;=20,"Medium Charges","High Charges"))</f>
        <v>Medium Charges</v>
      </c>
      <c r="AB10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8" t="str">
        <f>IF(tbl_Customers[[#This Row],[number_vmail_messages]] = 0, "No Usage", IF(tbl_Customers[[#This Row],[number_vmail_messages]] &lt;= 20, "Low Usage", IF(tbl_Customers[[#This Row],[number_vmail_messages]] &lt;= 40, "Medium Usgae", "High Usage")))</f>
        <v>No Usage</v>
      </c>
      <c r="AD1088" t="str">
        <f>IF(tbl_Customers[[#This Row],[total_day_minutes]]&lt;=150,"Low Usage", IF(tbl_Customers[[#This Row],[total_day_minutes]]&lt;=200,"Medium Usage", IF(tbl_Customers[[#This Row],[total_day_minutes]]&lt;=250,"High Usage","Very High Usage")))</f>
        <v>Very High Usage</v>
      </c>
      <c r="AE1088" t="str">
        <f>IF(tbl_Customers[[#This Row],[total_intl_calls]]&lt;=5,"Low Calls", IF(tbl_Customers[[#This Row],[total_intl_calls]]&lt;=10, "Medium Calls", "High Calls"))</f>
        <v>Low Calls</v>
      </c>
      <c r="AF10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88" s="36" t="str">
        <f>IF(tbl_Customers[[#This Row],[Churn_Risk_Score]]&gt;=10,"High Risk", IF(tbl_Customers[[#This Row],[Churn_Risk_Score]]&gt;=5,"Medium Risk","Low Risk"))</f>
        <v>Medium Risk</v>
      </c>
    </row>
    <row r="1089" spans="1:33" x14ac:dyDescent="0.35">
      <c r="A1089">
        <v>1088</v>
      </c>
      <c r="B1089" t="s">
        <v>52</v>
      </c>
      <c r="C1089">
        <v>129</v>
      </c>
      <c r="D1089" t="s">
        <v>25</v>
      </c>
      <c r="E1089" t="s">
        <v>22</v>
      </c>
      <c r="F1089" t="s">
        <v>22</v>
      </c>
      <c r="G1089">
        <v>0</v>
      </c>
      <c r="H1089">
        <v>98</v>
      </c>
      <c r="I1089">
        <v>99</v>
      </c>
      <c r="J1089">
        <v>16.66</v>
      </c>
      <c r="K1089">
        <v>240.7</v>
      </c>
      <c r="L1089">
        <v>62</v>
      </c>
      <c r="M1089">
        <v>20.46</v>
      </c>
      <c r="N1089">
        <v>254.8</v>
      </c>
      <c r="O1089">
        <v>123</v>
      </c>
      <c r="P1089">
        <v>11.47</v>
      </c>
      <c r="Q1089">
        <v>10.5</v>
      </c>
      <c r="R1089">
        <v>4</v>
      </c>
      <c r="S1089">
        <v>2.84</v>
      </c>
      <c r="T1089">
        <v>0</v>
      </c>
      <c r="U1089" t="s">
        <v>22</v>
      </c>
      <c r="V1089">
        <f>IF(tbl_Customers[[#This Row],[churn]] = "yes", 1, 0)</f>
        <v>0</v>
      </c>
      <c r="W1089" t="str">
        <f>IF(tbl_Customers[[#This Row],[number_customer_service_calls]] &lt;= 1, "0-1 Calls", IF(tbl_Customers[[#This Row],[number_customer_service_calls]] &lt;= 3, "2-3 Calls", IF(tbl_Customers[[#This Row],[number_customer_service_calls]] &lt;=5, "4-5 Calls", "6+ Calls")))</f>
        <v>0-1 Calls</v>
      </c>
      <c r="X1089" t="str">
        <f>IF(tbl_Customers[[#This Row],[account_length]] &lt;= 50, "0-50", IF(tbl_Customers[[#This Row],[account_length]] &lt;=100, "51-100", IF(tbl_Customers[[#This Row],[account_length]] &lt;= 150, "101-150", "151+")))</f>
        <v>101-150</v>
      </c>
      <c r="Y1089" t="str">
        <f>IF(tbl_Customers[[#This Row],[total_intl_charge]] &lt;= 3, "Low Charges", "High Charges")</f>
        <v>Low Charges</v>
      </c>
      <c r="Z1089" t="str">
        <f>IF(tbl_Customers[[#This Row],[total_eve_calls]]&lt;=80,"Low Calls",
IF(tbl_Customers[[#This Row],[total_eve_calls]]&lt;=120,"Medium Calls","High Calls"))</f>
        <v>Low Calls</v>
      </c>
      <c r="AA1089" t="str">
        <f>IF(tbl_Customers[[#This Row],[total_eve_charge]]&lt;=15,"Low Charges",
IF(tbl_Customers[[#This Row],[total_eve_charge]]&lt;=20,"Medium Charges","High Charges"))</f>
        <v>High Charges</v>
      </c>
      <c r="AB10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9" t="str">
        <f>IF(tbl_Customers[[#This Row],[number_vmail_messages]] = 0, "No Usage", IF(tbl_Customers[[#This Row],[number_vmail_messages]] &lt;= 20, "Low Usage", IF(tbl_Customers[[#This Row],[number_vmail_messages]] &lt;= 40, "Medium Usgae", "High Usage")))</f>
        <v>No Usage</v>
      </c>
      <c r="AD1089" t="str">
        <f>IF(tbl_Customers[[#This Row],[total_day_minutes]]&lt;=150,"Low Usage", IF(tbl_Customers[[#This Row],[total_day_minutes]]&lt;=200,"Medium Usage", IF(tbl_Customers[[#This Row],[total_day_minutes]]&lt;=250,"High Usage","Very High Usage")))</f>
        <v>Low Usage</v>
      </c>
      <c r="AE1089" t="str">
        <f>IF(tbl_Customers[[#This Row],[total_intl_calls]]&lt;=5,"Low Calls", IF(tbl_Customers[[#This Row],[total_intl_calls]]&lt;=10, "Medium Calls", "High Calls"))</f>
        <v>Low Calls</v>
      </c>
      <c r="AF10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89" s="36" t="str">
        <f>IF(tbl_Customers[[#This Row],[Churn_Risk_Score]]&gt;=10,"High Risk", IF(tbl_Customers[[#This Row],[Churn_Risk_Score]]&gt;=5,"Medium Risk","Low Risk"))</f>
        <v>Low Risk</v>
      </c>
    </row>
    <row r="1090" spans="1:33" x14ac:dyDescent="0.35">
      <c r="A1090">
        <v>1089</v>
      </c>
      <c r="B1090" t="s">
        <v>56</v>
      </c>
      <c r="C1090">
        <v>92</v>
      </c>
      <c r="D1090" t="s">
        <v>25</v>
      </c>
      <c r="E1090" t="s">
        <v>22</v>
      </c>
      <c r="F1090" t="s">
        <v>22</v>
      </c>
      <c r="G1090">
        <v>0</v>
      </c>
      <c r="H1090">
        <v>249.4</v>
      </c>
      <c r="I1090">
        <v>118</v>
      </c>
      <c r="J1090">
        <v>42.4</v>
      </c>
      <c r="K1090">
        <v>211.5</v>
      </c>
      <c r="L1090">
        <v>95</v>
      </c>
      <c r="M1090">
        <v>17.98</v>
      </c>
      <c r="N1090">
        <v>169</v>
      </c>
      <c r="O1090">
        <v>116</v>
      </c>
      <c r="P1090">
        <v>7.61</v>
      </c>
      <c r="Q1090">
        <v>9.1</v>
      </c>
      <c r="R1090">
        <v>3</v>
      </c>
      <c r="S1090">
        <v>2.46</v>
      </c>
      <c r="T1090">
        <v>0</v>
      </c>
      <c r="U1090" t="s">
        <v>22</v>
      </c>
      <c r="V1090">
        <f>IF(tbl_Customers[[#This Row],[churn]] = "yes", 1, 0)</f>
        <v>0</v>
      </c>
      <c r="W1090" t="str">
        <f>IF(tbl_Customers[[#This Row],[number_customer_service_calls]] &lt;= 1, "0-1 Calls", IF(tbl_Customers[[#This Row],[number_customer_service_calls]] &lt;= 3, "2-3 Calls", IF(tbl_Customers[[#This Row],[number_customer_service_calls]] &lt;=5, "4-5 Calls", "6+ Calls")))</f>
        <v>0-1 Calls</v>
      </c>
      <c r="X1090" t="str">
        <f>IF(tbl_Customers[[#This Row],[account_length]] &lt;= 50, "0-50", IF(tbl_Customers[[#This Row],[account_length]] &lt;=100, "51-100", IF(tbl_Customers[[#This Row],[account_length]] &lt;= 150, "101-150", "151+")))</f>
        <v>51-100</v>
      </c>
      <c r="Y1090" t="str">
        <f>IF(tbl_Customers[[#This Row],[total_intl_charge]] &lt;= 3, "Low Charges", "High Charges")</f>
        <v>Low Charges</v>
      </c>
      <c r="Z1090" t="str">
        <f>IF(tbl_Customers[[#This Row],[total_eve_calls]]&lt;=80,"Low Calls",
IF(tbl_Customers[[#This Row],[total_eve_calls]]&lt;=120,"Medium Calls","High Calls"))</f>
        <v>Medium Calls</v>
      </c>
      <c r="AA1090" t="str">
        <f>IF(tbl_Customers[[#This Row],[total_eve_charge]]&lt;=15,"Low Charges",
IF(tbl_Customers[[#This Row],[total_eve_charge]]&lt;=20,"Medium Charges","High Charges"))</f>
        <v>Medium Charges</v>
      </c>
      <c r="AB10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0" t="str">
        <f>IF(tbl_Customers[[#This Row],[number_vmail_messages]] = 0, "No Usage", IF(tbl_Customers[[#This Row],[number_vmail_messages]] &lt;= 20, "Low Usage", IF(tbl_Customers[[#This Row],[number_vmail_messages]] &lt;= 40, "Medium Usgae", "High Usage")))</f>
        <v>No Usage</v>
      </c>
      <c r="AD1090" t="str">
        <f>IF(tbl_Customers[[#This Row],[total_day_minutes]]&lt;=150,"Low Usage", IF(tbl_Customers[[#This Row],[total_day_minutes]]&lt;=200,"Medium Usage", IF(tbl_Customers[[#This Row],[total_day_minutes]]&lt;=250,"High Usage","Very High Usage")))</f>
        <v>High Usage</v>
      </c>
      <c r="AE1090" t="str">
        <f>IF(tbl_Customers[[#This Row],[total_intl_calls]]&lt;=5,"Low Calls", IF(tbl_Customers[[#This Row],[total_intl_calls]]&lt;=10, "Medium Calls", "High Calls"))</f>
        <v>Low Calls</v>
      </c>
      <c r="AF10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0" s="36" t="str">
        <f>IF(tbl_Customers[[#This Row],[Churn_Risk_Score]]&gt;=10,"High Risk", IF(tbl_Customers[[#This Row],[Churn_Risk_Score]]&gt;=5,"Medium Risk","Low Risk"))</f>
        <v>Low Risk</v>
      </c>
    </row>
    <row r="1091" spans="1:33" x14ac:dyDescent="0.35">
      <c r="A1091">
        <v>1090</v>
      </c>
      <c r="B1091" t="s">
        <v>31</v>
      </c>
      <c r="C1091">
        <v>67</v>
      </c>
      <c r="D1091" t="s">
        <v>21</v>
      </c>
      <c r="E1091" t="s">
        <v>22</v>
      </c>
      <c r="F1091" t="s">
        <v>23</v>
      </c>
      <c r="G1091">
        <v>30</v>
      </c>
      <c r="H1091">
        <v>129.6</v>
      </c>
      <c r="I1091">
        <v>107</v>
      </c>
      <c r="J1091">
        <v>22.03</v>
      </c>
      <c r="K1091">
        <v>233</v>
      </c>
      <c r="L1091">
        <v>104</v>
      </c>
      <c r="M1091">
        <v>19.809999999999999</v>
      </c>
      <c r="N1091">
        <v>297</v>
      </c>
      <c r="O1091">
        <v>93</v>
      </c>
      <c r="P1091">
        <v>13.37</v>
      </c>
      <c r="Q1091">
        <v>14.5</v>
      </c>
      <c r="R1091">
        <v>5</v>
      </c>
      <c r="S1091">
        <v>3.92</v>
      </c>
      <c r="T1091">
        <v>1</v>
      </c>
      <c r="U1091" t="s">
        <v>22</v>
      </c>
      <c r="V1091">
        <f>IF(tbl_Customers[[#This Row],[churn]] = "yes", 1, 0)</f>
        <v>0</v>
      </c>
      <c r="W1091" t="str">
        <f>IF(tbl_Customers[[#This Row],[number_customer_service_calls]] &lt;= 1, "0-1 Calls", IF(tbl_Customers[[#This Row],[number_customer_service_calls]] &lt;= 3, "2-3 Calls", IF(tbl_Customers[[#This Row],[number_customer_service_calls]] &lt;=5, "4-5 Calls", "6+ Calls")))</f>
        <v>0-1 Calls</v>
      </c>
      <c r="X1091" t="str">
        <f>IF(tbl_Customers[[#This Row],[account_length]] &lt;= 50, "0-50", IF(tbl_Customers[[#This Row],[account_length]] &lt;=100, "51-100", IF(tbl_Customers[[#This Row],[account_length]] &lt;= 150, "101-150", "151+")))</f>
        <v>51-100</v>
      </c>
      <c r="Y1091" t="str">
        <f>IF(tbl_Customers[[#This Row],[total_intl_charge]] &lt;= 3, "Low Charges", "High Charges")</f>
        <v>High Charges</v>
      </c>
      <c r="Z1091" t="str">
        <f>IF(tbl_Customers[[#This Row],[total_eve_calls]]&lt;=80,"Low Calls",
IF(tbl_Customers[[#This Row],[total_eve_calls]]&lt;=120,"Medium Calls","High Calls"))</f>
        <v>Medium Calls</v>
      </c>
      <c r="AA1091" t="str">
        <f>IF(tbl_Customers[[#This Row],[total_eve_charge]]&lt;=15,"Low Charges",
IF(tbl_Customers[[#This Row],[total_eve_charge]]&lt;=20,"Medium Charges","High Charges"))</f>
        <v>Medium Charges</v>
      </c>
      <c r="AB10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1" t="str">
        <f>IF(tbl_Customers[[#This Row],[number_vmail_messages]] = 0, "No Usage", IF(tbl_Customers[[#This Row],[number_vmail_messages]] &lt;= 20, "Low Usage", IF(tbl_Customers[[#This Row],[number_vmail_messages]] &lt;= 40, "Medium Usgae", "High Usage")))</f>
        <v>Medium Usgae</v>
      </c>
      <c r="AD1091" t="str">
        <f>IF(tbl_Customers[[#This Row],[total_day_minutes]]&lt;=150,"Low Usage", IF(tbl_Customers[[#This Row],[total_day_minutes]]&lt;=200,"Medium Usage", IF(tbl_Customers[[#This Row],[total_day_minutes]]&lt;=250,"High Usage","Very High Usage")))</f>
        <v>Low Usage</v>
      </c>
      <c r="AE1091" t="str">
        <f>IF(tbl_Customers[[#This Row],[total_intl_calls]]&lt;=5,"Low Calls", IF(tbl_Customers[[#This Row],[total_intl_calls]]&lt;=10, "Medium Calls", "High Calls"))</f>
        <v>Low Calls</v>
      </c>
      <c r="AF10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91" s="36" t="str">
        <f>IF(tbl_Customers[[#This Row],[Churn_Risk_Score]]&gt;=10,"High Risk", IF(tbl_Customers[[#This Row],[Churn_Risk_Score]]&gt;=5,"Medium Risk","Low Risk"))</f>
        <v>Low Risk</v>
      </c>
    </row>
    <row r="1092" spans="1:33" x14ac:dyDescent="0.35">
      <c r="A1092">
        <v>1091</v>
      </c>
      <c r="B1092" t="s">
        <v>64</v>
      </c>
      <c r="C1092">
        <v>120</v>
      </c>
      <c r="D1092" t="s">
        <v>21</v>
      </c>
      <c r="E1092" t="s">
        <v>22</v>
      </c>
      <c r="F1092" t="s">
        <v>22</v>
      </c>
      <c r="G1092">
        <v>0</v>
      </c>
      <c r="H1092">
        <v>221.3</v>
      </c>
      <c r="I1092">
        <v>106</v>
      </c>
      <c r="J1092">
        <v>37.619999999999997</v>
      </c>
      <c r="K1092">
        <v>267.60000000000002</v>
      </c>
      <c r="L1092">
        <v>98</v>
      </c>
      <c r="M1092">
        <v>22.75</v>
      </c>
      <c r="N1092">
        <v>111.5</v>
      </c>
      <c r="O1092">
        <v>80</v>
      </c>
      <c r="P1092">
        <v>5.0199999999999996</v>
      </c>
      <c r="Q1092">
        <v>9.3000000000000007</v>
      </c>
      <c r="R1092">
        <v>7</v>
      </c>
      <c r="S1092">
        <v>2.5099999999999998</v>
      </c>
      <c r="T1092">
        <v>0</v>
      </c>
      <c r="U1092" t="s">
        <v>22</v>
      </c>
      <c r="V1092">
        <f>IF(tbl_Customers[[#This Row],[churn]] = "yes", 1, 0)</f>
        <v>0</v>
      </c>
      <c r="W1092" t="str">
        <f>IF(tbl_Customers[[#This Row],[number_customer_service_calls]] &lt;= 1, "0-1 Calls", IF(tbl_Customers[[#This Row],[number_customer_service_calls]] &lt;= 3, "2-3 Calls", IF(tbl_Customers[[#This Row],[number_customer_service_calls]] &lt;=5, "4-5 Calls", "6+ Calls")))</f>
        <v>0-1 Calls</v>
      </c>
      <c r="X1092" t="str">
        <f>IF(tbl_Customers[[#This Row],[account_length]] &lt;= 50, "0-50", IF(tbl_Customers[[#This Row],[account_length]] &lt;=100, "51-100", IF(tbl_Customers[[#This Row],[account_length]] &lt;= 150, "101-150", "151+")))</f>
        <v>101-150</v>
      </c>
      <c r="Y1092" t="str">
        <f>IF(tbl_Customers[[#This Row],[total_intl_charge]] &lt;= 3, "Low Charges", "High Charges")</f>
        <v>Low Charges</v>
      </c>
      <c r="Z1092" t="str">
        <f>IF(tbl_Customers[[#This Row],[total_eve_calls]]&lt;=80,"Low Calls",
IF(tbl_Customers[[#This Row],[total_eve_calls]]&lt;=120,"Medium Calls","High Calls"))</f>
        <v>Medium Calls</v>
      </c>
      <c r="AA1092" t="str">
        <f>IF(tbl_Customers[[#This Row],[total_eve_charge]]&lt;=15,"Low Charges",
IF(tbl_Customers[[#This Row],[total_eve_charge]]&lt;=20,"Medium Charges","High Charges"))</f>
        <v>High Charges</v>
      </c>
      <c r="AB10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2" t="str">
        <f>IF(tbl_Customers[[#This Row],[number_vmail_messages]] = 0, "No Usage", IF(tbl_Customers[[#This Row],[number_vmail_messages]] &lt;= 20, "Low Usage", IF(tbl_Customers[[#This Row],[number_vmail_messages]] &lt;= 40, "Medium Usgae", "High Usage")))</f>
        <v>No Usage</v>
      </c>
      <c r="AD1092" t="str">
        <f>IF(tbl_Customers[[#This Row],[total_day_minutes]]&lt;=150,"Low Usage", IF(tbl_Customers[[#This Row],[total_day_minutes]]&lt;=200,"Medium Usage", IF(tbl_Customers[[#This Row],[total_day_minutes]]&lt;=250,"High Usage","Very High Usage")))</f>
        <v>High Usage</v>
      </c>
      <c r="AE1092" t="str">
        <f>IF(tbl_Customers[[#This Row],[total_intl_calls]]&lt;=5,"Low Calls", IF(tbl_Customers[[#This Row],[total_intl_calls]]&lt;=10, "Medium Calls", "High Calls"))</f>
        <v>Medium Calls</v>
      </c>
      <c r="AF10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2" s="36" t="str">
        <f>IF(tbl_Customers[[#This Row],[Churn_Risk_Score]]&gt;=10,"High Risk", IF(tbl_Customers[[#This Row],[Churn_Risk_Score]]&gt;=5,"Medium Risk","Low Risk"))</f>
        <v>Low Risk</v>
      </c>
    </row>
    <row r="1093" spans="1:33" x14ac:dyDescent="0.35">
      <c r="A1093">
        <v>1092</v>
      </c>
      <c r="B1093" t="s">
        <v>37</v>
      </c>
      <c r="C1093">
        <v>166</v>
      </c>
      <c r="D1093" t="s">
        <v>21</v>
      </c>
      <c r="E1093" t="s">
        <v>22</v>
      </c>
      <c r="F1093" t="s">
        <v>22</v>
      </c>
      <c r="G1093">
        <v>0</v>
      </c>
      <c r="H1093">
        <v>220.7</v>
      </c>
      <c r="I1093">
        <v>106</v>
      </c>
      <c r="J1093">
        <v>37.520000000000003</v>
      </c>
      <c r="K1093">
        <v>177.8</v>
      </c>
      <c r="L1093">
        <v>118</v>
      </c>
      <c r="M1093">
        <v>15.11</v>
      </c>
      <c r="N1093">
        <v>206.1</v>
      </c>
      <c r="O1093">
        <v>102</v>
      </c>
      <c r="P1093">
        <v>9.27</v>
      </c>
      <c r="Q1093">
        <v>12.4</v>
      </c>
      <c r="R1093">
        <v>9</v>
      </c>
      <c r="S1093">
        <v>3.35</v>
      </c>
      <c r="T1093">
        <v>1</v>
      </c>
      <c r="U1093" t="s">
        <v>22</v>
      </c>
      <c r="V1093">
        <f>IF(tbl_Customers[[#This Row],[churn]] = "yes", 1, 0)</f>
        <v>0</v>
      </c>
      <c r="W1093" t="str">
        <f>IF(tbl_Customers[[#This Row],[number_customer_service_calls]] &lt;= 1, "0-1 Calls", IF(tbl_Customers[[#This Row],[number_customer_service_calls]] &lt;= 3, "2-3 Calls", IF(tbl_Customers[[#This Row],[number_customer_service_calls]] &lt;=5, "4-5 Calls", "6+ Calls")))</f>
        <v>0-1 Calls</v>
      </c>
      <c r="X1093" t="str">
        <f>IF(tbl_Customers[[#This Row],[account_length]] &lt;= 50, "0-50", IF(tbl_Customers[[#This Row],[account_length]] &lt;=100, "51-100", IF(tbl_Customers[[#This Row],[account_length]] &lt;= 150, "101-150", "151+")))</f>
        <v>151+</v>
      </c>
      <c r="Y1093" t="str">
        <f>IF(tbl_Customers[[#This Row],[total_intl_charge]] &lt;= 3, "Low Charges", "High Charges")</f>
        <v>High Charges</v>
      </c>
      <c r="Z1093" t="str">
        <f>IF(tbl_Customers[[#This Row],[total_eve_calls]]&lt;=80,"Low Calls",
IF(tbl_Customers[[#This Row],[total_eve_calls]]&lt;=120,"Medium Calls","High Calls"))</f>
        <v>Medium Calls</v>
      </c>
      <c r="AA1093" t="str">
        <f>IF(tbl_Customers[[#This Row],[total_eve_charge]]&lt;=15,"Low Charges",
IF(tbl_Customers[[#This Row],[total_eve_charge]]&lt;=20,"Medium Charges","High Charges"))</f>
        <v>Medium Charges</v>
      </c>
      <c r="AB10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3" t="str">
        <f>IF(tbl_Customers[[#This Row],[number_vmail_messages]] = 0, "No Usage", IF(tbl_Customers[[#This Row],[number_vmail_messages]] &lt;= 20, "Low Usage", IF(tbl_Customers[[#This Row],[number_vmail_messages]] &lt;= 40, "Medium Usgae", "High Usage")))</f>
        <v>No Usage</v>
      </c>
      <c r="AD1093" t="str">
        <f>IF(tbl_Customers[[#This Row],[total_day_minutes]]&lt;=150,"Low Usage", IF(tbl_Customers[[#This Row],[total_day_minutes]]&lt;=200,"Medium Usage", IF(tbl_Customers[[#This Row],[total_day_minutes]]&lt;=250,"High Usage","Very High Usage")))</f>
        <v>High Usage</v>
      </c>
      <c r="AE1093" t="str">
        <f>IF(tbl_Customers[[#This Row],[total_intl_calls]]&lt;=5,"Low Calls", IF(tbl_Customers[[#This Row],[total_intl_calls]]&lt;=10, "Medium Calls", "High Calls"))</f>
        <v>Medium Calls</v>
      </c>
      <c r="AF10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93" s="36" t="str">
        <f>IF(tbl_Customers[[#This Row],[Churn_Risk_Score]]&gt;=10,"High Risk", IF(tbl_Customers[[#This Row],[Churn_Risk_Score]]&gt;=5,"Medium Risk","Low Risk"))</f>
        <v>Low Risk</v>
      </c>
    </row>
    <row r="1094" spans="1:33" x14ac:dyDescent="0.35">
      <c r="A1094">
        <v>1093</v>
      </c>
      <c r="B1094" t="s">
        <v>52</v>
      </c>
      <c r="C1094">
        <v>66</v>
      </c>
      <c r="D1094" t="s">
        <v>25</v>
      </c>
      <c r="E1094" t="s">
        <v>22</v>
      </c>
      <c r="F1094" t="s">
        <v>22</v>
      </c>
      <c r="G1094">
        <v>0</v>
      </c>
      <c r="H1094">
        <v>87.6</v>
      </c>
      <c r="I1094">
        <v>76</v>
      </c>
      <c r="J1094">
        <v>14.89</v>
      </c>
      <c r="K1094">
        <v>262</v>
      </c>
      <c r="L1094">
        <v>111</v>
      </c>
      <c r="M1094">
        <v>22.27</v>
      </c>
      <c r="N1094">
        <v>184.6</v>
      </c>
      <c r="O1094">
        <v>125</v>
      </c>
      <c r="P1094">
        <v>8.31</v>
      </c>
      <c r="Q1094">
        <v>9.1999999999999993</v>
      </c>
      <c r="R1094">
        <v>5</v>
      </c>
      <c r="S1094">
        <v>2.48</v>
      </c>
      <c r="T1094">
        <v>1</v>
      </c>
      <c r="U1094" t="s">
        <v>22</v>
      </c>
      <c r="V1094">
        <f>IF(tbl_Customers[[#This Row],[churn]] = "yes", 1, 0)</f>
        <v>0</v>
      </c>
      <c r="W1094" t="str">
        <f>IF(tbl_Customers[[#This Row],[number_customer_service_calls]] &lt;= 1, "0-1 Calls", IF(tbl_Customers[[#This Row],[number_customer_service_calls]] &lt;= 3, "2-3 Calls", IF(tbl_Customers[[#This Row],[number_customer_service_calls]] &lt;=5, "4-5 Calls", "6+ Calls")))</f>
        <v>0-1 Calls</v>
      </c>
      <c r="X1094" t="str">
        <f>IF(tbl_Customers[[#This Row],[account_length]] &lt;= 50, "0-50", IF(tbl_Customers[[#This Row],[account_length]] &lt;=100, "51-100", IF(tbl_Customers[[#This Row],[account_length]] &lt;= 150, "101-150", "151+")))</f>
        <v>51-100</v>
      </c>
      <c r="Y1094" t="str">
        <f>IF(tbl_Customers[[#This Row],[total_intl_charge]] &lt;= 3, "Low Charges", "High Charges")</f>
        <v>Low Charges</v>
      </c>
      <c r="Z1094" t="str">
        <f>IF(tbl_Customers[[#This Row],[total_eve_calls]]&lt;=80,"Low Calls",
IF(tbl_Customers[[#This Row],[total_eve_calls]]&lt;=120,"Medium Calls","High Calls"))</f>
        <v>Medium Calls</v>
      </c>
      <c r="AA1094" t="str">
        <f>IF(tbl_Customers[[#This Row],[total_eve_charge]]&lt;=15,"Low Charges",
IF(tbl_Customers[[#This Row],[total_eve_charge]]&lt;=20,"Medium Charges","High Charges"))</f>
        <v>High Charges</v>
      </c>
      <c r="AB10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94" t="str">
        <f>IF(tbl_Customers[[#This Row],[number_vmail_messages]] = 0, "No Usage", IF(tbl_Customers[[#This Row],[number_vmail_messages]] &lt;= 20, "Low Usage", IF(tbl_Customers[[#This Row],[number_vmail_messages]] &lt;= 40, "Medium Usgae", "High Usage")))</f>
        <v>No Usage</v>
      </c>
      <c r="AD1094" t="str">
        <f>IF(tbl_Customers[[#This Row],[total_day_minutes]]&lt;=150,"Low Usage", IF(tbl_Customers[[#This Row],[total_day_minutes]]&lt;=200,"Medium Usage", IF(tbl_Customers[[#This Row],[total_day_minutes]]&lt;=250,"High Usage","Very High Usage")))</f>
        <v>Low Usage</v>
      </c>
      <c r="AE1094" t="str">
        <f>IF(tbl_Customers[[#This Row],[total_intl_calls]]&lt;=5,"Low Calls", IF(tbl_Customers[[#This Row],[total_intl_calls]]&lt;=10, "Medium Calls", "High Calls"))</f>
        <v>Low Calls</v>
      </c>
      <c r="AF10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4" s="36" t="str">
        <f>IF(tbl_Customers[[#This Row],[Churn_Risk_Score]]&gt;=10,"High Risk", IF(tbl_Customers[[#This Row],[Churn_Risk_Score]]&gt;=5,"Medium Risk","Low Risk"))</f>
        <v>Low Risk</v>
      </c>
    </row>
    <row r="1095" spans="1:33" x14ac:dyDescent="0.35">
      <c r="A1095">
        <v>1094</v>
      </c>
      <c r="B1095" t="s">
        <v>48</v>
      </c>
      <c r="C1095">
        <v>76</v>
      </c>
      <c r="D1095" t="s">
        <v>25</v>
      </c>
      <c r="E1095" t="s">
        <v>22</v>
      </c>
      <c r="F1095" t="s">
        <v>22</v>
      </c>
      <c r="G1095">
        <v>0</v>
      </c>
      <c r="H1095">
        <v>203.6</v>
      </c>
      <c r="I1095">
        <v>61</v>
      </c>
      <c r="J1095">
        <v>34.61</v>
      </c>
      <c r="K1095">
        <v>161.69999999999999</v>
      </c>
      <c r="L1095">
        <v>127</v>
      </c>
      <c r="M1095">
        <v>13.74</v>
      </c>
      <c r="N1095">
        <v>175.9</v>
      </c>
      <c r="O1095">
        <v>97</v>
      </c>
      <c r="P1095">
        <v>7.92</v>
      </c>
      <c r="Q1095">
        <v>8.4</v>
      </c>
      <c r="R1095">
        <v>3</v>
      </c>
      <c r="S1095">
        <v>2.27</v>
      </c>
      <c r="T1095">
        <v>0</v>
      </c>
      <c r="U1095" t="s">
        <v>22</v>
      </c>
      <c r="V1095">
        <f>IF(tbl_Customers[[#This Row],[churn]] = "yes", 1, 0)</f>
        <v>0</v>
      </c>
      <c r="W1095" t="str">
        <f>IF(tbl_Customers[[#This Row],[number_customer_service_calls]] &lt;= 1, "0-1 Calls", IF(tbl_Customers[[#This Row],[number_customer_service_calls]] &lt;= 3, "2-3 Calls", IF(tbl_Customers[[#This Row],[number_customer_service_calls]] &lt;=5, "4-5 Calls", "6+ Calls")))</f>
        <v>0-1 Calls</v>
      </c>
      <c r="X1095" t="str">
        <f>IF(tbl_Customers[[#This Row],[account_length]] &lt;= 50, "0-50", IF(tbl_Customers[[#This Row],[account_length]] &lt;=100, "51-100", IF(tbl_Customers[[#This Row],[account_length]] &lt;= 150, "101-150", "151+")))</f>
        <v>51-100</v>
      </c>
      <c r="Y1095" t="str">
        <f>IF(tbl_Customers[[#This Row],[total_intl_charge]] &lt;= 3, "Low Charges", "High Charges")</f>
        <v>Low Charges</v>
      </c>
      <c r="Z1095" t="str">
        <f>IF(tbl_Customers[[#This Row],[total_eve_calls]]&lt;=80,"Low Calls",
IF(tbl_Customers[[#This Row],[total_eve_calls]]&lt;=120,"Medium Calls","High Calls"))</f>
        <v>High Calls</v>
      </c>
      <c r="AA1095" t="str">
        <f>IF(tbl_Customers[[#This Row],[total_eve_charge]]&lt;=15,"Low Charges",
IF(tbl_Customers[[#This Row],[total_eve_charge]]&lt;=20,"Medium Charges","High Charges"))</f>
        <v>Low Charges</v>
      </c>
      <c r="AB10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95" t="str">
        <f>IF(tbl_Customers[[#This Row],[number_vmail_messages]] = 0, "No Usage", IF(tbl_Customers[[#This Row],[number_vmail_messages]] &lt;= 20, "Low Usage", IF(tbl_Customers[[#This Row],[number_vmail_messages]] &lt;= 40, "Medium Usgae", "High Usage")))</f>
        <v>No Usage</v>
      </c>
      <c r="AD1095" t="str">
        <f>IF(tbl_Customers[[#This Row],[total_day_minutes]]&lt;=150,"Low Usage", IF(tbl_Customers[[#This Row],[total_day_minutes]]&lt;=200,"Medium Usage", IF(tbl_Customers[[#This Row],[total_day_minutes]]&lt;=250,"High Usage","Very High Usage")))</f>
        <v>High Usage</v>
      </c>
      <c r="AE1095" t="str">
        <f>IF(tbl_Customers[[#This Row],[total_intl_calls]]&lt;=5,"Low Calls", IF(tbl_Customers[[#This Row],[total_intl_calls]]&lt;=10, "Medium Calls", "High Calls"))</f>
        <v>Low Calls</v>
      </c>
      <c r="AF10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5" s="36" t="str">
        <f>IF(tbl_Customers[[#This Row],[Churn_Risk_Score]]&gt;=10,"High Risk", IF(tbl_Customers[[#This Row],[Churn_Risk_Score]]&gt;=5,"Medium Risk","Low Risk"))</f>
        <v>Low Risk</v>
      </c>
    </row>
    <row r="1096" spans="1:33" x14ac:dyDescent="0.35">
      <c r="A1096">
        <v>1095</v>
      </c>
      <c r="B1096" t="s">
        <v>66</v>
      </c>
      <c r="C1096">
        <v>79</v>
      </c>
      <c r="D1096" t="s">
        <v>21</v>
      </c>
      <c r="E1096" t="s">
        <v>22</v>
      </c>
      <c r="F1096" t="s">
        <v>22</v>
      </c>
      <c r="G1096">
        <v>0</v>
      </c>
      <c r="H1096">
        <v>213.6</v>
      </c>
      <c r="I1096">
        <v>110</v>
      </c>
      <c r="J1096">
        <v>36.31</v>
      </c>
      <c r="K1096">
        <v>234.9</v>
      </c>
      <c r="L1096">
        <v>121</v>
      </c>
      <c r="M1096">
        <v>19.97</v>
      </c>
      <c r="N1096">
        <v>229.6</v>
      </c>
      <c r="O1096">
        <v>157</v>
      </c>
      <c r="P1096">
        <v>10.33</v>
      </c>
      <c r="Q1096">
        <v>8.8000000000000007</v>
      </c>
      <c r="R1096">
        <v>3</v>
      </c>
      <c r="S1096">
        <v>2.38</v>
      </c>
      <c r="T1096">
        <v>2</v>
      </c>
      <c r="U1096" t="s">
        <v>22</v>
      </c>
      <c r="V1096">
        <f>IF(tbl_Customers[[#This Row],[churn]] = "yes", 1, 0)</f>
        <v>0</v>
      </c>
      <c r="W1096" t="str">
        <f>IF(tbl_Customers[[#This Row],[number_customer_service_calls]] &lt;= 1, "0-1 Calls", IF(tbl_Customers[[#This Row],[number_customer_service_calls]] &lt;= 3, "2-3 Calls", IF(tbl_Customers[[#This Row],[number_customer_service_calls]] &lt;=5, "4-5 Calls", "6+ Calls")))</f>
        <v>2-3 Calls</v>
      </c>
      <c r="X1096" t="str">
        <f>IF(tbl_Customers[[#This Row],[account_length]] &lt;= 50, "0-50", IF(tbl_Customers[[#This Row],[account_length]] &lt;=100, "51-100", IF(tbl_Customers[[#This Row],[account_length]] &lt;= 150, "101-150", "151+")))</f>
        <v>51-100</v>
      </c>
      <c r="Y1096" t="str">
        <f>IF(tbl_Customers[[#This Row],[total_intl_charge]] &lt;= 3, "Low Charges", "High Charges")</f>
        <v>Low Charges</v>
      </c>
      <c r="Z1096" t="str">
        <f>IF(tbl_Customers[[#This Row],[total_eve_calls]]&lt;=80,"Low Calls",
IF(tbl_Customers[[#This Row],[total_eve_calls]]&lt;=120,"Medium Calls","High Calls"))</f>
        <v>High Calls</v>
      </c>
      <c r="AA1096" t="str">
        <f>IF(tbl_Customers[[#This Row],[total_eve_charge]]&lt;=15,"Low Charges",
IF(tbl_Customers[[#This Row],[total_eve_charge]]&lt;=20,"Medium Charges","High Charges"))</f>
        <v>Medium Charges</v>
      </c>
      <c r="AB10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6" t="str">
        <f>IF(tbl_Customers[[#This Row],[number_vmail_messages]] = 0, "No Usage", IF(tbl_Customers[[#This Row],[number_vmail_messages]] &lt;= 20, "Low Usage", IF(tbl_Customers[[#This Row],[number_vmail_messages]] &lt;= 40, "Medium Usgae", "High Usage")))</f>
        <v>No Usage</v>
      </c>
      <c r="AD1096" t="str">
        <f>IF(tbl_Customers[[#This Row],[total_day_minutes]]&lt;=150,"Low Usage", IF(tbl_Customers[[#This Row],[total_day_minutes]]&lt;=200,"Medium Usage", IF(tbl_Customers[[#This Row],[total_day_minutes]]&lt;=250,"High Usage","Very High Usage")))</f>
        <v>High Usage</v>
      </c>
      <c r="AE1096" t="str">
        <f>IF(tbl_Customers[[#This Row],[total_intl_calls]]&lt;=5,"Low Calls", IF(tbl_Customers[[#This Row],[total_intl_calls]]&lt;=10, "Medium Calls", "High Calls"))</f>
        <v>Low Calls</v>
      </c>
      <c r="AF10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6" s="36" t="str">
        <f>IF(tbl_Customers[[#This Row],[Churn_Risk_Score]]&gt;=10,"High Risk", IF(tbl_Customers[[#This Row],[Churn_Risk_Score]]&gt;=5,"Medium Risk","Low Risk"))</f>
        <v>Low Risk</v>
      </c>
    </row>
    <row r="1097" spans="1:33" x14ac:dyDescent="0.35">
      <c r="A1097">
        <v>1096</v>
      </c>
      <c r="B1097" t="s">
        <v>45</v>
      </c>
      <c r="C1097">
        <v>98</v>
      </c>
      <c r="D1097" t="s">
        <v>21</v>
      </c>
      <c r="E1097" t="s">
        <v>22</v>
      </c>
      <c r="F1097" t="s">
        <v>23</v>
      </c>
      <c r="G1097">
        <v>31</v>
      </c>
      <c r="H1097">
        <v>181.6</v>
      </c>
      <c r="I1097">
        <v>112</v>
      </c>
      <c r="J1097">
        <v>30.87</v>
      </c>
      <c r="K1097">
        <v>220.7</v>
      </c>
      <c r="L1097">
        <v>100</v>
      </c>
      <c r="M1097">
        <v>18.760000000000002</v>
      </c>
      <c r="N1097">
        <v>236.3</v>
      </c>
      <c r="O1097">
        <v>121</v>
      </c>
      <c r="P1097">
        <v>10.63</v>
      </c>
      <c r="Q1097">
        <v>12.9</v>
      </c>
      <c r="R1097">
        <v>4</v>
      </c>
      <c r="S1097">
        <v>3.48</v>
      </c>
      <c r="T1097">
        <v>2</v>
      </c>
      <c r="U1097" t="s">
        <v>22</v>
      </c>
      <c r="V1097">
        <f>IF(tbl_Customers[[#This Row],[churn]] = "yes", 1, 0)</f>
        <v>0</v>
      </c>
      <c r="W1097" t="str">
        <f>IF(tbl_Customers[[#This Row],[number_customer_service_calls]] &lt;= 1, "0-1 Calls", IF(tbl_Customers[[#This Row],[number_customer_service_calls]] &lt;= 3, "2-3 Calls", IF(tbl_Customers[[#This Row],[number_customer_service_calls]] &lt;=5, "4-5 Calls", "6+ Calls")))</f>
        <v>2-3 Calls</v>
      </c>
      <c r="X1097" t="str">
        <f>IF(tbl_Customers[[#This Row],[account_length]] &lt;= 50, "0-50", IF(tbl_Customers[[#This Row],[account_length]] &lt;=100, "51-100", IF(tbl_Customers[[#This Row],[account_length]] &lt;= 150, "101-150", "151+")))</f>
        <v>51-100</v>
      </c>
      <c r="Y1097" t="str">
        <f>IF(tbl_Customers[[#This Row],[total_intl_charge]] &lt;= 3, "Low Charges", "High Charges")</f>
        <v>High Charges</v>
      </c>
      <c r="Z1097" t="str">
        <f>IF(tbl_Customers[[#This Row],[total_eve_calls]]&lt;=80,"Low Calls",
IF(tbl_Customers[[#This Row],[total_eve_calls]]&lt;=120,"Medium Calls","High Calls"))</f>
        <v>Medium Calls</v>
      </c>
      <c r="AA1097" t="str">
        <f>IF(tbl_Customers[[#This Row],[total_eve_charge]]&lt;=15,"Low Charges",
IF(tbl_Customers[[#This Row],[total_eve_charge]]&lt;=20,"Medium Charges","High Charges"))</f>
        <v>Medium Charges</v>
      </c>
      <c r="AB10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7" t="str">
        <f>IF(tbl_Customers[[#This Row],[number_vmail_messages]] = 0, "No Usage", IF(tbl_Customers[[#This Row],[number_vmail_messages]] &lt;= 20, "Low Usage", IF(tbl_Customers[[#This Row],[number_vmail_messages]] &lt;= 40, "Medium Usgae", "High Usage")))</f>
        <v>Medium Usgae</v>
      </c>
      <c r="AD1097" t="str">
        <f>IF(tbl_Customers[[#This Row],[total_day_minutes]]&lt;=150,"Low Usage", IF(tbl_Customers[[#This Row],[total_day_minutes]]&lt;=200,"Medium Usage", IF(tbl_Customers[[#This Row],[total_day_minutes]]&lt;=250,"High Usage","Very High Usage")))</f>
        <v>Medium Usage</v>
      </c>
      <c r="AE1097" t="str">
        <f>IF(tbl_Customers[[#This Row],[total_intl_calls]]&lt;=5,"Low Calls", IF(tbl_Customers[[#This Row],[total_intl_calls]]&lt;=10, "Medium Calls", "High Calls"))</f>
        <v>Low Calls</v>
      </c>
      <c r="AF10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97" s="36" t="str">
        <f>IF(tbl_Customers[[#This Row],[Churn_Risk_Score]]&gt;=10,"High Risk", IF(tbl_Customers[[#This Row],[Churn_Risk_Score]]&gt;=5,"Medium Risk","Low Risk"))</f>
        <v>Low Risk</v>
      </c>
    </row>
    <row r="1098" spans="1:33" x14ac:dyDescent="0.35">
      <c r="A1098">
        <v>1097</v>
      </c>
      <c r="B1098" t="s">
        <v>42</v>
      </c>
      <c r="C1098">
        <v>141</v>
      </c>
      <c r="D1098" t="s">
        <v>28</v>
      </c>
      <c r="E1098" t="s">
        <v>22</v>
      </c>
      <c r="F1098" t="s">
        <v>23</v>
      </c>
      <c r="G1098">
        <v>22</v>
      </c>
      <c r="H1098">
        <v>215.4</v>
      </c>
      <c r="I1098">
        <v>123</v>
      </c>
      <c r="J1098">
        <v>36.619999999999997</v>
      </c>
      <c r="K1098">
        <v>328.7</v>
      </c>
      <c r="L1098">
        <v>98</v>
      </c>
      <c r="M1098">
        <v>27.94</v>
      </c>
      <c r="N1098">
        <v>160.5</v>
      </c>
      <c r="O1098">
        <v>89</v>
      </c>
      <c r="P1098">
        <v>7.22</v>
      </c>
      <c r="Q1098">
        <v>7.8</v>
      </c>
      <c r="R1098">
        <v>6</v>
      </c>
      <c r="S1098">
        <v>2.11</v>
      </c>
      <c r="T1098">
        <v>1</v>
      </c>
      <c r="U1098" t="s">
        <v>22</v>
      </c>
      <c r="V1098">
        <f>IF(tbl_Customers[[#This Row],[churn]] = "yes", 1, 0)</f>
        <v>0</v>
      </c>
      <c r="W1098" t="str">
        <f>IF(tbl_Customers[[#This Row],[number_customer_service_calls]] &lt;= 1, "0-1 Calls", IF(tbl_Customers[[#This Row],[number_customer_service_calls]] &lt;= 3, "2-3 Calls", IF(tbl_Customers[[#This Row],[number_customer_service_calls]] &lt;=5, "4-5 Calls", "6+ Calls")))</f>
        <v>0-1 Calls</v>
      </c>
      <c r="X1098" t="str">
        <f>IF(tbl_Customers[[#This Row],[account_length]] &lt;= 50, "0-50", IF(tbl_Customers[[#This Row],[account_length]] &lt;=100, "51-100", IF(tbl_Customers[[#This Row],[account_length]] &lt;= 150, "101-150", "151+")))</f>
        <v>101-150</v>
      </c>
      <c r="Y1098" t="str">
        <f>IF(tbl_Customers[[#This Row],[total_intl_charge]] &lt;= 3, "Low Charges", "High Charges")</f>
        <v>Low Charges</v>
      </c>
      <c r="Z1098" t="str">
        <f>IF(tbl_Customers[[#This Row],[total_eve_calls]]&lt;=80,"Low Calls",
IF(tbl_Customers[[#This Row],[total_eve_calls]]&lt;=120,"Medium Calls","High Calls"))</f>
        <v>Medium Calls</v>
      </c>
      <c r="AA1098" t="str">
        <f>IF(tbl_Customers[[#This Row],[total_eve_charge]]&lt;=15,"Low Charges",
IF(tbl_Customers[[#This Row],[total_eve_charge]]&lt;=20,"Medium Charges","High Charges"))</f>
        <v>High Charges</v>
      </c>
      <c r="AB10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8" t="str">
        <f>IF(tbl_Customers[[#This Row],[number_vmail_messages]] = 0, "No Usage", IF(tbl_Customers[[#This Row],[number_vmail_messages]] &lt;= 20, "Low Usage", IF(tbl_Customers[[#This Row],[number_vmail_messages]] &lt;= 40, "Medium Usgae", "High Usage")))</f>
        <v>Medium Usgae</v>
      </c>
      <c r="AD1098" t="str">
        <f>IF(tbl_Customers[[#This Row],[total_day_minutes]]&lt;=150,"Low Usage", IF(tbl_Customers[[#This Row],[total_day_minutes]]&lt;=200,"Medium Usage", IF(tbl_Customers[[#This Row],[total_day_minutes]]&lt;=250,"High Usage","Very High Usage")))</f>
        <v>High Usage</v>
      </c>
      <c r="AE1098" t="str">
        <f>IF(tbl_Customers[[#This Row],[total_intl_calls]]&lt;=5,"Low Calls", IF(tbl_Customers[[#This Row],[total_intl_calls]]&lt;=10, "Medium Calls", "High Calls"))</f>
        <v>Medium Calls</v>
      </c>
      <c r="AF10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98" s="36" t="str">
        <f>IF(tbl_Customers[[#This Row],[Churn_Risk_Score]]&gt;=10,"High Risk", IF(tbl_Customers[[#This Row],[Churn_Risk_Score]]&gt;=5,"Medium Risk","Low Risk"))</f>
        <v>Low Risk</v>
      </c>
    </row>
    <row r="1099" spans="1:33" x14ac:dyDescent="0.35">
      <c r="A1099">
        <v>1098</v>
      </c>
      <c r="B1099" t="s">
        <v>34</v>
      </c>
      <c r="C1099">
        <v>46</v>
      </c>
      <c r="D1099" t="s">
        <v>28</v>
      </c>
      <c r="E1099" t="s">
        <v>22</v>
      </c>
      <c r="F1099" t="s">
        <v>22</v>
      </c>
      <c r="G1099">
        <v>0</v>
      </c>
      <c r="H1099">
        <v>199.2</v>
      </c>
      <c r="I1099">
        <v>111</v>
      </c>
      <c r="J1099">
        <v>33.86</v>
      </c>
      <c r="K1099">
        <v>175.1</v>
      </c>
      <c r="L1099">
        <v>83</v>
      </c>
      <c r="M1099">
        <v>14.88</v>
      </c>
      <c r="N1099">
        <v>210.6</v>
      </c>
      <c r="O1099">
        <v>84</v>
      </c>
      <c r="P1099">
        <v>9.48</v>
      </c>
      <c r="Q1099">
        <v>10.199999999999999</v>
      </c>
      <c r="R1099">
        <v>2</v>
      </c>
      <c r="S1099">
        <v>2.75</v>
      </c>
      <c r="T1099">
        <v>3</v>
      </c>
      <c r="U1099" t="s">
        <v>22</v>
      </c>
      <c r="V1099">
        <f>IF(tbl_Customers[[#This Row],[churn]] = "yes", 1, 0)</f>
        <v>0</v>
      </c>
      <c r="W1099" t="str">
        <f>IF(tbl_Customers[[#This Row],[number_customer_service_calls]] &lt;= 1, "0-1 Calls", IF(tbl_Customers[[#This Row],[number_customer_service_calls]] &lt;= 3, "2-3 Calls", IF(tbl_Customers[[#This Row],[number_customer_service_calls]] &lt;=5, "4-5 Calls", "6+ Calls")))</f>
        <v>2-3 Calls</v>
      </c>
      <c r="X1099" t="str">
        <f>IF(tbl_Customers[[#This Row],[account_length]] &lt;= 50, "0-50", IF(tbl_Customers[[#This Row],[account_length]] &lt;=100, "51-100", IF(tbl_Customers[[#This Row],[account_length]] &lt;= 150, "101-150", "151+")))</f>
        <v>0-50</v>
      </c>
      <c r="Y1099" t="str">
        <f>IF(tbl_Customers[[#This Row],[total_intl_charge]] &lt;= 3, "Low Charges", "High Charges")</f>
        <v>Low Charges</v>
      </c>
      <c r="Z1099" t="str">
        <f>IF(tbl_Customers[[#This Row],[total_eve_calls]]&lt;=80,"Low Calls",
IF(tbl_Customers[[#This Row],[total_eve_calls]]&lt;=120,"Medium Calls","High Calls"))</f>
        <v>Medium Calls</v>
      </c>
      <c r="AA1099" t="str">
        <f>IF(tbl_Customers[[#This Row],[total_eve_charge]]&lt;=15,"Low Charges",
IF(tbl_Customers[[#This Row],[total_eve_charge]]&lt;=20,"Medium Charges","High Charges"))</f>
        <v>Low Charges</v>
      </c>
      <c r="AB10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9" t="str">
        <f>IF(tbl_Customers[[#This Row],[number_vmail_messages]] = 0, "No Usage", IF(tbl_Customers[[#This Row],[number_vmail_messages]] &lt;= 20, "Low Usage", IF(tbl_Customers[[#This Row],[number_vmail_messages]] &lt;= 40, "Medium Usgae", "High Usage")))</f>
        <v>No Usage</v>
      </c>
      <c r="AD1099" t="str">
        <f>IF(tbl_Customers[[#This Row],[total_day_minutes]]&lt;=150,"Low Usage", IF(tbl_Customers[[#This Row],[total_day_minutes]]&lt;=200,"Medium Usage", IF(tbl_Customers[[#This Row],[total_day_minutes]]&lt;=250,"High Usage","Very High Usage")))</f>
        <v>Medium Usage</v>
      </c>
      <c r="AE1099" t="str">
        <f>IF(tbl_Customers[[#This Row],[total_intl_calls]]&lt;=5,"Low Calls", IF(tbl_Customers[[#This Row],[total_intl_calls]]&lt;=10, "Medium Calls", "High Calls"))</f>
        <v>Low Calls</v>
      </c>
      <c r="AF10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9" s="36" t="str">
        <f>IF(tbl_Customers[[#This Row],[Churn_Risk_Score]]&gt;=10,"High Risk", IF(tbl_Customers[[#This Row],[Churn_Risk_Score]]&gt;=5,"Medium Risk","Low Risk"))</f>
        <v>Low Risk</v>
      </c>
    </row>
    <row r="1100" spans="1:33" x14ac:dyDescent="0.35">
      <c r="A1100">
        <v>1099</v>
      </c>
      <c r="B1100" t="s">
        <v>74</v>
      </c>
      <c r="C1100">
        <v>137</v>
      </c>
      <c r="D1100" t="s">
        <v>21</v>
      </c>
      <c r="E1100" t="s">
        <v>22</v>
      </c>
      <c r="F1100" t="s">
        <v>22</v>
      </c>
      <c r="G1100">
        <v>0</v>
      </c>
      <c r="H1100">
        <v>115</v>
      </c>
      <c r="I1100">
        <v>130</v>
      </c>
      <c r="J1100">
        <v>19.55</v>
      </c>
      <c r="K1100">
        <v>137.80000000000001</v>
      </c>
      <c r="L1100">
        <v>83</v>
      </c>
      <c r="M1100">
        <v>11.71</v>
      </c>
      <c r="N1100">
        <v>224</v>
      </c>
      <c r="O1100">
        <v>61</v>
      </c>
      <c r="P1100">
        <v>10.08</v>
      </c>
      <c r="Q1100">
        <v>7.3</v>
      </c>
      <c r="R1100">
        <v>4</v>
      </c>
      <c r="S1100">
        <v>1.97</v>
      </c>
      <c r="T1100">
        <v>3</v>
      </c>
      <c r="U1100" t="s">
        <v>22</v>
      </c>
      <c r="V1100">
        <f>IF(tbl_Customers[[#This Row],[churn]] = "yes", 1, 0)</f>
        <v>0</v>
      </c>
      <c r="W1100" t="str">
        <f>IF(tbl_Customers[[#This Row],[number_customer_service_calls]] &lt;= 1, "0-1 Calls", IF(tbl_Customers[[#This Row],[number_customer_service_calls]] &lt;= 3, "2-3 Calls", IF(tbl_Customers[[#This Row],[number_customer_service_calls]] &lt;=5, "4-5 Calls", "6+ Calls")))</f>
        <v>2-3 Calls</v>
      </c>
      <c r="X1100" t="str">
        <f>IF(tbl_Customers[[#This Row],[account_length]] &lt;= 50, "0-50", IF(tbl_Customers[[#This Row],[account_length]] &lt;=100, "51-100", IF(tbl_Customers[[#This Row],[account_length]] &lt;= 150, "101-150", "151+")))</f>
        <v>101-150</v>
      </c>
      <c r="Y1100" t="str">
        <f>IF(tbl_Customers[[#This Row],[total_intl_charge]] &lt;= 3, "Low Charges", "High Charges")</f>
        <v>Low Charges</v>
      </c>
      <c r="Z1100" t="str">
        <f>IF(tbl_Customers[[#This Row],[total_eve_calls]]&lt;=80,"Low Calls",
IF(tbl_Customers[[#This Row],[total_eve_calls]]&lt;=120,"Medium Calls","High Calls"))</f>
        <v>Medium Calls</v>
      </c>
      <c r="AA1100" t="str">
        <f>IF(tbl_Customers[[#This Row],[total_eve_charge]]&lt;=15,"Low Charges",
IF(tbl_Customers[[#This Row],[total_eve_charge]]&lt;=20,"Medium Charges","High Charges"))</f>
        <v>Low Charges</v>
      </c>
      <c r="AB1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0" t="str">
        <f>IF(tbl_Customers[[#This Row],[number_vmail_messages]] = 0, "No Usage", IF(tbl_Customers[[#This Row],[number_vmail_messages]] &lt;= 20, "Low Usage", IF(tbl_Customers[[#This Row],[number_vmail_messages]] &lt;= 40, "Medium Usgae", "High Usage")))</f>
        <v>No Usage</v>
      </c>
      <c r="AD1100" t="str">
        <f>IF(tbl_Customers[[#This Row],[total_day_minutes]]&lt;=150,"Low Usage", IF(tbl_Customers[[#This Row],[total_day_minutes]]&lt;=200,"Medium Usage", IF(tbl_Customers[[#This Row],[total_day_minutes]]&lt;=250,"High Usage","Very High Usage")))</f>
        <v>Low Usage</v>
      </c>
      <c r="AE1100" t="str">
        <f>IF(tbl_Customers[[#This Row],[total_intl_calls]]&lt;=5,"Low Calls", IF(tbl_Customers[[#This Row],[total_intl_calls]]&lt;=10, "Medium Calls", "High Calls"))</f>
        <v>Low Calls</v>
      </c>
      <c r="AF11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0" s="36" t="str">
        <f>IF(tbl_Customers[[#This Row],[Churn_Risk_Score]]&gt;=10,"High Risk", IF(tbl_Customers[[#This Row],[Churn_Risk_Score]]&gt;=5,"Medium Risk","Low Risk"))</f>
        <v>Low Risk</v>
      </c>
    </row>
    <row r="1101" spans="1:33" x14ac:dyDescent="0.35">
      <c r="A1101">
        <v>1100</v>
      </c>
      <c r="B1101" t="s">
        <v>59</v>
      </c>
      <c r="C1101">
        <v>171</v>
      </c>
      <c r="D1101" t="s">
        <v>25</v>
      </c>
      <c r="E1101" t="s">
        <v>22</v>
      </c>
      <c r="F1101" t="s">
        <v>22</v>
      </c>
      <c r="G1101">
        <v>0</v>
      </c>
      <c r="H1101">
        <v>270.5</v>
      </c>
      <c r="I1101">
        <v>69</v>
      </c>
      <c r="J1101">
        <v>45.99</v>
      </c>
      <c r="K1101">
        <v>230</v>
      </c>
      <c r="L1101">
        <v>112</v>
      </c>
      <c r="M1101">
        <v>19.55</v>
      </c>
      <c r="N1101">
        <v>136</v>
      </c>
      <c r="O1101">
        <v>111</v>
      </c>
      <c r="P1101">
        <v>6.12</v>
      </c>
      <c r="Q1101">
        <v>9.6</v>
      </c>
      <c r="R1101">
        <v>5</v>
      </c>
      <c r="S1101">
        <v>2.59</v>
      </c>
      <c r="T1101">
        <v>1</v>
      </c>
      <c r="U1101" t="s">
        <v>23</v>
      </c>
      <c r="V1101">
        <f>IF(tbl_Customers[[#This Row],[churn]] = "yes", 1, 0)</f>
        <v>1</v>
      </c>
      <c r="W1101" t="str">
        <f>IF(tbl_Customers[[#This Row],[number_customer_service_calls]] &lt;= 1, "0-1 Calls", IF(tbl_Customers[[#This Row],[number_customer_service_calls]] &lt;= 3, "2-3 Calls", IF(tbl_Customers[[#This Row],[number_customer_service_calls]] &lt;=5, "4-5 Calls", "6+ Calls")))</f>
        <v>0-1 Calls</v>
      </c>
      <c r="X1101" t="str">
        <f>IF(tbl_Customers[[#This Row],[account_length]] &lt;= 50, "0-50", IF(tbl_Customers[[#This Row],[account_length]] &lt;=100, "51-100", IF(tbl_Customers[[#This Row],[account_length]] &lt;= 150, "101-150", "151+")))</f>
        <v>151+</v>
      </c>
      <c r="Y1101" t="str">
        <f>IF(tbl_Customers[[#This Row],[total_intl_charge]] &lt;= 3, "Low Charges", "High Charges")</f>
        <v>Low Charges</v>
      </c>
      <c r="Z1101" t="str">
        <f>IF(tbl_Customers[[#This Row],[total_eve_calls]]&lt;=80,"Low Calls",
IF(tbl_Customers[[#This Row],[total_eve_calls]]&lt;=120,"Medium Calls","High Calls"))</f>
        <v>Medium Calls</v>
      </c>
      <c r="AA1101" t="str">
        <f>IF(tbl_Customers[[#This Row],[total_eve_charge]]&lt;=15,"Low Charges",
IF(tbl_Customers[[#This Row],[total_eve_charge]]&lt;=20,"Medium Charges","High Charges"))</f>
        <v>Medium Charges</v>
      </c>
      <c r="AB1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01" t="str">
        <f>IF(tbl_Customers[[#This Row],[number_vmail_messages]] = 0, "No Usage", IF(tbl_Customers[[#This Row],[number_vmail_messages]] &lt;= 20, "Low Usage", IF(tbl_Customers[[#This Row],[number_vmail_messages]] &lt;= 40, "Medium Usgae", "High Usage")))</f>
        <v>No Usage</v>
      </c>
      <c r="AD1101" t="str">
        <f>IF(tbl_Customers[[#This Row],[total_day_minutes]]&lt;=150,"Low Usage", IF(tbl_Customers[[#This Row],[total_day_minutes]]&lt;=200,"Medium Usage", IF(tbl_Customers[[#This Row],[total_day_minutes]]&lt;=250,"High Usage","Very High Usage")))</f>
        <v>Very High Usage</v>
      </c>
      <c r="AE1101" t="str">
        <f>IF(tbl_Customers[[#This Row],[total_intl_calls]]&lt;=5,"Low Calls", IF(tbl_Customers[[#This Row],[total_intl_calls]]&lt;=10, "Medium Calls", "High Calls"))</f>
        <v>Low Calls</v>
      </c>
      <c r="AF11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01" s="36" t="str">
        <f>IF(tbl_Customers[[#This Row],[Churn_Risk_Score]]&gt;=10,"High Risk", IF(tbl_Customers[[#This Row],[Churn_Risk_Score]]&gt;=5,"Medium Risk","Low Risk"))</f>
        <v>Medium Risk</v>
      </c>
    </row>
    <row r="1102" spans="1:33" x14ac:dyDescent="0.35">
      <c r="A1102">
        <v>1101</v>
      </c>
      <c r="B1102" t="s">
        <v>38</v>
      </c>
      <c r="C1102">
        <v>10</v>
      </c>
      <c r="D1102" t="s">
        <v>21</v>
      </c>
      <c r="E1102" t="s">
        <v>22</v>
      </c>
      <c r="F1102" t="s">
        <v>22</v>
      </c>
      <c r="G1102">
        <v>0</v>
      </c>
      <c r="H1102">
        <v>222.2</v>
      </c>
      <c r="I1102">
        <v>127</v>
      </c>
      <c r="J1102">
        <v>37.770000000000003</v>
      </c>
      <c r="K1102">
        <v>153.1</v>
      </c>
      <c r="L1102">
        <v>125</v>
      </c>
      <c r="M1102">
        <v>13.01</v>
      </c>
      <c r="N1102">
        <v>227.4</v>
      </c>
      <c r="O1102">
        <v>80</v>
      </c>
      <c r="P1102">
        <v>10.23</v>
      </c>
      <c r="Q1102">
        <v>12.9</v>
      </c>
      <c r="R1102">
        <v>4</v>
      </c>
      <c r="S1102">
        <v>3.48</v>
      </c>
      <c r="T1102">
        <v>1</v>
      </c>
      <c r="U1102" t="s">
        <v>22</v>
      </c>
      <c r="V1102">
        <f>IF(tbl_Customers[[#This Row],[churn]] = "yes", 1, 0)</f>
        <v>0</v>
      </c>
      <c r="W1102" t="str">
        <f>IF(tbl_Customers[[#This Row],[number_customer_service_calls]] &lt;= 1, "0-1 Calls", IF(tbl_Customers[[#This Row],[number_customer_service_calls]] &lt;= 3, "2-3 Calls", IF(tbl_Customers[[#This Row],[number_customer_service_calls]] &lt;=5, "4-5 Calls", "6+ Calls")))</f>
        <v>0-1 Calls</v>
      </c>
      <c r="X1102" t="str">
        <f>IF(tbl_Customers[[#This Row],[account_length]] &lt;= 50, "0-50", IF(tbl_Customers[[#This Row],[account_length]] &lt;=100, "51-100", IF(tbl_Customers[[#This Row],[account_length]] &lt;= 150, "101-150", "151+")))</f>
        <v>0-50</v>
      </c>
      <c r="Y1102" t="str">
        <f>IF(tbl_Customers[[#This Row],[total_intl_charge]] &lt;= 3, "Low Charges", "High Charges")</f>
        <v>High Charges</v>
      </c>
      <c r="Z1102" t="str">
        <f>IF(tbl_Customers[[#This Row],[total_eve_calls]]&lt;=80,"Low Calls",
IF(tbl_Customers[[#This Row],[total_eve_calls]]&lt;=120,"Medium Calls","High Calls"))</f>
        <v>High Calls</v>
      </c>
      <c r="AA1102" t="str">
        <f>IF(tbl_Customers[[#This Row],[total_eve_charge]]&lt;=15,"Low Charges",
IF(tbl_Customers[[#This Row],[total_eve_charge]]&lt;=20,"Medium Charges","High Charges"))</f>
        <v>Low Charges</v>
      </c>
      <c r="AB1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2" t="str">
        <f>IF(tbl_Customers[[#This Row],[number_vmail_messages]] = 0, "No Usage", IF(tbl_Customers[[#This Row],[number_vmail_messages]] &lt;= 20, "Low Usage", IF(tbl_Customers[[#This Row],[number_vmail_messages]] &lt;= 40, "Medium Usgae", "High Usage")))</f>
        <v>No Usage</v>
      </c>
      <c r="AD1102" t="str">
        <f>IF(tbl_Customers[[#This Row],[total_day_minutes]]&lt;=150,"Low Usage", IF(tbl_Customers[[#This Row],[total_day_minutes]]&lt;=200,"Medium Usage", IF(tbl_Customers[[#This Row],[total_day_minutes]]&lt;=250,"High Usage","Very High Usage")))</f>
        <v>High Usage</v>
      </c>
      <c r="AE1102" t="str">
        <f>IF(tbl_Customers[[#This Row],[total_intl_calls]]&lt;=5,"Low Calls", IF(tbl_Customers[[#This Row],[total_intl_calls]]&lt;=10, "Medium Calls", "High Calls"))</f>
        <v>Low Calls</v>
      </c>
      <c r="AF11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02" s="36" t="str">
        <f>IF(tbl_Customers[[#This Row],[Churn_Risk_Score]]&gt;=10,"High Risk", IF(tbl_Customers[[#This Row],[Churn_Risk_Score]]&gt;=5,"Medium Risk","Low Risk"))</f>
        <v>Low Risk</v>
      </c>
    </row>
    <row r="1103" spans="1:33" x14ac:dyDescent="0.35">
      <c r="A1103">
        <v>1102</v>
      </c>
      <c r="B1103" t="s">
        <v>41</v>
      </c>
      <c r="C1103">
        <v>88</v>
      </c>
      <c r="D1103" t="s">
        <v>28</v>
      </c>
      <c r="E1103" t="s">
        <v>22</v>
      </c>
      <c r="F1103" t="s">
        <v>22</v>
      </c>
      <c r="G1103">
        <v>0</v>
      </c>
      <c r="H1103">
        <v>61.9</v>
      </c>
      <c r="I1103">
        <v>78</v>
      </c>
      <c r="J1103">
        <v>10.52</v>
      </c>
      <c r="K1103">
        <v>262.60000000000002</v>
      </c>
      <c r="L1103">
        <v>114</v>
      </c>
      <c r="M1103">
        <v>22.32</v>
      </c>
      <c r="N1103">
        <v>212.5</v>
      </c>
      <c r="O1103">
        <v>110</v>
      </c>
      <c r="P1103">
        <v>9.56</v>
      </c>
      <c r="Q1103">
        <v>8.8000000000000007</v>
      </c>
      <c r="R1103">
        <v>2</v>
      </c>
      <c r="S1103">
        <v>2.38</v>
      </c>
      <c r="T1103">
        <v>3</v>
      </c>
      <c r="U1103" t="s">
        <v>22</v>
      </c>
      <c r="V1103">
        <f>IF(tbl_Customers[[#This Row],[churn]] = "yes", 1, 0)</f>
        <v>0</v>
      </c>
      <c r="W1103" t="str">
        <f>IF(tbl_Customers[[#This Row],[number_customer_service_calls]] &lt;= 1, "0-1 Calls", IF(tbl_Customers[[#This Row],[number_customer_service_calls]] &lt;= 3, "2-3 Calls", IF(tbl_Customers[[#This Row],[number_customer_service_calls]] &lt;=5, "4-5 Calls", "6+ Calls")))</f>
        <v>2-3 Calls</v>
      </c>
      <c r="X1103" t="str">
        <f>IF(tbl_Customers[[#This Row],[account_length]] &lt;= 50, "0-50", IF(tbl_Customers[[#This Row],[account_length]] &lt;=100, "51-100", IF(tbl_Customers[[#This Row],[account_length]] &lt;= 150, "101-150", "151+")))</f>
        <v>51-100</v>
      </c>
      <c r="Y1103" t="str">
        <f>IF(tbl_Customers[[#This Row],[total_intl_charge]] &lt;= 3, "Low Charges", "High Charges")</f>
        <v>Low Charges</v>
      </c>
      <c r="Z1103" t="str">
        <f>IF(tbl_Customers[[#This Row],[total_eve_calls]]&lt;=80,"Low Calls",
IF(tbl_Customers[[#This Row],[total_eve_calls]]&lt;=120,"Medium Calls","High Calls"))</f>
        <v>Medium Calls</v>
      </c>
      <c r="AA1103" t="str">
        <f>IF(tbl_Customers[[#This Row],[total_eve_charge]]&lt;=15,"Low Charges",
IF(tbl_Customers[[#This Row],[total_eve_charge]]&lt;=20,"Medium Charges","High Charges"))</f>
        <v>High Charges</v>
      </c>
      <c r="AB1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3" t="str">
        <f>IF(tbl_Customers[[#This Row],[number_vmail_messages]] = 0, "No Usage", IF(tbl_Customers[[#This Row],[number_vmail_messages]] &lt;= 20, "Low Usage", IF(tbl_Customers[[#This Row],[number_vmail_messages]] &lt;= 40, "Medium Usgae", "High Usage")))</f>
        <v>No Usage</v>
      </c>
      <c r="AD1103" t="str">
        <f>IF(tbl_Customers[[#This Row],[total_day_minutes]]&lt;=150,"Low Usage", IF(tbl_Customers[[#This Row],[total_day_minutes]]&lt;=200,"Medium Usage", IF(tbl_Customers[[#This Row],[total_day_minutes]]&lt;=250,"High Usage","Very High Usage")))</f>
        <v>Low Usage</v>
      </c>
      <c r="AE1103" t="str">
        <f>IF(tbl_Customers[[#This Row],[total_intl_calls]]&lt;=5,"Low Calls", IF(tbl_Customers[[#This Row],[total_intl_calls]]&lt;=10, "Medium Calls", "High Calls"))</f>
        <v>Low Calls</v>
      </c>
      <c r="AF11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3" s="36" t="str">
        <f>IF(tbl_Customers[[#This Row],[Churn_Risk_Score]]&gt;=10,"High Risk", IF(tbl_Customers[[#This Row],[Churn_Risk_Score]]&gt;=5,"Medium Risk","Low Risk"))</f>
        <v>Low Risk</v>
      </c>
    </row>
    <row r="1104" spans="1:33" x14ac:dyDescent="0.35">
      <c r="A1104">
        <v>1103</v>
      </c>
      <c r="B1104" t="s">
        <v>30</v>
      </c>
      <c r="C1104">
        <v>89</v>
      </c>
      <c r="D1104" t="s">
        <v>21</v>
      </c>
      <c r="E1104" t="s">
        <v>22</v>
      </c>
      <c r="F1104" t="s">
        <v>22</v>
      </c>
      <c r="G1104">
        <v>0</v>
      </c>
      <c r="H1104">
        <v>141.1</v>
      </c>
      <c r="I1104">
        <v>92</v>
      </c>
      <c r="J1104">
        <v>23.99</v>
      </c>
      <c r="K1104">
        <v>249.1</v>
      </c>
      <c r="L1104">
        <v>126</v>
      </c>
      <c r="M1104">
        <v>21.17</v>
      </c>
      <c r="N1104">
        <v>136</v>
      </c>
      <c r="O1104">
        <v>73</v>
      </c>
      <c r="P1104">
        <v>6.12</v>
      </c>
      <c r="Q1104">
        <v>10.8</v>
      </c>
      <c r="R1104">
        <v>2</v>
      </c>
      <c r="S1104">
        <v>2.92</v>
      </c>
      <c r="T1104">
        <v>2</v>
      </c>
      <c r="U1104" t="s">
        <v>22</v>
      </c>
      <c r="V1104">
        <f>IF(tbl_Customers[[#This Row],[churn]] = "yes", 1, 0)</f>
        <v>0</v>
      </c>
      <c r="W1104" t="str">
        <f>IF(tbl_Customers[[#This Row],[number_customer_service_calls]] &lt;= 1, "0-1 Calls", IF(tbl_Customers[[#This Row],[number_customer_service_calls]] &lt;= 3, "2-3 Calls", IF(tbl_Customers[[#This Row],[number_customer_service_calls]] &lt;=5, "4-5 Calls", "6+ Calls")))</f>
        <v>2-3 Calls</v>
      </c>
      <c r="X1104" t="str">
        <f>IF(tbl_Customers[[#This Row],[account_length]] &lt;= 50, "0-50", IF(tbl_Customers[[#This Row],[account_length]] &lt;=100, "51-100", IF(tbl_Customers[[#This Row],[account_length]] &lt;= 150, "101-150", "151+")))</f>
        <v>51-100</v>
      </c>
      <c r="Y1104" t="str">
        <f>IF(tbl_Customers[[#This Row],[total_intl_charge]] &lt;= 3, "Low Charges", "High Charges")</f>
        <v>Low Charges</v>
      </c>
      <c r="Z1104" t="str">
        <f>IF(tbl_Customers[[#This Row],[total_eve_calls]]&lt;=80,"Low Calls",
IF(tbl_Customers[[#This Row],[total_eve_calls]]&lt;=120,"Medium Calls","High Calls"))</f>
        <v>High Calls</v>
      </c>
      <c r="AA1104" t="str">
        <f>IF(tbl_Customers[[#This Row],[total_eve_charge]]&lt;=15,"Low Charges",
IF(tbl_Customers[[#This Row],[total_eve_charge]]&lt;=20,"Medium Charges","High Charges"))</f>
        <v>High Charges</v>
      </c>
      <c r="AB1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4" t="str">
        <f>IF(tbl_Customers[[#This Row],[number_vmail_messages]] = 0, "No Usage", IF(tbl_Customers[[#This Row],[number_vmail_messages]] &lt;= 20, "Low Usage", IF(tbl_Customers[[#This Row],[number_vmail_messages]] &lt;= 40, "Medium Usgae", "High Usage")))</f>
        <v>No Usage</v>
      </c>
      <c r="AD1104" t="str">
        <f>IF(tbl_Customers[[#This Row],[total_day_minutes]]&lt;=150,"Low Usage", IF(tbl_Customers[[#This Row],[total_day_minutes]]&lt;=200,"Medium Usage", IF(tbl_Customers[[#This Row],[total_day_minutes]]&lt;=250,"High Usage","Very High Usage")))</f>
        <v>Low Usage</v>
      </c>
      <c r="AE1104" t="str">
        <f>IF(tbl_Customers[[#This Row],[total_intl_calls]]&lt;=5,"Low Calls", IF(tbl_Customers[[#This Row],[total_intl_calls]]&lt;=10, "Medium Calls", "High Calls"))</f>
        <v>Low Calls</v>
      </c>
      <c r="AF11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4" s="36" t="str">
        <f>IF(tbl_Customers[[#This Row],[Churn_Risk_Score]]&gt;=10,"High Risk", IF(tbl_Customers[[#This Row],[Churn_Risk_Score]]&gt;=5,"Medium Risk","Low Risk"))</f>
        <v>Low Risk</v>
      </c>
    </row>
    <row r="1105" spans="1:33" x14ac:dyDescent="0.35">
      <c r="A1105">
        <v>1104</v>
      </c>
      <c r="B1105" t="s">
        <v>39</v>
      </c>
      <c r="C1105">
        <v>82</v>
      </c>
      <c r="D1105" t="s">
        <v>21</v>
      </c>
      <c r="E1105" t="s">
        <v>22</v>
      </c>
      <c r="F1105" t="s">
        <v>22</v>
      </c>
      <c r="G1105">
        <v>0</v>
      </c>
      <c r="H1105">
        <v>189.2</v>
      </c>
      <c r="I1105">
        <v>81</v>
      </c>
      <c r="J1105">
        <v>32.159999999999997</v>
      </c>
      <c r="K1105">
        <v>184.4</v>
      </c>
      <c r="L1105">
        <v>117</v>
      </c>
      <c r="M1105">
        <v>15.67</v>
      </c>
      <c r="N1105">
        <v>255.8</v>
      </c>
      <c r="O1105">
        <v>83</v>
      </c>
      <c r="P1105">
        <v>11.51</v>
      </c>
      <c r="Q1105">
        <v>10.6</v>
      </c>
      <c r="R1105">
        <v>5</v>
      </c>
      <c r="S1105">
        <v>2.86</v>
      </c>
      <c r="T1105">
        <v>3</v>
      </c>
      <c r="U1105" t="s">
        <v>23</v>
      </c>
      <c r="V1105">
        <f>IF(tbl_Customers[[#This Row],[churn]] = "yes", 1, 0)</f>
        <v>1</v>
      </c>
      <c r="W1105" t="str">
        <f>IF(tbl_Customers[[#This Row],[number_customer_service_calls]] &lt;= 1, "0-1 Calls", IF(tbl_Customers[[#This Row],[number_customer_service_calls]] &lt;= 3, "2-3 Calls", IF(tbl_Customers[[#This Row],[number_customer_service_calls]] &lt;=5, "4-5 Calls", "6+ Calls")))</f>
        <v>2-3 Calls</v>
      </c>
      <c r="X1105" t="str">
        <f>IF(tbl_Customers[[#This Row],[account_length]] &lt;= 50, "0-50", IF(tbl_Customers[[#This Row],[account_length]] &lt;=100, "51-100", IF(tbl_Customers[[#This Row],[account_length]] &lt;= 150, "101-150", "151+")))</f>
        <v>51-100</v>
      </c>
      <c r="Y1105" t="str">
        <f>IF(tbl_Customers[[#This Row],[total_intl_charge]] &lt;= 3, "Low Charges", "High Charges")</f>
        <v>Low Charges</v>
      </c>
      <c r="Z1105" t="str">
        <f>IF(tbl_Customers[[#This Row],[total_eve_calls]]&lt;=80,"Low Calls",
IF(tbl_Customers[[#This Row],[total_eve_calls]]&lt;=120,"Medium Calls","High Calls"))</f>
        <v>Medium Calls</v>
      </c>
      <c r="AA1105" t="str">
        <f>IF(tbl_Customers[[#This Row],[total_eve_charge]]&lt;=15,"Low Charges",
IF(tbl_Customers[[#This Row],[total_eve_charge]]&lt;=20,"Medium Charges","High Charges"))</f>
        <v>Medium Charges</v>
      </c>
      <c r="AB1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5" t="str">
        <f>IF(tbl_Customers[[#This Row],[number_vmail_messages]] = 0, "No Usage", IF(tbl_Customers[[#This Row],[number_vmail_messages]] &lt;= 20, "Low Usage", IF(tbl_Customers[[#This Row],[number_vmail_messages]] &lt;= 40, "Medium Usgae", "High Usage")))</f>
        <v>No Usage</v>
      </c>
      <c r="AD1105" t="str">
        <f>IF(tbl_Customers[[#This Row],[total_day_minutes]]&lt;=150,"Low Usage", IF(tbl_Customers[[#This Row],[total_day_minutes]]&lt;=200,"Medium Usage", IF(tbl_Customers[[#This Row],[total_day_minutes]]&lt;=250,"High Usage","Very High Usage")))</f>
        <v>Medium Usage</v>
      </c>
      <c r="AE1105" t="str">
        <f>IF(tbl_Customers[[#This Row],[total_intl_calls]]&lt;=5,"Low Calls", IF(tbl_Customers[[#This Row],[total_intl_calls]]&lt;=10, "Medium Calls", "High Calls"))</f>
        <v>Low Calls</v>
      </c>
      <c r="AF11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5" s="36" t="str">
        <f>IF(tbl_Customers[[#This Row],[Churn_Risk_Score]]&gt;=10,"High Risk", IF(tbl_Customers[[#This Row],[Churn_Risk_Score]]&gt;=5,"Medium Risk","Low Risk"))</f>
        <v>Low Risk</v>
      </c>
    </row>
    <row r="1106" spans="1:33" x14ac:dyDescent="0.35">
      <c r="A1106">
        <v>1105</v>
      </c>
      <c r="B1106" t="s">
        <v>57</v>
      </c>
      <c r="C1106">
        <v>139</v>
      </c>
      <c r="D1106" t="s">
        <v>28</v>
      </c>
      <c r="E1106" t="s">
        <v>22</v>
      </c>
      <c r="F1106" t="s">
        <v>22</v>
      </c>
      <c r="G1106">
        <v>0</v>
      </c>
      <c r="H1106">
        <v>196</v>
      </c>
      <c r="I1106">
        <v>135</v>
      </c>
      <c r="J1106">
        <v>33.32</v>
      </c>
      <c r="K1106">
        <v>186</v>
      </c>
      <c r="L1106">
        <v>146</v>
      </c>
      <c r="M1106">
        <v>15.81</v>
      </c>
      <c r="N1106">
        <v>153</v>
      </c>
      <c r="O1106">
        <v>92</v>
      </c>
      <c r="P1106">
        <v>6.89</v>
      </c>
      <c r="Q1106">
        <v>9.8000000000000007</v>
      </c>
      <c r="R1106">
        <v>1</v>
      </c>
      <c r="S1106">
        <v>2.65</v>
      </c>
      <c r="T1106">
        <v>3</v>
      </c>
      <c r="U1106" t="s">
        <v>22</v>
      </c>
      <c r="V1106">
        <f>IF(tbl_Customers[[#This Row],[churn]] = "yes", 1, 0)</f>
        <v>0</v>
      </c>
      <c r="W1106" t="str">
        <f>IF(tbl_Customers[[#This Row],[number_customer_service_calls]] &lt;= 1, "0-1 Calls", IF(tbl_Customers[[#This Row],[number_customer_service_calls]] &lt;= 3, "2-3 Calls", IF(tbl_Customers[[#This Row],[number_customer_service_calls]] &lt;=5, "4-5 Calls", "6+ Calls")))</f>
        <v>2-3 Calls</v>
      </c>
      <c r="X1106" t="str">
        <f>IF(tbl_Customers[[#This Row],[account_length]] &lt;= 50, "0-50", IF(tbl_Customers[[#This Row],[account_length]] &lt;=100, "51-100", IF(tbl_Customers[[#This Row],[account_length]] &lt;= 150, "101-150", "151+")))</f>
        <v>101-150</v>
      </c>
      <c r="Y1106" t="str">
        <f>IF(tbl_Customers[[#This Row],[total_intl_charge]] &lt;= 3, "Low Charges", "High Charges")</f>
        <v>Low Charges</v>
      </c>
      <c r="Z1106" t="str">
        <f>IF(tbl_Customers[[#This Row],[total_eve_calls]]&lt;=80,"Low Calls",
IF(tbl_Customers[[#This Row],[total_eve_calls]]&lt;=120,"Medium Calls","High Calls"))</f>
        <v>High Calls</v>
      </c>
      <c r="AA1106" t="str">
        <f>IF(tbl_Customers[[#This Row],[total_eve_charge]]&lt;=15,"Low Charges",
IF(tbl_Customers[[#This Row],[total_eve_charge]]&lt;=20,"Medium Charges","High Charges"))</f>
        <v>Medium Charges</v>
      </c>
      <c r="AB1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6" t="str">
        <f>IF(tbl_Customers[[#This Row],[number_vmail_messages]] = 0, "No Usage", IF(tbl_Customers[[#This Row],[number_vmail_messages]] &lt;= 20, "Low Usage", IF(tbl_Customers[[#This Row],[number_vmail_messages]] &lt;= 40, "Medium Usgae", "High Usage")))</f>
        <v>No Usage</v>
      </c>
      <c r="AD1106" t="str">
        <f>IF(tbl_Customers[[#This Row],[total_day_minutes]]&lt;=150,"Low Usage", IF(tbl_Customers[[#This Row],[total_day_minutes]]&lt;=200,"Medium Usage", IF(tbl_Customers[[#This Row],[total_day_minutes]]&lt;=250,"High Usage","Very High Usage")))</f>
        <v>Medium Usage</v>
      </c>
      <c r="AE1106" t="str">
        <f>IF(tbl_Customers[[#This Row],[total_intl_calls]]&lt;=5,"Low Calls", IF(tbl_Customers[[#This Row],[total_intl_calls]]&lt;=10, "Medium Calls", "High Calls"))</f>
        <v>Low Calls</v>
      </c>
      <c r="AF11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6" s="36" t="str">
        <f>IF(tbl_Customers[[#This Row],[Churn_Risk_Score]]&gt;=10,"High Risk", IF(tbl_Customers[[#This Row],[Churn_Risk_Score]]&gt;=5,"Medium Risk","Low Risk"))</f>
        <v>Low Risk</v>
      </c>
    </row>
    <row r="1107" spans="1:33" x14ac:dyDescent="0.35">
      <c r="A1107">
        <v>1106</v>
      </c>
      <c r="B1107" t="s">
        <v>38</v>
      </c>
      <c r="C1107">
        <v>87</v>
      </c>
      <c r="D1107" t="s">
        <v>21</v>
      </c>
      <c r="E1107" t="s">
        <v>22</v>
      </c>
      <c r="F1107" t="s">
        <v>22</v>
      </c>
      <c r="G1107">
        <v>0</v>
      </c>
      <c r="H1107">
        <v>171.6</v>
      </c>
      <c r="I1107">
        <v>119</v>
      </c>
      <c r="J1107">
        <v>29.17</v>
      </c>
      <c r="K1107">
        <v>205</v>
      </c>
      <c r="L1107">
        <v>107</v>
      </c>
      <c r="M1107">
        <v>17.43</v>
      </c>
      <c r="N1107">
        <v>170.6</v>
      </c>
      <c r="O1107">
        <v>114</v>
      </c>
      <c r="P1107">
        <v>7.68</v>
      </c>
      <c r="Q1107">
        <v>13.8</v>
      </c>
      <c r="R1107">
        <v>4</v>
      </c>
      <c r="S1107">
        <v>3.73</v>
      </c>
      <c r="T1107">
        <v>0</v>
      </c>
      <c r="U1107" t="s">
        <v>22</v>
      </c>
      <c r="V1107">
        <f>IF(tbl_Customers[[#This Row],[churn]] = "yes", 1, 0)</f>
        <v>0</v>
      </c>
      <c r="W1107" t="str">
        <f>IF(tbl_Customers[[#This Row],[number_customer_service_calls]] &lt;= 1, "0-1 Calls", IF(tbl_Customers[[#This Row],[number_customer_service_calls]] &lt;= 3, "2-3 Calls", IF(tbl_Customers[[#This Row],[number_customer_service_calls]] &lt;=5, "4-5 Calls", "6+ Calls")))</f>
        <v>0-1 Calls</v>
      </c>
      <c r="X1107" t="str">
        <f>IF(tbl_Customers[[#This Row],[account_length]] &lt;= 50, "0-50", IF(tbl_Customers[[#This Row],[account_length]] &lt;=100, "51-100", IF(tbl_Customers[[#This Row],[account_length]] &lt;= 150, "101-150", "151+")))</f>
        <v>51-100</v>
      </c>
      <c r="Y1107" t="str">
        <f>IF(tbl_Customers[[#This Row],[total_intl_charge]] &lt;= 3, "Low Charges", "High Charges")</f>
        <v>High Charges</v>
      </c>
      <c r="Z1107" t="str">
        <f>IF(tbl_Customers[[#This Row],[total_eve_calls]]&lt;=80,"Low Calls",
IF(tbl_Customers[[#This Row],[total_eve_calls]]&lt;=120,"Medium Calls","High Calls"))</f>
        <v>Medium Calls</v>
      </c>
      <c r="AA1107" t="str">
        <f>IF(tbl_Customers[[#This Row],[total_eve_charge]]&lt;=15,"Low Charges",
IF(tbl_Customers[[#This Row],[total_eve_charge]]&lt;=20,"Medium Charges","High Charges"))</f>
        <v>Medium Charges</v>
      </c>
      <c r="AB1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7" t="str">
        <f>IF(tbl_Customers[[#This Row],[number_vmail_messages]] = 0, "No Usage", IF(tbl_Customers[[#This Row],[number_vmail_messages]] &lt;= 20, "Low Usage", IF(tbl_Customers[[#This Row],[number_vmail_messages]] &lt;= 40, "Medium Usgae", "High Usage")))</f>
        <v>No Usage</v>
      </c>
      <c r="AD1107" t="str">
        <f>IF(tbl_Customers[[#This Row],[total_day_minutes]]&lt;=150,"Low Usage", IF(tbl_Customers[[#This Row],[total_day_minutes]]&lt;=200,"Medium Usage", IF(tbl_Customers[[#This Row],[total_day_minutes]]&lt;=250,"High Usage","Very High Usage")))</f>
        <v>Medium Usage</v>
      </c>
      <c r="AE1107" t="str">
        <f>IF(tbl_Customers[[#This Row],[total_intl_calls]]&lt;=5,"Low Calls", IF(tbl_Customers[[#This Row],[total_intl_calls]]&lt;=10, "Medium Calls", "High Calls"))</f>
        <v>Low Calls</v>
      </c>
      <c r="AF11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07" s="36" t="str">
        <f>IF(tbl_Customers[[#This Row],[Churn_Risk_Score]]&gt;=10,"High Risk", IF(tbl_Customers[[#This Row],[Churn_Risk_Score]]&gt;=5,"Medium Risk","Low Risk"))</f>
        <v>Low Risk</v>
      </c>
    </row>
    <row r="1108" spans="1:33" x14ac:dyDescent="0.35">
      <c r="A1108">
        <v>1107</v>
      </c>
      <c r="B1108" t="s">
        <v>36</v>
      </c>
      <c r="C1108">
        <v>137</v>
      </c>
      <c r="D1108" t="s">
        <v>21</v>
      </c>
      <c r="E1108" t="s">
        <v>23</v>
      </c>
      <c r="F1108" t="s">
        <v>22</v>
      </c>
      <c r="G1108">
        <v>0</v>
      </c>
      <c r="H1108">
        <v>174</v>
      </c>
      <c r="I1108">
        <v>123</v>
      </c>
      <c r="J1108">
        <v>29.58</v>
      </c>
      <c r="K1108">
        <v>161.30000000000001</v>
      </c>
      <c r="L1108">
        <v>115</v>
      </c>
      <c r="M1108">
        <v>13.71</v>
      </c>
      <c r="N1108">
        <v>260.7</v>
      </c>
      <c r="O1108">
        <v>98</v>
      </c>
      <c r="P1108">
        <v>11.73</v>
      </c>
      <c r="Q1108">
        <v>11.4</v>
      </c>
      <c r="R1108">
        <v>3</v>
      </c>
      <c r="S1108">
        <v>3.08</v>
      </c>
      <c r="T1108">
        <v>2</v>
      </c>
      <c r="U1108" t="s">
        <v>22</v>
      </c>
      <c r="V1108">
        <f>IF(tbl_Customers[[#This Row],[churn]] = "yes", 1, 0)</f>
        <v>0</v>
      </c>
      <c r="W1108" t="str">
        <f>IF(tbl_Customers[[#This Row],[number_customer_service_calls]] &lt;= 1, "0-1 Calls", IF(tbl_Customers[[#This Row],[number_customer_service_calls]] &lt;= 3, "2-3 Calls", IF(tbl_Customers[[#This Row],[number_customer_service_calls]] &lt;=5, "4-5 Calls", "6+ Calls")))</f>
        <v>2-3 Calls</v>
      </c>
      <c r="X1108" t="str">
        <f>IF(tbl_Customers[[#This Row],[account_length]] &lt;= 50, "0-50", IF(tbl_Customers[[#This Row],[account_length]] &lt;=100, "51-100", IF(tbl_Customers[[#This Row],[account_length]] &lt;= 150, "101-150", "151+")))</f>
        <v>101-150</v>
      </c>
      <c r="Y1108" t="str">
        <f>IF(tbl_Customers[[#This Row],[total_intl_charge]] &lt;= 3, "Low Charges", "High Charges")</f>
        <v>High Charges</v>
      </c>
      <c r="Z1108" t="str">
        <f>IF(tbl_Customers[[#This Row],[total_eve_calls]]&lt;=80,"Low Calls",
IF(tbl_Customers[[#This Row],[total_eve_calls]]&lt;=120,"Medium Calls","High Calls"))</f>
        <v>Medium Calls</v>
      </c>
      <c r="AA1108" t="str">
        <f>IF(tbl_Customers[[#This Row],[total_eve_charge]]&lt;=15,"Low Charges",
IF(tbl_Customers[[#This Row],[total_eve_charge]]&lt;=20,"Medium Charges","High Charges"))</f>
        <v>Low Charges</v>
      </c>
      <c r="AB1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8" t="str">
        <f>IF(tbl_Customers[[#This Row],[number_vmail_messages]] = 0, "No Usage", IF(tbl_Customers[[#This Row],[number_vmail_messages]] &lt;= 20, "Low Usage", IF(tbl_Customers[[#This Row],[number_vmail_messages]] &lt;= 40, "Medium Usgae", "High Usage")))</f>
        <v>No Usage</v>
      </c>
      <c r="AD1108" t="str">
        <f>IF(tbl_Customers[[#This Row],[total_day_minutes]]&lt;=150,"Low Usage", IF(tbl_Customers[[#This Row],[total_day_minutes]]&lt;=200,"Medium Usage", IF(tbl_Customers[[#This Row],[total_day_minutes]]&lt;=250,"High Usage","Very High Usage")))</f>
        <v>Medium Usage</v>
      </c>
      <c r="AE1108" t="str">
        <f>IF(tbl_Customers[[#This Row],[total_intl_calls]]&lt;=5,"Low Calls", IF(tbl_Customers[[#This Row],[total_intl_calls]]&lt;=10, "Medium Calls", "High Calls"))</f>
        <v>Low Calls</v>
      </c>
      <c r="AF11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108" s="36" t="str">
        <f>IF(tbl_Customers[[#This Row],[Churn_Risk_Score]]&gt;=10,"High Risk", IF(tbl_Customers[[#This Row],[Churn_Risk_Score]]&gt;=5,"Medium Risk","Low Risk"))</f>
        <v>Medium Risk</v>
      </c>
    </row>
    <row r="1109" spans="1:33" x14ac:dyDescent="0.35">
      <c r="A1109">
        <v>1108</v>
      </c>
      <c r="B1109" t="s">
        <v>59</v>
      </c>
      <c r="C1109">
        <v>45</v>
      </c>
      <c r="D1109" t="s">
        <v>28</v>
      </c>
      <c r="E1109" t="s">
        <v>22</v>
      </c>
      <c r="F1109" t="s">
        <v>22</v>
      </c>
      <c r="G1109">
        <v>0</v>
      </c>
      <c r="H1109">
        <v>78.599999999999994</v>
      </c>
      <c r="I1109">
        <v>106</v>
      </c>
      <c r="J1109">
        <v>13.36</v>
      </c>
      <c r="K1109">
        <v>187.3</v>
      </c>
      <c r="L1109">
        <v>110</v>
      </c>
      <c r="M1109">
        <v>15.92</v>
      </c>
      <c r="N1109">
        <v>184.2</v>
      </c>
      <c r="O1109">
        <v>111</v>
      </c>
      <c r="P1109">
        <v>8.2899999999999991</v>
      </c>
      <c r="Q1109">
        <v>7.4</v>
      </c>
      <c r="R1109">
        <v>5</v>
      </c>
      <c r="S1109">
        <v>2</v>
      </c>
      <c r="T1109">
        <v>1</v>
      </c>
      <c r="U1109" t="s">
        <v>23</v>
      </c>
      <c r="V1109">
        <f>IF(tbl_Customers[[#This Row],[churn]] = "yes", 1, 0)</f>
        <v>1</v>
      </c>
      <c r="W1109" t="str">
        <f>IF(tbl_Customers[[#This Row],[number_customer_service_calls]] &lt;= 1, "0-1 Calls", IF(tbl_Customers[[#This Row],[number_customer_service_calls]] &lt;= 3, "2-3 Calls", IF(tbl_Customers[[#This Row],[number_customer_service_calls]] &lt;=5, "4-5 Calls", "6+ Calls")))</f>
        <v>0-1 Calls</v>
      </c>
      <c r="X1109" t="str">
        <f>IF(tbl_Customers[[#This Row],[account_length]] &lt;= 50, "0-50", IF(tbl_Customers[[#This Row],[account_length]] &lt;=100, "51-100", IF(tbl_Customers[[#This Row],[account_length]] &lt;= 150, "101-150", "151+")))</f>
        <v>0-50</v>
      </c>
      <c r="Y1109" t="str">
        <f>IF(tbl_Customers[[#This Row],[total_intl_charge]] &lt;= 3, "Low Charges", "High Charges")</f>
        <v>Low Charges</v>
      </c>
      <c r="Z1109" t="str">
        <f>IF(tbl_Customers[[#This Row],[total_eve_calls]]&lt;=80,"Low Calls",
IF(tbl_Customers[[#This Row],[total_eve_calls]]&lt;=120,"Medium Calls","High Calls"))</f>
        <v>Medium Calls</v>
      </c>
      <c r="AA1109" t="str">
        <f>IF(tbl_Customers[[#This Row],[total_eve_charge]]&lt;=15,"Low Charges",
IF(tbl_Customers[[#This Row],[total_eve_charge]]&lt;=20,"Medium Charges","High Charges"))</f>
        <v>Medium Charges</v>
      </c>
      <c r="AB1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09" t="str">
        <f>IF(tbl_Customers[[#This Row],[number_vmail_messages]] = 0, "No Usage", IF(tbl_Customers[[#This Row],[number_vmail_messages]] &lt;= 20, "Low Usage", IF(tbl_Customers[[#This Row],[number_vmail_messages]] &lt;= 40, "Medium Usgae", "High Usage")))</f>
        <v>No Usage</v>
      </c>
      <c r="AD1109" t="str">
        <f>IF(tbl_Customers[[#This Row],[total_day_minutes]]&lt;=150,"Low Usage", IF(tbl_Customers[[#This Row],[total_day_minutes]]&lt;=200,"Medium Usage", IF(tbl_Customers[[#This Row],[total_day_minutes]]&lt;=250,"High Usage","Very High Usage")))</f>
        <v>Low Usage</v>
      </c>
      <c r="AE1109" t="str">
        <f>IF(tbl_Customers[[#This Row],[total_intl_calls]]&lt;=5,"Low Calls", IF(tbl_Customers[[#This Row],[total_intl_calls]]&lt;=10, "Medium Calls", "High Calls"))</f>
        <v>Low Calls</v>
      </c>
      <c r="AF11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9" s="36" t="str">
        <f>IF(tbl_Customers[[#This Row],[Churn_Risk_Score]]&gt;=10,"High Risk", IF(tbl_Customers[[#This Row],[Churn_Risk_Score]]&gt;=5,"Medium Risk","Low Risk"))</f>
        <v>Low Risk</v>
      </c>
    </row>
    <row r="1110" spans="1:33" x14ac:dyDescent="0.35">
      <c r="A1110">
        <v>1109</v>
      </c>
      <c r="B1110" t="s">
        <v>51</v>
      </c>
      <c r="C1110">
        <v>90</v>
      </c>
      <c r="D1110" t="s">
        <v>21</v>
      </c>
      <c r="E1110" t="s">
        <v>22</v>
      </c>
      <c r="F1110" t="s">
        <v>22</v>
      </c>
      <c r="G1110">
        <v>0</v>
      </c>
      <c r="H1110">
        <v>200.9</v>
      </c>
      <c r="I1110">
        <v>92</v>
      </c>
      <c r="J1110">
        <v>34.15</v>
      </c>
      <c r="K1110">
        <v>164.3</v>
      </c>
      <c r="L1110">
        <v>91</v>
      </c>
      <c r="M1110">
        <v>13.97</v>
      </c>
      <c r="N1110">
        <v>249</v>
      </c>
      <c r="O1110">
        <v>98</v>
      </c>
      <c r="P1110">
        <v>11.21</v>
      </c>
      <c r="Q1110">
        <v>8.9</v>
      </c>
      <c r="R1110">
        <v>7</v>
      </c>
      <c r="S1110">
        <v>2.4</v>
      </c>
      <c r="T1110">
        <v>1</v>
      </c>
      <c r="U1110" t="s">
        <v>22</v>
      </c>
      <c r="V1110">
        <f>IF(tbl_Customers[[#This Row],[churn]] = "yes", 1, 0)</f>
        <v>0</v>
      </c>
      <c r="W1110" t="str">
        <f>IF(tbl_Customers[[#This Row],[number_customer_service_calls]] &lt;= 1, "0-1 Calls", IF(tbl_Customers[[#This Row],[number_customer_service_calls]] &lt;= 3, "2-3 Calls", IF(tbl_Customers[[#This Row],[number_customer_service_calls]] &lt;=5, "4-5 Calls", "6+ Calls")))</f>
        <v>0-1 Calls</v>
      </c>
      <c r="X1110" t="str">
        <f>IF(tbl_Customers[[#This Row],[account_length]] &lt;= 50, "0-50", IF(tbl_Customers[[#This Row],[account_length]] &lt;=100, "51-100", IF(tbl_Customers[[#This Row],[account_length]] &lt;= 150, "101-150", "151+")))</f>
        <v>51-100</v>
      </c>
      <c r="Y1110" t="str">
        <f>IF(tbl_Customers[[#This Row],[total_intl_charge]] &lt;= 3, "Low Charges", "High Charges")</f>
        <v>Low Charges</v>
      </c>
      <c r="Z1110" t="str">
        <f>IF(tbl_Customers[[#This Row],[total_eve_calls]]&lt;=80,"Low Calls",
IF(tbl_Customers[[#This Row],[total_eve_calls]]&lt;=120,"Medium Calls","High Calls"))</f>
        <v>Medium Calls</v>
      </c>
      <c r="AA1110" t="str">
        <f>IF(tbl_Customers[[#This Row],[total_eve_charge]]&lt;=15,"Low Charges",
IF(tbl_Customers[[#This Row],[total_eve_charge]]&lt;=20,"Medium Charges","High Charges"))</f>
        <v>Low Charges</v>
      </c>
      <c r="AB1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0" t="str">
        <f>IF(tbl_Customers[[#This Row],[number_vmail_messages]] = 0, "No Usage", IF(tbl_Customers[[#This Row],[number_vmail_messages]] &lt;= 20, "Low Usage", IF(tbl_Customers[[#This Row],[number_vmail_messages]] &lt;= 40, "Medium Usgae", "High Usage")))</f>
        <v>No Usage</v>
      </c>
      <c r="AD1110" t="str">
        <f>IF(tbl_Customers[[#This Row],[total_day_minutes]]&lt;=150,"Low Usage", IF(tbl_Customers[[#This Row],[total_day_minutes]]&lt;=200,"Medium Usage", IF(tbl_Customers[[#This Row],[total_day_minutes]]&lt;=250,"High Usage","Very High Usage")))</f>
        <v>High Usage</v>
      </c>
      <c r="AE1110" t="str">
        <f>IF(tbl_Customers[[#This Row],[total_intl_calls]]&lt;=5,"Low Calls", IF(tbl_Customers[[#This Row],[total_intl_calls]]&lt;=10, "Medium Calls", "High Calls"))</f>
        <v>Medium Calls</v>
      </c>
      <c r="AF11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0" s="36" t="str">
        <f>IF(tbl_Customers[[#This Row],[Churn_Risk_Score]]&gt;=10,"High Risk", IF(tbl_Customers[[#This Row],[Churn_Risk_Score]]&gt;=5,"Medium Risk","Low Risk"))</f>
        <v>Low Risk</v>
      </c>
    </row>
    <row r="1111" spans="1:33" x14ac:dyDescent="0.35">
      <c r="A1111">
        <v>1110</v>
      </c>
      <c r="B1111" t="s">
        <v>71</v>
      </c>
      <c r="C1111">
        <v>103</v>
      </c>
      <c r="D1111" t="s">
        <v>21</v>
      </c>
      <c r="E1111" t="s">
        <v>22</v>
      </c>
      <c r="F1111" t="s">
        <v>22</v>
      </c>
      <c r="G1111">
        <v>0</v>
      </c>
      <c r="H1111">
        <v>141.30000000000001</v>
      </c>
      <c r="I1111">
        <v>123</v>
      </c>
      <c r="J1111">
        <v>24.02</v>
      </c>
      <c r="K1111">
        <v>253.6</v>
      </c>
      <c r="L1111">
        <v>87</v>
      </c>
      <c r="M1111">
        <v>21.56</v>
      </c>
      <c r="N1111">
        <v>215.8</v>
      </c>
      <c r="O1111">
        <v>96</v>
      </c>
      <c r="P1111">
        <v>9.7100000000000009</v>
      </c>
      <c r="Q1111">
        <v>6.4</v>
      </c>
      <c r="R1111">
        <v>2</v>
      </c>
      <c r="S1111">
        <v>1.73</v>
      </c>
      <c r="T1111">
        <v>1</v>
      </c>
      <c r="U1111" t="s">
        <v>22</v>
      </c>
      <c r="V1111">
        <f>IF(tbl_Customers[[#This Row],[churn]] = "yes", 1, 0)</f>
        <v>0</v>
      </c>
      <c r="W1111" t="str">
        <f>IF(tbl_Customers[[#This Row],[number_customer_service_calls]] &lt;= 1, "0-1 Calls", IF(tbl_Customers[[#This Row],[number_customer_service_calls]] &lt;= 3, "2-3 Calls", IF(tbl_Customers[[#This Row],[number_customer_service_calls]] &lt;=5, "4-5 Calls", "6+ Calls")))</f>
        <v>0-1 Calls</v>
      </c>
      <c r="X1111" t="str">
        <f>IF(tbl_Customers[[#This Row],[account_length]] &lt;= 50, "0-50", IF(tbl_Customers[[#This Row],[account_length]] &lt;=100, "51-100", IF(tbl_Customers[[#This Row],[account_length]] &lt;= 150, "101-150", "151+")))</f>
        <v>101-150</v>
      </c>
      <c r="Y1111" t="str">
        <f>IF(tbl_Customers[[#This Row],[total_intl_charge]] &lt;= 3, "Low Charges", "High Charges")</f>
        <v>Low Charges</v>
      </c>
      <c r="Z1111" t="str">
        <f>IF(tbl_Customers[[#This Row],[total_eve_calls]]&lt;=80,"Low Calls",
IF(tbl_Customers[[#This Row],[total_eve_calls]]&lt;=120,"Medium Calls","High Calls"))</f>
        <v>Medium Calls</v>
      </c>
      <c r="AA1111" t="str">
        <f>IF(tbl_Customers[[#This Row],[total_eve_charge]]&lt;=15,"Low Charges",
IF(tbl_Customers[[#This Row],[total_eve_charge]]&lt;=20,"Medium Charges","High Charges"))</f>
        <v>High Charges</v>
      </c>
      <c r="AB1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1" t="str">
        <f>IF(tbl_Customers[[#This Row],[number_vmail_messages]] = 0, "No Usage", IF(tbl_Customers[[#This Row],[number_vmail_messages]] &lt;= 20, "Low Usage", IF(tbl_Customers[[#This Row],[number_vmail_messages]] &lt;= 40, "Medium Usgae", "High Usage")))</f>
        <v>No Usage</v>
      </c>
      <c r="AD1111" t="str">
        <f>IF(tbl_Customers[[#This Row],[total_day_minutes]]&lt;=150,"Low Usage", IF(tbl_Customers[[#This Row],[total_day_minutes]]&lt;=200,"Medium Usage", IF(tbl_Customers[[#This Row],[total_day_minutes]]&lt;=250,"High Usage","Very High Usage")))</f>
        <v>Low Usage</v>
      </c>
      <c r="AE1111" t="str">
        <f>IF(tbl_Customers[[#This Row],[total_intl_calls]]&lt;=5,"Low Calls", IF(tbl_Customers[[#This Row],[total_intl_calls]]&lt;=10, "Medium Calls", "High Calls"))</f>
        <v>Low Calls</v>
      </c>
      <c r="AF11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1" s="36" t="str">
        <f>IF(tbl_Customers[[#This Row],[Churn_Risk_Score]]&gt;=10,"High Risk", IF(tbl_Customers[[#This Row],[Churn_Risk_Score]]&gt;=5,"Medium Risk","Low Risk"))</f>
        <v>Low Risk</v>
      </c>
    </row>
    <row r="1112" spans="1:33" x14ac:dyDescent="0.35">
      <c r="A1112">
        <v>1111</v>
      </c>
      <c r="B1112" t="s">
        <v>74</v>
      </c>
      <c r="C1112">
        <v>100</v>
      </c>
      <c r="D1112" t="s">
        <v>21</v>
      </c>
      <c r="E1112" t="s">
        <v>22</v>
      </c>
      <c r="F1112" t="s">
        <v>22</v>
      </c>
      <c r="G1112">
        <v>0</v>
      </c>
      <c r="H1112">
        <v>235.8</v>
      </c>
      <c r="I1112">
        <v>130</v>
      </c>
      <c r="J1112">
        <v>40.090000000000003</v>
      </c>
      <c r="K1112">
        <v>176</v>
      </c>
      <c r="L1112">
        <v>69</v>
      </c>
      <c r="M1112">
        <v>14.96</v>
      </c>
      <c r="N1112">
        <v>63.6</v>
      </c>
      <c r="O1112">
        <v>122</v>
      </c>
      <c r="P1112">
        <v>2.86</v>
      </c>
      <c r="Q1112">
        <v>7.3</v>
      </c>
      <c r="R1112">
        <v>1</v>
      </c>
      <c r="S1112">
        <v>1.97</v>
      </c>
      <c r="T1112">
        <v>2</v>
      </c>
      <c r="U1112" t="s">
        <v>22</v>
      </c>
      <c r="V1112">
        <f>IF(tbl_Customers[[#This Row],[churn]] = "yes", 1, 0)</f>
        <v>0</v>
      </c>
      <c r="W1112" t="str">
        <f>IF(tbl_Customers[[#This Row],[number_customer_service_calls]] &lt;= 1, "0-1 Calls", IF(tbl_Customers[[#This Row],[number_customer_service_calls]] &lt;= 3, "2-3 Calls", IF(tbl_Customers[[#This Row],[number_customer_service_calls]] &lt;=5, "4-5 Calls", "6+ Calls")))</f>
        <v>2-3 Calls</v>
      </c>
      <c r="X1112" t="str">
        <f>IF(tbl_Customers[[#This Row],[account_length]] &lt;= 50, "0-50", IF(tbl_Customers[[#This Row],[account_length]] &lt;=100, "51-100", IF(tbl_Customers[[#This Row],[account_length]] &lt;= 150, "101-150", "151+")))</f>
        <v>51-100</v>
      </c>
      <c r="Y1112" t="str">
        <f>IF(tbl_Customers[[#This Row],[total_intl_charge]] &lt;= 3, "Low Charges", "High Charges")</f>
        <v>Low Charges</v>
      </c>
      <c r="Z1112" t="str">
        <f>IF(tbl_Customers[[#This Row],[total_eve_calls]]&lt;=80,"Low Calls",
IF(tbl_Customers[[#This Row],[total_eve_calls]]&lt;=120,"Medium Calls","High Calls"))</f>
        <v>Low Calls</v>
      </c>
      <c r="AA1112" t="str">
        <f>IF(tbl_Customers[[#This Row],[total_eve_charge]]&lt;=15,"Low Charges",
IF(tbl_Customers[[#This Row],[total_eve_charge]]&lt;=20,"Medium Charges","High Charges"))</f>
        <v>Low Charges</v>
      </c>
      <c r="AB1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2" t="str">
        <f>IF(tbl_Customers[[#This Row],[number_vmail_messages]] = 0, "No Usage", IF(tbl_Customers[[#This Row],[number_vmail_messages]] &lt;= 20, "Low Usage", IF(tbl_Customers[[#This Row],[number_vmail_messages]] &lt;= 40, "Medium Usgae", "High Usage")))</f>
        <v>No Usage</v>
      </c>
      <c r="AD1112" t="str">
        <f>IF(tbl_Customers[[#This Row],[total_day_minutes]]&lt;=150,"Low Usage", IF(tbl_Customers[[#This Row],[total_day_minutes]]&lt;=200,"Medium Usage", IF(tbl_Customers[[#This Row],[total_day_minutes]]&lt;=250,"High Usage","Very High Usage")))</f>
        <v>High Usage</v>
      </c>
      <c r="AE1112" t="str">
        <f>IF(tbl_Customers[[#This Row],[total_intl_calls]]&lt;=5,"Low Calls", IF(tbl_Customers[[#This Row],[total_intl_calls]]&lt;=10, "Medium Calls", "High Calls"))</f>
        <v>Low Calls</v>
      </c>
      <c r="AF11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2" s="36" t="str">
        <f>IF(tbl_Customers[[#This Row],[Churn_Risk_Score]]&gt;=10,"High Risk", IF(tbl_Customers[[#This Row],[Churn_Risk_Score]]&gt;=5,"Medium Risk","Low Risk"))</f>
        <v>Low Risk</v>
      </c>
    </row>
    <row r="1113" spans="1:33" x14ac:dyDescent="0.35">
      <c r="A1113">
        <v>1112</v>
      </c>
      <c r="B1113" t="s">
        <v>59</v>
      </c>
      <c r="C1113">
        <v>110</v>
      </c>
      <c r="D1113" t="s">
        <v>28</v>
      </c>
      <c r="E1113" t="s">
        <v>22</v>
      </c>
      <c r="F1113" t="s">
        <v>22</v>
      </c>
      <c r="G1113">
        <v>0</v>
      </c>
      <c r="H1113">
        <v>185.1</v>
      </c>
      <c r="I1113">
        <v>100</v>
      </c>
      <c r="J1113">
        <v>31.47</v>
      </c>
      <c r="K1113">
        <v>165.1</v>
      </c>
      <c r="L1113">
        <v>88</v>
      </c>
      <c r="M1113">
        <v>14.03</v>
      </c>
      <c r="N1113">
        <v>111.6</v>
      </c>
      <c r="O1113">
        <v>104</v>
      </c>
      <c r="P1113">
        <v>5.0199999999999996</v>
      </c>
      <c r="Q1113">
        <v>6.3</v>
      </c>
      <c r="R1113">
        <v>4</v>
      </c>
      <c r="S1113">
        <v>1.7</v>
      </c>
      <c r="T1113">
        <v>3</v>
      </c>
      <c r="U1113" t="s">
        <v>22</v>
      </c>
      <c r="V1113">
        <f>IF(tbl_Customers[[#This Row],[churn]] = "yes", 1, 0)</f>
        <v>0</v>
      </c>
      <c r="W1113" t="str">
        <f>IF(tbl_Customers[[#This Row],[number_customer_service_calls]] &lt;= 1, "0-1 Calls", IF(tbl_Customers[[#This Row],[number_customer_service_calls]] &lt;= 3, "2-3 Calls", IF(tbl_Customers[[#This Row],[number_customer_service_calls]] &lt;=5, "4-5 Calls", "6+ Calls")))</f>
        <v>2-3 Calls</v>
      </c>
      <c r="X1113" t="str">
        <f>IF(tbl_Customers[[#This Row],[account_length]] &lt;= 50, "0-50", IF(tbl_Customers[[#This Row],[account_length]] &lt;=100, "51-100", IF(tbl_Customers[[#This Row],[account_length]] &lt;= 150, "101-150", "151+")))</f>
        <v>101-150</v>
      </c>
      <c r="Y1113" t="str">
        <f>IF(tbl_Customers[[#This Row],[total_intl_charge]] &lt;= 3, "Low Charges", "High Charges")</f>
        <v>Low Charges</v>
      </c>
      <c r="Z1113" t="str">
        <f>IF(tbl_Customers[[#This Row],[total_eve_calls]]&lt;=80,"Low Calls",
IF(tbl_Customers[[#This Row],[total_eve_calls]]&lt;=120,"Medium Calls","High Calls"))</f>
        <v>Medium Calls</v>
      </c>
      <c r="AA1113" t="str">
        <f>IF(tbl_Customers[[#This Row],[total_eve_charge]]&lt;=15,"Low Charges",
IF(tbl_Customers[[#This Row],[total_eve_charge]]&lt;=20,"Medium Charges","High Charges"))</f>
        <v>Low Charges</v>
      </c>
      <c r="AB1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3" t="str">
        <f>IF(tbl_Customers[[#This Row],[number_vmail_messages]] = 0, "No Usage", IF(tbl_Customers[[#This Row],[number_vmail_messages]] &lt;= 20, "Low Usage", IF(tbl_Customers[[#This Row],[number_vmail_messages]] &lt;= 40, "Medium Usgae", "High Usage")))</f>
        <v>No Usage</v>
      </c>
      <c r="AD1113" t="str">
        <f>IF(tbl_Customers[[#This Row],[total_day_minutes]]&lt;=150,"Low Usage", IF(tbl_Customers[[#This Row],[total_day_minutes]]&lt;=200,"Medium Usage", IF(tbl_Customers[[#This Row],[total_day_minutes]]&lt;=250,"High Usage","Very High Usage")))</f>
        <v>Medium Usage</v>
      </c>
      <c r="AE1113" t="str">
        <f>IF(tbl_Customers[[#This Row],[total_intl_calls]]&lt;=5,"Low Calls", IF(tbl_Customers[[#This Row],[total_intl_calls]]&lt;=10, "Medium Calls", "High Calls"))</f>
        <v>Low Calls</v>
      </c>
      <c r="AF11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3" s="36" t="str">
        <f>IF(tbl_Customers[[#This Row],[Churn_Risk_Score]]&gt;=10,"High Risk", IF(tbl_Customers[[#This Row],[Churn_Risk_Score]]&gt;=5,"Medium Risk","Low Risk"))</f>
        <v>Low Risk</v>
      </c>
    </row>
    <row r="1114" spans="1:33" x14ac:dyDescent="0.35">
      <c r="A1114">
        <v>1113</v>
      </c>
      <c r="B1114" t="s">
        <v>46</v>
      </c>
      <c r="C1114">
        <v>124</v>
      </c>
      <c r="D1114" t="s">
        <v>21</v>
      </c>
      <c r="E1114" t="s">
        <v>22</v>
      </c>
      <c r="F1114" t="s">
        <v>22</v>
      </c>
      <c r="G1114">
        <v>0</v>
      </c>
      <c r="H1114">
        <v>254.3</v>
      </c>
      <c r="I1114">
        <v>113</v>
      </c>
      <c r="J1114">
        <v>43.23</v>
      </c>
      <c r="K1114">
        <v>78.900000000000006</v>
      </c>
      <c r="L1114">
        <v>104</v>
      </c>
      <c r="M1114">
        <v>6.71</v>
      </c>
      <c r="N1114">
        <v>153.19999999999999</v>
      </c>
      <c r="O1114">
        <v>69</v>
      </c>
      <c r="P1114">
        <v>6.89</v>
      </c>
      <c r="Q1114">
        <v>11.8</v>
      </c>
      <c r="R1114">
        <v>2</v>
      </c>
      <c r="S1114">
        <v>3.19</v>
      </c>
      <c r="T1114">
        <v>2</v>
      </c>
      <c r="U1114" t="s">
        <v>22</v>
      </c>
      <c r="V1114">
        <f>IF(tbl_Customers[[#This Row],[churn]] = "yes", 1, 0)</f>
        <v>0</v>
      </c>
      <c r="W1114" t="str">
        <f>IF(tbl_Customers[[#This Row],[number_customer_service_calls]] &lt;= 1, "0-1 Calls", IF(tbl_Customers[[#This Row],[number_customer_service_calls]] &lt;= 3, "2-3 Calls", IF(tbl_Customers[[#This Row],[number_customer_service_calls]] &lt;=5, "4-5 Calls", "6+ Calls")))</f>
        <v>2-3 Calls</v>
      </c>
      <c r="X1114" t="str">
        <f>IF(tbl_Customers[[#This Row],[account_length]] &lt;= 50, "0-50", IF(tbl_Customers[[#This Row],[account_length]] &lt;=100, "51-100", IF(tbl_Customers[[#This Row],[account_length]] &lt;= 150, "101-150", "151+")))</f>
        <v>101-150</v>
      </c>
      <c r="Y1114" t="str">
        <f>IF(tbl_Customers[[#This Row],[total_intl_charge]] &lt;= 3, "Low Charges", "High Charges")</f>
        <v>High Charges</v>
      </c>
      <c r="Z1114" t="str">
        <f>IF(tbl_Customers[[#This Row],[total_eve_calls]]&lt;=80,"Low Calls",
IF(tbl_Customers[[#This Row],[total_eve_calls]]&lt;=120,"Medium Calls","High Calls"))</f>
        <v>Medium Calls</v>
      </c>
      <c r="AA1114" t="str">
        <f>IF(tbl_Customers[[#This Row],[total_eve_charge]]&lt;=15,"Low Charges",
IF(tbl_Customers[[#This Row],[total_eve_charge]]&lt;=20,"Medium Charges","High Charges"))</f>
        <v>Low Charges</v>
      </c>
      <c r="AB1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14" t="str">
        <f>IF(tbl_Customers[[#This Row],[number_vmail_messages]] = 0, "No Usage", IF(tbl_Customers[[#This Row],[number_vmail_messages]] &lt;= 20, "Low Usage", IF(tbl_Customers[[#This Row],[number_vmail_messages]] &lt;= 40, "Medium Usgae", "High Usage")))</f>
        <v>No Usage</v>
      </c>
      <c r="AD1114" t="str">
        <f>IF(tbl_Customers[[#This Row],[total_day_minutes]]&lt;=150,"Low Usage", IF(tbl_Customers[[#This Row],[total_day_minutes]]&lt;=200,"Medium Usage", IF(tbl_Customers[[#This Row],[total_day_minutes]]&lt;=250,"High Usage","Very High Usage")))</f>
        <v>Very High Usage</v>
      </c>
      <c r="AE1114" t="str">
        <f>IF(tbl_Customers[[#This Row],[total_intl_calls]]&lt;=5,"Low Calls", IF(tbl_Customers[[#This Row],[total_intl_calls]]&lt;=10, "Medium Calls", "High Calls"))</f>
        <v>Low Calls</v>
      </c>
      <c r="AF11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14" s="36" t="str">
        <f>IF(tbl_Customers[[#This Row],[Churn_Risk_Score]]&gt;=10,"High Risk", IF(tbl_Customers[[#This Row],[Churn_Risk_Score]]&gt;=5,"Medium Risk","Low Risk"))</f>
        <v>Medium Risk</v>
      </c>
    </row>
    <row r="1115" spans="1:33" x14ac:dyDescent="0.35">
      <c r="A1115">
        <v>1114</v>
      </c>
      <c r="B1115" t="s">
        <v>35</v>
      </c>
      <c r="C1115">
        <v>10</v>
      </c>
      <c r="D1115" t="s">
        <v>28</v>
      </c>
      <c r="E1115" t="s">
        <v>22</v>
      </c>
      <c r="F1115" t="s">
        <v>22</v>
      </c>
      <c r="G1115">
        <v>0</v>
      </c>
      <c r="H1115">
        <v>183</v>
      </c>
      <c r="I1115">
        <v>103</v>
      </c>
      <c r="J1115">
        <v>31.11</v>
      </c>
      <c r="K1115">
        <v>214.8</v>
      </c>
      <c r="L1115">
        <v>77</v>
      </c>
      <c r="M1115">
        <v>18.260000000000002</v>
      </c>
      <c r="N1115">
        <v>206.4</v>
      </c>
      <c r="O1115">
        <v>73</v>
      </c>
      <c r="P1115">
        <v>9.2899999999999991</v>
      </c>
      <c r="Q1115">
        <v>8.6999999999999993</v>
      </c>
      <c r="R1115">
        <v>6</v>
      </c>
      <c r="S1115">
        <v>2.35</v>
      </c>
      <c r="T1115">
        <v>2</v>
      </c>
      <c r="U1115" t="s">
        <v>22</v>
      </c>
      <c r="V1115">
        <f>IF(tbl_Customers[[#This Row],[churn]] = "yes", 1, 0)</f>
        <v>0</v>
      </c>
      <c r="W1115" t="str">
        <f>IF(tbl_Customers[[#This Row],[number_customer_service_calls]] &lt;= 1, "0-1 Calls", IF(tbl_Customers[[#This Row],[number_customer_service_calls]] &lt;= 3, "2-3 Calls", IF(tbl_Customers[[#This Row],[number_customer_service_calls]] &lt;=5, "4-5 Calls", "6+ Calls")))</f>
        <v>2-3 Calls</v>
      </c>
      <c r="X1115" t="str">
        <f>IF(tbl_Customers[[#This Row],[account_length]] &lt;= 50, "0-50", IF(tbl_Customers[[#This Row],[account_length]] &lt;=100, "51-100", IF(tbl_Customers[[#This Row],[account_length]] &lt;= 150, "101-150", "151+")))</f>
        <v>0-50</v>
      </c>
      <c r="Y1115" t="str">
        <f>IF(tbl_Customers[[#This Row],[total_intl_charge]] &lt;= 3, "Low Charges", "High Charges")</f>
        <v>Low Charges</v>
      </c>
      <c r="Z1115" t="str">
        <f>IF(tbl_Customers[[#This Row],[total_eve_calls]]&lt;=80,"Low Calls",
IF(tbl_Customers[[#This Row],[total_eve_calls]]&lt;=120,"Medium Calls","High Calls"))</f>
        <v>Low Calls</v>
      </c>
      <c r="AA1115" t="str">
        <f>IF(tbl_Customers[[#This Row],[total_eve_charge]]&lt;=15,"Low Charges",
IF(tbl_Customers[[#This Row],[total_eve_charge]]&lt;=20,"Medium Charges","High Charges"))</f>
        <v>Medium Charges</v>
      </c>
      <c r="AB1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15" t="str">
        <f>IF(tbl_Customers[[#This Row],[number_vmail_messages]] = 0, "No Usage", IF(tbl_Customers[[#This Row],[number_vmail_messages]] &lt;= 20, "Low Usage", IF(tbl_Customers[[#This Row],[number_vmail_messages]] &lt;= 40, "Medium Usgae", "High Usage")))</f>
        <v>No Usage</v>
      </c>
      <c r="AD1115" t="str">
        <f>IF(tbl_Customers[[#This Row],[total_day_minutes]]&lt;=150,"Low Usage", IF(tbl_Customers[[#This Row],[total_day_minutes]]&lt;=200,"Medium Usage", IF(tbl_Customers[[#This Row],[total_day_minutes]]&lt;=250,"High Usage","Very High Usage")))</f>
        <v>Medium Usage</v>
      </c>
      <c r="AE1115" t="str">
        <f>IF(tbl_Customers[[#This Row],[total_intl_calls]]&lt;=5,"Low Calls", IF(tbl_Customers[[#This Row],[total_intl_calls]]&lt;=10, "Medium Calls", "High Calls"))</f>
        <v>Medium Calls</v>
      </c>
      <c r="AF11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5" s="36" t="str">
        <f>IF(tbl_Customers[[#This Row],[Churn_Risk_Score]]&gt;=10,"High Risk", IF(tbl_Customers[[#This Row],[Churn_Risk_Score]]&gt;=5,"Medium Risk","Low Risk"))</f>
        <v>Low Risk</v>
      </c>
    </row>
    <row r="1116" spans="1:33" x14ac:dyDescent="0.35">
      <c r="A1116">
        <v>1115</v>
      </c>
      <c r="B1116" t="s">
        <v>69</v>
      </c>
      <c r="C1116">
        <v>89</v>
      </c>
      <c r="D1116" t="s">
        <v>21</v>
      </c>
      <c r="E1116" t="s">
        <v>22</v>
      </c>
      <c r="F1116" t="s">
        <v>23</v>
      </c>
      <c r="G1116">
        <v>29</v>
      </c>
      <c r="H1116">
        <v>163.5</v>
      </c>
      <c r="I1116">
        <v>80</v>
      </c>
      <c r="J1116">
        <v>27.8</v>
      </c>
      <c r="K1116">
        <v>274.8</v>
      </c>
      <c r="L1116">
        <v>136</v>
      </c>
      <c r="M1116">
        <v>23.36</v>
      </c>
      <c r="N1116">
        <v>381.9</v>
      </c>
      <c r="O1116">
        <v>147</v>
      </c>
      <c r="P1116">
        <v>17.190000000000001</v>
      </c>
      <c r="Q1116">
        <v>7.5</v>
      </c>
      <c r="R1116">
        <v>5</v>
      </c>
      <c r="S1116">
        <v>2.0299999999999998</v>
      </c>
      <c r="T1116">
        <v>2</v>
      </c>
      <c r="U1116" t="s">
        <v>22</v>
      </c>
      <c r="V1116">
        <f>IF(tbl_Customers[[#This Row],[churn]] = "yes", 1, 0)</f>
        <v>0</v>
      </c>
      <c r="W1116" t="str">
        <f>IF(tbl_Customers[[#This Row],[number_customer_service_calls]] &lt;= 1, "0-1 Calls", IF(tbl_Customers[[#This Row],[number_customer_service_calls]] &lt;= 3, "2-3 Calls", IF(tbl_Customers[[#This Row],[number_customer_service_calls]] &lt;=5, "4-5 Calls", "6+ Calls")))</f>
        <v>2-3 Calls</v>
      </c>
      <c r="X1116" t="str">
        <f>IF(tbl_Customers[[#This Row],[account_length]] &lt;= 50, "0-50", IF(tbl_Customers[[#This Row],[account_length]] &lt;=100, "51-100", IF(tbl_Customers[[#This Row],[account_length]] &lt;= 150, "101-150", "151+")))</f>
        <v>51-100</v>
      </c>
      <c r="Y1116" t="str">
        <f>IF(tbl_Customers[[#This Row],[total_intl_charge]] &lt;= 3, "Low Charges", "High Charges")</f>
        <v>Low Charges</v>
      </c>
      <c r="Z1116" t="str">
        <f>IF(tbl_Customers[[#This Row],[total_eve_calls]]&lt;=80,"Low Calls",
IF(tbl_Customers[[#This Row],[total_eve_calls]]&lt;=120,"Medium Calls","High Calls"))</f>
        <v>High Calls</v>
      </c>
      <c r="AA1116" t="str">
        <f>IF(tbl_Customers[[#This Row],[total_eve_charge]]&lt;=15,"Low Charges",
IF(tbl_Customers[[#This Row],[total_eve_charge]]&lt;=20,"Medium Charges","High Charges"))</f>
        <v>High Charges</v>
      </c>
      <c r="AB1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6" t="str">
        <f>IF(tbl_Customers[[#This Row],[number_vmail_messages]] = 0, "No Usage", IF(tbl_Customers[[#This Row],[number_vmail_messages]] &lt;= 20, "Low Usage", IF(tbl_Customers[[#This Row],[number_vmail_messages]] &lt;= 40, "Medium Usgae", "High Usage")))</f>
        <v>Medium Usgae</v>
      </c>
      <c r="AD1116" t="str">
        <f>IF(tbl_Customers[[#This Row],[total_day_minutes]]&lt;=150,"Low Usage", IF(tbl_Customers[[#This Row],[total_day_minutes]]&lt;=200,"Medium Usage", IF(tbl_Customers[[#This Row],[total_day_minutes]]&lt;=250,"High Usage","Very High Usage")))</f>
        <v>Medium Usage</v>
      </c>
      <c r="AE1116" t="str">
        <f>IF(tbl_Customers[[#This Row],[total_intl_calls]]&lt;=5,"Low Calls", IF(tbl_Customers[[#This Row],[total_intl_calls]]&lt;=10, "Medium Calls", "High Calls"))</f>
        <v>Low Calls</v>
      </c>
      <c r="AF11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16" s="36" t="str">
        <f>IF(tbl_Customers[[#This Row],[Churn_Risk_Score]]&gt;=10,"High Risk", IF(tbl_Customers[[#This Row],[Churn_Risk_Score]]&gt;=5,"Medium Risk","Low Risk"))</f>
        <v>Low Risk</v>
      </c>
    </row>
    <row r="1117" spans="1:33" x14ac:dyDescent="0.35">
      <c r="A1117">
        <v>1116</v>
      </c>
      <c r="B1117" t="s">
        <v>59</v>
      </c>
      <c r="C1117">
        <v>121</v>
      </c>
      <c r="D1117" t="s">
        <v>25</v>
      </c>
      <c r="E1117" t="s">
        <v>22</v>
      </c>
      <c r="F1117" t="s">
        <v>22</v>
      </c>
      <c r="G1117">
        <v>0</v>
      </c>
      <c r="H1117">
        <v>207.9</v>
      </c>
      <c r="I1117">
        <v>98</v>
      </c>
      <c r="J1117">
        <v>35.340000000000003</v>
      </c>
      <c r="K1117">
        <v>210.5</v>
      </c>
      <c r="L1117">
        <v>96</v>
      </c>
      <c r="M1117">
        <v>17.89</v>
      </c>
      <c r="N1117">
        <v>109.6</v>
      </c>
      <c r="O1117">
        <v>114</v>
      </c>
      <c r="P1117">
        <v>4.93</v>
      </c>
      <c r="Q1117">
        <v>7.7</v>
      </c>
      <c r="R1117">
        <v>2</v>
      </c>
      <c r="S1117">
        <v>2.08</v>
      </c>
      <c r="T1117">
        <v>2</v>
      </c>
      <c r="U1117" t="s">
        <v>22</v>
      </c>
      <c r="V1117">
        <f>IF(tbl_Customers[[#This Row],[churn]] = "yes", 1, 0)</f>
        <v>0</v>
      </c>
      <c r="W1117" t="str">
        <f>IF(tbl_Customers[[#This Row],[number_customer_service_calls]] &lt;= 1, "0-1 Calls", IF(tbl_Customers[[#This Row],[number_customer_service_calls]] &lt;= 3, "2-3 Calls", IF(tbl_Customers[[#This Row],[number_customer_service_calls]] &lt;=5, "4-5 Calls", "6+ Calls")))</f>
        <v>2-3 Calls</v>
      </c>
      <c r="X1117" t="str">
        <f>IF(tbl_Customers[[#This Row],[account_length]] &lt;= 50, "0-50", IF(tbl_Customers[[#This Row],[account_length]] &lt;=100, "51-100", IF(tbl_Customers[[#This Row],[account_length]] &lt;= 150, "101-150", "151+")))</f>
        <v>101-150</v>
      </c>
      <c r="Y1117" t="str">
        <f>IF(tbl_Customers[[#This Row],[total_intl_charge]] &lt;= 3, "Low Charges", "High Charges")</f>
        <v>Low Charges</v>
      </c>
      <c r="Z1117" t="str">
        <f>IF(tbl_Customers[[#This Row],[total_eve_calls]]&lt;=80,"Low Calls",
IF(tbl_Customers[[#This Row],[total_eve_calls]]&lt;=120,"Medium Calls","High Calls"))</f>
        <v>Medium Calls</v>
      </c>
      <c r="AA1117" t="str">
        <f>IF(tbl_Customers[[#This Row],[total_eve_charge]]&lt;=15,"Low Charges",
IF(tbl_Customers[[#This Row],[total_eve_charge]]&lt;=20,"Medium Charges","High Charges"))</f>
        <v>Medium Charges</v>
      </c>
      <c r="AB1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17" t="str">
        <f>IF(tbl_Customers[[#This Row],[number_vmail_messages]] = 0, "No Usage", IF(tbl_Customers[[#This Row],[number_vmail_messages]] &lt;= 20, "Low Usage", IF(tbl_Customers[[#This Row],[number_vmail_messages]] &lt;= 40, "Medium Usgae", "High Usage")))</f>
        <v>No Usage</v>
      </c>
      <c r="AD1117" t="str">
        <f>IF(tbl_Customers[[#This Row],[total_day_minutes]]&lt;=150,"Low Usage", IF(tbl_Customers[[#This Row],[total_day_minutes]]&lt;=200,"Medium Usage", IF(tbl_Customers[[#This Row],[total_day_minutes]]&lt;=250,"High Usage","Very High Usage")))</f>
        <v>High Usage</v>
      </c>
      <c r="AE1117" t="str">
        <f>IF(tbl_Customers[[#This Row],[total_intl_calls]]&lt;=5,"Low Calls", IF(tbl_Customers[[#This Row],[total_intl_calls]]&lt;=10, "Medium Calls", "High Calls"))</f>
        <v>Low Calls</v>
      </c>
      <c r="AF11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7" s="36" t="str">
        <f>IF(tbl_Customers[[#This Row],[Churn_Risk_Score]]&gt;=10,"High Risk", IF(tbl_Customers[[#This Row],[Churn_Risk_Score]]&gt;=5,"Medium Risk","Low Risk"))</f>
        <v>Low Risk</v>
      </c>
    </row>
    <row r="1118" spans="1:33" x14ac:dyDescent="0.35">
      <c r="A1118">
        <v>1117</v>
      </c>
      <c r="B1118" t="s">
        <v>51</v>
      </c>
      <c r="C1118">
        <v>101</v>
      </c>
      <c r="D1118" t="s">
        <v>21</v>
      </c>
      <c r="E1118" t="s">
        <v>22</v>
      </c>
      <c r="F1118" t="s">
        <v>22</v>
      </c>
      <c r="G1118">
        <v>0</v>
      </c>
      <c r="H1118">
        <v>248.6</v>
      </c>
      <c r="I1118">
        <v>102</v>
      </c>
      <c r="J1118">
        <v>42.26</v>
      </c>
      <c r="K1118">
        <v>174.9</v>
      </c>
      <c r="L1118">
        <v>93</v>
      </c>
      <c r="M1118">
        <v>14.87</v>
      </c>
      <c r="N1118">
        <v>207.2</v>
      </c>
      <c r="O1118">
        <v>86</v>
      </c>
      <c r="P1118">
        <v>9.32</v>
      </c>
      <c r="Q1118">
        <v>6.1</v>
      </c>
      <c r="R1118">
        <v>3</v>
      </c>
      <c r="S1118">
        <v>1.65</v>
      </c>
      <c r="T1118">
        <v>3</v>
      </c>
      <c r="U1118" t="s">
        <v>22</v>
      </c>
      <c r="V1118">
        <f>IF(tbl_Customers[[#This Row],[churn]] = "yes", 1, 0)</f>
        <v>0</v>
      </c>
      <c r="W1118" t="str">
        <f>IF(tbl_Customers[[#This Row],[number_customer_service_calls]] &lt;= 1, "0-1 Calls", IF(tbl_Customers[[#This Row],[number_customer_service_calls]] &lt;= 3, "2-3 Calls", IF(tbl_Customers[[#This Row],[number_customer_service_calls]] &lt;=5, "4-5 Calls", "6+ Calls")))</f>
        <v>2-3 Calls</v>
      </c>
      <c r="X1118" t="str">
        <f>IF(tbl_Customers[[#This Row],[account_length]] &lt;= 50, "0-50", IF(tbl_Customers[[#This Row],[account_length]] &lt;=100, "51-100", IF(tbl_Customers[[#This Row],[account_length]] &lt;= 150, "101-150", "151+")))</f>
        <v>101-150</v>
      </c>
      <c r="Y1118" t="str">
        <f>IF(tbl_Customers[[#This Row],[total_intl_charge]] &lt;= 3, "Low Charges", "High Charges")</f>
        <v>Low Charges</v>
      </c>
      <c r="Z1118" t="str">
        <f>IF(tbl_Customers[[#This Row],[total_eve_calls]]&lt;=80,"Low Calls",
IF(tbl_Customers[[#This Row],[total_eve_calls]]&lt;=120,"Medium Calls","High Calls"))</f>
        <v>Medium Calls</v>
      </c>
      <c r="AA1118" t="str">
        <f>IF(tbl_Customers[[#This Row],[total_eve_charge]]&lt;=15,"Low Charges",
IF(tbl_Customers[[#This Row],[total_eve_charge]]&lt;=20,"Medium Charges","High Charges"))</f>
        <v>Low Charges</v>
      </c>
      <c r="AB1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8" t="str">
        <f>IF(tbl_Customers[[#This Row],[number_vmail_messages]] = 0, "No Usage", IF(tbl_Customers[[#This Row],[number_vmail_messages]] &lt;= 20, "Low Usage", IF(tbl_Customers[[#This Row],[number_vmail_messages]] &lt;= 40, "Medium Usgae", "High Usage")))</f>
        <v>No Usage</v>
      </c>
      <c r="AD1118" t="str">
        <f>IF(tbl_Customers[[#This Row],[total_day_minutes]]&lt;=150,"Low Usage", IF(tbl_Customers[[#This Row],[total_day_minutes]]&lt;=200,"Medium Usage", IF(tbl_Customers[[#This Row],[total_day_minutes]]&lt;=250,"High Usage","Very High Usage")))</f>
        <v>High Usage</v>
      </c>
      <c r="AE1118" t="str">
        <f>IF(tbl_Customers[[#This Row],[total_intl_calls]]&lt;=5,"Low Calls", IF(tbl_Customers[[#This Row],[total_intl_calls]]&lt;=10, "Medium Calls", "High Calls"))</f>
        <v>Low Calls</v>
      </c>
      <c r="AF11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8" s="36" t="str">
        <f>IF(tbl_Customers[[#This Row],[Churn_Risk_Score]]&gt;=10,"High Risk", IF(tbl_Customers[[#This Row],[Churn_Risk_Score]]&gt;=5,"Medium Risk","Low Risk"))</f>
        <v>Low Risk</v>
      </c>
    </row>
    <row r="1119" spans="1:33" x14ac:dyDescent="0.35">
      <c r="A1119">
        <v>1118</v>
      </c>
      <c r="B1119" t="s">
        <v>50</v>
      </c>
      <c r="C1119">
        <v>103</v>
      </c>
      <c r="D1119" t="s">
        <v>21</v>
      </c>
      <c r="E1119" t="s">
        <v>22</v>
      </c>
      <c r="F1119" t="s">
        <v>23</v>
      </c>
      <c r="G1119">
        <v>31</v>
      </c>
      <c r="H1119">
        <v>185.4</v>
      </c>
      <c r="I1119">
        <v>105</v>
      </c>
      <c r="J1119">
        <v>31.52</v>
      </c>
      <c r="K1119">
        <v>197.6</v>
      </c>
      <c r="L1119">
        <v>126</v>
      </c>
      <c r="M1119">
        <v>16.8</v>
      </c>
      <c r="N1119">
        <v>147.1</v>
      </c>
      <c r="O1119">
        <v>110</v>
      </c>
      <c r="P1119">
        <v>6.62</v>
      </c>
      <c r="Q1119">
        <v>14.5</v>
      </c>
      <c r="R1119">
        <v>4</v>
      </c>
      <c r="S1119">
        <v>3.92</v>
      </c>
      <c r="T1119">
        <v>2</v>
      </c>
      <c r="U1119" t="s">
        <v>22</v>
      </c>
      <c r="V1119">
        <f>IF(tbl_Customers[[#This Row],[churn]] = "yes", 1, 0)</f>
        <v>0</v>
      </c>
      <c r="W1119" t="str">
        <f>IF(tbl_Customers[[#This Row],[number_customer_service_calls]] &lt;= 1, "0-1 Calls", IF(tbl_Customers[[#This Row],[number_customer_service_calls]] &lt;= 3, "2-3 Calls", IF(tbl_Customers[[#This Row],[number_customer_service_calls]] &lt;=5, "4-5 Calls", "6+ Calls")))</f>
        <v>2-3 Calls</v>
      </c>
      <c r="X1119" t="str">
        <f>IF(tbl_Customers[[#This Row],[account_length]] &lt;= 50, "0-50", IF(tbl_Customers[[#This Row],[account_length]] &lt;=100, "51-100", IF(tbl_Customers[[#This Row],[account_length]] &lt;= 150, "101-150", "151+")))</f>
        <v>101-150</v>
      </c>
      <c r="Y1119" t="str">
        <f>IF(tbl_Customers[[#This Row],[total_intl_charge]] &lt;= 3, "Low Charges", "High Charges")</f>
        <v>High Charges</v>
      </c>
      <c r="Z1119" t="str">
        <f>IF(tbl_Customers[[#This Row],[total_eve_calls]]&lt;=80,"Low Calls",
IF(tbl_Customers[[#This Row],[total_eve_calls]]&lt;=120,"Medium Calls","High Calls"))</f>
        <v>High Calls</v>
      </c>
      <c r="AA1119" t="str">
        <f>IF(tbl_Customers[[#This Row],[total_eve_charge]]&lt;=15,"Low Charges",
IF(tbl_Customers[[#This Row],[total_eve_charge]]&lt;=20,"Medium Charges","High Charges"))</f>
        <v>Medium Charges</v>
      </c>
      <c r="AB1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19" t="str">
        <f>IF(tbl_Customers[[#This Row],[number_vmail_messages]] = 0, "No Usage", IF(tbl_Customers[[#This Row],[number_vmail_messages]] &lt;= 20, "Low Usage", IF(tbl_Customers[[#This Row],[number_vmail_messages]] &lt;= 40, "Medium Usgae", "High Usage")))</f>
        <v>Medium Usgae</v>
      </c>
      <c r="AD1119" t="str">
        <f>IF(tbl_Customers[[#This Row],[total_day_minutes]]&lt;=150,"Low Usage", IF(tbl_Customers[[#This Row],[total_day_minutes]]&lt;=200,"Medium Usage", IF(tbl_Customers[[#This Row],[total_day_minutes]]&lt;=250,"High Usage","Very High Usage")))</f>
        <v>Medium Usage</v>
      </c>
      <c r="AE1119" t="str">
        <f>IF(tbl_Customers[[#This Row],[total_intl_calls]]&lt;=5,"Low Calls", IF(tbl_Customers[[#This Row],[total_intl_calls]]&lt;=10, "Medium Calls", "High Calls"))</f>
        <v>Low Calls</v>
      </c>
      <c r="AF11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19" s="36" t="str">
        <f>IF(tbl_Customers[[#This Row],[Churn_Risk_Score]]&gt;=10,"High Risk", IF(tbl_Customers[[#This Row],[Churn_Risk_Score]]&gt;=5,"Medium Risk","Low Risk"))</f>
        <v>Low Risk</v>
      </c>
    </row>
    <row r="1120" spans="1:33" x14ac:dyDescent="0.35">
      <c r="A1120">
        <v>1119</v>
      </c>
      <c r="B1120" t="s">
        <v>51</v>
      </c>
      <c r="C1120">
        <v>51</v>
      </c>
      <c r="D1120" t="s">
        <v>25</v>
      </c>
      <c r="E1120" t="s">
        <v>22</v>
      </c>
      <c r="F1120" t="s">
        <v>22</v>
      </c>
      <c r="G1120">
        <v>0</v>
      </c>
      <c r="H1120">
        <v>197.8</v>
      </c>
      <c r="I1120">
        <v>60</v>
      </c>
      <c r="J1120">
        <v>33.630000000000003</v>
      </c>
      <c r="K1120">
        <v>221</v>
      </c>
      <c r="L1120">
        <v>64</v>
      </c>
      <c r="M1120">
        <v>18.79</v>
      </c>
      <c r="N1120">
        <v>168.6</v>
      </c>
      <c r="O1120">
        <v>134</v>
      </c>
      <c r="P1120">
        <v>7.59</v>
      </c>
      <c r="Q1120">
        <v>8.9</v>
      </c>
      <c r="R1120">
        <v>5</v>
      </c>
      <c r="S1120">
        <v>2.4</v>
      </c>
      <c r="T1120">
        <v>1</v>
      </c>
      <c r="U1120" t="s">
        <v>22</v>
      </c>
      <c r="V1120">
        <f>IF(tbl_Customers[[#This Row],[churn]] = "yes", 1, 0)</f>
        <v>0</v>
      </c>
      <c r="W1120" t="str">
        <f>IF(tbl_Customers[[#This Row],[number_customer_service_calls]] &lt;= 1, "0-1 Calls", IF(tbl_Customers[[#This Row],[number_customer_service_calls]] &lt;= 3, "2-3 Calls", IF(tbl_Customers[[#This Row],[number_customer_service_calls]] &lt;=5, "4-5 Calls", "6+ Calls")))</f>
        <v>0-1 Calls</v>
      </c>
      <c r="X1120" t="str">
        <f>IF(tbl_Customers[[#This Row],[account_length]] &lt;= 50, "0-50", IF(tbl_Customers[[#This Row],[account_length]] &lt;=100, "51-100", IF(tbl_Customers[[#This Row],[account_length]] &lt;= 150, "101-150", "151+")))</f>
        <v>51-100</v>
      </c>
      <c r="Y1120" t="str">
        <f>IF(tbl_Customers[[#This Row],[total_intl_charge]] &lt;= 3, "Low Charges", "High Charges")</f>
        <v>Low Charges</v>
      </c>
      <c r="Z1120" t="str">
        <f>IF(tbl_Customers[[#This Row],[total_eve_calls]]&lt;=80,"Low Calls",
IF(tbl_Customers[[#This Row],[total_eve_calls]]&lt;=120,"Medium Calls","High Calls"))</f>
        <v>Low Calls</v>
      </c>
      <c r="AA1120" t="str">
        <f>IF(tbl_Customers[[#This Row],[total_eve_charge]]&lt;=15,"Low Charges",
IF(tbl_Customers[[#This Row],[total_eve_charge]]&lt;=20,"Medium Charges","High Charges"))</f>
        <v>Medium Charges</v>
      </c>
      <c r="AB1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0" t="str">
        <f>IF(tbl_Customers[[#This Row],[number_vmail_messages]] = 0, "No Usage", IF(tbl_Customers[[#This Row],[number_vmail_messages]] &lt;= 20, "Low Usage", IF(tbl_Customers[[#This Row],[number_vmail_messages]] &lt;= 40, "Medium Usgae", "High Usage")))</f>
        <v>No Usage</v>
      </c>
      <c r="AD1120" t="str">
        <f>IF(tbl_Customers[[#This Row],[total_day_minutes]]&lt;=150,"Low Usage", IF(tbl_Customers[[#This Row],[total_day_minutes]]&lt;=200,"Medium Usage", IF(tbl_Customers[[#This Row],[total_day_minutes]]&lt;=250,"High Usage","Very High Usage")))</f>
        <v>Medium Usage</v>
      </c>
      <c r="AE1120" t="str">
        <f>IF(tbl_Customers[[#This Row],[total_intl_calls]]&lt;=5,"Low Calls", IF(tbl_Customers[[#This Row],[total_intl_calls]]&lt;=10, "Medium Calls", "High Calls"))</f>
        <v>Low Calls</v>
      </c>
      <c r="AF11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0" s="36" t="str">
        <f>IF(tbl_Customers[[#This Row],[Churn_Risk_Score]]&gt;=10,"High Risk", IF(tbl_Customers[[#This Row],[Churn_Risk_Score]]&gt;=5,"Medium Risk","Low Risk"))</f>
        <v>Low Risk</v>
      </c>
    </row>
    <row r="1121" spans="1:33" x14ac:dyDescent="0.35">
      <c r="A1121">
        <v>1120</v>
      </c>
      <c r="B1121" t="s">
        <v>54</v>
      </c>
      <c r="C1121">
        <v>2</v>
      </c>
      <c r="D1121" t="s">
        <v>21</v>
      </c>
      <c r="E1121" t="s">
        <v>23</v>
      </c>
      <c r="F1121" t="s">
        <v>22</v>
      </c>
      <c r="G1121">
        <v>0</v>
      </c>
      <c r="H1121">
        <v>132.1</v>
      </c>
      <c r="I1121">
        <v>42</v>
      </c>
      <c r="J1121">
        <v>22.46</v>
      </c>
      <c r="K1121">
        <v>138.9</v>
      </c>
      <c r="L1121">
        <v>88</v>
      </c>
      <c r="M1121">
        <v>11.81</v>
      </c>
      <c r="N1121">
        <v>192.6</v>
      </c>
      <c r="O1121">
        <v>119</v>
      </c>
      <c r="P1121">
        <v>8.67</v>
      </c>
      <c r="Q1121">
        <v>9.1</v>
      </c>
      <c r="R1121">
        <v>1</v>
      </c>
      <c r="S1121">
        <v>2.46</v>
      </c>
      <c r="T1121">
        <v>2</v>
      </c>
      <c r="U1121" t="s">
        <v>23</v>
      </c>
      <c r="V1121">
        <f>IF(tbl_Customers[[#This Row],[churn]] = "yes", 1, 0)</f>
        <v>1</v>
      </c>
      <c r="W1121" t="str">
        <f>IF(tbl_Customers[[#This Row],[number_customer_service_calls]] &lt;= 1, "0-1 Calls", IF(tbl_Customers[[#This Row],[number_customer_service_calls]] &lt;= 3, "2-3 Calls", IF(tbl_Customers[[#This Row],[number_customer_service_calls]] &lt;=5, "4-5 Calls", "6+ Calls")))</f>
        <v>2-3 Calls</v>
      </c>
      <c r="X1121" t="str">
        <f>IF(tbl_Customers[[#This Row],[account_length]] &lt;= 50, "0-50", IF(tbl_Customers[[#This Row],[account_length]] &lt;=100, "51-100", IF(tbl_Customers[[#This Row],[account_length]] &lt;= 150, "101-150", "151+")))</f>
        <v>0-50</v>
      </c>
      <c r="Y1121" t="str">
        <f>IF(tbl_Customers[[#This Row],[total_intl_charge]] &lt;= 3, "Low Charges", "High Charges")</f>
        <v>Low Charges</v>
      </c>
      <c r="Z1121" t="str">
        <f>IF(tbl_Customers[[#This Row],[total_eve_calls]]&lt;=80,"Low Calls",
IF(tbl_Customers[[#This Row],[total_eve_calls]]&lt;=120,"Medium Calls","High Calls"))</f>
        <v>Medium Calls</v>
      </c>
      <c r="AA1121" t="str">
        <f>IF(tbl_Customers[[#This Row],[total_eve_charge]]&lt;=15,"Low Charges",
IF(tbl_Customers[[#This Row],[total_eve_charge]]&lt;=20,"Medium Charges","High Charges"))</f>
        <v>Low Charges</v>
      </c>
      <c r="AB1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21" t="str">
        <f>IF(tbl_Customers[[#This Row],[number_vmail_messages]] = 0, "No Usage", IF(tbl_Customers[[#This Row],[number_vmail_messages]] &lt;= 20, "Low Usage", IF(tbl_Customers[[#This Row],[number_vmail_messages]] &lt;= 40, "Medium Usgae", "High Usage")))</f>
        <v>No Usage</v>
      </c>
      <c r="AD1121" t="str">
        <f>IF(tbl_Customers[[#This Row],[total_day_minutes]]&lt;=150,"Low Usage", IF(tbl_Customers[[#This Row],[total_day_minutes]]&lt;=200,"Medium Usage", IF(tbl_Customers[[#This Row],[total_day_minutes]]&lt;=250,"High Usage","Very High Usage")))</f>
        <v>Low Usage</v>
      </c>
      <c r="AE1121" t="str">
        <f>IF(tbl_Customers[[#This Row],[total_intl_calls]]&lt;=5,"Low Calls", IF(tbl_Customers[[#This Row],[total_intl_calls]]&lt;=10, "Medium Calls", "High Calls"))</f>
        <v>Low Calls</v>
      </c>
      <c r="AF11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21" s="36" t="str">
        <f>IF(tbl_Customers[[#This Row],[Churn_Risk_Score]]&gt;=10,"High Risk", IF(tbl_Customers[[#This Row],[Churn_Risk_Score]]&gt;=5,"Medium Risk","Low Risk"))</f>
        <v>Low Risk</v>
      </c>
    </row>
    <row r="1122" spans="1:33" x14ac:dyDescent="0.35">
      <c r="A1122">
        <v>1121</v>
      </c>
      <c r="B1122" t="s">
        <v>46</v>
      </c>
      <c r="C1122">
        <v>111</v>
      </c>
      <c r="D1122" t="s">
        <v>28</v>
      </c>
      <c r="E1122" t="s">
        <v>22</v>
      </c>
      <c r="F1122" t="s">
        <v>22</v>
      </c>
      <c r="G1122">
        <v>0</v>
      </c>
      <c r="H1122">
        <v>197.1</v>
      </c>
      <c r="I1122">
        <v>117</v>
      </c>
      <c r="J1122">
        <v>33.51</v>
      </c>
      <c r="K1122">
        <v>227.8</v>
      </c>
      <c r="L1122">
        <v>128</v>
      </c>
      <c r="M1122">
        <v>19.36</v>
      </c>
      <c r="N1122">
        <v>214</v>
      </c>
      <c r="O1122">
        <v>101</v>
      </c>
      <c r="P1122">
        <v>9.6300000000000008</v>
      </c>
      <c r="Q1122">
        <v>9.3000000000000007</v>
      </c>
      <c r="R1122">
        <v>11</v>
      </c>
      <c r="S1122">
        <v>2.5099999999999998</v>
      </c>
      <c r="T1122">
        <v>0</v>
      </c>
      <c r="U1122" t="s">
        <v>22</v>
      </c>
      <c r="V1122">
        <f>IF(tbl_Customers[[#This Row],[churn]] = "yes", 1, 0)</f>
        <v>0</v>
      </c>
      <c r="W1122" t="str">
        <f>IF(tbl_Customers[[#This Row],[number_customer_service_calls]] &lt;= 1, "0-1 Calls", IF(tbl_Customers[[#This Row],[number_customer_service_calls]] &lt;= 3, "2-3 Calls", IF(tbl_Customers[[#This Row],[number_customer_service_calls]] &lt;=5, "4-5 Calls", "6+ Calls")))</f>
        <v>0-1 Calls</v>
      </c>
      <c r="X1122" t="str">
        <f>IF(tbl_Customers[[#This Row],[account_length]] &lt;= 50, "0-50", IF(tbl_Customers[[#This Row],[account_length]] &lt;=100, "51-100", IF(tbl_Customers[[#This Row],[account_length]] &lt;= 150, "101-150", "151+")))</f>
        <v>101-150</v>
      </c>
      <c r="Y1122" t="str">
        <f>IF(tbl_Customers[[#This Row],[total_intl_charge]] &lt;= 3, "Low Charges", "High Charges")</f>
        <v>Low Charges</v>
      </c>
      <c r="Z1122" t="str">
        <f>IF(tbl_Customers[[#This Row],[total_eve_calls]]&lt;=80,"Low Calls",
IF(tbl_Customers[[#This Row],[total_eve_calls]]&lt;=120,"Medium Calls","High Calls"))</f>
        <v>High Calls</v>
      </c>
      <c r="AA1122" t="str">
        <f>IF(tbl_Customers[[#This Row],[total_eve_charge]]&lt;=15,"Low Charges",
IF(tbl_Customers[[#This Row],[total_eve_charge]]&lt;=20,"Medium Charges","High Charges"))</f>
        <v>Medium Charges</v>
      </c>
      <c r="AB1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2" t="str">
        <f>IF(tbl_Customers[[#This Row],[number_vmail_messages]] = 0, "No Usage", IF(tbl_Customers[[#This Row],[number_vmail_messages]] &lt;= 20, "Low Usage", IF(tbl_Customers[[#This Row],[number_vmail_messages]] &lt;= 40, "Medium Usgae", "High Usage")))</f>
        <v>No Usage</v>
      </c>
      <c r="AD1122" t="str">
        <f>IF(tbl_Customers[[#This Row],[total_day_minutes]]&lt;=150,"Low Usage", IF(tbl_Customers[[#This Row],[total_day_minutes]]&lt;=200,"Medium Usage", IF(tbl_Customers[[#This Row],[total_day_minutes]]&lt;=250,"High Usage","Very High Usage")))</f>
        <v>Medium Usage</v>
      </c>
      <c r="AE1122" t="str">
        <f>IF(tbl_Customers[[#This Row],[total_intl_calls]]&lt;=5,"Low Calls", IF(tbl_Customers[[#This Row],[total_intl_calls]]&lt;=10, "Medium Calls", "High Calls"))</f>
        <v>High Calls</v>
      </c>
      <c r="AF11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2" s="36" t="str">
        <f>IF(tbl_Customers[[#This Row],[Churn_Risk_Score]]&gt;=10,"High Risk", IF(tbl_Customers[[#This Row],[Churn_Risk_Score]]&gt;=5,"Medium Risk","Low Risk"))</f>
        <v>Low Risk</v>
      </c>
    </row>
    <row r="1123" spans="1:33" x14ac:dyDescent="0.35">
      <c r="A1123">
        <v>1122</v>
      </c>
      <c r="B1123" t="s">
        <v>38</v>
      </c>
      <c r="C1123">
        <v>118</v>
      </c>
      <c r="D1123" t="s">
        <v>21</v>
      </c>
      <c r="E1123" t="s">
        <v>22</v>
      </c>
      <c r="F1123" t="s">
        <v>22</v>
      </c>
      <c r="G1123">
        <v>0</v>
      </c>
      <c r="H1123">
        <v>154.6</v>
      </c>
      <c r="I1123">
        <v>112</v>
      </c>
      <c r="J1123">
        <v>26.28</v>
      </c>
      <c r="K1123">
        <v>184.2</v>
      </c>
      <c r="L1123">
        <v>105</v>
      </c>
      <c r="M1123">
        <v>15.66</v>
      </c>
      <c r="N1123">
        <v>217.4</v>
      </c>
      <c r="O1123">
        <v>102</v>
      </c>
      <c r="P1123">
        <v>9.7799999999999994</v>
      </c>
      <c r="Q1123">
        <v>12.6</v>
      </c>
      <c r="R1123">
        <v>5</v>
      </c>
      <c r="S1123">
        <v>3.4</v>
      </c>
      <c r="T1123">
        <v>2</v>
      </c>
      <c r="U1123" t="s">
        <v>22</v>
      </c>
      <c r="V1123">
        <f>IF(tbl_Customers[[#This Row],[churn]] = "yes", 1, 0)</f>
        <v>0</v>
      </c>
      <c r="W1123" t="str">
        <f>IF(tbl_Customers[[#This Row],[number_customer_service_calls]] &lt;= 1, "0-1 Calls", IF(tbl_Customers[[#This Row],[number_customer_service_calls]] &lt;= 3, "2-3 Calls", IF(tbl_Customers[[#This Row],[number_customer_service_calls]] &lt;=5, "4-5 Calls", "6+ Calls")))</f>
        <v>2-3 Calls</v>
      </c>
      <c r="X1123" t="str">
        <f>IF(tbl_Customers[[#This Row],[account_length]] &lt;= 50, "0-50", IF(tbl_Customers[[#This Row],[account_length]] &lt;=100, "51-100", IF(tbl_Customers[[#This Row],[account_length]] &lt;= 150, "101-150", "151+")))</f>
        <v>101-150</v>
      </c>
      <c r="Y1123" t="str">
        <f>IF(tbl_Customers[[#This Row],[total_intl_charge]] &lt;= 3, "Low Charges", "High Charges")</f>
        <v>High Charges</v>
      </c>
      <c r="Z1123" t="str">
        <f>IF(tbl_Customers[[#This Row],[total_eve_calls]]&lt;=80,"Low Calls",
IF(tbl_Customers[[#This Row],[total_eve_calls]]&lt;=120,"Medium Calls","High Calls"))</f>
        <v>Medium Calls</v>
      </c>
      <c r="AA1123" t="str">
        <f>IF(tbl_Customers[[#This Row],[total_eve_charge]]&lt;=15,"Low Charges",
IF(tbl_Customers[[#This Row],[total_eve_charge]]&lt;=20,"Medium Charges","High Charges"))</f>
        <v>Medium Charges</v>
      </c>
      <c r="AB1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3" t="str">
        <f>IF(tbl_Customers[[#This Row],[number_vmail_messages]] = 0, "No Usage", IF(tbl_Customers[[#This Row],[number_vmail_messages]] &lt;= 20, "Low Usage", IF(tbl_Customers[[#This Row],[number_vmail_messages]] &lt;= 40, "Medium Usgae", "High Usage")))</f>
        <v>No Usage</v>
      </c>
      <c r="AD1123" t="str">
        <f>IF(tbl_Customers[[#This Row],[total_day_minutes]]&lt;=150,"Low Usage", IF(tbl_Customers[[#This Row],[total_day_minutes]]&lt;=200,"Medium Usage", IF(tbl_Customers[[#This Row],[total_day_minutes]]&lt;=250,"High Usage","Very High Usage")))</f>
        <v>Medium Usage</v>
      </c>
      <c r="AE1123" t="str">
        <f>IF(tbl_Customers[[#This Row],[total_intl_calls]]&lt;=5,"Low Calls", IF(tbl_Customers[[#This Row],[total_intl_calls]]&lt;=10, "Medium Calls", "High Calls"))</f>
        <v>Low Calls</v>
      </c>
      <c r="AF11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23" s="36" t="str">
        <f>IF(tbl_Customers[[#This Row],[Churn_Risk_Score]]&gt;=10,"High Risk", IF(tbl_Customers[[#This Row],[Churn_Risk_Score]]&gt;=5,"Medium Risk","Low Risk"))</f>
        <v>Low Risk</v>
      </c>
    </row>
    <row r="1124" spans="1:33" x14ac:dyDescent="0.35">
      <c r="A1124">
        <v>1123</v>
      </c>
      <c r="B1124" t="s">
        <v>37</v>
      </c>
      <c r="C1124">
        <v>193</v>
      </c>
      <c r="D1124" t="s">
        <v>21</v>
      </c>
      <c r="E1124" t="s">
        <v>22</v>
      </c>
      <c r="F1124" t="s">
        <v>22</v>
      </c>
      <c r="G1124">
        <v>0</v>
      </c>
      <c r="H1124">
        <v>96.8</v>
      </c>
      <c r="I1124">
        <v>92</v>
      </c>
      <c r="J1124">
        <v>16.46</v>
      </c>
      <c r="K1124">
        <v>142.6</v>
      </c>
      <c r="L1124">
        <v>103</v>
      </c>
      <c r="M1124">
        <v>12.12</v>
      </c>
      <c r="N1124">
        <v>210.1</v>
      </c>
      <c r="O1124">
        <v>115</v>
      </c>
      <c r="P1124">
        <v>9.4499999999999993</v>
      </c>
      <c r="Q1124">
        <v>10.9</v>
      </c>
      <c r="R1124">
        <v>5</v>
      </c>
      <c r="S1124">
        <v>2.94</v>
      </c>
      <c r="T1124">
        <v>2</v>
      </c>
      <c r="U1124" t="s">
        <v>23</v>
      </c>
      <c r="V1124">
        <f>IF(tbl_Customers[[#This Row],[churn]] = "yes", 1, 0)</f>
        <v>1</v>
      </c>
      <c r="W1124" t="str">
        <f>IF(tbl_Customers[[#This Row],[number_customer_service_calls]] &lt;= 1, "0-1 Calls", IF(tbl_Customers[[#This Row],[number_customer_service_calls]] &lt;= 3, "2-3 Calls", IF(tbl_Customers[[#This Row],[number_customer_service_calls]] &lt;=5, "4-5 Calls", "6+ Calls")))</f>
        <v>2-3 Calls</v>
      </c>
      <c r="X1124" t="str">
        <f>IF(tbl_Customers[[#This Row],[account_length]] &lt;= 50, "0-50", IF(tbl_Customers[[#This Row],[account_length]] &lt;=100, "51-100", IF(tbl_Customers[[#This Row],[account_length]] &lt;= 150, "101-150", "151+")))</f>
        <v>151+</v>
      </c>
      <c r="Y1124" t="str">
        <f>IF(tbl_Customers[[#This Row],[total_intl_charge]] &lt;= 3, "Low Charges", "High Charges")</f>
        <v>Low Charges</v>
      </c>
      <c r="Z1124" t="str">
        <f>IF(tbl_Customers[[#This Row],[total_eve_calls]]&lt;=80,"Low Calls",
IF(tbl_Customers[[#This Row],[total_eve_calls]]&lt;=120,"Medium Calls","High Calls"))</f>
        <v>Medium Calls</v>
      </c>
      <c r="AA1124" t="str">
        <f>IF(tbl_Customers[[#This Row],[total_eve_charge]]&lt;=15,"Low Charges",
IF(tbl_Customers[[#This Row],[total_eve_charge]]&lt;=20,"Medium Charges","High Charges"))</f>
        <v>Low Charges</v>
      </c>
      <c r="AB1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4" t="str">
        <f>IF(tbl_Customers[[#This Row],[number_vmail_messages]] = 0, "No Usage", IF(tbl_Customers[[#This Row],[number_vmail_messages]] &lt;= 20, "Low Usage", IF(tbl_Customers[[#This Row],[number_vmail_messages]] &lt;= 40, "Medium Usgae", "High Usage")))</f>
        <v>No Usage</v>
      </c>
      <c r="AD1124" t="str">
        <f>IF(tbl_Customers[[#This Row],[total_day_minutes]]&lt;=150,"Low Usage", IF(tbl_Customers[[#This Row],[total_day_minutes]]&lt;=200,"Medium Usage", IF(tbl_Customers[[#This Row],[total_day_minutes]]&lt;=250,"High Usage","Very High Usage")))</f>
        <v>Low Usage</v>
      </c>
      <c r="AE1124" t="str">
        <f>IF(tbl_Customers[[#This Row],[total_intl_calls]]&lt;=5,"Low Calls", IF(tbl_Customers[[#This Row],[total_intl_calls]]&lt;=10, "Medium Calls", "High Calls"))</f>
        <v>Low Calls</v>
      </c>
      <c r="AF11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4" s="36" t="str">
        <f>IF(tbl_Customers[[#This Row],[Churn_Risk_Score]]&gt;=10,"High Risk", IF(tbl_Customers[[#This Row],[Churn_Risk_Score]]&gt;=5,"Medium Risk","Low Risk"))</f>
        <v>Low Risk</v>
      </c>
    </row>
    <row r="1125" spans="1:33" x14ac:dyDescent="0.35">
      <c r="A1125">
        <v>1124</v>
      </c>
      <c r="B1125" t="s">
        <v>71</v>
      </c>
      <c r="C1125">
        <v>114</v>
      </c>
      <c r="D1125" t="s">
        <v>28</v>
      </c>
      <c r="E1125" t="s">
        <v>22</v>
      </c>
      <c r="F1125" t="s">
        <v>22</v>
      </c>
      <c r="G1125">
        <v>0</v>
      </c>
      <c r="H1125">
        <v>172</v>
      </c>
      <c r="I1125">
        <v>145</v>
      </c>
      <c r="J1125">
        <v>29.24</v>
      </c>
      <c r="K1125">
        <v>276.39999999999998</v>
      </c>
      <c r="L1125">
        <v>101</v>
      </c>
      <c r="M1125">
        <v>23.49</v>
      </c>
      <c r="N1125">
        <v>193.7</v>
      </c>
      <c r="O1125">
        <v>100</v>
      </c>
      <c r="P1125">
        <v>8.7200000000000006</v>
      </c>
      <c r="Q1125">
        <v>10.1</v>
      </c>
      <c r="R1125">
        <v>9</v>
      </c>
      <c r="S1125">
        <v>2.73</v>
      </c>
      <c r="T1125">
        <v>1</v>
      </c>
      <c r="U1125" t="s">
        <v>22</v>
      </c>
      <c r="V1125">
        <f>IF(tbl_Customers[[#This Row],[churn]] = "yes", 1, 0)</f>
        <v>0</v>
      </c>
      <c r="W1125" t="str">
        <f>IF(tbl_Customers[[#This Row],[number_customer_service_calls]] &lt;= 1, "0-1 Calls", IF(tbl_Customers[[#This Row],[number_customer_service_calls]] &lt;= 3, "2-3 Calls", IF(tbl_Customers[[#This Row],[number_customer_service_calls]] &lt;=5, "4-5 Calls", "6+ Calls")))</f>
        <v>0-1 Calls</v>
      </c>
      <c r="X1125" t="str">
        <f>IF(tbl_Customers[[#This Row],[account_length]] &lt;= 50, "0-50", IF(tbl_Customers[[#This Row],[account_length]] &lt;=100, "51-100", IF(tbl_Customers[[#This Row],[account_length]] &lt;= 150, "101-150", "151+")))</f>
        <v>101-150</v>
      </c>
      <c r="Y1125" t="str">
        <f>IF(tbl_Customers[[#This Row],[total_intl_charge]] &lt;= 3, "Low Charges", "High Charges")</f>
        <v>Low Charges</v>
      </c>
      <c r="Z1125" t="str">
        <f>IF(tbl_Customers[[#This Row],[total_eve_calls]]&lt;=80,"Low Calls",
IF(tbl_Customers[[#This Row],[total_eve_calls]]&lt;=120,"Medium Calls","High Calls"))</f>
        <v>Medium Calls</v>
      </c>
      <c r="AA1125" t="str">
        <f>IF(tbl_Customers[[#This Row],[total_eve_charge]]&lt;=15,"Low Charges",
IF(tbl_Customers[[#This Row],[total_eve_charge]]&lt;=20,"Medium Charges","High Charges"))</f>
        <v>High Charges</v>
      </c>
      <c r="AB1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5" t="str">
        <f>IF(tbl_Customers[[#This Row],[number_vmail_messages]] = 0, "No Usage", IF(tbl_Customers[[#This Row],[number_vmail_messages]] &lt;= 20, "Low Usage", IF(tbl_Customers[[#This Row],[number_vmail_messages]] &lt;= 40, "Medium Usgae", "High Usage")))</f>
        <v>No Usage</v>
      </c>
      <c r="AD1125" t="str">
        <f>IF(tbl_Customers[[#This Row],[total_day_minutes]]&lt;=150,"Low Usage", IF(tbl_Customers[[#This Row],[total_day_minutes]]&lt;=200,"Medium Usage", IF(tbl_Customers[[#This Row],[total_day_minutes]]&lt;=250,"High Usage","Very High Usage")))</f>
        <v>Medium Usage</v>
      </c>
      <c r="AE1125" t="str">
        <f>IF(tbl_Customers[[#This Row],[total_intl_calls]]&lt;=5,"Low Calls", IF(tbl_Customers[[#This Row],[total_intl_calls]]&lt;=10, "Medium Calls", "High Calls"))</f>
        <v>Medium Calls</v>
      </c>
      <c r="AF11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5" s="36" t="str">
        <f>IF(tbl_Customers[[#This Row],[Churn_Risk_Score]]&gt;=10,"High Risk", IF(tbl_Customers[[#This Row],[Churn_Risk_Score]]&gt;=5,"Medium Risk","Low Risk"))</f>
        <v>Low Risk</v>
      </c>
    </row>
    <row r="1126" spans="1:33" x14ac:dyDescent="0.35">
      <c r="A1126">
        <v>1125</v>
      </c>
      <c r="B1126" t="s">
        <v>35</v>
      </c>
      <c r="C1126">
        <v>185</v>
      </c>
      <c r="D1126" t="s">
        <v>25</v>
      </c>
      <c r="E1126" t="s">
        <v>22</v>
      </c>
      <c r="F1126" t="s">
        <v>23</v>
      </c>
      <c r="G1126">
        <v>29</v>
      </c>
      <c r="H1126">
        <v>151.1</v>
      </c>
      <c r="I1126">
        <v>121</v>
      </c>
      <c r="J1126">
        <v>25.69</v>
      </c>
      <c r="K1126">
        <v>244.7</v>
      </c>
      <c r="L1126">
        <v>88</v>
      </c>
      <c r="M1126">
        <v>20.8</v>
      </c>
      <c r="N1126">
        <v>154.4</v>
      </c>
      <c r="O1126">
        <v>91</v>
      </c>
      <c r="P1126">
        <v>6.95</v>
      </c>
      <c r="Q1126">
        <v>13.8</v>
      </c>
      <c r="R1126">
        <v>2</v>
      </c>
      <c r="S1126">
        <v>3.73</v>
      </c>
      <c r="T1126">
        <v>2</v>
      </c>
      <c r="U1126" t="s">
        <v>22</v>
      </c>
      <c r="V1126">
        <f>IF(tbl_Customers[[#This Row],[churn]] = "yes", 1, 0)</f>
        <v>0</v>
      </c>
      <c r="W1126" t="str">
        <f>IF(tbl_Customers[[#This Row],[number_customer_service_calls]] &lt;= 1, "0-1 Calls", IF(tbl_Customers[[#This Row],[number_customer_service_calls]] &lt;= 3, "2-3 Calls", IF(tbl_Customers[[#This Row],[number_customer_service_calls]] &lt;=5, "4-5 Calls", "6+ Calls")))</f>
        <v>2-3 Calls</v>
      </c>
      <c r="X1126" t="str">
        <f>IF(tbl_Customers[[#This Row],[account_length]] &lt;= 50, "0-50", IF(tbl_Customers[[#This Row],[account_length]] &lt;=100, "51-100", IF(tbl_Customers[[#This Row],[account_length]] &lt;= 150, "101-150", "151+")))</f>
        <v>151+</v>
      </c>
      <c r="Y1126" t="str">
        <f>IF(tbl_Customers[[#This Row],[total_intl_charge]] &lt;= 3, "Low Charges", "High Charges")</f>
        <v>High Charges</v>
      </c>
      <c r="Z1126" t="str">
        <f>IF(tbl_Customers[[#This Row],[total_eve_calls]]&lt;=80,"Low Calls",
IF(tbl_Customers[[#This Row],[total_eve_calls]]&lt;=120,"Medium Calls","High Calls"))</f>
        <v>Medium Calls</v>
      </c>
      <c r="AA1126" t="str">
        <f>IF(tbl_Customers[[#This Row],[total_eve_charge]]&lt;=15,"Low Charges",
IF(tbl_Customers[[#This Row],[total_eve_charge]]&lt;=20,"Medium Charges","High Charges"))</f>
        <v>High Charges</v>
      </c>
      <c r="AB1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6" t="str">
        <f>IF(tbl_Customers[[#This Row],[number_vmail_messages]] = 0, "No Usage", IF(tbl_Customers[[#This Row],[number_vmail_messages]] &lt;= 20, "Low Usage", IF(tbl_Customers[[#This Row],[number_vmail_messages]] &lt;= 40, "Medium Usgae", "High Usage")))</f>
        <v>Medium Usgae</v>
      </c>
      <c r="AD1126" t="str">
        <f>IF(tbl_Customers[[#This Row],[total_day_minutes]]&lt;=150,"Low Usage", IF(tbl_Customers[[#This Row],[total_day_minutes]]&lt;=200,"Medium Usage", IF(tbl_Customers[[#This Row],[total_day_minutes]]&lt;=250,"High Usage","Very High Usage")))</f>
        <v>Medium Usage</v>
      </c>
      <c r="AE1126" t="str">
        <f>IF(tbl_Customers[[#This Row],[total_intl_calls]]&lt;=5,"Low Calls", IF(tbl_Customers[[#This Row],[total_intl_calls]]&lt;=10, "Medium Calls", "High Calls"))</f>
        <v>Low Calls</v>
      </c>
      <c r="AF11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26" s="36" t="str">
        <f>IF(tbl_Customers[[#This Row],[Churn_Risk_Score]]&gt;=10,"High Risk", IF(tbl_Customers[[#This Row],[Churn_Risk_Score]]&gt;=5,"Medium Risk","Low Risk"))</f>
        <v>Low Risk</v>
      </c>
    </row>
    <row r="1127" spans="1:33" x14ac:dyDescent="0.35">
      <c r="A1127">
        <v>1126</v>
      </c>
      <c r="B1127" t="s">
        <v>26</v>
      </c>
      <c r="C1127">
        <v>101</v>
      </c>
      <c r="D1127" t="s">
        <v>25</v>
      </c>
      <c r="E1127" t="s">
        <v>22</v>
      </c>
      <c r="F1127" t="s">
        <v>22</v>
      </c>
      <c r="G1127">
        <v>0</v>
      </c>
      <c r="H1127">
        <v>209.6</v>
      </c>
      <c r="I1127">
        <v>107</v>
      </c>
      <c r="J1127">
        <v>35.630000000000003</v>
      </c>
      <c r="K1127">
        <v>228.8</v>
      </c>
      <c r="L1127">
        <v>96</v>
      </c>
      <c r="M1127">
        <v>19.45</v>
      </c>
      <c r="N1127">
        <v>172.4</v>
      </c>
      <c r="O1127">
        <v>85</v>
      </c>
      <c r="P1127">
        <v>7.76</v>
      </c>
      <c r="Q1127">
        <v>7.6</v>
      </c>
      <c r="R1127">
        <v>2</v>
      </c>
      <c r="S1127">
        <v>2.0499999999999998</v>
      </c>
      <c r="T1127">
        <v>3</v>
      </c>
      <c r="U1127" t="s">
        <v>22</v>
      </c>
      <c r="V1127">
        <f>IF(tbl_Customers[[#This Row],[churn]] = "yes", 1, 0)</f>
        <v>0</v>
      </c>
      <c r="W1127" t="str">
        <f>IF(tbl_Customers[[#This Row],[number_customer_service_calls]] &lt;= 1, "0-1 Calls", IF(tbl_Customers[[#This Row],[number_customer_service_calls]] &lt;= 3, "2-3 Calls", IF(tbl_Customers[[#This Row],[number_customer_service_calls]] &lt;=5, "4-5 Calls", "6+ Calls")))</f>
        <v>2-3 Calls</v>
      </c>
      <c r="X1127" t="str">
        <f>IF(tbl_Customers[[#This Row],[account_length]] &lt;= 50, "0-50", IF(tbl_Customers[[#This Row],[account_length]] &lt;=100, "51-100", IF(tbl_Customers[[#This Row],[account_length]] &lt;= 150, "101-150", "151+")))</f>
        <v>101-150</v>
      </c>
      <c r="Y1127" t="str">
        <f>IF(tbl_Customers[[#This Row],[total_intl_charge]] &lt;= 3, "Low Charges", "High Charges")</f>
        <v>Low Charges</v>
      </c>
      <c r="Z1127" t="str">
        <f>IF(tbl_Customers[[#This Row],[total_eve_calls]]&lt;=80,"Low Calls",
IF(tbl_Customers[[#This Row],[total_eve_calls]]&lt;=120,"Medium Calls","High Calls"))</f>
        <v>Medium Calls</v>
      </c>
      <c r="AA1127" t="str">
        <f>IF(tbl_Customers[[#This Row],[total_eve_charge]]&lt;=15,"Low Charges",
IF(tbl_Customers[[#This Row],[total_eve_charge]]&lt;=20,"Medium Charges","High Charges"))</f>
        <v>Medium Charges</v>
      </c>
      <c r="AB1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7" t="str">
        <f>IF(tbl_Customers[[#This Row],[number_vmail_messages]] = 0, "No Usage", IF(tbl_Customers[[#This Row],[number_vmail_messages]] &lt;= 20, "Low Usage", IF(tbl_Customers[[#This Row],[number_vmail_messages]] &lt;= 40, "Medium Usgae", "High Usage")))</f>
        <v>No Usage</v>
      </c>
      <c r="AD1127" t="str">
        <f>IF(tbl_Customers[[#This Row],[total_day_minutes]]&lt;=150,"Low Usage", IF(tbl_Customers[[#This Row],[total_day_minutes]]&lt;=200,"Medium Usage", IF(tbl_Customers[[#This Row],[total_day_minutes]]&lt;=250,"High Usage","Very High Usage")))</f>
        <v>High Usage</v>
      </c>
      <c r="AE1127" t="str">
        <f>IF(tbl_Customers[[#This Row],[total_intl_calls]]&lt;=5,"Low Calls", IF(tbl_Customers[[#This Row],[total_intl_calls]]&lt;=10, "Medium Calls", "High Calls"))</f>
        <v>Low Calls</v>
      </c>
      <c r="AF11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7" s="36" t="str">
        <f>IF(tbl_Customers[[#This Row],[Churn_Risk_Score]]&gt;=10,"High Risk", IF(tbl_Customers[[#This Row],[Churn_Risk_Score]]&gt;=5,"Medium Risk","Low Risk"))</f>
        <v>Low Risk</v>
      </c>
    </row>
    <row r="1128" spans="1:33" x14ac:dyDescent="0.35">
      <c r="A1128">
        <v>1127</v>
      </c>
      <c r="B1128" t="s">
        <v>37</v>
      </c>
      <c r="C1128">
        <v>95</v>
      </c>
      <c r="D1128" t="s">
        <v>21</v>
      </c>
      <c r="E1128" t="s">
        <v>22</v>
      </c>
      <c r="F1128" t="s">
        <v>23</v>
      </c>
      <c r="G1128">
        <v>32</v>
      </c>
      <c r="H1128">
        <v>247</v>
      </c>
      <c r="I1128">
        <v>109</v>
      </c>
      <c r="J1128">
        <v>41.99</v>
      </c>
      <c r="K1128">
        <v>125.6</v>
      </c>
      <c r="L1128">
        <v>91</v>
      </c>
      <c r="M1128">
        <v>10.68</v>
      </c>
      <c r="N1128">
        <v>226.5</v>
      </c>
      <c r="O1128">
        <v>90</v>
      </c>
      <c r="P1128">
        <v>10.19</v>
      </c>
      <c r="Q1128">
        <v>10.5</v>
      </c>
      <c r="R1128">
        <v>4</v>
      </c>
      <c r="S1128">
        <v>2.84</v>
      </c>
      <c r="T1128">
        <v>3</v>
      </c>
      <c r="U1128" t="s">
        <v>22</v>
      </c>
      <c r="V1128">
        <f>IF(tbl_Customers[[#This Row],[churn]] = "yes", 1, 0)</f>
        <v>0</v>
      </c>
      <c r="W1128" t="str">
        <f>IF(tbl_Customers[[#This Row],[number_customer_service_calls]] &lt;= 1, "0-1 Calls", IF(tbl_Customers[[#This Row],[number_customer_service_calls]] &lt;= 3, "2-3 Calls", IF(tbl_Customers[[#This Row],[number_customer_service_calls]] &lt;=5, "4-5 Calls", "6+ Calls")))</f>
        <v>2-3 Calls</v>
      </c>
      <c r="X1128" t="str">
        <f>IF(tbl_Customers[[#This Row],[account_length]] &lt;= 50, "0-50", IF(tbl_Customers[[#This Row],[account_length]] &lt;=100, "51-100", IF(tbl_Customers[[#This Row],[account_length]] &lt;= 150, "101-150", "151+")))</f>
        <v>51-100</v>
      </c>
      <c r="Y1128" t="str">
        <f>IF(tbl_Customers[[#This Row],[total_intl_charge]] &lt;= 3, "Low Charges", "High Charges")</f>
        <v>Low Charges</v>
      </c>
      <c r="Z1128" t="str">
        <f>IF(tbl_Customers[[#This Row],[total_eve_calls]]&lt;=80,"Low Calls",
IF(tbl_Customers[[#This Row],[total_eve_calls]]&lt;=120,"Medium Calls","High Calls"))</f>
        <v>Medium Calls</v>
      </c>
      <c r="AA1128" t="str">
        <f>IF(tbl_Customers[[#This Row],[total_eve_charge]]&lt;=15,"Low Charges",
IF(tbl_Customers[[#This Row],[total_eve_charge]]&lt;=20,"Medium Charges","High Charges"))</f>
        <v>Low Charges</v>
      </c>
      <c r="AB1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8" t="str">
        <f>IF(tbl_Customers[[#This Row],[number_vmail_messages]] = 0, "No Usage", IF(tbl_Customers[[#This Row],[number_vmail_messages]] &lt;= 20, "Low Usage", IF(tbl_Customers[[#This Row],[number_vmail_messages]] &lt;= 40, "Medium Usgae", "High Usage")))</f>
        <v>Medium Usgae</v>
      </c>
      <c r="AD1128" t="str">
        <f>IF(tbl_Customers[[#This Row],[total_day_minutes]]&lt;=150,"Low Usage", IF(tbl_Customers[[#This Row],[total_day_minutes]]&lt;=200,"Medium Usage", IF(tbl_Customers[[#This Row],[total_day_minutes]]&lt;=250,"High Usage","Very High Usage")))</f>
        <v>High Usage</v>
      </c>
      <c r="AE1128" t="str">
        <f>IF(tbl_Customers[[#This Row],[total_intl_calls]]&lt;=5,"Low Calls", IF(tbl_Customers[[#This Row],[total_intl_calls]]&lt;=10, "Medium Calls", "High Calls"))</f>
        <v>Low Calls</v>
      </c>
      <c r="AF11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28" s="36" t="str">
        <f>IF(tbl_Customers[[#This Row],[Churn_Risk_Score]]&gt;=10,"High Risk", IF(tbl_Customers[[#This Row],[Churn_Risk_Score]]&gt;=5,"Medium Risk","Low Risk"))</f>
        <v>Low Risk</v>
      </c>
    </row>
    <row r="1129" spans="1:33" x14ac:dyDescent="0.35">
      <c r="A1129">
        <v>1128</v>
      </c>
      <c r="B1129" t="s">
        <v>62</v>
      </c>
      <c r="C1129">
        <v>7</v>
      </c>
      <c r="D1129" t="s">
        <v>25</v>
      </c>
      <c r="E1129" t="s">
        <v>22</v>
      </c>
      <c r="F1129" t="s">
        <v>23</v>
      </c>
      <c r="G1129">
        <v>30</v>
      </c>
      <c r="H1129">
        <v>221.4</v>
      </c>
      <c r="I1129">
        <v>114</v>
      </c>
      <c r="J1129">
        <v>37.64</v>
      </c>
      <c r="K1129">
        <v>165.8</v>
      </c>
      <c r="L1129">
        <v>116</v>
      </c>
      <c r="M1129">
        <v>14.09</v>
      </c>
      <c r="N1129">
        <v>247</v>
      </c>
      <c r="O1129">
        <v>105</v>
      </c>
      <c r="P1129">
        <v>11.12</v>
      </c>
      <c r="Q1129">
        <v>10.8</v>
      </c>
      <c r="R1129">
        <v>12</v>
      </c>
      <c r="S1129">
        <v>2.92</v>
      </c>
      <c r="T1129">
        <v>1</v>
      </c>
      <c r="U1129" t="s">
        <v>22</v>
      </c>
      <c r="V1129">
        <f>IF(tbl_Customers[[#This Row],[churn]] = "yes", 1, 0)</f>
        <v>0</v>
      </c>
      <c r="W1129" t="str">
        <f>IF(tbl_Customers[[#This Row],[number_customer_service_calls]] &lt;= 1, "0-1 Calls", IF(tbl_Customers[[#This Row],[number_customer_service_calls]] &lt;= 3, "2-3 Calls", IF(tbl_Customers[[#This Row],[number_customer_service_calls]] &lt;=5, "4-5 Calls", "6+ Calls")))</f>
        <v>0-1 Calls</v>
      </c>
      <c r="X1129" t="str">
        <f>IF(tbl_Customers[[#This Row],[account_length]] &lt;= 50, "0-50", IF(tbl_Customers[[#This Row],[account_length]] &lt;=100, "51-100", IF(tbl_Customers[[#This Row],[account_length]] &lt;= 150, "101-150", "151+")))</f>
        <v>0-50</v>
      </c>
      <c r="Y1129" t="str">
        <f>IF(tbl_Customers[[#This Row],[total_intl_charge]] &lt;= 3, "Low Charges", "High Charges")</f>
        <v>Low Charges</v>
      </c>
      <c r="Z1129" t="str">
        <f>IF(tbl_Customers[[#This Row],[total_eve_calls]]&lt;=80,"Low Calls",
IF(tbl_Customers[[#This Row],[total_eve_calls]]&lt;=120,"Medium Calls","High Calls"))</f>
        <v>Medium Calls</v>
      </c>
      <c r="AA1129" t="str">
        <f>IF(tbl_Customers[[#This Row],[total_eve_charge]]&lt;=15,"Low Charges",
IF(tbl_Customers[[#This Row],[total_eve_charge]]&lt;=20,"Medium Charges","High Charges"))</f>
        <v>Low Charges</v>
      </c>
      <c r="AB1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9" t="str">
        <f>IF(tbl_Customers[[#This Row],[number_vmail_messages]] = 0, "No Usage", IF(tbl_Customers[[#This Row],[number_vmail_messages]] &lt;= 20, "Low Usage", IF(tbl_Customers[[#This Row],[number_vmail_messages]] &lt;= 40, "Medium Usgae", "High Usage")))</f>
        <v>Medium Usgae</v>
      </c>
      <c r="AD1129" t="str">
        <f>IF(tbl_Customers[[#This Row],[total_day_minutes]]&lt;=150,"Low Usage", IF(tbl_Customers[[#This Row],[total_day_minutes]]&lt;=200,"Medium Usage", IF(tbl_Customers[[#This Row],[total_day_minutes]]&lt;=250,"High Usage","Very High Usage")))</f>
        <v>High Usage</v>
      </c>
      <c r="AE1129" t="str">
        <f>IF(tbl_Customers[[#This Row],[total_intl_calls]]&lt;=5,"Low Calls", IF(tbl_Customers[[#This Row],[total_intl_calls]]&lt;=10, "Medium Calls", "High Calls"))</f>
        <v>High Calls</v>
      </c>
      <c r="AF11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29" s="36" t="str">
        <f>IF(tbl_Customers[[#This Row],[Churn_Risk_Score]]&gt;=10,"High Risk", IF(tbl_Customers[[#This Row],[Churn_Risk_Score]]&gt;=5,"Medium Risk","Low Risk"))</f>
        <v>Low Risk</v>
      </c>
    </row>
    <row r="1130" spans="1:33" x14ac:dyDescent="0.35">
      <c r="A1130">
        <v>1129</v>
      </c>
      <c r="B1130" t="s">
        <v>70</v>
      </c>
      <c r="C1130">
        <v>126</v>
      </c>
      <c r="D1130" t="s">
        <v>25</v>
      </c>
      <c r="E1130" t="s">
        <v>22</v>
      </c>
      <c r="F1130" t="s">
        <v>22</v>
      </c>
      <c r="G1130">
        <v>0</v>
      </c>
      <c r="H1130">
        <v>321.3</v>
      </c>
      <c r="I1130">
        <v>99</v>
      </c>
      <c r="J1130">
        <v>54.62</v>
      </c>
      <c r="K1130">
        <v>167.9</v>
      </c>
      <c r="L1130">
        <v>93</v>
      </c>
      <c r="M1130">
        <v>14.27</v>
      </c>
      <c r="N1130">
        <v>193.6</v>
      </c>
      <c r="O1130">
        <v>106</v>
      </c>
      <c r="P1130">
        <v>8.7100000000000009</v>
      </c>
      <c r="Q1130">
        <v>8</v>
      </c>
      <c r="R1130">
        <v>4</v>
      </c>
      <c r="S1130">
        <v>2.16</v>
      </c>
      <c r="T1130">
        <v>1</v>
      </c>
      <c r="U1130" t="s">
        <v>23</v>
      </c>
      <c r="V1130">
        <f>IF(tbl_Customers[[#This Row],[churn]] = "yes", 1, 0)</f>
        <v>1</v>
      </c>
      <c r="W1130" t="str">
        <f>IF(tbl_Customers[[#This Row],[number_customer_service_calls]] &lt;= 1, "0-1 Calls", IF(tbl_Customers[[#This Row],[number_customer_service_calls]] &lt;= 3, "2-3 Calls", IF(tbl_Customers[[#This Row],[number_customer_service_calls]] &lt;=5, "4-5 Calls", "6+ Calls")))</f>
        <v>0-1 Calls</v>
      </c>
      <c r="X1130" t="str">
        <f>IF(tbl_Customers[[#This Row],[account_length]] &lt;= 50, "0-50", IF(tbl_Customers[[#This Row],[account_length]] &lt;=100, "51-100", IF(tbl_Customers[[#This Row],[account_length]] &lt;= 150, "101-150", "151+")))</f>
        <v>101-150</v>
      </c>
      <c r="Y1130" t="str">
        <f>IF(tbl_Customers[[#This Row],[total_intl_charge]] &lt;= 3, "Low Charges", "High Charges")</f>
        <v>Low Charges</v>
      </c>
      <c r="Z1130" t="str">
        <f>IF(tbl_Customers[[#This Row],[total_eve_calls]]&lt;=80,"Low Calls",
IF(tbl_Customers[[#This Row],[total_eve_calls]]&lt;=120,"Medium Calls","High Calls"))</f>
        <v>Medium Calls</v>
      </c>
      <c r="AA1130" t="str">
        <f>IF(tbl_Customers[[#This Row],[total_eve_charge]]&lt;=15,"Low Charges",
IF(tbl_Customers[[#This Row],[total_eve_charge]]&lt;=20,"Medium Charges","High Charges"))</f>
        <v>Low Charges</v>
      </c>
      <c r="AB1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0" t="str">
        <f>IF(tbl_Customers[[#This Row],[number_vmail_messages]] = 0, "No Usage", IF(tbl_Customers[[#This Row],[number_vmail_messages]] &lt;= 20, "Low Usage", IF(tbl_Customers[[#This Row],[number_vmail_messages]] &lt;= 40, "Medium Usgae", "High Usage")))</f>
        <v>No Usage</v>
      </c>
      <c r="AD1130" t="str">
        <f>IF(tbl_Customers[[#This Row],[total_day_minutes]]&lt;=150,"Low Usage", IF(tbl_Customers[[#This Row],[total_day_minutes]]&lt;=200,"Medium Usage", IF(tbl_Customers[[#This Row],[total_day_minutes]]&lt;=250,"High Usage","Very High Usage")))</f>
        <v>Very High Usage</v>
      </c>
      <c r="AE1130" t="str">
        <f>IF(tbl_Customers[[#This Row],[total_intl_calls]]&lt;=5,"Low Calls", IF(tbl_Customers[[#This Row],[total_intl_calls]]&lt;=10, "Medium Calls", "High Calls"))</f>
        <v>Low Calls</v>
      </c>
      <c r="AF11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0" s="36" t="str">
        <f>IF(tbl_Customers[[#This Row],[Churn_Risk_Score]]&gt;=10,"High Risk", IF(tbl_Customers[[#This Row],[Churn_Risk_Score]]&gt;=5,"Medium Risk","Low Risk"))</f>
        <v>Medium Risk</v>
      </c>
    </row>
    <row r="1131" spans="1:33" x14ac:dyDescent="0.35">
      <c r="A1131">
        <v>1130</v>
      </c>
      <c r="B1131" t="s">
        <v>44</v>
      </c>
      <c r="C1131">
        <v>71</v>
      </c>
      <c r="D1131" t="s">
        <v>21</v>
      </c>
      <c r="E1131" t="s">
        <v>22</v>
      </c>
      <c r="F1131" t="s">
        <v>22</v>
      </c>
      <c r="G1131">
        <v>0</v>
      </c>
      <c r="H1131">
        <v>243.7</v>
      </c>
      <c r="I1131">
        <v>124</v>
      </c>
      <c r="J1131">
        <v>41.43</v>
      </c>
      <c r="K1131">
        <v>60</v>
      </c>
      <c r="L1131">
        <v>90</v>
      </c>
      <c r="M1131">
        <v>5.0999999999999996</v>
      </c>
      <c r="N1131">
        <v>189</v>
      </c>
      <c r="O1131">
        <v>129</v>
      </c>
      <c r="P1131">
        <v>8.5</v>
      </c>
      <c r="Q1131">
        <v>11.3</v>
      </c>
      <c r="R1131">
        <v>2</v>
      </c>
      <c r="S1131">
        <v>3.05</v>
      </c>
      <c r="T1131">
        <v>0</v>
      </c>
      <c r="U1131" t="s">
        <v>22</v>
      </c>
      <c r="V1131">
        <f>IF(tbl_Customers[[#This Row],[churn]] = "yes", 1, 0)</f>
        <v>0</v>
      </c>
      <c r="W1131" t="str">
        <f>IF(tbl_Customers[[#This Row],[number_customer_service_calls]] &lt;= 1, "0-1 Calls", IF(tbl_Customers[[#This Row],[number_customer_service_calls]] &lt;= 3, "2-3 Calls", IF(tbl_Customers[[#This Row],[number_customer_service_calls]] &lt;=5, "4-5 Calls", "6+ Calls")))</f>
        <v>0-1 Calls</v>
      </c>
      <c r="X1131" t="str">
        <f>IF(tbl_Customers[[#This Row],[account_length]] &lt;= 50, "0-50", IF(tbl_Customers[[#This Row],[account_length]] &lt;=100, "51-100", IF(tbl_Customers[[#This Row],[account_length]] &lt;= 150, "101-150", "151+")))</f>
        <v>51-100</v>
      </c>
      <c r="Y1131" t="str">
        <f>IF(tbl_Customers[[#This Row],[total_intl_charge]] &lt;= 3, "Low Charges", "High Charges")</f>
        <v>High Charges</v>
      </c>
      <c r="Z1131" t="str">
        <f>IF(tbl_Customers[[#This Row],[total_eve_calls]]&lt;=80,"Low Calls",
IF(tbl_Customers[[#This Row],[total_eve_calls]]&lt;=120,"Medium Calls","High Calls"))</f>
        <v>Medium Calls</v>
      </c>
      <c r="AA1131" t="str">
        <f>IF(tbl_Customers[[#This Row],[total_eve_charge]]&lt;=15,"Low Charges",
IF(tbl_Customers[[#This Row],[total_eve_charge]]&lt;=20,"Medium Charges","High Charges"))</f>
        <v>Low Charges</v>
      </c>
      <c r="AB1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1" t="str">
        <f>IF(tbl_Customers[[#This Row],[number_vmail_messages]] = 0, "No Usage", IF(tbl_Customers[[#This Row],[number_vmail_messages]] &lt;= 20, "Low Usage", IF(tbl_Customers[[#This Row],[number_vmail_messages]] &lt;= 40, "Medium Usgae", "High Usage")))</f>
        <v>No Usage</v>
      </c>
      <c r="AD1131" t="str">
        <f>IF(tbl_Customers[[#This Row],[total_day_minutes]]&lt;=150,"Low Usage", IF(tbl_Customers[[#This Row],[total_day_minutes]]&lt;=200,"Medium Usage", IF(tbl_Customers[[#This Row],[total_day_minutes]]&lt;=250,"High Usage","Very High Usage")))</f>
        <v>High Usage</v>
      </c>
      <c r="AE1131" t="str">
        <f>IF(tbl_Customers[[#This Row],[total_intl_calls]]&lt;=5,"Low Calls", IF(tbl_Customers[[#This Row],[total_intl_calls]]&lt;=10, "Medium Calls", "High Calls"))</f>
        <v>Low Calls</v>
      </c>
      <c r="AF11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31" s="36" t="str">
        <f>IF(tbl_Customers[[#This Row],[Churn_Risk_Score]]&gt;=10,"High Risk", IF(tbl_Customers[[#This Row],[Churn_Risk_Score]]&gt;=5,"Medium Risk","Low Risk"))</f>
        <v>Low Risk</v>
      </c>
    </row>
    <row r="1132" spans="1:33" x14ac:dyDescent="0.35">
      <c r="A1132">
        <v>1131</v>
      </c>
      <c r="B1132" t="s">
        <v>67</v>
      </c>
      <c r="C1132">
        <v>124</v>
      </c>
      <c r="D1132" t="s">
        <v>21</v>
      </c>
      <c r="E1132" t="s">
        <v>22</v>
      </c>
      <c r="F1132" t="s">
        <v>22</v>
      </c>
      <c r="G1132">
        <v>0</v>
      </c>
      <c r="H1132">
        <v>251.5</v>
      </c>
      <c r="I1132">
        <v>85</v>
      </c>
      <c r="J1132">
        <v>42.76</v>
      </c>
      <c r="K1132">
        <v>214.2</v>
      </c>
      <c r="L1132">
        <v>98</v>
      </c>
      <c r="M1132">
        <v>18.21</v>
      </c>
      <c r="N1132">
        <v>186.1</v>
      </c>
      <c r="O1132">
        <v>71</v>
      </c>
      <c r="P1132">
        <v>8.3699999999999992</v>
      </c>
      <c r="Q1132">
        <v>11.1</v>
      </c>
      <c r="R1132">
        <v>6</v>
      </c>
      <c r="S1132">
        <v>3</v>
      </c>
      <c r="T1132">
        <v>3</v>
      </c>
      <c r="U1132" t="s">
        <v>22</v>
      </c>
      <c r="V1132">
        <f>IF(tbl_Customers[[#This Row],[churn]] = "yes", 1, 0)</f>
        <v>0</v>
      </c>
      <c r="W1132" t="str">
        <f>IF(tbl_Customers[[#This Row],[number_customer_service_calls]] &lt;= 1, "0-1 Calls", IF(tbl_Customers[[#This Row],[number_customer_service_calls]] &lt;= 3, "2-3 Calls", IF(tbl_Customers[[#This Row],[number_customer_service_calls]] &lt;=5, "4-5 Calls", "6+ Calls")))</f>
        <v>2-3 Calls</v>
      </c>
      <c r="X1132" t="str">
        <f>IF(tbl_Customers[[#This Row],[account_length]] &lt;= 50, "0-50", IF(tbl_Customers[[#This Row],[account_length]] &lt;=100, "51-100", IF(tbl_Customers[[#This Row],[account_length]] &lt;= 150, "101-150", "151+")))</f>
        <v>101-150</v>
      </c>
      <c r="Y1132" t="str">
        <f>IF(tbl_Customers[[#This Row],[total_intl_charge]] &lt;= 3, "Low Charges", "High Charges")</f>
        <v>Low Charges</v>
      </c>
      <c r="Z1132" t="str">
        <f>IF(tbl_Customers[[#This Row],[total_eve_calls]]&lt;=80,"Low Calls",
IF(tbl_Customers[[#This Row],[total_eve_calls]]&lt;=120,"Medium Calls","High Calls"))</f>
        <v>Medium Calls</v>
      </c>
      <c r="AA1132" t="str">
        <f>IF(tbl_Customers[[#This Row],[total_eve_charge]]&lt;=15,"Low Charges",
IF(tbl_Customers[[#This Row],[total_eve_charge]]&lt;=20,"Medium Charges","High Charges"))</f>
        <v>Medium Charges</v>
      </c>
      <c r="AB1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2" t="str">
        <f>IF(tbl_Customers[[#This Row],[number_vmail_messages]] = 0, "No Usage", IF(tbl_Customers[[#This Row],[number_vmail_messages]] &lt;= 20, "Low Usage", IF(tbl_Customers[[#This Row],[number_vmail_messages]] &lt;= 40, "Medium Usgae", "High Usage")))</f>
        <v>No Usage</v>
      </c>
      <c r="AD1132" t="str">
        <f>IF(tbl_Customers[[#This Row],[total_day_minutes]]&lt;=150,"Low Usage", IF(tbl_Customers[[#This Row],[total_day_minutes]]&lt;=200,"Medium Usage", IF(tbl_Customers[[#This Row],[total_day_minutes]]&lt;=250,"High Usage","Very High Usage")))</f>
        <v>Very High Usage</v>
      </c>
      <c r="AE1132" t="str">
        <f>IF(tbl_Customers[[#This Row],[total_intl_calls]]&lt;=5,"Low Calls", IF(tbl_Customers[[#This Row],[total_intl_calls]]&lt;=10, "Medium Calls", "High Calls"))</f>
        <v>Medium Calls</v>
      </c>
      <c r="AF11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2" s="36" t="str">
        <f>IF(tbl_Customers[[#This Row],[Churn_Risk_Score]]&gt;=10,"High Risk", IF(tbl_Customers[[#This Row],[Churn_Risk_Score]]&gt;=5,"Medium Risk","Low Risk"))</f>
        <v>Medium Risk</v>
      </c>
    </row>
    <row r="1133" spans="1:33" x14ac:dyDescent="0.35">
      <c r="A1133">
        <v>1132</v>
      </c>
      <c r="B1133" t="s">
        <v>44</v>
      </c>
      <c r="C1133">
        <v>97</v>
      </c>
      <c r="D1133" t="s">
        <v>28</v>
      </c>
      <c r="E1133" t="s">
        <v>23</v>
      </c>
      <c r="F1133" t="s">
        <v>22</v>
      </c>
      <c r="G1133">
        <v>0</v>
      </c>
      <c r="H1133">
        <v>236.9</v>
      </c>
      <c r="I1133">
        <v>107</v>
      </c>
      <c r="J1133">
        <v>40.270000000000003</v>
      </c>
      <c r="K1133">
        <v>157.6</v>
      </c>
      <c r="L1133">
        <v>105</v>
      </c>
      <c r="M1133">
        <v>13.4</v>
      </c>
      <c r="N1133">
        <v>241</v>
      </c>
      <c r="O1133">
        <v>120</v>
      </c>
      <c r="P1133">
        <v>10.85</v>
      </c>
      <c r="Q1133">
        <v>7.3</v>
      </c>
      <c r="R1133">
        <v>2</v>
      </c>
      <c r="S1133">
        <v>1.97</v>
      </c>
      <c r="T1133">
        <v>0</v>
      </c>
      <c r="U1133" t="s">
        <v>23</v>
      </c>
      <c r="V1133">
        <f>IF(tbl_Customers[[#This Row],[churn]] = "yes", 1, 0)</f>
        <v>1</v>
      </c>
      <c r="W1133" t="str">
        <f>IF(tbl_Customers[[#This Row],[number_customer_service_calls]] &lt;= 1, "0-1 Calls", IF(tbl_Customers[[#This Row],[number_customer_service_calls]] &lt;= 3, "2-3 Calls", IF(tbl_Customers[[#This Row],[number_customer_service_calls]] &lt;=5, "4-5 Calls", "6+ Calls")))</f>
        <v>0-1 Calls</v>
      </c>
      <c r="X1133" t="str">
        <f>IF(tbl_Customers[[#This Row],[account_length]] &lt;= 50, "0-50", IF(tbl_Customers[[#This Row],[account_length]] &lt;=100, "51-100", IF(tbl_Customers[[#This Row],[account_length]] &lt;= 150, "101-150", "151+")))</f>
        <v>51-100</v>
      </c>
      <c r="Y1133" t="str">
        <f>IF(tbl_Customers[[#This Row],[total_intl_charge]] &lt;= 3, "Low Charges", "High Charges")</f>
        <v>Low Charges</v>
      </c>
      <c r="Z1133" t="str">
        <f>IF(tbl_Customers[[#This Row],[total_eve_calls]]&lt;=80,"Low Calls",
IF(tbl_Customers[[#This Row],[total_eve_calls]]&lt;=120,"Medium Calls","High Calls"))</f>
        <v>Medium Calls</v>
      </c>
      <c r="AA1133" t="str">
        <f>IF(tbl_Customers[[#This Row],[total_eve_charge]]&lt;=15,"Low Charges",
IF(tbl_Customers[[#This Row],[total_eve_charge]]&lt;=20,"Medium Charges","High Charges"))</f>
        <v>Low Charges</v>
      </c>
      <c r="AB1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3" t="str">
        <f>IF(tbl_Customers[[#This Row],[number_vmail_messages]] = 0, "No Usage", IF(tbl_Customers[[#This Row],[number_vmail_messages]] &lt;= 20, "Low Usage", IF(tbl_Customers[[#This Row],[number_vmail_messages]] &lt;= 40, "Medium Usgae", "High Usage")))</f>
        <v>No Usage</v>
      </c>
      <c r="AD1133" t="str">
        <f>IF(tbl_Customers[[#This Row],[total_day_minutes]]&lt;=150,"Low Usage", IF(tbl_Customers[[#This Row],[total_day_minutes]]&lt;=200,"Medium Usage", IF(tbl_Customers[[#This Row],[total_day_minutes]]&lt;=250,"High Usage","Very High Usage")))</f>
        <v>High Usage</v>
      </c>
      <c r="AE1133" t="str">
        <f>IF(tbl_Customers[[#This Row],[total_intl_calls]]&lt;=5,"Low Calls", IF(tbl_Customers[[#This Row],[total_intl_calls]]&lt;=10, "Medium Calls", "High Calls"))</f>
        <v>Low Calls</v>
      </c>
      <c r="AF11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33" s="36" t="str">
        <f>IF(tbl_Customers[[#This Row],[Churn_Risk_Score]]&gt;=10,"High Risk", IF(tbl_Customers[[#This Row],[Churn_Risk_Score]]&gt;=5,"Medium Risk","Low Risk"))</f>
        <v>Low Risk</v>
      </c>
    </row>
    <row r="1134" spans="1:33" x14ac:dyDescent="0.35">
      <c r="A1134">
        <v>1133</v>
      </c>
      <c r="B1134" t="s">
        <v>39</v>
      </c>
      <c r="C1134">
        <v>28</v>
      </c>
      <c r="D1134" t="s">
        <v>21</v>
      </c>
      <c r="E1134" t="s">
        <v>22</v>
      </c>
      <c r="F1134" t="s">
        <v>22</v>
      </c>
      <c r="G1134">
        <v>0</v>
      </c>
      <c r="H1134">
        <v>159.69999999999999</v>
      </c>
      <c r="I1134">
        <v>79</v>
      </c>
      <c r="J1134">
        <v>27.15</v>
      </c>
      <c r="K1134">
        <v>216.7</v>
      </c>
      <c r="L1134">
        <v>131</v>
      </c>
      <c r="M1134">
        <v>18.420000000000002</v>
      </c>
      <c r="N1134">
        <v>206.7</v>
      </c>
      <c r="O1134">
        <v>116</v>
      </c>
      <c r="P1134">
        <v>9.3000000000000007</v>
      </c>
      <c r="Q1134">
        <v>9.3000000000000007</v>
      </c>
      <c r="R1134">
        <v>3</v>
      </c>
      <c r="S1134">
        <v>2.5099999999999998</v>
      </c>
      <c r="T1134">
        <v>2</v>
      </c>
      <c r="U1134" t="s">
        <v>22</v>
      </c>
      <c r="V1134">
        <f>IF(tbl_Customers[[#This Row],[churn]] = "yes", 1, 0)</f>
        <v>0</v>
      </c>
      <c r="W1134" t="str">
        <f>IF(tbl_Customers[[#This Row],[number_customer_service_calls]] &lt;= 1, "0-1 Calls", IF(tbl_Customers[[#This Row],[number_customer_service_calls]] &lt;= 3, "2-3 Calls", IF(tbl_Customers[[#This Row],[number_customer_service_calls]] &lt;=5, "4-5 Calls", "6+ Calls")))</f>
        <v>2-3 Calls</v>
      </c>
      <c r="X1134" t="str">
        <f>IF(tbl_Customers[[#This Row],[account_length]] &lt;= 50, "0-50", IF(tbl_Customers[[#This Row],[account_length]] &lt;=100, "51-100", IF(tbl_Customers[[#This Row],[account_length]] &lt;= 150, "101-150", "151+")))</f>
        <v>0-50</v>
      </c>
      <c r="Y1134" t="str">
        <f>IF(tbl_Customers[[#This Row],[total_intl_charge]] &lt;= 3, "Low Charges", "High Charges")</f>
        <v>Low Charges</v>
      </c>
      <c r="Z1134" t="str">
        <f>IF(tbl_Customers[[#This Row],[total_eve_calls]]&lt;=80,"Low Calls",
IF(tbl_Customers[[#This Row],[total_eve_calls]]&lt;=120,"Medium Calls","High Calls"))</f>
        <v>High Calls</v>
      </c>
      <c r="AA1134" t="str">
        <f>IF(tbl_Customers[[#This Row],[total_eve_charge]]&lt;=15,"Low Charges",
IF(tbl_Customers[[#This Row],[total_eve_charge]]&lt;=20,"Medium Charges","High Charges"))</f>
        <v>Medium Charges</v>
      </c>
      <c r="AB1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4" t="str">
        <f>IF(tbl_Customers[[#This Row],[number_vmail_messages]] = 0, "No Usage", IF(tbl_Customers[[#This Row],[number_vmail_messages]] &lt;= 20, "Low Usage", IF(tbl_Customers[[#This Row],[number_vmail_messages]] &lt;= 40, "Medium Usgae", "High Usage")))</f>
        <v>No Usage</v>
      </c>
      <c r="AD1134" t="str">
        <f>IF(tbl_Customers[[#This Row],[total_day_minutes]]&lt;=150,"Low Usage", IF(tbl_Customers[[#This Row],[total_day_minutes]]&lt;=200,"Medium Usage", IF(tbl_Customers[[#This Row],[total_day_minutes]]&lt;=250,"High Usage","Very High Usage")))</f>
        <v>Medium Usage</v>
      </c>
      <c r="AE1134" t="str">
        <f>IF(tbl_Customers[[#This Row],[total_intl_calls]]&lt;=5,"Low Calls", IF(tbl_Customers[[#This Row],[total_intl_calls]]&lt;=10, "Medium Calls", "High Calls"))</f>
        <v>Low Calls</v>
      </c>
      <c r="AF11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34" s="36" t="str">
        <f>IF(tbl_Customers[[#This Row],[Churn_Risk_Score]]&gt;=10,"High Risk", IF(tbl_Customers[[#This Row],[Churn_Risk_Score]]&gt;=5,"Medium Risk","Low Risk"))</f>
        <v>Low Risk</v>
      </c>
    </row>
    <row r="1135" spans="1:33" x14ac:dyDescent="0.35">
      <c r="A1135">
        <v>1134</v>
      </c>
      <c r="B1135" t="s">
        <v>59</v>
      </c>
      <c r="C1135">
        <v>90</v>
      </c>
      <c r="D1135" t="s">
        <v>21</v>
      </c>
      <c r="E1135" t="s">
        <v>23</v>
      </c>
      <c r="F1135" t="s">
        <v>22</v>
      </c>
      <c r="G1135">
        <v>0</v>
      </c>
      <c r="H1135">
        <v>148.19999999999999</v>
      </c>
      <c r="I1135">
        <v>96</v>
      </c>
      <c r="J1135">
        <v>25.19</v>
      </c>
      <c r="K1135">
        <v>220.4</v>
      </c>
      <c r="L1135">
        <v>111</v>
      </c>
      <c r="M1135">
        <v>18.73</v>
      </c>
      <c r="N1135">
        <v>134.19999999999999</v>
      </c>
      <c r="O1135">
        <v>97</v>
      </c>
      <c r="P1135">
        <v>6.04</v>
      </c>
      <c r="Q1135">
        <v>9.1999999999999993</v>
      </c>
      <c r="R1135">
        <v>1</v>
      </c>
      <c r="S1135">
        <v>2.48</v>
      </c>
      <c r="T1135">
        <v>4</v>
      </c>
      <c r="U1135" t="s">
        <v>23</v>
      </c>
      <c r="V1135">
        <f>IF(tbl_Customers[[#This Row],[churn]] = "yes", 1, 0)</f>
        <v>1</v>
      </c>
      <c r="W1135" t="str">
        <f>IF(tbl_Customers[[#This Row],[number_customer_service_calls]] &lt;= 1, "0-1 Calls", IF(tbl_Customers[[#This Row],[number_customer_service_calls]] &lt;= 3, "2-3 Calls", IF(tbl_Customers[[#This Row],[number_customer_service_calls]] &lt;=5, "4-5 Calls", "6+ Calls")))</f>
        <v>4-5 Calls</v>
      </c>
      <c r="X1135" t="str">
        <f>IF(tbl_Customers[[#This Row],[account_length]] &lt;= 50, "0-50", IF(tbl_Customers[[#This Row],[account_length]] &lt;=100, "51-100", IF(tbl_Customers[[#This Row],[account_length]] &lt;= 150, "101-150", "151+")))</f>
        <v>51-100</v>
      </c>
      <c r="Y1135" t="str">
        <f>IF(tbl_Customers[[#This Row],[total_intl_charge]] &lt;= 3, "Low Charges", "High Charges")</f>
        <v>Low Charges</v>
      </c>
      <c r="Z1135" t="str">
        <f>IF(tbl_Customers[[#This Row],[total_eve_calls]]&lt;=80,"Low Calls",
IF(tbl_Customers[[#This Row],[total_eve_calls]]&lt;=120,"Medium Calls","High Calls"))</f>
        <v>Medium Calls</v>
      </c>
      <c r="AA1135" t="str">
        <f>IF(tbl_Customers[[#This Row],[total_eve_charge]]&lt;=15,"Low Charges",
IF(tbl_Customers[[#This Row],[total_eve_charge]]&lt;=20,"Medium Charges","High Charges"))</f>
        <v>Medium Charges</v>
      </c>
      <c r="AB1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5" t="str">
        <f>IF(tbl_Customers[[#This Row],[number_vmail_messages]] = 0, "No Usage", IF(tbl_Customers[[#This Row],[number_vmail_messages]] &lt;= 20, "Low Usage", IF(tbl_Customers[[#This Row],[number_vmail_messages]] &lt;= 40, "Medium Usgae", "High Usage")))</f>
        <v>No Usage</v>
      </c>
      <c r="AD1135" t="str">
        <f>IF(tbl_Customers[[#This Row],[total_day_minutes]]&lt;=150,"Low Usage", IF(tbl_Customers[[#This Row],[total_day_minutes]]&lt;=200,"Medium Usage", IF(tbl_Customers[[#This Row],[total_day_minutes]]&lt;=250,"High Usage","Very High Usage")))</f>
        <v>Low Usage</v>
      </c>
      <c r="AE1135" t="str">
        <f>IF(tbl_Customers[[#This Row],[total_intl_calls]]&lt;=5,"Low Calls", IF(tbl_Customers[[#This Row],[total_intl_calls]]&lt;=10, "Medium Calls", "High Calls"))</f>
        <v>Low Calls</v>
      </c>
      <c r="AF11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35" s="36" t="str">
        <f>IF(tbl_Customers[[#This Row],[Churn_Risk_Score]]&gt;=10,"High Risk", IF(tbl_Customers[[#This Row],[Churn_Risk_Score]]&gt;=5,"Medium Risk","Low Risk"))</f>
        <v>Medium Risk</v>
      </c>
    </row>
    <row r="1136" spans="1:33" x14ac:dyDescent="0.35">
      <c r="A1136">
        <v>1135</v>
      </c>
      <c r="B1136" t="s">
        <v>45</v>
      </c>
      <c r="C1136">
        <v>190</v>
      </c>
      <c r="D1136" t="s">
        <v>25</v>
      </c>
      <c r="E1136" t="s">
        <v>22</v>
      </c>
      <c r="F1136" t="s">
        <v>22</v>
      </c>
      <c r="G1136">
        <v>0</v>
      </c>
      <c r="H1136">
        <v>150.9</v>
      </c>
      <c r="I1136">
        <v>86</v>
      </c>
      <c r="J1136">
        <v>25.65</v>
      </c>
      <c r="K1136">
        <v>268.60000000000002</v>
      </c>
      <c r="L1136">
        <v>129</v>
      </c>
      <c r="M1136">
        <v>22.83</v>
      </c>
      <c r="N1136">
        <v>179.9</v>
      </c>
      <c r="O1136">
        <v>73</v>
      </c>
      <c r="P1136">
        <v>8.1</v>
      </c>
      <c r="Q1136">
        <v>14.7</v>
      </c>
      <c r="R1136">
        <v>1</v>
      </c>
      <c r="S1136">
        <v>3.97</v>
      </c>
      <c r="T1136">
        <v>1</v>
      </c>
      <c r="U1136" t="s">
        <v>22</v>
      </c>
      <c r="V1136">
        <f>IF(tbl_Customers[[#This Row],[churn]] = "yes", 1, 0)</f>
        <v>0</v>
      </c>
      <c r="W1136" t="str">
        <f>IF(tbl_Customers[[#This Row],[number_customer_service_calls]] &lt;= 1, "0-1 Calls", IF(tbl_Customers[[#This Row],[number_customer_service_calls]] &lt;= 3, "2-3 Calls", IF(tbl_Customers[[#This Row],[number_customer_service_calls]] &lt;=5, "4-5 Calls", "6+ Calls")))</f>
        <v>0-1 Calls</v>
      </c>
      <c r="X1136" t="str">
        <f>IF(tbl_Customers[[#This Row],[account_length]] &lt;= 50, "0-50", IF(tbl_Customers[[#This Row],[account_length]] &lt;=100, "51-100", IF(tbl_Customers[[#This Row],[account_length]] &lt;= 150, "101-150", "151+")))</f>
        <v>151+</v>
      </c>
      <c r="Y1136" t="str">
        <f>IF(tbl_Customers[[#This Row],[total_intl_charge]] &lt;= 3, "Low Charges", "High Charges")</f>
        <v>High Charges</v>
      </c>
      <c r="Z1136" t="str">
        <f>IF(tbl_Customers[[#This Row],[total_eve_calls]]&lt;=80,"Low Calls",
IF(tbl_Customers[[#This Row],[total_eve_calls]]&lt;=120,"Medium Calls","High Calls"))</f>
        <v>High Calls</v>
      </c>
      <c r="AA1136" t="str">
        <f>IF(tbl_Customers[[#This Row],[total_eve_charge]]&lt;=15,"Low Charges",
IF(tbl_Customers[[#This Row],[total_eve_charge]]&lt;=20,"Medium Charges","High Charges"))</f>
        <v>High Charges</v>
      </c>
      <c r="AB1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6" t="str">
        <f>IF(tbl_Customers[[#This Row],[number_vmail_messages]] = 0, "No Usage", IF(tbl_Customers[[#This Row],[number_vmail_messages]] &lt;= 20, "Low Usage", IF(tbl_Customers[[#This Row],[number_vmail_messages]] &lt;= 40, "Medium Usgae", "High Usage")))</f>
        <v>No Usage</v>
      </c>
      <c r="AD1136" t="str">
        <f>IF(tbl_Customers[[#This Row],[total_day_minutes]]&lt;=150,"Low Usage", IF(tbl_Customers[[#This Row],[total_day_minutes]]&lt;=200,"Medium Usage", IF(tbl_Customers[[#This Row],[total_day_minutes]]&lt;=250,"High Usage","Very High Usage")))</f>
        <v>Medium Usage</v>
      </c>
      <c r="AE1136" t="str">
        <f>IF(tbl_Customers[[#This Row],[total_intl_calls]]&lt;=5,"Low Calls", IF(tbl_Customers[[#This Row],[total_intl_calls]]&lt;=10, "Medium Calls", "High Calls"))</f>
        <v>Low Calls</v>
      </c>
      <c r="AF11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36" s="36" t="str">
        <f>IF(tbl_Customers[[#This Row],[Churn_Risk_Score]]&gt;=10,"High Risk", IF(tbl_Customers[[#This Row],[Churn_Risk_Score]]&gt;=5,"Medium Risk","Low Risk"))</f>
        <v>Low Risk</v>
      </c>
    </row>
    <row r="1137" spans="1:33" x14ac:dyDescent="0.35">
      <c r="A1137">
        <v>1136</v>
      </c>
      <c r="B1137" t="s">
        <v>72</v>
      </c>
      <c r="C1137">
        <v>31</v>
      </c>
      <c r="D1137" t="s">
        <v>21</v>
      </c>
      <c r="E1137" t="s">
        <v>22</v>
      </c>
      <c r="F1137" t="s">
        <v>23</v>
      </c>
      <c r="G1137">
        <v>28</v>
      </c>
      <c r="H1137">
        <v>210.5</v>
      </c>
      <c r="I1137">
        <v>101</v>
      </c>
      <c r="J1137">
        <v>35.79</v>
      </c>
      <c r="K1137">
        <v>250.5</v>
      </c>
      <c r="L1137">
        <v>86</v>
      </c>
      <c r="M1137">
        <v>21.29</v>
      </c>
      <c r="N1137">
        <v>241.6</v>
      </c>
      <c r="O1137">
        <v>125</v>
      </c>
      <c r="P1137">
        <v>10.87</v>
      </c>
      <c r="Q1137">
        <v>11.5</v>
      </c>
      <c r="R1137">
        <v>2</v>
      </c>
      <c r="S1137">
        <v>3.11</v>
      </c>
      <c r="T1137">
        <v>1</v>
      </c>
      <c r="U1137" t="s">
        <v>22</v>
      </c>
      <c r="V1137">
        <f>IF(tbl_Customers[[#This Row],[churn]] = "yes", 1, 0)</f>
        <v>0</v>
      </c>
      <c r="W1137" t="str">
        <f>IF(tbl_Customers[[#This Row],[number_customer_service_calls]] &lt;= 1, "0-1 Calls", IF(tbl_Customers[[#This Row],[number_customer_service_calls]] &lt;= 3, "2-3 Calls", IF(tbl_Customers[[#This Row],[number_customer_service_calls]] &lt;=5, "4-5 Calls", "6+ Calls")))</f>
        <v>0-1 Calls</v>
      </c>
      <c r="X1137" t="str">
        <f>IF(tbl_Customers[[#This Row],[account_length]] &lt;= 50, "0-50", IF(tbl_Customers[[#This Row],[account_length]] &lt;=100, "51-100", IF(tbl_Customers[[#This Row],[account_length]] &lt;= 150, "101-150", "151+")))</f>
        <v>0-50</v>
      </c>
      <c r="Y1137" t="str">
        <f>IF(tbl_Customers[[#This Row],[total_intl_charge]] &lt;= 3, "Low Charges", "High Charges")</f>
        <v>High Charges</v>
      </c>
      <c r="Z1137" t="str">
        <f>IF(tbl_Customers[[#This Row],[total_eve_calls]]&lt;=80,"Low Calls",
IF(tbl_Customers[[#This Row],[total_eve_calls]]&lt;=120,"Medium Calls","High Calls"))</f>
        <v>Medium Calls</v>
      </c>
      <c r="AA1137" t="str">
        <f>IF(tbl_Customers[[#This Row],[total_eve_charge]]&lt;=15,"Low Charges",
IF(tbl_Customers[[#This Row],[total_eve_charge]]&lt;=20,"Medium Charges","High Charges"))</f>
        <v>High Charges</v>
      </c>
      <c r="AB1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7" t="str">
        <f>IF(tbl_Customers[[#This Row],[number_vmail_messages]] = 0, "No Usage", IF(tbl_Customers[[#This Row],[number_vmail_messages]] &lt;= 20, "Low Usage", IF(tbl_Customers[[#This Row],[number_vmail_messages]] &lt;= 40, "Medium Usgae", "High Usage")))</f>
        <v>Medium Usgae</v>
      </c>
      <c r="AD1137" t="str">
        <f>IF(tbl_Customers[[#This Row],[total_day_minutes]]&lt;=150,"Low Usage", IF(tbl_Customers[[#This Row],[total_day_minutes]]&lt;=200,"Medium Usage", IF(tbl_Customers[[#This Row],[total_day_minutes]]&lt;=250,"High Usage","Very High Usage")))</f>
        <v>High Usage</v>
      </c>
      <c r="AE1137" t="str">
        <f>IF(tbl_Customers[[#This Row],[total_intl_calls]]&lt;=5,"Low Calls", IF(tbl_Customers[[#This Row],[total_intl_calls]]&lt;=10, "Medium Calls", "High Calls"))</f>
        <v>Low Calls</v>
      </c>
      <c r="AF11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37" s="36" t="str">
        <f>IF(tbl_Customers[[#This Row],[Churn_Risk_Score]]&gt;=10,"High Risk", IF(tbl_Customers[[#This Row],[Churn_Risk_Score]]&gt;=5,"Medium Risk","Low Risk"))</f>
        <v>Low Risk</v>
      </c>
    </row>
    <row r="1138" spans="1:33" x14ac:dyDescent="0.35">
      <c r="A1138">
        <v>1137</v>
      </c>
      <c r="B1138" t="s">
        <v>49</v>
      </c>
      <c r="C1138">
        <v>73</v>
      </c>
      <c r="D1138" t="s">
        <v>28</v>
      </c>
      <c r="E1138" t="s">
        <v>22</v>
      </c>
      <c r="F1138" t="s">
        <v>22</v>
      </c>
      <c r="G1138">
        <v>0</v>
      </c>
      <c r="H1138">
        <v>254.7</v>
      </c>
      <c r="I1138">
        <v>80</v>
      </c>
      <c r="J1138">
        <v>43.3</v>
      </c>
      <c r="K1138">
        <v>90.2</v>
      </c>
      <c r="L1138">
        <v>79</v>
      </c>
      <c r="M1138">
        <v>7.67</v>
      </c>
      <c r="N1138">
        <v>153.4</v>
      </c>
      <c r="O1138">
        <v>60</v>
      </c>
      <c r="P1138">
        <v>6.9</v>
      </c>
      <c r="Q1138">
        <v>10.6</v>
      </c>
      <c r="R1138">
        <v>8</v>
      </c>
      <c r="S1138">
        <v>2.86</v>
      </c>
      <c r="T1138">
        <v>0</v>
      </c>
      <c r="U1138" t="s">
        <v>22</v>
      </c>
      <c r="V1138">
        <f>IF(tbl_Customers[[#This Row],[churn]] = "yes", 1, 0)</f>
        <v>0</v>
      </c>
      <c r="W1138" t="str">
        <f>IF(tbl_Customers[[#This Row],[number_customer_service_calls]] &lt;= 1, "0-1 Calls", IF(tbl_Customers[[#This Row],[number_customer_service_calls]] &lt;= 3, "2-3 Calls", IF(tbl_Customers[[#This Row],[number_customer_service_calls]] &lt;=5, "4-5 Calls", "6+ Calls")))</f>
        <v>0-1 Calls</v>
      </c>
      <c r="X1138" t="str">
        <f>IF(tbl_Customers[[#This Row],[account_length]] &lt;= 50, "0-50", IF(tbl_Customers[[#This Row],[account_length]] &lt;=100, "51-100", IF(tbl_Customers[[#This Row],[account_length]] &lt;= 150, "101-150", "151+")))</f>
        <v>51-100</v>
      </c>
      <c r="Y1138" t="str">
        <f>IF(tbl_Customers[[#This Row],[total_intl_charge]] &lt;= 3, "Low Charges", "High Charges")</f>
        <v>Low Charges</v>
      </c>
      <c r="Z1138" t="str">
        <f>IF(tbl_Customers[[#This Row],[total_eve_calls]]&lt;=80,"Low Calls",
IF(tbl_Customers[[#This Row],[total_eve_calls]]&lt;=120,"Medium Calls","High Calls"))</f>
        <v>Low Calls</v>
      </c>
      <c r="AA1138" t="str">
        <f>IF(tbl_Customers[[#This Row],[total_eve_charge]]&lt;=15,"Low Charges",
IF(tbl_Customers[[#This Row],[total_eve_charge]]&lt;=20,"Medium Charges","High Charges"))</f>
        <v>Low Charges</v>
      </c>
      <c r="AB1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8" t="str">
        <f>IF(tbl_Customers[[#This Row],[number_vmail_messages]] = 0, "No Usage", IF(tbl_Customers[[#This Row],[number_vmail_messages]] &lt;= 20, "Low Usage", IF(tbl_Customers[[#This Row],[number_vmail_messages]] &lt;= 40, "Medium Usgae", "High Usage")))</f>
        <v>No Usage</v>
      </c>
      <c r="AD1138" t="str">
        <f>IF(tbl_Customers[[#This Row],[total_day_minutes]]&lt;=150,"Low Usage", IF(tbl_Customers[[#This Row],[total_day_minutes]]&lt;=200,"Medium Usage", IF(tbl_Customers[[#This Row],[total_day_minutes]]&lt;=250,"High Usage","Very High Usage")))</f>
        <v>Very High Usage</v>
      </c>
      <c r="AE1138" t="str">
        <f>IF(tbl_Customers[[#This Row],[total_intl_calls]]&lt;=5,"Low Calls", IF(tbl_Customers[[#This Row],[total_intl_calls]]&lt;=10, "Medium Calls", "High Calls"))</f>
        <v>Medium Calls</v>
      </c>
      <c r="AF11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8" s="36" t="str">
        <f>IF(tbl_Customers[[#This Row],[Churn_Risk_Score]]&gt;=10,"High Risk", IF(tbl_Customers[[#This Row],[Churn_Risk_Score]]&gt;=5,"Medium Risk","Low Risk"))</f>
        <v>Medium Risk</v>
      </c>
    </row>
    <row r="1139" spans="1:33" x14ac:dyDescent="0.35">
      <c r="A1139">
        <v>1138</v>
      </c>
      <c r="B1139" t="s">
        <v>27</v>
      </c>
      <c r="C1139">
        <v>111</v>
      </c>
      <c r="D1139" t="s">
        <v>21</v>
      </c>
      <c r="E1139" t="s">
        <v>22</v>
      </c>
      <c r="F1139" t="s">
        <v>22</v>
      </c>
      <c r="G1139">
        <v>0</v>
      </c>
      <c r="H1139">
        <v>284.39999999999998</v>
      </c>
      <c r="I1139">
        <v>89</v>
      </c>
      <c r="J1139">
        <v>48.35</v>
      </c>
      <c r="K1139">
        <v>157</v>
      </c>
      <c r="L1139">
        <v>113</v>
      </c>
      <c r="M1139">
        <v>13.35</v>
      </c>
      <c r="N1139">
        <v>242.8</v>
      </c>
      <c r="O1139">
        <v>91</v>
      </c>
      <c r="P1139">
        <v>10.93</v>
      </c>
      <c r="Q1139">
        <v>8.4</v>
      </c>
      <c r="R1139">
        <v>8</v>
      </c>
      <c r="S1139">
        <v>2.27</v>
      </c>
      <c r="T1139">
        <v>0</v>
      </c>
      <c r="U1139" t="s">
        <v>23</v>
      </c>
      <c r="V1139">
        <f>IF(tbl_Customers[[#This Row],[churn]] = "yes", 1, 0)</f>
        <v>1</v>
      </c>
      <c r="W1139" t="str">
        <f>IF(tbl_Customers[[#This Row],[number_customer_service_calls]] &lt;= 1, "0-1 Calls", IF(tbl_Customers[[#This Row],[number_customer_service_calls]] &lt;= 3, "2-3 Calls", IF(tbl_Customers[[#This Row],[number_customer_service_calls]] &lt;=5, "4-5 Calls", "6+ Calls")))</f>
        <v>0-1 Calls</v>
      </c>
      <c r="X1139" t="str">
        <f>IF(tbl_Customers[[#This Row],[account_length]] &lt;= 50, "0-50", IF(tbl_Customers[[#This Row],[account_length]] &lt;=100, "51-100", IF(tbl_Customers[[#This Row],[account_length]] &lt;= 150, "101-150", "151+")))</f>
        <v>101-150</v>
      </c>
      <c r="Y1139" t="str">
        <f>IF(tbl_Customers[[#This Row],[total_intl_charge]] &lt;= 3, "Low Charges", "High Charges")</f>
        <v>Low Charges</v>
      </c>
      <c r="Z1139" t="str">
        <f>IF(tbl_Customers[[#This Row],[total_eve_calls]]&lt;=80,"Low Calls",
IF(tbl_Customers[[#This Row],[total_eve_calls]]&lt;=120,"Medium Calls","High Calls"))</f>
        <v>Medium Calls</v>
      </c>
      <c r="AA1139" t="str">
        <f>IF(tbl_Customers[[#This Row],[total_eve_charge]]&lt;=15,"Low Charges",
IF(tbl_Customers[[#This Row],[total_eve_charge]]&lt;=20,"Medium Charges","High Charges"))</f>
        <v>Low Charges</v>
      </c>
      <c r="AB1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9" t="str">
        <f>IF(tbl_Customers[[#This Row],[number_vmail_messages]] = 0, "No Usage", IF(tbl_Customers[[#This Row],[number_vmail_messages]] &lt;= 20, "Low Usage", IF(tbl_Customers[[#This Row],[number_vmail_messages]] &lt;= 40, "Medium Usgae", "High Usage")))</f>
        <v>No Usage</v>
      </c>
      <c r="AD1139" t="str">
        <f>IF(tbl_Customers[[#This Row],[total_day_minutes]]&lt;=150,"Low Usage", IF(tbl_Customers[[#This Row],[total_day_minutes]]&lt;=200,"Medium Usage", IF(tbl_Customers[[#This Row],[total_day_minutes]]&lt;=250,"High Usage","Very High Usage")))</f>
        <v>Very High Usage</v>
      </c>
      <c r="AE1139" t="str">
        <f>IF(tbl_Customers[[#This Row],[total_intl_calls]]&lt;=5,"Low Calls", IF(tbl_Customers[[#This Row],[total_intl_calls]]&lt;=10, "Medium Calls", "High Calls"))</f>
        <v>Medium Calls</v>
      </c>
      <c r="AF11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9" s="36" t="str">
        <f>IF(tbl_Customers[[#This Row],[Churn_Risk_Score]]&gt;=10,"High Risk", IF(tbl_Customers[[#This Row],[Churn_Risk_Score]]&gt;=5,"Medium Risk","Low Risk"))</f>
        <v>Medium Risk</v>
      </c>
    </row>
    <row r="1140" spans="1:33" x14ac:dyDescent="0.35">
      <c r="A1140">
        <v>1139</v>
      </c>
      <c r="B1140" t="s">
        <v>57</v>
      </c>
      <c r="C1140">
        <v>98</v>
      </c>
      <c r="D1140" t="s">
        <v>21</v>
      </c>
      <c r="E1140" t="s">
        <v>22</v>
      </c>
      <c r="F1140" t="s">
        <v>22</v>
      </c>
      <c r="G1140">
        <v>0</v>
      </c>
      <c r="H1140">
        <v>0</v>
      </c>
      <c r="I1140">
        <v>0</v>
      </c>
      <c r="J1140">
        <v>0</v>
      </c>
      <c r="K1140">
        <v>159.6</v>
      </c>
      <c r="L1140">
        <v>130</v>
      </c>
      <c r="M1140">
        <v>13.57</v>
      </c>
      <c r="N1140">
        <v>167.1</v>
      </c>
      <c r="O1140">
        <v>88</v>
      </c>
      <c r="P1140">
        <v>7.52</v>
      </c>
      <c r="Q1140">
        <v>6.8</v>
      </c>
      <c r="R1140">
        <v>1</v>
      </c>
      <c r="S1140">
        <v>1.84</v>
      </c>
      <c r="T1140">
        <v>4</v>
      </c>
      <c r="U1140" t="s">
        <v>23</v>
      </c>
      <c r="V1140">
        <f>IF(tbl_Customers[[#This Row],[churn]] = "yes", 1, 0)</f>
        <v>1</v>
      </c>
      <c r="W1140" t="str">
        <f>IF(tbl_Customers[[#This Row],[number_customer_service_calls]] &lt;= 1, "0-1 Calls", IF(tbl_Customers[[#This Row],[number_customer_service_calls]] &lt;= 3, "2-3 Calls", IF(tbl_Customers[[#This Row],[number_customer_service_calls]] &lt;=5, "4-5 Calls", "6+ Calls")))</f>
        <v>4-5 Calls</v>
      </c>
      <c r="X1140" t="str">
        <f>IF(tbl_Customers[[#This Row],[account_length]] &lt;= 50, "0-50", IF(tbl_Customers[[#This Row],[account_length]] &lt;=100, "51-100", IF(tbl_Customers[[#This Row],[account_length]] &lt;= 150, "101-150", "151+")))</f>
        <v>51-100</v>
      </c>
      <c r="Y1140" t="str">
        <f>IF(tbl_Customers[[#This Row],[total_intl_charge]] &lt;= 3, "Low Charges", "High Charges")</f>
        <v>Low Charges</v>
      </c>
      <c r="Z1140" t="str">
        <f>IF(tbl_Customers[[#This Row],[total_eve_calls]]&lt;=80,"Low Calls",
IF(tbl_Customers[[#This Row],[total_eve_calls]]&lt;=120,"Medium Calls","High Calls"))</f>
        <v>High Calls</v>
      </c>
      <c r="AA1140" t="str">
        <f>IF(tbl_Customers[[#This Row],[total_eve_charge]]&lt;=15,"Low Charges",
IF(tbl_Customers[[#This Row],[total_eve_charge]]&lt;=20,"Medium Charges","High Charges"))</f>
        <v>Low Charges</v>
      </c>
      <c r="AB1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40" t="str">
        <f>IF(tbl_Customers[[#This Row],[number_vmail_messages]] = 0, "No Usage", IF(tbl_Customers[[#This Row],[number_vmail_messages]] &lt;= 20, "Low Usage", IF(tbl_Customers[[#This Row],[number_vmail_messages]] &lt;= 40, "Medium Usgae", "High Usage")))</f>
        <v>No Usage</v>
      </c>
      <c r="AD1140" t="str">
        <f>IF(tbl_Customers[[#This Row],[total_day_minutes]]&lt;=150,"Low Usage", IF(tbl_Customers[[#This Row],[total_day_minutes]]&lt;=200,"Medium Usage", IF(tbl_Customers[[#This Row],[total_day_minutes]]&lt;=250,"High Usage","Very High Usage")))</f>
        <v>Low Usage</v>
      </c>
      <c r="AE1140" t="str">
        <f>IF(tbl_Customers[[#This Row],[total_intl_calls]]&lt;=5,"Low Calls", IF(tbl_Customers[[#This Row],[total_intl_calls]]&lt;=10, "Medium Calls", "High Calls"))</f>
        <v>Low Calls</v>
      </c>
      <c r="AF11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40" s="36" t="str">
        <f>IF(tbl_Customers[[#This Row],[Churn_Risk_Score]]&gt;=10,"High Risk", IF(tbl_Customers[[#This Row],[Churn_Risk_Score]]&gt;=5,"Medium Risk","Low Risk"))</f>
        <v>Medium Risk</v>
      </c>
    </row>
    <row r="1141" spans="1:33" x14ac:dyDescent="0.35">
      <c r="A1141">
        <v>1140</v>
      </c>
      <c r="B1141" t="s">
        <v>73</v>
      </c>
      <c r="C1141">
        <v>106</v>
      </c>
      <c r="D1141" t="s">
        <v>25</v>
      </c>
      <c r="E1141" t="s">
        <v>23</v>
      </c>
      <c r="F1141" t="s">
        <v>22</v>
      </c>
      <c r="G1141">
        <v>0</v>
      </c>
      <c r="H1141">
        <v>133.69999999999999</v>
      </c>
      <c r="I1141">
        <v>45</v>
      </c>
      <c r="J1141">
        <v>22.73</v>
      </c>
      <c r="K1141">
        <v>187.8</v>
      </c>
      <c r="L1141">
        <v>107</v>
      </c>
      <c r="M1141">
        <v>15.96</v>
      </c>
      <c r="N1141">
        <v>181.9</v>
      </c>
      <c r="O1141">
        <v>89</v>
      </c>
      <c r="P1141">
        <v>8.19</v>
      </c>
      <c r="Q1141">
        <v>10.7</v>
      </c>
      <c r="R1141">
        <v>2</v>
      </c>
      <c r="S1141">
        <v>2.89</v>
      </c>
      <c r="T1141">
        <v>1</v>
      </c>
      <c r="U1141" t="s">
        <v>23</v>
      </c>
      <c r="V1141">
        <f>IF(tbl_Customers[[#This Row],[churn]] = "yes", 1, 0)</f>
        <v>1</v>
      </c>
      <c r="W1141" t="str">
        <f>IF(tbl_Customers[[#This Row],[number_customer_service_calls]] &lt;= 1, "0-1 Calls", IF(tbl_Customers[[#This Row],[number_customer_service_calls]] &lt;= 3, "2-3 Calls", IF(tbl_Customers[[#This Row],[number_customer_service_calls]] &lt;=5, "4-5 Calls", "6+ Calls")))</f>
        <v>0-1 Calls</v>
      </c>
      <c r="X1141" t="str">
        <f>IF(tbl_Customers[[#This Row],[account_length]] &lt;= 50, "0-50", IF(tbl_Customers[[#This Row],[account_length]] &lt;=100, "51-100", IF(tbl_Customers[[#This Row],[account_length]] &lt;= 150, "101-150", "151+")))</f>
        <v>101-150</v>
      </c>
      <c r="Y1141" t="str">
        <f>IF(tbl_Customers[[#This Row],[total_intl_charge]] &lt;= 3, "Low Charges", "High Charges")</f>
        <v>Low Charges</v>
      </c>
      <c r="Z1141" t="str">
        <f>IF(tbl_Customers[[#This Row],[total_eve_calls]]&lt;=80,"Low Calls",
IF(tbl_Customers[[#This Row],[total_eve_calls]]&lt;=120,"Medium Calls","High Calls"))</f>
        <v>Medium Calls</v>
      </c>
      <c r="AA1141" t="str">
        <f>IF(tbl_Customers[[#This Row],[total_eve_charge]]&lt;=15,"Low Charges",
IF(tbl_Customers[[#This Row],[total_eve_charge]]&lt;=20,"Medium Charges","High Charges"))</f>
        <v>Medium Charges</v>
      </c>
      <c r="AB1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1" t="str">
        <f>IF(tbl_Customers[[#This Row],[number_vmail_messages]] = 0, "No Usage", IF(tbl_Customers[[#This Row],[number_vmail_messages]] &lt;= 20, "Low Usage", IF(tbl_Customers[[#This Row],[number_vmail_messages]] &lt;= 40, "Medium Usgae", "High Usage")))</f>
        <v>No Usage</v>
      </c>
      <c r="AD1141" t="str">
        <f>IF(tbl_Customers[[#This Row],[total_day_minutes]]&lt;=150,"Low Usage", IF(tbl_Customers[[#This Row],[total_day_minutes]]&lt;=200,"Medium Usage", IF(tbl_Customers[[#This Row],[total_day_minutes]]&lt;=250,"High Usage","Very High Usage")))</f>
        <v>Low Usage</v>
      </c>
      <c r="AE1141" t="str">
        <f>IF(tbl_Customers[[#This Row],[total_intl_calls]]&lt;=5,"Low Calls", IF(tbl_Customers[[#This Row],[total_intl_calls]]&lt;=10, "Medium Calls", "High Calls"))</f>
        <v>Low Calls</v>
      </c>
      <c r="AF11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41" s="36" t="str">
        <f>IF(tbl_Customers[[#This Row],[Churn_Risk_Score]]&gt;=10,"High Risk", IF(tbl_Customers[[#This Row],[Churn_Risk_Score]]&gt;=5,"Medium Risk","Low Risk"))</f>
        <v>Low Risk</v>
      </c>
    </row>
    <row r="1142" spans="1:33" x14ac:dyDescent="0.35">
      <c r="A1142">
        <v>1141</v>
      </c>
      <c r="B1142" t="s">
        <v>58</v>
      </c>
      <c r="C1142">
        <v>111</v>
      </c>
      <c r="D1142" t="s">
        <v>25</v>
      </c>
      <c r="E1142" t="s">
        <v>22</v>
      </c>
      <c r="F1142" t="s">
        <v>22</v>
      </c>
      <c r="G1142">
        <v>0</v>
      </c>
      <c r="H1142">
        <v>224.9</v>
      </c>
      <c r="I1142">
        <v>117</v>
      </c>
      <c r="J1142">
        <v>38.229999999999997</v>
      </c>
      <c r="K1142">
        <v>191.9</v>
      </c>
      <c r="L1142">
        <v>127</v>
      </c>
      <c r="M1142">
        <v>16.309999999999999</v>
      </c>
      <c r="N1142">
        <v>229.9</v>
      </c>
      <c r="O1142">
        <v>97</v>
      </c>
      <c r="P1142">
        <v>10.35</v>
      </c>
      <c r="Q1142">
        <v>10.3</v>
      </c>
      <c r="R1142">
        <v>3</v>
      </c>
      <c r="S1142">
        <v>2.78</v>
      </c>
      <c r="T1142">
        <v>0</v>
      </c>
      <c r="U1142" t="s">
        <v>22</v>
      </c>
      <c r="V1142">
        <f>IF(tbl_Customers[[#This Row],[churn]] = "yes", 1, 0)</f>
        <v>0</v>
      </c>
      <c r="W1142" t="str">
        <f>IF(tbl_Customers[[#This Row],[number_customer_service_calls]] &lt;= 1, "0-1 Calls", IF(tbl_Customers[[#This Row],[number_customer_service_calls]] &lt;= 3, "2-3 Calls", IF(tbl_Customers[[#This Row],[number_customer_service_calls]] &lt;=5, "4-5 Calls", "6+ Calls")))</f>
        <v>0-1 Calls</v>
      </c>
      <c r="X1142" t="str">
        <f>IF(tbl_Customers[[#This Row],[account_length]] &lt;= 50, "0-50", IF(tbl_Customers[[#This Row],[account_length]] &lt;=100, "51-100", IF(tbl_Customers[[#This Row],[account_length]] &lt;= 150, "101-150", "151+")))</f>
        <v>101-150</v>
      </c>
      <c r="Y1142" t="str">
        <f>IF(tbl_Customers[[#This Row],[total_intl_charge]] &lt;= 3, "Low Charges", "High Charges")</f>
        <v>Low Charges</v>
      </c>
      <c r="Z1142" t="str">
        <f>IF(tbl_Customers[[#This Row],[total_eve_calls]]&lt;=80,"Low Calls",
IF(tbl_Customers[[#This Row],[total_eve_calls]]&lt;=120,"Medium Calls","High Calls"))</f>
        <v>High Calls</v>
      </c>
      <c r="AA1142" t="str">
        <f>IF(tbl_Customers[[#This Row],[total_eve_charge]]&lt;=15,"Low Charges",
IF(tbl_Customers[[#This Row],[total_eve_charge]]&lt;=20,"Medium Charges","High Charges"))</f>
        <v>Medium Charges</v>
      </c>
      <c r="AB1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2" t="str">
        <f>IF(tbl_Customers[[#This Row],[number_vmail_messages]] = 0, "No Usage", IF(tbl_Customers[[#This Row],[number_vmail_messages]] &lt;= 20, "Low Usage", IF(tbl_Customers[[#This Row],[number_vmail_messages]] &lt;= 40, "Medium Usgae", "High Usage")))</f>
        <v>No Usage</v>
      </c>
      <c r="AD1142" t="str">
        <f>IF(tbl_Customers[[#This Row],[total_day_minutes]]&lt;=150,"Low Usage", IF(tbl_Customers[[#This Row],[total_day_minutes]]&lt;=200,"Medium Usage", IF(tbl_Customers[[#This Row],[total_day_minutes]]&lt;=250,"High Usage","Very High Usage")))</f>
        <v>High Usage</v>
      </c>
      <c r="AE1142" t="str">
        <f>IF(tbl_Customers[[#This Row],[total_intl_calls]]&lt;=5,"Low Calls", IF(tbl_Customers[[#This Row],[total_intl_calls]]&lt;=10, "Medium Calls", "High Calls"))</f>
        <v>Low Calls</v>
      </c>
      <c r="AF11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42" s="36" t="str">
        <f>IF(tbl_Customers[[#This Row],[Churn_Risk_Score]]&gt;=10,"High Risk", IF(tbl_Customers[[#This Row],[Churn_Risk_Score]]&gt;=5,"Medium Risk","Low Risk"))</f>
        <v>Low Risk</v>
      </c>
    </row>
    <row r="1143" spans="1:33" x14ac:dyDescent="0.35">
      <c r="A1143">
        <v>1142</v>
      </c>
      <c r="B1143" t="s">
        <v>64</v>
      </c>
      <c r="C1143">
        <v>59</v>
      </c>
      <c r="D1143" t="s">
        <v>25</v>
      </c>
      <c r="E1143" t="s">
        <v>22</v>
      </c>
      <c r="F1143" t="s">
        <v>22</v>
      </c>
      <c r="G1143">
        <v>0</v>
      </c>
      <c r="H1143">
        <v>151.80000000000001</v>
      </c>
      <c r="I1143">
        <v>98</v>
      </c>
      <c r="J1143">
        <v>25.81</v>
      </c>
      <c r="K1143">
        <v>209.9</v>
      </c>
      <c r="L1143">
        <v>92</v>
      </c>
      <c r="M1143">
        <v>17.84</v>
      </c>
      <c r="N1143">
        <v>266.89999999999998</v>
      </c>
      <c r="O1143">
        <v>86</v>
      </c>
      <c r="P1143">
        <v>12.01</v>
      </c>
      <c r="Q1143">
        <v>11.9</v>
      </c>
      <c r="R1143">
        <v>5</v>
      </c>
      <c r="S1143">
        <v>3.21</v>
      </c>
      <c r="T1143">
        <v>1</v>
      </c>
      <c r="U1143" t="s">
        <v>22</v>
      </c>
      <c r="V1143">
        <f>IF(tbl_Customers[[#This Row],[churn]] = "yes", 1, 0)</f>
        <v>0</v>
      </c>
      <c r="W1143" t="str">
        <f>IF(tbl_Customers[[#This Row],[number_customer_service_calls]] &lt;= 1, "0-1 Calls", IF(tbl_Customers[[#This Row],[number_customer_service_calls]] &lt;= 3, "2-3 Calls", IF(tbl_Customers[[#This Row],[number_customer_service_calls]] &lt;=5, "4-5 Calls", "6+ Calls")))</f>
        <v>0-1 Calls</v>
      </c>
      <c r="X1143" t="str">
        <f>IF(tbl_Customers[[#This Row],[account_length]] &lt;= 50, "0-50", IF(tbl_Customers[[#This Row],[account_length]] &lt;=100, "51-100", IF(tbl_Customers[[#This Row],[account_length]] &lt;= 150, "101-150", "151+")))</f>
        <v>51-100</v>
      </c>
      <c r="Y1143" t="str">
        <f>IF(tbl_Customers[[#This Row],[total_intl_charge]] &lt;= 3, "Low Charges", "High Charges")</f>
        <v>High Charges</v>
      </c>
      <c r="Z1143" t="str">
        <f>IF(tbl_Customers[[#This Row],[total_eve_calls]]&lt;=80,"Low Calls",
IF(tbl_Customers[[#This Row],[total_eve_calls]]&lt;=120,"Medium Calls","High Calls"))</f>
        <v>Medium Calls</v>
      </c>
      <c r="AA1143" t="str">
        <f>IF(tbl_Customers[[#This Row],[total_eve_charge]]&lt;=15,"Low Charges",
IF(tbl_Customers[[#This Row],[total_eve_charge]]&lt;=20,"Medium Charges","High Charges"))</f>
        <v>Medium Charges</v>
      </c>
      <c r="AB1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3" t="str">
        <f>IF(tbl_Customers[[#This Row],[number_vmail_messages]] = 0, "No Usage", IF(tbl_Customers[[#This Row],[number_vmail_messages]] &lt;= 20, "Low Usage", IF(tbl_Customers[[#This Row],[number_vmail_messages]] &lt;= 40, "Medium Usgae", "High Usage")))</f>
        <v>No Usage</v>
      </c>
      <c r="AD1143" t="str">
        <f>IF(tbl_Customers[[#This Row],[total_day_minutes]]&lt;=150,"Low Usage", IF(tbl_Customers[[#This Row],[total_day_minutes]]&lt;=200,"Medium Usage", IF(tbl_Customers[[#This Row],[total_day_minutes]]&lt;=250,"High Usage","Very High Usage")))</f>
        <v>Medium Usage</v>
      </c>
      <c r="AE1143" t="str">
        <f>IF(tbl_Customers[[#This Row],[total_intl_calls]]&lt;=5,"Low Calls", IF(tbl_Customers[[#This Row],[total_intl_calls]]&lt;=10, "Medium Calls", "High Calls"))</f>
        <v>Low Calls</v>
      </c>
      <c r="AF11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43" s="36" t="str">
        <f>IF(tbl_Customers[[#This Row],[Churn_Risk_Score]]&gt;=10,"High Risk", IF(tbl_Customers[[#This Row],[Churn_Risk_Score]]&gt;=5,"Medium Risk","Low Risk"))</f>
        <v>Low Risk</v>
      </c>
    </row>
    <row r="1144" spans="1:33" x14ac:dyDescent="0.35">
      <c r="A1144">
        <v>1143</v>
      </c>
      <c r="B1144" t="s">
        <v>65</v>
      </c>
      <c r="C1144">
        <v>71</v>
      </c>
      <c r="D1144" t="s">
        <v>28</v>
      </c>
      <c r="E1144" t="s">
        <v>22</v>
      </c>
      <c r="F1144" t="s">
        <v>23</v>
      </c>
      <c r="G1144">
        <v>22</v>
      </c>
      <c r="H1144">
        <v>141.4</v>
      </c>
      <c r="I1144">
        <v>107</v>
      </c>
      <c r="J1144">
        <v>24.04</v>
      </c>
      <c r="K1144">
        <v>163</v>
      </c>
      <c r="L1144">
        <v>105</v>
      </c>
      <c r="M1144">
        <v>13.86</v>
      </c>
      <c r="N1144">
        <v>220</v>
      </c>
      <c r="O1144">
        <v>99</v>
      </c>
      <c r="P1144">
        <v>9.9</v>
      </c>
      <c r="Q1144">
        <v>5.6</v>
      </c>
      <c r="R1144">
        <v>3</v>
      </c>
      <c r="S1144">
        <v>1.51</v>
      </c>
      <c r="T1144">
        <v>2</v>
      </c>
      <c r="U1144" t="s">
        <v>22</v>
      </c>
      <c r="V1144">
        <f>IF(tbl_Customers[[#This Row],[churn]] = "yes", 1, 0)</f>
        <v>0</v>
      </c>
      <c r="W1144" t="str">
        <f>IF(tbl_Customers[[#This Row],[number_customer_service_calls]] &lt;= 1, "0-1 Calls", IF(tbl_Customers[[#This Row],[number_customer_service_calls]] &lt;= 3, "2-3 Calls", IF(tbl_Customers[[#This Row],[number_customer_service_calls]] &lt;=5, "4-5 Calls", "6+ Calls")))</f>
        <v>2-3 Calls</v>
      </c>
      <c r="X1144" t="str">
        <f>IF(tbl_Customers[[#This Row],[account_length]] &lt;= 50, "0-50", IF(tbl_Customers[[#This Row],[account_length]] &lt;=100, "51-100", IF(tbl_Customers[[#This Row],[account_length]] &lt;= 150, "101-150", "151+")))</f>
        <v>51-100</v>
      </c>
      <c r="Y1144" t="str">
        <f>IF(tbl_Customers[[#This Row],[total_intl_charge]] &lt;= 3, "Low Charges", "High Charges")</f>
        <v>Low Charges</v>
      </c>
      <c r="Z1144" t="str">
        <f>IF(tbl_Customers[[#This Row],[total_eve_calls]]&lt;=80,"Low Calls",
IF(tbl_Customers[[#This Row],[total_eve_calls]]&lt;=120,"Medium Calls","High Calls"))</f>
        <v>Medium Calls</v>
      </c>
      <c r="AA1144" t="str">
        <f>IF(tbl_Customers[[#This Row],[total_eve_charge]]&lt;=15,"Low Charges",
IF(tbl_Customers[[#This Row],[total_eve_charge]]&lt;=20,"Medium Charges","High Charges"))</f>
        <v>Low Charges</v>
      </c>
      <c r="AB1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44" t="str">
        <f>IF(tbl_Customers[[#This Row],[number_vmail_messages]] = 0, "No Usage", IF(tbl_Customers[[#This Row],[number_vmail_messages]] &lt;= 20, "Low Usage", IF(tbl_Customers[[#This Row],[number_vmail_messages]] &lt;= 40, "Medium Usgae", "High Usage")))</f>
        <v>Medium Usgae</v>
      </c>
      <c r="AD1144" t="str">
        <f>IF(tbl_Customers[[#This Row],[total_day_minutes]]&lt;=150,"Low Usage", IF(tbl_Customers[[#This Row],[total_day_minutes]]&lt;=200,"Medium Usage", IF(tbl_Customers[[#This Row],[total_day_minutes]]&lt;=250,"High Usage","Very High Usage")))</f>
        <v>Low Usage</v>
      </c>
      <c r="AE1144" t="str">
        <f>IF(tbl_Customers[[#This Row],[total_intl_calls]]&lt;=5,"Low Calls", IF(tbl_Customers[[#This Row],[total_intl_calls]]&lt;=10, "Medium Calls", "High Calls"))</f>
        <v>Low Calls</v>
      </c>
      <c r="AF11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44" s="36" t="str">
        <f>IF(tbl_Customers[[#This Row],[Churn_Risk_Score]]&gt;=10,"High Risk", IF(tbl_Customers[[#This Row],[Churn_Risk_Score]]&gt;=5,"Medium Risk","Low Risk"))</f>
        <v>Low Risk</v>
      </c>
    </row>
    <row r="1145" spans="1:33" x14ac:dyDescent="0.35">
      <c r="A1145">
        <v>1144</v>
      </c>
      <c r="B1145" t="s">
        <v>59</v>
      </c>
      <c r="C1145">
        <v>55</v>
      </c>
      <c r="D1145" t="s">
        <v>25</v>
      </c>
      <c r="E1145" t="s">
        <v>22</v>
      </c>
      <c r="F1145" t="s">
        <v>22</v>
      </c>
      <c r="G1145">
        <v>0</v>
      </c>
      <c r="H1145">
        <v>285.7</v>
      </c>
      <c r="I1145">
        <v>124</v>
      </c>
      <c r="J1145">
        <v>48.57</v>
      </c>
      <c r="K1145">
        <v>230.9</v>
      </c>
      <c r="L1145">
        <v>106</v>
      </c>
      <c r="M1145">
        <v>19.63</v>
      </c>
      <c r="N1145">
        <v>230.7</v>
      </c>
      <c r="O1145">
        <v>140</v>
      </c>
      <c r="P1145">
        <v>10.38</v>
      </c>
      <c r="Q1145">
        <v>14.8</v>
      </c>
      <c r="R1145">
        <v>7</v>
      </c>
      <c r="S1145">
        <v>4</v>
      </c>
      <c r="T1145">
        <v>0</v>
      </c>
      <c r="U1145" t="s">
        <v>23</v>
      </c>
      <c r="V1145">
        <f>IF(tbl_Customers[[#This Row],[churn]] = "yes", 1, 0)</f>
        <v>1</v>
      </c>
      <c r="W1145" t="str">
        <f>IF(tbl_Customers[[#This Row],[number_customer_service_calls]] &lt;= 1, "0-1 Calls", IF(tbl_Customers[[#This Row],[number_customer_service_calls]] &lt;= 3, "2-3 Calls", IF(tbl_Customers[[#This Row],[number_customer_service_calls]] &lt;=5, "4-5 Calls", "6+ Calls")))</f>
        <v>0-1 Calls</v>
      </c>
      <c r="X1145" t="str">
        <f>IF(tbl_Customers[[#This Row],[account_length]] &lt;= 50, "0-50", IF(tbl_Customers[[#This Row],[account_length]] &lt;=100, "51-100", IF(tbl_Customers[[#This Row],[account_length]] &lt;= 150, "101-150", "151+")))</f>
        <v>51-100</v>
      </c>
      <c r="Y1145" t="str">
        <f>IF(tbl_Customers[[#This Row],[total_intl_charge]] &lt;= 3, "Low Charges", "High Charges")</f>
        <v>High Charges</v>
      </c>
      <c r="Z1145" t="str">
        <f>IF(tbl_Customers[[#This Row],[total_eve_calls]]&lt;=80,"Low Calls",
IF(tbl_Customers[[#This Row],[total_eve_calls]]&lt;=120,"Medium Calls","High Calls"))</f>
        <v>Medium Calls</v>
      </c>
      <c r="AA1145" t="str">
        <f>IF(tbl_Customers[[#This Row],[total_eve_charge]]&lt;=15,"Low Charges",
IF(tbl_Customers[[#This Row],[total_eve_charge]]&lt;=20,"Medium Charges","High Charges"))</f>
        <v>Medium Charges</v>
      </c>
      <c r="AB1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45" t="str">
        <f>IF(tbl_Customers[[#This Row],[number_vmail_messages]] = 0, "No Usage", IF(tbl_Customers[[#This Row],[number_vmail_messages]] &lt;= 20, "Low Usage", IF(tbl_Customers[[#This Row],[number_vmail_messages]] &lt;= 40, "Medium Usgae", "High Usage")))</f>
        <v>No Usage</v>
      </c>
      <c r="AD1145" t="str">
        <f>IF(tbl_Customers[[#This Row],[total_day_minutes]]&lt;=150,"Low Usage", IF(tbl_Customers[[#This Row],[total_day_minutes]]&lt;=200,"Medium Usage", IF(tbl_Customers[[#This Row],[total_day_minutes]]&lt;=250,"High Usage","Very High Usage")))</f>
        <v>Very High Usage</v>
      </c>
      <c r="AE1145" t="str">
        <f>IF(tbl_Customers[[#This Row],[total_intl_calls]]&lt;=5,"Low Calls", IF(tbl_Customers[[#This Row],[total_intl_calls]]&lt;=10, "Medium Calls", "High Calls"))</f>
        <v>Medium Calls</v>
      </c>
      <c r="AF11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45" s="36" t="str">
        <f>IF(tbl_Customers[[#This Row],[Churn_Risk_Score]]&gt;=10,"High Risk", IF(tbl_Customers[[#This Row],[Churn_Risk_Score]]&gt;=5,"Medium Risk","Low Risk"))</f>
        <v>Medium Risk</v>
      </c>
    </row>
    <row r="1146" spans="1:33" x14ac:dyDescent="0.35">
      <c r="A1146">
        <v>1145</v>
      </c>
      <c r="B1146" t="s">
        <v>30</v>
      </c>
      <c r="C1146">
        <v>13</v>
      </c>
      <c r="D1146" t="s">
        <v>21</v>
      </c>
      <c r="E1146" t="s">
        <v>22</v>
      </c>
      <c r="F1146" t="s">
        <v>22</v>
      </c>
      <c r="G1146">
        <v>0</v>
      </c>
      <c r="H1146">
        <v>58.4</v>
      </c>
      <c r="I1146">
        <v>121</v>
      </c>
      <c r="J1146">
        <v>9.93</v>
      </c>
      <c r="K1146">
        <v>262.2</v>
      </c>
      <c r="L1146">
        <v>64</v>
      </c>
      <c r="M1146">
        <v>22.29</v>
      </c>
      <c r="N1146">
        <v>159</v>
      </c>
      <c r="O1146">
        <v>115</v>
      </c>
      <c r="P1146">
        <v>7.15</v>
      </c>
      <c r="Q1146">
        <v>11.9</v>
      </c>
      <c r="R1146">
        <v>5</v>
      </c>
      <c r="S1146">
        <v>3.21</v>
      </c>
      <c r="T1146">
        <v>1</v>
      </c>
      <c r="U1146" t="s">
        <v>22</v>
      </c>
      <c r="V1146">
        <f>IF(tbl_Customers[[#This Row],[churn]] = "yes", 1, 0)</f>
        <v>0</v>
      </c>
      <c r="W1146" t="str">
        <f>IF(tbl_Customers[[#This Row],[number_customer_service_calls]] &lt;= 1, "0-1 Calls", IF(tbl_Customers[[#This Row],[number_customer_service_calls]] &lt;= 3, "2-3 Calls", IF(tbl_Customers[[#This Row],[number_customer_service_calls]] &lt;=5, "4-5 Calls", "6+ Calls")))</f>
        <v>0-1 Calls</v>
      </c>
      <c r="X1146" t="str">
        <f>IF(tbl_Customers[[#This Row],[account_length]] &lt;= 50, "0-50", IF(tbl_Customers[[#This Row],[account_length]] &lt;=100, "51-100", IF(tbl_Customers[[#This Row],[account_length]] &lt;= 150, "101-150", "151+")))</f>
        <v>0-50</v>
      </c>
      <c r="Y1146" t="str">
        <f>IF(tbl_Customers[[#This Row],[total_intl_charge]] &lt;= 3, "Low Charges", "High Charges")</f>
        <v>High Charges</v>
      </c>
      <c r="Z1146" t="str">
        <f>IF(tbl_Customers[[#This Row],[total_eve_calls]]&lt;=80,"Low Calls",
IF(tbl_Customers[[#This Row],[total_eve_calls]]&lt;=120,"Medium Calls","High Calls"))</f>
        <v>Low Calls</v>
      </c>
      <c r="AA1146" t="str">
        <f>IF(tbl_Customers[[#This Row],[total_eve_charge]]&lt;=15,"Low Charges",
IF(tbl_Customers[[#This Row],[total_eve_charge]]&lt;=20,"Medium Charges","High Charges"))</f>
        <v>High Charges</v>
      </c>
      <c r="AB1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6" t="str">
        <f>IF(tbl_Customers[[#This Row],[number_vmail_messages]] = 0, "No Usage", IF(tbl_Customers[[#This Row],[number_vmail_messages]] &lt;= 20, "Low Usage", IF(tbl_Customers[[#This Row],[number_vmail_messages]] &lt;= 40, "Medium Usgae", "High Usage")))</f>
        <v>No Usage</v>
      </c>
      <c r="AD1146" t="str">
        <f>IF(tbl_Customers[[#This Row],[total_day_minutes]]&lt;=150,"Low Usage", IF(tbl_Customers[[#This Row],[total_day_minutes]]&lt;=200,"Medium Usage", IF(tbl_Customers[[#This Row],[total_day_minutes]]&lt;=250,"High Usage","Very High Usage")))</f>
        <v>Low Usage</v>
      </c>
      <c r="AE1146" t="str">
        <f>IF(tbl_Customers[[#This Row],[total_intl_calls]]&lt;=5,"Low Calls", IF(tbl_Customers[[#This Row],[total_intl_calls]]&lt;=10, "Medium Calls", "High Calls"))</f>
        <v>Low Calls</v>
      </c>
      <c r="AF11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46" s="36" t="str">
        <f>IF(tbl_Customers[[#This Row],[Churn_Risk_Score]]&gt;=10,"High Risk", IF(tbl_Customers[[#This Row],[Churn_Risk_Score]]&gt;=5,"Medium Risk","Low Risk"))</f>
        <v>Low Risk</v>
      </c>
    </row>
    <row r="1147" spans="1:33" x14ac:dyDescent="0.35">
      <c r="A1147">
        <v>1146</v>
      </c>
      <c r="B1147" t="s">
        <v>59</v>
      </c>
      <c r="C1147">
        <v>136</v>
      </c>
      <c r="D1147" t="s">
        <v>21</v>
      </c>
      <c r="E1147" t="s">
        <v>22</v>
      </c>
      <c r="F1147" t="s">
        <v>23</v>
      </c>
      <c r="G1147">
        <v>16</v>
      </c>
      <c r="H1147">
        <v>90.4</v>
      </c>
      <c r="I1147">
        <v>105</v>
      </c>
      <c r="J1147">
        <v>15.37</v>
      </c>
      <c r="K1147">
        <v>201.3</v>
      </c>
      <c r="L1147">
        <v>109</v>
      </c>
      <c r="M1147">
        <v>17.11</v>
      </c>
      <c r="N1147">
        <v>227.1</v>
      </c>
      <c r="O1147">
        <v>115</v>
      </c>
      <c r="P1147">
        <v>10.220000000000001</v>
      </c>
      <c r="Q1147">
        <v>13.1</v>
      </c>
      <c r="R1147">
        <v>4</v>
      </c>
      <c r="S1147">
        <v>3.54</v>
      </c>
      <c r="T1147">
        <v>0</v>
      </c>
      <c r="U1147" t="s">
        <v>22</v>
      </c>
      <c r="V1147">
        <f>IF(tbl_Customers[[#This Row],[churn]] = "yes", 1, 0)</f>
        <v>0</v>
      </c>
      <c r="W1147" t="str">
        <f>IF(tbl_Customers[[#This Row],[number_customer_service_calls]] &lt;= 1, "0-1 Calls", IF(tbl_Customers[[#This Row],[number_customer_service_calls]] &lt;= 3, "2-3 Calls", IF(tbl_Customers[[#This Row],[number_customer_service_calls]] &lt;=5, "4-5 Calls", "6+ Calls")))</f>
        <v>0-1 Calls</v>
      </c>
      <c r="X1147" t="str">
        <f>IF(tbl_Customers[[#This Row],[account_length]] &lt;= 50, "0-50", IF(tbl_Customers[[#This Row],[account_length]] &lt;=100, "51-100", IF(tbl_Customers[[#This Row],[account_length]] &lt;= 150, "101-150", "151+")))</f>
        <v>101-150</v>
      </c>
      <c r="Y1147" t="str">
        <f>IF(tbl_Customers[[#This Row],[total_intl_charge]] &lt;= 3, "Low Charges", "High Charges")</f>
        <v>High Charges</v>
      </c>
      <c r="Z1147" t="str">
        <f>IF(tbl_Customers[[#This Row],[total_eve_calls]]&lt;=80,"Low Calls",
IF(tbl_Customers[[#This Row],[total_eve_calls]]&lt;=120,"Medium Calls","High Calls"))</f>
        <v>Medium Calls</v>
      </c>
      <c r="AA1147" t="str">
        <f>IF(tbl_Customers[[#This Row],[total_eve_charge]]&lt;=15,"Low Charges",
IF(tbl_Customers[[#This Row],[total_eve_charge]]&lt;=20,"Medium Charges","High Charges"))</f>
        <v>Medium Charges</v>
      </c>
      <c r="AB1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7" t="str">
        <f>IF(tbl_Customers[[#This Row],[number_vmail_messages]] = 0, "No Usage", IF(tbl_Customers[[#This Row],[number_vmail_messages]] &lt;= 20, "Low Usage", IF(tbl_Customers[[#This Row],[number_vmail_messages]] &lt;= 40, "Medium Usgae", "High Usage")))</f>
        <v>Low Usage</v>
      </c>
      <c r="AD1147" t="str">
        <f>IF(tbl_Customers[[#This Row],[total_day_minutes]]&lt;=150,"Low Usage", IF(tbl_Customers[[#This Row],[total_day_minutes]]&lt;=200,"Medium Usage", IF(tbl_Customers[[#This Row],[total_day_minutes]]&lt;=250,"High Usage","Very High Usage")))</f>
        <v>Low Usage</v>
      </c>
      <c r="AE1147" t="str">
        <f>IF(tbl_Customers[[#This Row],[total_intl_calls]]&lt;=5,"Low Calls", IF(tbl_Customers[[#This Row],[total_intl_calls]]&lt;=10, "Medium Calls", "High Calls"))</f>
        <v>Low Calls</v>
      </c>
      <c r="AF11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47" s="36" t="str">
        <f>IF(tbl_Customers[[#This Row],[Churn_Risk_Score]]&gt;=10,"High Risk", IF(tbl_Customers[[#This Row],[Churn_Risk_Score]]&gt;=5,"Medium Risk","Low Risk"))</f>
        <v>Low Risk</v>
      </c>
    </row>
    <row r="1148" spans="1:33" x14ac:dyDescent="0.35">
      <c r="A1148">
        <v>1147</v>
      </c>
      <c r="B1148" t="s">
        <v>66</v>
      </c>
      <c r="C1148">
        <v>123</v>
      </c>
      <c r="D1148" t="s">
        <v>25</v>
      </c>
      <c r="E1148" t="s">
        <v>22</v>
      </c>
      <c r="F1148" t="s">
        <v>22</v>
      </c>
      <c r="G1148">
        <v>0</v>
      </c>
      <c r="H1148">
        <v>114.4</v>
      </c>
      <c r="I1148">
        <v>91</v>
      </c>
      <c r="J1148">
        <v>19.45</v>
      </c>
      <c r="K1148">
        <v>216.6</v>
      </c>
      <c r="L1148">
        <v>123</v>
      </c>
      <c r="M1148">
        <v>18.41</v>
      </c>
      <c r="N1148">
        <v>250.6</v>
      </c>
      <c r="O1148">
        <v>102</v>
      </c>
      <c r="P1148">
        <v>11.28</v>
      </c>
      <c r="Q1148">
        <v>11</v>
      </c>
      <c r="R1148">
        <v>3</v>
      </c>
      <c r="S1148">
        <v>2.97</v>
      </c>
      <c r="T1148">
        <v>0</v>
      </c>
      <c r="U1148" t="s">
        <v>22</v>
      </c>
      <c r="V1148">
        <f>IF(tbl_Customers[[#This Row],[churn]] = "yes", 1, 0)</f>
        <v>0</v>
      </c>
      <c r="W1148" t="str">
        <f>IF(tbl_Customers[[#This Row],[number_customer_service_calls]] &lt;= 1, "0-1 Calls", IF(tbl_Customers[[#This Row],[number_customer_service_calls]] &lt;= 3, "2-3 Calls", IF(tbl_Customers[[#This Row],[number_customer_service_calls]] &lt;=5, "4-5 Calls", "6+ Calls")))</f>
        <v>0-1 Calls</v>
      </c>
      <c r="X1148" t="str">
        <f>IF(tbl_Customers[[#This Row],[account_length]] &lt;= 50, "0-50", IF(tbl_Customers[[#This Row],[account_length]] &lt;=100, "51-100", IF(tbl_Customers[[#This Row],[account_length]] &lt;= 150, "101-150", "151+")))</f>
        <v>101-150</v>
      </c>
      <c r="Y1148" t="str">
        <f>IF(tbl_Customers[[#This Row],[total_intl_charge]] &lt;= 3, "Low Charges", "High Charges")</f>
        <v>Low Charges</v>
      </c>
      <c r="Z1148" t="str">
        <f>IF(tbl_Customers[[#This Row],[total_eve_calls]]&lt;=80,"Low Calls",
IF(tbl_Customers[[#This Row],[total_eve_calls]]&lt;=120,"Medium Calls","High Calls"))</f>
        <v>High Calls</v>
      </c>
      <c r="AA1148" t="str">
        <f>IF(tbl_Customers[[#This Row],[total_eve_charge]]&lt;=15,"Low Charges",
IF(tbl_Customers[[#This Row],[total_eve_charge]]&lt;=20,"Medium Charges","High Charges"))</f>
        <v>Medium Charges</v>
      </c>
      <c r="AB1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8" t="str">
        <f>IF(tbl_Customers[[#This Row],[number_vmail_messages]] = 0, "No Usage", IF(tbl_Customers[[#This Row],[number_vmail_messages]] &lt;= 20, "Low Usage", IF(tbl_Customers[[#This Row],[number_vmail_messages]] &lt;= 40, "Medium Usgae", "High Usage")))</f>
        <v>No Usage</v>
      </c>
      <c r="AD1148" t="str">
        <f>IF(tbl_Customers[[#This Row],[total_day_minutes]]&lt;=150,"Low Usage", IF(tbl_Customers[[#This Row],[total_day_minutes]]&lt;=200,"Medium Usage", IF(tbl_Customers[[#This Row],[total_day_minutes]]&lt;=250,"High Usage","Very High Usage")))</f>
        <v>Low Usage</v>
      </c>
      <c r="AE1148" t="str">
        <f>IF(tbl_Customers[[#This Row],[total_intl_calls]]&lt;=5,"Low Calls", IF(tbl_Customers[[#This Row],[total_intl_calls]]&lt;=10, "Medium Calls", "High Calls"))</f>
        <v>Low Calls</v>
      </c>
      <c r="AF11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48" s="36" t="str">
        <f>IF(tbl_Customers[[#This Row],[Churn_Risk_Score]]&gt;=10,"High Risk", IF(tbl_Customers[[#This Row],[Churn_Risk_Score]]&gt;=5,"Medium Risk","Low Risk"))</f>
        <v>Low Risk</v>
      </c>
    </row>
    <row r="1149" spans="1:33" x14ac:dyDescent="0.35">
      <c r="A1149">
        <v>1148</v>
      </c>
      <c r="B1149" t="s">
        <v>51</v>
      </c>
      <c r="C1149">
        <v>105</v>
      </c>
      <c r="D1149" t="s">
        <v>25</v>
      </c>
      <c r="E1149" t="s">
        <v>22</v>
      </c>
      <c r="F1149" t="s">
        <v>22</v>
      </c>
      <c r="G1149">
        <v>0</v>
      </c>
      <c r="H1149">
        <v>147.69999999999999</v>
      </c>
      <c r="I1149">
        <v>103</v>
      </c>
      <c r="J1149">
        <v>25.11</v>
      </c>
      <c r="K1149">
        <v>222.7</v>
      </c>
      <c r="L1149">
        <v>78</v>
      </c>
      <c r="M1149">
        <v>18.93</v>
      </c>
      <c r="N1149">
        <v>163.5</v>
      </c>
      <c r="O1149">
        <v>102</v>
      </c>
      <c r="P1149">
        <v>7.36</v>
      </c>
      <c r="Q1149">
        <v>12.8</v>
      </c>
      <c r="R1149">
        <v>3</v>
      </c>
      <c r="S1149">
        <v>3.46</v>
      </c>
      <c r="T1149">
        <v>2</v>
      </c>
      <c r="U1149" t="s">
        <v>22</v>
      </c>
      <c r="V1149">
        <f>IF(tbl_Customers[[#This Row],[churn]] = "yes", 1, 0)</f>
        <v>0</v>
      </c>
      <c r="W1149" t="str">
        <f>IF(tbl_Customers[[#This Row],[number_customer_service_calls]] &lt;= 1, "0-1 Calls", IF(tbl_Customers[[#This Row],[number_customer_service_calls]] &lt;= 3, "2-3 Calls", IF(tbl_Customers[[#This Row],[number_customer_service_calls]] &lt;=5, "4-5 Calls", "6+ Calls")))</f>
        <v>2-3 Calls</v>
      </c>
      <c r="X1149" t="str">
        <f>IF(tbl_Customers[[#This Row],[account_length]] &lt;= 50, "0-50", IF(tbl_Customers[[#This Row],[account_length]] &lt;=100, "51-100", IF(tbl_Customers[[#This Row],[account_length]] &lt;= 150, "101-150", "151+")))</f>
        <v>101-150</v>
      </c>
      <c r="Y1149" t="str">
        <f>IF(tbl_Customers[[#This Row],[total_intl_charge]] &lt;= 3, "Low Charges", "High Charges")</f>
        <v>High Charges</v>
      </c>
      <c r="Z1149" t="str">
        <f>IF(tbl_Customers[[#This Row],[total_eve_calls]]&lt;=80,"Low Calls",
IF(tbl_Customers[[#This Row],[total_eve_calls]]&lt;=120,"Medium Calls","High Calls"))</f>
        <v>Low Calls</v>
      </c>
      <c r="AA1149" t="str">
        <f>IF(tbl_Customers[[#This Row],[total_eve_charge]]&lt;=15,"Low Charges",
IF(tbl_Customers[[#This Row],[total_eve_charge]]&lt;=20,"Medium Charges","High Charges"))</f>
        <v>Medium Charges</v>
      </c>
      <c r="AB1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9" t="str">
        <f>IF(tbl_Customers[[#This Row],[number_vmail_messages]] = 0, "No Usage", IF(tbl_Customers[[#This Row],[number_vmail_messages]] &lt;= 20, "Low Usage", IF(tbl_Customers[[#This Row],[number_vmail_messages]] &lt;= 40, "Medium Usgae", "High Usage")))</f>
        <v>No Usage</v>
      </c>
      <c r="AD1149" t="str">
        <f>IF(tbl_Customers[[#This Row],[total_day_minutes]]&lt;=150,"Low Usage", IF(tbl_Customers[[#This Row],[total_day_minutes]]&lt;=200,"Medium Usage", IF(tbl_Customers[[#This Row],[total_day_minutes]]&lt;=250,"High Usage","Very High Usage")))</f>
        <v>Low Usage</v>
      </c>
      <c r="AE1149" t="str">
        <f>IF(tbl_Customers[[#This Row],[total_intl_calls]]&lt;=5,"Low Calls", IF(tbl_Customers[[#This Row],[total_intl_calls]]&lt;=10, "Medium Calls", "High Calls"))</f>
        <v>Low Calls</v>
      </c>
      <c r="AF11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49" s="36" t="str">
        <f>IF(tbl_Customers[[#This Row],[Churn_Risk_Score]]&gt;=10,"High Risk", IF(tbl_Customers[[#This Row],[Churn_Risk_Score]]&gt;=5,"Medium Risk","Low Risk"))</f>
        <v>Low Risk</v>
      </c>
    </row>
    <row r="1150" spans="1:33" x14ac:dyDescent="0.35">
      <c r="A1150">
        <v>1149</v>
      </c>
      <c r="B1150" t="s">
        <v>39</v>
      </c>
      <c r="C1150">
        <v>50</v>
      </c>
      <c r="D1150" t="s">
        <v>25</v>
      </c>
      <c r="E1150" t="s">
        <v>22</v>
      </c>
      <c r="F1150" t="s">
        <v>23</v>
      </c>
      <c r="G1150">
        <v>31</v>
      </c>
      <c r="H1150">
        <v>302.7</v>
      </c>
      <c r="I1150">
        <v>93</v>
      </c>
      <c r="J1150">
        <v>51.46</v>
      </c>
      <c r="K1150">
        <v>240.5</v>
      </c>
      <c r="L1150">
        <v>119</v>
      </c>
      <c r="M1150">
        <v>20.440000000000001</v>
      </c>
      <c r="N1150">
        <v>193.9</v>
      </c>
      <c r="O1150">
        <v>103</v>
      </c>
      <c r="P1150">
        <v>8.73</v>
      </c>
      <c r="Q1150">
        <v>13.6</v>
      </c>
      <c r="R1150">
        <v>14</v>
      </c>
      <c r="S1150">
        <v>3.67</v>
      </c>
      <c r="T1150">
        <v>3</v>
      </c>
      <c r="U1150" t="s">
        <v>22</v>
      </c>
      <c r="V1150">
        <f>IF(tbl_Customers[[#This Row],[churn]] = "yes", 1, 0)</f>
        <v>0</v>
      </c>
      <c r="W1150" t="str">
        <f>IF(tbl_Customers[[#This Row],[number_customer_service_calls]] &lt;= 1, "0-1 Calls", IF(tbl_Customers[[#This Row],[number_customer_service_calls]] &lt;= 3, "2-3 Calls", IF(tbl_Customers[[#This Row],[number_customer_service_calls]] &lt;=5, "4-5 Calls", "6+ Calls")))</f>
        <v>2-3 Calls</v>
      </c>
      <c r="X1150" t="str">
        <f>IF(tbl_Customers[[#This Row],[account_length]] &lt;= 50, "0-50", IF(tbl_Customers[[#This Row],[account_length]] &lt;=100, "51-100", IF(tbl_Customers[[#This Row],[account_length]] &lt;= 150, "101-150", "151+")))</f>
        <v>0-50</v>
      </c>
      <c r="Y1150" t="str">
        <f>IF(tbl_Customers[[#This Row],[total_intl_charge]] &lt;= 3, "Low Charges", "High Charges")</f>
        <v>High Charges</v>
      </c>
      <c r="Z1150" t="str">
        <f>IF(tbl_Customers[[#This Row],[total_eve_calls]]&lt;=80,"Low Calls",
IF(tbl_Customers[[#This Row],[total_eve_calls]]&lt;=120,"Medium Calls","High Calls"))</f>
        <v>Medium Calls</v>
      </c>
      <c r="AA1150" t="str">
        <f>IF(tbl_Customers[[#This Row],[total_eve_charge]]&lt;=15,"Low Charges",
IF(tbl_Customers[[#This Row],[total_eve_charge]]&lt;=20,"Medium Charges","High Charges"))</f>
        <v>High Charges</v>
      </c>
      <c r="AB1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0" t="str">
        <f>IF(tbl_Customers[[#This Row],[number_vmail_messages]] = 0, "No Usage", IF(tbl_Customers[[#This Row],[number_vmail_messages]] &lt;= 20, "Low Usage", IF(tbl_Customers[[#This Row],[number_vmail_messages]] &lt;= 40, "Medium Usgae", "High Usage")))</f>
        <v>Medium Usgae</v>
      </c>
      <c r="AD1150" t="str">
        <f>IF(tbl_Customers[[#This Row],[total_day_minutes]]&lt;=150,"Low Usage", IF(tbl_Customers[[#This Row],[total_day_minutes]]&lt;=200,"Medium Usage", IF(tbl_Customers[[#This Row],[total_day_minutes]]&lt;=250,"High Usage","Very High Usage")))</f>
        <v>Very High Usage</v>
      </c>
      <c r="AE1150" t="str">
        <f>IF(tbl_Customers[[#This Row],[total_intl_calls]]&lt;=5,"Low Calls", IF(tbl_Customers[[#This Row],[total_intl_calls]]&lt;=10, "Medium Calls", "High Calls"))</f>
        <v>High Calls</v>
      </c>
      <c r="AF11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150" s="36" t="str">
        <f>IF(tbl_Customers[[#This Row],[Churn_Risk_Score]]&gt;=10,"High Risk", IF(tbl_Customers[[#This Row],[Churn_Risk_Score]]&gt;=5,"Medium Risk","Low Risk"))</f>
        <v>Medium Risk</v>
      </c>
    </row>
    <row r="1151" spans="1:33" x14ac:dyDescent="0.35">
      <c r="A1151">
        <v>1150</v>
      </c>
      <c r="B1151" t="s">
        <v>42</v>
      </c>
      <c r="C1151">
        <v>97</v>
      </c>
      <c r="D1151" t="s">
        <v>25</v>
      </c>
      <c r="E1151" t="s">
        <v>22</v>
      </c>
      <c r="F1151" t="s">
        <v>22</v>
      </c>
      <c r="G1151">
        <v>0</v>
      </c>
      <c r="H1151">
        <v>169.7</v>
      </c>
      <c r="I1151">
        <v>84</v>
      </c>
      <c r="J1151">
        <v>28.85</v>
      </c>
      <c r="K1151">
        <v>165.9</v>
      </c>
      <c r="L1151">
        <v>86</v>
      </c>
      <c r="M1151">
        <v>14.1</v>
      </c>
      <c r="N1151">
        <v>191.9</v>
      </c>
      <c r="O1151">
        <v>83</v>
      </c>
      <c r="P1151">
        <v>8.64</v>
      </c>
      <c r="Q1151">
        <v>12.8</v>
      </c>
      <c r="R1151">
        <v>6</v>
      </c>
      <c r="S1151">
        <v>3.46</v>
      </c>
      <c r="T1151">
        <v>3</v>
      </c>
      <c r="U1151" t="s">
        <v>22</v>
      </c>
      <c r="V1151">
        <f>IF(tbl_Customers[[#This Row],[churn]] = "yes", 1, 0)</f>
        <v>0</v>
      </c>
      <c r="W1151" t="str">
        <f>IF(tbl_Customers[[#This Row],[number_customer_service_calls]] &lt;= 1, "0-1 Calls", IF(tbl_Customers[[#This Row],[number_customer_service_calls]] &lt;= 3, "2-3 Calls", IF(tbl_Customers[[#This Row],[number_customer_service_calls]] &lt;=5, "4-5 Calls", "6+ Calls")))</f>
        <v>2-3 Calls</v>
      </c>
      <c r="X1151" t="str">
        <f>IF(tbl_Customers[[#This Row],[account_length]] &lt;= 50, "0-50", IF(tbl_Customers[[#This Row],[account_length]] &lt;=100, "51-100", IF(tbl_Customers[[#This Row],[account_length]] &lt;= 150, "101-150", "151+")))</f>
        <v>51-100</v>
      </c>
      <c r="Y1151" t="str">
        <f>IF(tbl_Customers[[#This Row],[total_intl_charge]] &lt;= 3, "Low Charges", "High Charges")</f>
        <v>High Charges</v>
      </c>
      <c r="Z1151" t="str">
        <f>IF(tbl_Customers[[#This Row],[total_eve_calls]]&lt;=80,"Low Calls",
IF(tbl_Customers[[#This Row],[total_eve_calls]]&lt;=120,"Medium Calls","High Calls"))</f>
        <v>Medium Calls</v>
      </c>
      <c r="AA1151" t="str">
        <f>IF(tbl_Customers[[#This Row],[total_eve_charge]]&lt;=15,"Low Charges",
IF(tbl_Customers[[#This Row],[total_eve_charge]]&lt;=20,"Medium Charges","High Charges"))</f>
        <v>Low Charges</v>
      </c>
      <c r="AB1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1" t="str">
        <f>IF(tbl_Customers[[#This Row],[number_vmail_messages]] = 0, "No Usage", IF(tbl_Customers[[#This Row],[number_vmail_messages]] &lt;= 20, "Low Usage", IF(tbl_Customers[[#This Row],[number_vmail_messages]] &lt;= 40, "Medium Usgae", "High Usage")))</f>
        <v>No Usage</v>
      </c>
      <c r="AD1151" t="str">
        <f>IF(tbl_Customers[[#This Row],[total_day_minutes]]&lt;=150,"Low Usage", IF(tbl_Customers[[#This Row],[total_day_minutes]]&lt;=200,"Medium Usage", IF(tbl_Customers[[#This Row],[total_day_minutes]]&lt;=250,"High Usage","Very High Usage")))</f>
        <v>Medium Usage</v>
      </c>
      <c r="AE1151" t="str">
        <f>IF(tbl_Customers[[#This Row],[total_intl_calls]]&lt;=5,"Low Calls", IF(tbl_Customers[[#This Row],[total_intl_calls]]&lt;=10, "Medium Calls", "High Calls"))</f>
        <v>Medium Calls</v>
      </c>
      <c r="AF11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1" s="36" t="str">
        <f>IF(tbl_Customers[[#This Row],[Churn_Risk_Score]]&gt;=10,"High Risk", IF(tbl_Customers[[#This Row],[Churn_Risk_Score]]&gt;=5,"Medium Risk","Low Risk"))</f>
        <v>Low Risk</v>
      </c>
    </row>
    <row r="1152" spans="1:33" x14ac:dyDescent="0.35">
      <c r="A1152">
        <v>1151</v>
      </c>
      <c r="B1152" t="s">
        <v>75</v>
      </c>
      <c r="C1152">
        <v>51</v>
      </c>
      <c r="D1152" t="s">
        <v>28</v>
      </c>
      <c r="E1152" t="s">
        <v>22</v>
      </c>
      <c r="F1152" t="s">
        <v>22</v>
      </c>
      <c r="G1152">
        <v>0</v>
      </c>
      <c r="H1152">
        <v>227.2</v>
      </c>
      <c r="I1152">
        <v>89</v>
      </c>
      <c r="J1152">
        <v>38.619999999999997</v>
      </c>
      <c r="K1152">
        <v>194.4</v>
      </c>
      <c r="L1152">
        <v>106</v>
      </c>
      <c r="M1152">
        <v>16.52</v>
      </c>
      <c r="N1152">
        <v>243.4</v>
      </c>
      <c r="O1152">
        <v>126</v>
      </c>
      <c r="P1152">
        <v>10.95</v>
      </c>
      <c r="Q1152">
        <v>14.9</v>
      </c>
      <c r="R1152">
        <v>2</v>
      </c>
      <c r="S1152">
        <v>4.0199999999999996</v>
      </c>
      <c r="T1152">
        <v>0</v>
      </c>
      <c r="U1152" t="s">
        <v>22</v>
      </c>
      <c r="V1152">
        <f>IF(tbl_Customers[[#This Row],[churn]] = "yes", 1, 0)</f>
        <v>0</v>
      </c>
      <c r="W1152" t="str">
        <f>IF(tbl_Customers[[#This Row],[number_customer_service_calls]] &lt;= 1, "0-1 Calls", IF(tbl_Customers[[#This Row],[number_customer_service_calls]] &lt;= 3, "2-3 Calls", IF(tbl_Customers[[#This Row],[number_customer_service_calls]] &lt;=5, "4-5 Calls", "6+ Calls")))</f>
        <v>0-1 Calls</v>
      </c>
      <c r="X1152" t="str">
        <f>IF(tbl_Customers[[#This Row],[account_length]] &lt;= 50, "0-50", IF(tbl_Customers[[#This Row],[account_length]] &lt;=100, "51-100", IF(tbl_Customers[[#This Row],[account_length]] &lt;= 150, "101-150", "151+")))</f>
        <v>51-100</v>
      </c>
      <c r="Y1152" t="str">
        <f>IF(tbl_Customers[[#This Row],[total_intl_charge]] &lt;= 3, "Low Charges", "High Charges")</f>
        <v>High Charges</v>
      </c>
      <c r="Z1152" t="str">
        <f>IF(tbl_Customers[[#This Row],[total_eve_calls]]&lt;=80,"Low Calls",
IF(tbl_Customers[[#This Row],[total_eve_calls]]&lt;=120,"Medium Calls","High Calls"))</f>
        <v>Medium Calls</v>
      </c>
      <c r="AA1152" t="str">
        <f>IF(tbl_Customers[[#This Row],[total_eve_charge]]&lt;=15,"Low Charges",
IF(tbl_Customers[[#This Row],[total_eve_charge]]&lt;=20,"Medium Charges","High Charges"))</f>
        <v>Medium Charges</v>
      </c>
      <c r="AB1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2" t="str">
        <f>IF(tbl_Customers[[#This Row],[number_vmail_messages]] = 0, "No Usage", IF(tbl_Customers[[#This Row],[number_vmail_messages]] &lt;= 20, "Low Usage", IF(tbl_Customers[[#This Row],[number_vmail_messages]] &lt;= 40, "Medium Usgae", "High Usage")))</f>
        <v>No Usage</v>
      </c>
      <c r="AD1152" t="str">
        <f>IF(tbl_Customers[[#This Row],[total_day_minutes]]&lt;=150,"Low Usage", IF(tbl_Customers[[#This Row],[total_day_minutes]]&lt;=200,"Medium Usage", IF(tbl_Customers[[#This Row],[total_day_minutes]]&lt;=250,"High Usage","Very High Usage")))</f>
        <v>High Usage</v>
      </c>
      <c r="AE1152" t="str">
        <f>IF(tbl_Customers[[#This Row],[total_intl_calls]]&lt;=5,"Low Calls", IF(tbl_Customers[[#This Row],[total_intl_calls]]&lt;=10, "Medium Calls", "High Calls"))</f>
        <v>Low Calls</v>
      </c>
      <c r="AF11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2" s="36" t="str">
        <f>IF(tbl_Customers[[#This Row],[Churn_Risk_Score]]&gt;=10,"High Risk", IF(tbl_Customers[[#This Row],[Churn_Risk_Score]]&gt;=5,"Medium Risk","Low Risk"))</f>
        <v>Low Risk</v>
      </c>
    </row>
    <row r="1153" spans="1:33" x14ac:dyDescent="0.35">
      <c r="A1153">
        <v>1152</v>
      </c>
      <c r="B1153" t="s">
        <v>64</v>
      </c>
      <c r="C1153">
        <v>73</v>
      </c>
      <c r="D1153" t="s">
        <v>21</v>
      </c>
      <c r="E1153" t="s">
        <v>22</v>
      </c>
      <c r="F1153" t="s">
        <v>22</v>
      </c>
      <c r="G1153">
        <v>0</v>
      </c>
      <c r="H1153">
        <v>217.8</v>
      </c>
      <c r="I1153">
        <v>91</v>
      </c>
      <c r="J1153">
        <v>37.03</v>
      </c>
      <c r="K1153">
        <v>220.6</v>
      </c>
      <c r="L1153">
        <v>97</v>
      </c>
      <c r="M1153">
        <v>18.75</v>
      </c>
      <c r="N1153">
        <v>277.3</v>
      </c>
      <c r="O1153">
        <v>89</v>
      </c>
      <c r="P1153">
        <v>12.48</v>
      </c>
      <c r="Q1153">
        <v>10.3</v>
      </c>
      <c r="R1153">
        <v>6</v>
      </c>
      <c r="S1153">
        <v>2.78</v>
      </c>
      <c r="T1153">
        <v>1</v>
      </c>
      <c r="U1153" t="s">
        <v>23</v>
      </c>
      <c r="V1153">
        <f>IF(tbl_Customers[[#This Row],[churn]] = "yes", 1, 0)</f>
        <v>1</v>
      </c>
      <c r="W1153" t="str">
        <f>IF(tbl_Customers[[#This Row],[number_customer_service_calls]] &lt;= 1, "0-1 Calls", IF(tbl_Customers[[#This Row],[number_customer_service_calls]] &lt;= 3, "2-3 Calls", IF(tbl_Customers[[#This Row],[number_customer_service_calls]] &lt;=5, "4-5 Calls", "6+ Calls")))</f>
        <v>0-1 Calls</v>
      </c>
      <c r="X1153" t="str">
        <f>IF(tbl_Customers[[#This Row],[account_length]] &lt;= 50, "0-50", IF(tbl_Customers[[#This Row],[account_length]] &lt;=100, "51-100", IF(tbl_Customers[[#This Row],[account_length]] &lt;= 150, "101-150", "151+")))</f>
        <v>51-100</v>
      </c>
      <c r="Y1153" t="str">
        <f>IF(tbl_Customers[[#This Row],[total_intl_charge]] &lt;= 3, "Low Charges", "High Charges")</f>
        <v>Low Charges</v>
      </c>
      <c r="Z1153" t="str">
        <f>IF(tbl_Customers[[#This Row],[total_eve_calls]]&lt;=80,"Low Calls",
IF(tbl_Customers[[#This Row],[total_eve_calls]]&lt;=120,"Medium Calls","High Calls"))</f>
        <v>Medium Calls</v>
      </c>
      <c r="AA1153" t="str">
        <f>IF(tbl_Customers[[#This Row],[total_eve_charge]]&lt;=15,"Low Charges",
IF(tbl_Customers[[#This Row],[total_eve_charge]]&lt;=20,"Medium Charges","High Charges"))</f>
        <v>Medium Charges</v>
      </c>
      <c r="AB1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3" t="str">
        <f>IF(tbl_Customers[[#This Row],[number_vmail_messages]] = 0, "No Usage", IF(tbl_Customers[[#This Row],[number_vmail_messages]] &lt;= 20, "Low Usage", IF(tbl_Customers[[#This Row],[number_vmail_messages]] &lt;= 40, "Medium Usgae", "High Usage")))</f>
        <v>No Usage</v>
      </c>
      <c r="AD1153" t="str">
        <f>IF(tbl_Customers[[#This Row],[total_day_minutes]]&lt;=150,"Low Usage", IF(tbl_Customers[[#This Row],[total_day_minutes]]&lt;=200,"Medium Usage", IF(tbl_Customers[[#This Row],[total_day_minutes]]&lt;=250,"High Usage","Very High Usage")))</f>
        <v>High Usage</v>
      </c>
      <c r="AE1153" t="str">
        <f>IF(tbl_Customers[[#This Row],[total_intl_calls]]&lt;=5,"Low Calls", IF(tbl_Customers[[#This Row],[total_intl_calls]]&lt;=10, "Medium Calls", "High Calls"))</f>
        <v>Medium Calls</v>
      </c>
      <c r="AF11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53" s="36" t="str">
        <f>IF(tbl_Customers[[#This Row],[Churn_Risk_Score]]&gt;=10,"High Risk", IF(tbl_Customers[[#This Row],[Churn_Risk_Score]]&gt;=5,"Medium Risk","Low Risk"))</f>
        <v>Low Risk</v>
      </c>
    </row>
    <row r="1154" spans="1:33" x14ac:dyDescent="0.35">
      <c r="A1154">
        <v>1153</v>
      </c>
      <c r="B1154" t="s">
        <v>45</v>
      </c>
      <c r="C1154">
        <v>35</v>
      </c>
      <c r="D1154" t="s">
        <v>21</v>
      </c>
      <c r="E1154" t="s">
        <v>22</v>
      </c>
      <c r="F1154" t="s">
        <v>22</v>
      </c>
      <c r="G1154">
        <v>0</v>
      </c>
      <c r="H1154">
        <v>124.2</v>
      </c>
      <c r="I1154">
        <v>102</v>
      </c>
      <c r="J1154">
        <v>21.11</v>
      </c>
      <c r="K1154">
        <v>123.9</v>
      </c>
      <c r="L1154">
        <v>115</v>
      </c>
      <c r="M1154">
        <v>10.53</v>
      </c>
      <c r="N1154">
        <v>135.69999999999999</v>
      </c>
      <c r="O1154">
        <v>100</v>
      </c>
      <c r="P1154">
        <v>6.11</v>
      </c>
      <c r="Q1154">
        <v>13.1</v>
      </c>
      <c r="R1154">
        <v>8</v>
      </c>
      <c r="S1154">
        <v>3.54</v>
      </c>
      <c r="T1154">
        <v>2</v>
      </c>
      <c r="U1154" t="s">
        <v>22</v>
      </c>
      <c r="V1154">
        <f>IF(tbl_Customers[[#This Row],[churn]] = "yes", 1, 0)</f>
        <v>0</v>
      </c>
      <c r="W1154" t="str">
        <f>IF(tbl_Customers[[#This Row],[number_customer_service_calls]] &lt;= 1, "0-1 Calls", IF(tbl_Customers[[#This Row],[number_customer_service_calls]] &lt;= 3, "2-3 Calls", IF(tbl_Customers[[#This Row],[number_customer_service_calls]] &lt;=5, "4-5 Calls", "6+ Calls")))</f>
        <v>2-3 Calls</v>
      </c>
      <c r="X1154" t="str">
        <f>IF(tbl_Customers[[#This Row],[account_length]] &lt;= 50, "0-50", IF(tbl_Customers[[#This Row],[account_length]] &lt;=100, "51-100", IF(tbl_Customers[[#This Row],[account_length]] &lt;= 150, "101-150", "151+")))</f>
        <v>0-50</v>
      </c>
      <c r="Y1154" t="str">
        <f>IF(tbl_Customers[[#This Row],[total_intl_charge]] &lt;= 3, "Low Charges", "High Charges")</f>
        <v>High Charges</v>
      </c>
      <c r="Z1154" t="str">
        <f>IF(tbl_Customers[[#This Row],[total_eve_calls]]&lt;=80,"Low Calls",
IF(tbl_Customers[[#This Row],[total_eve_calls]]&lt;=120,"Medium Calls","High Calls"))</f>
        <v>Medium Calls</v>
      </c>
      <c r="AA1154" t="str">
        <f>IF(tbl_Customers[[#This Row],[total_eve_charge]]&lt;=15,"Low Charges",
IF(tbl_Customers[[#This Row],[total_eve_charge]]&lt;=20,"Medium Charges","High Charges"))</f>
        <v>Low Charges</v>
      </c>
      <c r="AB1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4" t="str">
        <f>IF(tbl_Customers[[#This Row],[number_vmail_messages]] = 0, "No Usage", IF(tbl_Customers[[#This Row],[number_vmail_messages]] &lt;= 20, "Low Usage", IF(tbl_Customers[[#This Row],[number_vmail_messages]] &lt;= 40, "Medium Usgae", "High Usage")))</f>
        <v>No Usage</v>
      </c>
      <c r="AD1154" t="str">
        <f>IF(tbl_Customers[[#This Row],[total_day_minutes]]&lt;=150,"Low Usage", IF(tbl_Customers[[#This Row],[total_day_minutes]]&lt;=200,"Medium Usage", IF(tbl_Customers[[#This Row],[total_day_minutes]]&lt;=250,"High Usage","Very High Usage")))</f>
        <v>Low Usage</v>
      </c>
      <c r="AE1154" t="str">
        <f>IF(tbl_Customers[[#This Row],[total_intl_calls]]&lt;=5,"Low Calls", IF(tbl_Customers[[#This Row],[total_intl_calls]]&lt;=10, "Medium Calls", "High Calls"))</f>
        <v>Medium Calls</v>
      </c>
      <c r="AF11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4" s="36" t="str">
        <f>IF(tbl_Customers[[#This Row],[Churn_Risk_Score]]&gt;=10,"High Risk", IF(tbl_Customers[[#This Row],[Churn_Risk_Score]]&gt;=5,"Medium Risk","Low Risk"))</f>
        <v>Low Risk</v>
      </c>
    </row>
    <row r="1155" spans="1:33" x14ac:dyDescent="0.35">
      <c r="A1155">
        <v>1154</v>
      </c>
      <c r="B1155" t="s">
        <v>44</v>
      </c>
      <c r="C1155">
        <v>64</v>
      </c>
      <c r="D1155" t="s">
        <v>21</v>
      </c>
      <c r="E1155" t="s">
        <v>22</v>
      </c>
      <c r="F1155" t="s">
        <v>22</v>
      </c>
      <c r="G1155">
        <v>0</v>
      </c>
      <c r="H1155">
        <v>206.2</v>
      </c>
      <c r="I1155">
        <v>76</v>
      </c>
      <c r="J1155">
        <v>35.049999999999997</v>
      </c>
      <c r="K1155">
        <v>232.4</v>
      </c>
      <c r="L1155">
        <v>76</v>
      </c>
      <c r="M1155">
        <v>19.75</v>
      </c>
      <c r="N1155">
        <v>251.6</v>
      </c>
      <c r="O1155">
        <v>96</v>
      </c>
      <c r="P1155">
        <v>11.32</v>
      </c>
      <c r="Q1155">
        <v>13.6</v>
      </c>
      <c r="R1155">
        <v>2</v>
      </c>
      <c r="S1155">
        <v>3.67</v>
      </c>
      <c r="T1155">
        <v>1</v>
      </c>
      <c r="U1155" t="s">
        <v>22</v>
      </c>
      <c r="V1155">
        <f>IF(tbl_Customers[[#This Row],[churn]] = "yes", 1, 0)</f>
        <v>0</v>
      </c>
      <c r="W1155" t="str">
        <f>IF(tbl_Customers[[#This Row],[number_customer_service_calls]] &lt;= 1, "0-1 Calls", IF(tbl_Customers[[#This Row],[number_customer_service_calls]] &lt;= 3, "2-3 Calls", IF(tbl_Customers[[#This Row],[number_customer_service_calls]] &lt;=5, "4-5 Calls", "6+ Calls")))</f>
        <v>0-1 Calls</v>
      </c>
      <c r="X1155" t="str">
        <f>IF(tbl_Customers[[#This Row],[account_length]] &lt;= 50, "0-50", IF(tbl_Customers[[#This Row],[account_length]] &lt;=100, "51-100", IF(tbl_Customers[[#This Row],[account_length]] &lt;= 150, "101-150", "151+")))</f>
        <v>51-100</v>
      </c>
      <c r="Y1155" t="str">
        <f>IF(tbl_Customers[[#This Row],[total_intl_charge]] &lt;= 3, "Low Charges", "High Charges")</f>
        <v>High Charges</v>
      </c>
      <c r="Z1155" t="str">
        <f>IF(tbl_Customers[[#This Row],[total_eve_calls]]&lt;=80,"Low Calls",
IF(tbl_Customers[[#This Row],[total_eve_calls]]&lt;=120,"Medium Calls","High Calls"))</f>
        <v>Low Calls</v>
      </c>
      <c r="AA1155" t="str">
        <f>IF(tbl_Customers[[#This Row],[total_eve_charge]]&lt;=15,"Low Charges",
IF(tbl_Customers[[#This Row],[total_eve_charge]]&lt;=20,"Medium Charges","High Charges"))</f>
        <v>Medium Charges</v>
      </c>
      <c r="AB1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5" t="str">
        <f>IF(tbl_Customers[[#This Row],[number_vmail_messages]] = 0, "No Usage", IF(tbl_Customers[[#This Row],[number_vmail_messages]] &lt;= 20, "Low Usage", IF(tbl_Customers[[#This Row],[number_vmail_messages]] &lt;= 40, "Medium Usgae", "High Usage")))</f>
        <v>No Usage</v>
      </c>
      <c r="AD1155" t="str">
        <f>IF(tbl_Customers[[#This Row],[total_day_minutes]]&lt;=150,"Low Usage", IF(tbl_Customers[[#This Row],[total_day_minutes]]&lt;=200,"Medium Usage", IF(tbl_Customers[[#This Row],[total_day_minutes]]&lt;=250,"High Usage","Very High Usage")))</f>
        <v>High Usage</v>
      </c>
      <c r="AE1155" t="str">
        <f>IF(tbl_Customers[[#This Row],[total_intl_calls]]&lt;=5,"Low Calls", IF(tbl_Customers[[#This Row],[total_intl_calls]]&lt;=10, "Medium Calls", "High Calls"))</f>
        <v>Low Calls</v>
      </c>
      <c r="AF11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5" s="36" t="str">
        <f>IF(tbl_Customers[[#This Row],[Churn_Risk_Score]]&gt;=10,"High Risk", IF(tbl_Customers[[#This Row],[Churn_Risk_Score]]&gt;=5,"Medium Risk","Low Risk"))</f>
        <v>Low Risk</v>
      </c>
    </row>
    <row r="1156" spans="1:33" x14ac:dyDescent="0.35">
      <c r="A1156">
        <v>1155</v>
      </c>
      <c r="B1156" t="s">
        <v>31</v>
      </c>
      <c r="C1156">
        <v>63</v>
      </c>
      <c r="D1156" t="s">
        <v>28</v>
      </c>
      <c r="E1156" t="s">
        <v>22</v>
      </c>
      <c r="F1156" t="s">
        <v>22</v>
      </c>
      <c r="G1156">
        <v>0</v>
      </c>
      <c r="H1156">
        <v>132.9</v>
      </c>
      <c r="I1156">
        <v>122</v>
      </c>
      <c r="J1156">
        <v>22.59</v>
      </c>
      <c r="K1156">
        <v>67</v>
      </c>
      <c r="L1156">
        <v>62</v>
      </c>
      <c r="M1156">
        <v>5.7</v>
      </c>
      <c r="N1156">
        <v>160.4</v>
      </c>
      <c r="O1156">
        <v>121</v>
      </c>
      <c r="P1156">
        <v>7.22</v>
      </c>
      <c r="Q1156">
        <v>9.9</v>
      </c>
      <c r="R1156">
        <v>2</v>
      </c>
      <c r="S1156">
        <v>2.67</v>
      </c>
      <c r="T1156">
        <v>3</v>
      </c>
      <c r="U1156" t="s">
        <v>22</v>
      </c>
      <c r="V1156">
        <f>IF(tbl_Customers[[#This Row],[churn]] = "yes", 1, 0)</f>
        <v>0</v>
      </c>
      <c r="W1156" t="str">
        <f>IF(tbl_Customers[[#This Row],[number_customer_service_calls]] &lt;= 1, "0-1 Calls", IF(tbl_Customers[[#This Row],[number_customer_service_calls]] &lt;= 3, "2-3 Calls", IF(tbl_Customers[[#This Row],[number_customer_service_calls]] &lt;=5, "4-5 Calls", "6+ Calls")))</f>
        <v>2-3 Calls</v>
      </c>
      <c r="X1156" t="str">
        <f>IF(tbl_Customers[[#This Row],[account_length]] &lt;= 50, "0-50", IF(tbl_Customers[[#This Row],[account_length]] &lt;=100, "51-100", IF(tbl_Customers[[#This Row],[account_length]] &lt;= 150, "101-150", "151+")))</f>
        <v>51-100</v>
      </c>
      <c r="Y1156" t="str">
        <f>IF(tbl_Customers[[#This Row],[total_intl_charge]] &lt;= 3, "Low Charges", "High Charges")</f>
        <v>Low Charges</v>
      </c>
      <c r="Z1156" t="str">
        <f>IF(tbl_Customers[[#This Row],[total_eve_calls]]&lt;=80,"Low Calls",
IF(tbl_Customers[[#This Row],[total_eve_calls]]&lt;=120,"Medium Calls","High Calls"))</f>
        <v>Low Calls</v>
      </c>
      <c r="AA1156" t="str">
        <f>IF(tbl_Customers[[#This Row],[total_eve_charge]]&lt;=15,"Low Charges",
IF(tbl_Customers[[#This Row],[total_eve_charge]]&lt;=20,"Medium Charges","High Charges"))</f>
        <v>Low Charges</v>
      </c>
      <c r="AB1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56" t="str">
        <f>IF(tbl_Customers[[#This Row],[number_vmail_messages]] = 0, "No Usage", IF(tbl_Customers[[#This Row],[number_vmail_messages]] &lt;= 20, "Low Usage", IF(tbl_Customers[[#This Row],[number_vmail_messages]] &lt;= 40, "Medium Usgae", "High Usage")))</f>
        <v>No Usage</v>
      </c>
      <c r="AD1156" t="str">
        <f>IF(tbl_Customers[[#This Row],[total_day_minutes]]&lt;=150,"Low Usage", IF(tbl_Customers[[#This Row],[total_day_minutes]]&lt;=200,"Medium Usage", IF(tbl_Customers[[#This Row],[total_day_minutes]]&lt;=250,"High Usage","Very High Usage")))</f>
        <v>Low Usage</v>
      </c>
      <c r="AE1156" t="str">
        <f>IF(tbl_Customers[[#This Row],[total_intl_calls]]&lt;=5,"Low Calls", IF(tbl_Customers[[#This Row],[total_intl_calls]]&lt;=10, "Medium Calls", "High Calls"))</f>
        <v>Low Calls</v>
      </c>
      <c r="AF11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56" s="36" t="str">
        <f>IF(tbl_Customers[[#This Row],[Churn_Risk_Score]]&gt;=10,"High Risk", IF(tbl_Customers[[#This Row],[Churn_Risk_Score]]&gt;=5,"Medium Risk","Low Risk"))</f>
        <v>Low Risk</v>
      </c>
    </row>
    <row r="1157" spans="1:33" x14ac:dyDescent="0.35">
      <c r="A1157">
        <v>1156</v>
      </c>
      <c r="B1157" t="s">
        <v>26</v>
      </c>
      <c r="C1157">
        <v>117</v>
      </c>
      <c r="D1157" t="s">
        <v>21</v>
      </c>
      <c r="E1157" t="s">
        <v>22</v>
      </c>
      <c r="F1157" t="s">
        <v>23</v>
      </c>
      <c r="G1157">
        <v>31</v>
      </c>
      <c r="H1157">
        <v>104.9</v>
      </c>
      <c r="I1157">
        <v>115</v>
      </c>
      <c r="J1157">
        <v>17.829999999999998</v>
      </c>
      <c r="K1157">
        <v>237.6</v>
      </c>
      <c r="L1157">
        <v>125</v>
      </c>
      <c r="M1157">
        <v>20.2</v>
      </c>
      <c r="N1157">
        <v>263.39999999999998</v>
      </c>
      <c r="O1157">
        <v>104</v>
      </c>
      <c r="P1157">
        <v>11.85</v>
      </c>
      <c r="Q1157">
        <v>7.7</v>
      </c>
      <c r="R1157">
        <v>6</v>
      </c>
      <c r="S1157">
        <v>2.08</v>
      </c>
      <c r="T1157">
        <v>3</v>
      </c>
      <c r="U1157" t="s">
        <v>22</v>
      </c>
      <c r="V1157">
        <f>IF(tbl_Customers[[#This Row],[churn]] = "yes", 1, 0)</f>
        <v>0</v>
      </c>
      <c r="W1157" t="str">
        <f>IF(tbl_Customers[[#This Row],[number_customer_service_calls]] &lt;= 1, "0-1 Calls", IF(tbl_Customers[[#This Row],[number_customer_service_calls]] &lt;= 3, "2-3 Calls", IF(tbl_Customers[[#This Row],[number_customer_service_calls]] &lt;=5, "4-5 Calls", "6+ Calls")))</f>
        <v>2-3 Calls</v>
      </c>
      <c r="X1157" t="str">
        <f>IF(tbl_Customers[[#This Row],[account_length]] &lt;= 50, "0-50", IF(tbl_Customers[[#This Row],[account_length]] &lt;=100, "51-100", IF(tbl_Customers[[#This Row],[account_length]] &lt;= 150, "101-150", "151+")))</f>
        <v>101-150</v>
      </c>
      <c r="Y1157" t="str">
        <f>IF(tbl_Customers[[#This Row],[total_intl_charge]] &lt;= 3, "Low Charges", "High Charges")</f>
        <v>Low Charges</v>
      </c>
      <c r="Z1157" t="str">
        <f>IF(tbl_Customers[[#This Row],[total_eve_calls]]&lt;=80,"Low Calls",
IF(tbl_Customers[[#This Row],[total_eve_calls]]&lt;=120,"Medium Calls","High Calls"))</f>
        <v>High Calls</v>
      </c>
      <c r="AA1157" t="str">
        <f>IF(tbl_Customers[[#This Row],[total_eve_charge]]&lt;=15,"Low Charges",
IF(tbl_Customers[[#This Row],[total_eve_charge]]&lt;=20,"Medium Charges","High Charges"))</f>
        <v>High Charges</v>
      </c>
      <c r="AB1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57" t="str">
        <f>IF(tbl_Customers[[#This Row],[number_vmail_messages]] = 0, "No Usage", IF(tbl_Customers[[#This Row],[number_vmail_messages]] &lt;= 20, "Low Usage", IF(tbl_Customers[[#This Row],[number_vmail_messages]] &lt;= 40, "Medium Usgae", "High Usage")))</f>
        <v>Medium Usgae</v>
      </c>
      <c r="AD1157" t="str">
        <f>IF(tbl_Customers[[#This Row],[total_day_minutes]]&lt;=150,"Low Usage", IF(tbl_Customers[[#This Row],[total_day_minutes]]&lt;=200,"Medium Usage", IF(tbl_Customers[[#This Row],[total_day_minutes]]&lt;=250,"High Usage","Very High Usage")))</f>
        <v>Low Usage</v>
      </c>
      <c r="AE1157" t="str">
        <f>IF(tbl_Customers[[#This Row],[total_intl_calls]]&lt;=5,"Low Calls", IF(tbl_Customers[[#This Row],[total_intl_calls]]&lt;=10, "Medium Calls", "High Calls"))</f>
        <v>Medium Calls</v>
      </c>
      <c r="AF11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57" s="36" t="str">
        <f>IF(tbl_Customers[[#This Row],[Churn_Risk_Score]]&gt;=10,"High Risk", IF(tbl_Customers[[#This Row],[Churn_Risk_Score]]&gt;=5,"Medium Risk","Low Risk"))</f>
        <v>Low Risk</v>
      </c>
    </row>
    <row r="1158" spans="1:33" x14ac:dyDescent="0.35">
      <c r="A1158">
        <v>1157</v>
      </c>
      <c r="B1158" t="s">
        <v>74</v>
      </c>
      <c r="C1158">
        <v>115</v>
      </c>
      <c r="D1158" t="s">
        <v>21</v>
      </c>
      <c r="E1158" t="s">
        <v>22</v>
      </c>
      <c r="F1158" t="s">
        <v>22</v>
      </c>
      <c r="G1158">
        <v>0</v>
      </c>
      <c r="H1158">
        <v>245</v>
      </c>
      <c r="I1158">
        <v>97</v>
      </c>
      <c r="J1158">
        <v>41.65</v>
      </c>
      <c r="K1158">
        <v>250.7</v>
      </c>
      <c r="L1158">
        <v>75</v>
      </c>
      <c r="M1158">
        <v>21.31</v>
      </c>
      <c r="N1158">
        <v>270.2</v>
      </c>
      <c r="O1158">
        <v>124</v>
      </c>
      <c r="P1158">
        <v>12.16</v>
      </c>
      <c r="Q1158">
        <v>13.7</v>
      </c>
      <c r="R1158">
        <v>8</v>
      </c>
      <c r="S1158">
        <v>3.7</v>
      </c>
      <c r="T1158">
        <v>1</v>
      </c>
      <c r="U1158" t="s">
        <v>23</v>
      </c>
      <c r="V1158">
        <f>IF(tbl_Customers[[#This Row],[churn]] = "yes", 1, 0)</f>
        <v>1</v>
      </c>
      <c r="W1158" t="str">
        <f>IF(tbl_Customers[[#This Row],[number_customer_service_calls]] &lt;= 1, "0-1 Calls", IF(tbl_Customers[[#This Row],[number_customer_service_calls]] &lt;= 3, "2-3 Calls", IF(tbl_Customers[[#This Row],[number_customer_service_calls]] &lt;=5, "4-5 Calls", "6+ Calls")))</f>
        <v>0-1 Calls</v>
      </c>
      <c r="X1158" t="str">
        <f>IF(tbl_Customers[[#This Row],[account_length]] &lt;= 50, "0-50", IF(tbl_Customers[[#This Row],[account_length]] &lt;=100, "51-100", IF(tbl_Customers[[#This Row],[account_length]] &lt;= 150, "101-150", "151+")))</f>
        <v>101-150</v>
      </c>
      <c r="Y1158" t="str">
        <f>IF(tbl_Customers[[#This Row],[total_intl_charge]] &lt;= 3, "Low Charges", "High Charges")</f>
        <v>High Charges</v>
      </c>
      <c r="Z1158" t="str">
        <f>IF(tbl_Customers[[#This Row],[total_eve_calls]]&lt;=80,"Low Calls",
IF(tbl_Customers[[#This Row],[total_eve_calls]]&lt;=120,"Medium Calls","High Calls"))</f>
        <v>Low Calls</v>
      </c>
      <c r="AA1158" t="str">
        <f>IF(tbl_Customers[[#This Row],[total_eve_charge]]&lt;=15,"Low Charges",
IF(tbl_Customers[[#This Row],[total_eve_charge]]&lt;=20,"Medium Charges","High Charges"))</f>
        <v>High Charges</v>
      </c>
      <c r="AB1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8" t="str">
        <f>IF(tbl_Customers[[#This Row],[number_vmail_messages]] = 0, "No Usage", IF(tbl_Customers[[#This Row],[number_vmail_messages]] &lt;= 20, "Low Usage", IF(tbl_Customers[[#This Row],[number_vmail_messages]] &lt;= 40, "Medium Usgae", "High Usage")))</f>
        <v>No Usage</v>
      </c>
      <c r="AD1158" t="str">
        <f>IF(tbl_Customers[[#This Row],[total_day_minutes]]&lt;=150,"Low Usage", IF(tbl_Customers[[#This Row],[total_day_minutes]]&lt;=200,"Medium Usage", IF(tbl_Customers[[#This Row],[total_day_minutes]]&lt;=250,"High Usage","Very High Usage")))</f>
        <v>High Usage</v>
      </c>
      <c r="AE1158" t="str">
        <f>IF(tbl_Customers[[#This Row],[total_intl_calls]]&lt;=5,"Low Calls", IF(tbl_Customers[[#This Row],[total_intl_calls]]&lt;=10, "Medium Calls", "High Calls"))</f>
        <v>Medium Calls</v>
      </c>
      <c r="AF11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8" s="36" t="str">
        <f>IF(tbl_Customers[[#This Row],[Churn_Risk_Score]]&gt;=10,"High Risk", IF(tbl_Customers[[#This Row],[Churn_Risk_Score]]&gt;=5,"Medium Risk","Low Risk"))</f>
        <v>Low Risk</v>
      </c>
    </row>
    <row r="1159" spans="1:33" x14ac:dyDescent="0.35">
      <c r="A1159">
        <v>1158</v>
      </c>
      <c r="B1159" t="s">
        <v>55</v>
      </c>
      <c r="C1159">
        <v>162</v>
      </c>
      <c r="D1159" t="s">
        <v>25</v>
      </c>
      <c r="E1159" t="s">
        <v>22</v>
      </c>
      <c r="F1159" t="s">
        <v>22</v>
      </c>
      <c r="G1159">
        <v>0</v>
      </c>
      <c r="H1159">
        <v>184.5</v>
      </c>
      <c r="I1159">
        <v>118</v>
      </c>
      <c r="J1159">
        <v>31.37</v>
      </c>
      <c r="K1159">
        <v>224</v>
      </c>
      <c r="L1159">
        <v>95</v>
      </c>
      <c r="M1159">
        <v>19.04</v>
      </c>
      <c r="N1159">
        <v>180.5</v>
      </c>
      <c r="O1159">
        <v>82</v>
      </c>
      <c r="P1159">
        <v>8.1199999999999992</v>
      </c>
      <c r="Q1159">
        <v>11.6</v>
      </c>
      <c r="R1159">
        <v>3</v>
      </c>
      <c r="S1159">
        <v>3.13</v>
      </c>
      <c r="T1159">
        <v>1</v>
      </c>
      <c r="U1159" t="s">
        <v>22</v>
      </c>
      <c r="V1159">
        <f>IF(tbl_Customers[[#This Row],[churn]] = "yes", 1, 0)</f>
        <v>0</v>
      </c>
      <c r="W1159" t="str">
        <f>IF(tbl_Customers[[#This Row],[number_customer_service_calls]] &lt;= 1, "0-1 Calls", IF(tbl_Customers[[#This Row],[number_customer_service_calls]] &lt;= 3, "2-3 Calls", IF(tbl_Customers[[#This Row],[number_customer_service_calls]] &lt;=5, "4-5 Calls", "6+ Calls")))</f>
        <v>0-1 Calls</v>
      </c>
      <c r="X1159" t="str">
        <f>IF(tbl_Customers[[#This Row],[account_length]] &lt;= 50, "0-50", IF(tbl_Customers[[#This Row],[account_length]] &lt;=100, "51-100", IF(tbl_Customers[[#This Row],[account_length]] &lt;= 150, "101-150", "151+")))</f>
        <v>151+</v>
      </c>
      <c r="Y1159" t="str">
        <f>IF(tbl_Customers[[#This Row],[total_intl_charge]] &lt;= 3, "Low Charges", "High Charges")</f>
        <v>High Charges</v>
      </c>
      <c r="Z1159" t="str">
        <f>IF(tbl_Customers[[#This Row],[total_eve_calls]]&lt;=80,"Low Calls",
IF(tbl_Customers[[#This Row],[total_eve_calls]]&lt;=120,"Medium Calls","High Calls"))</f>
        <v>Medium Calls</v>
      </c>
      <c r="AA1159" t="str">
        <f>IF(tbl_Customers[[#This Row],[total_eve_charge]]&lt;=15,"Low Charges",
IF(tbl_Customers[[#This Row],[total_eve_charge]]&lt;=20,"Medium Charges","High Charges"))</f>
        <v>Medium Charges</v>
      </c>
      <c r="AB1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9" t="str">
        <f>IF(tbl_Customers[[#This Row],[number_vmail_messages]] = 0, "No Usage", IF(tbl_Customers[[#This Row],[number_vmail_messages]] &lt;= 20, "Low Usage", IF(tbl_Customers[[#This Row],[number_vmail_messages]] &lt;= 40, "Medium Usgae", "High Usage")))</f>
        <v>No Usage</v>
      </c>
      <c r="AD1159" t="str">
        <f>IF(tbl_Customers[[#This Row],[total_day_minutes]]&lt;=150,"Low Usage", IF(tbl_Customers[[#This Row],[total_day_minutes]]&lt;=200,"Medium Usage", IF(tbl_Customers[[#This Row],[total_day_minutes]]&lt;=250,"High Usage","Very High Usage")))</f>
        <v>Medium Usage</v>
      </c>
      <c r="AE1159" t="str">
        <f>IF(tbl_Customers[[#This Row],[total_intl_calls]]&lt;=5,"Low Calls", IF(tbl_Customers[[#This Row],[total_intl_calls]]&lt;=10, "Medium Calls", "High Calls"))</f>
        <v>Low Calls</v>
      </c>
      <c r="AF11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9" s="36" t="str">
        <f>IF(tbl_Customers[[#This Row],[Churn_Risk_Score]]&gt;=10,"High Risk", IF(tbl_Customers[[#This Row],[Churn_Risk_Score]]&gt;=5,"Medium Risk","Low Risk"))</f>
        <v>Low Risk</v>
      </c>
    </row>
    <row r="1160" spans="1:33" x14ac:dyDescent="0.35">
      <c r="A1160">
        <v>1159</v>
      </c>
      <c r="B1160" t="s">
        <v>36</v>
      </c>
      <c r="C1160">
        <v>89</v>
      </c>
      <c r="D1160" t="s">
        <v>21</v>
      </c>
      <c r="E1160" t="s">
        <v>22</v>
      </c>
      <c r="F1160" t="s">
        <v>22</v>
      </c>
      <c r="G1160">
        <v>0</v>
      </c>
      <c r="H1160">
        <v>89.5</v>
      </c>
      <c r="I1160">
        <v>66</v>
      </c>
      <c r="J1160">
        <v>15.22</v>
      </c>
      <c r="K1160">
        <v>179.3</v>
      </c>
      <c r="L1160">
        <v>104</v>
      </c>
      <c r="M1160">
        <v>15.24</v>
      </c>
      <c r="N1160">
        <v>225.1</v>
      </c>
      <c r="O1160">
        <v>116</v>
      </c>
      <c r="P1160">
        <v>10.130000000000001</v>
      </c>
      <c r="Q1160">
        <v>12.3</v>
      </c>
      <c r="R1160">
        <v>1</v>
      </c>
      <c r="S1160">
        <v>3.32</v>
      </c>
      <c r="T1160">
        <v>3</v>
      </c>
      <c r="U1160" t="s">
        <v>22</v>
      </c>
      <c r="V1160">
        <f>IF(tbl_Customers[[#This Row],[churn]] = "yes", 1, 0)</f>
        <v>0</v>
      </c>
      <c r="W1160" t="str">
        <f>IF(tbl_Customers[[#This Row],[number_customer_service_calls]] &lt;= 1, "0-1 Calls", IF(tbl_Customers[[#This Row],[number_customer_service_calls]] &lt;= 3, "2-3 Calls", IF(tbl_Customers[[#This Row],[number_customer_service_calls]] &lt;=5, "4-5 Calls", "6+ Calls")))</f>
        <v>2-3 Calls</v>
      </c>
      <c r="X1160" t="str">
        <f>IF(tbl_Customers[[#This Row],[account_length]] &lt;= 50, "0-50", IF(tbl_Customers[[#This Row],[account_length]] &lt;=100, "51-100", IF(tbl_Customers[[#This Row],[account_length]] &lt;= 150, "101-150", "151+")))</f>
        <v>51-100</v>
      </c>
      <c r="Y1160" t="str">
        <f>IF(tbl_Customers[[#This Row],[total_intl_charge]] &lt;= 3, "Low Charges", "High Charges")</f>
        <v>High Charges</v>
      </c>
      <c r="Z1160" t="str">
        <f>IF(tbl_Customers[[#This Row],[total_eve_calls]]&lt;=80,"Low Calls",
IF(tbl_Customers[[#This Row],[total_eve_calls]]&lt;=120,"Medium Calls","High Calls"))</f>
        <v>Medium Calls</v>
      </c>
      <c r="AA1160" t="str">
        <f>IF(tbl_Customers[[#This Row],[total_eve_charge]]&lt;=15,"Low Charges",
IF(tbl_Customers[[#This Row],[total_eve_charge]]&lt;=20,"Medium Charges","High Charges"))</f>
        <v>Medium Charges</v>
      </c>
      <c r="AB1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0" t="str">
        <f>IF(tbl_Customers[[#This Row],[number_vmail_messages]] = 0, "No Usage", IF(tbl_Customers[[#This Row],[number_vmail_messages]] &lt;= 20, "Low Usage", IF(tbl_Customers[[#This Row],[number_vmail_messages]] &lt;= 40, "Medium Usgae", "High Usage")))</f>
        <v>No Usage</v>
      </c>
      <c r="AD1160" t="str">
        <f>IF(tbl_Customers[[#This Row],[total_day_minutes]]&lt;=150,"Low Usage", IF(tbl_Customers[[#This Row],[total_day_minutes]]&lt;=200,"Medium Usage", IF(tbl_Customers[[#This Row],[total_day_minutes]]&lt;=250,"High Usage","Very High Usage")))</f>
        <v>Low Usage</v>
      </c>
      <c r="AE1160" t="str">
        <f>IF(tbl_Customers[[#This Row],[total_intl_calls]]&lt;=5,"Low Calls", IF(tbl_Customers[[#This Row],[total_intl_calls]]&lt;=10, "Medium Calls", "High Calls"))</f>
        <v>Low Calls</v>
      </c>
      <c r="AF11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60" s="36" t="str">
        <f>IF(tbl_Customers[[#This Row],[Churn_Risk_Score]]&gt;=10,"High Risk", IF(tbl_Customers[[#This Row],[Churn_Risk_Score]]&gt;=5,"Medium Risk","Low Risk"))</f>
        <v>Low Risk</v>
      </c>
    </row>
    <row r="1161" spans="1:33" x14ac:dyDescent="0.35">
      <c r="A1161">
        <v>1160</v>
      </c>
      <c r="B1161" t="s">
        <v>38</v>
      </c>
      <c r="C1161">
        <v>94</v>
      </c>
      <c r="D1161" t="s">
        <v>21</v>
      </c>
      <c r="E1161" t="s">
        <v>23</v>
      </c>
      <c r="F1161" t="s">
        <v>22</v>
      </c>
      <c r="G1161">
        <v>0</v>
      </c>
      <c r="H1161">
        <v>235.6</v>
      </c>
      <c r="I1161">
        <v>131</v>
      </c>
      <c r="J1161">
        <v>40.049999999999997</v>
      </c>
      <c r="K1161">
        <v>194.8</v>
      </c>
      <c r="L1161">
        <v>107</v>
      </c>
      <c r="M1161">
        <v>16.559999999999999</v>
      </c>
      <c r="N1161">
        <v>170.6</v>
      </c>
      <c r="O1161">
        <v>93</v>
      </c>
      <c r="P1161">
        <v>7.68</v>
      </c>
      <c r="Q1161">
        <v>8.6</v>
      </c>
      <c r="R1161">
        <v>4</v>
      </c>
      <c r="S1161">
        <v>2.3199999999999998</v>
      </c>
      <c r="T1161">
        <v>1</v>
      </c>
      <c r="U1161" t="s">
        <v>22</v>
      </c>
      <c r="V1161">
        <f>IF(tbl_Customers[[#This Row],[churn]] = "yes", 1, 0)</f>
        <v>0</v>
      </c>
      <c r="W1161" t="str">
        <f>IF(tbl_Customers[[#This Row],[number_customer_service_calls]] &lt;= 1, "0-1 Calls", IF(tbl_Customers[[#This Row],[number_customer_service_calls]] &lt;= 3, "2-3 Calls", IF(tbl_Customers[[#This Row],[number_customer_service_calls]] &lt;=5, "4-5 Calls", "6+ Calls")))</f>
        <v>0-1 Calls</v>
      </c>
      <c r="X1161" t="str">
        <f>IF(tbl_Customers[[#This Row],[account_length]] &lt;= 50, "0-50", IF(tbl_Customers[[#This Row],[account_length]] &lt;=100, "51-100", IF(tbl_Customers[[#This Row],[account_length]] &lt;= 150, "101-150", "151+")))</f>
        <v>51-100</v>
      </c>
      <c r="Y1161" t="str">
        <f>IF(tbl_Customers[[#This Row],[total_intl_charge]] &lt;= 3, "Low Charges", "High Charges")</f>
        <v>Low Charges</v>
      </c>
      <c r="Z1161" t="str">
        <f>IF(tbl_Customers[[#This Row],[total_eve_calls]]&lt;=80,"Low Calls",
IF(tbl_Customers[[#This Row],[total_eve_calls]]&lt;=120,"Medium Calls","High Calls"))</f>
        <v>Medium Calls</v>
      </c>
      <c r="AA1161" t="str">
        <f>IF(tbl_Customers[[#This Row],[total_eve_charge]]&lt;=15,"Low Charges",
IF(tbl_Customers[[#This Row],[total_eve_charge]]&lt;=20,"Medium Charges","High Charges"))</f>
        <v>Medium Charges</v>
      </c>
      <c r="AB1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1" t="str">
        <f>IF(tbl_Customers[[#This Row],[number_vmail_messages]] = 0, "No Usage", IF(tbl_Customers[[#This Row],[number_vmail_messages]] &lt;= 20, "Low Usage", IF(tbl_Customers[[#This Row],[number_vmail_messages]] &lt;= 40, "Medium Usgae", "High Usage")))</f>
        <v>No Usage</v>
      </c>
      <c r="AD1161" t="str">
        <f>IF(tbl_Customers[[#This Row],[total_day_minutes]]&lt;=150,"Low Usage", IF(tbl_Customers[[#This Row],[total_day_minutes]]&lt;=200,"Medium Usage", IF(tbl_Customers[[#This Row],[total_day_minutes]]&lt;=250,"High Usage","Very High Usage")))</f>
        <v>High Usage</v>
      </c>
      <c r="AE1161" t="str">
        <f>IF(tbl_Customers[[#This Row],[total_intl_calls]]&lt;=5,"Low Calls", IF(tbl_Customers[[#This Row],[total_intl_calls]]&lt;=10, "Medium Calls", "High Calls"))</f>
        <v>Low Calls</v>
      </c>
      <c r="AF11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61" s="36" t="str">
        <f>IF(tbl_Customers[[#This Row],[Churn_Risk_Score]]&gt;=10,"High Risk", IF(tbl_Customers[[#This Row],[Churn_Risk_Score]]&gt;=5,"Medium Risk","Low Risk"))</f>
        <v>Low Risk</v>
      </c>
    </row>
    <row r="1162" spans="1:33" x14ac:dyDescent="0.35">
      <c r="A1162">
        <v>1161</v>
      </c>
      <c r="B1162" t="s">
        <v>64</v>
      </c>
      <c r="C1162">
        <v>129</v>
      </c>
      <c r="D1162" t="s">
        <v>25</v>
      </c>
      <c r="E1162" t="s">
        <v>22</v>
      </c>
      <c r="F1162" t="s">
        <v>22</v>
      </c>
      <c r="G1162">
        <v>0</v>
      </c>
      <c r="H1162">
        <v>186</v>
      </c>
      <c r="I1162">
        <v>127</v>
      </c>
      <c r="J1162">
        <v>31.62</v>
      </c>
      <c r="K1162">
        <v>262.3</v>
      </c>
      <c r="L1162">
        <v>96</v>
      </c>
      <c r="M1162">
        <v>22.3</v>
      </c>
      <c r="N1162">
        <v>98.9</v>
      </c>
      <c r="O1162">
        <v>63</v>
      </c>
      <c r="P1162">
        <v>4.45</v>
      </c>
      <c r="Q1162">
        <v>11.5</v>
      </c>
      <c r="R1162">
        <v>6</v>
      </c>
      <c r="S1162">
        <v>3.11</v>
      </c>
      <c r="T1162">
        <v>4</v>
      </c>
      <c r="U1162" t="s">
        <v>22</v>
      </c>
      <c r="V1162">
        <f>IF(tbl_Customers[[#This Row],[churn]] = "yes", 1, 0)</f>
        <v>0</v>
      </c>
      <c r="W1162" t="str">
        <f>IF(tbl_Customers[[#This Row],[number_customer_service_calls]] &lt;= 1, "0-1 Calls", IF(tbl_Customers[[#This Row],[number_customer_service_calls]] &lt;= 3, "2-3 Calls", IF(tbl_Customers[[#This Row],[number_customer_service_calls]] &lt;=5, "4-5 Calls", "6+ Calls")))</f>
        <v>4-5 Calls</v>
      </c>
      <c r="X1162" t="str">
        <f>IF(tbl_Customers[[#This Row],[account_length]] &lt;= 50, "0-50", IF(tbl_Customers[[#This Row],[account_length]] &lt;=100, "51-100", IF(tbl_Customers[[#This Row],[account_length]] &lt;= 150, "101-150", "151+")))</f>
        <v>101-150</v>
      </c>
      <c r="Y1162" t="str">
        <f>IF(tbl_Customers[[#This Row],[total_intl_charge]] &lt;= 3, "Low Charges", "High Charges")</f>
        <v>High Charges</v>
      </c>
      <c r="Z1162" t="str">
        <f>IF(tbl_Customers[[#This Row],[total_eve_calls]]&lt;=80,"Low Calls",
IF(tbl_Customers[[#This Row],[total_eve_calls]]&lt;=120,"Medium Calls","High Calls"))</f>
        <v>Medium Calls</v>
      </c>
      <c r="AA1162" t="str">
        <f>IF(tbl_Customers[[#This Row],[total_eve_charge]]&lt;=15,"Low Charges",
IF(tbl_Customers[[#This Row],[total_eve_charge]]&lt;=20,"Medium Charges","High Charges"))</f>
        <v>High Charges</v>
      </c>
      <c r="AB1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62" t="str">
        <f>IF(tbl_Customers[[#This Row],[number_vmail_messages]] = 0, "No Usage", IF(tbl_Customers[[#This Row],[number_vmail_messages]] &lt;= 20, "Low Usage", IF(tbl_Customers[[#This Row],[number_vmail_messages]] &lt;= 40, "Medium Usgae", "High Usage")))</f>
        <v>No Usage</v>
      </c>
      <c r="AD1162" t="str">
        <f>IF(tbl_Customers[[#This Row],[total_day_minutes]]&lt;=150,"Low Usage", IF(tbl_Customers[[#This Row],[total_day_minutes]]&lt;=200,"Medium Usage", IF(tbl_Customers[[#This Row],[total_day_minutes]]&lt;=250,"High Usage","Very High Usage")))</f>
        <v>Medium Usage</v>
      </c>
      <c r="AE1162" t="str">
        <f>IF(tbl_Customers[[#This Row],[total_intl_calls]]&lt;=5,"Low Calls", IF(tbl_Customers[[#This Row],[total_intl_calls]]&lt;=10, "Medium Calls", "High Calls"))</f>
        <v>Medium Calls</v>
      </c>
      <c r="AF11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62" s="36" t="str">
        <f>IF(tbl_Customers[[#This Row],[Churn_Risk_Score]]&gt;=10,"High Risk", IF(tbl_Customers[[#This Row],[Churn_Risk_Score]]&gt;=5,"Medium Risk","Low Risk"))</f>
        <v>Medium Risk</v>
      </c>
    </row>
    <row r="1163" spans="1:33" x14ac:dyDescent="0.35">
      <c r="A1163">
        <v>1162</v>
      </c>
      <c r="B1163" t="s">
        <v>57</v>
      </c>
      <c r="C1163">
        <v>86</v>
      </c>
      <c r="D1163" t="s">
        <v>21</v>
      </c>
      <c r="E1163" t="s">
        <v>22</v>
      </c>
      <c r="F1163" t="s">
        <v>22</v>
      </c>
      <c r="G1163">
        <v>0</v>
      </c>
      <c r="H1163">
        <v>223.9</v>
      </c>
      <c r="I1163">
        <v>75</v>
      </c>
      <c r="J1163">
        <v>38.06</v>
      </c>
      <c r="K1163">
        <v>155.69999999999999</v>
      </c>
      <c r="L1163">
        <v>109</v>
      </c>
      <c r="M1163">
        <v>13.23</v>
      </c>
      <c r="N1163">
        <v>150.19999999999999</v>
      </c>
      <c r="O1163">
        <v>143</v>
      </c>
      <c r="P1163">
        <v>6.76</v>
      </c>
      <c r="Q1163">
        <v>7.3</v>
      </c>
      <c r="R1163">
        <v>9</v>
      </c>
      <c r="S1163">
        <v>1.97</v>
      </c>
      <c r="T1163">
        <v>1</v>
      </c>
      <c r="U1163" t="s">
        <v>22</v>
      </c>
      <c r="V1163">
        <f>IF(tbl_Customers[[#This Row],[churn]] = "yes", 1, 0)</f>
        <v>0</v>
      </c>
      <c r="W1163" t="str">
        <f>IF(tbl_Customers[[#This Row],[number_customer_service_calls]] &lt;= 1, "0-1 Calls", IF(tbl_Customers[[#This Row],[number_customer_service_calls]] &lt;= 3, "2-3 Calls", IF(tbl_Customers[[#This Row],[number_customer_service_calls]] &lt;=5, "4-5 Calls", "6+ Calls")))</f>
        <v>0-1 Calls</v>
      </c>
      <c r="X1163" t="str">
        <f>IF(tbl_Customers[[#This Row],[account_length]] &lt;= 50, "0-50", IF(tbl_Customers[[#This Row],[account_length]] &lt;=100, "51-100", IF(tbl_Customers[[#This Row],[account_length]] &lt;= 150, "101-150", "151+")))</f>
        <v>51-100</v>
      </c>
      <c r="Y1163" t="str">
        <f>IF(tbl_Customers[[#This Row],[total_intl_charge]] &lt;= 3, "Low Charges", "High Charges")</f>
        <v>Low Charges</v>
      </c>
      <c r="Z1163" t="str">
        <f>IF(tbl_Customers[[#This Row],[total_eve_calls]]&lt;=80,"Low Calls",
IF(tbl_Customers[[#This Row],[total_eve_calls]]&lt;=120,"Medium Calls","High Calls"))</f>
        <v>Medium Calls</v>
      </c>
      <c r="AA1163" t="str">
        <f>IF(tbl_Customers[[#This Row],[total_eve_charge]]&lt;=15,"Low Charges",
IF(tbl_Customers[[#This Row],[total_eve_charge]]&lt;=20,"Medium Charges","High Charges"))</f>
        <v>Low Charges</v>
      </c>
      <c r="AB1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3" t="str">
        <f>IF(tbl_Customers[[#This Row],[number_vmail_messages]] = 0, "No Usage", IF(tbl_Customers[[#This Row],[number_vmail_messages]] &lt;= 20, "Low Usage", IF(tbl_Customers[[#This Row],[number_vmail_messages]] &lt;= 40, "Medium Usgae", "High Usage")))</f>
        <v>No Usage</v>
      </c>
      <c r="AD1163" t="str">
        <f>IF(tbl_Customers[[#This Row],[total_day_minutes]]&lt;=150,"Low Usage", IF(tbl_Customers[[#This Row],[total_day_minutes]]&lt;=200,"Medium Usage", IF(tbl_Customers[[#This Row],[total_day_minutes]]&lt;=250,"High Usage","Very High Usage")))</f>
        <v>High Usage</v>
      </c>
      <c r="AE1163" t="str">
        <f>IF(tbl_Customers[[#This Row],[total_intl_calls]]&lt;=5,"Low Calls", IF(tbl_Customers[[#This Row],[total_intl_calls]]&lt;=10, "Medium Calls", "High Calls"))</f>
        <v>Medium Calls</v>
      </c>
      <c r="AF11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63" s="36" t="str">
        <f>IF(tbl_Customers[[#This Row],[Churn_Risk_Score]]&gt;=10,"High Risk", IF(tbl_Customers[[#This Row],[Churn_Risk_Score]]&gt;=5,"Medium Risk","Low Risk"))</f>
        <v>Low Risk</v>
      </c>
    </row>
    <row r="1164" spans="1:33" x14ac:dyDescent="0.35">
      <c r="A1164">
        <v>1163</v>
      </c>
      <c r="B1164" t="s">
        <v>73</v>
      </c>
      <c r="C1164">
        <v>96</v>
      </c>
      <c r="D1164" t="s">
        <v>28</v>
      </c>
      <c r="E1164" t="s">
        <v>22</v>
      </c>
      <c r="F1164" t="s">
        <v>22</v>
      </c>
      <c r="G1164">
        <v>0</v>
      </c>
      <c r="H1164">
        <v>179.5</v>
      </c>
      <c r="I1164">
        <v>125</v>
      </c>
      <c r="J1164">
        <v>30.52</v>
      </c>
      <c r="K1164">
        <v>162.30000000000001</v>
      </c>
      <c r="L1164">
        <v>139</v>
      </c>
      <c r="M1164">
        <v>13.8</v>
      </c>
      <c r="N1164">
        <v>264.5</v>
      </c>
      <c r="O1164">
        <v>133</v>
      </c>
      <c r="P1164">
        <v>11.9</v>
      </c>
      <c r="Q1164">
        <v>6.6</v>
      </c>
      <c r="R1164">
        <v>2</v>
      </c>
      <c r="S1164">
        <v>1.78</v>
      </c>
      <c r="T1164">
        <v>1</v>
      </c>
      <c r="U1164" t="s">
        <v>22</v>
      </c>
      <c r="V1164">
        <f>IF(tbl_Customers[[#This Row],[churn]] = "yes", 1, 0)</f>
        <v>0</v>
      </c>
      <c r="W1164" t="str">
        <f>IF(tbl_Customers[[#This Row],[number_customer_service_calls]] &lt;= 1, "0-1 Calls", IF(tbl_Customers[[#This Row],[number_customer_service_calls]] &lt;= 3, "2-3 Calls", IF(tbl_Customers[[#This Row],[number_customer_service_calls]] &lt;=5, "4-5 Calls", "6+ Calls")))</f>
        <v>0-1 Calls</v>
      </c>
      <c r="X1164" t="str">
        <f>IF(tbl_Customers[[#This Row],[account_length]] &lt;= 50, "0-50", IF(tbl_Customers[[#This Row],[account_length]] &lt;=100, "51-100", IF(tbl_Customers[[#This Row],[account_length]] &lt;= 150, "101-150", "151+")))</f>
        <v>51-100</v>
      </c>
      <c r="Y1164" t="str">
        <f>IF(tbl_Customers[[#This Row],[total_intl_charge]] &lt;= 3, "Low Charges", "High Charges")</f>
        <v>Low Charges</v>
      </c>
      <c r="Z1164" t="str">
        <f>IF(tbl_Customers[[#This Row],[total_eve_calls]]&lt;=80,"Low Calls",
IF(tbl_Customers[[#This Row],[total_eve_calls]]&lt;=120,"Medium Calls","High Calls"))</f>
        <v>High Calls</v>
      </c>
      <c r="AA1164" t="str">
        <f>IF(tbl_Customers[[#This Row],[total_eve_charge]]&lt;=15,"Low Charges",
IF(tbl_Customers[[#This Row],[total_eve_charge]]&lt;=20,"Medium Charges","High Charges"))</f>
        <v>Low Charges</v>
      </c>
      <c r="AB1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4" t="str">
        <f>IF(tbl_Customers[[#This Row],[number_vmail_messages]] = 0, "No Usage", IF(tbl_Customers[[#This Row],[number_vmail_messages]] &lt;= 20, "Low Usage", IF(tbl_Customers[[#This Row],[number_vmail_messages]] &lt;= 40, "Medium Usgae", "High Usage")))</f>
        <v>No Usage</v>
      </c>
      <c r="AD1164" t="str">
        <f>IF(tbl_Customers[[#This Row],[total_day_minutes]]&lt;=150,"Low Usage", IF(tbl_Customers[[#This Row],[total_day_minutes]]&lt;=200,"Medium Usage", IF(tbl_Customers[[#This Row],[total_day_minutes]]&lt;=250,"High Usage","Very High Usage")))</f>
        <v>Medium Usage</v>
      </c>
      <c r="AE1164" t="str">
        <f>IF(tbl_Customers[[#This Row],[total_intl_calls]]&lt;=5,"Low Calls", IF(tbl_Customers[[#This Row],[total_intl_calls]]&lt;=10, "Medium Calls", "High Calls"))</f>
        <v>Low Calls</v>
      </c>
      <c r="AF11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64" s="36" t="str">
        <f>IF(tbl_Customers[[#This Row],[Churn_Risk_Score]]&gt;=10,"High Risk", IF(tbl_Customers[[#This Row],[Churn_Risk_Score]]&gt;=5,"Medium Risk","Low Risk"))</f>
        <v>Low Risk</v>
      </c>
    </row>
    <row r="1165" spans="1:33" x14ac:dyDescent="0.35">
      <c r="A1165">
        <v>1164</v>
      </c>
      <c r="B1165" t="s">
        <v>75</v>
      </c>
      <c r="C1165">
        <v>190</v>
      </c>
      <c r="D1165" t="s">
        <v>21</v>
      </c>
      <c r="E1165" t="s">
        <v>22</v>
      </c>
      <c r="F1165" t="s">
        <v>22</v>
      </c>
      <c r="G1165">
        <v>0</v>
      </c>
      <c r="H1165">
        <v>169.4</v>
      </c>
      <c r="I1165">
        <v>102</v>
      </c>
      <c r="J1165">
        <v>28.8</v>
      </c>
      <c r="K1165">
        <v>253.5</v>
      </c>
      <c r="L1165">
        <v>113</v>
      </c>
      <c r="M1165">
        <v>21.55</v>
      </c>
      <c r="N1165">
        <v>197.1</v>
      </c>
      <c r="O1165">
        <v>93</v>
      </c>
      <c r="P1165">
        <v>8.8699999999999992</v>
      </c>
      <c r="Q1165">
        <v>8.9</v>
      </c>
      <c r="R1165">
        <v>5</v>
      </c>
      <c r="S1165">
        <v>2.4</v>
      </c>
      <c r="T1165">
        <v>1</v>
      </c>
      <c r="U1165" t="s">
        <v>22</v>
      </c>
      <c r="V1165">
        <f>IF(tbl_Customers[[#This Row],[churn]] = "yes", 1, 0)</f>
        <v>0</v>
      </c>
      <c r="W1165" t="str">
        <f>IF(tbl_Customers[[#This Row],[number_customer_service_calls]] &lt;= 1, "0-1 Calls", IF(tbl_Customers[[#This Row],[number_customer_service_calls]] &lt;= 3, "2-3 Calls", IF(tbl_Customers[[#This Row],[number_customer_service_calls]] &lt;=5, "4-5 Calls", "6+ Calls")))</f>
        <v>0-1 Calls</v>
      </c>
      <c r="X1165" t="str">
        <f>IF(tbl_Customers[[#This Row],[account_length]] &lt;= 50, "0-50", IF(tbl_Customers[[#This Row],[account_length]] &lt;=100, "51-100", IF(tbl_Customers[[#This Row],[account_length]] &lt;= 150, "101-150", "151+")))</f>
        <v>151+</v>
      </c>
      <c r="Y1165" t="str">
        <f>IF(tbl_Customers[[#This Row],[total_intl_charge]] &lt;= 3, "Low Charges", "High Charges")</f>
        <v>Low Charges</v>
      </c>
      <c r="Z1165" t="str">
        <f>IF(tbl_Customers[[#This Row],[total_eve_calls]]&lt;=80,"Low Calls",
IF(tbl_Customers[[#This Row],[total_eve_calls]]&lt;=120,"Medium Calls","High Calls"))</f>
        <v>Medium Calls</v>
      </c>
      <c r="AA1165" t="str">
        <f>IF(tbl_Customers[[#This Row],[total_eve_charge]]&lt;=15,"Low Charges",
IF(tbl_Customers[[#This Row],[total_eve_charge]]&lt;=20,"Medium Charges","High Charges"))</f>
        <v>High Charges</v>
      </c>
      <c r="AB1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5" t="str">
        <f>IF(tbl_Customers[[#This Row],[number_vmail_messages]] = 0, "No Usage", IF(tbl_Customers[[#This Row],[number_vmail_messages]] &lt;= 20, "Low Usage", IF(tbl_Customers[[#This Row],[number_vmail_messages]] &lt;= 40, "Medium Usgae", "High Usage")))</f>
        <v>No Usage</v>
      </c>
      <c r="AD1165" t="str">
        <f>IF(tbl_Customers[[#This Row],[total_day_minutes]]&lt;=150,"Low Usage", IF(tbl_Customers[[#This Row],[total_day_minutes]]&lt;=200,"Medium Usage", IF(tbl_Customers[[#This Row],[total_day_minutes]]&lt;=250,"High Usage","Very High Usage")))</f>
        <v>Medium Usage</v>
      </c>
      <c r="AE1165" t="str">
        <f>IF(tbl_Customers[[#This Row],[total_intl_calls]]&lt;=5,"Low Calls", IF(tbl_Customers[[#This Row],[total_intl_calls]]&lt;=10, "Medium Calls", "High Calls"))</f>
        <v>Low Calls</v>
      </c>
      <c r="AF11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65" s="36" t="str">
        <f>IF(tbl_Customers[[#This Row],[Churn_Risk_Score]]&gt;=10,"High Risk", IF(tbl_Customers[[#This Row],[Churn_Risk_Score]]&gt;=5,"Medium Risk","Low Risk"))</f>
        <v>Low Risk</v>
      </c>
    </row>
    <row r="1166" spans="1:33" x14ac:dyDescent="0.35">
      <c r="A1166">
        <v>1165</v>
      </c>
      <c r="B1166" t="s">
        <v>74</v>
      </c>
      <c r="C1166">
        <v>80</v>
      </c>
      <c r="D1166" t="s">
        <v>25</v>
      </c>
      <c r="E1166" t="s">
        <v>22</v>
      </c>
      <c r="F1166" t="s">
        <v>22</v>
      </c>
      <c r="G1166">
        <v>0</v>
      </c>
      <c r="H1166">
        <v>118.1</v>
      </c>
      <c r="I1166">
        <v>90</v>
      </c>
      <c r="J1166">
        <v>20.079999999999998</v>
      </c>
      <c r="K1166">
        <v>144.30000000000001</v>
      </c>
      <c r="L1166">
        <v>77</v>
      </c>
      <c r="M1166">
        <v>12.27</v>
      </c>
      <c r="N1166">
        <v>225.1</v>
      </c>
      <c r="O1166">
        <v>86</v>
      </c>
      <c r="P1166">
        <v>10.130000000000001</v>
      </c>
      <c r="Q1166">
        <v>8.1999999999999993</v>
      </c>
      <c r="R1166">
        <v>6</v>
      </c>
      <c r="S1166">
        <v>2.21</v>
      </c>
      <c r="T1166">
        <v>1</v>
      </c>
      <c r="U1166" t="s">
        <v>22</v>
      </c>
      <c r="V1166">
        <f>IF(tbl_Customers[[#This Row],[churn]] = "yes", 1, 0)</f>
        <v>0</v>
      </c>
      <c r="W1166" t="str">
        <f>IF(tbl_Customers[[#This Row],[number_customer_service_calls]] &lt;= 1, "0-1 Calls", IF(tbl_Customers[[#This Row],[number_customer_service_calls]] &lt;= 3, "2-3 Calls", IF(tbl_Customers[[#This Row],[number_customer_service_calls]] &lt;=5, "4-5 Calls", "6+ Calls")))</f>
        <v>0-1 Calls</v>
      </c>
      <c r="X1166" t="str">
        <f>IF(tbl_Customers[[#This Row],[account_length]] &lt;= 50, "0-50", IF(tbl_Customers[[#This Row],[account_length]] &lt;=100, "51-100", IF(tbl_Customers[[#This Row],[account_length]] &lt;= 150, "101-150", "151+")))</f>
        <v>51-100</v>
      </c>
      <c r="Y1166" t="str">
        <f>IF(tbl_Customers[[#This Row],[total_intl_charge]] &lt;= 3, "Low Charges", "High Charges")</f>
        <v>Low Charges</v>
      </c>
      <c r="Z1166" t="str">
        <f>IF(tbl_Customers[[#This Row],[total_eve_calls]]&lt;=80,"Low Calls",
IF(tbl_Customers[[#This Row],[total_eve_calls]]&lt;=120,"Medium Calls","High Calls"))</f>
        <v>Low Calls</v>
      </c>
      <c r="AA1166" t="str">
        <f>IF(tbl_Customers[[#This Row],[total_eve_charge]]&lt;=15,"Low Charges",
IF(tbl_Customers[[#This Row],[total_eve_charge]]&lt;=20,"Medium Charges","High Charges"))</f>
        <v>Low Charges</v>
      </c>
      <c r="AB1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6" t="str">
        <f>IF(tbl_Customers[[#This Row],[number_vmail_messages]] = 0, "No Usage", IF(tbl_Customers[[#This Row],[number_vmail_messages]] &lt;= 20, "Low Usage", IF(tbl_Customers[[#This Row],[number_vmail_messages]] &lt;= 40, "Medium Usgae", "High Usage")))</f>
        <v>No Usage</v>
      </c>
      <c r="AD1166" t="str">
        <f>IF(tbl_Customers[[#This Row],[total_day_minutes]]&lt;=150,"Low Usage", IF(tbl_Customers[[#This Row],[total_day_minutes]]&lt;=200,"Medium Usage", IF(tbl_Customers[[#This Row],[total_day_minutes]]&lt;=250,"High Usage","Very High Usage")))</f>
        <v>Low Usage</v>
      </c>
      <c r="AE1166" t="str">
        <f>IF(tbl_Customers[[#This Row],[total_intl_calls]]&lt;=5,"Low Calls", IF(tbl_Customers[[#This Row],[total_intl_calls]]&lt;=10, "Medium Calls", "High Calls"))</f>
        <v>Medium Calls</v>
      </c>
      <c r="AF11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66" s="36" t="str">
        <f>IF(tbl_Customers[[#This Row],[Churn_Risk_Score]]&gt;=10,"High Risk", IF(tbl_Customers[[#This Row],[Churn_Risk_Score]]&gt;=5,"Medium Risk","Low Risk"))</f>
        <v>Low Risk</v>
      </c>
    </row>
    <row r="1167" spans="1:33" x14ac:dyDescent="0.35">
      <c r="A1167">
        <v>1166</v>
      </c>
      <c r="B1167" t="s">
        <v>43</v>
      </c>
      <c r="C1167">
        <v>108</v>
      </c>
      <c r="D1167" t="s">
        <v>21</v>
      </c>
      <c r="E1167" t="s">
        <v>22</v>
      </c>
      <c r="F1167" t="s">
        <v>22</v>
      </c>
      <c r="G1167">
        <v>0</v>
      </c>
      <c r="H1167">
        <v>112</v>
      </c>
      <c r="I1167">
        <v>105</v>
      </c>
      <c r="J1167">
        <v>19.04</v>
      </c>
      <c r="K1167">
        <v>193.7</v>
      </c>
      <c r="L1167">
        <v>110</v>
      </c>
      <c r="M1167">
        <v>16.46</v>
      </c>
      <c r="N1167">
        <v>208.9</v>
      </c>
      <c r="O1167">
        <v>93</v>
      </c>
      <c r="P1167">
        <v>9.4</v>
      </c>
      <c r="Q1167">
        <v>4.0999999999999996</v>
      </c>
      <c r="R1167">
        <v>4</v>
      </c>
      <c r="S1167">
        <v>1.1100000000000001</v>
      </c>
      <c r="T1167">
        <v>4</v>
      </c>
      <c r="U1167" t="s">
        <v>23</v>
      </c>
      <c r="V1167">
        <f>IF(tbl_Customers[[#This Row],[churn]] = "yes", 1, 0)</f>
        <v>1</v>
      </c>
      <c r="W1167" t="str">
        <f>IF(tbl_Customers[[#This Row],[number_customer_service_calls]] &lt;= 1, "0-1 Calls", IF(tbl_Customers[[#This Row],[number_customer_service_calls]] &lt;= 3, "2-3 Calls", IF(tbl_Customers[[#This Row],[number_customer_service_calls]] &lt;=5, "4-5 Calls", "6+ Calls")))</f>
        <v>4-5 Calls</v>
      </c>
      <c r="X1167" t="str">
        <f>IF(tbl_Customers[[#This Row],[account_length]] &lt;= 50, "0-50", IF(tbl_Customers[[#This Row],[account_length]] &lt;=100, "51-100", IF(tbl_Customers[[#This Row],[account_length]] &lt;= 150, "101-150", "151+")))</f>
        <v>101-150</v>
      </c>
      <c r="Y1167" t="str">
        <f>IF(tbl_Customers[[#This Row],[total_intl_charge]] &lt;= 3, "Low Charges", "High Charges")</f>
        <v>Low Charges</v>
      </c>
      <c r="Z1167" t="str">
        <f>IF(tbl_Customers[[#This Row],[total_eve_calls]]&lt;=80,"Low Calls",
IF(tbl_Customers[[#This Row],[total_eve_calls]]&lt;=120,"Medium Calls","High Calls"))</f>
        <v>Medium Calls</v>
      </c>
      <c r="AA1167" t="str">
        <f>IF(tbl_Customers[[#This Row],[total_eve_charge]]&lt;=15,"Low Charges",
IF(tbl_Customers[[#This Row],[total_eve_charge]]&lt;=20,"Medium Charges","High Charges"))</f>
        <v>Medium Charges</v>
      </c>
      <c r="AB1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7" t="str">
        <f>IF(tbl_Customers[[#This Row],[number_vmail_messages]] = 0, "No Usage", IF(tbl_Customers[[#This Row],[number_vmail_messages]] &lt;= 20, "Low Usage", IF(tbl_Customers[[#This Row],[number_vmail_messages]] &lt;= 40, "Medium Usgae", "High Usage")))</f>
        <v>No Usage</v>
      </c>
      <c r="AD1167" t="str">
        <f>IF(tbl_Customers[[#This Row],[total_day_minutes]]&lt;=150,"Low Usage", IF(tbl_Customers[[#This Row],[total_day_minutes]]&lt;=200,"Medium Usage", IF(tbl_Customers[[#This Row],[total_day_minutes]]&lt;=250,"High Usage","Very High Usage")))</f>
        <v>Low Usage</v>
      </c>
      <c r="AE1167" t="str">
        <f>IF(tbl_Customers[[#This Row],[total_intl_calls]]&lt;=5,"Low Calls", IF(tbl_Customers[[#This Row],[total_intl_calls]]&lt;=10, "Medium Calls", "High Calls"))</f>
        <v>Low Calls</v>
      </c>
      <c r="AF11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67" s="36" t="str">
        <f>IF(tbl_Customers[[#This Row],[Churn_Risk_Score]]&gt;=10,"High Risk", IF(tbl_Customers[[#This Row],[Churn_Risk_Score]]&gt;=5,"Medium Risk","Low Risk"))</f>
        <v>Medium Risk</v>
      </c>
    </row>
    <row r="1168" spans="1:33" x14ac:dyDescent="0.35">
      <c r="A1168">
        <v>1167</v>
      </c>
      <c r="B1168" t="s">
        <v>53</v>
      </c>
      <c r="C1168">
        <v>97</v>
      </c>
      <c r="D1168" t="s">
        <v>25</v>
      </c>
      <c r="E1168" t="s">
        <v>22</v>
      </c>
      <c r="F1168" t="s">
        <v>23</v>
      </c>
      <c r="G1168">
        <v>32</v>
      </c>
      <c r="H1168">
        <v>168.4</v>
      </c>
      <c r="I1168">
        <v>129</v>
      </c>
      <c r="J1168">
        <v>28.63</v>
      </c>
      <c r="K1168">
        <v>225.9</v>
      </c>
      <c r="L1168">
        <v>97</v>
      </c>
      <c r="M1168">
        <v>19.2</v>
      </c>
      <c r="N1168">
        <v>191.8</v>
      </c>
      <c r="O1168">
        <v>95</v>
      </c>
      <c r="P1168">
        <v>8.6300000000000008</v>
      </c>
      <c r="Q1168">
        <v>8.5</v>
      </c>
      <c r="R1168">
        <v>7</v>
      </c>
      <c r="S1168">
        <v>2.2999999999999998</v>
      </c>
      <c r="T1168">
        <v>0</v>
      </c>
      <c r="U1168" t="s">
        <v>22</v>
      </c>
      <c r="V1168">
        <f>IF(tbl_Customers[[#This Row],[churn]] = "yes", 1, 0)</f>
        <v>0</v>
      </c>
      <c r="W1168" t="str">
        <f>IF(tbl_Customers[[#This Row],[number_customer_service_calls]] &lt;= 1, "0-1 Calls", IF(tbl_Customers[[#This Row],[number_customer_service_calls]] &lt;= 3, "2-3 Calls", IF(tbl_Customers[[#This Row],[number_customer_service_calls]] &lt;=5, "4-5 Calls", "6+ Calls")))</f>
        <v>0-1 Calls</v>
      </c>
      <c r="X1168" t="str">
        <f>IF(tbl_Customers[[#This Row],[account_length]] &lt;= 50, "0-50", IF(tbl_Customers[[#This Row],[account_length]] &lt;=100, "51-100", IF(tbl_Customers[[#This Row],[account_length]] &lt;= 150, "101-150", "151+")))</f>
        <v>51-100</v>
      </c>
      <c r="Y1168" t="str">
        <f>IF(tbl_Customers[[#This Row],[total_intl_charge]] &lt;= 3, "Low Charges", "High Charges")</f>
        <v>Low Charges</v>
      </c>
      <c r="Z1168" t="str">
        <f>IF(tbl_Customers[[#This Row],[total_eve_calls]]&lt;=80,"Low Calls",
IF(tbl_Customers[[#This Row],[total_eve_calls]]&lt;=120,"Medium Calls","High Calls"))</f>
        <v>Medium Calls</v>
      </c>
      <c r="AA1168" t="str">
        <f>IF(tbl_Customers[[#This Row],[total_eve_charge]]&lt;=15,"Low Charges",
IF(tbl_Customers[[#This Row],[total_eve_charge]]&lt;=20,"Medium Charges","High Charges"))</f>
        <v>Medium Charges</v>
      </c>
      <c r="AB1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8" t="str">
        <f>IF(tbl_Customers[[#This Row],[number_vmail_messages]] = 0, "No Usage", IF(tbl_Customers[[#This Row],[number_vmail_messages]] &lt;= 20, "Low Usage", IF(tbl_Customers[[#This Row],[number_vmail_messages]] &lt;= 40, "Medium Usgae", "High Usage")))</f>
        <v>Medium Usgae</v>
      </c>
      <c r="AD1168" t="str">
        <f>IF(tbl_Customers[[#This Row],[total_day_minutes]]&lt;=150,"Low Usage", IF(tbl_Customers[[#This Row],[total_day_minutes]]&lt;=200,"Medium Usage", IF(tbl_Customers[[#This Row],[total_day_minutes]]&lt;=250,"High Usage","Very High Usage")))</f>
        <v>Medium Usage</v>
      </c>
      <c r="AE1168" t="str">
        <f>IF(tbl_Customers[[#This Row],[total_intl_calls]]&lt;=5,"Low Calls", IF(tbl_Customers[[#This Row],[total_intl_calls]]&lt;=10, "Medium Calls", "High Calls"))</f>
        <v>Medium Calls</v>
      </c>
      <c r="AF11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68" s="36" t="str">
        <f>IF(tbl_Customers[[#This Row],[Churn_Risk_Score]]&gt;=10,"High Risk", IF(tbl_Customers[[#This Row],[Churn_Risk_Score]]&gt;=5,"Medium Risk","Low Risk"))</f>
        <v>Low Risk</v>
      </c>
    </row>
    <row r="1169" spans="1:33" x14ac:dyDescent="0.35">
      <c r="A1169">
        <v>1168</v>
      </c>
      <c r="B1169" t="s">
        <v>64</v>
      </c>
      <c r="C1169">
        <v>84</v>
      </c>
      <c r="D1169" t="s">
        <v>21</v>
      </c>
      <c r="E1169" t="s">
        <v>22</v>
      </c>
      <c r="F1169" t="s">
        <v>23</v>
      </c>
      <c r="G1169">
        <v>42</v>
      </c>
      <c r="H1169">
        <v>214.3</v>
      </c>
      <c r="I1169">
        <v>112</v>
      </c>
      <c r="J1169">
        <v>36.43</v>
      </c>
      <c r="K1169">
        <v>188.2</v>
      </c>
      <c r="L1169">
        <v>107</v>
      </c>
      <c r="M1169">
        <v>16</v>
      </c>
      <c r="N1169">
        <v>333.5</v>
      </c>
      <c r="O1169">
        <v>117</v>
      </c>
      <c r="P1169">
        <v>15.01</v>
      </c>
      <c r="Q1169">
        <v>11.3</v>
      </c>
      <c r="R1169">
        <v>10</v>
      </c>
      <c r="S1169">
        <v>3.05</v>
      </c>
      <c r="T1169">
        <v>0</v>
      </c>
      <c r="U1169" t="s">
        <v>22</v>
      </c>
      <c r="V1169">
        <f>IF(tbl_Customers[[#This Row],[churn]] = "yes", 1, 0)</f>
        <v>0</v>
      </c>
      <c r="W1169" t="str">
        <f>IF(tbl_Customers[[#This Row],[number_customer_service_calls]] &lt;= 1, "0-1 Calls", IF(tbl_Customers[[#This Row],[number_customer_service_calls]] &lt;= 3, "2-3 Calls", IF(tbl_Customers[[#This Row],[number_customer_service_calls]] &lt;=5, "4-5 Calls", "6+ Calls")))</f>
        <v>0-1 Calls</v>
      </c>
      <c r="X1169" t="str">
        <f>IF(tbl_Customers[[#This Row],[account_length]] &lt;= 50, "0-50", IF(tbl_Customers[[#This Row],[account_length]] &lt;=100, "51-100", IF(tbl_Customers[[#This Row],[account_length]] &lt;= 150, "101-150", "151+")))</f>
        <v>51-100</v>
      </c>
      <c r="Y1169" t="str">
        <f>IF(tbl_Customers[[#This Row],[total_intl_charge]] &lt;= 3, "Low Charges", "High Charges")</f>
        <v>High Charges</v>
      </c>
      <c r="Z1169" t="str">
        <f>IF(tbl_Customers[[#This Row],[total_eve_calls]]&lt;=80,"Low Calls",
IF(tbl_Customers[[#This Row],[total_eve_calls]]&lt;=120,"Medium Calls","High Calls"))</f>
        <v>Medium Calls</v>
      </c>
      <c r="AA1169" t="str">
        <f>IF(tbl_Customers[[#This Row],[total_eve_charge]]&lt;=15,"Low Charges",
IF(tbl_Customers[[#This Row],[total_eve_charge]]&lt;=20,"Medium Charges","High Charges"))</f>
        <v>Medium Charges</v>
      </c>
      <c r="AB1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9" t="str">
        <f>IF(tbl_Customers[[#This Row],[number_vmail_messages]] = 0, "No Usage", IF(tbl_Customers[[#This Row],[number_vmail_messages]] &lt;= 20, "Low Usage", IF(tbl_Customers[[#This Row],[number_vmail_messages]] &lt;= 40, "Medium Usgae", "High Usage")))</f>
        <v>High Usage</v>
      </c>
      <c r="AD1169" t="str">
        <f>IF(tbl_Customers[[#This Row],[total_day_minutes]]&lt;=150,"Low Usage", IF(tbl_Customers[[#This Row],[total_day_minutes]]&lt;=200,"Medium Usage", IF(tbl_Customers[[#This Row],[total_day_minutes]]&lt;=250,"High Usage","Very High Usage")))</f>
        <v>High Usage</v>
      </c>
      <c r="AE1169" t="str">
        <f>IF(tbl_Customers[[#This Row],[total_intl_calls]]&lt;=5,"Low Calls", IF(tbl_Customers[[#This Row],[total_intl_calls]]&lt;=10, "Medium Calls", "High Calls"))</f>
        <v>Medium Calls</v>
      </c>
      <c r="AF11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69" s="36" t="str">
        <f>IF(tbl_Customers[[#This Row],[Churn_Risk_Score]]&gt;=10,"High Risk", IF(tbl_Customers[[#This Row],[Churn_Risk_Score]]&gt;=5,"Medium Risk","Low Risk"))</f>
        <v>Low Risk</v>
      </c>
    </row>
    <row r="1170" spans="1:33" x14ac:dyDescent="0.35">
      <c r="A1170">
        <v>1169</v>
      </c>
      <c r="B1170" t="s">
        <v>20</v>
      </c>
      <c r="C1170">
        <v>65</v>
      </c>
      <c r="D1170" t="s">
        <v>21</v>
      </c>
      <c r="E1170" t="s">
        <v>22</v>
      </c>
      <c r="F1170" t="s">
        <v>22</v>
      </c>
      <c r="G1170">
        <v>0</v>
      </c>
      <c r="H1170">
        <v>245.7</v>
      </c>
      <c r="I1170">
        <v>139</v>
      </c>
      <c r="J1170">
        <v>41.77</v>
      </c>
      <c r="K1170">
        <v>241.9</v>
      </c>
      <c r="L1170">
        <v>113</v>
      </c>
      <c r="M1170">
        <v>20.56</v>
      </c>
      <c r="N1170">
        <v>285.3</v>
      </c>
      <c r="O1170">
        <v>117</v>
      </c>
      <c r="P1170">
        <v>12.84</v>
      </c>
      <c r="Q1170">
        <v>4.2</v>
      </c>
      <c r="R1170">
        <v>5</v>
      </c>
      <c r="S1170">
        <v>1.1299999999999999</v>
      </c>
      <c r="T1170">
        <v>4</v>
      </c>
      <c r="U1170" t="s">
        <v>23</v>
      </c>
      <c r="V1170">
        <f>IF(tbl_Customers[[#This Row],[churn]] = "yes", 1, 0)</f>
        <v>1</v>
      </c>
      <c r="W1170" t="str">
        <f>IF(tbl_Customers[[#This Row],[number_customer_service_calls]] &lt;= 1, "0-1 Calls", IF(tbl_Customers[[#This Row],[number_customer_service_calls]] &lt;= 3, "2-3 Calls", IF(tbl_Customers[[#This Row],[number_customer_service_calls]] &lt;=5, "4-5 Calls", "6+ Calls")))</f>
        <v>4-5 Calls</v>
      </c>
      <c r="X1170" t="str">
        <f>IF(tbl_Customers[[#This Row],[account_length]] &lt;= 50, "0-50", IF(tbl_Customers[[#This Row],[account_length]] &lt;=100, "51-100", IF(tbl_Customers[[#This Row],[account_length]] &lt;= 150, "101-150", "151+")))</f>
        <v>51-100</v>
      </c>
      <c r="Y1170" t="str">
        <f>IF(tbl_Customers[[#This Row],[total_intl_charge]] &lt;= 3, "Low Charges", "High Charges")</f>
        <v>Low Charges</v>
      </c>
      <c r="Z1170" t="str">
        <f>IF(tbl_Customers[[#This Row],[total_eve_calls]]&lt;=80,"Low Calls",
IF(tbl_Customers[[#This Row],[total_eve_calls]]&lt;=120,"Medium Calls","High Calls"))</f>
        <v>Medium Calls</v>
      </c>
      <c r="AA1170" t="str">
        <f>IF(tbl_Customers[[#This Row],[total_eve_charge]]&lt;=15,"Low Charges",
IF(tbl_Customers[[#This Row],[total_eve_charge]]&lt;=20,"Medium Charges","High Charges"))</f>
        <v>High Charges</v>
      </c>
      <c r="AB1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0" t="str">
        <f>IF(tbl_Customers[[#This Row],[number_vmail_messages]] = 0, "No Usage", IF(tbl_Customers[[#This Row],[number_vmail_messages]] &lt;= 20, "Low Usage", IF(tbl_Customers[[#This Row],[number_vmail_messages]] &lt;= 40, "Medium Usgae", "High Usage")))</f>
        <v>No Usage</v>
      </c>
      <c r="AD1170" t="str">
        <f>IF(tbl_Customers[[#This Row],[total_day_minutes]]&lt;=150,"Low Usage", IF(tbl_Customers[[#This Row],[total_day_minutes]]&lt;=200,"Medium Usage", IF(tbl_Customers[[#This Row],[total_day_minutes]]&lt;=250,"High Usage","Very High Usage")))</f>
        <v>High Usage</v>
      </c>
      <c r="AE1170" t="str">
        <f>IF(tbl_Customers[[#This Row],[total_intl_calls]]&lt;=5,"Low Calls", IF(tbl_Customers[[#This Row],[total_intl_calls]]&lt;=10, "Medium Calls", "High Calls"))</f>
        <v>Low Calls</v>
      </c>
      <c r="AF11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70" s="36" t="str">
        <f>IF(tbl_Customers[[#This Row],[Churn_Risk_Score]]&gt;=10,"High Risk", IF(tbl_Customers[[#This Row],[Churn_Risk_Score]]&gt;=5,"Medium Risk","Low Risk"))</f>
        <v>Medium Risk</v>
      </c>
    </row>
    <row r="1171" spans="1:33" x14ac:dyDescent="0.35">
      <c r="A1171">
        <v>1170</v>
      </c>
      <c r="B1171" t="s">
        <v>72</v>
      </c>
      <c r="C1171">
        <v>58</v>
      </c>
      <c r="D1171" t="s">
        <v>21</v>
      </c>
      <c r="E1171" t="s">
        <v>23</v>
      </c>
      <c r="F1171" t="s">
        <v>23</v>
      </c>
      <c r="G1171">
        <v>43</v>
      </c>
      <c r="H1171">
        <v>142.80000000000001</v>
      </c>
      <c r="I1171">
        <v>96</v>
      </c>
      <c r="J1171">
        <v>24.28</v>
      </c>
      <c r="K1171">
        <v>272.3</v>
      </c>
      <c r="L1171">
        <v>100</v>
      </c>
      <c r="M1171">
        <v>23.15</v>
      </c>
      <c r="N1171">
        <v>193.4</v>
      </c>
      <c r="O1171">
        <v>105</v>
      </c>
      <c r="P1171">
        <v>8.6999999999999993</v>
      </c>
      <c r="Q1171">
        <v>8.9</v>
      </c>
      <c r="R1171">
        <v>4</v>
      </c>
      <c r="S1171">
        <v>2.4</v>
      </c>
      <c r="T1171">
        <v>1</v>
      </c>
      <c r="U1171" t="s">
        <v>22</v>
      </c>
      <c r="V1171">
        <f>IF(tbl_Customers[[#This Row],[churn]] = "yes", 1, 0)</f>
        <v>0</v>
      </c>
      <c r="W1171" t="str">
        <f>IF(tbl_Customers[[#This Row],[number_customer_service_calls]] &lt;= 1, "0-1 Calls", IF(tbl_Customers[[#This Row],[number_customer_service_calls]] &lt;= 3, "2-3 Calls", IF(tbl_Customers[[#This Row],[number_customer_service_calls]] &lt;=5, "4-5 Calls", "6+ Calls")))</f>
        <v>0-1 Calls</v>
      </c>
      <c r="X1171" t="str">
        <f>IF(tbl_Customers[[#This Row],[account_length]] &lt;= 50, "0-50", IF(tbl_Customers[[#This Row],[account_length]] &lt;=100, "51-100", IF(tbl_Customers[[#This Row],[account_length]] &lt;= 150, "101-150", "151+")))</f>
        <v>51-100</v>
      </c>
      <c r="Y1171" t="str">
        <f>IF(tbl_Customers[[#This Row],[total_intl_charge]] &lt;= 3, "Low Charges", "High Charges")</f>
        <v>Low Charges</v>
      </c>
      <c r="Z1171" t="str">
        <f>IF(tbl_Customers[[#This Row],[total_eve_calls]]&lt;=80,"Low Calls",
IF(tbl_Customers[[#This Row],[total_eve_calls]]&lt;=120,"Medium Calls","High Calls"))</f>
        <v>Medium Calls</v>
      </c>
      <c r="AA1171" t="str">
        <f>IF(tbl_Customers[[#This Row],[total_eve_charge]]&lt;=15,"Low Charges",
IF(tbl_Customers[[#This Row],[total_eve_charge]]&lt;=20,"Medium Charges","High Charges"))</f>
        <v>High Charges</v>
      </c>
      <c r="AB1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71" t="str">
        <f>IF(tbl_Customers[[#This Row],[number_vmail_messages]] = 0, "No Usage", IF(tbl_Customers[[#This Row],[number_vmail_messages]] &lt;= 20, "Low Usage", IF(tbl_Customers[[#This Row],[number_vmail_messages]] &lt;= 40, "Medium Usgae", "High Usage")))</f>
        <v>High Usage</v>
      </c>
      <c r="AD1171" t="str">
        <f>IF(tbl_Customers[[#This Row],[total_day_minutes]]&lt;=150,"Low Usage", IF(tbl_Customers[[#This Row],[total_day_minutes]]&lt;=200,"Medium Usage", IF(tbl_Customers[[#This Row],[total_day_minutes]]&lt;=250,"High Usage","Very High Usage")))</f>
        <v>Low Usage</v>
      </c>
      <c r="AE1171" t="str">
        <f>IF(tbl_Customers[[#This Row],[total_intl_calls]]&lt;=5,"Low Calls", IF(tbl_Customers[[#This Row],[total_intl_calls]]&lt;=10, "Medium Calls", "High Calls"))</f>
        <v>Low Calls</v>
      </c>
      <c r="AF11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71" s="36" t="str">
        <f>IF(tbl_Customers[[#This Row],[Churn_Risk_Score]]&gt;=10,"High Risk", IF(tbl_Customers[[#This Row],[Churn_Risk_Score]]&gt;=5,"Medium Risk","Low Risk"))</f>
        <v>Low Risk</v>
      </c>
    </row>
    <row r="1172" spans="1:33" x14ac:dyDescent="0.35">
      <c r="A1172">
        <v>1171</v>
      </c>
      <c r="B1172" t="s">
        <v>29</v>
      </c>
      <c r="C1172">
        <v>36</v>
      </c>
      <c r="D1172" t="s">
        <v>21</v>
      </c>
      <c r="E1172" t="s">
        <v>22</v>
      </c>
      <c r="F1172" t="s">
        <v>22</v>
      </c>
      <c r="G1172">
        <v>0</v>
      </c>
      <c r="H1172">
        <v>202.4</v>
      </c>
      <c r="I1172">
        <v>115</v>
      </c>
      <c r="J1172">
        <v>34.409999999999997</v>
      </c>
      <c r="K1172">
        <v>230.7</v>
      </c>
      <c r="L1172">
        <v>115</v>
      </c>
      <c r="M1172">
        <v>19.61</v>
      </c>
      <c r="N1172">
        <v>202</v>
      </c>
      <c r="O1172">
        <v>127</v>
      </c>
      <c r="P1172">
        <v>9.09</v>
      </c>
      <c r="Q1172">
        <v>10.199999999999999</v>
      </c>
      <c r="R1172">
        <v>2</v>
      </c>
      <c r="S1172">
        <v>2.75</v>
      </c>
      <c r="T1172">
        <v>3</v>
      </c>
      <c r="U1172" t="s">
        <v>22</v>
      </c>
      <c r="V1172">
        <f>IF(tbl_Customers[[#This Row],[churn]] = "yes", 1, 0)</f>
        <v>0</v>
      </c>
      <c r="W1172" t="str">
        <f>IF(tbl_Customers[[#This Row],[number_customer_service_calls]] &lt;= 1, "0-1 Calls", IF(tbl_Customers[[#This Row],[number_customer_service_calls]] &lt;= 3, "2-3 Calls", IF(tbl_Customers[[#This Row],[number_customer_service_calls]] &lt;=5, "4-5 Calls", "6+ Calls")))</f>
        <v>2-3 Calls</v>
      </c>
      <c r="X1172" t="str">
        <f>IF(tbl_Customers[[#This Row],[account_length]] &lt;= 50, "0-50", IF(tbl_Customers[[#This Row],[account_length]] &lt;=100, "51-100", IF(tbl_Customers[[#This Row],[account_length]] &lt;= 150, "101-150", "151+")))</f>
        <v>0-50</v>
      </c>
      <c r="Y1172" t="str">
        <f>IF(tbl_Customers[[#This Row],[total_intl_charge]] &lt;= 3, "Low Charges", "High Charges")</f>
        <v>Low Charges</v>
      </c>
      <c r="Z1172" t="str">
        <f>IF(tbl_Customers[[#This Row],[total_eve_calls]]&lt;=80,"Low Calls",
IF(tbl_Customers[[#This Row],[total_eve_calls]]&lt;=120,"Medium Calls","High Calls"))</f>
        <v>Medium Calls</v>
      </c>
      <c r="AA1172" t="str">
        <f>IF(tbl_Customers[[#This Row],[total_eve_charge]]&lt;=15,"Low Charges",
IF(tbl_Customers[[#This Row],[total_eve_charge]]&lt;=20,"Medium Charges","High Charges"))</f>
        <v>Medium Charges</v>
      </c>
      <c r="AB1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2" t="str">
        <f>IF(tbl_Customers[[#This Row],[number_vmail_messages]] = 0, "No Usage", IF(tbl_Customers[[#This Row],[number_vmail_messages]] &lt;= 20, "Low Usage", IF(tbl_Customers[[#This Row],[number_vmail_messages]] &lt;= 40, "Medium Usgae", "High Usage")))</f>
        <v>No Usage</v>
      </c>
      <c r="AD1172" t="str">
        <f>IF(tbl_Customers[[#This Row],[total_day_minutes]]&lt;=150,"Low Usage", IF(tbl_Customers[[#This Row],[total_day_minutes]]&lt;=200,"Medium Usage", IF(tbl_Customers[[#This Row],[total_day_minutes]]&lt;=250,"High Usage","Very High Usage")))</f>
        <v>High Usage</v>
      </c>
      <c r="AE1172" t="str">
        <f>IF(tbl_Customers[[#This Row],[total_intl_calls]]&lt;=5,"Low Calls", IF(tbl_Customers[[#This Row],[total_intl_calls]]&lt;=10, "Medium Calls", "High Calls"))</f>
        <v>Low Calls</v>
      </c>
      <c r="AF11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72" s="36" t="str">
        <f>IF(tbl_Customers[[#This Row],[Churn_Risk_Score]]&gt;=10,"High Risk", IF(tbl_Customers[[#This Row],[Churn_Risk_Score]]&gt;=5,"Medium Risk","Low Risk"))</f>
        <v>Low Risk</v>
      </c>
    </row>
    <row r="1173" spans="1:33" x14ac:dyDescent="0.35">
      <c r="A1173">
        <v>1172</v>
      </c>
      <c r="B1173" t="s">
        <v>51</v>
      </c>
      <c r="C1173">
        <v>54</v>
      </c>
      <c r="D1173" t="s">
        <v>21</v>
      </c>
      <c r="E1173" t="s">
        <v>22</v>
      </c>
      <c r="F1173" t="s">
        <v>22</v>
      </c>
      <c r="G1173">
        <v>0</v>
      </c>
      <c r="H1173">
        <v>116.8</v>
      </c>
      <c r="I1173">
        <v>119</v>
      </c>
      <c r="J1173">
        <v>19.86</v>
      </c>
      <c r="K1173">
        <v>123.1</v>
      </c>
      <c r="L1173">
        <v>123</v>
      </c>
      <c r="M1173">
        <v>10.46</v>
      </c>
      <c r="N1173">
        <v>217.5</v>
      </c>
      <c r="O1173">
        <v>101</v>
      </c>
      <c r="P1173">
        <v>9.7899999999999991</v>
      </c>
      <c r="Q1173">
        <v>12</v>
      </c>
      <c r="R1173">
        <v>2</v>
      </c>
      <c r="S1173">
        <v>3.24</v>
      </c>
      <c r="T1173">
        <v>1</v>
      </c>
      <c r="U1173" t="s">
        <v>22</v>
      </c>
      <c r="V1173">
        <f>IF(tbl_Customers[[#This Row],[churn]] = "yes", 1, 0)</f>
        <v>0</v>
      </c>
      <c r="W1173" t="str">
        <f>IF(tbl_Customers[[#This Row],[number_customer_service_calls]] &lt;= 1, "0-1 Calls", IF(tbl_Customers[[#This Row],[number_customer_service_calls]] &lt;= 3, "2-3 Calls", IF(tbl_Customers[[#This Row],[number_customer_service_calls]] &lt;=5, "4-5 Calls", "6+ Calls")))</f>
        <v>0-1 Calls</v>
      </c>
      <c r="X1173" t="str">
        <f>IF(tbl_Customers[[#This Row],[account_length]] &lt;= 50, "0-50", IF(tbl_Customers[[#This Row],[account_length]] &lt;=100, "51-100", IF(tbl_Customers[[#This Row],[account_length]] &lt;= 150, "101-150", "151+")))</f>
        <v>51-100</v>
      </c>
      <c r="Y1173" t="str">
        <f>IF(tbl_Customers[[#This Row],[total_intl_charge]] &lt;= 3, "Low Charges", "High Charges")</f>
        <v>High Charges</v>
      </c>
      <c r="Z1173" t="str">
        <f>IF(tbl_Customers[[#This Row],[total_eve_calls]]&lt;=80,"Low Calls",
IF(tbl_Customers[[#This Row],[total_eve_calls]]&lt;=120,"Medium Calls","High Calls"))</f>
        <v>High Calls</v>
      </c>
      <c r="AA1173" t="str">
        <f>IF(tbl_Customers[[#This Row],[total_eve_charge]]&lt;=15,"Low Charges",
IF(tbl_Customers[[#This Row],[total_eve_charge]]&lt;=20,"Medium Charges","High Charges"))</f>
        <v>Low Charges</v>
      </c>
      <c r="AB1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3" t="str">
        <f>IF(tbl_Customers[[#This Row],[number_vmail_messages]] = 0, "No Usage", IF(tbl_Customers[[#This Row],[number_vmail_messages]] &lt;= 20, "Low Usage", IF(tbl_Customers[[#This Row],[number_vmail_messages]] &lt;= 40, "Medium Usgae", "High Usage")))</f>
        <v>No Usage</v>
      </c>
      <c r="AD1173" t="str">
        <f>IF(tbl_Customers[[#This Row],[total_day_minutes]]&lt;=150,"Low Usage", IF(tbl_Customers[[#This Row],[total_day_minutes]]&lt;=200,"Medium Usage", IF(tbl_Customers[[#This Row],[total_day_minutes]]&lt;=250,"High Usage","Very High Usage")))</f>
        <v>Low Usage</v>
      </c>
      <c r="AE1173" t="str">
        <f>IF(tbl_Customers[[#This Row],[total_intl_calls]]&lt;=5,"Low Calls", IF(tbl_Customers[[#This Row],[total_intl_calls]]&lt;=10, "Medium Calls", "High Calls"))</f>
        <v>Low Calls</v>
      </c>
      <c r="AF11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73" s="36" t="str">
        <f>IF(tbl_Customers[[#This Row],[Churn_Risk_Score]]&gt;=10,"High Risk", IF(tbl_Customers[[#This Row],[Churn_Risk_Score]]&gt;=5,"Medium Risk","Low Risk"))</f>
        <v>Low Risk</v>
      </c>
    </row>
    <row r="1174" spans="1:33" x14ac:dyDescent="0.35">
      <c r="A1174">
        <v>1173</v>
      </c>
      <c r="B1174" t="s">
        <v>24</v>
      </c>
      <c r="C1174">
        <v>45</v>
      </c>
      <c r="D1174" t="s">
        <v>28</v>
      </c>
      <c r="E1174" t="s">
        <v>22</v>
      </c>
      <c r="F1174" t="s">
        <v>22</v>
      </c>
      <c r="G1174">
        <v>0</v>
      </c>
      <c r="H1174">
        <v>155.69999999999999</v>
      </c>
      <c r="I1174">
        <v>110</v>
      </c>
      <c r="J1174">
        <v>26.47</v>
      </c>
      <c r="K1174">
        <v>260.3</v>
      </c>
      <c r="L1174">
        <v>103</v>
      </c>
      <c r="M1174">
        <v>22.13</v>
      </c>
      <c r="N1174">
        <v>192.2</v>
      </c>
      <c r="O1174">
        <v>98</v>
      </c>
      <c r="P1174">
        <v>8.65</v>
      </c>
      <c r="Q1174">
        <v>11</v>
      </c>
      <c r="R1174">
        <v>1</v>
      </c>
      <c r="S1174">
        <v>2.97</v>
      </c>
      <c r="T1174">
        <v>1</v>
      </c>
      <c r="U1174" t="s">
        <v>22</v>
      </c>
      <c r="V1174">
        <f>IF(tbl_Customers[[#This Row],[churn]] = "yes", 1, 0)</f>
        <v>0</v>
      </c>
      <c r="W1174" t="str">
        <f>IF(tbl_Customers[[#This Row],[number_customer_service_calls]] &lt;= 1, "0-1 Calls", IF(tbl_Customers[[#This Row],[number_customer_service_calls]] &lt;= 3, "2-3 Calls", IF(tbl_Customers[[#This Row],[number_customer_service_calls]] &lt;=5, "4-5 Calls", "6+ Calls")))</f>
        <v>0-1 Calls</v>
      </c>
      <c r="X1174" t="str">
        <f>IF(tbl_Customers[[#This Row],[account_length]] &lt;= 50, "0-50", IF(tbl_Customers[[#This Row],[account_length]] &lt;=100, "51-100", IF(tbl_Customers[[#This Row],[account_length]] &lt;= 150, "101-150", "151+")))</f>
        <v>0-50</v>
      </c>
      <c r="Y1174" t="str">
        <f>IF(tbl_Customers[[#This Row],[total_intl_charge]] &lt;= 3, "Low Charges", "High Charges")</f>
        <v>Low Charges</v>
      </c>
      <c r="Z1174" t="str">
        <f>IF(tbl_Customers[[#This Row],[total_eve_calls]]&lt;=80,"Low Calls",
IF(tbl_Customers[[#This Row],[total_eve_calls]]&lt;=120,"Medium Calls","High Calls"))</f>
        <v>Medium Calls</v>
      </c>
      <c r="AA1174" t="str">
        <f>IF(tbl_Customers[[#This Row],[total_eve_charge]]&lt;=15,"Low Charges",
IF(tbl_Customers[[#This Row],[total_eve_charge]]&lt;=20,"Medium Charges","High Charges"))</f>
        <v>High Charges</v>
      </c>
      <c r="AB1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4" t="str">
        <f>IF(tbl_Customers[[#This Row],[number_vmail_messages]] = 0, "No Usage", IF(tbl_Customers[[#This Row],[number_vmail_messages]] &lt;= 20, "Low Usage", IF(tbl_Customers[[#This Row],[number_vmail_messages]] &lt;= 40, "Medium Usgae", "High Usage")))</f>
        <v>No Usage</v>
      </c>
      <c r="AD1174" t="str">
        <f>IF(tbl_Customers[[#This Row],[total_day_minutes]]&lt;=150,"Low Usage", IF(tbl_Customers[[#This Row],[total_day_minutes]]&lt;=200,"Medium Usage", IF(tbl_Customers[[#This Row],[total_day_minutes]]&lt;=250,"High Usage","Very High Usage")))</f>
        <v>Medium Usage</v>
      </c>
      <c r="AE1174" t="str">
        <f>IF(tbl_Customers[[#This Row],[total_intl_calls]]&lt;=5,"Low Calls", IF(tbl_Customers[[#This Row],[total_intl_calls]]&lt;=10, "Medium Calls", "High Calls"))</f>
        <v>Low Calls</v>
      </c>
      <c r="AF11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74" s="36" t="str">
        <f>IF(tbl_Customers[[#This Row],[Churn_Risk_Score]]&gt;=10,"High Risk", IF(tbl_Customers[[#This Row],[Churn_Risk_Score]]&gt;=5,"Medium Risk","Low Risk"))</f>
        <v>Low Risk</v>
      </c>
    </row>
    <row r="1175" spans="1:33" x14ac:dyDescent="0.35">
      <c r="A1175">
        <v>1174</v>
      </c>
      <c r="B1175" t="s">
        <v>64</v>
      </c>
      <c r="C1175">
        <v>72</v>
      </c>
      <c r="D1175" t="s">
        <v>21</v>
      </c>
      <c r="E1175" t="s">
        <v>22</v>
      </c>
      <c r="F1175" t="s">
        <v>23</v>
      </c>
      <c r="G1175">
        <v>21</v>
      </c>
      <c r="H1175">
        <v>138.1</v>
      </c>
      <c r="I1175">
        <v>113</v>
      </c>
      <c r="J1175">
        <v>23.48</v>
      </c>
      <c r="K1175">
        <v>260.10000000000002</v>
      </c>
      <c r="L1175">
        <v>83</v>
      </c>
      <c r="M1175">
        <v>22.11</v>
      </c>
      <c r="N1175">
        <v>135.4</v>
      </c>
      <c r="O1175">
        <v>118</v>
      </c>
      <c r="P1175">
        <v>6.09</v>
      </c>
      <c r="Q1175">
        <v>8.1999999999999993</v>
      </c>
      <c r="R1175">
        <v>2</v>
      </c>
      <c r="S1175">
        <v>2.21</v>
      </c>
      <c r="T1175">
        <v>2</v>
      </c>
      <c r="U1175" t="s">
        <v>22</v>
      </c>
      <c r="V1175">
        <f>IF(tbl_Customers[[#This Row],[churn]] = "yes", 1, 0)</f>
        <v>0</v>
      </c>
      <c r="W1175" t="str">
        <f>IF(tbl_Customers[[#This Row],[number_customer_service_calls]] &lt;= 1, "0-1 Calls", IF(tbl_Customers[[#This Row],[number_customer_service_calls]] &lt;= 3, "2-3 Calls", IF(tbl_Customers[[#This Row],[number_customer_service_calls]] &lt;=5, "4-5 Calls", "6+ Calls")))</f>
        <v>2-3 Calls</v>
      </c>
      <c r="X1175" t="str">
        <f>IF(tbl_Customers[[#This Row],[account_length]] &lt;= 50, "0-50", IF(tbl_Customers[[#This Row],[account_length]] &lt;=100, "51-100", IF(tbl_Customers[[#This Row],[account_length]] &lt;= 150, "101-150", "151+")))</f>
        <v>51-100</v>
      </c>
      <c r="Y1175" t="str">
        <f>IF(tbl_Customers[[#This Row],[total_intl_charge]] &lt;= 3, "Low Charges", "High Charges")</f>
        <v>Low Charges</v>
      </c>
      <c r="Z1175" t="str">
        <f>IF(tbl_Customers[[#This Row],[total_eve_calls]]&lt;=80,"Low Calls",
IF(tbl_Customers[[#This Row],[total_eve_calls]]&lt;=120,"Medium Calls","High Calls"))</f>
        <v>Medium Calls</v>
      </c>
      <c r="AA1175" t="str">
        <f>IF(tbl_Customers[[#This Row],[total_eve_charge]]&lt;=15,"Low Charges",
IF(tbl_Customers[[#This Row],[total_eve_charge]]&lt;=20,"Medium Charges","High Charges"))</f>
        <v>High Charges</v>
      </c>
      <c r="AB1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75" t="str">
        <f>IF(tbl_Customers[[#This Row],[number_vmail_messages]] = 0, "No Usage", IF(tbl_Customers[[#This Row],[number_vmail_messages]] &lt;= 20, "Low Usage", IF(tbl_Customers[[#This Row],[number_vmail_messages]] &lt;= 40, "Medium Usgae", "High Usage")))</f>
        <v>Medium Usgae</v>
      </c>
      <c r="AD1175" t="str">
        <f>IF(tbl_Customers[[#This Row],[total_day_minutes]]&lt;=150,"Low Usage", IF(tbl_Customers[[#This Row],[total_day_minutes]]&lt;=200,"Medium Usage", IF(tbl_Customers[[#This Row],[total_day_minutes]]&lt;=250,"High Usage","Very High Usage")))</f>
        <v>Low Usage</v>
      </c>
      <c r="AE1175" t="str">
        <f>IF(tbl_Customers[[#This Row],[total_intl_calls]]&lt;=5,"Low Calls", IF(tbl_Customers[[#This Row],[total_intl_calls]]&lt;=10, "Medium Calls", "High Calls"))</f>
        <v>Low Calls</v>
      </c>
      <c r="AF11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75" s="36" t="str">
        <f>IF(tbl_Customers[[#This Row],[Churn_Risk_Score]]&gt;=10,"High Risk", IF(tbl_Customers[[#This Row],[Churn_Risk_Score]]&gt;=5,"Medium Risk","Low Risk"))</f>
        <v>Low Risk</v>
      </c>
    </row>
    <row r="1176" spans="1:33" x14ac:dyDescent="0.35">
      <c r="A1176">
        <v>1175</v>
      </c>
      <c r="B1176" t="s">
        <v>74</v>
      </c>
      <c r="C1176">
        <v>141</v>
      </c>
      <c r="D1176" t="s">
        <v>25</v>
      </c>
      <c r="E1176" t="s">
        <v>22</v>
      </c>
      <c r="F1176" t="s">
        <v>22</v>
      </c>
      <c r="G1176">
        <v>0</v>
      </c>
      <c r="H1176">
        <v>51.9</v>
      </c>
      <c r="I1176">
        <v>108</v>
      </c>
      <c r="J1176">
        <v>8.82</v>
      </c>
      <c r="K1176">
        <v>162</v>
      </c>
      <c r="L1176">
        <v>83</v>
      </c>
      <c r="M1176">
        <v>13.77</v>
      </c>
      <c r="N1176">
        <v>223.5</v>
      </c>
      <c r="O1176">
        <v>115</v>
      </c>
      <c r="P1176">
        <v>10.06</v>
      </c>
      <c r="Q1176">
        <v>10.1</v>
      </c>
      <c r="R1176">
        <v>3</v>
      </c>
      <c r="S1176">
        <v>2.73</v>
      </c>
      <c r="T1176">
        <v>3</v>
      </c>
      <c r="U1176" t="s">
        <v>22</v>
      </c>
      <c r="V1176">
        <f>IF(tbl_Customers[[#This Row],[churn]] = "yes", 1, 0)</f>
        <v>0</v>
      </c>
      <c r="W1176" t="str">
        <f>IF(tbl_Customers[[#This Row],[number_customer_service_calls]] &lt;= 1, "0-1 Calls", IF(tbl_Customers[[#This Row],[number_customer_service_calls]] &lt;= 3, "2-3 Calls", IF(tbl_Customers[[#This Row],[number_customer_service_calls]] &lt;=5, "4-5 Calls", "6+ Calls")))</f>
        <v>2-3 Calls</v>
      </c>
      <c r="X1176" t="str">
        <f>IF(tbl_Customers[[#This Row],[account_length]] &lt;= 50, "0-50", IF(tbl_Customers[[#This Row],[account_length]] &lt;=100, "51-100", IF(tbl_Customers[[#This Row],[account_length]] &lt;= 150, "101-150", "151+")))</f>
        <v>101-150</v>
      </c>
      <c r="Y1176" t="str">
        <f>IF(tbl_Customers[[#This Row],[total_intl_charge]] &lt;= 3, "Low Charges", "High Charges")</f>
        <v>Low Charges</v>
      </c>
      <c r="Z1176" t="str">
        <f>IF(tbl_Customers[[#This Row],[total_eve_calls]]&lt;=80,"Low Calls",
IF(tbl_Customers[[#This Row],[total_eve_calls]]&lt;=120,"Medium Calls","High Calls"))</f>
        <v>Medium Calls</v>
      </c>
      <c r="AA1176" t="str">
        <f>IF(tbl_Customers[[#This Row],[total_eve_charge]]&lt;=15,"Low Charges",
IF(tbl_Customers[[#This Row],[total_eve_charge]]&lt;=20,"Medium Charges","High Charges"))</f>
        <v>Low Charges</v>
      </c>
      <c r="AB1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6" t="str">
        <f>IF(tbl_Customers[[#This Row],[number_vmail_messages]] = 0, "No Usage", IF(tbl_Customers[[#This Row],[number_vmail_messages]] &lt;= 20, "Low Usage", IF(tbl_Customers[[#This Row],[number_vmail_messages]] &lt;= 40, "Medium Usgae", "High Usage")))</f>
        <v>No Usage</v>
      </c>
      <c r="AD1176" t="str">
        <f>IF(tbl_Customers[[#This Row],[total_day_minutes]]&lt;=150,"Low Usage", IF(tbl_Customers[[#This Row],[total_day_minutes]]&lt;=200,"Medium Usage", IF(tbl_Customers[[#This Row],[total_day_minutes]]&lt;=250,"High Usage","Very High Usage")))</f>
        <v>Low Usage</v>
      </c>
      <c r="AE1176" t="str">
        <f>IF(tbl_Customers[[#This Row],[total_intl_calls]]&lt;=5,"Low Calls", IF(tbl_Customers[[#This Row],[total_intl_calls]]&lt;=10, "Medium Calls", "High Calls"))</f>
        <v>Low Calls</v>
      </c>
      <c r="AF11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76" s="36" t="str">
        <f>IF(tbl_Customers[[#This Row],[Churn_Risk_Score]]&gt;=10,"High Risk", IF(tbl_Customers[[#This Row],[Churn_Risk_Score]]&gt;=5,"Medium Risk","Low Risk"))</f>
        <v>Low Risk</v>
      </c>
    </row>
    <row r="1177" spans="1:33" x14ac:dyDescent="0.35">
      <c r="A1177">
        <v>1176</v>
      </c>
      <c r="B1177" t="s">
        <v>57</v>
      </c>
      <c r="C1177">
        <v>20</v>
      </c>
      <c r="D1177" t="s">
        <v>21</v>
      </c>
      <c r="E1177" t="s">
        <v>22</v>
      </c>
      <c r="F1177" t="s">
        <v>23</v>
      </c>
      <c r="G1177">
        <v>35</v>
      </c>
      <c r="H1177">
        <v>171.5</v>
      </c>
      <c r="I1177">
        <v>98</v>
      </c>
      <c r="J1177">
        <v>29.16</v>
      </c>
      <c r="K1177">
        <v>153.1</v>
      </c>
      <c r="L1177">
        <v>127</v>
      </c>
      <c r="M1177">
        <v>13.01</v>
      </c>
      <c r="N1177">
        <v>165.6</v>
      </c>
      <c r="O1177">
        <v>125</v>
      </c>
      <c r="P1177">
        <v>7.45</v>
      </c>
      <c r="Q1177">
        <v>7.1</v>
      </c>
      <c r="R1177">
        <v>3</v>
      </c>
      <c r="S1177">
        <v>1.92</v>
      </c>
      <c r="T1177">
        <v>0</v>
      </c>
      <c r="U1177" t="s">
        <v>22</v>
      </c>
      <c r="V1177">
        <f>IF(tbl_Customers[[#This Row],[churn]] = "yes", 1, 0)</f>
        <v>0</v>
      </c>
      <c r="W1177" t="str">
        <f>IF(tbl_Customers[[#This Row],[number_customer_service_calls]] &lt;= 1, "0-1 Calls", IF(tbl_Customers[[#This Row],[number_customer_service_calls]] &lt;= 3, "2-3 Calls", IF(tbl_Customers[[#This Row],[number_customer_service_calls]] &lt;=5, "4-5 Calls", "6+ Calls")))</f>
        <v>0-1 Calls</v>
      </c>
      <c r="X1177" t="str">
        <f>IF(tbl_Customers[[#This Row],[account_length]] &lt;= 50, "0-50", IF(tbl_Customers[[#This Row],[account_length]] &lt;=100, "51-100", IF(tbl_Customers[[#This Row],[account_length]] &lt;= 150, "101-150", "151+")))</f>
        <v>0-50</v>
      </c>
      <c r="Y1177" t="str">
        <f>IF(tbl_Customers[[#This Row],[total_intl_charge]] &lt;= 3, "Low Charges", "High Charges")</f>
        <v>Low Charges</v>
      </c>
      <c r="Z1177" t="str">
        <f>IF(tbl_Customers[[#This Row],[total_eve_calls]]&lt;=80,"Low Calls",
IF(tbl_Customers[[#This Row],[total_eve_calls]]&lt;=120,"Medium Calls","High Calls"))</f>
        <v>High Calls</v>
      </c>
      <c r="AA1177" t="str">
        <f>IF(tbl_Customers[[#This Row],[total_eve_charge]]&lt;=15,"Low Charges",
IF(tbl_Customers[[#This Row],[total_eve_charge]]&lt;=20,"Medium Charges","High Charges"))</f>
        <v>Low Charges</v>
      </c>
      <c r="AB1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77" t="str">
        <f>IF(tbl_Customers[[#This Row],[number_vmail_messages]] = 0, "No Usage", IF(tbl_Customers[[#This Row],[number_vmail_messages]] &lt;= 20, "Low Usage", IF(tbl_Customers[[#This Row],[number_vmail_messages]] &lt;= 40, "Medium Usgae", "High Usage")))</f>
        <v>Medium Usgae</v>
      </c>
      <c r="AD1177" t="str">
        <f>IF(tbl_Customers[[#This Row],[total_day_minutes]]&lt;=150,"Low Usage", IF(tbl_Customers[[#This Row],[total_day_minutes]]&lt;=200,"Medium Usage", IF(tbl_Customers[[#This Row],[total_day_minutes]]&lt;=250,"High Usage","Very High Usage")))</f>
        <v>Medium Usage</v>
      </c>
      <c r="AE1177" t="str">
        <f>IF(tbl_Customers[[#This Row],[total_intl_calls]]&lt;=5,"Low Calls", IF(tbl_Customers[[#This Row],[total_intl_calls]]&lt;=10, "Medium Calls", "High Calls"))</f>
        <v>Low Calls</v>
      </c>
      <c r="AF11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77" s="36" t="str">
        <f>IF(tbl_Customers[[#This Row],[Churn_Risk_Score]]&gt;=10,"High Risk", IF(tbl_Customers[[#This Row],[Churn_Risk_Score]]&gt;=5,"Medium Risk","Low Risk"))</f>
        <v>Low Risk</v>
      </c>
    </row>
    <row r="1178" spans="1:33" x14ac:dyDescent="0.35">
      <c r="A1178">
        <v>1177</v>
      </c>
      <c r="B1178" t="s">
        <v>20</v>
      </c>
      <c r="C1178">
        <v>94</v>
      </c>
      <c r="D1178" t="s">
        <v>28</v>
      </c>
      <c r="E1178" t="s">
        <v>22</v>
      </c>
      <c r="F1178" t="s">
        <v>22</v>
      </c>
      <c r="G1178">
        <v>0</v>
      </c>
      <c r="H1178">
        <v>194.1</v>
      </c>
      <c r="I1178">
        <v>62</v>
      </c>
      <c r="J1178">
        <v>33</v>
      </c>
      <c r="K1178">
        <v>227.2</v>
      </c>
      <c r="L1178">
        <v>54</v>
      </c>
      <c r="M1178">
        <v>19.309999999999999</v>
      </c>
      <c r="N1178">
        <v>190.4</v>
      </c>
      <c r="O1178">
        <v>115</v>
      </c>
      <c r="P1178">
        <v>8.57</v>
      </c>
      <c r="Q1178">
        <v>15.3</v>
      </c>
      <c r="R1178">
        <v>4</v>
      </c>
      <c r="S1178">
        <v>4.13</v>
      </c>
      <c r="T1178">
        <v>1</v>
      </c>
      <c r="U1178" t="s">
        <v>22</v>
      </c>
      <c r="V1178">
        <f>IF(tbl_Customers[[#This Row],[churn]] = "yes", 1, 0)</f>
        <v>0</v>
      </c>
      <c r="W1178" t="str">
        <f>IF(tbl_Customers[[#This Row],[number_customer_service_calls]] &lt;= 1, "0-1 Calls", IF(tbl_Customers[[#This Row],[number_customer_service_calls]] &lt;= 3, "2-3 Calls", IF(tbl_Customers[[#This Row],[number_customer_service_calls]] &lt;=5, "4-5 Calls", "6+ Calls")))</f>
        <v>0-1 Calls</v>
      </c>
      <c r="X1178" t="str">
        <f>IF(tbl_Customers[[#This Row],[account_length]] &lt;= 50, "0-50", IF(tbl_Customers[[#This Row],[account_length]] &lt;=100, "51-100", IF(tbl_Customers[[#This Row],[account_length]] &lt;= 150, "101-150", "151+")))</f>
        <v>51-100</v>
      </c>
      <c r="Y1178" t="str">
        <f>IF(tbl_Customers[[#This Row],[total_intl_charge]] &lt;= 3, "Low Charges", "High Charges")</f>
        <v>High Charges</v>
      </c>
      <c r="Z1178" t="str">
        <f>IF(tbl_Customers[[#This Row],[total_eve_calls]]&lt;=80,"Low Calls",
IF(tbl_Customers[[#This Row],[total_eve_calls]]&lt;=120,"Medium Calls","High Calls"))</f>
        <v>Low Calls</v>
      </c>
      <c r="AA1178" t="str">
        <f>IF(tbl_Customers[[#This Row],[total_eve_charge]]&lt;=15,"Low Charges",
IF(tbl_Customers[[#This Row],[total_eve_charge]]&lt;=20,"Medium Charges","High Charges"))</f>
        <v>Medium Charges</v>
      </c>
      <c r="AB1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8" t="str">
        <f>IF(tbl_Customers[[#This Row],[number_vmail_messages]] = 0, "No Usage", IF(tbl_Customers[[#This Row],[number_vmail_messages]] &lt;= 20, "Low Usage", IF(tbl_Customers[[#This Row],[number_vmail_messages]] &lt;= 40, "Medium Usgae", "High Usage")))</f>
        <v>No Usage</v>
      </c>
      <c r="AD1178" t="str">
        <f>IF(tbl_Customers[[#This Row],[total_day_minutes]]&lt;=150,"Low Usage", IF(tbl_Customers[[#This Row],[total_day_minutes]]&lt;=200,"Medium Usage", IF(tbl_Customers[[#This Row],[total_day_minutes]]&lt;=250,"High Usage","Very High Usage")))</f>
        <v>Medium Usage</v>
      </c>
      <c r="AE1178" t="str">
        <f>IF(tbl_Customers[[#This Row],[total_intl_calls]]&lt;=5,"Low Calls", IF(tbl_Customers[[#This Row],[total_intl_calls]]&lt;=10, "Medium Calls", "High Calls"))</f>
        <v>Low Calls</v>
      </c>
      <c r="AF11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78" s="36" t="str">
        <f>IF(tbl_Customers[[#This Row],[Churn_Risk_Score]]&gt;=10,"High Risk", IF(tbl_Customers[[#This Row],[Churn_Risk_Score]]&gt;=5,"Medium Risk","Low Risk"))</f>
        <v>Low Risk</v>
      </c>
    </row>
    <row r="1179" spans="1:33" x14ac:dyDescent="0.35">
      <c r="A1179">
        <v>1178</v>
      </c>
      <c r="B1179" t="s">
        <v>36</v>
      </c>
      <c r="C1179">
        <v>40</v>
      </c>
      <c r="D1179" t="s">
        <v>28</v>
      </c>
      <c r="E1179" t="s">
        <v>22</v>
      </c>
      <c r="F1179" t="s">
        <v>22</v>
      </c>
      <c r="G1179">
        <v>0</v>
      </c>
      <c r="H1179">
        <v>115.7</v>
      </c>
      <c r="I1179">
        <v>105</v>
      </c>
      <c r="J1179">
        <v>19.670000000000002</v>
      </c>
      <c r="K1179">
        <v>127.8</v>
      </c>
      <c r="L1179">
        <v>113</v>
      </c>
      <c r="M1179">
        <v>10.86</v>
      </c>
      <c r="N1179">
        <v>107.5</v>
      </c>
      <c r="O1179">
        <v>91</v>
      </c>
      <c r="P1179">
        <v>4.84</v>
      </c>
      <c r="Q1179">
        <v>9.3000000000000007</v>
      </c>
      <c r="R1179">
        <v>6</v>
      </c>
      <c r="S1179">
        <v>2.5099999999999998</v>
      </c>
      <c r="T1179">
        <v>1</v>
      </c>
      <c r="U1179" t="s">
        <v>22</v>
      </c>
      <c r="V1179">
        <f>IF(tbl_Customers[[#This Row],[churn]] = "yes", 1, 0)</f>
        <v>0</v>
      </c>
      <c r="W1179" t="str">
        <f>IF(tbl_Customers[[#This Row],[number_customer_service_calls]] &lt;= 1, "0-1 Calls", IF(tbl_Customers[[#This Row],[number_customer_service_calls]] &lt;= 3, "2-3 Calls", IF(tbl_Customers[[#This Row],[number_customer_service_calls]] &lt;=5, "4-5 Calls", "6+ Calls")))</f>
        <v>0-1 Calls</v>
      </c>
      <c r="X1179" t="str">
        <f>IF(tbl_Customers[[#This Row],[account_length]] &lt;= 50, "0-50", IF(tbl_Customers[[#This Row],[account_length]] &lt;=100, "51-100", IF(tbl_Customers[[#This Row],[account_length]] &lt;= 150, "101-150", "151+")))</f>
        <v>0-50</v>
      </c>
      <c r="Y1179" t="str">
        <f>IF(tbl_Customers[[#This Row],[total_intl_charge]] &lt;= 3, "Low Charges", "High Charges")</f>
        <v>Low Charges</v>
      </c>
      <c r="Z1179" t="str">
        <f>IF(tbl_Customers[[#This Row],[total_eve_calls]]&lt;=80,"Low Calls",
IF(tbl_Customers[[#This Row],[total_eve_calls]]&lt;=120,"Medium Calls","High Calls"))</f>
        <v>Medium Calls</v>
      </c>
      <c r="AA1179" t="str">
        <f>IF(tbl_Customers[[#This Row],[total_eve_charge]]&lt;=15,"Low Charges",
IF(tbl_Customers[[#This Row],[total_eve_charge]]&lt;=20,"Medium Charges","High Charges"))</f>
        <v>Low Charges</v>
      </c>
      <c r="AB1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79" t="str">
        <f>IF(tbl_Customers[[#This Row],[number_vmail_messages]] = 0, "No Usage", IF(tbl_Customers[[#This Row],[number_vmail_messages]] &lt;= 20, "Low Usage", IF(tbl_Customers[[#This Row],[number_vmail_messages]] &lt;= 40, "Medium Usgae", "High Usage")))</f>
        <v>No Usage</v>
      </c>
      <c r="AD1179" t="str">
        <f>IF(tbl_Customers[[#This Row],[total_day_minutes]]&lt;=150,"Low Usage", IF(tbl_Customers[[#This Row],[total_day_minutes]]&lt;=200,"Medium Usage", IF(tbl_Customers[[#This Row],[total_day_minutes]]&lt;=250,"High Usage","Very High Usage")))</f>
        <v>Low Usage</v>
      </c>
      <c r="AE1179" t="str">
        <f>IF(tbl_Customers[[#This Row],[total_intl_calls]]&lt;=5,"Low Calls", IF(tbl_Customers[[#This Row],[total_intl_calls]]&lt;=10, "Medium Calls", "High Calls"))</f>
        <v>Medium Calls</v>
      </c>
      <c r="AF11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79" s="36" t="str">
        <f>IF(tbl_Customers[[#This Row],[Churn_Risk_Score]]&gt;=10,"High Risk", IF(tbl_Customers[[#This Row],[Churn_Risk_Score]]&gt;=5,"Medium Risk","Low Risk"))</f>
        <v>Low Risk</v>
      </c>
    </row>
    <row r="1180" spans="1:33" x14ac:dyDescent="0.35">
      <c r="A1180">
        <v>1179</v>
      </c>
      <c r="B1180" t="s">
        <v>26</v>
      </c>
      <c r="C1180">
        <v>101</v>
      </c>
      <c r="D1180" t="s">
        <v>21</v>
      </c>
      <c r="E1180" t="s">
        <v>22</v>
      </c>
      <c r="F1180" t="s">
        <v>22</v>
      </c>
      <c r="G1180">
        <v>0</v>
      </c>
      <c r="H1180">
        <v>269.7</v>
      </c>
      <c r="I1180">
        <v>85</v>
      </c>
      <c r="J1180">
        <v>45.85</v>
      </c>
      <c r="K1180">
        <v>207.6</v>
      </c>
      <c r="L1180">
        <v>86</v>
      </c>
      <c r="M1180">
        <v>17.649999999999999</v>
      </c>
      <c r="N1180">
        <v>214.2</v>
      </c>
      <c r="O1180">
        <v>107</v>
      </c>
      <c r="P1180">
        <v>9.64</v>
      </c>
      <c r="Q1180">
        <v>4.5</v>
      </c>
      <c r="R1180">
        <v>15</v>
      </c>
      <c r="S1180">
        <v>1.22</v>
      </c>
      <c r="T1180">
        <v>3</v>
      </c>
      <c r="U1180" t="s">
        <v>23</v>
      </c>
      <c r="V1180">
        <f>IF(tbl_Customers[[#This Row],[churn]] = "yes", 1, 0)</f>
        <v>1</v>
      </c>
      <c r="W1180" t="str">
        <f>IF(tbl_Customers[[#This Row],[number_customer_service_calls]] &lt;= 1, "0-1 Calls", IF(tbl_Customers[[#This Row],[number_customer_service_calls]] &lt;= 3, "2-3 Calls", IF(tbl_Customers[[#This Row],[number_customer_service_calls]] &lt;=5, "4-5 Calls", "6+ Calls")))</f>
        <v>2-3 Calls</v>
      </c>
      <c r="X1180" t="str">
        <f>IF(tbl_Customers[[#This Row],[account_length]] &lt;= 50, "0-50", IF(tbl_Customers[[#This Row],[account_length]] &lt;=100, "51-100", IF(tbl_Customers[[#This Row],[account_length]] &lt;= 150, "101-150", "151+")))</f>
        <v>101-150</v>
      </c>
      <c r="Y1180" t="str">
        <f>IF(tbl_Customers[[#This Row],[total_intl_charge]] &lt;= 3, "Low Charges", "High Charges")</f>
        <v>Low Charges</v>
      </c>
      <c r="Z1180" t="str">
        <f>IF(tbl_Customers[[#This Row],[total_eve_calls]]&lt;=80,"Low Calls",
IF(tbl_Customers[[#This Row],[total_eve_calls]]&lt;=120,"Medium Calls","High Calls"))</f>
        <v>Medium Calls</v>
      </c>
      <c r="AA1180" t="str">
        <f>IF(tbl_Customers[[#This Row],[total_eve_charge]]&lt;=15,"Low Charges",
IF(tbl_Customers[[#This Row],[total_eve_charge]]&lt;=20,"Medium Charges","High Charges"))</f>
        <v>Medium Charges</v>
      </c>
      <c r="AB1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0" t="str">
        <f>IF(tbl_Customers[[#This Row],[number_vmail_messages]] = 0, "No Usage", IF(tbl_Customers[[#This Row],[number_vmail_messages]] &lt;= 20, "Low Usage", IF(tbl_Customers[[#This Row],[number_vmail_messages]] &lt;= 40, "Medium Usgae", "High Usage")))</f>
        <v>No Usage</v>
      </c>
      <c r="AD1180" t="str">
        <f>IF(tbl_Customers[[#This Row],[total_day_minutes]]&lt;=150,"Low Usage", IF(tbl_Customers[[#This Row],[total_day_minutes]]&lt;=200,"Medium Usage", IF(tbl_Customers[[#This Row],[total_day_minutes]]&lt;=250,"High Usage","Very High Usage")))</f>
        <v>Very High Usage</v>
      </c>
      <c r="AE1180" t="str">
        <f>IF(tbl_Customers[[#This Row],[total_intl_calls]]&lt;=5,"Low Calls", IF(tbl_Customers[[#This Row],[total_intl_calls]]&lt;=10, "Medium Calls", "High Calls"))</f>
        <v>High Calls</v>
      </c>
      <c r="AF11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80" s="36" t="str">
        <f>IF(tbl_Customers[[#This Row],[Churn_Risk_Score]]&gt;=10,"High Risk", IF(tbl_Customers[[#This Row],[Churn_Risk_Score]]&gt;=5,"Medium Risk","Low Risk"))</f>
        <v>Medium Risk</v>
      </c>
    </row>
    <row r="1181" spans="1:33" x14ac:dyDescent="0.35">
      <c r="A1181">
        <v>1180</v>
      </c>
      <c r="B1181" t="s">
        <v>58</v>
      </c>
      <c r="C1181">
        <v>170</v>
      </c>
      <c r="D1181" t="s">
        <v>21</v>
      </c>
      <c r="E1181" t="s">
        <v>22</v>
      </c>
      <c r="F1181" t="s">
        <v>22</v>
      </c>
      <c r="G1181">
        <v>0</v>
      </c>
      <c r="H1181">
        <v>246.4</v>
      </c>
      <c r="I1181">
        <v>107</v>
      </c>
      <c r="J1181">
        <v>41.89</v>
      </c>
      <c r="K1181">
        <v>228.1</v>
      </c>
      <c r="L1181">
        <v>124</v>
      </c>
      <c r="M1181">
        <v>19.39</v>
      </c>
      <c r="N1181">
        <v>166.4</v>
      </c>
      <c r="O1181">
        <v>95</v>
      </c>
      <c r="P1181">
        <v>7.49</v>
      </c>
      <c r="Q1181">
        <v>9.1</v>
      </c>
      <c r="R1181">
        <v>8</v>
      </c>
      <c r="S1181">
        <v>2.46</v>
      </c>
      <c r="T1181">
        <v>0</v>
      </c>
      <c r="U1181" t="s">
        <v>22</v>
      </c>
      <c r="V1181">
        <f>IF(tbl_Customers[[#This Row],[churn]] = "yes", 1, 0)</f>
        <v>0</v>
      </c>
      <c r="W1181" t="str">
        <f>IF(tbl_Customers[[#This Row],[number_customer_service_calls]] &lt;= 1, "0-1 Calls", IF(tbl_Customers[[#This Row],[number_customer_service_calls]] &lt;= 3, "2-3 Calls", IF(tbl_Customers[[#This Row],[number_customer_service_calls]] &lt;=5, "4-5 Calls", "6+ Calls")))</f>
        <v>0-1 Calls</v>
      </c>
      <c r="X1181" t="str">
        <f>IF(tbl_Customers[[#This Row],[account_length]] &lt;= 50, "0-50", IF(tbl_Customers[[#This Row],[account_length]] &lt;=100, "51-100", IF(tbl_Customers[[#This Row],[account_length]] &lt;= 150, "101-150", "151+")))</f>
        <v>151+</v>
      </c>
      <c r="Y1181" t="str">
        <f>IF(tbl_Customers[[#This Row],[total_intl_charge]] &lt;= 3, "Low Charges", "High Charges")</f>
        <v>Low Charges</v>
      </c>
      <c r="Z1181" t="str">
        <f>IF(tbl_Customers[[#This Row],[total_eve_calls]]&lt;=80,"Low Calls",
IF(tbl_Customers[[#This Row],[total_eve_calls]]&lt;=120,"Medium Calls","High Calls"))</f>
        <v>High Calls</v>
      </c>
      <c r="AA1181" t="str">
        <f>IF(tbl_Customers[[#This Row],[total_eve_charge]]&lt;=15,"Low Charges",
IF(tbl_Customers[[#This Row],[total_eve_charge]]&lt;=20,"Medium Charges","High Charges"))</f>
        <v>Medium Charges</v>
      </c>
      <c r="AB1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1" t="str">
        <f>IF(tbl_Customers[[#This Row],[number_vmail_messages]] = 0, "No Usage", IF(tbl_Customers[[#This Row],[number_vmail_messages]] &lt;= 20, "Low Usage", IF(tbl_Customers[[#This Row],[number_vmail_messages]] &lt;= 40, "Medium Usgae", "High Usage")))</f>
        <v>No Usage</v>
      </c>
      <c r="AD1181" t="str">
        <f>IF(tbl_Customers[[#This Row],[total_day_minutes]]&lt;=150,"Low Usage", IF(tbl_Customers[[#This Row],[total_day_minutes]]&lt;=200,"Medium Usage", IF(tbl_Customers[[#This Row],[total_day_minutes]]&lt;=250,"High Usage","Very High Usage")))</f>
        <v>High Usage</v>
      </c>
      <c r="AE1181" t="str">
        <f>IF(tbl_Customers[[#This Row],[total_intl_calls]]&lt;=5,"Low Calls", IF(tbl_Customers[[#This Row],[total_intl_calls]]&lt;=10, "Medium Calls", "High Calls"))</f>
        <v>Medium Calls</v>
      </c>
      <c r="AF11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81" s="36" t="str">
        <f>IF(tbl_Customers[[#This Row],[Churn_Risk_Score]]&gt;=10,"High Risk", IF(tbl_Customers[[#This Row],[Churn_Risk_Score]]&gt;=5,"Medium Risk","Low Risk"))</f>
        <v>Low Risk</v>
      </c>
    </row>
    <row r="1182" spans="1:33" x14ac:dyDescent="0.35">
      <c r="A1182">
        <v>1181</v>
      </c>
      <c r="B1182" t="s">
        <v>45</v>
      </c>
      <c r="C1182">
        <v>105</v>
      </c>
      <c r="D1182" t="s">
        <v>28</v>
      </c>
      <c r="E1182" t="s">
        <v>22</v>
      </c>
      <c r="F1182" t="s">
        <v>22</v>
      </c>
      <c r="G1182">
        <v>0</v>
      </c>
      <c r="H1182">
        <v>227.4</v>
      </c>
      <c r="I1182">
        <v>121</v>
      </c>
      <c r="J1182">
        <v>38.659999999999997</v>
      </c>
      <c r="K1182">
        <v>268.5</v>
      </c>
      <c r="L1182">
        <v>89</v>
      </c>
      <c r="M1182">
        <v>22.82</v>
      </c>
      <c r="N1182">
        <v>143.30000000000001</v>
      </c>
      <c r="O1182">
        <v>82</v>
      </c>
      <c r="P1182">
        <v>6.45</v>
      </c>
      <c r="Q1182">
        <v>13</v>
      </c>
      <c r="R1182">
        <v>4</v>
      </c>
      <c r="S1182">
        <v>3.51</v>
      </c>
      <c r="T1182">
        <v>1</v>
      </c>
      <c r="U1182" t="s">
        <v>22</v>
      </c>
      <c r="V1182">
        <f>IF(tbl_Customers[[#This Row],[churn]] = "yes", 1, 0)</f>
        <v>0</v>
      </c>
      <c r="W1182" t="str">
        <f>IF(tbl_Customers[[#This Row],[number_customer_service_calls]] &lt;= 1, "0-1 Calls", IF(tbl_Customers[[#This Row],[number_customer_service_calls]] &lt;= 3, "2-3 Calls", IF(tbl_Customers[[#This Row],[number_customer_service_calls]] &lt;=5, "4-5 Calls", "6+ Calls")))</f>
        <v>0-1 Calls</v>
      </c>
      <c r="X1182" t="str">
        <f>IF(tbl_Customers[[#This Row],[account_length]] &lt;= 50, "0-50", IF(tbl_Customers[[#This Row],[account_length]] &lt;=100, "51-100", IF(tbl_Customers[[#This Row],[account_length]] &lt;= 150, "101-150", "151+")))</f>
        <v>101-150</v>
      </c>
      <c r="Y1182" t="str">
        <f>IF(tbl_Customers[[#This Row],[total_intl_charge]] &lt;= 3, "Low Charges", "High Charges")</f>
        <v>High Charges</v>
      </c>
      <c r="Z1182" t="str">
        <f>IF(tbl_Customers[[#This Row],[total_eve_calls]]&lt;=80,"Low Calls",
IF(tbl_Customers[[#This Row],[total_eve_calls]]&lt;=120,"Medium Calls","High Calls"))</f>
        <v>Medium Calls</v>
      </c>
      <c r="AA1182" t="str">
        <f>IF(tbl_Customers[[#This Row],[total_eve_charge]]&lt;=15,"Low Charges",
IF(tbl_Customers[[#This Row],[total_eve_charge]]&lt;=20,"Medium Charges","High Charges"))</f>
        <v>High Charges</v>
      </c>
      <c r="AB1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2" t="str">
        <f>IF(tbl_Customers[[#This Row],[number_vmail_messages]] = 0, "No Usage", IF(tbl_Customers[[#This Row],[number_vmail_messages]] &lt;= 20, "Low Usage", IF(tbl_Customers[[#This Row],[number_vmail_messages]] &lt;= 40, "Medium Usgae", "High Usage")))</f>
        <v>No Usage</v>
      </c>
      <c r="AD1182" t="str">
        <f>IF(tbl_Customers[[#This Row],[total_day_minutes]]&lt;=150,"Low Usage", IF(tbl_Customers[[#This Row],[total_day_minutes]]&lt;=200,"Medium Usage", IF(tbl_Customers[[#This Row],[total_day_minutes]]&lt;=250,"High Usage","Very High Usage")))</f>
        <v>High Usage</v>
      </c>
      <c r="AE1182" t="str">
        <f>IF(tbl_Customers[[#This Row],[total_intl_calls]]&lt;=5,"Low Calls", IF(tbl_Customers[[#This Row],[total_intl_calls]]&lt;=10, "Medium Calls", "High Calls"))</f>
        <v>Low Calls</v>
      </c>
      <c r="AF11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82" s="36" t="str">
        <f>IF(tbl_Customers[[#This Row],[Churn_Risk_Score]]&gt;=10,"High Risk", IF(tbl_Customers[[#This Row],[Churn_Risk_Score]]&gt;=5,"Medium Risk","Low Risk"))</f>
        <v>Low Risk</v>
      </c>
    </row>
    <row r="1183" spans="1:33" x14ac:dyDescent="0.35">
      <c r="A1183">
        <v>1182</v>
      </c>
      <c r="B1183" t="s">
        <v>55</v>
      </c>
      <c r="C1183">
        <v>103</v>
      </c>
      <c r="D1183" t="s">
        <v>21</v>
      </c>
      <c r="E1183" t="s">
        <v>22</v>
      </c>
      <c r="F1183" t="s">
        <v>22</v>
      </c>
      <c r="G1183">
        <v>0</v>
      </c>
      <c r="H1183">
        <v>189.8</v>
      </c>
      <c r="I1183">
        <v>110</v>
      </c>
      <c r="J1183">
        <v>32.270000000000003</v>
      </c>
      <c r="K1183">
        <v>115.5</v>
      </c>
      <c r="L1183">
        <v>83</v>
      </c>
      <c r="M1183">
        <v>9.82</v>
      </c>
      <c r="N1183">
        <v>191.3</v>
      </c>
      <c r="O1183">
        <v>103</v>
      </c>
      <c r="P1183">
        <v>8.61</v>
      </c>
      <c r="Q1183">
        <v>12.2</v>
      </c>
      <c r="R1183">
        <v>4</v>
      </c>
      <c r="S1183">
        <v>3.29</v>
      </c>
      <c r="T1183">
        <v>0</v>
      </c>
      <c r="U1183" t="s">
        <v>22</v>
      </c>
      <c r="V1183">
        <f>IF(tbl_Customers[[#This Row],[churn]] = "yes", 1, 0)</f>
        <v>0</v>
      </c>
      <c r="W1183" t="str">
        <f>IF(tbl_Customers[[#This Row],[number_customer_service_calls]] &lt;= 1, "0-1 Calls", IF(tbl_Customers[[#This Row],[number_customer_service_calls]] &lt;= 3, "2-3 Calls", IF(tbl_Customers[[#This Row],[number_customer_service_calls]] &lt;=5, "4-5 Calls", "6+ Calls")))</f>
        <v>0-1 Calls</v>
      </c>
      <c r="X1183" t="str">
        <f>IF(tbl_Customers[[#This Row],[account_length]] &lt;= 50, "0-50", IF(tbl_Customers[[#This Row],[account_length]] &lt;=100, "51-100", IF(tbl_Customers[[#This Row],[account_length]] &lt;= 150, "101-150", "151+")))</f>
        <v>101-150</v>
      </c>
      <c r="Y1183" t="str">
        <f>IF(tbl_Customers[[#This Row],[total_intl_charge]] &lt;= 3, "Low Charges", "High Charges")</f>
        <v>High Charges</v>
      </c>
      <c r="Z1183" t="str">
        <f>IF(tbl_Customers[[#This Row],[total_eve_calls]]&lt;=80,"Low Calls",
IF(tbl_Customers[[#This Row],[total_eve_calls]]&lt;=120,"Medium Calls","High Calls"))</f>
        <v>Medium Calls</v>
      </c>
      <c r="AA1183" t="str">
        <f>IF(tbl_Customers[[#This Row],[total_eve_charge]]&lt;=15,"Low Charges",
IF(tbl_Customers[[#This Row],[total_eve_charge]]&lt;=20,"Medium Charges","High Charges"))</f>
        <v>Low Charges</v>
      </c>
      <c r="AB1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3" t="str">
        <f>IF(tbl_Customers[[#This Row],[number_vmail_messages]] = 0, "No Usage", IF(tbl_Customers[[#This Row],[number_vmail_messages]] &lt;= 20, "Low Usage", IF(tbl_Customers[[#This Row],[number_vmail_messages]] &lt;= 40, "Medium Usgae", "High Usage")))</f>
        <v>No Usage</v>
      </c>
      <c r="AD1183" t="str">
        <f>IF(tbl_Customers[[#This Row],[total_day_minutes]]&lt;=150,"Low Usage", IF(tbl_Customers[[#This Row],[total_day_minutes]]&lt;=200,"Medium Usage", IF(tbl_Customers[[#This Row],[total_day_minutes]]&lt;=250,"High Usage","Very High Usage")))</f>
        <v>Medium Usage</v>
      </c>
      <c r="AE1183" t="str">
        <f>IF(tbl_Customers[[#This Row],[total_intl_calls]]&lt;=5,"Low Calls", IF(tbl_Customers[[#This Row],[total_intl_calls]]&lt;=10, "Medium Calls", "High Calls"))</f>
        <v>Low Calls</v>
      </c>
      <c r="AF11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83" s="36" t="str">
        <f>IF(tbl_Customers[[#This Row],[Churn_Risk_Score]]&gt;=10,"High Risk", IF(tbl_Customers[[#This Row],[Churn_Risk_Score]]&gt;=5,"Medium Risk","Low Risk"))</f>
        <v>Low Risk</v>
      </c>
    </row>
    <row r="1184" spans="1:33" x14ac:dyDescent="0.35">
      <c r="A1184">
        <v>1183</v>
      </c>
      <c r="B1184" t="s">
        <v>49</v>
      </c>
      <c r="C1184">
        <v>140</v>
      </c>
      <c r="D1184" t="s">
        <v>21</v>
      </c>
      <c r="E1184" t="s">
        <v>23</v>
      </c>
      <c r="F1184" t="s">
        <v>23</v>
      </c>
      <c r="G1184">
        <v>27</v>
      </c>
      <c r="H1184">
        <v>188.9</v>
      </c>
      <c r="I1184">
        <v>124</v>
      </c>
      <c r="J1184">
        <v>32.11</v>
      </c>
      <c r="K1184">
        <v>160.9</v>
      </c>
      <c r="L1184">
        <v>102</v>
      </c>
      <c r="M1184">
        <v>13.68</v>
      </c>
      <c r="N1184">
        <v>197.7</v>
      </c>
      <c r="O1184">
        <v>100</v>
      </c>
      <c r="P1184">
        <v>8.9</v>
      </c>
      <c r="Q1184">
        <v>11.5</v>
      </c>
      <c r="R1184">
        <v>5</v>
      </c>
      <c r="S1184">
        <v>3.11</v>
      </c>
      <c r="T1184">
        <v>4</v>
      </c>
      <c r="U1184" t="s">
        <v>22</v>
      </c>
      <c r="V1184">
        <f>IF(tbl_Customers[[#This Row],[churn]] = "yes", 1, 0)</f>
        <v>0</v>
      </c>
      <c r="W1184" t="str">
        <f>IF(tbl_Customers[[#This Row],[number_customer_service_calls]] &lt;= 1, "0-1 Calls", IF(tbl_Customers[[#This Row],[number_customer_service_calls]] &lt;= 3, "2-3 Calls", IF(tbl_Customers[[#This Row],[number_customer_service_calls]] &lt;=5, "4-5 Calls", "6+ Calls")))</f>
        <v>4-5 Calls</v>
      </c>
      <c r="X1184" t="str">
        <f>IF(tbl_Customers[[#This Row],[account_length]] &lt;= 50, "0-50", IF(tbl_Customers[[#This Row],[account_length]] &lt;=100, "51-100", IF(tbl_Customers[[#This Row],[account_length]] &lt;= 150, "101-150", "151+")))</f>
        <v>101-150</v>
      </c>
      <c r="Y1184" t="str">
        <f>IF(tbl_Customers[[#This Row],[total_intl_charge]] &lt;= 3, "Low Charges", "High Charges")</f>
        <v>High Charges</v>
      </c>
      <c r="Z1184" t="str">
        <f>IF(tbl_Customers[[#This Row],[total_eve_calls]]&lt;=80,"Low Calls",
IF(tbl_Customers[[#This Row],[total_eve_calls]]&lt;=120,"Medium Calls","High Calls"))</f>
        <v>Medium Calls</v>
      </c>
      <c r="AA1184" t="str">
        <f>IF(tbl_Customers[[#This Row],[total_eve_charge]]&lt;=15,"Low Charges",
IF(tbl_Customers[[#This Row],[total_eve_charge]]&lt;=20,"Medium Charges","High Charges"))</f>
        <v>Low Charges</v>
      </c>
      <c r="AB1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4" t="str">
        <f>IF(tbl_Customers[[#This Row],[number_vmail_messages]] = 0, "No Usage", IF(tbl_Customers[[#This Row],[number_vmail_messages]] &lt;= 20, "Low Usage", IF(tbl_Customers[[#This Row],[number_vmail_messages]] &lt;= 40, "Medium Usgae", "High Usage")))</f>
        <v>Medium Usgae</v>
      </c>
      <c r="AD1184" t="str">
        <f>IF(tbl_Customers[[#This Row],[total_day_minutes]]&lt;=150,"Low Usage", IF(tbl_Customers[[#This Row],[total_day_minutes]]&lt;=200,"Medium Usage", IF(tbl_Customers[[#This Row],[total_day_minutes]]&lt;=250,"High Usage","Very High Usage")))</f>
        <v>Medium Usage</v>
      </c>
      <c r="AE1184" t="str">
        <f>IF(tbl_Customers[[#This Row],[total_intl_calls]]&lt;=5,"Low Calls", IF(tbl_Customers[[#This Row],[total_intl_calls]]&lt;=10, "Medium Calls", "High Calls"))</f>
        <v>Low Calls</v>
      </c>
      <c r="AF11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1184" s="36" t="str">
        <f>IF(tbl_Customers[[#This Row],[Churn_Risk_Score]]&gt;=10,"High Risk", IF(tbl_Customers[[#This Row],[Churn_Risk_Score]]&gt;=5,"Medium Risk","Low Risk"))</f>
        <v>High Risk</v>
      </c>
    </row>
    <row r="1185" spans="1:33" x14ac:dyDescent="0.35">
      <c r="A1185">
        <v>1184</v>
      </c>
      <c r="B1185" t="s">
        <v>64</v>
      </c>
      <c r="C1185">
        <v>101</v>
      </c>
      <c r="D1185" t="s">
        <v>28</v>
      </c>
      <c r="E1185" t="s">
        <v>22</v>
      </c>
      <c r="F1185" t="s">
        <v>22</v>
      </c>
      <c r="G1185">
        <v>0</v>
      </c>
      <c r="H1185">
        <v>0</v>
      </c>
      <c r="I1185">
        <v>0</v>
      </c>
      <c r="J1185">
        <v>0</v>
      </c>
      <c r="K1185">
        <v>192.1</v>
      </c>
      <c r="L1185">
        <v>119</v>
      </c>
      <c r="M1185">
        <v>16.329999999999998</v>
      </c>
      <c r="N1185">
        <v>168.8</v>
      </c>
      <c r="O1185">
        <v>95</v>
      </c>
      <c r="P1185">
        <v>7.6</v>
      </c>
      <c r="Q1185">
        <v>7.2</v>
      </c>
      <c r="R1185">
        <v>4</v>
      </c>
      <c r="S1185">
        <v>1.94</v>
      </c>
      <c r="T1185">
        <v>1</v>
      </c>
      <c r="U1185" t="s">
        <v>22</v>
      </c>
      <c r="V1185">
        <f>IF(tbl_Customers[[#This Row],[churn]] = "yes", 1, 0)</f>
        <v>0</v>
      </c>
      <c r="W1185" t="str">
        <f>IF(tbl_Customers[[#This Row],[number_customer_service_calls]] &lt;= 1, "0-1 Calls", IF(tbl_Customers[[#This Row],[number_customer_service_calls]] &lt;= 3, "2-3 Calls", IF(tbl_Customers[[#This Row],[number_customer_service_calls]] &lt;=5, "4-5 Calls", "6+ Calls")))</f>
        <v>0-1 Calls</v>
      </c>
      <c r="X1185" t="str">
        <f>IF(tbl_Customers[[#This Row],[account_length]] &lt;= 50, "0-50", IF(tbl_Customers[[#This Row],[account_length]] &lt;=100, "51-100", IF(tbl_Customers[[#This Row],[account_length]] &lt;= 150, "101-150", "151+")))</f>
        <v>101-150</v>
      </c>
      <c r="Y1185" t="str">
        <f>IF(tbl_Customers[[#This Row],[total_intl_charge]] &lt;= 3, "Low Charges", "High Charges")</f>
        <v>Low Charges</v>
      </c>
      <c r="Z1185" t="str">
        <f>IF(tbl_Customers[[#This Row],[total_eve_calls]]&lt;=80,"Low Calls",
IF(tbl_Customers[[#This Row],[total_eve_calls]]&lt;=120,"Medium Calls","High Calls"))</f>
        <v>Medium Calls</v>
      </c>
      <c r="AA1185" t="str">
        <f>IF(tbl_Customers[[#This Row],[total_eve_charge]]&lt;=15,"Low Charges",
IF(tbl_Customers[[#This Row],[total_eve_charge]]&lt;=20,"Medium Charges","High Charges"))</f>
        <v>Medium Charges</v>
      </c>
      <c r="AB1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85" t="str">
        <f>IF(tbl_Customers[[#This Row],[number_vmail_messages]] = 0, "No Usage", IF(tbl_Customers[[#This Row],[number_vmail_messages]] &lt;= 20, "Low Usage", IF(tbl_Customers[[#This Row],[number_vmail_messages]] &lt;= 40, "Medium Usgae", "High Usage")))</f>
        <v>No Usage</v>
      </c>
      <c r="AD1185" t="str">
        <f>IF(tbl_Customers[[#This Row],[total_day_minutes]]&lt;=150,"Low Usage", IF(tbl_Customers[[#This Row],[total_day_minutes]]&lt;=200,"Medium Usage", IF(tbl_Customers[[#This Row],[total_day_minutes]]&lt;=250,"High Usage","Very High Usage")))</f>
        <v>Low Usage</v>
      </c>
      <c r="AE1185" t="str">
        <f>IF(tbl_Customers[[#This Row],[total_intl_calls]]&lt;=5,"Low Calls", IF(tbl_Customers[[#This Row],[total_intl_calls]]&lt;=10, "Medium Calls", "High Calls"))</f>
        <v>Low Calls</v>
      </c>
      <c r="AF11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85" s="36" t="str">
        <f>IF(tbl_Customers[[#This Row],[Churn_Risk_Score]]&gt;=10,"High Risk", IF(tbl_Customers[[#This Row],[Churn_Risk_Score]]&gt;=5,"Medium Risk","Low Risk"))</f>
        <v>Low Risk</v>
      </c>
    </row>
    <row r="1186" spans="1:33" x14ac:dyDescent="0.35">
      <c r="A1186">
        <v>1185</v>
      </c>
      <c r="B1186" t="s">
        <v>39</v>
      </c>
      <c r="C1186">
        <v>98</v>
      </c>
      <c r="D1186" t="s">
        <v>25</v>
      </c>
      <c r="E1186" t="s">
        <v>22</v>
      </c>
      <c r="F1186" t="s">
        <v>23</v>
      </c>
      <c r="G1186">
        <v>19</v>
      </c>
      <c r="H1186">
        <v>110.5</v>
      </c>
      <c r="I1186">
        <v>87</v>
      </c>
      <c r="J1186">
        <v>18.79</v>
      </c>
      <c r="K1186">
        <v>227.8</v>
      </c>
      <c r="L1186">
        <v>97</v>
      </c>
      <c r="M1186">
        <v>19.36</v>
      </c>
      <c r="N1186">
        <v>243.6</v>
      </c>
      <c r="O1186">
        <v>84</v>
      </c>
      <c r="P1186">
        <v>10.96</v>
      </c>
      <c r="Q1186">
        <v>11</v>
      </c>
      <c r="R1186">
        <v>4</v>
      </c>
      <c r="S1186">
        <v>2.97</v>
      </c>
      <c r="T1186">
        <v>1</v>
      </c>
      <c r="U1186" t="s">
        <v>22</v>
      </c>
      <c r="V1186">
        <f>IF(tbl_Customers[[#This Row],[churn]] = "yes", 1, 0)</f>
        <v>0</v>
      </c>
      <c r="W1186" t="str">
        <f>IF(tbl_Customers[[#This Row],[number_customer_service_calls]] &lt;= 1, "0-1 Calls", IF(tbl_Customers[[#This Row],[number_customer_service_calls]] &lt;= 3, "2-3 Calls", IF(tbl_Customers[[#This Row],[number_customer_service_calls]] &lt;=5, "4-5 Calls", "6+ Calls")))</f>
        <v>0-1 Calls</v>
      </c>
      <c r="X1186" t="str">
        <f>IF(tbl_Customers[[#This Row],[account_length]] &lt;= 50, "0-50", IF(tbl_Customers[[#This Row],[account_length]] &lt;=100, "51-100", IF(tbl_Customers[[#This Row],[account_length]] &lt;= 150, "101-150", "151+")))</f>
        <v>51-100</v>
      </c>
      <c r="Y1186" t="str">
        <f>IF(tbl_Customers[[#This Row],[total_intl_charge]] &lt;= 3, "Low Charges", "High Charges")</f>
        <v>Low Charges</v>
      </c>
      <c r="Z1186" t="str">
        <f>IF(tbl_Customers[[#This Row],[total_eve_calls]]&lt;=80,"Low Calls",
IF(tbl_Customers[[#This Row],[total_eve_calls]]&lt;=120,"Medium Calls","High Calls"))</f>
        <v>Medium Calls</v>
      </c>
      <c r="AA1186" t="str">
        <f>IF(tbl_Customers[[#This Row],[total_eve_charge]]&lt;=15,"Low Charges",
IF(tbl_Customers[[#This Row],[total_eve_charge]]&lt;=20,"Medium Charges","High Charges"))</f>
        <v>Medium Charges</v>
      </c>
      <c r="AB1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6" t="str">
        <f>IF(tbl_Customers[[#This Row],[number_vmail_messages]] = 0, "No Usage", IF(tbl_Customers[[#This Row],[number_vmail_messages]] &lt;= 20, "Low Usage", IF(tbl_Customers[[#This Row],[number_vmail_messages]] &lt;= 40, "Medium Usgae", "High Usage")))</f>
        <v>Low Usage</v>
      </c>
      <c r="AD1186" t="str">
        <f>IF(tbl_Customers[[#This Row],[total_day_minutes]]&lt;=150,"Low Usage", IF(tbl_Customers[[#This Row],[total_day_minutes]]&lt;=200,"Medium Usage", IF(tbl_Customers[[#This Row],[total_day_minutes]]&lt;=250,"High Usage","Very High Usage")))</f>
        <v>Low Usage</v>
      </c>
      <c r="AE1186" t="str">
        <f>IF(tbl_Customers[[#This Row],[total_intl_calls]]&lt;=5,"Low Calls", IF(tbl_Customers[[#This Row],[total_intl_calls]]&lt;=10, "Medium Calls", "High Calls"))</f>
        <v>Low Calls</v>
      </c>
      <c r="AF11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86" s="36" t="str">
        <f>IF(tbl_Customers[[#This Row],[Churn_Risk_Score]]&gt;=10,"High Risk", IF(tbl_Customers[[#This Row],[Churn_Risk_Score]]&gt;=5,"Medium Risk","Low Risk"))</f>
        <v>Low Risk</v>
      </c>
    </row>
    <row r="1187" spans="1:33" x14ac:dyDescent="0.35">
      <c r="A1187">
        <v>1186</v>
      </c>
      <c r="B1187" t="s">
        <v>42</v>
      </c>
      <c r="C1187">
        <v>104</v>
      </c>
      <c r="D1187" t="s">
        <v>25</v>
      </c>
      <c r="E1187" t="s">
        <v>22</v>
      </c>
      <c r="F1187" t="s">
        <v>22</v>
      </c>
      <c r="G1187">
        <v>0</v>
      </c>
      <c r="H1187">
        <v>167.6</v>
      </c>
      <c r="I1187">
        <v>116</v>
      </c>
      <c r="J1187">
        <v>28.49</v>
      </c>
      <c r="K1187">
        <v>219.2</v>
      </c>
      <c r="L1187">
        <v>112</v>
      </c>
      <c r="M1187">
        <v>18.63</v>
      </c>
      <c r="N1187">
        <v>215.9</v>
      </c>
      <c r="O1187">
        <v>94</v>
      </c>
      <c r="P1187">
        <v>9.7200000000000006</v>
      </c>
      <c r="Q1187">
        <v>11.7</v>
      </c>
      <c r="R1187">
        <v>2</v>
      </c>
      <c r="S1187">
        <v>3.16</v>
      </c>
      <c r="T1187">
        <v>4</v>
      </c>
      <c r="U1187" t="s">
        <v>22</v>
      </c>
      <c r="V1187">
        <f>IF(tbl_Customers[[#This Row],[churn]] = "yes", 1, 0)</f>
        <v>0</v>
      </c>
      <c r="W1187" t="str">
        <f>IF(tbl_Customers[[#This Row],[number_customer_service_calls]] &lt;= 1, "0-1 Calls", IF(tbl_Customers[[#This Row],[number_customer_service_calls]] &lt;= 3, "2-3 Calls", IF(tbl_Customers[[#This Row],[number_customer_service_calls]] &lt;=5, "4-5 Calls", "6+ Calls")))</f>
        <v>4-5 Calls</v>
      </c>
      <c r="X1187" t="str">
        <f>IF(tbl_Customers[[#This Row],[account_length]] &lt;= 50, "0-50", IF(tbl_Customers[[#This Row],[account_length]] &lt;=100, "51-100", IF(tbl_Customers[[#This Row],[account_length]] &lt;= 150, "101-150", "151+")))</f>
        <v>101-150</v>
      </c>
      <c r="Y1187" t="str">
        <f>IF(tbl_Customers[[#This Row],[total_intl_charge]] &lt;= 3, "Low Charges", "High Charges")</f>
        <v>High Charges</v>
      </c>
      <c r="Z1187" t="str">
        <f>IF(tbl_Customers[[#This Row],[total_eve_calls]]&lt;=80,"Low Calls",
IF(tbl_Customers[[#This Row],[total_eve_calls]]&lt;=120,"Medium Calls","High Calls"))</f>
        <v>Medium Calls</v>
      </c>
      <c r="AA1187" t="str">
        <f>IF(tbl_Customers[[#This Row],[total_eve_charge]]&lt;=15,"Low Charges",
IF(tbl_Customers[[#This Row],[total_eve_charge]]&lt;=20,"Medium Charges","High Charges"))</f>
        <v>Medium Charges</v>
      </c>
      <c r="AB1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7" t="str">
        <f>IF(tbl_Customers[[#This Row],[number_vmail_messages]] = 0, "No Usage", IF(tbl_Customers[[#This Row],[number_vmail_messages]] &lt;= 20, "Low Usage", IF(tbl_Customers[[#This Row],[number_vmail_messages]] &lt;= 40, "Medium Usgae", "High Usage")))</f>
        <v>No Usage</v>
      </c>
      <c r="AD1187" t="str">
        <f>IF(tbl_Customers[[#This Row],[total_day_minutes]]&lt;=150,"Low Usage", IF(tbl_Customers[[#This Row],[total_day_minutes]]&lt;=200,"Medium Usage", IF(tbl_Customers[[#This Row],[total_day_minutes]]&lt;=250,"High Usage","Very High Usage")))</f>
        <v>Medium Usage</v>
      </c>
      <c r="AE1187" t="str">
        <f>IF(tbl_Customers[[#This Row],[total_intl_calls]]&lt;=5,"Low Calls", IF(tbl_Customers[[#This Row],[total_intl_calls]]&lt;=10, "Medium Calls", "High Calls"))</f>
        <v>Low Calls</v>
      </c>
      <c r="AF11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87" s="36" t="str">
        <f>IF(tbl_Customers[[#This Row],[Churn_Risk_Score]]&gt;=10,"High Risk", IF(tbl_Customers[[#This Row],[Churn_Risk_Score]]&gt;=5,"Medium Risk","Low Risk"))</f>
        <v>Medium Risk</v>
      </c>
    </row>
    <row r="1188" spans="1:33" x14ac:dyDescent="0.35">
      <c r="A1188">
        <v>1187</v>
      </c>
      <c r="B1188" t="s">
        <v>38</v>
      </c>
      <c r="C1188">
        <v>115</v>
      </c>
      <c r="D1188" t="s">
        <v>21</v>
      </c>
      <c r="E1188" t="s">
        <v>22</v>
      </c>
      <c r="F1188" t="s">
        <v>22</v>
      </c>
      <c r="G1188">
        <v>0</v>
      </c>
      <c r="H1188">
        <v>132</v>
      </c>
      <c r="I1188">
        <v>90</v>
      </c>
      <c r="J1188">
        <v>22.44</v>
      </c>
      <c r="K1188">
        <v>197.5</v>
      </c>
      <c r="L1188">
        <v>75</v>
      </c>
      <c r="M1188">
        <v>16.79</v>
      </c>
      <c r="N1188">
        <v>175.8</v>
      </c>
      <c r="O1188">
        <v>114</v>
      </c>
      <c r="P1188">
        <v>7.91</v>
      </c>
      <c r="Q1188">
        <v>0</v>
      </c>
      <c r="R1188">
        <v>0</v>
      </c>
      <c r="S1188">
        <v>0</v>
      </c>
      <c r="T1188">
        <v>3</v>
      </c>
      <c r="U1188" t="s">
        <v>22</v>
      </c>
      <c r="V1188">
        <f>IF(tbl_Customers[[#This Row],[churn]] = "yes", 1, 0)</f>
        <v>0</v>
      </c>
      <c r="W1188" t="str">
        <f>IF(tbl_Customers[[#This Row],[number_customer_service_calls]] &lt;= 1, "0-1 Calls", IF(tbl_Customers[[#This Row],[number_customer_service_calls]] &lt;= 3, "2-3 Calls", IF(tbl_Customers[[#This Row],[number_customer_service_calls]] &lt;=5, "4-5 Calls", "6+ Calls")))</f>
        <v>2-3 Calls</v>
      </c>
      <c r="X1188" t="str">
        <f>IF(tbl_Customers[[#This Row],[account_length]] &lt;= 50, "0-50", IF(tbl_Customers[[#This Row],[account_length]] &lt;=100, "51-100", IF(tbl_Customers[[#This Row],[account_length]] &lt;= 150, "101-150", "151+")))</f>
        <v>101-150</v>
      </c>
      <c r="Y1188" t="str">
        <f>IF(tbl_Customers[[#This Row],[total_intl_charge]] &lt;= 3, "Low Charges", "High Charges")</f>
        <v>Low Charges</v>
      </c>
      <c r="Z1188" t="str">
        <f>IF(tbl_Customers[[#This Row],[total_eve_calls]]&lt;=80,"Low Calls",
IF(tbl_Customers[[#This Row],[total_eve_calls]]&lt;=120,"Medium Calls","High Calls"))</f>
        <v>Low Calls</v>
      </c>
      <c r="AA1188" t="str">
        <f>IF(tbl_Customers[[#This Row],[total_eve_charge]]&lt;=15,"Low Charges",
IF(tbl_Customers[[#This Row],[total_eve_charge]]&lt;=20,"Medium Charges","High Charges"))</f>
        <v>Medium Charges</v>
      </c>
      <c r="AB1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88" t="str">
        <f>IF(tbl_Customers[[#This Row],[number_vmail_messages]] = 0, "No Usage", IF(tbl_Customers[[#This Row],[number_vmail_messages]] &lt;= 20, "Low Usage", IF(tbl_Customers[[#This Row],[number_vmail_messages]] &lt;= 40, "Medium Usgae", "High Usage")))</f>
        <v>No Usage</v>
      </c>
      <c r="AD1188" t="str">
        <f>IF(tbl_Customers[[#This Row],[total_day_minutes]]&lt;=150,"Low Usage", IF(tbl_Customers[[#This Row],[total_day_minutes]]&lt;=200,"Medium Usage", IF(tbl_Customers[[#This Row],[total_day_minutes]]&lt;=250,"High Usage","Very High Usage")))</f>
        <v>Low Usage</v>
      </c>
      <c r="AE1188" t="str">
        <f>IF(tbl_Customers[[#This Row],[total_intl_calls]]&lt;=5,"Low Calls", IF(tbl_Customers[[#This Row],[total_intl_calls]]&lt;=10, "Medium Calls", "High Calls"))</f>
        <v>Low Calls</v>
      </c>
      <c r="AF11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88" s="36" t="str">
        <f>IF(tbl_Customers[[#This Row],[Churn_Risk_Score]]&gt;=10,"High Risk", IF(tbl_Customers[[#This Row],[Churn_Risk_Score]]&gt;=5,"Medium Risk","Low Risk"))</f>
        <v>Low Risk</v>
      </c>
    </row>
    <row r="1189" spans="1:33" x14ac:dyDescent="0.35">
      <c r="A1189">
        <v>1188</v>
      </c>
      <c r="B1189" t="s">
        <v>69</v>
      </c>
      <c r="C1189">
        <v>70</v>
      </c>
      <c r="D1189" t="s">
        <v>21</v>
      </c>
      <c r="E1189" t="s">
        <v>22</v>
      </c>
      <c r="F1189" t="s">
        <v>22</v>
      </c>
      <c r="G1189">
        <v>0</v>
      </c>
      <c r="H1189">
        <v>213.4</v>
      </c>
      <c r="I1189">
        <v>86</v>
      </c>
      <c r="J1189">
        <v>36.28</v>
      </c>
      <c r="K1189">
        <v>204.7</v>
      </c>
      <c r="L1189">
        <v>77</v>
      </c>
      <c r="M1189">
        <v>17.399999999999999</v>
      </c>
      <c r="N1189">
        <v>256.60000000000002</v>
      </c>
      <c r="O1189">
        <v>101</v>
      </c>
      <c r="P1189">
        <v>11.55</v>
      </c>
      <c r="Q1189">
        <v>5.7</v>
      </c>
      <c r="R1189">
        <v>4</v>
      </c>
      <c r="S1189">
        <v>1.54</v>
      </c>
      <c r="T1189">
        <v>1</v>
      </c>
      <c r="U1189" t="s">
        <v>22</v>
      </c>
      <c r="V1189">
        <f>IF(tbl_Customers[[#This Row],[churn]] = "yes", 1, 0)</f>
        <v>0</v>
      </c>
      <c r="W1189" t="str">
        <f>IF(tbl_Customers[[#This Row],[number_customer_service_calls]] &lt;= 1, "0-1 Calls", IF(tbl_Customers[[#This Row],[number_customer_service_calls]] &lt;= 3, "2-3 Calls", IF(tbl_Customers[[#This Row],[number_customer_service_calls]] &lt;=5, "4-5 Calls", "6+ Calls")))</f>
        <v>0-1 Calls</v>
      </c>
      <c r="X1189" t="str">
        <f>IF(tbl_Customers[[#This Row],[account_length]] &lt;= 50, "0-50", IF(tbl_Customers[[#This Row],[account_length]] &lt;=100, "51-100", IF(tbl_Customers[[#This Row],[account_length]] &lt;= 150, "101-150", "151+")))</f>
        <v>51-100</v>
      </c>
      <c r="Y1189" t="str">
        <f>IF(tbl_Customers[[#This Row],[total_intl_charge]] &lt;= 3, "Low Charges", "High Charges")</f>
        <v>Low Charges</v>
      </c>
      <c r="Z1189" t="str">
        <f>IF(tbl_Customers[[#This Row],[total_eve_calls]]&lt;=80,"Low Calls",
IF(tbl_Customers[[#This Row],[total_eve_calls]]&lt;=120,"Medium Calls","High Calls"))</f>
        <v>Low Calls</v>
      </c>
      <c r="AA1189" t="str">
        <f>IF(tbl_Customers[[#This Row],[total_eve_charge]]&lt;=15,"Low Charges",
IF(tbl_Customers[[#This Row],[total_eve_charge]]&lt;=20,"Medium Charges","High Charges"))</f>
        <v>Medium Charges</v>
      </c>
      <c r="AB1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9" t="str">
        <f>IF(tbl_Customers[[#This Row],[number_vmail_messages]] = 0, "No Usage", IF(tbl_Customers[[#This Row],[number_vmail_messages]] &lt;= 20, "Low Usage", IF(tbl_Customers[[#This Row],[number_vmail_messages]] &lt;= 40, "Medium Usgae", "High Usage")))</f>
        <v>No Usage</v>
      </c>
      <c r="AD1189" t="str">
        <f>IF(tbl_Customers[[#This Row],[total_day_minutes]]&lt;=150,"Low Usage", IF(tbl_Customers[[#This Row],[total_day_minutes]]&lt;=200,"Medium Usage", IF(tbl_Customers[[#This Row],[total_day_minutes]]&lt;=250,"High Usage","Very High Usage")))</f>
        <v>High Usage</v>
      </c>
      <c r="AE1189" t="str">
        <f>IF(tbl_Customers[[#This Row],[total_intl_calls]]&lt;=5,"Low Calls", IF(tbl_Customers[[#This Row],[total_intl_calls]]&lt;=10, "Medium Calls", "High Calls"))</f>
        <v>Low Calls</v>
      </c>
      <c r="AF11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89" s="36" t="str">
        <f>IF(tbl_Customers[[#This Row],[Churn_Risk_Score]]&gt;=10,"High Risk", IF(tbl_Customers[[#This Row],[Churn_Risk_Score]]&gt;=5,"Medium Risk","Low Risk"))</f>
        <v>Low Risk</v>
      </c>
    </row>
    <row r="1190" spans="1:33" x14ac:dyDescent="0.35">
      <c r="A1190">
        <v>1189</v>
      </c>
      <c r="B1190" t="s">
        <v>65</v>
      </c>
      <c r="C1190">
        <v>126</v>
      </c>
      <c r="D1190" t="s">
        <v>28</v>
      </c>
      <c r="E1190" t="s">
        <v>22</v>
      </c>
      <c r="F1190" t="s">
        <v>22</v>
      </c>
      <c r="G1190">
        <v>0</v>
      </c>
      <c r="H1190">
        <v>175.4</v>
      </c>
      <c r="I1190">
        <v>120</v>
      </c>
      <c r="J1190">
        <v>29.82</v>
      </c>
      <c r="K1190">
        <v>98.3</v>
      </c>
      <c r="L1190">
        <v>71</v>
      </c>
      <c r="M1190">
        <v>8.36</v>
      </c>
      <c r="N1190">
        <v>201.9</v>
      </c>
      <c r="O1190">
        <v>93</v>
      </c>
      <c r="P1190">
        <v>9.09</v>
      </c>
      <c r="Q1190">
        <v>10.6</v>
      </c>
      <c r="R1190">
        <v>1</v>
      </c>
      <c r="S1190">
        <v>2.86</v>
      </c>
      <c r="T1190">
        <v>0</v>
      </c>
      <c r="U1190" t="s">
        <v>22</v>
      </c>
      <c r="V1190">
        <f>IF(tbl_Customers[[#This Row],[churn]] = "yes", 1, 0)</f>
        <v>0</v>
      </c>
      <c r="W1190" t="str">
        <f>IF(tbl_Customers[[#This Row],[number_customer_service_calls]] &lt;= 1, "0-1 Calls", IF(tbl_Customers[[#This Row],[number_customer_service_calls]] &lt;= 3, "2-3 Calls", IF(tbl_Customers[[#This Row],[number_customer_service_calls]] &lt;=5, "4-5 Calls", "6+ Calls")))</f>
        <v>0-1 Calls</v>
      </c>
      <c r="X1190" t="str">
        <f>IF(tbl_Customers[[#This Row],[account_length]] &lt;= 50, "0-50", IF(tbl_Customers[[#This Row],[account_length]] &lt;=100, "51-100", IF(tbl_Customers[[#This Row],[account_length]] &lt;= 150, "101-150", "151+")))</f>
        <v>101-150</v>
      </c>
      <c r="Y1190" t="str">
        <f>IF(tbl_Customers[[#This Row],[total_intl_charge]] &lt;= 3, "Low Charges", "High Charges")</f>
        <v>Low Charges</v>
      </c>
      <c r="Z1190" t="str">
        <f>IF(tbl_Customers[[#This Row],[total_eve_calls]]&lt;=80,"Low Calls",
IF(tbl_Customers[[#This Row],[total_eve_calls]]&lt;=120,"Medium Calls","High Calls"))</f>
        <v>Low Calls</v>
      </c>
      <c r="AA1190" t="str">
        <f>IF(tbl_Customers[[#This Row],[total_eve_charge]]&lt;=15,"Low Charges",
IF(tbl_Customers[[#This Row],[total_eve_charge]]&lt;=20,"Medium Charges","High Charges"))</f>
        <v>Low Charges</v>
      </c>
      <c r="AB1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0" t="str">
        <f>IF(tbl_Customers[[#This Row],[number_vmail_messages]] = 0, "No Usage", IF(tbl_Customers[[#This Row],[number_vmail_messages]] &lt;= 20, "Low Usage", IF(tbl_Customers[[#This Row],[number_vmail_messages]] &lt;= 40, "Medium Usgae", "High Usage")))</f>
        <v>No Usage</v>
      </c>
      <c r="AD1190" t="str">
        <f>IF(tbl_Customers[[#This Row],[total_day_minutes]]&lt;=150,"Low Usage", IF(tbl_Customers[[#This Row],[total_day_minutes]]&lt;=200,"Medium Usage", IF(tbl_Customers[[#This Row],[total_day_minutes]]&lt;=250,"High Usage","Very High Usage")))</f>
        <v>Medium Usage</v>
      </c>
      <c r="AE1190" t="str">
        <f>IF(tbl_Customers[[#This Row],[total_intl_calls]]&lt;=5,"Low Calls", IF(tbl_Customers[[#This Row],[total_intl_calls]]&lt;=10, "Medium Calls", "High Calls"))</f>
        <v>Low Calls</v>
      </c>
      <c r="AF11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90" s="36" t="str">
        <f>IF(tbl_Customers[[#This Row],[Churn_Risk_Score]]&gt;=10,"High Risk", IF(tbl_Customers[[#This Row],[Churn_Risk_Score]]&gt;=5,"Medium Risk","Low Risk"))</f>
        <v>Low Risk</v>
      </c>
    </row>
    <row r="1191" spans="1:33" x14ac:dyDescent="0.35">
      <c r="A1191">
        <v>1190</v>
      </c>
      <c r="B1191" t="s">
        <v>62</v>
      </c>
      <c r="C1191">
        <v>87</v>
      </c>
      <c r="D1191" t="s">
        <v>28</v>
      </c>
      <c r="E1191" t="s">
        <v>22</v>
      </c>
      <c r="F1191" t="s">
        <v>23</v>
      </c>
      <c r="G1191">
        <v>39</v>
      </c>
      <c r="H1191">
        <v>82.6</v>
      </c>
      <c r="I1191">
        <v>113</v>
      </c>
      <c r="J1191">
        <v>14.04</v>
      </c>
      <c r="K1191">
        <v>224.4</v>
      </c>
      <c r="L1191">
        <v>63</v>
      </c>
      <c r="M1191">
        <v>19.07</v>
      </c>
      <c r="N1191">
        <v>163.6</v>
      </c>
      <c r="O1191">
        <v>88</v>
      </c>
      <c r="P1191">
        <v>7.36</v>
      </c>
      <c r="Q1191">
        <v>9.5</v>
      </c>
      <c r="R1191">
        <v>1</v>
      </c>
      <c r="S1191">
        <v>2.57</v>
      </c>
      <c r="T1191">
        <v>3</v>
      </c>
      <c r="U1191" t="s">
        <v>22</v>
      </c>
      <c r="V1191">
        <f>IF(tbl_Customers[[#This Row],[churn]] = "yes", 1, 0)</f>
        <v>0</v>
      </c>
      <c r="W1191" t="str">
        <f>IF(tbl_Customers[[#This Row],[number_customer_service_calls]] &lt;= 1, "0-1 Calls", IF(tbl_Customers[[#This Row],[number_customer_service_calls]] &lt;= 3, "2-3 Calls", IF(tbl_Customers[[#This Row],[number_customer_service_calls]] &lt;=5, "4-5 Calls", "6+ Calls")))</f>
        <v>2-3 Calls</v>
      </c>
      <c r="X1191" t="str">
        <f>IF(tbl_Customers[[#This Row],[account_length]] &lt;= 50, "0-50", IF(tbl_Customers[[#This Row],[account_length]] &lt;=100, "51-100", IF(tbl_Customers[[#This Row],[account_length]] &lt;= 150, "101-150", "151+")))</f>
        <v>51-100</v>
      </c>
      <c r="Y1191" t="str">
        <f>IF(tbl_Customers[[#This Row],[total_intl_charge]] &lt;= 3, "Low Charges", "High Charges")</f>
        <v>Low Charges</v>
      </c>
      <c r="Z1191" t="str">
        <f>IF(tbl_Customers[[#This Row],[total_eve_calls]]&lt;=80,"Low Calls",
IF(tbl_Customers[[#This Row],[total_eve_calls]]&lt;=120,"Medium Calls","High Calls"))</f>
        <v>Low Calls</v>
      </c>
      <c r="AA1191" t="str">
        <f>IF(tbl_Customers[[#This Row],[total_eve_charge]]&lt;=15,"Low Charges",
IF(tbl_Customers[[#This Row],[total_eve_charge]]&lt;=20,"Medium Charges","High Charges"))</f>
        <v>Medium Charges</v>
      </c>
      <c r="AB1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1" t="str">
        <f>IF(tbl_Customers[[#This Row],[number_vmail_messages]] = 0, "No Usage", IF(tbl_Customers[[#This Row],[number_vmail_messages]] &lt;= 20, "Low Usage", IF(tbl_Customers[[#This Row],[number_vmail_messages]] &lt;= 40, "Medium Usgae", "High Usage")))</f>
        <v>Medium Usgae</v>
      </c>
      <c r="AD1191" t="str">
        <f>IF(tbl_Customers[[#This Row],[total_day_minutes]]&lt;=150,"Low Usage", IF(tbl_Customers[[#This Row],[total_day_minutes]]&lt;=200,"Medium Usage", IF(tbl_Customers[[#This Row],[total_day_minutes]]&lt;=250,"High Usage","Very High Usage")))</f>
        <v>Low Usage</v>
      </c>
      <c r="AE1191" t="str">
        <f>IF(tbl_Customers[[#This Row],[total_intl_calls]]&lt;=5,"Low Calls", IF(tbl_Customers[[#This Row],[total_intl_calls]]&lt;=10, "Medium Calls", "High Calls"))</f>
        <v>Low Calls</v>
      </c>
      <c r="AF11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91" s="36" t="str">
        <f>IF(tbl_Customers[[#This Row],[Churn_Risk_Score]]&gt;=10,"High Risk", IF(tbl_Customers[[#This Row],[Churn_Risk_Score]]&gt;=5,"Medium Risk","Low Risk"))</f>
        <v>Low Risk</v>
      </c>
    </row>
    <row r="1192" spans="1:33" x14ac:dyDescent="0.35">
      <c r="A1192">
        <v>1191</v>
      </c>
      <c r="B1192" t="s">
        <v>35</v>
      </c>
      <c r="C1192">
        <v>125</v>
      </c>
      <c r="D1192" t="s">
        <v>28</v>
      </c>
      <c r="E1192" t="s">
        <v>22</v>
      </c>
      <c r="F1192" t="s">
        <v>22</v>
      </c>
      <c r="G1192">
        <v>0</v>
      </c>
      <c r="H1192">
        <v>143.19999999999999</v>
      </c>
      <c r="I1192">
        <v>80</v>
      </c>
      <c r="J1192">
        <v>24.34</v>
      </c>
      <c r="K1192">
        <v>88.1</v>
      </c>
      <c r="L1192">
        <v>94</v>
      </c>
      <c r="M1192">
        <v>7.49</v>
      </c>
      <c r="N1192">
        <v>233.2</v>
      </c>
      <c r="O1192">
        <v>135</v>
      </c>
      <c r="P1192">
        <v>10.49</v>
      </c>
      <c r="Q1192">
        <v>8.8000000000000007</v>
      </c>
      <c r="R1192">
        <v>7</v>
      </c>
      <c r="S1192">
        <v>2.38</v>
      </c>
      <c r="T1192">
        <v>4</v>
      </c>
      <c r="U1192" t="s">
        <v>23</v>
      </c>
      <c r="V1192">
        <f>IF(tbl_Customers[[#This Row],[churn]] = "yes", 1, 0)</f>
        <v>1</v>
      </c>
      <c r="W1192" t="str">
        <f>IF(tbl_Customers[[#This Row],[number_customer_service_calls]] &lt;= 1, "0-1 Calls", IF(tbl_Customers[[#This Row],[number_customer_service_calls]] &lt;= 3, "2-3 Calls", IF(tbl_Customers[[#This Row],[number_customer_service_calls]] &lt;=5, "4-5 Calls", "6+ Calls")))</f>
        <v>4-5 Calls</v>
      </c>
      <c r="X1192" t="str">
        <f>IF(tbl_Customers[[#This Row],[account_length]] &lt;= 50, "0-50", IF(tbl_Customers[[#This Row],[account_length]] &lt;=100, "51-100", IF(tbl_Customers[[#This Row],[account_length]] &lt;= 150, "101-150", "151+")))</f>
        <v>101-150</v>
      </c>
      <c r="Y1192" t="str">
        <f>IF(tbl_Customers[[#This Row],[total_intl_charge]] &lt;= 3, "Low Charges", "High Charges")</f>
        <v>Low Charges</v>
      </c>
      <c r="Z1192" t="str">
        <f>IF(tbl_Customers[[#This Row],[total_eve_calls]]&lt;=80,"Low Calls",
IF(tbl_Customers[[#This Row],[total_eve_calls]]&lt;=120,"Medium Calls","High Calls"))</f>
        <v>Medium Calls</v>
      </c>
      <c r="AA1192" t="str">
        <f>IF(tbl_Customers[[#This Row],[total_eve_charge]]&lt;=15,"Low Charges",
IF(tbl_Customers[[#This Row],[total_eve_charge]]&lt;=20,"Medium Charges","High Charges"))</f>
        <v>Low Charges</v>
      </c>
      <c r="AB1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2" t="str">
        <f>IF(tbl_Customers[[#This Row],[number_vmail_messages]] = 0, "No Usage", IF(tbl_Customers[[#This Row],[number_vmail_messages]] &lt;= 20, "Low Usage", IF(tbl_Customers[[#This Row],[number_vmail_messages]] &lt;= 40, "Medium Usgae", "High Usage")))</f>
        <v>No Usage</v>
      </c>
      <c r="AD1192" t="str">
        <f>IF(tbl_Customers[[#This Row],[total_day_minutes]]&lt;=150,"Low Usage", IF(tbl_Customers[[#This Row],[total_day_minutes]]&lt;=200,"Medium Usage", IF(tbl_Customers[[#This Row],[total_day_minutes]]&lt;=250,"High Usage","Very High Usage")))</f>
        <v>Low Usage</v>
      </c>
      <c r="AE1192" t="str">
        <f>IF(tbl_Customers[[#This Row],[total_intl_calls]]&lt;=5,"Low Calls", IF(tbl_Customers[[#This Row],[total_intl_calls]]&lt;=10, "Medium Calls", "High Calls"))</f>
        <v>Medium Calls</v>
      </c>
      <c r="AF11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92" s="36" t="str">
        <f>IF(tbl_Customers[[#This Row],[Churn_Risk_Score]]&gt;=10,"High Risk", IF(tbl_Customers[[#This Row],[Churn_Risk_Score]]&gt;=5,"Medium Risk","Low Risk"))</f>
        <v>Medium Risk</v>
      </c>
    </row>
    <row r="1193" spans="1:33" x14ac:dyDescent="0.35">
      <c r="A1193">
        <v>1192</v>
      </c>
      <c r="B1193" t="s">
        <v>29</v>
      </c>
      <c r="C1193">
        <v>86</v>
      </c>
      <c r="D1193" t="s">
        <v>21</v>
      </c>
      <c r="E1193" t="s">
        <v>22</v>
      </c>
      <c r="F1193" t="s">
        <v>22</v>
      </c>
      <c r="G1193">
        <v>0</v>
      </c>
      <c r="H1193">
        <v>125.5</v>
      </c>
      <c r="I1193">
        <v>139</v>
      </c>
      <c r="J1193">
        <v>21.34</v>
      </c>
      <c r="K1193">
        <v>269.8</v>
      </c>
      <c r="L1193">
        <v>93</v>
      </c>
      <c r="M1193">
        <v>22.93</v>
      </c>
      <c r="N1193">
        <v>235.8</v>
      </c>
      <c r="O1193">
        <v>110</v>
      </c>
      <c r="P1193">
        <v>10.61</v>
      </c>
      <c r="Q1193">
        <v>8.9</v>
      </c>
      <c r="R1193">
        <v>8</v>
      </c>
      <c r="S1193">
        <v>2.4</v>
      </c>
      <c r="T1193">
        <v>1</v>
      </c>
      <c r="U1193" t="s">
        <v>22</v>
      </c>
      <c r="V1193">
        <f>IF(tbl_Customers[[#This Row],[churn]] = "yes", 1, 0)</f>
        <v>0</v>
      </c>
      <c r="W1193" t="str">
        <f>IF(tbl_Customers[[#This Row],[number_customer_service_calls]] &lt;= 1, "0-1 Calls", IF(tbl_Customers[[#This Row],[number_customer_service_calls]] &lt;= 3, "2-3 Calls", IF(tbl_Customers[[#This Row],[number_customer_service_calls]] &lt;=5, "4-5 Calls", "6+ Calls")))</f>
        <v>0-1 Calls</v>
      </c>
      <c r="X1193" t="str">
        <f>IF(tbl_Customers[[#This Row],[account_length]] &lt;= 50, "0-50", IF(tbl_Customers[[#This Row],[account_length]] &lt;=100, "51-100", IF(tbl_Customers[[#This Row],[account_length]] &lt;= 150, "101-150", "151+")))</f>
        <v>51-100</v>
      </c>
      <c r="Y1193" t="str">
        <f>IF(tbl_Customers[[#This Row],[total_intl_charge]] &lt;= 3, "Low Charges", "High Charges")</f>
        <v>Low Charges</v>
      </c>
      <c r="Z1193" t="str">
        <f>IF(tbl_Customers[[#This Row],[total_eve_calls]]&lt;=80,"Low Calls",
IF(tbl_Customers[[#This Row],[total_eve_calls]]&lt;=120,"Medium Calls","High Calls"))</f>
        <v>Medium Calls</v>
      </c>
      <c r="AA1193" t="str">
        <f>IF(tbl_Customers[[#This Row],[total_eve_charge]]&lt;=15,"Low Charges",
IF(tbl_Customers[[#This Row],[total_eve_charge]]&lt;=20,"Medium Charges","High Charges"))</f>
        <v>High Charges</v>
      </c>
      <c r="AB1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3" t="str">
        <f>IF(tbl_Customers[[#This Row],[number_vmail_messages]] = 0, "No Usage", IF(tbl_Customers[[#This Row],[number_vmail_messages]] &lt;= 20, "Low Usage", IF(tbl_Customers[[#This Row],[number_vmail_messages]] &lt;= 40, "Medium Usgae", "High Usage")))</f>
        <v>No Usage</v>
      </c>
      <c r="AD1193" t="str">
        <f>IF(tbl_Customers[[#This Row],[total_day_minutes]]&lt;=150,"Low Usage", IF(tbl_Customers[[#This Row],[total_day_minutes]]&lt;=200,"Medium Usage", IF(tbl_Customers[[#This Row],[total_day_minutes]]&lt;=250,"High Usage","Very High Usage")))</f>
        <v>Low Usage</v>
      </c>
      <c r="AE1193" t="str">
        <f>IF(tbl_Customers[[#This Row],[total_intl_calls]]&lt;=5,"Low Calls", IF(tbl_Customers[[#This Row],[total_intl_calls]]&lt;=10, "Medium Calls", "High Calls"))</f>
        <v>Medium Calls</v>
      </c>
      <c r="AF11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93" s="36" t="str">
        <f>IF(tbl_Customers[[#This Row],[Churn_Risk_Score]]&gt;=10,"High Risk", IF(tbl_Customers[[#This Row],[Churn_Risk_Score]]&gt;=5,"Medium Risk","Low Risk"))</f>
        <v>Low Risk</v>
      </c>
    </row>
    <row r="1194" spans="1:33" x14ac:dyDescent="0.35">
      <c r="A1194">
        <v>1193</v>
      </c>
      <c r="B1194" t="s">
        <v>67</v>
      </c>
      <c r="C1194">
        <v>73</v>
      </c>
      <c r="D1194" t="s">
        <v>21</v>
      </c>
      <c r="E1194" t="s">
        <v>22</v>
      </c>
      <c r="F1194" t="s">
        <v>23</v>
      </c>
      <c r="G1194">
        <v>31</v>
      </c>
      <c r="H1194">
        <v>82.3</v>
      </c>
      <c r="I1194">
        <v>105</v>
      </c>
      <c r="J1194">
        <v>13.99</v>
      </c>
      <c r="K1194">
        <v>256.10000000000002</v>
      </c>
      <c r="L1194">
        <v>91</v>
      </c>
      <c r="M1194">
        <v>21.77</v>
      </c>
      <c r="N1194">
        <v>229.6</v>
      </c>
      <c r="O1194">
        <v>98</v>
      </c>
      <c r="P1194">
        <v>10.33</v>
      </c>
      <c r="Q1194">
        <v>11.8</v>
      </c>
      <c r="R1194">
        <v>2</v>
      </c>
      <c r="S1194">
        <v>3.19</v>
      </c>
      <c r="T1194">
        <v>6</v>
      </c>
      <c r="U1194" t="s">
        <v>23</v>
      </c>
      <c r="V1194">
        <f>IF(tbl_Customers[[#This Row],[churn]] = "yes", 1, 0)</f>
        <v>1</v>
      </c>
      <c r="W1194" t="str">
        <f>IF(tbl_Customers[[#This Row],[number_customer_service_calls]] &lt;= 1, "0-1 Calls", IF(tbl_Customers[[#This Row],[number_customer_service_calls]] &lt;= 3, "2-3 Calls", IF(tbl_Customers[[#This Row],[number_customer_service_calls]] &lt;=5, "4-5 Calls", "6+ Calls")))</f>
        <v>6+ Calls</v>
      </c>
      <c r="X1194" t="str">
        <f>IF(tbl_Customers[[#This Row],[account_length]] &lt;= 50, "0-50", IF(tbl_Customers[[#This Row],[account_length]] &lt;=100, "51-100", IF(tbl_Customers[[#This Row],[account_length]] &lt;= 150, "101-150", "151+")))</f>
        <v>51-100</v>
      </c>
      <c r="Y1194" t="str">
        <f>IF(tbl_Customers[[#This Row],[total_intl_charge]] &lt;= 3, "Low Charges", "High Charges")</f>
        <v>High Charges</v>
      </c>
      <c r="Z1194" t="str">
        <f>IF(tbl_Customers[[#This Row],[total_eve_calls]]&lt;=80,"Low Calls",
IF(tbl_Customers[[#This Row],[total_eve_calls]]&lt;=120,"Medium Calls","High Calls"))</f>
        <v>Medium Calls</v>
      </c>
      <c r="AA1194" t="str">
        <f>IF(tbl_Customers[[#This Row],[total_eve_charge]]&lt;=15,"Low Charges",
IF(tbl_Customers[[#This Row],[total_eve_charge]]&lt;=20,"Medium Charges","High Charges"))</f>
        <v>High Charges</v>
      </c>
      <c r="AB1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4" t="str">
        <f>IF(tbl_Customers[[#This Row],[number_vmail_messages]] = 0, "No Usage", IF(tbl_Customers[[#This Row],[number_vmail_messages]] &lt;= 20, "Low Usage", IF(tbl_Customers[[#This Row],[number_vmail_messages]] &lt;= 40, "Medium Usgae", "High Usage")))</f>
        <v>Medium Usgae</v>
      </c>
      <c r="AD1194" t="str">
        <f>IF(tbl_Customers[[#This Row],[total_day_minutes]]&lt;=150,"Low Usage", IF(tbl_Customers[[#This Row],[total_day_minutes]]&lt;=200,"Medium Usage", IF(tbl_Customers[[#This Row],[total_day_minutes]]&lt;=250,"High Usage","Very High Usage")))</f>
        <v>Low Usage</v>
      </c>
      <c r="AE1194" t="str">
        <f>IF(tbl_Customers[[#This Row],[total_intl_calls]]&lt;=5,"Low Calls", IF(tbl_Customers[[#This Row],[total_intl_calls]]&lt;=10, "Medium Calls", "High Calls"))</f>
        <v>Low Calls</v>
      </c>
      <c r="AF11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194" s="36" t="str">
        <f>IF(tbl_Customers[[#This Row],[Churn_Risk_Score]]&gt;=10,"High Risk", IF(tbl_Customers[[#This Row],[Churn_Risk_Score]]&gt;=5,"Medium Risk","Low Risk"))</f>
        <v>Medium Risk</v>
      </c>
    </row>
    <row r="1195" spans="1:33" x14ac:dyDescent="0.35">
      <c r="A1195">
        <v>1194</v>
      </c>
      <c r="B1195" t="s">
        <v>61</v>
      </c>
      <c r="C1195">
        <v>232</v>
      </c>
      <c r="D1195" t="s">
        <v>25</v>
      </c>
      <c r="E1195" t="s">
        <v>22</v>
      </c>
      <c r="F1195" t="s">
        <v>22</v>
      </c>
      <c r="G1195">
        <v>0</v>
      </c>
      <c r="H1195">
        <v>165.6</v>
      </c>
      <c r="I1195">
        <v>104</v>
      </c>
      <c r="J1195">
        <v>28.15</v>
      </c>
      <c r="K1195">
        <v>195.9</v>
      </c>
      <c r="L1195">
        <v>115</v>
      </c>
      <c r="M1195">
        <v>16.649999999999999</v>
      </c>
      <c r="N1195">
        <v>118.3</v>
      </c>
      <c r="O1195">
        <v>77</v>
      </c>
      <c r="P1195">
        <v>5.32</v>
      </c>
      <c r="Q1195">
        <v>11.8</v>
      </c>
      <c r="R1195">
        <v>3</v>
      </c>
      <c r="S1195">
        <v>3.19</v>
      </c>
      <c r="T1195">
        <v>1</v>
      </c>
      <c r="U1195" t="s">
        <v>22</v>
      </c>
      <c r="V1195">
        <f>IF(tbl_Customers[[#This Row],[churn]] = "yes", 1, 0)</f>
        <v>0</v>
      </c>
      <c r="W1195" t="str">
        <f>IF(tbl_Customers[[#This Row],[number_customer_service_calls]] &lt;= 1, "0-1 Calls", IF(tbl_Customers[[#This Row],[number_customer_service_calls]] &lt;= 3, "2-3 Calls", IF(tbl_Customers[[#This Row],[number_customer_service_calls]] &lt;=5, "4-5 Calls", "6+ Calls")))</f>
        <v>0-1 Calls</v>
      </c>
      <c r="X1195" t="str">
        <f>IF(tbl_Customers[[#This Row],[account_length]] &lt;= 50, "0-50", IF(tbl_Customers[[#This Row],[account_length]] &lt;=100, "51-100", IF(tbl_Customers[[#This Row],[account_length]] &lt;= 150, "101-150", "151+")))</f>
        <v>151+</v>
      </c>
      <c r="Y1195" t="str">
        <f>IF(tbl_Customers[[#This Row],[total_intl_charge]] &lt;= 3, "Low Charges", "High Charges")</f>
        <v>High Charges</v>
      </c>
      <c r="Z1195" t="str">
        <f>IF(tbl_Customers[[#This Row],[total_eve_calls]]&lt;=80,"Low Calls",
IF(tbl_Customers[[#This Row],[total_eve_calls]]&lt;=120,"Medium Calls","High Calls"))</f>
        <v>Medium Calls</v>
      </c>
      <c r="AA1195" t="str">
        <f>IF(tbl_Customers[[#This Row],[total_eve_charge]]&lt;=15,"Low Charges",
IF(tbl_Customers[[#This Row],[total_eve_charge]]&lt;=20,"Medium Charges","High Charges"))</f>
        <v>Medium Charges</v>
      </c>
      <c r="AB1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5" t="str">
        <f>IF(tbl_Customers[[#This Row],[number_vmail_messages]] = 0, "No Usage", IF(tbl_Customers[[#This Row],[number_vmail_messages]] &lt;= 20, "Low Usage", IF(tbl_Customers[[#This Row],[number_vmail_messages]] &lt;= 40, "Medium Usgae", "High Usage")))</f>
        <v>No Usage</v>
      </c>
      <c r="AD1195" t="str">
        <f>IF(tbl_Customers[[#This Row],[total_day_minutes]]&lt;=150,"Low Usage", IF(tbl_Customers[[#This Row],[total_day_minutes]]&lt;=200,"Medium Usage", IF(tbl_Customers[[#This Row],[total_day_minutes]]&lt;=250,"High Usage","Very High Usage")))</f>
        <v>Medium Usage</v>
      </c>
      <c r="AE1195" t="str">
        <f>IF(tbl_Customers[[#This Row],[total_intl_calls]]&lt;=5,"Low Calls", IF(tbl_Customers[[#This Row],[total_intl_calls]]&lt;=10, "Medium Calls", "High Calls"))</f>
        <v>Low Calls</v>
      </c>
      <c r="AF11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95" s="36" t="str">
        <f>IF(tbl_Customers[[#This Row],[Churn_Risk_Score]]&gt;=10,"High Risk", IF(tbl_Customers[[#This Row],[Churn_Risk_Score]]&gt;=5,"Medium Risk","Low Risk"))</f>
        <v>Low Risk</v>
      </c>
    </row>
    <row r="1196" spans="1:33" x14ac:dyDescent="0.35">
      <c r="A1196">
        <v>1195</v>
      </c>
      <c r="B1196" t="s">
        <v>46</v>
      </c>
      <c r="C1196">
        <v>133</v>
      </c>
      <c r="D1196" t="s">
        <v>25</v>
      </c>
      <c r="E1196" t="s">
        <v>22</v>
      </c>
      <c r="F1196" t="s">
        <v>22</v>
      </c>
      <c r="G1196">
        <v>0</v>
      </c>
      <c r="H1196">
        <v>162.1</v>
      </c>
      <c r="I1196">
        <v>91</v>
      </c>
      <c r="J1196">
        <v>27.56</v>
      </c>
      <c r="K1196">
        <v>212.1</v>
      </c>
      <c r="L1196">
        <v>94</v>
      </c>
      <c r="M1196">
        <v>18.03</v>
      </c>
      <c r="N1196">
        <v>260.39999999999998</v>
      </c>
      <c r="O1196">
        <v>78</v>
      </c>
      <c r="P1196">
        <v>11.72</v>
      </c>
      <c r="Q1196">
        <v>12.2</v>
      </c>
      <c r="R1196">
        <v>5</v>
      </c>
      <c r="S1196">
        <v>3.29</v>
      </c>
      <c r="T1196">
        <v>1</v>
      </c>
      <c r="U1196" t="s">
        <v>22</v>
      </c>
      <c r="V1196">
        <f>IF(tbl_Customers[[#This Row],[churn]] = "yes", 1, 0)</f>
        <v>0</v>
      </c>
      <c r="W1196" t="str">
        <f>IF(tbl_Customers[[#This Row],[number_customer_service_calls]] &lt;= 1, "0-1 Calls", IF(tbl_Customers[[#This Row],[number_customer_service_calls]] &lt;= 3, "2-3 Calls", IF(tbl_Customers[[#This Row],[number_customer_service_calls]] &lt;=5, "4-5 Calls", "6+ Calls")))</f>
        <v>0-1 Calls</v>
      </c>
      <c r="X1196" t="str">
        <f>IF(tbl_Customers[[#This Row],[account_length]] &lt;= 50, "0-50", IF(tbl_Customers[[#This Row],[account_length]] &lt;=100, "51-100", IF(tbl_Customers[[#This Row],[account_length]] &lt;= 150, "101-150", "151+")))</f>
        <v>101-150</v>
      </c>
      <c r="Y1196" t="str">
        <f>IF(tbl_Customers[[#This Row],[total_intl_charge]] &lt;= 3, "Low Charges", "High Charges")</f>
        <v>High Charges</v>
      </c>
      <c r="Z1196" t="str">
        <f>IF(tbl_Customers[[#This Row],[total_eve_calls]]&lt;=80,"Low Calls",
IF(tbl_Customers[[#This Row],[total_eve_calls]]&lt;=120,"Medium Calls","High Calls"))</f>
        <v>Medium Calls</v>
      </c>
      <c r="AA1196" t="str">
        <f>IF(tbl_Customers[[#This Row],[total_eve_charge]]&lt;=15,"Low Charges",
IF(tbl_Customers[[#This Row],[total_eve_charge]]&lt;=20,"Medium Charges","High Charges"))</f>
        <v>Medium Charges</v>
      </c>
      <c r="AB1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6" t="str">
        <f>IF(tbl_Customers[[#This Row],[number_vmail_messages]] = 0, "No Usage", IF(tbl_Customers[[#This Row],[number_vmail_messages]] &lt;= 20, "Low Usage", IF(tbl_Customers[[#This Row],[number_vmail_messages]] &lt;= 40, "Medium Usgae", "High Usage")))</f>
        <v>No Usage</v>
      </c>
      <c r="AD1196" t="str">
        <f>IF(tbl_Customers[[#This Row],[total_day_minutes]]&lt;=150,"Low Usage", IF(tbl_Customers[[#This Row],[total_day_minutes]]&lt;=200,"Medium Usage", IF(tbl_Customers[[#This Row],[total_day_minutes]]&lt;=250,"High Usage","Very High Usage")))</f>
        <v>Medium Usage</v>
      </c>
      <c r="AE1196" t="str">
        <f>IF(tbl_Customers[[#This Row],[total_intl_calls]]&lt;=5,"Low Calls", IF(tbl_Customers[[#This Row],[total_intl_calls]]&lt;=10, "Medium Calls", "High Calls"))</f>
        <v>Low Calls</v>
      </c>
      <c r="AF11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96" s="36" t="str">
        <f>IF(tbl_Customers[[#This Row],[Churn_Risk_Score]]&gt;=10,"High Risk", IF(tbl_Customers[[#This Row],[Churn_Risk_Score]]&gt;=5,"Medium Risk","Low Risk"))</f>
        <v>Low Risk</v>
      </c>
    </row>
    <row r="1197" spans="1:33" x14ac:dyDescent="0.35">
      <c r="A1197">
        <v>1196</v>
      </c>
      <c r="B1197" t="s">
        <v>58</v>
      </c>
      <c r="C1197">
        <v>103</v>
      </c>
      <c r="D1197" t="s">
        <v>28</v>
      </c>
      <c r="E1197" t="s">
        <v>22</v>
      </c>
      <c r="F1197" t="s">
        <v>22</v>
      </c>
      <c r="G1197">
        <v>0</v>
      </c>
      <c r="H1197">
        <v>166.6</v>
      </c>
      <c r="I1197">
        <v>84</v>
      </c>
      <c r="J1197">
        <v>28.32</v>
      </c>
      <c r="K1197">
        <v>192.4</v>
      </c>
      <c r="L1197">
        <v>91</v>
      </c>
      <c r="M1197">
        <v>16.350000000000001</v>
      </c>
      <c r="N1197">
        <v>167.9</v>
      </c>
      <c r="O1197">
        <v>115</v>
      </c>
      <c r="P1197">
        <v>7.56</v>
      </c>
      <c r="Q1197">
        <v>7.7</v>
      </c>
      <c r="R1197">
        <v>6</v>
      </c>
      <c r="S1197">
        <v>2.08</v>
      </c>
      <c r="T1197">
        <v>1</v>
      </c>
      <c r="U1197" t="s">
        <v>22</v>
      </c>
      <c r="V1197">
        <f>IF(tbl_Customers[[#This Row],[churn]] = "yes", 1, 0)</f>
        <v>0</v>
      </c>
      <c r="W1197" t="str">
        <f>IF(tbl_Customers[[#This Row],[number_customer_service_calls]] &lt;= 1, "0-1 Calls", IF(tbl_Customers[[#This Row],[number_customer_service_calls]] &lt;= 3, "2-3 Calls", IF(tbl_Customers[[#This Row],[number_customer_service_calls]] &lt;=5, "4-5 Calls", "6+ Calls")))</f>
        <v>0-1 Calls</v>
      </c>
      <c r="X1197" t="str">
        <f>IF(tbl_Customers[[#This Row],[account_length]] &lt;= 50, "0-50", IF(tbl_Customers[[#This Row],[account_length]] &lt;=100, "51-100", IF(tbl_Customers[[#This Row],[account_length]] &lt;= 150, "101-150", "151+")))</f>
        <v>101-150</v>
      </c>
      <c r="Y1197" t="str">
        <f>IF(tbl_Customers[[#This Row],[total_intl_charge]] &lt;= 3, "Low Charges", "High Charges")</f>
        <v>Low Charges</v>
      </c>
      <c r="Z1197" t="str">
        <f>IF(tbl_Customers[[#This Row],[total_eve_calls]]&lt;=80,"Low Calls",
IF(tbl_Customers[[#This Row],[total_eve_calls]]&lt;=120,"Medium Calls","High Calls"))</f>
        <v>Medium Calls</v>
      </c>
      <c r="AA1197" t="str">
        <f>IF(tbl_Customers[[#This Row],[total_eve_charge]]&lt;=15,"Low Charges",
IF(tbl_Customers[[#This Row],[total_eve_charge]]&lt;=20,"Medium Charges","High Charges"))</f>
        <v>Medium Charges</v>
      </c>
      <c r="AB1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97" t="str">
        <f>IF(tbl_Customers[[#This Row],[number_vmail_messages]] = 0, "No Usage", IF(tbl_Customers[[#This Row],[number_vmail_messages]] &lt;= 20, "Low Usage", IF(tbl_Customers[[#This Row],[number_vmail_messages]] &lt;= 40, "Medium Usgae", "High Usage")))</f>
        <v>No Usage</v>
      </c>
      <c r="AD1197" t="str">
        <f>IF(tbl_Customers[[#This Row],[total_day_minutes]]&lt;=150,"Low Usage", IF(tbl_Customers[[#This Row],[total_day_minutes]]&lt;=200,"Medium Usage", IF(tbl_Customers[[#This Row],[total_day_minutes]]&lt;=250,"High Usage","Very High Usage")))</f>
        <v>Medium Usage</v>
      </c>
      <c r="AE1197" t="str">
        <f>IF(tbl_Customers[[#This Row],[total_intl_calls]]&lt;=5,"Low Calls", IF(tbl_Customers[[#This Row],[total_intl_calls]]&lt;=10, "Medium Calls", "High Calls"))</f>
        <v>Medium Calls</v>
      </c>
      <c r="AF11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97" s="36" t="str">
        <f>IF(tbl_Customers[[#This Row],[Churn_Risk_Score]]&gt;=10,"High Risk", IF(tbl_Customers[[#This Row],[Churn_Risk_Score]]&gt;=5,"Medium Risk","Low Risk"))</f>
        <v>Low Risk</v>
      </c>
    </row>
    <row r="1198" spans="1:33" x14ac:dyDescent="0.35">
      <c r="A1198">
        <v>1197</v>
      </c>
      <c r="B1198" t="s">
        <v>35</v>
      </c>
      <c r="C1198">
        <v>131</v>
      </c>
      <c r="D1198" t="s">
        <v>21</v>
      </c>
      <c r="E1198" t="s">
        <v>22</v>
      </c>
      <c r="F1198" t="s">
        <v>23</v>
      </c>
      <c r="G1198">
        <v>24</v>
      </c>
      <c r="H1198">
        <v>135.9</v>
      </c>
      <c r="I1198">
        <v>60</v>
      </c>
      <c r="J1198">
        <v>23.1</v>
      </c>
      <c r="K1198">
        <v>233.2</v>
      </c>
      <c r="L1198">
        <v>78</v>
      </c>
      <c r="M1198">
        <v>19.82</v>
      </c>
      <c r="N1198">
        <v>210.6</v>
      </c>
      <c r="O1198">
        <v>121</v>
      </c>
      <c r="P1198">
        <v>9.48</v>
      </c>
      <c r="Q1198">
        <v>9.4</v>
      </c>
      <c r="R1198">
        <v>4</v>
      </c>
      <c r="S1198">
        <v>2.54</v>
      </c>
      <c r="T1198">
        <v>1</v>
      </c>
      <c r="U1198" t="s">
        <v>22</v>
      </c>
      <c r="V1198">
        <f>IF(tbl_Customers[[#This Row],[churn]] = "yes", 1, 0)</f>
        <v>0</v>
      </c>
      <c r="W1198" t="str">
        <f>IF(tbl_Customers[[#This Row],[number_customer_service_calls]] &lt;= 1, "0-1 Calls", IF(tbl_Customers[[#This Row],[number_customer_service_calls]] &lt;= 3, "2-3 Calls", IF(tbl_Customers[[#This Row],[number_customer_service_calls]] &lt;=5, "4-5 Calls", "6+ Calls")))</f>
        <v>0-1 Calls</v>
      </c>
      <c r="X1198" t="str">
        <f>IF(tbl_Customers[[#This Row],[account_length]] &lt;= 50, "0-50", IF(tbl_Customers[[#This Row],[account_length]] &lt;=100, "51-100", IF(tbl_Customers[[#This Row],[account_length]] &lt;= 150, "101-150", "151+")))</f>
        <v>101-150</v>
      </c>
      <c r="Y1198" t="str">
        <f>IF(tbl_Customers[[#This Row],[total_intl_charge]] &lt;= 3, "Low Charges", "High Charges")</f>
        <v>Low Charges</v>
      </c>
      <c r="Z1198" t="str">
        <f>IF(tbl_Customers[[#This Row],[total_eve_calls]]&lt;=80,"Low Calls",
IF(tbl_Customers[[#This Row],[total_eve_calls]]&lt;=120,"Medium Calls","High Calls"))</f>
        <v>Low Calls</v>
      </c>
      <c r="AA1198" t="str">
        <f>IF(tbl_Customers[[#This Row],[total_eve_charge]]&lt;=15,"Low Charges",
IF(tbl_Customers[[#This Row],[total_eve_charge]]&lt;=20,"Medium Charges","High Charges"))</f>
        <v>Medium Charges</v>
      </c>
      <c r="AB1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8" t="str">
        <f>IF(tbl_Customers[[#This Row],[number_vmail_messages]] = 0, "No Usage", IF(tbl_Customers[[#This Row],[number_vmail_messages]] &lt;= 20, "Low Usage", IF(tbl_Customers[[#This Row],[number_vmail_messages]] &lt;= 40, "Medium Usgae", "High Usage")))</f>
        <v>Medium Usgae</v>
      </c>
      <c r="AD1198" t="str">
        <f>IF(tbl_Customers[[#This Row],[total_day_minutes]]&lt;=150,"Low Usage", IF(tbl_Customers[[#This Row],[total_day_minutes]]&lt;=200,"Medium Usage", IF(tbl_Customers[[#This Row],[total_day_minutes]]&lt;=250,"High Usage","Very High Usage")))</f>
        <v>Low Usage</v>
      </c>
      <c r="AE1198" t="str">
        <f>IF(tbl_Customers[[#This Row],[total_intl_calls]]&lt;=5,"Low Calls", IF(tbl_Customers[[#This Row],[total_intl_calls]]&lt;=10, "Medium Calls", "High Calls"))</f>
        <v>Low Calls</v>
      </c>
      <c r="AF11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98" s="36" t="str">
        <f>IF(tbl_Customers[[#This Row],[Churn_Risk_Score]]&gt;=10,"High Risk", IF(tbl_Customers[[#This Row],[Churn_Risk_Score]]&gt;=5,"Medium Risk","Low Risk"))</f>
        <v>Low Risk</v>
      </c>
    </row>
    <row r="1199" spans="1:33" x14ac:dyDescent="0.35">
      <c r="A1199">
        <v>1198</v>
      </c>
      <c r="B1199" t="s">
        <v>57</v>
      </c>
      <c r="C1199">
        <v>95</v>
      </c>
      <c r="D1199" t="s">
        <v>25</v>
      </c>
      <c r="E1199" t="s">
        <v>22</v>
      </c>
      <c r="F1199" t="s">
        <v>23</v>
      </c>
      <c r="G1199">
        <v>20</v>
      </c>
      <c r="H1199">
        <v>165.7</v>
      </c>
      <c r="I1199">
        <v>78</v>
      </c>
      <c r="J1199">
        <v>28.17</v>
      </c>
      <c r="K1199">
        <v>215.6</v>
      </c>
      <c r="L1199">
        <v>94</v>
      </c>
      <c r="M1199">
        <v>18.329999999999998</v>
      </c>
      <c r="N1199">
        <v>243.3</v>
      </c>
      <c r="O1199">
        <v>91</v>
      </c>
      <c r="P1199">
        <v>10.95</v>
      </c>
      <c r="Q1199">
        <v>9.8000000000000007</v>
      </c>
      <c r="R1199">
        <v>6</v>
      </c>
      <c r="S1199">
        <v>2.65</v>
      </c>
      <c r="T1199">
        <v>0</v>
      </c>
      <c r="U1199" t="s">
        <v>22</v>
      </c>
      <c r="V1199">
        <f>IF(tbl_Customers[[#This Row],[churn]] = "yes", 1, 0)</f>
        <v>0</v>
      </c>
      <c r="W1199" t="str">
        <f>IF(tbl_Customers[[#This Row],[number_customer_service_calls]] &lt;= 1, "0-1 Calls", IF(tbl_Customers[[#This Row],[number_customer_service_calls]] &lt;= 3, "2-3 Calls", IF(tbl_Customers[[#This Row],[number_customer_service_calls]] &lt;=5, "4-5 Calls", "6+ Calls")))</f>
        <v>0-1 Calls</v>
      </c>
      <c r="X1199" t="str">
        <f>IF(tbl_Customers[[#This Row],[account_length]] &lt;= 50, "0-50", IF(tbl_Customers[[#This Row],[account_length]] &lt;=100, "51-100", IF(tbl_Customers[[#This Row],[account_length]] &lt;= 150, "101-150", "151+")))</f>
        <v>51-100</v>
      </c>
      <c r="Y1199" t="str">
        <f>IF(tbl_Customers[[#This Row],[total_intl_charge]] &lt;= 3, "Low Charges", "High Charges")</f>
        <v>Low Charges</v>
      </c>
      <c r="Z1199" t="str">
        <f>IF(tbl_Customers[[#This Row],[total_eve_calls]]&lt;=80,"Low Calls",
IF(tbl_Customers[[#This Row],[total_eve_calls]]&lt;=120,"Medium Calls","High Calls"))</f>
        <v>Medium Calls</v>
      </c>
      <c r="AA1199" t="str">
        <f>IF(tbl_Customers[[#This Row],[total_eve_charge]]&lt;=15,"Low Charges",
IF(tbl_Customers[[#This Row],[total_eve_charge]]&lt;=20,"Medium Charges","High Charges"))</f>
        <v>Medium Charges</v>
      </c>
      <c r="AB1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9" t="str">
        <f>IF(tbl_Customers[[#This Row],[number_vmail_messages]] = 0, "No Usage", IF(tbl_Customers[[#This Row],[number_vmail_messages]] &lt;= 20, "Low Usage", IF(tbl_Customers[[#This Row],[number_vmail_messages]] &lt;= 40, "Medium Usgae", "High Usage")))</f>
        <v>Low Usage</v>
      </c>
      <c r="AD1199" t="str">
        <f>IF(tbl_Customers[[#This Row],[total_day_minutes]]&lt;=150,"Low Usage", IF(tbl_Customers[[#This Row],[total_day_minutes]]&lt;=200,"Medium Usage", IF(tbl_Customers[[#This Row],[total_day_minutes]]&lt;=250,"High Usage","Very High Usage")))</f>
        <v>Medium Usage</v>
      </c>
      <c r="AE1199" t="str">
        <f>IF(tbl_Customers[[#This Row],[total_intl_calls]]&lt;=5,"Low Calls", IF(tbl_Customers[[#This Row],[total_intl_calls]]&lt;=10, "Medium Calls", "High Calls"))</f>
        <v>Medium Calls</v>
      </c>
      <c r="AF11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99" s="36" t="str">
        <f>IF(tbl_Customers[[#This Row],[Churn_Risk_Score]]&gt;=10,"High Risk", IF(tbl_Customers[[#This Row],[Churn_Risk_Score]]&gt;=5,"Medium Risk","Low Risk"))</f>
        <v>Low Risk</v>
      </c>
    </row>
    <row r="1200" spans="1:33" x14ac:dyDescent="0.35">
      <c r="A1200">
        <v>1199</v>
      </c>
      <c r="B1200" t="s">
        <v>38</v>
      </c>
      <c r="C1200">
        <v>182</v>
      </c>
      <c r="D1200" t="s">
        <v>21</v>
      </c>
      <c r="E1200" t="s">
        <v>22</v>
      </c>
      <c r="F1200" t="s">
        <v>22</v>
      </c>
      <c r="G1200">
        <v>0</v>
      </c>
      <c r="H1200">
        <v>176.1</v>
      </c>
      <c r="I1200">
        <v>90</v>
      </c>
      <c r="J1200">
        <v>29.94</v>
      </c>
      <c r="K1200">
        <v>174.9</v>
      </c>
      <c r="L1200">
        <v>106</v>
      </c>
      <c r="M1200">
        <v>14.87</v>
      </c>
      <c r="N1200">
        <v>234.7</v>
      </c>
      <c r="O1200">
        <v>134</v>
      </c>
      <c r="P1200">
        <v>10.56</v>
      </c>
      <c r="Q1200">
        <v>9.6999999999999993</v>
      </c>
      <c r="R1200">
        <v>4</v>
      </c>
      <c r="S1200">
        <v>2.62</v>
      </c>
      <c r="T1200">
        <v>1</v>
      </c>
      <c r="U1200" t="s">
        <v>22</v>
      </c>
      <c r="V1200">
        <f>IF(tbl_Customers[[#This Row],[churn]] = "yes", 1, 0)</f>
        <v>0</v>
      </c>
      <c r="W1200" t="str">
        <f>IF(tbl_Customers[[#This Row],[number_customer_service_calls]] &lt;= 1, "0-1 Calls", IF(tbl_Customers[[#This Row],[number_customer_service_calls]] &lt;= 3, "2-3 Calls", IF(tbl_Customers[[#This Row],[number_customer_service_calls]] &lt;=5, "4-5 Calls", "6+ Calls")))</f>
        <v>0-1 Calls</v>
      </c>
      <c r="X1200" t="str">
        <f>IF(tbl_Customers[[#This Row],[account_length]] &lt;= 50, "0-50", IF(tbl_Customers[[#This Row],[account_length]] &lt;=100, "51-100", IF(tbl_Customers[[#This Row],[account_length]] &lt;= 150, "101-150", "151+")))</f>
        <v>151+</v>
      </c>
      <c r="Y1200" t="str">
        <f>IF(tbl_Customers[[#This Row],[total_intl_charge]] &lt;= 3, "Low Charges", "High Charges")</f>
        <v>Low Charges</v>
      </c>
      <c r="Z1200" t="str">
        <f>IF(tbl_Customers[[#This Row],[total_eve_calls]]&lt;=80,"Low Calls",
IF(tbl_Customers[[#This Row],[total_eve_calls]]&lt;=120,"Medium Calls","High Calls"))</f>
        <v>Medium Calls</v>
      </c>
      <c r="AA1200" t="str">
        <f>IF(tbl_Customers[[#This Row],[total_eve_charge]]&lt;=15,"Low Charges",
IF(tbl_Customers[[#This Row],[total_eve_charge]]&lt;=20,"Medium Charges","High Charges"))</f>
        <v>Low Charges</v>
      </c>
      <c r="AB1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0" t="str">
        <f>IF(tbl_Customers[[#This Row],[number_vmail_messages]] = 0, "No Usage", IF(tbl_Customers[[#This Row],[number_vmail_messages]] &lt;= 20, "Low Usage", IF(tbl_Customers[[#This Row],[number_vmail_messages]] &lt;= 40, "Medium Usgae", "High Usage")))</f>
        <v>No Usage</v>
      </c>
      <c r="AD1200" t="str">
        <f>IF(tbl_Customers[[#This Row],[total_day_minutes]]&lt;=150,"Low Usage", IF(tbl_Customers[[#This Row],[total_day_minutes]]&lt;=200,"Medium Usage", IF(tbl_Customers[[#This Row],[total_day_minutes]]&lt;=250,"High Usage","Very High Usage")))</f>
        <v>Medium Usage</v>
      </c>
      <c r="AE1200" t="str">
        <f>IF(tbl_Customers[[#This Row],[total_intl_calls]]&lt;=5,"Low Calls", IF(tbl_Customers[[#This Row],[total_intl_calls]]&lt;=10, "Medium Calls", "High Calls"))</f>
        <v>Low Calls</v>
      </c>
      <c r="AF12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00" s="36" t="str">
        <f>IF(tbl_Customers[[#This Row],[Churn_Risk_Score]]&gt;=10,"High Risk", IF(tbl_Customers[[#This Row],[Churn_Risk_Score]]&gt;=5,"Medium Risk","Low Risk"))</f>
        <v>Low Risk</v>
      </c>
    </row>
    <row r="1201" spans="1:33" x14ac:dyDescent="0.35">
      <c r="A1201">
        <v>1200</v>
      </c>
      <c r="B1201" t="s">
        <v>30</v>
      </c>
      <c r="C1201">
        <v>99</v>
      </c>
      <c r="D1201" t="s">
        <v>28</v>
      </c>
      <c r="E1201" t="s">
        <v>22</v>
      </c>
      <c r="F1201" t="s">
        <v>22</v>
      </c>
      <c r="G1201">
        <v>0</v>
      </c>
      <c r="H1201">
        <v>142.30000000000001</v>
      </c>
      <c r="I1201">
        <v>89</v>
      </c>
      <c r="J1201">
        <v>24.19</v>
      </c>
      <c r="K1201">
        <v>204.5</v>
      </c>
      <c r="L1201">
        <v>95</v>
      </c>
      <c r="M1201">
        <v>17.38</v>
      </c>
      <c r="N1201">
        <v>203.1</v>
      </c>
      <c r="O1201">
        <v>114</v>
      </c>
      <c r="P1201">
        <v>9.14</v>
      </c>
      <c r="Q1201">
        <v>9.1</v>
      </c>
      <c r="R1201">
        <v>1</v>
      </c>
      <c r="S1201">
        <v>2.46</v>
      </c>
      <c r="T1201">
        <v>0</v>
      </c>
      <c r="U1201" t="s">
        <v>22</v>
      </c>
      <c r="V1201">
        <f>IF(tbl_Customers[[#This Row],[churn]] = "yes", 1, 0)</f>
        <v>0</v>
      </c>
      <c r="W1201" t="str">
        <f>IF(tbl_Customers[[#This Row],[number_customer_service_calls]] &lt;= 1, "0-1 Calls", IF(tbl_Customers[[#This Row],[number_customer_service_calls]] &lt;= 3, "2-3 Calls", IF(tbl_Customers[[#This Row],[number_customer_service_calls]] &lt;=5, "4-5 Calls", "6+ Calls")))</f>
        <v>0-1 Calls</v>
      </c>
      <c r="X1201" t="str">
        <f>IF(tbl_Customers[[#This Row],[account_length]] &lt;= 50, "0-50", IF(tbl_Customers[[#This Row],[account_length]] &lt;=100, "51-100", IF(tbl_Customers[[#This Row],[account_length]] &lt;= 150, "101-150", "151+")))</f>
        <v>51-100</v>
      </c>
      <c r="Y1201" t="str">
        <f>IF(tbl_Customers[[#This Row],[total_intl_charge]] &lt;= 3, "Low Charges", "High Charges")</f>
        <v>Low Charges</v>
      </c>
      <c r="Z1201" t="str">
        <f>IF(tbl_Customers[[#This Row],[total_eve_calls]]&lt;=80,"Low Calls",
IF(tbl_Customers[[#This Row],[total_eve_calls]]&lt;=120,"Medium Calls","High Calls"))</f>
        <v>Medium Calls</v>
      </c>
      <c r="AA1201" t="str">
        <f>IF(tbl_Customers[[#This Row],[total_eve_charge]]&lt;=15,"Low Charges",
IF(tbl_Customers[[#This Row],[total_eve_charge]]&lt;=20,"Medium Charges","High Charges"))</f>
        <v>Medium Charges</v>
      </c>
      <c r="AB1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1" t="str">
        <f>IF(tbl_Customers[[#This Row],[number_vmail_messages]] = 0, "No Usage", IF(tbl_Customers[[#This Row],[number_vmail_messages]] &lt;= 20, "Low Usage", IF(tbl_Customers[[#This Row],[number_vmail_messages]] &lt;= 40, "Medium Usgae", "High Usage")))</f>
        <v>No Usage</v>
      </c>
      <c r="AD1201" t="str">
        <f>IF(tbl_Customers[[#This Row],[total_day_minutes]]&lt;=150,"Low Usage", IF(tbl_Customers[[#This Row],[total_day_minutes]]&lt;=200,"Medium Usage", IF(tbl_Customers[[#This Row],[total_day_minutes]]&lt;=250,"High Usage","Very High Usage")))</f>
        <v>Low Usage</v>
      </c>
      <c r="AE1201" t="str">
        <f>IF(tbl_Customers[[#This Row],[total_intl_calls]]&lt;=5,"Low Calls", IF(tbl_Customers[[#This Row],[total_intl_calls]]&lt;=10, "Medium Calls", "High Calls"))</f>
        <v>Low Calls</v>
      </c>
      <c r="AF12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01" s="36" t="str">
        <f>IF(tbl_Customers[[#This Row],[Churn_Risk_Score]]&gt;=10,"High Risk", IF(tbl_Customers[[#This Row],[Churn_Risk_Score]]&gt;=5,"Medium Risk","Low Risk"))</f>
        <v>Low Risk</v>
      </c>
    </row>
    <row r="1202" spans="1:33" x14ac:dyDescent="0.35">
      <c r="A1202">
        <v>1201</v>
      </c>
      <c r="B1202" t="s">
        <v>47</v>
      </c>
      <c r="C1202">
        <v>141</v>
      </c>
      <c r="D1202" t="s">
        <v>25</v>
      </c>
      <c r="E1202" t="s">
        <v>22</v>
      </c>
      <c r="F1202" t="s">
        <v>22</v>
      </c>
      <c r="G1202">
        <v>0</v>
      </c>
      <c r="H1202">
        <v>83.2</v>
      </c>
      <c r="I1202">
        <v>74</v>
      </c>
      <c r="J1202">
        <v>14.14</v>
      </c>
      <c r="K1202">
        <v>190.6</v>
      </c>
      <c r="L1202">
        <v>104</v>
      </c>
      <c r="M1202">
        <v>16.2</v>
      </c>
      <c r="N1202">
        <v>150.5</v>
      </c>
      <c r="O1202">
        <v>79</v>
      </c>
      <c r="P1202">
        <v>6.77</v>
      </c>
      <c r="Q1202">
        <v>10.7</v>
      </c>
      <c r="R1202">
        <v>7</v>
      </c>
      <c r="S1202">
        <v>2.89</v>
      </c>
      <c r="T1202">
        <v>1</v>
      </c>
      <c r="U1202" t="s">
        <v>22</v>
      </c>
      <c r="V1202">
        <f>IF(tbl_Customers[[#This Row],[churn]] = "yes", 1, 0)</f>
        <v>0</v>
      </c>
      <c r="W1202" t="str">
        <f>IF(tbl_Customers[[#This Row],[number_customer_service_calls]] &lt;= 1, "0-1 Calls", IF(tbl_Customers[[#This Row],[number_customer_service_calls]] &lt;= 3, "2-3 Calls", IF(tbl_Customers[[#This Row],[number_customer_service_calls]] &lt;=5, "4-5 Calls", "6+ Calls")))</f>
        <v>0-1 Calls</v>
      </c>
      <c r="X1202" t="str">
        <f>IF(tbl_Customers[[#This Row],[account_length]] &lt;= 50, "0-50", IF(tbl_Customers[[#This Row],[account_length]] &lt;=100, "51-100", IF(tbl_Customers[[#This Row],[account_length]] &lt;= 150, "101-150", "151+")))</f>
        <v>101-150</v>
      </c>
      <c r="Y1202" t="str">
        <f>IF(tbl_Customers[[#This Row],[total_intl_charge]] &lt;= 3, "Low Charges", "High Charges")</f>
        <v>Low Charges</v>
      </c>
      <c r="Z1202" t="str">
        <f>IF(tbl_Customers[[#This Row],[total_eve_calls]]&lt;=80,"Low Calls",
IF(tbl_Customers[[#This Row],[total_eve_calls]]&lt;=120,"Medium Calls","High Calls"))</f>
        <v>Medium Calls</v>
      </c>
      <c r="AA1202" t="str">
        <f>IF(tbl_Customers[[#This Row],[total_eve_charge]]&lt;=15,"Low Charges",
IF(tbl_Customers[[#This Row],[total_eve_charge]]&lt;=20,"Medium Charges","High Charges"))</f>
        <v>Medium Charges</v>
      </c>
      <c r="AB1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2" t="str">
        <f>IF(tbl_Customers[[#This Row],[number_vmail_messages]] = 0, "No Usage", IF(tbl_Customers[[#This Row],[number_vmail_messages]] &lt;= 20, "Low Usage", IF(tbl_Customers[[#This Row],[number_vmail_messages]] &lt;= 40, "Medium Usgae", "High Usage")))</f>
        <v>No Usage</v>
      </c>
      <c r="AD1202" t="str">
        <f>IF(tbl_Customers[[#This Row],[total_day_minutes]]&lt;=150,"Low Usage", IF(tbl_Customers[[#This Row],[total_day_minutes]]&lt;=200,"Medium Usage", IF(tbl_Customers[[#This Row],[total_day_minutes]]&lt;=250,"High Usage","Very High Usage")))</f>
        <v>Low Usage</v>
      </c>
      <c r="AE1202" t="str">
        <f>IF(tbl_Customers[[#This Row],[total_intl_calls]]&lt;=5,"Low Calls", IF(tbl_Customers[[#This Row],[total_intl_calls]]&lt;=10, "Medium Calls", "High Calls"))</f>
        <v>Medium Calls</v>
      </c>
      <c r="AF12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02" s="36" t="str">
        <f>IF(tbl_Customers[[#This Row],[Churn_Risk_Score]]&gt;=10,"High Risk", IF(tbl_Customers[[#This Row],[Churn_Risk_Score]]&gt;=5,"Medium Risk","Low Risk"))</f>
        <v>Low Risk</v>
      </c>
    </row>
    <row r="1203" spans="1:33" x14ac:dyDescent="0.35">
      <c r="A1203">
        <v>1202</v>
      </c>
      <c r="B1203" t="s">
        <v>20</v>
      </c>
      <c r="C1203">
        <v>29</v>
      </c>
      <c r="D1203" t="s">
        <v>21</v>
      </c>
      <c r="E1203" t="s">
        <v>23</v>
      </c>
      <c r="F1203" t="s">
        <v>23</v>
      </c>
      <c r="G1203">
        <v>37</v>
      </c>
      <c r="H1203">
        <v>235</v>
      </c>
      <c r="I1203">
        <v>101</v>
      </c>
      <c r="J1203">
        <v>39.950000000000003</v>
      </c>
      <c r="K1203">
        <v>183.3</v>
      </c>
      <c r="L1203">
        <v>79</v>
      </c>
      <c r="M1203">
        <v>15.58</v>
      </c>
      <c r="N1203">
        <v>139.80000000000001</v>
      </c>
      <c r="O1203">
        <v>106</v>
      </c>
      <c r="P1203">
        <v>6.29</v>
      </c>
      <c r="Q1203">
        <v>5.7</v>
      </c>
      <c r="R1203">
        <v>7</v>
      </c>
      <c r="S1203">
        <v>1.54</v>
      </c>
      <c r="T1203">
        <v>2</v>
      </c>
      <c r="U1203" t="s">
        <v>22</v>
      </c>
      <c r="V1203">
        <f>IF(tbl_Customers[[#This Row],[churn]] = "yes", 1, 0)</f>
        <v>0</v>
      </c>
      <c r="W1203" t="str">
        <f>IF(tbl_Customers[[#This Row],[number_customer_service_calls]] &lt;= 1, "0-1 Calls", IF(tbl_Customers[[#This Row],[number_customer_service_calls]] &lt;= 3, "2-3 Calls", IF(tbl_Customers[[#This Row],[number_customer_service_calls]] &lt;=5, "4-5 Calls", "6+ Calls")))</f>
        <v>2-3 Calls</v>
      </c>
      <c r="X1203" t="str">
        <f>IF(tbl_Customers[[#This Row],[account_length]] &lt;= 50, "0-50", IF(tbl_Customers[[#This Row],[account_length]] &lt;=100, "51-100", IF(tbl_Customers[[#This Row],[account_length]] &lt;= 150, "101-150", "151+")))</f>
        <v>0-50</v>
      </c>
      <c r="Y1203" t="str">
        <f>IF(tbl_Customers[[#This Row],[total_intl_charge]] &lt;= 3, "Low Charges", "High Charges")</f>
        <v>Low Charges</v>
      </c>
      <c r="Z1203" t="str">
        <f>IF(tbl_Customers[[#This Row],[total_eve_calls]]&lt;=80,"Low Calls",
IF(tbl_Customers[[#This Row],[total_eve_calls]]&lt;=120,"Medium Calls","High Calls"))</f>
        <v>Low Calls</v>
      </c>
      <c r="AA1203" t="str">
        <f>IF(tbl_Customers[[#This Row],[total_eve_charge]]&lt;=15,"Low Charges",
IF(tbl_Customers[[#This Row],[total_eve_charge]]&lt;=20,"Medium Charges","High Charges"))</f>
        <v>Medium Charges</v>
      </c>
      <c r="AB1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3" t="str">
        <f>IF(tbl_Customers[[#This Row],[number_vmail_messages]] = 0, "No Usage", IF(tbl_Customers[[#This Row],[number_vmail_messages]] &lt;= 20, "Low Usage", IF(tbl_Customers[[#This Row],[number_vmail_messages]] &lt;= 40, "Medium Usgae", "High Usage")))</f>
        <v>Medium Usgae</v>
      </c>
      <c r="AD1203" t="str">
        <f>IF(tbl_Customers[[#This Row],[total_day_minutes]]&lt;=150,"Low Usage", IF(tbl_Customers[[#This Row],[total_day_minutes]]&lt;=200,"Medium Usage", IF(tbl_Customers[[#This Row],[total_day_minutes]]&lt;=250,"High Usage","Very High Usage")))</f>
        <v>High Usage</v>
      </c>
      <c r="AE1203" t="str">
        <f>IF(tbl_Customers[[#This Row],[total_intl_calls]]&lt;=5,"Low Calls", IF(tbl_Customers[[#This Row],[total_intl_calls]]&lt;=10, "Medium Calls", "High Calls"))</f>
        <v>Medium Calls</v>
      </c>
      <c r="AF12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03" s="36" t="str">
        <f>IF(tbl_Customers[[#This Row],[Churn_Risk_Score]]&gt;=10,"High Risk", IF(tbl_Customers[[#This Row],[Churn_Risk_Score]]&gt;=5,"Medium Risk","Low Risk"))</f>
        <v>Low Risk</v>
      </c>
    </row>
    <row r="1204" spans="1:33" x14ac:dyDescent="0.35">
      <c r="A1204">
        <v>1203</v>
      </c>
      <c r="B1204" t="s">
        <v>61</v>
      </c>
      <c r="C1204">
        <v>65</v>
      </c>
      <c r="D1204" t="s">
        <v>21</v>
      </c>
      <c r="E1204" t="s">
        <v>22</v>
      </c>
      <c r="F1204" t="s">
        <v>22</v>
      </c>
      <c r="G1204">
        <v>0</v>
      </c>
      <c r="H1204">
        <v>105.7</v>
      </c>
      <c r="I1204">
        <v>95</v>
      </c>
      <c r="J1204">
        <v>17.97</v>
      </c>
      <c r="K1204">
        <v>141.80000000000001</v>
      </c>
      <c r="L1204">
        <v>100</v>
      </c>
      <c r="M1204">
        <v>12.05</v>
      </c>
      <c r="N1204">
        <v>180.5</v>
      </c>
      <c r="O1204">
        <v>105</v>
      </c>
      <c r="P1204">
        <v>8.1199999999999992</v>
      </c>
      <c r="Q1204">
        <v>6.6</v>
      </c>
      <c r="R1204">
        <v>12</v>
      </c>
      <c r="S1204">
        <v>1.78</v>
      </c>
      <c r="T1204">
        <v>2</v>
      </c>
      <c r="U1204" t="s">
        <v>22</v>
      </c>
      <c r="V1204">
        <f>IF(tbl_Customers[[#This Row],[churn]] = "yes", 1, 0)</f>
        <v>0</v>
      </c>
      <c r="W1204" t="str">
        <f>IF(tbl_Customers[[#This Row],[number_customer_service_calls]] &lt;= 1, "0-1 Calls", IF(tbl_Customers[[#This Row],[number_customer_service_calls]] &lt;= 3, "2-3 Calls", IF(tbl_Customers[[#This Row],[number_customer_service_calls]] &lt;=5, "4-5 Calls", "6+ Calls")))</f>
        <v>2-3 Calls</v>
      </c>
      <c r="X1204" t="str">
        <f>IF(tbl_Customers[[#This Row],[account_length]] &lt;= 50, "0-50", IF(tbl_Customers[[#This Row],[account_length]] &lt;=100, "51-100", IF(tbl_Customers[[#This Row],[account_length]] &lt;= 150, "101-150", "151+")))</f>
        <v>51-100</v>
      </c>
      <c r="Y1204" t="str">
        <f>IF(tbl_Customers[[#This Row],[total_intl_charge]] &lt;= 3, "Low Charges", "High Charges")</f>
        <v>Low Charges</v>
      </c>
      <c r="Z1204" t="str">
        <f>IF(tbl_Customers[[#This Row],[total_eve_calls]]&lt;=80,"Low Calls",
IF(tbl_Customers[[#This Row],[total_eve_calls]]&lt;=120,"Medium Calls","High Calls"))</f>
        <v>Medium Calls</v>
      </c>
      <c r="AA1204" t="str">
        <f>IF(tbl_Customers[[#This Row],[total_eve_charge]]&lt;=15,"Low Charges",
IF(tbl_Customers[[#This Row],[total_eve_charge]]&lt;=20,"Medium Charges","High Charges"))</f>
        <v>Low Charges</v>
      </c>
      <c r="AB1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204" t="str">
        <f>IF(tbl_Customers[[#This Row],[number_vmail_messages]] = 0, "No Usage", IF(tbl_Customers[[#This Row],[number_vmail_messages]] &lt;= 20, "Low Usage", IF(tbl_Customers[[#This Row],[number_vmail_messages]] &lt;= 40, "Medium Usgae", "High Usage")))</f>
        <v>No Usage</v>
      </c>
      <c r="AD1204" t="str">
        <f>IF(tbl_Customers[[#This Row],[total_day_minutes]]&lt;=150,"Low Usage", IF(tbl_Customers[[#This Row],[total_day_minutes]]&lt;=200,"Medium Usage", IF(tbl_Customers[[#This Row],[total_day_minutes]]&lt;=250,"High Usage","Very High Usage")))</f>
        <v>Low Usage</v>
      </c>
      <c r="AE1204" t="str">
        <f>IF(tbl_Customers[[#This Row],[total_intl_calls]]&lt;=5,"Low Calls", IF(tbl_Customers[[#This Row],[total_intl_calls]]&lt;=10, "Medium Calls", "High Calls"))</f>
        <v>High Calls</v>
      </c>
      <c r="AF12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04" s="36" t="str">
        <f>IF(tbl_Customers[[#This Row],[Churn_Risk_Score]]&gt;=10,"High Risk", IF(tbl_Customers[[#This Row],[Churn_Risk_Score]]&gt;=5,"Medium Risk","Low Risk"))</f>
        <v>Low Risk</v>
      </c>
    </row>
    <row r="1205" spans="1:33" x14ac:dyDescent="0.35">
      <c r="A1205">
        <v>1204</v>
      </c>
      <c r="B1205" t="s">
        <v>53</v>
      </c>
      <c r="C1205">
        <v>81</v>
      </c>
      <c r="D1205" t="s">
        <v>21</v>
      </c>
      <c r="E1205" t="s">
        <v>23</v>
      </c>
      <c r="F1205" t="s">
        <v>22</v>
      </c>
      <c r="G1205">
        <v>0</v>
      </c>
      <c r="H1205">
        <v>149.4</v>
      </c>
      <c r="I1205">
        <v>68</v>
      </c>
      <c r="J1205">
        <v>25.4</v>
      </c>
      <c r="K1205">
        <v>171.9</v>
      </c>
      <c r="L1205">
        <v>98</v>
      </c>
      <c r="M1205">
        <v>14.61</v>
      </c>
      <c r="N1205">
        <v>214.5</v>
      </c>
      <c r="O1205">
        <v>97</v>
      </c>
      <c r="P1205">
        <v>9.65</v>
      </c>
      <c r="Q1205">
        <v>17.899999999999999</v>
      </c>
      <c r="R1205">
        <v>3</v>
      </c>
      <c r="S1205">
        <v>4.83</v>
      </c>
      <c r="T1205">
        <v>3</v>
      </c>
      <c r="U1205" t="s">
        <v>23</v>
      </c>
      <c r="V1205">
        <f>IF(tbl_Customers[[#This Row],[churn]] = "yes", 1, 0)</f>
        <v>1</v>
      </c>
      <c r="W1205" t="str">
        <f>IF(tbl_Customers[[#This Row],[number_customer_service_calls]] &lt;= 1, "0-1 Calls", IF(tbl_Customers[[#This Row],[number_customer_service_calls]] &lt;= 3, "2-3 Calls", IF(tbl_Customers[[#This Row],[number_customer_service_calls]] &lt;=5, "4-5 Calls", "6+ Calls")))</f>
        <v>2-3 Calls</v>
      </c>
      <c r="X1205" t="str">
        <f>IF(tbl_Customers[[#This Row],[account_length]] &lt;= 50, "0-50", IF(tbl_Customers[[#This Row],[account_length]] &lt;=100, "51-100", IF(tbl_Customers[[#This Row],[account_length]] &lt;= 150, "101-150", "151+")))</f>
        <v>51-100</v>
      </c>
      <c r="Y1205" t="str">
        <f>IF(tbl_Customers[[#This Row],[total_intl_charge]] &lt;= 3, "Low Charges", "High Charges")</f>
        <v>High Charges</v>
      </c>
      <c r="Z1205" t="str">
        <f>IF(tbl_Customers[[#This Row],[total_eve_calls]]&lt;=80,"Low Calls",
IF(tbl_Customers[[#This Row],[total_eve_calls]]&lt;=120,"Medium Calls","High Calls"))</f>
        <v>Medium Calls</v>
      </c>
      <c r="AA1205" t="str">
        <f>IF(tbl_Customers[[#This Row],[total_eve_charge]]&lt;=15,"Low Charges",
IF(tbl_Customers[[#This Row],[total_eve_charge]]&lt;=20,"Medium Charges","High Charges"))</f>
        <v>Low Charges</v>
      </c>
      <c r="AB1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5" t="str">
        <f>IF(tbl_Customers[[#This Row],[number_vmail_messages]] = 0, "No Usage", IF(tbl_Customers[[#This Row],[number_vmail_messages]] &lt;= 20, "Low Usage", IF(tbl_Customers[[#This Row],[number_vmail_messages]] &lt;= 40, "Medium Usgae", "High Usage")))</f>
        <v>No Usage</v>
      </c>
      <c r="AD1205" t="str">
        <f>IF(tbl_Customers[[#This Row],[total_day_minutes]]&lt;=150,"Low Usage", IF(tbl_Customers[[#This Row],[total_day_minutes]]&lt;=200,"Medium Usage", IF(tbl_Customers[[#This Row],[total_day_minutes]]&lt;=250,"High Usage","Very High Usage")))</f>
        <v>Low Usage</v>
      </c>
      <c r="AE1205" t="str">
        <f>IF(tbl_Customers[[#This Row],[total_intl_calls]]&lt;=5,"Low Calls", IF(tbl_Customers[[#This Row],[total_intl_calls]]&lt;=10, "Medium Calls", "High Calls"))</f>
        <v>Low Calls</v>
      </c>
      <c r="AF12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05" s="36" t="str">
        <f>IF(tbl_Customers[[#This Row],[Churn_Risk_Score]]&gt;=10,"High Risk", IF(tbl_Customers[[#This Row],[Churn_Risk_Score]]&gt;=5,"Medium Risk","Low Risk"))</f>
        <v>Medium Risk</v>
      </c>
    </row>
    <row r="1206" spans="1:33" x14ac:dyDescent="0.35">
      <c r="A1206">
        <v>1205</v>
      </c>
      <c r="B1206" t="s">
        <v>60</v>
      </c>
      <c r="C1206">
        <v>37</v>
      </c>
      <c r="D1206" t="s">
        <v>21</v>
      </c>
      <c r="E1206" t="s">
        <v>22</v>
      </c>
      <c r="F1206" t="s">
        <v>23</v>
      </c>
      <c r="G1206">
        <v>20</v>
      </c>
      <c r="H1206">
        <v>264.7</v>
      </c>
      <c r="I1206">
        <v>81</v>
      </c>
      <c r="J1206">
        <v>45</v>
      </c>
      <c r="K1206">
        <v>216.5</v>
      </c>
      <c r="L1206">
        <v>110</v>
      </c>
      <c r="M1206">
        <v>18.399999999999999</v>
      </c>
      <c r="N1206">
        <v>210.7</v>
      </c>
      <c r="O1206">
        <v>102</v>
      </c>
      <c r="P1206">
        <v>9.48</v>
      </c>
      <c r="Q1206">
        <v>10.4</v>
      </c>
      <c r="R1206">
        <v>7</v>
      </c>
      <c r="S1206">
        <v>2.81</v>
      </c>
      <c r="T1206">
        <v>0</v>
      </c>
      <c r="U1206" t="s">
        <v>22</v>
      </c>
      <c r="V1206">
        <f>IF(tbl_Customers[[#This Row],[churn]] = "yes", 1, 0)</f>
        <v>0</v>
      </c>
      <c r="W1206" t="str">
        <f>IF(tbl_Customers[[#This Row],[number_customer_service_calls]] &lt;= 1, "0-1 Calls", IF(tbl_Customers[[#This Row],[number_customer_service_calls]] &lt;= 3, "2-3 Calls", IF(tbl_Customers[[#This Row],[number_customer_service_calls]] &lt;=5, "4-5 Calls", "6+ Calls")))</f>
        <v>0-1 Calls</v>
      </c>
      <c r="X1206" t="str">
        <f>IF(tbl_Customers[[#This Row],[account_length]] &lt;= 50, "0-50", IF(tbl_Customers[[#This Row],[account_length]] &lt;=100, "51-100", IF(tbl_Customers[[#This Row],[account_length]] &lt;= 150, "101-150", "151+")))</f>
        <v>0-50</v>
      </c>
      <c r="Y1206" t="str">
        <f>IF(tbl_Customers[[#This Row],[total_intl_charge]] &lt;= 3, "Low Charges", "High Charges")</f>
        <v>Low Charges</v>
      </c>
      <c r="Z1206" t="str">
        <f>IF(tbl_Customers[[#This Row],[total_eve_calls]]&lt;=80,"Low Calls",
IF(tbl_Customers[[#This Row],[total_eve_calls]]&lt;=120,"Medium Calls","High Calls"))</f>
        <v>Medium Calls</v>
      </c>
      <c r="AA1206" t="str">
        <f>IF(tbl_Customers[[#This Row],[total_eve_charge]]&lt;=15,"Low Charges",
IF(tbl_Customers[[#This Row],[total_eve_charge]]&lt;=20,"Medium Charges","High Charges"))</f>
        <v>Medium Charges</v>
      </c>
      <c r="AB1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06" t="str">
        <f>IF(tbl_Customers[[#This Row],[number_vmail_messages]] = 0, "No Usage", IF(tbl_Customers[[#This Row],[number_vmail_messages]] &lt;= 20, "Low Usage", IF(tbl_Customers[[#This Row],[number_vmail_messages]] &lt;= 40, "Medium Usgae", "High Usage")))</f>
        <v>Low Usage</v>
      </c>
      <c r="AD1206" t="str">
        <f>IF(tbl_Customers[[#This Row],[total_day_minutes]]&lt;=150,"Low Usage", IF(tbl_Customers[[#This Row],[total_day_minutes]]&lt;=200,"Medium Usage", IF(tbl_Customers[[#This Row],[total_day_minutes]]&lt;=250,"High Usage","Very High Usage")))</f>
        <v>Very High Usage</v>
      </c>
      <c r="AE1206" t="str">
        <f>IF(tbl_Customers[[#This Row],[total_intl_calls]]&lt;=5,"Low Calls", IF(tbl_Customers[[#This Row],[total_intl_calls]]&lt;=10, "Medium Calls", "High Calls"))</f>
        <v>Medium Calls</v>
      </c>
      <c r="AF12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06" s="36" t="str">
        <f>IF(tbl_Customers[[#This Row],[Churn_Risk_Score]]&gt;=10,"High Risk", IF(tbl_Customers[[#This Row],[Churn_Risk_Score]]&gt;=5,"Medium Risk","Low Risk"))</f>
        <v>Low Risk</v>
      </c>
    </row>
    <row r="1207" spans="1:33" x14ac:dyDescent="0.35">
      <c r="A1207">
        <v>1206</v>
      </c>
      <c r="B1207" t="s">
        <v>44</v>
      </c>
      <c r="C1207">
        <v>107</v>
      </c>
      <c r="D1207" t="s">
        <v>28</v>
      </c>
      <c r="E1207" t="s">
        <v>22</v>
      </c>
      <c r="F1207" t="s">
        <v>23</v>
      </c>
      <c r="G1207">
        <v>31</v>
      </c>
      <c r="H1207">
        <v>160.30000000000001</v>
      </c>
      <c r="I1207">
        <v>45</v>
      </c>
      <c r="J1207">
        <v>27.25</v>
      </c>
      <c r="K1207">
        <v>221.5</v>
      </c>
      <c r="L1207">
        <v>70</v>
      </c>
      <c r="M1207">
        <v>18.829999999999998</v>
      </c>
      <c r="N1207">
        <v>261.60000000000002</v>
      </c>
      <c r="O1207">
        <v>109</v>
      </c>
      <c r="P1207">
        <v>11.77</v>
      </c>
      <c r="Q1207">
        <v>5.6</v>
      </c>
      <c r="R1207">
        <v>1</v>
      </c>
      <c r="S1207">
        <v>1.51</v>
      </c>
      <c r="T1207">
        <v>1</v>
      </c>
      <c r="U1207" t="s">
        <v>22</v>
      </c>
      <c r="V1207">
        <f>IF(tbl_Customers[[#This Row],[churn]] = "yes", 1, 0)</f>
        <v>0</v>
      </c>
      <c r="W1207" t="str">
        <f>IF(tbl_Customers[[#This Row],[number_customer_service_calls]] &lt;= 1, "0-1 Calls", IF(tbl_Customers[[#This Row],[number_customer_service_calls]] &lt;= 3, "2-3 Calls", IF(tbl_Customers[[#This Row],[number_customer_service_calls]] &lt;=5, "4-5 Calls", "6+ Calls")))</f>
        <v>0-1 Calls</v>
      </c>
      <c r="X1207" t="str">
        <f>IF(tbl_Customers[[#This Row],[account_length]] &lt;= 50, "0-50", IF(tbl_Customers[[#This Row],[account_length]] &lt;=100, "51-100", IF(tbl_Customers[[#This Row],[account_length]] &lt;= 150, "101-150", "151+")))</f>
        <v>101-150</v>
      </c>
      <c r="Y1207" t="str">
        <f>IF(tbl_Customers[[#This Row],[total_intl_charge]] &lt;= 3, "Low Charges", "High Charges")</f>
        <v>Low Charges</v>
      </c>
      <c r="Z1207" t="str">
        <f>IF(tbl_Customers[[#This Row],[total_eve_calls]]&lt;=80,"Low Calls",
IF(tbl_Customers[[#This Row],[total_eve_calls]]&lt;=120,"Medium Calls","High Calls"))</f>
        <v>Low Calls</v>
      </c>
      <c r="AA1207" t="str">
        <f>IF(tbl_Customers[[#This Row],[total_eve_charge]]&lt;=15,"Low Charges",
IF(tbl_Customers[[#This Row],[total_eve_charge]]&lt;=20,"Medium Charges","High Charges"))</f>
        <v>Medium Charges</v>
      </c>
      <c r="AB1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7" t="str">
        <f>IF(tbl_Customers[[#This Row],[number_vmail_messages]] = 0, "No Usage", IF(tbl_Customers[[#This Row],[number_vmail_messages]] &lt;= 20, "Low Usage", IF(tbl_Customers[[#This Row],[number_vmail_messages]] &lt;= 40, "Medium Usgae", "High Usage")))</f>
        <v>Medium Usgae</v>
      </c>
      <c r="AD1207" t="str">
        <f>IF(tbl_Customers[[#This Row],[total_day_minutes]]&lt;=150,"Low Usage", IF(tbl_Customers[[#This Row],[total_day_minutes]]&lt;=200,"Medium Usage", IF(tbl_Customers[[#This Row],[total_day_minutes]]&lt;=250,"High Usage","Very High Usage")))</f>
        <v>Medium Usage</v>
      </c>
      <c r="AE1207" t="str">
        <f>IF(tbl_Customers[[#This Row],[total_intl_calls]]&lt;=5,"Low Calls", IF(tbl_Customers[[#This Row],[total_intl_calls]]&lt;=10, "Medium Calls", "High Calls"))</f>
        <v>Low Calls</v>
      </c>
      <c r="AF12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07" s="36" t="str">
        <f>IF(tbl_Customers[[#This Row],[Churn_Risk_Score]]&gt;=10,"High Risk", IF(tbl_Customers[[#This Row],[Churn_Risk_Score]]&gt;=5,"Medium Risk","Low Risk"))</f>
        <v>Low Risk</v>
      </c>
    </row>
    <row r="1208" spans="1:33" x14ac:dyDescent="0.35">
      <c r="A1208">
        <v>1207</v>
      </c>
      <c r="B1208" t="s">
        <v>44</v>
      </c>
      <c r="C1208">
        <v>127</v>
      </c>
      <c r="D1208" t="s">
        <v>21</v>
      </c>
      <c r="E1208" t="s">
        <v>23</v>
      </c>
      <c r="F1208" t="s">
        <v>23</v>
      </c>
      <c r="G1208">
        <v>28</v>
      </c>
      <c r="H1208">
        <v>95.9</v>
      </c>
      <c r="I1208">
        <v>117</v>
      </c>
      <c r="J1208">
        <v>16.3</v>
      </c>
      <c r="K1208">
        <v>159.5</v>
      </c>
      <c r="L1208">
        <v>131</v>
      </c>
      <c r="M1208">
        <v>13.56</v>
      </c>
      <c r="N1208">
        <v>152.80000000000001</v>
      </c>
      <c r="O1208">
        <v>132</v>
      </c>
      <c r="P1208">
        <v>6.88</v>
      </c>
      <c r="Q1208">
        <v>10.4</v>
      </c>
      <c r="R1208">
        <v>3</v>
      </c>
      <c r="S1208">
        <v>2.81</v>
      </c>
      <c r="T1208">
        <v>1</v>
      </c>
      <c r="U1208" t="s">
        <v>22</v>
      </c>
      <c r="V1208">
        <f>IF(tbl_Customers[[#This Row],[churn]] = "yes", 1, 0)</f>
        <v>0</v>
      </c>
      <c r="W1208" t="str">
        <f>IF(tbl_Customers[[#This Row],[number_customer_service_calls]] &lt;= 1, "0-1 Calls", IF(tbl_Customers[[#This Row],[number_customer_service_calls]] &lt;= 3, "2-3 Calls", IF(tbl_Customers[[#This Row],[number_customer_service_calls]] &lt;=5, "4-5 Calls", "6+ Calls")))</f>
        <v>0-1 Calls</v>
      </c>
      <c r="X1208" t="str">
        <f>IF(tbl_Customers[[#This Row],[account_length]] &lt;= 50, "0-50", IF(tbl_Customers[[#This Row],[account_length]] &lt;=100, "51-100", IF(tbl_Customers[[#This Row],[account_length]] &lt;= 150, "101-150", "151+")))</f>
        <v>101-150</v>
      </c>
      <c r="Y1208" t="str">
        <f>IF(tbl_Customers[[#This Row],[total_intl_charge]] &lt;= 3, "Low Charges", "High Charges")</f>
        <v>Low Charges</v>
      </c>
      <c r="Z1208" t="str">
        <f>IF(tbl_Customers[[#This Row],[total_eve_calls]]&lt;=80,"Low Calls",
IF(tbl_Customers[[#This Row],[total_eve_calls]]&lt;=120,"Medium Calls","High Calls"))</f>
        <v>High Calls</v>
      </c>
      <c r="AA1208" t="str">
        <f>IF(tbl_Customers[[#This Row],[total_eve_charge]]&lt;=15,"Low Charges",
IF(tbl_Customers[[#This Row],[total_eve_charge]]&lt;=20,"Medium Charges","High Charges"))</f>
        <v>Low Charges</v>
      </c>
      <c r="AB1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8" t="str">
        <f>IF(tbl_Customers[[#This Row],[number_vmail_messages]] = 0, "No Usage", IF(tbl_Customers[[#This Row],[number_vmail_messages]] &lt;= 20, "Low Usage", IF(tbl_Customers[[#This Row],[number_vmail_messages]] &lt;= 40, "Medium Usgae", "High Usage")))</f>
        <v>Medium Usgae</v>
      </c>
      <c r="AD1208" t="str">
        <f>IF(tbl_Customers[[#This Row],[total_day_minutes]]&lt;=150,"Low Usage", IF(tbl_Customers[[#This Row],[total_day_minutes]]&lt;=200,"Medium Usage", IF(tbl_Customers[[#This Row],[total_day_minutes]]&lt;=250,"High Usage","Very High Usage")))</f>
        <v>Low Usage</v>
      </c>
      <c r="AE1208" t="str">
        <f>IF(tbl_Customers[[#This Row],[total_intl_calls]]&lt;=5,"Low Calls", IF(tbl_Customers[[#This Row],[total_intl_calls]]&lt;=10, "Medium Calls", "High Calls"))</f>
        <v>Low Calls</v>
      </c>
      <c r="AF12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08" s="36" t="str">
        <f>IF(tbl_Customers[[#This Row],[Churn_Risk_Score]]&gt;=10,"High Risk", IF(tbl_Customers[[#This Row],[Churn_Risk_Score]]&gt;=5,"Medium Risk","Low Risk"))</f>
        <v>Low Risk</v>
      </c>
    </row>
    <row r="1209" spans="1:33" x14ac:dyDescent="0.35">
      <c r="A1209">
        <v>1208</v>
      </c>
      <c r="B1209" t="s">
        <v>59</v>
      </c>
      <c r="C1209">
        <v>78</v>
      </c>
      <c r="D1209" t="s">
        <v>25</v>
      </c>
      <c r="E1209" t="s">
        <v>22</v>
      </c>
      <c r="F1209" t="s">
        <v>22</v>
      </c>
      <c r="G1209">
        <v>0</v>
      </c>
      <c r="H1209">
        <v>140.69999999999999</v>
      </c>
      <c r="I1209">
        <v>77</v>
      </c>
      <c r="J1209">
        <v>23.92</v>
      </c>
      <c r="K1209">
        <v>195.2</v>
      </c>
      <c r="L1209">
        <v>114</v>
      </c>
      <c r="M1209">
        <v>16.59</v>
      </c>
      <c r="N1209">
        <v>252.9</v>
      </c>
      <c r="O1209">
        <v>107</v>
      </c>
      <c r="P1209">
        <v>11.38</v>
      </c>
      <c r="Q1209">
        <v>11.7</v>
      </c>
      <c r="R1209">
        <v>5</v>
      </c>
      <c r="S1209">
        <v>3.16</v>
      </c>
      <c r="T1209">
        <v>0</v>
      </c>
      <c r="U1209" t="s">
        <v>22</v>
      </c>
      <c r="V1209">
        <f>IF(tbl_Customers[[#This Row],[churn]] = "yes", 1, 0)</f>
        <v>0</v>
      </c>
      <c r="W1209" t="str">
        <f>IF(tbl_Customers[[#This Row],[number_customer_service_calls]] &lt;= 1, "0-1 Calls", IF(tbl_Customers[[#This Row],[number_customer_service_calls]] &lt;= 3, "2-3 Calls", IF(tbl_Customers[[#This Row],[number_customer_service_calls]] &lt;=5, "4-5 Calls", "6+ Calls")))</f>
        <v>0-1 Calls</v>
      </c>
      <c r="X1209" t="str">
        <f>IF(tbl_Customers[[#This Row],[account_length]] &lt;= 50, "0-50", IF(tbl_Customers[[#This Row],[account_length]] &lt;=100, "51-100", IF(tbl_Customers[[#This Row],[account_length]] &lt;= 150, "101-150", "151+")))</f>
        <v>51-100</v>
      </c>
      <c r="Y1209" t="str">
        <f>IF(tbl_Customers[[#This Row],[total_intl_charge]] &lt;= 3, "Low Charges", "High Charges")</f>
        <v>High Charges</v>
      </c>
      <c r="Z1209" t="str">
        <f>IF(tbl_Customers[[#This Row],[total_eve_calls]]&lt;=80,"Low Calls",
IF(tbl_Customers[[#This Row],[total_eve_calls]]&lt;=120,"Medium Calls","High Calls"))</f>
        <v>Medium Calls</v>
      </c>
      <c r="AA1209" t="str">
        <f>IF(tbl_Customers[[#This Row],[total_eve_charge]]&lt;=15,"Low Charges",
IF(tbl_Customers[[#This Row],[total_eve_charge]]&lt;=20,"Medium Charges","High Charges"))</f>
        <v>Medium Charges</v>
      </c>
      <c r="AB1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9" t="str">
        <f>IF(tbl_Customers[[#This Row],[number_vmail_messages]] = 0, "No Usage", IF(tbl_Customers[[#This Row],[number_vmail_messages]] &lt;= 20, "Low Usage", IF(tbl_Customers[[#This Row],[number_vmail_messages]] &lt;= 40, "Medium Usgae", "High Usage")))</f>
        <v>No Usage</v>
      </c>
      <c r="AD1209" t="str">
        <f>IF(tbl_Customers[[#This Row],[total_day_minutes]]&lt;=150,"Low Usage", IF(tbl_Customers[[#This Row],[total_day_minutes]]&lt;=200,"Medium Usage", IF(tbl_Customers[[#This Row],[total_day_minutes]]&lt;=250,"High Usage","Very High Usage")))</f>
        <v>Low Usage</v>
      </c>
      <c r="AE1209" t="str">
        <f>IF(tbl_Customers[[#This Row],[total_intl_calls]]&lt;=5,"Low Calls", IF(tbl_Customers[[#This Row],[total_intl_calls]]&lt;=10, "Medium Calls", "High Calls"))</f>
        <v>Low Calls</v>
      </c>
      <c r="AF12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09" s="36" t="str">
        <f>IF(tbl_Customers[[#This Row],[Churn_Risk_Score]]&gt;=10,"High Risk", IF(tbl_Customers[[#This Row],[Churn_Risk_Score]]&gt;=5,"Medium Risk","Low Risk"))</f>
        <v>Low Risk</v>
      </c>
    </row>
    <row r="1210" spans="1:33" x14ac:dyDescent="0.35">
      <c r="A1210">
        <v>1209</v>
      </c>
      <c r="B1210" t="s">
        <v>61</v>
      </c>
      <c r="C1210">
        <v>55</v>
      </c>
      <c r="D1210" t="s">
        <v>28</v>
      </c>
      <c r="E1210" t="s">
        <v>22</v>
      </c>
      <c r="F1210" t="s">
        <v>22</v>
      </c>
      <c r="G1210">
        <v>0</v>
      </c>
      <c r="H1210">
        <v>119.7</v>
      </c>
      <c r="I1210">
        <v>148</v>
      </c>
      <c r="J1210">
        <v>20.350000000000001</v>
      </c>
      <c r="K1210">
        <v>231.8</v>
      </c>
      <c r="L1210">
        <v>96</v>
      </c>
      <c r="M1210">
        <v>19.7</v>
      </c>
      <c r="N1210">
        <v>222.3</v>
      </c>
      <c r="O1210">
        <v>113</v>
      </c>
      <c r="P1210">
        <v>10</v>
      </c>
      <c r="Q1210">
        <v>4.5999999999999996</v>
      </c>
      <c r="R1210">
        <v>2</v>
      </c>
      <c r="S1210">
        <v>1.24</v>
      </c>
      <c r="T1210">
        <v>2</v>
      </c>
      <c r="U1210" t="s">
        <v>22</v>
      </c>
      <c r="V1210">
        <f>IF(tbl_Customers[[#This Row],[churn]] = "yes", 1, 0)</f>
        <v>0</v>
      </c>
      <c r="W1210" t="str">
        <f>IF(tbl_Customers[[#This Row],[number_customer_service_calls]] &lt;= 1, "0-1 Calls", IF(tbl_Customers[[#This Row],[number_customer_service_calls]] &lt;= 3, "2-3 Calls", IF(tbl_Customers[[#This Row],[number_customer_service_calls]] &lt;=5, "4-5 Calls", "6+ Calls")))</f>
        <v>2-3 Calls</v>
      </c>
      <c r="X1210" t="str">
        <f>IF(tbl_Customers[[#This Row],[account_length]] &lt;= 50, "0-50", IF(tbl_Customers[[#This Row],[account_length]] &lt;=100, "51-100", IF(tbl_Customers[[#This Row],[account_length]] &lt;= 150, "101-150", "151+")))</f>
        <v>51-100</v>
      </c>
      <c r="Y1210" t="str">
        <f>IF(tbl_Customers[[#This Row],[total_intl_charge]] &lt;= 3, "Low Charges", "High Charges")</f>
        <v>Low Charges</v>
      </c>
      <c r="Z1210" t="str">
        <f>IF(tbl_Customers[[#This Row],[total_eve_calls]]&lt;=80,"Low Calls",
IF(tbl_Customers[[#This Row],[total_eve_calls]]&lt;=120,"Medium Calls","High Calls"))</f>
        <v>Medium Calls</v>
      </c>
      <c r="AA1210" t="str">
        <f>IF(tbl_Customers[[#This Row],[total_eve_charge]]&lt;=15,"Low Charges",
IF(tbl_Customers[[#This Row],[total_eve_charge]]&lt;=20,"Medium Charges","High Charges"))</f>
        <v>Medium Charges</v>
      </c>
      <c r="AB1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0" t="str">
        <f>IF(tbl_Customers[[#This Row],[number_vmail_messages]] = 0, "No Usage", IF(tbl_Customers[[#This Row],[number_vmail_messages]] &lt;= 20, "Low Usage", IF(tbl_Customers[[#This Row],[number_vmail_messages]] &lt;= 40, "Medium Usgae", "High Usage")))</f>
        <v>No Usage</v>
      </c>
      <c r="AD1210" t="str">
        <f>IF(tbl_Customers[[#This Row],[total_day_minutes]]&lt;=150,"Low Usage", IF(tbl_Customers[[#This Row],[total_day_minutes]]&lt;=200,"Medium Usage", IF(tbl_Customers[[#This Row],[total_day_minutes]]&lt;=250,"High Usage","Very High Usage")))</f>
        <v>Low Usage</v>
      </c>
      <c r="AE1210" t="str">
        <f>IF(tbl_Customers[[#This Row],[total_intl_calls]]&lt;=5,"Low Calls", IF(tbl_Customers[[#This Row],[total_intl_calls]]&lt;=10, "Medium Calls", "High Calls"))</f>
        <v>Low Calls</v>
      </c>
      <c r="AF12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10" s="36" t="str">
        <f>IF(tbl_Customers[[#This Row],[Churn_Risk_Score]]&gt;=10,"High Risk", IF(tbl_Customers[[#This Row],[Churn_Risk_Score]]&gt;=5,"Medium Risk","Low Risk"))</f>
        <v>Low Risk</v>
      </c>
    </row>
    <row r="1211" spans="1:33" x14ac:dyDescent="0.35">
      <c r="A1211">
        <v>1210</v>
      </c>
      <c r="B1211" t="s">
        <v>38</v>
      </c>
      <c r="C1211">
        <v>86</v>
      </c>
      <c r="D1211" t="s">
        <v>21</v>
      </c>
      <c r="E1211" t="s">
        <v>22</v>
      </c>
      <c r="F1211" t="s">
        <v>23</v>
      </c>
      <c r="G1211">
        <v>30</v>
      </c>
      <c r="H1211">
        <v>99.9</v>
      </c>
      <c r="I1211">
        <v>84</v>
      </c>
      <c r="J1211">
        <v>16.98</v>
      </c>
      <c r="K1211">
        <v>263.5</v>
      </c>
      <c r="L1211">
        <v>125</v>
      </c>
      <c r="M1211">
        <v>22.4</v>
      </c>
      <c r="N1211">
        <v>254.7</v>
      </c>
      <c r="O1211">
        <v>90</v>
      </c>
      <c r="P1211">
        <v>11.46</v>
      </c>
      <c r="Q1211">
        <v>9.8000000000000007</v>
      </c>
      <c r="R1211">
        <v>7</v>
      </c>
      <c r="S1211">
        <v>2.65</v>
      </c>
      <c r="T1211">
        <v>2</v>
      </c>
      <c r="U1211" t="s">
        <v>22</v>
      </c>
      <c r="V1211">
        <f>IF(tbl_Customers[[#This Row],[churn]] = "yes", 1, 0)</f>
        <v>0</v>
      </c>
      <c r="W1211" t="str">
        <f>IF(tbl_Customers[[#This Row],[number_customer_service_calls]] &lt;= 1, "0-1 Calls", IF(tbl_Customers[[#This Row],[number_customer_service_calls]] &lt;= 3, "2-3 Calls", IF(tbl_Customers[[#This Row],[number_customer_service_calls]] &lt;=5, "4-5 Calls", "6+ Calls")))</f>
        <v>2-3 Calls</v>
      </c>
      <c r="X1211" t="str">
        <f>IF(tbl_Customers[[#This Row],[account_length]] &lt;= 50, "0-50", IF(tbl_Customers[[#This Row],[account_length]] &lt;=100, "51-100", IF(tbl_Customers[[#This Row],[account_length]] &lt;= 150, "101-150", "151+")))</f>
        <v>51-100</v>
      </c>
      <c r="Y1211" t="str">
        <f>IF(tbl_Customers[[#This Row],[total_intl_charge]] &lt;= 3, "Low Charges", "High Charges")</f>
        <v>Low Charges</v>
      </c>
      <c r="Z1211" t="str">
        <f>IF(tbl_Customers[[#This Row],[total_eve_calls]]&lt;=80,"Low Calls",
IF(tbl_Customers[[#This Row],[total_eve_calls]]&lt;=120,"Medium Calls","High Calls"))</f>
        <v>High Calls</v>
      </c>
      <c r="AA1211" t="str">
        <f>IF(tbl_Customers[[#This Row],[total_eve_charge]]&lt;=15,"Low Charges",
IF(tbl_Customers[[#This Row],[total_eve_charge]]&lt;=20,"Medium Charges","High Charges"))</f>
        <v>High Charges</v>
      </c>
      <c r="AB1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1" t="str">
        <f>IF(tbl_Customers[[#This Row],[number_vmail_messages]] = 0, "No Usage", IF(tbl_Customers[[#This Row],[number_vmail_messages]] &lt;= 20, "Low Usage", IF(tbl_Customers[[#This Row],[number_vmail_messages]] &lt;= 40, "Medium Usgae", "High Usage")))</f>
        <v>Medium Usgae</v>
      </c>
      <c r="AD1211" t="str">
        <f>IF(tbl_Customers[[#This Row],[total_day_minutes]]&lt;=150,"Low Usage", IF(tbl_Customers[[#This Row],[total_day_minutes]]&lt;=200,"Medium Usage", IF(tbl_Customers[[#This Row],[total_day_minutes]]&lt;=250,"High Usage","Very High Usage")))</f>
        <v>Low Usage</v>
      </c>
      <c r="AE1211" t="str">
        <f>IF(tbl_Customers[[#This Row],[total_intl_calls]]&lt;=5,"Low Calls", IF(tbl_Customers[[#This Row],[total_intl_calls]]&lt;=10, "Medium Calls", "High Calls"))</f>
        <v>Medium Calls</v>
      </c>
      <c r="AF12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11" s="36" t="str">
        <f>IF(tbl_Customers[[#This Row],[Churn_Risk_Score]]&gt;=10,"High Risk", IF(tbl_Customers[[#This Row],[Churn_Risk_Score]]&gt;=5,"Medium Risk","Low Risk"))</f>
        <v>Low Risk</v>
      </c>
    </row>
    <row r="1212" spans="1:33" x14ac:dyDescent="0.35">
      <c r="A1212">
        <v>1211</v>
      </c>
      <c r="B1212" t="s">
        <v>33</v>
      </c>
      <c r="C1212">
        <v>176</v>
      </c>
      <c r="D1212" t="s">
        <v>21</v>
      </c>
      <c r="E1212" t="s">
        <v>22</v>
      </c>
      <c r="F1212" t="s">
        <v>22</v>
      </c>
      <c r="G1212">
        <v>0</v>
      </c>
      <c r="H1212">
        <v>250.9</v>
      </c>
      <c r="I1212">
        <v>108</v>
      </c>
      <c r="J1212">
        <v>42.65</v>
      </c>
      <c r="K1212">
        <v>171.4</v>
      </c>
      <c r="L1212">
        <v>100</v>
      </c>
      <c r="M1212">
        <v>14.57</v>
      </c>
      <c r="N1212">
        <v>148.6</v>
      </c>
      <c r="O1212">
        <v>85</v>
      </c>
      <c r="P1212">
        <v>6.69</v>
      </c>
      <c r="Q1212">
        <v>9.6</v>
      </c>
      <c r="R1212">
        <v>6</v>
      </c>
      <c r="S1212">
        <v>2.59</v>
      </c>
      <c r="T1212">
        <v>2</v>
      </c>
      <c r="U1212" t="s">
        <v>22</v>
      </c>
      <c r="V1212">
        <f>IF(tbl_Customers[[#This Row],[churn]] = "yes", 1, 0)</f>
        <v>0</v>
      </c>
      <c r="W1212" t="str">
        <f>IF(tbl_Customers[[#This Row],[number_customer_service_calls]] &lt;= 1, "0-1 Calls", IF(tbl_Customers[[#This Row],[number_customer_service_calls]] &lt;= 3, "2-3 Calls", IF(tbl_Customers[[#This Row],[number_customer_service_calls]] &lt;=5, "4-5 Calls", "6+ Calls")))</f>
        <v>2-3 Calls</v>
      </c>
      <c r="X1212" t="str">
        <f>IF(tbl_Customers[[#This Row],[account_length]] &lt;= 50, "0-50", IF(tbl_Customers[[#This Row],[account_length]] &lt;=100, "51-100", IF(tbl_Customers[[#This Row],[account_length]] &lt;= 150, "101-150", "151+")))</f>
        <v>151+</v>
      </c>
      <c r="Y1212" t="str">
        <f>IF(tbl_Customers[[#This Row],[total_intl_charge]] &lt;= 3, "Low Charges", "High Charges")</f>
        <v>Low Charges</v>
      </c>
      <c r="Z1212" t="str">
        <f>IF(tbl_Customers[[#This Row],[total_eve_calls]]&lt;=80,"Low Calls",
IF(tbl_Customers[[#This Row],[total_eve_calls]]&lt;=120,"Medium Calls","High Calls"))</f>
        <v>Medium Calls</v>
      </c>
      <c r="AA1212" t="str">
        <f>IF(tbl_Customers[[#This Row],[total_eve_charge]]&lt;=15,"Low Charges",
IF(tbl_Customers[[#This Row],[total_eve_charge]]&lt;=20,"Medium Charges","High Charges"))</f>
        <v>Low Charges</v>
      </c>
      <c r="AB1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2" t="str">
        <f>IF(tbl_Customers[[#This Row],[number_vmail_messages]] = 0, "No Usage", IF(tbl_Customers[[#This Row],[number_vmail_messages]] &lt;= 20, "Low Usage", IF(tbl_Customers[[#This Row],[number_vmail_messages]] &lt;= 40, "Medium Usgae", "High Usage")))</f>
        <v>No Usage</v>
      </c>
      <c r="AD1212" t="str">
        <f>IF(tbl_Customers[[#This Row],[total_day_minutes]]&lt;=150,"Low Usage", IF(tbl_Customers[[#This Row],[total_day_minutes]]&lt;=200,"Medium Usage", IF(tbl_Customers[[#This Row],[total_day_minutes]]&lt;=250,"High Usage","Very High Usage")))</f>
        <v>Very High Usage</v>
      </c>
      <c r="AE1212" t="str">
        <f>IF(tbl_Customers[[#This Row],[total_intl_calls]]&lt;=5,"Low Calls", IF(tbl_Customers[[#This Row],[total_intl_calls]]&lt;=10, "Medium Calls", "High Calls"))</f>
        <v>Medium Calls</v>
      </c>
      <c r="AF12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12" s="36" t="str">
        <f>IF(tbl_Customers[[#This Row],[Churn_Risk_Score]]&gt;=10,"High Risk", IF(tbl_Customers[[#This Row],[Churn_Risk_Score]]&gt;=5,"Medium Risk","Low Risk"))</f>
        <v>Medium Risk</v>
      </c>
    </row>
    <row r="1213" spans="1:33" x14ac:dyDescent="0.35">
      <c r="A1213">
        <v>1212</v>
      </c>
      <c r="B1213" t="s">
        <v>68</v>
      </c>
      <c r="C1213">
        <v>96</v>
      </c>
      <c r="D1213" t="s">
        <v>21</v>
      </c>
      <c r="E1213" t="s">
        <v>23</v>
      </c>
      <c r="F1213" t="s">
        <v>22</v>
      </c>
      <c r="G1213">
        <v>0</v>
      </c>
      <c r="H1213">
        <v>200.6</v>
      </c>
      <c r="I1213">
        <v>117</v>
      </c>
      <c r="J1213">
        <v>34.1</v>
      </c>
      <c r="K1213">
        <v>289.5</v>
      </c>
      <c r="L1213">
        <v>120</v>
      </c>
      <c r="M1213">
        <v>24.61</v>
      </c>
      <c r="N1213">
        <v>98.3</v>
      </c>
      <c r="O1213">
        <v>95</v>
      </c>
      <c r="P1213">
        <v>4.42</v>
      </c>
      <c r="Q1213">
        <v>11.2</v>
      </c>
      <c r="R1213">
        <v>5</v>
      </c>
      <c r="S1213">
        <v>3.02</v>
      </c>
      <c r="T1213">
        <v>2</v>
      </c>
      <c r="U1213" t="s">
        <v>22</v>
      </c>
      <c r="V1213">
        <f>IF(tbl_Customers[[#This Row],[churn]] = "yes", 1, 0)</f>
        <v>0</v>
      </c>
      <c r="W1213" t="str">
        <f>IF(tbl_Customers[[#This Row],[number_customer_service_calls]] &lt;= 1, "0-1 Calls", IF(tbl_Customers[[#This Row],[number_customer_service_calls]] &lt;= 3, "2-3 Calls", IF(tbl_Customers[[#This Row],[number_customer_service_calls]] &lt;=5, "4-5 Calls", "6+ Calls")))</f>
        <v>2-3 Calls</v>
      </c>
      <c r="X1213" t="str">
        <f>IF(tbl_Customers[[#This Row],[account_length]] &lt;= 50, "0-50", IF(tbl_Customers[[#This Row],[account_length]] &lt;=100, "51-100", IF(tbl_Customers[[#This Row],[account_length]] &lt;= 150, "101-150", "151+")))</f>
        <v>51-100</v>
      </c>
      <c r="Y1213" t="str">
        <f>IF(tbl_Customers[[#This Row],[total_intl_charge]] &lt;= 3, "Low Charges", "High Charges")</f>
        <v>High Charges</v>
      </c>
      <c r="Z1213" t="str">
        <f>IF(tbl_Customers[[#This Row],[total_eve_calls]]&lt;=80,"Low Calls",
IF(tbl_Customers[[#This Row],[total_eve_calls]]&lt;=120,"Medium Calls","High Calls"))</f>
        <v>Medium Calls</v>
      </c>
      <c r="AA1213" t="str">
        <f>IF(tbl_Customers[[#This Row],[total_eve_charge]]&lt;=15,"Low Charges",
IF(tbl_Customers[[#This Row],[total_eve_charge]]&lt;=20,"Medium Charges","High Charges"))</f>
        <v>High Charges</v>
      </c>
      <c r="AB1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3" t="str">
        <f>IF(tbl_Customers[[#This Row],[number_vmail_messages]] = 0, "No Usage", IF(tbl_Customers[[#This Row],[number_vmail_messages]] &lt;= 20, "Low Usage", IF(tbl_Customers[[#This Row],[number_vmail_messages]] &lt;= 40, "Medium Usgae", "High Usage")))</f>
        <v>No Usage</v>
      </c>
      <c r="AD1213" t="str">
        <f>IF(tbl_Customers[[#This Row],[total_day_minutes]]&lt;=150,"Low Usage", IF(tbl_Customers[[#This Row],[total_day_minutes]]&lt;=200,"Medium Usage", IF(tbl_Customers[[#This Row],[total_day_minutes]]&lt;=250,"High Usage","Very High Usage")))</f>
        <v>High Usage</v>
      </c>
      <c r="AE1213" t="str">
        <f>IF(tbl_Customers[[#This Row],[total_intl_calls]]&lt;=5,"Low Calls", IF(tbl_Customers[[#This Row],[total_intl_calls]]&lt;=10, "Medium Calls", "High Calls"))</f>
        <v>Low Calls</v>
      </c>
      <c r="AF12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13" s="36" t="str">
        <f>IF(tbl_Customers[[#This Row],[Churn_Risk_Score]]&gt;=10,"High Risk", IF(tbl_Customers[[#This Row],[Churn_Risk_Score]]&gt;=5,"Medium Risk","Low Risk"))</f>
        <v>Medium Risk</v>
      </c>
    </row>
    <row r="1214" spans="1:33" x14ac:dyDescent="0.35">
      <c r="A1214">
        <v>1213</v>
      </c>
      <c r="B1214" t="s">
        <v>31</v>
      </c>
      <c r="C1214">
        <v>11</v>
      </c>
      <c r="D1214" t="s">
        <v>28</v>
      </c>
      <c r="E1214" t="s">
        <v>22</v>
      </c>
      <c r="F1214" t="s">
        <v>23</v>
      </c>
      <c r="G1214">
        <v>38</v>
      </c>
      <c r="H1214">
        <v>209.8</v>
      </c>
      <c r="I1214">
        <v>130</v>
      </c>
      <c r="J1214">
        <v>35.67</v>
      </c>
      <c r="K1214">
        <v>196.6</v>
      </c>
      <c r="L1214">
        <v>84</v>
      </c>
      <c r="M1214">
        <v>16.71</v>
      </c>
      <c r="N1214">
        <v>233</v>
      </c>
      <c r="O1214">
        <v>79</v>
      </c>
      <c r="P1214">
        <v>10.49</v>
      </c>
      <c r="Q1214">
        <v>7</v>
      </c>
      <c r="R1214">
        <v>7</v>
      </c>
      <c r="S1214">
        <v>1.89</v>
      </c>
      <c r="T1214">
        <v>1</v>
      </c>
      <c r="U1214" t="s">
        <v>22</v>
      </c>
      <c r="V1214">
        <f>IF(tbl_Customers[[#This Row],[churn]] = "yes", 1, 0)</f>
        <v>0</v>
      </c>
      <c r="W1214" t="str">
        <f>IF(tbl_Customers[[#This Row],[number_customer_service_calls]] &lt;= 1, "0-1 Calls", IF(tbl_Customers[[#This Row],[number_customer_service_calls]] &lt;= 3, "2-3 Calls", IF(tbl_Customers[[#This Row],[number_customer_service_calls]] &lt;=5, "4-5 Calls", "6+ Calls")))</f>
        <v>0-1 Calls</v>
      </c>
      <c r="X1214" t="str">
        <f>IF(tbl_Customers[[#This Row],[account_length]] &lt;= 50, "0-50", IF(tbl_Customers[[#This Row],[account_length]] &lt;=100, "51-100", IF(tbl_Customers[[#This Row],[account_length]] &lt;= 150, "101-150", "151+")))</f>
        <v>0-50</v>
      </c>
      <c r="Y1214" t="str">
        <f>IF(tbl_Customers[[#This Row],[total_intl_charge]] &lt;= 3, "Low Charges", "High Charges")</f>
        <v>Low Charges</v>
      </c>
      <c r="Z1214" t="str">
        <f>IF(tbl_Customers[[#This Row],[total_eve_calls]]&lt;=80,"Low Calls",
IF(tbl_Customers[[#This Row],[total_eve_calls]]&lt;=120,"Medium Calls","High Calls"))</f>
        <v>Medium Calls</v>
      </c>
      <c r="AA1214" t="str">
        <f>IF(tbl_Customers[[#This Row],[total_eve_charge]]&lt;=15,"Low Charges",
IF(tbl_Customers[[#This Row],[total_eve_charge]]&lt;=20,"Medium Charges","High Charges"))</f>
        <v>Medium Charges</v>
      </c>
      <c r="AB1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4" t="str">
        <f>IF(tbl_Customers[[#This Row],[number_vmail_messages]] = 0, "No Usage", IF(tbl_Customers[[#This Row],[number_vmail_messages]] &lt;= 20, "Low Usage", IF(tbl_Customers[[#This Row],[number_vmail_messages]] &lt;= 40, "Medium Usgae", "High Usage")))</f>
        <v>Medium Usgae</v>
      </c>
      <c r="AD1214" t="str">
        <f>IF(tbl_Customers[[#This Row],[total_day_minutes]]&lt;=150,"Low Usage", IF(tbl_Customers[[#This Row],[total_day_minutes]]&lt;=200,"Medium Usage", IF(tbl_Customers[[#This Row],[total_day_minutes]]&lt;=250,"High Usage","Very High Usage")))</f>
        <v>High Usage</v>
      </c>
      <c r="AE1214" t="str">
        <f>IF(tbl_Customers[[#This Row],[total_intl_calls]]&lt;=5,"Low Calls", IF(tbl_Customers[[#This Row],[total_intl_calls]]&lt;=10, "Medium Calls", "High Calls"))</f>
        <v>Medium Calls</v>
      </c>
      <c r="AF12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14" s="36" t="str">
        <f>IF(tbl_Customers[[#This Row],[Churn_Risk_Score]]&gt;=10,"High Risk", IF(tbl_Customers[[#This Row],[Churn_Risk_Score]]&gt;=5,"Medium Risk","Low Risk"))</f>
        <v>Low Risk</v>
      </c>
    </row>
    <row r="1215" spans="1:33" x14ac:dyDescent="0.35">
      <c r="A1215">
        <v>1214</v>
      </c>
      <c r="B1215" t="s">
        <v>31</v>
      </c>
      <c r="C1215">
        <v>48</v>
      </c>
      <c r="D1215" t="s">
        <v>21</v>
      </c>
      <c r="E1215" t="s">
        <v>22</v>
      </c>
      <c r="F1215" t="s">
        <v>23</v>
      </c>
      <c r="G1215">
        <v>34</v>
      </c>
      <c r="H1215">
        <v>198</v>
      </c>
      <c r="I1215">
        <v>70</v>
      </c>
      <c r="J1215">
        <v>33.659999999999997</v>
      </c>
      <c r="K1215">
        <v>273.7</v>
      </c>
      <c r="L1215">
        <v>121</v>
      </c>
      <c r="M1215">
        <v>23.26</v>
      </c>
      <c r="N1215">
        <v>217.9</v>
      </c>
      <c r="O1215">
        <v>71</v>
      </c>
      <c r="P1215">
        <v>9.81</v>
      </c>
      <c r="Q1215">
        <v>7.6</v>
      </c>
      <c r="R1215">
        <v>4</v>
      </c>
      <c r="S1215">
        <v>2.0499999999999998</v>
      </c>
      <c r="T1215">
        <v>1</v>
      </c>
      <c r="U1215" t="s">
        <v>22</v>
      </c>
      <c r="V1215">
        <f>IF(tbl_Customers[[#This Row],[churn]] = "yes", 1, 0)</f>
        <v>0</v>
      </c>
      <c r="W1215" t="str">
        <f>IF(tbl_Customers[[#This Row],[number_customer_service_calls]] &lt;= 1, "0-1 Calls", IF(tbl_Customers[[#This Row],[number_customer_service_calls]] &lt;= 3, "2-3 Calls", IF(tbl_Customers[[#This Row],[number_customer_service_calls]] &lt;=5, "4-5 Calls", "6+ Calls")))</f>
        <v>0-1 Calls</v>
      </c>
      <c r="X1215" t="str">
        <f>IF(tbl_Customers[[#This Row],[account_length]] &lt;= 50, "0-50", IF(tbl_Customers[[#This Row],[account_length]] &lt;=100, "51-100", IF(tbl_Customers[[#This Row],[account_length]] &lt;= 150, "101-150", "151+")))</f>
        <v>0-50</v>
      </c>
      <c r="Y1215" t="str">
        <f>IF(tbl_Customers[[#This Row],[total_intl_charge]] &lt;= 3, "Low Charges", "High Charges")</f>
        <v>Low Charges</v>
      </c>
      <c r="Z1215" t="str">
        <f>IF(tbl_Customers[[#This Row],[total_eve_calls]]&lt;=80,"Low Calls",
IF(tbl_Customers[[#This Row],[total_eve_calls]]&lt;=120,"Medium Calls","High Calls"))</f>
        <v>High Calls</v>
      </c>
      <c r="AA1215" t="str">
        <f>IF(tbl_Customers[[#This Row],[total_eve_charge]]&lt;=15,"Low Charges",
IF(tbl_Customers[[#This Row],[total_eve_charge]]&lt;=20,"Medium Charges","High Charges"))</f>
        <v>High Charges</v>
      </c>
      <c r="AB1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5" t="str">
        <f>IF(tbl_Customers[[#This Row],[number_vmail_messages]] = 0, "No Usage", IF(tbl_Customers[[#This Row],[number_vmail_messages]] &lt;= 20, "Low Usage", IF(tbl_Customers[[#This Row],[number_vmail_messages]] &lt;= 40, "Medium Usgae", "High Usage")))</f>
        <v>Medium Usgae</v>
      </c>
      <c r="AD1215" t="str">
        <f>IF(tbl_Customers[[#This Row],[total_day_minutes]]&lt;=150,"Low Usage", IF(tbl_Customers[[#This Row],[total_day_minutes]]&lt;=200,"Medium Usage", IF(tbl_Customers[[#This Row],[total_day_minutes]]&lt;=250,"High Usage","Very High Usage")))</f>
        <v>Medium Usage</v>
      </c>
      <c r="AE1215" t="str">
        <f>IF(tbl_Customers[[#This Row],[total_intl_calls]]&lt;=5,"Low Calls", IF(tbl_Customers[[#This Row],[total_intl_calls]]&lt;=10, "Medium Calls", "High Calls"))</f>
        <v>Low Calls</v>
      </c>
      <c r="AF12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15" s="36" t="str">
        <f>IF(tbl_Customers[[#This Row],[Churn_Risk_Score]]&gt;=10,"High Risk", IF(tbl_Customers[[#This Row],[Churn_Risk_Score]]&gt;=5,"Medium Risk","Low Risk"))</f>
        <v>Low Risk</v>
      </c>
    </row>
    <row r="1216" spans="1:33" x14ac:dyDescent="0.35">
      <c r="A1216">
        <v>1215</v>
      </c>
      <c r="B1216" t="s">
        <v>24</v>
      </c>
      <c r="C1216">
        <v>127</v>
      </c>
      <c r="D1216" t="s">
        <v>28</v>
      </c>
      <c r="E1216" t="s">
        <v>22</v>
      </c>
      <c r="F1216" t="s">
        <v>22</v>
      </c>
      <c r="G1216">
        <v>0</v>
      </c>
      <c r="H1216">
        <v>239.8</v>
      </c>
      <c r="I1216">
        <v>107</v>
      </c>
      <c r="J1216">
        <v>40.770000000000003</v>
      </c>
      <c r="K1216">
        <v>128.9</v>
      </c>
      <c r="L1216">
        <v>121</v>
      </c>
      <c r="M1216">
        <v>10.96</v>
      </c>
      <c r="N1216">
        <v>249.9</v>
      </c>
      <c r="O1216">
        <v>110</v>
      </c>
      <c r="P1216">
        <v>11.25</v>
      </c>
      <c r="Q1216">
        <v>11.3</v>
      </c>
      <c r="R1216">
        <v>5</v>
      </c>
      <c r="S1216">
        <v>3.05</v>
      </c>
      <c r="T1216">
        <v>1</v>
      </c>
      <c r="U1216" t="s">
        <v>22</v>
      </c>
      <c r="V1216">
        <f>IF(tbl_Customers[[#This Row],[churn]] = "yes", 1, 0)</f>
        <v>0</v>
      </c>
      <c r="W1216" t="str">
        <f>IF(tbl_Customers[[#This Row],[number_customer_service_calls]] &lt;= 1, "0-1 Calls", IF(tbl_Customers[[#This Row],[number_customer_service_calls]] &lt;= 3, "2-3 Calls", IF(tbl_Customers[[#This Row],[number_customer_service_calls]] &lt;=5, "4-5 Calls", "6+ Calls")))</f>
        <v>0-1 Calls</v>
      </c>
      <c r="X1216" t="str">
        <f>IF(tbl_Customers[[#This Row],[account_length]] &lt;= 50, "0-50", IF(tbl_Customers[[#This Row],[account_length]] &lt;=100, "51-100", IF(tbl_Customers[[#This Row],[account_length]] &lt;= 150, "101-150", "151+")))</f>
        <v>101-150</v>
      </c>
      <c r="Y1216" t="str">
        <f>IF(tbl_Customers[[#This Row],[total_intl_charge]] &lt;= 3, "Low Charges", "High Charges")</f>
        <v>High Charges</v>
      </c>
      <c r="Z1216" t="str">
        <f>IF(tbl_Customers[[#This Row],[total_eve_calls]]&lt;=80,"Low Calls",
IF(tbl_Customers[[#This Row],[total_eve_calls]]&lt;=120,"Medium Calls","High Calls"))</f>
        <v>High Calls</v>
      </c>
      <c r="AA1216" t="str">
        <f>IF(tbl_Customers[[#This Row],[total_eve_charge]]&lt;=15,"Low Charges",
IF(tbl_Customers[[#This Row],[total_eve_charge]]&lt;=20,"Medium Charges","High Charges"))</f>
        <v>Low Charges</v>
      </c>
      <c r="AB1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6" t="str">
        <f>IF(tbl_Customers[[#This Row],[number_vmail_messages]] = 0, "No Usage", IF(tbl_Customers[[#This Row],[number_vmail_messages]] &lt;= 20, "Low Usage", IF(tbl_Customers[[#This Row],[number_vmail_messages]] &lt;= 40, "Medium Usgae", "High Usage")))</f>
        <v>No Usage</v>
      </c>
      <c r="AD1216" t="str">
        <f>IF(tbl_Customers[[#This Row],[total_day_minutes]]&lt;=150,"Low Usage", IF(tbl_Customers[[#This Row],[total_day_minutes]]&lt;=200,"Medium Usage", IF(tbl_Customers[[#This Row],[total_day_minutes]]&lt;=250,"High Usage","Very High Usage")))</f>
        <v>High Usage</v>
      </c>
      <c r="AE1216" t="str">
        <f>IF(tbl_Customers[[#This Row],[total_intl_calls]]&lt;=5,"Low Calls", IF(tbl_Customers[[#This Row],[total_intl_calls]]&lt;=10, "Medium Calls", "High Calls"))</f>
        <v>Low Calls</v>
      </c>
      <c r="AF12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16" s="36" t="str">
        <f>IF(tbl_Customers[[#This Row],[Churn_Risk_Score]]&gt;=10,"High Risk", IF(tbl_Customers[[#This Row],[Churn_Risk_Score]]&gt;=5,"Medium Risk","Low Risk"))</f>
        <v>Low Risk</v>
      </c>
    </row>
    <row r="1217" spans="1:33" x14ac:dyDescent="0.35">
      <c r="A1217">
        <v>1216</v>
      </c>
      <c r="B1217" t="s">
        <v>53</v>
      </c>
      <c r="C1217">
        <v>79</v>
      </c>
      <c r="D1217" t="s">
        <v>28</v>
      </c>
      <c r="E1217" t="s">
        <v>22</v>
      </c>
      <c r="F1217" t="s">
        <v>22</v>
      </c>
      <c r="G1217">
        <v>0</v>
      </c>
      <c r="H1217">
        <v>220.9</v>
      </c>
      <c r="I1217">
        <v>107</v>
      </c>
      <c r="J1217">
        <v>37.549999999999997</v>
      </c>
      <c r="K1217">
        <v>192.2</v>
      </c>
      <c r="L1217">
        <v>97</v>
      </c>
      <c r="M1217">
        <v>16.34</v>
      </c>
      <c r="N1217">
        <v>161</v>
      </c>
      <c r="O1217">
        <v>74</v>
      </c>
      <c r="P1217">
        <v>7.25</v>
      </c>
      <c r="Q1217">
        <v>12.2</v>
      </c>
      <c r="R1217">
        <v>2</v>
      </c>
      <c r="S1217">
        <v>3.29</v>
      </c>
      <c r="T1217">
        <v>1</v>
      </c>
      <c r="U1217" t="s">
        <v>22</v>
      </c>
      <c r="V1217">
        <f>IF(tbl_Customers[[#This Row],[churn]] = "yes", 1, 0)</f>
        <v>0</v>
      </c>
      <c r="W1217" t="str">
        <f>IF(tbl_Customers[[#This Row],[number_customer_service_calls]] &lt;= 1, "0-1 Calls", IF(tbl_Customers[[#This Row],[number_customer_service_calls]] &lt;= 3, "2-3 Calls", IF(tbl_Customers[[#This Row],[number_customer_service_calls]] &lt;=5, "4-5 Calls", "6+ Calls")))</f>
        <v>0-1 Calls</v>
      </c>
      <c r="X1217" t="str">
        <f>IF(tbl_Customers[[#This Row],[account_length]] &lt;= 50, "0-50", IF(tbl_Customers[[#This Row],[account_length]] &lt;=100, "51-100", IF(tbl_Customers[[#This Row],[account_length]] &lt;= 150, "101-150", "151+")))</f>
        <v>51-100</v>
      </c>
      <c r="Y1217" t="str">
        <f>IF(tbl_Customers[[#This Row],[total_intl_charge]] &lt;= 3, "Low Charges", "High Charges")</f>
        <v>High Charges</v>
      </c>
      <c r="Z1217" t="str">
        <f>IF(tbl_Customers[[#This Row],[total_eve_calls]]&lt;=80,"Low Calls",
IF(tbl_Customers[[#This Row],[total_eve_calls]]&lt;=120,"Medium Calls","High Calls"))</f>
        <v>Medium Calls</v>
      </c>
      <c r="AA1217" t="str">
        <f>IF(tbl_Customers[[#This Row],[total_eve_charge]]&lt;=15,"Low Charges",
IF(tbl_Customers[[#This Row],[total_eve_charge]]&lt;=20,"Medium Charges","High Charges"))</f>
        <v>Medium Charges</v>
      </c>
      <c r="AB1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7" t="str">
        <f>IF(tbl_Customers[[#This Row],[number_vmail_messages]] = 0, "No Usage", IF(tbl_Customers[[#This Row],[number_vmail_messages]] &lt;= 20, "Low Usage", IF(tbl_Customers[[#This Row],[number_vmail_messages]] &lt;= 40, "Medium Usgae", "High Usage")))</f>
        <v>No Usage</v>
      </c>
      <c r="AD1217" t="str">
        <f>IF(tbl_Customers[[#This Row],[total_day_minutes]]&lt;=150,"Low Usage", IF(tbl_Customers[[#This Row],[total_day_minutes]]&lt;=200,"Medium Usage", IF(tbl_Customers[[#This Row],[total_day_minutes]]&lt;=250,"High Usage","Very High Usage")))</f>
        <v>High Usage</v>
      </c>
      <c r="AE1217" t="str">
        <f>IF(tbl_Customers[[#This Row],[total_intl_calls]]&lt;=5,"Low Calls", IF(tbl_Customers[[#This Row],[total_intl_calls]]&lt;=10, "Medium Calls", "High Calls"))</f>
        <v>Low Calls</v>
      </c>
      <c r="AF12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17" s="36" t="str">
        <f>IF(tbl_Customers[[#This Row],[Churn_Risk_Score]]&gt;=10,"High Risk", IF(tbl_Customers[[#This Row],[Churn_Risk_Score]]&gt;=5,"Medium Risk","Low Risk"))</f>
        <v>Low Risk</v>
      </c>
    </row>
    <row r="1218" spans="1:33" x14ac:dyDescent="0.35">
      <c r="A1218">
        <v>1217</v>
      </c>
      <c r="B1218" t="s">
        <v>53</v>
      </c>
      <c r="C1218">
        <v>83</v>
      </c>
      <c r="D1218" t="s">
        <v>28</v>
      </c>
      <c r="E1218" t="s">
        <v>22</v>
      </c>
      <c r="F1218" t="s">
        <v>23</v>
      </c>
      <c r="G1218">
        <v>26</v>
      </c>
      <c r="H1218">
        <v>226.4</v>
      </c>
      <c r="I1218">
        <v>117</v>
      </c>
      <c r="J1218">
        <v>38.49</v>
      </c>
      <c r="K1218">
        <v>234.7</v>
      </c>
      <c r="L1218">
        <v>97</v>
      </c>
      <c r="M1218">
        <v>19.95</v>
      </c>
      <c r="N1218">
        <v>133.6</v>
      </c>
      <c r="O1218">
        <v>82</v>
      </c>
      <c r="P1218">
        <v>6.01</v>
      </c>
      <c r="Q1218">
        <v>10.8</v>
      </c>
      <c r="R1218">
        <v>7</v>
      </c>
      <c r="S1218">
        <v>2.92</v>
      </c>
      <c r="T1218">
        <v>1</v>
      </c>
      <c r="U1218" t="s">
        <v>22</v>
      </c>
      <c r="V1218">
        <f>IF(tbl_Customers[[#This Row],[churn]] = "yes", 1, 0)</f>
        <v>0</v>
      </c>
      <c r="W1218" t="str">
        <f>IF(tbl_Customers[[#This Row],[number_customer_service_calls]] &lt;= 1, "0-1 Calls", IF(tbl_Customers[[#This Row],[number_customer_service_calls]] &lt;= 3, "2-3 Calls", IF(tbl_Customers[[#This Row],[number_customer_service_calls]] &lt;=5, "4-5 Calls", "6+ Calls")))</f>
        <v>0-1 Calls</v>
      </c>
      <c r="X1218" t="str">
        <f>IF(tbl_Customers[[#This Row],[account_length]] &lt;= 50, "0-50", IF(tbl_Customers[[#This Row],[account_length]] &lt;=100, "51-100", IF(tbl_Customers[[#This Row],[account_length]] &lt;= 150, "101-150", "151+")))</f>
        <v>51-100</v>
      </c>
      <c r="Y1218" t="str">
        <f>IF(tbl_Customers[[#This Row],[total_intl_charge]] &lt;= 3, "Low Charges", "High Charges")</f>
        <v>Low Charges</v>
      </c>
      <c r="Z1218" t="str">
        <f>IF(tbl_Customers[[#This Row],[total_eve_calls]]&lt;=80,"Low Calls",
IF(tbl_Customers[[#This Row],[total_eve_calls]]&lt;=120,"Medium Calls","High Calls"))</f>
        <v>Medium Calls</v>
      </c>
      <c r="AA1218" t="str">
        <f>IF(tbl_Customers[[#This Row],[total_eve_charge]]&lt;=15,"Low Charges",
IF(tbl_Customers[[#This Row],[total_eve_charge]]&lt;=20,"Medium Charges","High Charges"))</f>
        <v>Medium Charges</v>
      </c>
      <c r="AB1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8" t="str">
        <f>IF(tbl_Customers[[#This Row],[number_vmail_messages]] = 0, "No Usage", IF(tbl_Customers[[#This Row],[number_vmail_messages]] &lt;= 20, "Low Usage", IF(tbl_Customers[[#This Row],[number_vmail_messages]] &lt;= 40, "Medium Usgae", "High Usage")))</f>
        <v>Medium Usgae</v>
      </c>
      <c r="AD1218" t="str">
        <f>IF(tbl_Customers[[#This Row],[total_day_minutes]]&lt;=150,"Low Usage", IF(tbl_Customers[[#This Row],[total_day_minutes]]&lt;=200,"Medium Usage", IF(tbl_Customers[[#This Row],[total_day_minutes]]&lt;=250,"High Usage","Very High Usage")))</f>
        <v>High Usage</v>
      </c>
      <c r="AE1218" t="str">
        <f>IF(tbl_Customers[[#This Row],[total_intl_calls]]&lt;=5,"Low Calls", IF(tbl_Customers[[#This Row],[total_intl_calls]]&lt;=10, "Medium Calls", "High Calls"))</f>
        <v>Medium Calls</v>
      </c>
      <c r="AF12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18" s="36" t="str">
        <f>IF(tbl_Customers[[#This Row],[Churn_Risk_Score]]&gt;=10,"High Risk", IF(tbl_Customers[[#This Row],[Churn_Risk_Score]]&gt;=5,"Medium Risk","Low Risk"))</f>
        <v>Low Risk</v>
      </c>
    </row>
    <row r="1219" spans="1:33" x14ac:dyDescent="0.35">
      <c r="A1219">
        <v>1218</v>
      </c>
      <c r="B1219" t="s">
        <v>75</v>
      </c>
      <c r="C1219">
        <v>60</v>
      </c>
      <c r="D1219" t="s">
        <v>28</v>
      </c>
      <c r="E1219" t="s">
        <v>22</v>
      </c>
      <c r="F1219" t="s">
        <v>22</v>
      </c>
      <c r="G1219">
        <v>0</v>
      </c>
      <c r="H1219">
        <v>203.2</v>
      </c>
      <c r="I1219">
        <v>99</v>
      </c>
      <c r="J1219">
        <v>34.54</v>
      </c>
      <c r="K1219">
        <v>235.8</v>
      </c>
      <c r="L1219">
        <v>131</v>
      </c>
      <c r="M1219">
        <v>20.04</v>
      </c>
      <c r="N1219">
        <v>224.9</v>
      </c>
      <c r="O1219">
        <v>112</v>
      </c>
      <c r="P1219">
        <v>10.119999999999999</v>
      </c>
      <c r="Q1219">
        <v>15.1</v>
      </c>
      <c r="R1219">
        <v>6</v>
      </c>
      <c r="S1219">
        <v>4.08</v>
      </c>
      <c r="T1219">
        <v>2</v>
      </c>
      <c r="U1219" t="s">
        <v>22</v>
      </c>
      <c r="V1219">
        <f>IF(tbl_Customers[[#This Row],[churn]] = "yes", 1, 0)</f>
        <v>0</v>
      </c>
      <c r="W1219" t="str">
        <f>IF(tbl_Customers[[#This Row],[number_customer_service_calls]] &lt;= 1, "0-1 Calls", IF(tbl_Customers[[#This Row],[number_customer_service_calls]] &lt;= 3, "2-3 Calls", IF(tbl_Customers[[#This Row],[number_customer_service_calls]] &lt;=5, "4-5 Calls", "6+ Calls")))</f>
        <v>2-3 Calls</v>
      </c>
      <c r="X1219" t="str">
        <f>IF(tbl_Customers[[#This Row],[account_length]] &lt;= 50, "0-50", IF(tbl_Customers[[#This Row],[account_length]] &lt;=100, "51-100", IF(tbl_Customers[[#This Row],[account_length]] &lt;= 150, "101-150", "151+")))</f>
        <v>51-100</v>
      </c>
      <c r="Y1219" t="str">
        <f>IF(tbl_Customers[[#This Row],[total_intl_charge]] &lt;= 3, "Low Charges", "High Charges")</f>
        <v>High Charges</v>
      </c>
      <c r="Z1219" t="str">
        <f>IF(tbl_Customers[[#This Row],[total_eve_calls]]&lt;=80,"Low Calls",
IF(tbl_Customers[[#This Row],[total_eve_calls]]&lt;=120,"Medium Calls","High Calls"))</f>
        <v>High Calls</v>
      </c>
      <c r="AA1219" t="str">
        <f>IF(tbl_Customers[[#This Row],[total_eve_charge]]&lt;=15,"Low Charges",
IF(tbl_Customers[[#This Row],[total_eve_charge]]&lt;=20,"Medium Charges","High Charges"))</f>
        <v>High Charges</v>
      </c>
      <c r="AB1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9" t="str">
        <f>IF(tbl_Customers[[#This Row],[number_vmail_messages]] = 0, "No Usage", IF(tbl_Customers[[#This Row],[number_vmail_messages]] &lt;= 20, "Low Usage", IF(tbl_Customers[[#This Row],[number_vmail_messages]] &lt;= 40, "Medium Usgae", "High Usage")))</f>
        <v>No Usage</v>
      </c>
      <c r="AD1219" t="str">
        <f>IF(tbl_Customers[[#This Row],[total_day_minutes]]&lt;=150,"Low Usage", IF(tbl_Customers[[#This Row],[total_day_minutes]]&lt;=200,"Medium Usage", IF(tbl_Customers[[#This Row],[total_day_minutes]]&lt;=250,"High Usage","Very High Usage")))</f>
        <v>High Usage</v>
      </c>
      <c r="AE1219" t="str">
        <f>IF(tbl_Customers[[#This Row],[total_intl_calls]]&lt;=5,"Low Calls", IF(tbl_Customers[[#This Row],[total_intl_calls]]&lt;=10, "Medium Calls", "High Calls"))</f>
        <v>Medium Calls</v>
      </c>
      <c r="AF12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19" s="36" t="str">
        <f>IF(tbl_Customers[[#This Row],[Churn_Risk_Score]]&gt;=10,"High Risk", IF(tbl_Customers[[#This Row],[Churn_Risk_Score]]&gt;=5,"Medium Risk","Low Risk"))</f>
        <v>Low Risk</v>
      </c>
    </row>
    <row r="1220" spans="1:33" x14ac:dyDescent="0.35">
      <c r="A1220">
        <v>1219</v>
      </c>
      <c r="B1220" t="s">
        <v>64</v>
      </c>
      <c r="C1220">
        <v>122</v>
      </c>
      <c r="D1220" t="s">
        <v>21</v>
      </c>
      <c r="E1220" t="s">
        <v>22</v>
      </c>
      <c r="F1220" t="s">
        <v>22</v>
      </c>
      <c r="G1220">
        <v>0</v>
      </c>
      <c r="H1220">
        <v>136.69999999999999</v>
      </c>
      <c r="I1220">
        <v>115</v>
      </c>
      <c r="J1220">
        <v>23.24</v>
      </c>
      <c r="K1220">
        <v>243.1</v>
      </c>
      <c r="L1220">
        <v>137</v>
      </c>
      <c r="M1220">
        <v>20.66</v>
      </c>
      <c r="N1220">
        <v>188.9</v>
      </c>
      <c r="O1220">
        <v>110</v>
      </c>
      <c r="P1220">
        <v>8.5</v>
      </c>
      <c r="Q1220">
        <v>8.6</v>
      </c>
      <c r="R1220">
        <v>4</v>
      </c>
      <c r="S1220">
        <v>2.3199999999999998</v>
      </c>
      <c r="T1220">
        <v>0</v>
      </c>
      <c r="U1220" t="s">
        <v>22</v>
      </c>
      <c r="V1220">
        <f>IF(tbl_Customers[[#This Row],[churn]] = "yes", 1, 0)</f>
        <v>0</v>
      </c>
      <c r="W1220" t="str">
        <f>IF(tbl_Customers[[#This Row],[number_customer_service_calls]] &lt;= 1, "0-1 Calls", IF(tbl_Customers[[#This Row],[number_customer_service_calls]] &lt;= 3, "2-3 Calls", IF(tbl_Customers[[#This Row],[number_customer_service_calls]] &lt;=5, "4-5 Calls", "6+ Calls")))</f>
        <v>0-1 Calls</v>
      </c>
      <c r="X1220" t="str">
        <f>IF(tbl_Customers[[#This Row],[account_length]] &lt;= 50, "0-50", IF(tbl_Customers[[#This Row],[account_length]] &lt;=100, "51-100", IF(tbl_Customers[[#This Row],[account_length]] &lt;= 150, "101-150", "151+")))</f>
        <v>101-150</v>
      </c>
      <c r="Y1220" t="str">
        <f>IF(tbl_Customers[[#This Row],[total_intl_charge]] &lt;= 3, "Low Charges", "High Charges")</f>
        <v>Low Charges</v>
      </c>
      <c r="Z1220" t="str">
        <f>IF(tbl_Customers[[#This Row],[total_eve_calls]]&lt;=80,"Low Calls",
IF(tbl_Customers[[#This Row],[total_eve_calls]]&lt;=120,"Medium Calls","High Calls"))</f>
        <v>High Calls</v>
      </c>
      <c r="AA1220" t="str">
        <f>IF(tbl_Customers[[#This Row],[total_eve_charge]]&lt;=15,"Low Charges",
IF(tbl_Customers[[#This Row],[total_eve_charge]]&lt;=20,"Medium Charges","High Charges"))</f>
        <v>High Charges</v>
      </c>
      <c r="AB1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0" t="str">
        <f>IF(tbl_Customers[[#This Row],[number_vmail_messages]] = 0, "No Usage", IF(tbl_Customers[[#This Row],[number_vmail_messages]] &lt;= 20, "Low Usage", IF(tbl_Customers[[#This Row],[number_vmail_messages]] &lt;= 40, "Medium Usgae", "High Usage")))</f>
        <v>No Usage</v>
      </c>
      <c r="AD1220" t="str">
        <f>IF(tbl_Customers[[#This Row],[total_day_minutes]]&lt;=150,"Low Usage", IF(tbl_Customers[[#This Row],[total_day_minutes]]&lt;=200,"Medium Usage", IF(tbl_Customers[[#This Row],[total_day_minutes]]&lt;=250,"High Usage","Very High Usage")))</f>
        <v>Low Usage</v>
      </c>
      <c r="AE1220" t="str">
        <f>IF(tbl_Customers[[#This Row],[total_intl_calls]]&lt;=5,"Low Calls", IF(tbl_Customers[[#This Row],[total_intl_calls]]&lt;=10, "Medium Calls", "High Calls"))</f>
        <v>Low Calls</v>
      </c>
      <c r="AF12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0" s="36" t="str">
        <f>IF(tbl_Customers[[#This Row],[Churn_Risk_Score]]&gt;=10,"High Risk", IF(tbl_Customers[[#This Row],[Churn_Risk_Score]]&gt;=5,"Medium Risk","Low Risk"))</f>
        <v>Low Risk</v>
      </c>
    </row>
    <row r="1221" spans="1:33" x14ac:dyDescent="0.35">
      <c r="A1221">
        <v>1220</v>
      </c>
      <c r="B1221" t="s">
        <v>59</v>
      </c>
      <c r="C1221">
        <v>136</v>
      </c>
      <c r="D1221" t="s">
        <v>25</v>
      </c>
      <c r="E1221" t="s">
        <v>22</v>
      </c>
      <c r="F1221" t="s">
        <v>22</v>
      </c>
      <c r="G1221">
        <v>0</v>
      </c>
      <c r="H1221">
        <v>152.6</v>
      </c>
      <c r="I1221">
        <v>97</v>
      </c>
      <c r="J1221">
        <v>25.94</v>
      </c>
      <c r="K1221">
        <v>208.9</v>
      </c>
      <c r="L1221">
        <v>85</v>
      </c>
      <c r="M1221">
        <v>17.760000000000002</v>
      </c>
      <c r="N1221">
        <v>119.1</v>
      </c>
      <c r="O1221">
        <v>99</v>
      </c>
      <c r="P1221">
        <v>5.36</v>
      </c>
      <c r="Q1221">
        <v>5</v>
      </c>
      <c r="R1221">
        <v>10</v>
      </c>
      <c r="S1221">
        <v>1.35</v>
      </c>
      <c r="T1221">
        <v>1</v>
      </c>
      <c r="U1221" t="s">
        <v>22</v>
      </c>
      <c r="V1221">
        <f>IF(tbl_Customers[[#This Row],[churn]] = "yes", 1, 0)</f>
        <v>0</v>
      </c>
      <c r="W1221" t="str">
        <f>IF(tbl_Customers[[#This Row],[number_customer_service_calls]] &lt;= 1, "0-1 Calls", IF(tbl_Customers[[#This Row],[number_customer_service_calls]] &lt;= 3, "2-3 Calls", IF(tbl_Customers[[#This Row],[number_customer_service_calls]] &lt;=5, "4-5 Calls", "6+ Calls")))</f>
        <v>0-1 Calls</v>
      </c>
      <c r="X1221" t="str">
        <f>IF(tbl_Customers[[#This Row],[account_length]] &lt;= 50, "0-50", IF(tbl_Customers[[#This Row],[account_length]] &lt;=100, "51-100", IF(tbl_Customers[[#This Row],[account_length]] &lt;= 150, "101-150", "151+")))</f>
        <v>101-150</v>
      </c>
      <c r="Y1221" t="str">
        <f>IF(tbl_Customers[[#This Row],[total_intl_charge]] &lt;= 3, "Low Charges", "High Charges")</f>
        <v>Low Charges</v>
      </c>
      <c r="Z1221" t="str">
        <f>IF(tbl_Customers[[#This Row],[total_eve_calls]]&lt;=80,"Low Calls",
IF(tbl_Customers[[#This Row],[total_eve_calls]]&lt;=120,"Medium Calls","High Calls"))</f>
        <v>Medium Calls</v>
      </c>
      <c r="AA1221" t="str">
        <f>IF(tbl_Customers[[#This Row],[total_eve_charge]]&lt;=15,"Low Charges",
IF(tbl_Customers[[#This Row],[total_eve_charge]]&lt;=20,"Medium Charges","High Charges"))</f>
        <v>Medium Charges</v>
      </c>
      <c r="AB1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1" t="str">
        <f>IF(tbl_Customers[[#This Row],[number_vmail_messages]] = 0, "No Usage", IF(tbl_Customers[[#This Row],[number_vmail_messages]] &lt;= 20, "Low Usage", IF(tbl_Customers[[#This Row],[number_vmail_messages]] &lt;= 40, "Medium Usgae", "High Usage")))</f>
        <v>No Usage</v>
      </c>
      <c r="AD1221" t="str">
        <f>IF(tbl_Customers[[#This Row],[total_day_minutes]]&lt;=150,"Low Usage", IF(tbl_Customers[[#This Row],[total_day_minutes]]&lt;=200,"Medium Usage", IF(tbl_Customers[[#This Row],[total_day_minutes]]&lt;=250,"High Usage","Very High Usage")))</f>
        <v>Medium Usage</v>
      </c>
      <c r="AE1221" t="str">
        <f>IF(tbl_Customers[[#This Row],[total_intl_calls]]&lt;=5,"Low Calls", IF(tbl_Customers[[#This Row],[total_intl_calls]]&lt;=10, "Medium Calls", "High Calls"))</f>
        <v>Medium Calls</v>
      </c>
      <c r="AF12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1" s="36" t="str">
        <f>IF(tbl_Customers[[#This Row],[Churn_Risk_Score]]&gt;=10,"High Risk", IF(tbl_Customers[[#This Row],[Churn_Risk_Score]]&gt;=5,"Medium Risk","Low Risk"))</f>
        <v>Low Risk</v>
      </c>
    </row>
    <row r="1222" spans="1:33" x14ac:dyDescent="0.35">
      <c r="A1222">
        <v>1221</v>
      </c>
      <c r="B1222" t="s">
        <v>58</v>
      </c>
      <c r="C1222">
        <v>172</v>
      </c>
      <c r="D1222" t="s">
        <v>25</v>
      </c>
      <c r="E1222" t="s">
        <v>22</v>
      </c>
      <c r="F1222" t="s">
        <v>23</v>
      </c>
      <c r="G1222">
        <v>47</v>
      </c>
      <c r="H1222">
        <v>274.89999999999998</v>
      </c>
      <c r="I1222">
        <v>102</v>
      </c>
      <c r="J1222">
        <v>46.73</v>
      </c>
      <c r="K1222">
        <v>186.6</v>
      </c>
      <c r="L1222">
        <v>118</v>
      </c>
      <c r="M1222">
        <v>15.86</v>
      </c>
      <c r="N1222">
        <v>245</v>
      </c>
      <c r="O1222">
        <v>123</v>
      </c>
      <c r="P1222">
        <v>11.03</v>
      </c>
      <c r="Q1222">
        <v>8.8000000000000007</v>
      </c>
      <c r="R1222">
        <v>2</v>
      </c>
      <c r="S1222">
        <v>2.38</v>
      </c>
      <c r="T1222">
        <v>1</v>
      </c>
      <c r="U1222" t="s">
        <v>22</v>
      </c>
      <c r="V1222">
        <f>IF(tbl_Customers[[#This Row],[churn]] = "yes", 1, 0)</f>
        <v>0</v>
      </c>
      <c r="W1222" t="str">
        <f>IF(tbl_Customers[[#This Row],[number_customer_service_calls]] &lt;= 1, "0-1 Calls", IF(tbl_Customers[[#This Row],[number_customer_service_calls]] &lt;= 3, "2-3 Calls", IF(tbl_Customers[[#This Row],[number_customer_service_calls]] &lt;=5, "4-5 Calls", "6+ Calls")))</f>
        <v>0-1 Calls</v>
      </c>
      <c r="X1222" t="str">
        <f>IF(tbl_Customers[[#This Row],[account_length]] &lt;= 50, "0-50", IF(tbl_Customers[[#This Row],[account_length]] &lt;=100, "51-100", IF(tbl_Customers[[#This Row],[account_length]] &lt;= 150, "101-150", "151+")))</f>
        <v>151+</v>
      </c>
      <c r="Y1222" t="str">
        <f>IF(tbl_Customers[[#This Row],[total_intl_charge]] &lt;= 3, "Low Charges", "High Charges")</f>
        <v>Low Charges</v>
      </c>
      <c r="Z1222" t="str">
        <f>IF(tbl_Customers[[#This Row],[total_eve_calls]]&lt;=80,"Low Calls",
IF(tbl_Customers[[#This Row],[total_eve_calls]]&lt;=120,"Medium Calls","High Calls"))</f>
        <v>Medium Calls</v>
      </c>
      <c r="AA1222" t="str">
        <f>IF(tbl_Customers[[#This Row],[total_eve_charge]]&lt;=15,"Low Charges",
IF(tbl_Customers[[#This Row],[total_eve_charge]]&lt;=20,"Medium Charges","High Charges"))</f>
        <v>Medium Charges</v>
      </c>
      <c r="AB1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2" t="str">
        <f>IF(tbl_Customers[[#This Row],[number_vmail_messages]] = 0, "No Usage", IF(tbl_Customers[[#This Row],[number_vmail_messages]] &lt;= 20, "Low Usage", IF(tbl_Customers[[#This Row],[number_vmail_messages]] &lt;= 40, "Medium Usgae", "High Usage")))</f>
        <v>High Usage</v>
      </c>
      <c r="AD1222" t="str">
        <f>IF(tbl_Customers[[#This Row],[total_day_minutes]]&lt;=150,"Low Usage", IF(tbl_Customers[[#This Row],[total_day_minutes]]&lt;=200,"Medium Usage", IF(tbl_Customers[[#This Row],[total_day_minutes]]&lt;=250,"High Usage","Very High Usage")))</f>
        <v>Very High Usage</v>
      </c>
      <c r="AE1222" t="str">
        <f>IF(tbl_Customers[[#This Row],[total_intl_calls]]&lt;=5,"Low Calls", IF(tbl_Customers[[#This Row],[total_intl_calls]]&lt;=10, "Medium Calls", "High Calls"))</f>
        <v>Low Calls</v>
      </c>
      <c r="AF12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22" s="36" t="str">
        <f>IF(tbl_Customers[[#This Row],[Churn_Risk_Score]]&gt;=10,"High Risk", IF(tbl_Customers[[#This Row],[Churn_Risk_Score]]&gt;=5,"Medium Risk","Low Risk"))</f>
        <v>Low Risk</v>
      </c>
    </row>
    <row r="1223" spans="1:33" x14ac:dyDescent="0.35">
      <c r="A1223">
        <v>1222</v>
      </c>
      <c r="B1223" t="s">
        <v>31</v>
      </c>
      <c r="C1223">
        <v>79</v>
      </c>
      <c r="D1223" t="s">
        <v>21</v>
      </c>
      <c r="E1223" t="s">
        <v>22</v>
      </c>
      <c r="F1223" t="s">
        <v>22</v>
      </c>
      <c r="G1223">
        <v>0</v>
      </c>
      <c r="H1223">
        <v>222.3</v>
      </c>
      <c r="I1223">
        <v>99</v>
      </c>
      <c r="J1223">
        <v>37.79</v>
      </c>
      <c r="K1223">
        <v>146.19999999999999</v>
      </c>
      <c r="L1223">
        <v>82</v>
      </c>
      <c r="M1223">
        <v>12.43</v>
      </c>
      <c r="N1223">
        <v>275.60000000000002</v>
      </c>
      <c r="O1223">
        <v>82</v>
      </c>
      <c r="P1223">
        <v>12.4</v>
      </c>
      <c r="Q1223">
        <v>8.9</v>
      </c>
      <c r="R1223">
        <v>4</v>
      </c>
      <c r="S1223">
        <v>2.4</v>
      </c>
      <c r="T1223">
        <v>3</v>
      </c>
      <c r="U1223" t="s">
        <v>22</v>
      </c>
      <c r="V1223">
        <f>IF(tbl_Customers[[#This Row],[churn]] = "yes", 1, 0)</f>
        <v>0</v>
      </c>
      <c r="W1223" t="str">
        <f>IF(tbl_Customers[[#This Row],[number_customer_service_calls]] &lt;= 1, "0-1 Calls", IF(tbl_Customers[[#This Row],[number_customer_service_calls]] &lt;= 3, "2-3 Calls", IF(tbl_Customers[[#This Row],[number_customer_service_calls]] &lt;=5, "4-5 Calls", "6+ Calls")))</f>
        <v>2-3 Calls</v>
      </c>
      <c r="X1223" t="str">
        <f>IF(tbl_Customers[[#This Row],[account_length]] &lt;= 50, "0-50", IF(tbl_Customers[[#This Row],[account_length]] &lt;=100, "51-100", IF(tbl_Customers[[#This Row],[account_length]] &lt;= 150, "101-150", "151+")))</f>
        <v>51-100</v>
      </c>
      <c r="Y1223" t="str">
        <f>IF(tbl_Customers[[#This Row],[total_intl_charge]] &lt;= 3, "Low Charges", "High Charges")</f>
        <v>Low Charges</v>
      </c>
      <c r="Z1223" t="str">
        <f>IF(tbl_Customers[[#This Row],[total_eve_calls]]&lt;=80,"Low Calls",
IF(tbl_Customers[[#This Row],[total_eve_calls]]&lt;=120,"Medium Calls","High Calls"))</f>
        <v>Medium Calls</v>
      </c>
      <c r="AA1223" t="str">
        <f>IF(tbl_Customers[[#This Row],[total_eve_charge]]&lt;=15,"Low Charges",
IF(tbl_Customers[[#This Row],[total_eve_charge]]&lt;=20,"Medium Charges","High Charges"))</f>
        <v>Low Charges</v>
      </c>
      <c r="AB1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3" t="str">
        <f>IF(tbl_Customers[[#This Row],[number_vmail_messages]] = 0, "No Usage", IF(tbl_Customers[[#This Row],[number_vmail_messages]] &lt;= 20, "Low Usage", IF(tbl_Customers[[#This Row],[number_vmail_messages]] &lt;= 40, "Medium Usgae", "High Usage")))</f>
        <v>No Usage</v>
      </c>
      <c r="AD1223" t="str">
        <f>IF(tbl_Customers[[#This Row],[total_day_minutes]]&lt;=150,"Low Usage", IF(tbl_Customers[[#This Row],[total_day_minutes]]&lt;=200,"Medium Usage", IF(tbl_Customers[[#This Row],[total_day_minutes]]&lt;=250,"High Usage","Very High Usage")))</f>
        <v>High Usage</v>
      </c>
      <c r="AE1223" t="str">
        <f>IF(tbl_Customers[[#This Row],[total_intl_calls]]&lt;=5,"Low Calls", IF(tbl_Customers[[#This Row],[total_intl_calls]]&lt;=10, "Medium Calls", "High Calls"))</f>
        <v>Low Calls</v>
      </c>
      <c r="AF12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3" s="36" t="str">
        <f>IF(tbl_Customers[[#This Row],[Churn_Risk_Score]]&gt;=10,"High Risk", IF(tbl_Customers[[#This Row],[Churn_Risk_Score]]&gt;=5,"Medium Risk","Low Risk"))</f>
        <v>Low Risk</v>
      </c>
    </row>
    <row r="1224" spans="1:33" x14ac:dyDescent="0.35">
      <c r="A1224">
        <v>1223</v>
      </c>
      <c r="B1224" t="s">
        <v>37</v>
      </c>
      <c r="C1224">
        <v>55</v>
      </c>
      <c r="D1224" t="s">
        <v>28</v>
      </c>
      <c r="E1224" t="s">
        <v>22</v>
      </c>
      <c r="F1224" t="s">
        <v>23</v>
      </c>
      <c r="G1224">
        <v>8</v>
      </c>
      <c r="H1224">
        <v>222.5</v>
      </c>
      <c r="I1224">
        <v>104</v>
      </c>
      <c r="J1224">
        <v>37.83</v>
      </c>
      <c r="K1224">
        <v>171.5</v>
      </c>
      <c r="L1224">
        <v>94</v>
      </c>
      <c r="M1224">
        <v>14.58</v>
      </c>
      <c r="N1224">
        <v>377.5</v>
      </c>
      <c r="O1224">
        <v>114</v>
      </c>
      <c r="P1224">
        <v>16.989999999999998</v>
      </c>
      <c r="Q1224">
        <v>9.6999999999999993</v>
      </c>
      <c r="R1224">
        <v>2</v>
      </c>
      <c r="S1224">
        <v>2.62</v>
      </c>
      <c r="T1224">
        <v>1</v>
      </c>
      <c r="U1224" t="s">
        <v>22</v>
      </c>
      <c r="V1224">
        <f>IF(tbl_Customers[[#This Row],[churn]] = "yes", 1, 0)</f>
        <v>0</v>
      </c>
      <c r="W1224" t="str">
        <f>IF(tbl_Customers[[#This Row],[number_customer_service_calls]] &lt;= 1, "0-1 Calls", IF(tbl_Customers[[#This Row],[number_customer_service_calls]] &lt;= 3, "2-3 Calls", IF(tbl_Customers[[#This Row],[number_customer_service_calls]] &lt;=5, "4-5 Calls", "6+ Calls")))</f>
        <v>0-1 Calls</v>
      </c>
      <c r="X1224" t="str">
        <f>IF(tbl_Customers[[#This Row],[account_length]] &lt;= 50, "0-50", IF(tbl_Customers[[#This Row],[account_length]] &lt;=100, "51-100", IF(tbl_Customers[[#This Row],[account_length]] &lt;= 150, "101-150", "151+")))</f>
        <v>51-100</v>
      </c>
      <c r="Y1224" t="str">
        <f>IF(tbl_Customers[[#This Row],[total_intl_charge]] &lt;= 3, "Low Charges", "High Charges")</f>
        <v>Low Charges</v>
      </c>
      <c r="Z1224" t="str">
        <f>IF(tbl_Customers[[#This Row],[total_eve_calls]]&lt;=80,"Low Calls",
IF(tbl_Customers[[#This Row],[total_eve_calls]]&lt;=120,"Medium Calls","High Calls"))</f>
        <v>Medium Calls</v>
      </c>
      <c r="AA1224" t="str">
        <f>IF(tbl_Customers[[#This Row],[total_eve_charge]]&lt;=15,"Low Charges",
IF(tbl_Customers[[#This Row],[total_eve_charge]]&lt;=20,"Medium Charges","High Charges"))</f>
        <v>Low Charges</v>
      </c>
      <c r="AB1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4" t="str">
        <f>IF(tbl_Customers[[#This Row],[number_vmail_messages]] = 0, "No Usage", IF(tbl_Customers[[#This Row],[number_vmail_messages]] &lt;= 20, "Low Usage", IF(tbl_Customers[[#This Row],[number_vmail_messages]] &lt;= 40, "Medium Usgae", "High Usage")))</f>
        <v>Low Usage</v>
      </c>
      <c r="AD1224" t="str">
        <f>IF(tbl_Customers[[#This Row],[total_day_minutes]]&lt;=150,"Low Usage", IF(tbl_Customers[[#This Row],[total_day_minutes]]&lt;=200,"Medium Usage", IF(tbl_Customers[[#This Row],[total_day_minutes]]&lt;=250,"High Usage","Very High Usage")))</f>
        <v>High Usage</v>
      </c>
      <c r="AE1224" t="str">
        <f>IF(tbl_Customers[[#This Row],[total_intl_calls]]&lt;=5,"Low Calls", IF(tbl_Customers[[#This Row],[total_intl_calls]]&lt;=10, "Medium Calls", "High Calls"))</f>
        <v>Low Calls</v>
      </c>
      <c r="AF12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24" s="36" t="str">
        <f>IF(tbl_Customers[[#This Row],[Churn_Risk_Score]]&gt;=10,"High Risk", IF(tbl_Customers[[#This Row],[Churn_Risk_Score]]&gt;=5,"Medium Risk","Low Risk"))</f>
        <v>Low Risk</v>
      </c>
    </row>
    <row r="1225" spans="1:33" x14ac:dyDescent="0.35">
      <c r="A1225">
        <v>1224</v>
      </c>
      <c r="B1225" t="s">
        <v>30</v>
      </c>
      <c r="C1225">
        <v>111</v>
      </c>
      <c r="D1225" t="s">
        <v>21</v>
      </c>
      <c r="E1225" t="s">
        <v>22</v>
      </c>
      <c r="F1225" t="s">
        <v>23</v>
      </c>
      <c r="G1225">
        <v>28</v>
      </c>
      <c r="H1225">
        <v>128.80000000000001</v>
      </c>
      <c r="I1225">
        <v>104</v>
      </c>
      <c r="J1225">
        <v>21.9</v>
      </c>
      <c r="K1225">
        <v>157.30000000000001</v>
      </c>
      <c r="L1225">
        <v>52</v>
      </c>
      <c r="M1225">
        <v>13.37</v>
      </c>
      <c r="N1225">
        <v>147.4</v>
      </c>
      <c r="O1225">
        <v>76</v>
      </c>
      <c r="P1225">
        <v>6.63</v>
      </c>
      <c r="Q1225">
        <v>10.3</v>
      </c>
      <c r="R1225">
        <v>2</v>
      </c>
      <c r="S1225">
        <v>2.78</v>
      </c>
      <c r="T1225">
        <v>2</v>
      </c>
      <c r="U1225" t="s">
        <v>22</v>
      </c>
      <c r="V1225">
        <f>IF(tbl_Customers[[#This Row],[churn]] = "yes", 1, 0)</f>
        <v>0</v>
      </c>
      <c r="W1225" t="str">
        <f>IF(tbl_Customers[[#This Row],[number_customer_service_calls]] &lt;= 1, "0-1 Calls", IF(tbl_Customers[[#This Row],[number_customer_service_calls]] &lt;= 3, "2-3 Calls", IF(tbl_Customers[[#This Row],[number_customer_service_calls]] &lt;=5, "4-5 Calls", "6+ Calls")))</f>
        <v>2-3 Calls</v>
      </c>
      <c r="X1225" t="str">
        <f>IF(tbl_Customers[[#This Row],[account_length]] &lt;= 50, "0-50", IF(tbl_Customers[[#This Row],[account_length]] &lt;=100, "51-100", IF(tbl_Customers[[#This Row],[account_length]] &lt;= 150, "101-150", "151+")))</f>
        <v>101-150</v>
      </c>
      <c r="Y1225" t="str">
        <f>IF(tbl_Customers[[#This Row],[total_intl_charge]] &lt;= 3, "Low Charges", "High Charges")</f>
        <v>Low Charges</v>
      </c>
      <c r="Z1225" t="str">
        <f>IF(tbl_Customers[[#This Row],[total_eve_calls]]&lt;=80,"Low Calls",
IF(tbl_Customers[[#This Row],[total_eve_calls]]&lt;=120,"Medium Calls","High Calls"))</f>
        <v>Low Calls</v>
      </c>
      <c r="AA1225" t="str">
        <f>IF(tbl_Customers[[#This Row],[total_eve_charge]]&lt;=15,"Low Charges",
IF(tbl_Customers[[#This Row],[total_eve_charge]]&lt;=20,"Medium Charges","High Charges"))</f>
        <v>Low Charges</v>
      </c>
      <c r="AB1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5" t="str">
        <f>IF(tbl_Customers[[#This Row],[number_vmail_messages]] = 0, "No Usage", IF(tbl_Customers[[#This Row],[number_vmail_messages]] &lt;= 20, "Low Usage", IF(tbl_Customers[[#This Row],[number_vmail_messages]] &lt;= 40, "Medium Usgae", "High Usage")))</f>
        <v>Medium Usgae</v>
      </c>
      <c r="AD1225" t="str">
        <f>IF(tbl_Customers[[#This Row],[total_day_minutes]]&lt;=150,"Low Usage", IF(tbl_Customers[[#This Row],[total_day_minutes]]&lt;=200,"Medium Usage", IF(tbl_Customers[[#This Row],[total_day_minutes]]&lt;=250,"High Usage","Very High Usage")))</f>
        <v>Low Usage</v>
      </c>
      <c r="AE1225" t="str">
        <f>IF(tbl_Customers[[#This Row],[total_intl_calls]]&lt;=5,"Low Calls", IF(tbl_Customers[[#This Row],[total_intl_calls]]&lt;=10, "Medium Calls", "High Calls"))</f>
        <v>Low Calls</v>
      </c>
      <c r="AF12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25" s="36" t="str">
        <f>IF(tbl_Customers[[#This Row],[Churn_Risk_Score]]&gt;=10,"High Risk", IF(tbl_Customers[[#This Row],[Churn_Risk_Score]]&gt;=5,"Medium Risk","Low Risk"))</f>
        <v>Low Risk</v>
      </c>
    </row>
    <row r="1226" spans="1:33" x14ac:dyDescent="0.35">
      <c r="A1226">
        <v>1225</v>
      </c>
      <c r="B1226" t="s">
        <v>48</v>
      </c>
      <c r="C1226">
        <v>160</v>
      </c>
      <c r="D1226" t="s">
        <v>21</v>
      </c>
      <c r="E1226" t="s">
        <v>22</v>
      </c>
      <c r="F1226" t="s">
        <v>22</v>
      </c>
      <c r="G1226">
        <v>0</v>
      </c>
      <c r="H1226">
        <v>174.3</v>
      </c>
      <c r="I1226">
        <v>105</v>
      </c>
      <c r="J1226">
        <v>29.63</v>
      </c>
      <c r="K1226">
        <v>171.3</v>
      </c>
      <c r="L1226">
        <v>107</v>
      </c>
      <c r="M1226">
        <v>14.56</v>
      </c>
      <c r="N1226">
        <v>220.8</v>
      </c>
      <c r="O1226">
        <v>131</v>
      </c>
      <c r="P1226">
        <v>9.94</v>
      </c>
      <c r="Q1226">
        <v>8.3000000000000007</v>
      </c>
      <c r="R1226">
        <v>2</v>
      </c>
      <c r="S1226">
        <v>2.2400000000000002</v>
      </c>
      <c r="T1226">
        <v>0</v>
      </c>
      <c r="U1226" t="s">
        <v>22</v>
      </c>
      <c r="V1226">
        <f>IF(tbl_Customers[[#This Row],[churn]] = "yes", 1, 0)</f>
        <v>0</v>
      </c>
      <c r="W1226" t="str">
        <f>IF(tbl_Customers[[#This Row],[number_customer_service_calls]] &lt;= 1, "0-1 Calls", IF(tbl_Customers[[#This Row],[number_customer_service_calls]] &lt;= 3, "2-3 Calls", IF(tbl_Customers[[#This Row],[number_customer_service_calls]] &lt;=5, "4-5 Calls", "6+ Calls")))</f>
        <v>0-1 Calls</v>
      </c>
      <c r="X1226" t="str">
        <f>IF(tbl_Customers[[#This Row],[account_length]] &lt;= 50, "0-50", IF(tbl_Customers[[#This Row],[account_length]] &lt;=100, "51-100", IF(tbl_Customers[[#This Row],[account_length]] &lt;= 150, "101-150", "151+")))</f>
        <v>151+</v>
      </c>
      <c r="Y1226" t="str">
        <f>IF(tbl_Customers[[#This Row],[total_intl_charge]] &lt;= 3, "Low Charges", "High Charges")</f>
        <v>Low Charges</v>
      </c>
      <c r="Z1226" t="str">
        <f>IF(tbl_Customers[[#This Row],[total_eve_calls]]&lt;=80,"Low Calls",
IF(tbl_Customers[[#This Row],[total_eve_calls]]&lt;=120,"Medium Calls","High Calls"))</f>
        <v>Medium Calls</v>
      </c>
      <c r="AA1226" t="str">
        <f>IF(tbl_Customers[[#This Row],[total_eve_charge]]&lt;=15,"Low Charges",
IF(tbl_Customers[[#This Row],[total_eve_charge]]&lt;=20,"Medium Charges","High Charges"))</f>
        <v>Low Charges</v>
      </c>
      <c r="AB1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6" t="str">
        <f>IF(tbl_Customers[[#This Row],[number_vmail_messages]] = 0, "No Usage", IF(tbl_Customers[[#This Row],[number_vmail_messages]] &lt;= 20, "Low Usage", IF(tbl_Customers[[#This Row],[number_vmail_messages]] &lt;= 40, "Medium Usgae", "High Usage")))</f>
        <v>No Usage</v>
      </c>
      <c r="AD1226" t="str">
        <f>IF(tbl_Customers[[#This Row],[total_day_minutes]]&lt;=150,"Low Usage", IF(tbl_Customers[[#This Row],[total_day_minutes]]&lt;=200,"Medium Usage", IF(tbl_Customers[[#This Row],[total_day_minutes]]&lt;=250,"High Usage","Very High Usage")))</f>
        <v>Medium Usage</v>
      </c>
      <c r="AE1226" t="str">
        <f>IF(tbl_Customers[[#This Row],[total_intl_calls]]&lt;=5,"Low Calls", IF(tbl_Customers[[#This Row],[total_intl_calls]]&lt;=10, "Medium Calls", "High Calls"))</f>
        <v>Low Calls</v>
      </c>
      <c r="AF12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6" s="36" t="str">
        <f>IF(tbl_Customers[[#This Row],[Churn_Risk_Score]]&gt;=10,"High Risk", IF(tbl_Customers[[#This Row],[Churn_Risk_Score]]&gt;=5,"Medium Risk","Low Risk"))</f>
        <v>Low Risk</v>
      </c>
    </row>
    <row r="1227" spans="1:33" x14ac:dyDescent="0.35">
      <c r="A1227">
        <v>1226</v>
      </c>
      <c r="B1227" t="s">
        <v>40</v>
      </c>
      <c r="C1227">
        <v>110</v>
      </c>
      <c r="D1227" t="s">
        <v>21</v>
      </c>
      <c r="E1227" t="s">
        <v>22</v>
      </c>
      <c r="F1227" t="s">
        <v>22</v>
      </c>
      <c r="G1227">
        <v>0</v>
      </c>
      <c r="H1227">
        <v>242.5</v>
      </c>
      <c r="I1227">
        <v>110</v>
      </c>
      <c r="J1227">
        <v>41.23</v>
      </c>
      <c r="K1227">
        <v>162.30000000000001</v>
      </c>
      <c r="L1227">
        <v>140</v>
      </c>
      <c r="M1227">
        <v>13.8</v>
      </c>
      <c r="N1227">
        <v>184.1</v>
      </c>
      <c r="O1227">
        <v>86</v>
      </c>
      <c r="P1227">
        <v>8.2799999999999994</v>
      </c>
      <c r="Q1227">
        <v>7.8</v>
      </c>
      <c r="R1227">
        <v>3</v>
      </c>
      <c r="S1227">
        <v>2.11</v>
      </c>
      <c r="T1227">
        <v>4</v>
      </c>
      <c r="U1227" t="s">
        <v>22</v>
      </c>
      <c r="V1227">
        <f>IF(tbl_Customers[[#This Row],[churn]] = "yes", 1, 0)</f>
        <v>0</v>
      </c>
      <c r="W1227" t="str">
        <f>IF(tbl_Customers[[#This Row],[number_customer_service_calls]] &lt;= 1, "0-1 Calls", IF(tbl_Customers[[#This Row],[number_customer_service_calls]] &lt;= 3, "2-3 Calls", IF(tbl_Customers[[#This Row],[number_customer_service_calls]] &lt;=5, "4-5 Calls", "6+ Calls")))</f>
        <v>4-5 Calls</v>
      </c>
      <c r="X1227" t="str">
        <f>IF(tbl_Customers[[#This Row],[account_length]] &lt;= 50, "0-50", IF(tbl_Customers[[#This Row],[account_length]] &lt;=100, "51-100", IF(tbl_Customers[[#This Row],[account_length]] &lt;= 150, "101-150", "151+")))</f>
        <v>101-150</v>
      </c>
      <c r="Y1227" t="str">
        <f>IF(tbl_Customers[[#This Row],[total_intl_charge]] &lt;= 3, "Low Charges", "High Charges")</f>
        <v>Low Charges</v>
      </c>
      <c r="Z1227" t="str">
        <f>IF(tbl_Customers[[#This Row],[total_eve_calls]]&lt;=80,"Low Calls",
IF(tbl_Customers[[#This Row],[total_eve_calls]]&lt;=120,"Medium Calls","High Calls"))</f>
        <v>High Calls</v>
      </c>
      <c r="AA1227" t="str">
        <f>IF(tbl_Customers[[#This Row],[total_eve_charge]]&lt;=15,"Low Charges",
IF(tbl_Customers[[#This Row],[total_eve_charge]]&lt;=20,"Medium Charges","High Charges"))</f>
        <v>Low Charges</v>
      </c>
      <c r="AB1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7" t="str">
        <f>IF(tbl_Customers[[#This Row],[number_vmail_messages]] = 0, "No Usage", IF(tbl_Customers[[#This Row],[number_vmail_messages]] &lt;= 20, "Low Usage", IF(tbl_Customers[[#This Row],[number_vmail_messages]] &lt;= 40, "Medium Usgae", "High Usage")))</f>
        <v>No Usage</v>
      </c>
      <c r="AD1227" t="str">
        <f>IF(tbl_Customers[[#This Row],[total_day_minutes]]&lt;=150,"Low Usage", IF(tbl_Customers[[#This Row],[total_day_minutes]]&lt;=200,"Medium Usage", IF(tbl_Customers[[#This Row],[total_day_minutes]]&lt;=250,"High Usage","Very High Usage")))</f>
        <v>High Usage</v>
      </c>
      <c r="AE1227" t="str">
        <f>IF(tbl_Customers[[#This Row],[total_intl_calls]]&lt;=5,"Low Calls", IF(tbl_Customers[[#This Row],[total_intl_calls]]&lt;=10, "Medium Calls", "High Calls"))</f>
        <v>Low Calls</v>
      </c>
      <c r="AF12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27" s="36" t="str">
        <f>IF(tbl_Customers[[#This Row],[Churn_Risk_Score]]&gt;=10,"High Risk", IF(tbl_Customers[[#This Row],[Churn_Risk_Score]]&gt;=5,"Medium Risk","Low Risk"))</f>
        <v>Medium Risk</v>
      </c>
    </row>
    <row r="1228" spans="1:33" x14ac:dyDescent="0.35">
      <c r="A1228">
        <v>1227</v>
      </c>
      <c r="B1228" t="s">
        <v>41</v>
      </c>
      <c r="C1228">
        <v>192</v>
      </c>
      <c r="D1228" t="s">
        <v>21</v>
      </c>
      <c r="E1228" t="s">
        <v>22</v>
      </c>
      <c r="F1228" t="s">
        <v>22</v>
      </c>
      <c r="G1228">
        <v>0</v>
      </c>
      <c r="H1228">
        <v>221.6</v>
      </c>
      <c r="I1228">
        <v>101</v>
      </c>
      <c r="J1228">
        <v>37.67</v>
      </c>
      <c r="K1228">
        <v>285.2</v>
      </c>
      <c r="L1228">
        <v>50</v>
      </c>
      <c r="M1228">
        <v>24.24</v>
      </c>
      <c r="N1228">
        <v>167.4</v>
      </c>
      <c r="O1228">
        <v>83</v>
      </c>
      <c r="P1228">
        <v>7.53</v>
      </c>
      <c r="Q1228">
        <v>12.7</v>
      </c>
      <c r="R1228">
        <v>6</v>
      </c>
      <c r="S1228">
        <v>3.43</v>
      </c>
      <c r="T1228">
        <v>4</v>
      </c>
      <c r="U1228" t="s">
        <v>22</v>
      </c>
      <c r="V1228">
        <f>IF(tbl_Customers[[#This Row],[churn]] = "yes", 1, 0)</f>
        <v>0</v>
      </c>
      <c r="W1228" t="str">
        <f>IF(tbl_Customers[[#This Row],[number_customer_service_calls]] &lt;= 1, "0-1 Calls", IF(tbl_Customers[[#This Row],[number_customer_service_calls]] &lt;= 3, "2-3 Calls", IF(tbl_Customers[[#This Row],[number_customer_service_calls]] &lt;=5, "4-5 Calls", "6+ Calls")))</f>
        <v>4-5 Calls</v>
      </c>
      <c r="X1228" t="str">
        <f>IF(tbl_Customers[[#This Row],[account_length]] &lt;= 50, "0-50", IF(tbl_Customers[[#This Row],[account_length]] &lt;=100, "51-100", IF(tbl_Customers[[#This Row],[account_length]] &lt;= 150, "101-150", "151+")))</f>
        <v>151+</v>
      </c>
      <c r="Y1228" t="str">
        <f>IF(tbl_Customers[[#This Row],[total_intl_charge]] &lt;= 3, "Low Charges", "High Charges")</f>
        <v>High Charges</v>
      </c>
      <c r="Z1228" t="str">
        <f>IF(tbl_Customers[[#This Row],[total_eve_calls]]&lt;=80,"Low Calls",
IF(tbl_Customers[[#This Row],[total_eve_calls]]&lt;=120,"Medium Calls","High Calls"))</f>
        <v>Low Calls</v>
      </c>
      <c r="AA1228" t="str">
        <f>IF(tbl_Customers[[#This Row],[total_eve_charge]]&lt;=15,"Low Charges",
IF(tbl_Customers[[#This Row],[total_eve_charge]]&lt;=20,"Medium Charges","High Charges"))</f>
        <v>High Charges</v>
      </c>
      <c r="AB1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28" t="str">
        <f>IF(tbl_Customers[[#This Row],[number_vmail_messages]] = 0, "No Usage", IF(tbl_Customers[[#This Row],[number_vmail_messages]] &lt;= 20, "Low Usage", IF(tbl_Customers[[#This Row],[number_vmail_messages]] &lt;= 40, "Medium Usgae", "High Usage")))</f>
        <v>No Usage</v>
      </c>
      <c r="AD1228" t="str">
        <f>IF(tbl_Customers[[#This Row],[total_day_minutes]]&lt;=150,"Low Usage", IF(tbl_Customers[[#This Row],[total_day_minutes]]&lt;=200,"Medium Usage", IF(tbl_Customers[[#This Row],[total_day_minutes]]&lt;=250,"High Usage","Very High Usage")))</f>
        <v>High Usage</v>
      </c>
      <c r="AE1228" t="str">
        <f>IF(tbl_Customers[[#This Row],[total_intl_calls]]&lt;=5,"Low Calls", IF(tbl_Customers[[#This Row],[total_intl_calls]]&lt;=10, "Medium Calls", "High Calls"))</f>
        <v>Medium Calls</v>
      </c>
      <c r="AF12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28" s="36" t="str">
        <f>IF(tbl_Customers[[#This Row],[Churn_Risk_Score]]&gt;=10,"High Risk", IF(tbl_Customers[[#This Row],[Churn_Risk_Score]]&gt;=5,"Medium Risk","Low Risk"))</f>
        <v>Medium Risk</v>
      </c>
    </row>
    <row r="1229" spans="1:33" x14ac:dyDescent="0.35">
      <c r="A1229">
        <v>1228</v>
      </c>
      <c r="B1229" t="s">
        <v>62</v>
      </c>
      <c r="C1229">
        <v>93</v>
      </c>
      <c r="D1229" t="s">
        <v>25</v>
      </c>
      <c r="E1229" t="s">
        <v>22</v>
      </c>
      <c r="F1229" t="s">
        <v>22</v>
      </c>
      <c r="G1229">
        <v>0</v>
      </c>
      <c r="H1229">
        <v>114.3</v>
      </c>
      <c r="I1229">
        <v>100</v>
      </c>
      <c r="J1229">
        <v>19.43</v>
      </c>
      <c r="K1229">
        <v>221.1</v>
      </c>
      <c r="L1229">
        <v>103</v>
      </c>
      <c r="M1229">
        <v>18.79</v>
      </c>
      <c r="N1229">
        <v>126.3</v>
      </c>
      <c r="O1229">
        <v>88</v>
      </c>
      <c r="P1229">
        <v>5.68</v>
      </c>
      <c r="Q1229">
        <v>10.9</v>
      </c>
      <c r="R1229">
        <v>9</v>
      </c>
      <c r="S1229">
        <v>2.94</v>
      </c>
      <c r="T1229">
        <v>0</v>
      </c>
      <c r="U1229" t="s">
        <v>22</v>
      </c>
      <c r="V1229">
        <f>IF(tbl_Customers[[#This Row],[churn]] = "yes", 1, 0)</f>
        <v>0</v>
      </c>
      <c r="W1229" t="str">
        <f>IF(tbl_Customers[[#This Row],[number_customer_service_calls]] &lt;= 1, "0-1 Calls", IF(tbl_Customers[[#This Row],[number_customer_service_calls]] &lt;= 3, "2-3 Calls", IF(tbl_Customers[[#This Row],[number_customer_service_calls]] &lt;=5, "4-5 Calls", "6+ Calls")))</f>
        <v>0-1 Calls</v>
      </c>
      <c r="X1229" t="str">
        <f>IF(tbl_Customers[[#This Row],[account_length]] &lt;= 50, "0-50", IF(tbl_Customers[[#This Row],[account_length]] &lt;=100, "51-100", IF(tbl_Customers[[#This Row],[account_length]] &lt;= 150, "101-150", "151+")))</f>
        <v>51-100</v>
      </c>
      <c r="Y1229" t="str">
        <f>IF(tbl_Customers[[#This Row],[total_intl_charge]] &lt;= 3, "Low Charges", "High Charges")</f>
        <v>Low Charges</v>
      </c>
      <c r="Z1229" t="str">
        <f>IF(tbl_Customers[[#This Row],[total_eve_calls]]&lt;=80,"Low Calls",
IF(tbl_Customers[[#This Row],[total_eve_calls]]&lt;=120,"Medium Calls","High Calls"))</f>
        <v>Medium Calls</v>
      </c>
      <c r="AA1229" t="str">
        <f>IF(tbl_Customers[[#This Row],[total_eve_charge]]&lt;=15,"Low Charges",
IF(tbl_Customers[[#This Row],[total_eve_charge]]&lt;=20,"Medium Charges","High Charges"))</f>
        <v>Medium Charges</v>
      </c>
      <c r="AB1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9" t="str">
        <f>IF(tbl_Customers[[#This Row],[number_vmail_messages]] = 0, "No Usage", IF(tbl_Customers[[#This Row],[number_vmail_messages]] &lt;= 20, "Low Usage", IF(tbl_Customers[[#This Row],[number_vmail_messages]] &lt;= 40, "Medium Usgae", "High Usage")))</f>
        <v>No Usage</v>
      </c>
      <c r="AD1229" t="str">
        <f>IF(tbl_Customers[[#This Row],[total_day_minutes]]&lt;=150,"Low Usage", IF(tbl_Customers[[#This Row],[total_day_minutes]]&lt;=200,"Medium Usage", IF(tbl_Customers[[#This Row],[total_day_minutes]]&lt;=250,"High Usage","Very High Usage")))</f>
        <v>Low Usage</v>
      </c>
      <c r="AE1229" t="str">
        <f>IF(tbl_Customers[[#This Row],[total_intl_calls]]&lt;=5,"Low Calls", IF(tbl_Customers[[#This Row],[total_intl_calls]]&lt;=10, "Medium Calls", "High Calls"))</f>
        <v>Medium Calls</v>
      </c>
      <c r="AF12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9" s="36" t="str">
        <f>IF(tbl_Customers[[#This Row],[Churn_Risk_Score]]&gt;=10,"High Risk", IF(tbl_Customers[[#This Row],[Churn_Risk_Score]]&gt;=5,"Medium Risk","Low Risk"))</f>
        <v>Low Risk</v>
      </c>
    </row>
    <row r="1230" spans="1:33" x14ac:dyDescent="0.35">
      <c r="A1230">
        <v>1229</v>
      </c>
      <c r="B1230" t="s">
        <v>38</v>
      </c>
      <c r="C1230">
        <v>77</v>
      </c>
      <c r="D1230" t="s">
        <v>28</v>
      </c>
      <c r="E1230" t="s">
        <v>22</v>
      </c>
      <c r="F1230" t="s">
        <v>22</v>
      </c>
      <c r="G1230">
        <v>0</v>
      </c>
      <c r="H1230">
        <v>144.9</v>
      </c>
      <c r="I1230">
        <v>136</v>
      </c>
      <c r="J1230">
        <v>24.63</v>
      </c>
      <c r="K1230">
        <v>151.30000000000001</v>
      </c>
      <c r="L1230">
        <v>115</v>
      </c>
      <c r="M1230">
        <v>12.86</v>
      </c>
      <c r="N1230">
        <v>252.4</v>
      </c>
      <c r="O1230">
        <v>73</v>
      </c>
      <c r="P1230">
        <v>11.36</v>
      </c>
      <c r="Q1230">
        <v>12.3</v>
      </c>
      <c r="R1230">
        <v>3</v>
      </c>
      <c r="S1230">
        <v>3.32</v>
      </c>
      <c r="T1230">
        <v>2</v>
      </c>
      <c r="U1230" t="s">
        <v>22</v>
      </c>
      <c r="V1230">
        <f>IF(tbl_Customers[[#This Row],[churn]] = "yes", 1, 0)</f>
        <v>0</v>
      </c>
      <c r="W1230" t="str">
        <f>IF(tbl_Customers[[#This Row],[number_customer_service_calls]] &lt;= 1, "0-1 Calls", IF(tbl_Customers[[#This Row],[number_customer_service_calls]] &lt;= 3, "2-3 Calls", IF(tbl_Customers[[#This Row],[number_customer_service_calls]] &lt;=5, "4-5 Calls", "6+ Calls")))</f>
        <v>2-3 Calls</v>
      </c>
      <c r="X1230" t="str">
        <f>IF(tbl_Customers[[#This Row],[account_length]] &lt;= 50, "0-50", IF(tbl_Customers[[#This Row],[account_length]] &lt;=100, "51-100", IF(tbl_Customers[[#This Row],[account_length]] &lt;= 150, "101-150", "151+")))</f>
        <v>51-100</v>
      </c>
      <c r="Y1230" t="str">
        <f>IF(tbl_Customers[[#This Row],[total_intl_charge]] &lt;= 3, "Low Charges", "High Charges")</f>
        <v>High Charges</v>
      </c>
      <c r="Z1230" t="str">
        <f>IF(tbl_Customers[[#This Row],[total_eve_calls]]&lt;=80,"Low Calls",
IF(tbl_Customers[[#This Row],[total_eve_calls]]&lt;=120,"Medium Calls","High Calls"))</f>
        <v>Medium Calls</v>
      </c>
      <c r="AA1230" t="str">
        <f>IF(tbl_Customers[[#This Row],[total_eve_charge]]&lt;=15,"Low Charges",
IF(tbl_Customers[[#This Row],[total_eve_charge]]&lt;=20,"Medium Charges","High Charges"))</f>
        <v>Low Charges</v>
      </c>
      <c r="AB1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0" t="str">
        <f>IF(tbl_Customers[[#This Row],[number_vmail_messages]] = 0, "No Usage", IF(tbl_Customers[[#This Row],[number_vmail_messages]] &lt;= 20, "Low Usage", IF(tbl_Customers[[#This Row],[number_vmail_messages]] &lt;= 40, "Medium Usgae", "High Usage")))</f>
        <v>No Usage</v>
      </c>
      <c r="AD1230" t="str">
        <f>IF(tbl_Customers[[#This Row],[total_day_minutes]]&lt;=150,"Low Usage", IF(tbl_Customers[[#This Row],[total_day_minutes]]&lt;=200,"Medium Usage", IF(tbl_Customers[[#This Row],[total_day_minutes]]&lt;=250,"High Usage","Very High Usage")))</f>
        <v>Low Usage</v>
      </c>
      <c r="AE1230" t="str">
        <f>IF(tbl_Customers[[#This Row],[total_intl_calls]]&lt;=5,"Low Calls", IF(tbl_Customers[[#This Row],[total_intl_calls]]&lt;=10, "Medium Calls", "High Calls"))</f>
        <v>Low Calls</v>
      </c>
      <c r="AF12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30" s="36" t="str">
        <f>IF(tbl_Customers[[#This Row],[Churn_Risk_Score]]&gt;=10,"High Risk", IF(tbl_Customers[[#This Row],[Churn_Risk_Score]]&gt;=5,"Medium Risk","Low Risk"))</f>
        <v>Low Risk</v>
      </c>
    </row>
    <row r="1231" spans="1:33" x14ac:dyDescent="0.35">
      <c r="A1231">
        <v>1230</v>
      </c>
      <c r="B1231" t="s">
        <v>55</v>
      </c>
      <c r="C1231">
        <v>105</v>
      </c>
      <c r="D1231" t="s">
        <v>21</v>
      </c>
      <c r="E1231" t="s">
        <v>22</v>
      </c>
      <c r="F1231" t="s">
        <v>23</v>
      </c>
      <c r="G1231">
        <v>40</v>
      </c>
      <c r="H1231">
        <v>236.5</v>
      </c>
      <c r="I1231">
        <v>111</v>
      </c>
      <c r="J1231">
        <v>40.21</v>
      </c>
      <c r="K1231">
        <v>117</v>
      </c>
      <c r="L1231">
        <v>110</v>
      </c>
      <c r="M1231">
        <v>9.9499999999999993</v>
      </c>
      <c r="N1231">
        <v>221.1</v>
      </c>
      <c r="O1231">
        <v>115</v>
      </c>
      <c r="P1231">
        <v>9.9499999999999993</v>
      </c>
      <c r="Q1231">
        <v>8.1</v>
      </c>
      <c r="R1231">
        <v>3</v>
      </c>
      <c r="S1231">
        <v>2.19</v>
      </c>
      <c r="T1231">
        <v>2</v>
      </c>
      <c r="U1231" t="s">
        <v>22</v>
      </c>
      <c r="V1231">
        <f>IF(tbl_Customers[[#This Row],[churn]] = "yes", 1, 0)</f>
        <v>0</v>
      </c>
      <c r="W1231" t="str">
        <f>IF(tbl_Customers[[#This Row],[number_customer_service_calls]] &lt;= 1, "0-1 Calls", IF(tbl_Customers[[#This Row],[number_customer_service_calls]] &lt;= 3, "2-3 Calls", IF(tbl_Customers[[#This Row],[number_customer_service_calls]] &lt;=5, "4-5 Calls", "6+ Calls")))</f>
        <v>2-3 Calls</v>
      </c>
      <c r="X1231" t="str">
        <f>IF(tbl_Customers[[#This Row],[account_length]] &lt;= 50, "0-50", IF(tbl_Customers[[#This Row],[account_length]] &lt;=100, "51-100", IF(tbl_Customers[[#This Row],[account_length]] &lt;= 150, "101-150", "151+")))</f>
        <v>101-150</v>
      </c>
      <c r="Y1231" t="str">
        <f>IF(tbl_Customers[[#This Row],[total_intl_charge]] &lt;= 3, "Low Charges", "High Charges")</f>
        <v>Low Charges</v>
      </c>
      <c r="Z1231" t="str">
        <f>IF(tbl_Customers[[#This Row],[total_eve_calls]]&lt;=80,"Low Calls",
IF(tbl_Customers[[#This Row],[total_eve_calls]]&lt;=120,"Medium Calls","High Calls"))</f>
        <v>Medium Calls</v>
      </c>
      <c r="AA1231" t="str">
        <f>IF(tbl_Customers[[#This Row],[total_eve_charge]]&lt;=15,"Low Charges",
IF(tbl_Customers[[#This Row],[total_eve_charge]]&lt;=20,"Medium Charges","High Charges"))</f>
        <v>Low Charges</v>
      </c>
      <c r="AB1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1" t="str">
        <f>IF(tbl_Customers[[#This Row],[number_vmail_messages]] = 0, "No Usage", IF(tbl_Customers[[#This Row],[number_vmail_messages]] &lt;= 20, "Low Usage", IF(tbl_Customers[[#This Row],[number_vmail_messages]] &lt;= 40, "Medium Usgae", "High Usage")))</f>
        <v>Medium Usgae</v>
      </c>
      <c r="AD1231" t="str">
        <f>IF(tbl_Customers[[#This Row],[total_day_minutes]]&lt;=150,"Low Usage", IF(tbl_Customers[[#This Row],[total_day_minutes]]&lt;=200,"Medium Usage", IF(tbl_Customers[[#This Row],[total_day_minutes]]&lt;=250,"High Usage","Very High Usage")))</f>
        <v>High Usage</v>
      </c>
      <c r="AE1231" t="str">
        <f>IF(tbl_Customers[[#This Row],[total_intl_calls]]&lt;=5,"Low Calls", IF(tbl_Customers[[#This Row],[total_intl_calls]]&lt;=10, "Medium Calls", "High Calls"))</f>
        <v>Low Calls</v>
      </c>
      <c r="AF12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31" s="36" t="str">
        <f>IF(tbl_Customers[[#This Row],[Churn_Risk_Score]]&gt;=10,"High Risk", IF(tbl_Customers[[#This Row],[Churn_Risk_Score]]&gt;=5,"Medium Risk","Low Risk"))</f>
        <v>Low Risk</v>
      </c>
    </row>
    <row r="1232" spans="1:33" x14ac:dyDescent="0.35">
      <c r="A1232">
        <v>1231</v>
      </c>
      <c r="B1232" t="s">
        <v>55</v>
      </c>
      <c r="C1232">
        <v>133</v>
      </c>
      <c r="D1232" t="s">
        <v>25</v>
      </c>
      <c r="E1232" t="s">
        <v>22</v>
      </c>
      <c r="F1232" t="s">
        <v>23</v>
      </c>
      <c r="G1232">
        <v>44</v>
      </c>
      <c r="H1232">
        <v>174</v>
      </c>
      <c r="I1232">
        <v>80</v>
      </c>
      <c r="J1232">
        <v>29.58</v>
      </c>
      <c r="K1232">
        <v>209.4</v>
      </c>
      <c r="L1232">
        <v>113</v>
      </c>
      <c r="M1232">
        <v>17.8</v>
      </c>
      <c r="N1232">
        <v>224.1</v>
      </c>
      <c r="O1232">
        <v>87</v>
      </c>
      <c r="P1232">
        <v>10.08</v>
      </c>
      <c r="Q1232">
        <v>14.1</v>
      </c>
      <c r="R1232">
        <v>7</v>
      </c>
      <c r="S1232">
        <v>3.81</v>
      </c>
      <c r="T1232">
        <v>2</v>
      </c>
      <c r="U1232" t="s">
        <v>23</v>
      </c>
      <c r="V1232">
        <f>IF(tbl_Customers[[#This Row],[churn]] = "yes", 1, 0)</f>
        <v>1</v>
      </c>
      <c r="W1232" t="str">
        <f>IF(tbl_Customers[[#This Row],[number_customer_service_calls]] &lt;= 1, "0-1 Calls", IF(tbl_Customers[[#This Row],[number_customer_service_calls]] &lt;= 3, "2-3 Calls", IF(tbl_Customers[[#This Row],[number_customer_service_calls]] &lt;=5, "4-5 Calls", "6+ Calls")))</f>
        <v>2-3 Calls</v>
      </c>
      <c r="X1232" t="str">
        <f>IF(tbl_Customers[[#This Row],[account_length]] &lt;= 50, "0-50", IF(tbl_Customers[[#This Row],[account_length]] &lt;=100, "51-100", IF(tbl_Customers[[#This Row],[account_length]] &lt;= 150, "101-150", "151+")))</f>
        <v>101-150</v>
      </c>
      <c r="Y1232" t="str">
        <f>IF(tbl_Customers[[#This Row],[total_intl_charge]] &lt;= 3, "Low Charges", "High Charges")</f>
        <v>High Charges</v>
      </c>
      <c r="Z1232" t="str">
        <f>IF(tbl_Customers[[#This Row],[total_eve_calls]]&lt;=80,"Low Calls",
IF(tbl_Customers[[#This Row],[total_eve_calls]]&lt;=120,"Medium Calls","High Calls"))</f>
        <v>Medium Calls</v>
      </c>
      <c r="AA1232" t="str">
        <f>IF(tbl_Customers[[#This Row],[total_eve_charge]]&lt;=15,"Low Charges",
IF(tbl_Customers[[#This Row],[total_eve_charge]]&lt;=20,"Medium Charges","High Charges"))</f>
        <v>Medium Charges</v>
      </c>
      <c r="AB1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2" t="str">
        <f>IF(tbl_Customers[[#This Row],[number_vmail_messages]] = 0, "No Usage", IF(tbl_Customers[[#This Row],[number_vmail_messages]] &lt;= 20, "Low Usage", IF(tbl_Customers[[#This Row],[number_vmail_messages]] &lt;= 40, "Medium Usgae", "High Usage")))</f>
        <v>High Usage</v>
      </c>
      <c r="AD1232" t="str">
        <f>IF(tbl_Customers[[#This Row],[total_day_minutes]]&lt;=150,"Low Usage", IF(tbl_Customers[[#This Row],[total_day_minutes]]&lt;=200,"Medium Usage", IF(tbl_Customers[[#This Row],[total_day_minutes]]&lt;=250,"High Usage","Very High Usage")))</f>
        <v>Medium Usage</v>
      </c>
      <c r="AE1232" t="str">
        <f>IF(tbl_Customers[[#This Row],[total_intl_calls]]&lt;=5,"Low Calls", IF(tbl_Customers[[#This Row],[total_intl_calls]]&lt;=10, "Medium Calls", "High Calls"))</f>
        <v>Medium Calls</v>
      </c>
      <c r="AF12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32" s="36" t="str">
        <f>IF(tbl_Customers[[#This Row],[Churn_Risk_Score]]&gt;=10,"High Risk", IF(tbl_Customers[[#This Row],[Churn_Risk_Score]]&gt;=5,"Medium Risk","Low Risk"))</f>
        <v>Low Risk</v>
      </c>
    </row>
    <row r="1233" spans="1:33" x14ac:dyDescent="0.35">
      <c r="A1233">
        <v>1232</v>
      </c>
      <c r="B1233" t="s">
        <v>29</v>
      </c>
      <c r="C1233">
        <v>131</v>
      </c>
      <c r="D1233" t="s">
        <v>25</v>
      </c>
      <c r="E1233" t="s">
        <v>22</v>
      </c>
      <c r="F1233" t="s">
        <v>22</v>
      </c>
      <c r="G1233">
        <v>0</v>
      </c>
      <c r="H1233">
        <v>109.5</v>
      </c>
      <c r="I1233">
        <v>95</v>
      </c>
      <c r="J1233">
        <v>18.62</v>
      </c>
      <c r="K1233">
        <v>332.1</v>
      </c>
      <c r="L1233">
        <v>48</v>
      </c>
      <c r="M1233">
        <v>28.23</v>
      </c>
      <c r="N1233">
        <v>258.60000000000002</v>
      </c>
      <c r="O1233">
        <v>108</v>
      </c>
      <c r="P1233">
        <v>11.64</v>
      </c>
      <c r="Q1233">
        <v>6.6</v>
      </c>
      <c r="R1233">
        <v>7</v>
      </c>
      <c r="S1233">
        <v>1.78</v>
      </c>
      <c r="T1233">
        <v>1</v>
      </c>
      <c r="U1233" t="s">
        <v>22</v>
      </c>
      <c r="V1233">
        <f>IF(tbl_Customers[[#This Row],[churn]] = "yes", 1, 0)</f>
        <v>0</v>
      </c>
      <c r="W1233" t="str">
        <f>IF(tbl_Customers[[#This Row],[number_customer_service_calls]] &lt;= 1, "0-1 Calls", IF(tbl_Customers[[#This Row],[number_customer_service_calls]] &lt;= 3, "2-3 Calls", IF(tbl_Customers[[#This Row],[number_customer_service_calls]] &lt;=5, "4-5 Calls", "6+ Calls")))</f>
        <v>0-1 Calls</v>
      </c>
      <c r="X1233" t="str">
        <f>IF(tbl_Customers[[#This Row],[account_length]] &lt;= 50, "0-50", IF(tbl_Customers[[#This Row],[account_length]] &lt;=100, "51-100", IF(tbl_Customers[[#This Row],[account_length]] &lt;= 150, "101-150", "151+")))</f>
        <v>101-150</v>
      </c>
      <c r="Y1233" t="str">
        <f>IF(tbl_Customers[[#This Row],[total_intl_charge]] &lt;= 3, "Low Charges", "High Charges")</f>
        <v>Low Charges</v>
      </c>
      <c r="Z1233" t="str">
        <f>IF(tbl_Customers[[#This Row],[total_eve_calls]]&lt;=80,"Low Calls",
IF(tbl_Customers[[#This Row],[total_eve_calls]]&lt;=120,"Medium Calls","High Calls"))</f>
        <v>Low Calls</v>
      </c>
      <c r="AA1233" t="str">
        <f>IF(tbl_Customers[[#This Row],[total_eve_charge]]&lt;=15,"Low Charges",
IF(tbl_Customers[[#This Row],[total_eve_charge]]&lt;=20,"Medium Charges","High Charges"))</f>
        <v>High Charges</v>
      </c>
      <c r="AB1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3" t="str">
        <f>IF(tbl_Customers[[#This Row],[number_vmail_messages]] = 0, "No Usage", IF(tbl_Customers[[#This Row],[number_vmail_messages]] &lt;= 20, "Low Usage", IF(tbl_Customers[[#This Row],[number_vmail_messages]] &lt;= 40, "Medium Usgae", "High Usage")))</f>
        <v>No Usage</v>
      </c>
      <c r="AD1233" t="str">
        <f>IF(tbl_Customers[[#This Row],[total_day_minutes]]&lt;=150,"Low Usage", IF(tbl_Customers[[#This Row],[total_day_minutes]]&lt;=200,"Medium Usage", IF(tbl_Customers[[#This Row],[total_day_minutes]]&lt;=250,"High Usage","Very High Usage")))</f>
        <v>Low Usage</v>
      </c>
      <c r="AE1233" t="str">
        <f>IF(tbl_Customers[[#This Row],[total_intl_calls]]&lt;=5,"Low Calls", IF(tbl_Customers[[#This Row],[total_intl_calls]]&lt;=10, "Medium Calls", "High Calls"))</f>
        <v>Medium Calls</v>
      </c>
      <c r="AF12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3" s="36" t="str">
        <f>IF(tbl_Customers[[#This Row],[Churn_Risk_Score]]&gt;=10,"High Risk", IF(tbl_Customers[[#This Row],[Churn_Risk_Score]]&gt;=5,"Medium Risk","Low Risk"))</f>
        <v>Low Risk</v>
      </c>
    </row>
    <row r="1234" spans="1:33" x14ac:dyDescent="0.35">
      <c r="A1234">
        <v>1233</v>
      </c>
      <c r="B1234" t="s">
        <v>45</v>
      </c>
      <c r="C1234">
        <v>118</v>
      </c>
      <c r="D1234" t="s">
        <v>21</v>
      </c>
      <c r="E1234" t="s">
        <v>22</v>
      </c>
      <c r="F1234" t="s">
        <v>22</v>
      </c>
      <c r="G1234">
        <v>0</v>
      </c>
      <c r="H1234">
        <v>133.4</v>
      </c>
      <c r="I1234">
        <v>113</v>
      </c>
      <c r="J1234">
        <v>22.68</v>
      </c>
      <c r="K1234">
        <v>121</v>
      </c>
      <c r="L1234">
        <v>92</v>
      </c>
      <c r="M1234">
        <v>10.29</v>
      </c>
      <c r="N1234">
        <v>254.7</v>
      </c>
      <c r="O1234">
        <v>129</v>
      </c>
      <c r="P1234">
        <v>11.46</v>
      </c>
      <c r="Q1234">
        <v>5.9</v>
      </c>
      <c r="R1234">
        <v>4</v>
      </c>
      <c r="S1234">
        <v>1.59</v>
      </c>
      <c r="T1234">
        <v>1</v>
      </c>
      <c r="U1234" t="s">
        <v>22</v>
      </c>
      <c r="V1234">
        <f>IF(tbl_Customers[[#This Row],[churn]] = "yes", 1, 0)</f>
        <v>0</v>
      </c>
      <c r="W1234" t="str">
        <f>IF(tbl_Customers[[#This Row],[number_customer_service_calls]] &lt;= 1, "0-1 Calls", IF(tbl_Customers[[#This Row],[number_customer_service_calls]] &lt;= 3, "2-3 Calls", IF(tbl_Customers[[#This Row],[number_customer_service_calls]] &lt;=5, "4-5 Calls", "6+ Calls")))</f>
        <v>0-1 Calls</v>
      </c>
      <c r="X1234" t="str">
        <f>IF(tbl_Customers[[#This Row],[account_length]] &lt;= 50, "0-50", IF(tbl_Customers[[#This Row],[account_length]] &lt;=100, "51-100", IF(tbl_Customers[[#This Row],[account_length]] &lt;= 150, "101-150", "151+")))</f>
        <v>101-150</v>
      </c>
      <c r="Y1234" t="str">
        <f>IF(tbl_Customers[[#This Row],[total_intl_charge]] &lt;= 3, "Low Charges", "High Charges")</f>
        <v>Low Charges</v>
      </c>
      <c r="Z1234" t="str">
        <f>IF(tbl_Customers[[#This Row],[total_eve_calls]]&lt;=80,"Low Calls",
IF(tbl_Customers[[#This Row],[total_eve_calls]]&lt;=120,"Medium Calls","High Calls"))</f>
        <v>Medium Calls</v>
      </c>
      <c r="AA1234" t="str">
        <f>IF(tbl_Customers[[#This Row],[total_eve_charge]]&lt;=15,"Low Charges",
IF(tbl_Customers[[#This Row],[total_eve_charge]]&lt;=20,"Medium Charges","High Charges"))</f>
        <v>Low Charges</v>
      </c>
      <c r="AB1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4" t="str">
        <f>IF(tbl_Customers[[#This Row],[number_vmail_messages]] = 0, "No Usage", IF(tbl_Customers[[#This Row],[number_vmail_messages]] &lt;= 20, "Low Usage", IF(tbl_Customers[[#This Row],[number_vmail_messages]] &lt;= 40, "Medium Usgae", "High Usage")))</f>
        <v>No Usage</v>
      </c>
      <c r="AD1234" t="str">
        <f>IF(tbl_Customers[[#This Row],[total_day_minutes]]&lt;=150,"Low Usage", IF(tbl_Customers[[#This Row],[total_day_minutes]]&lt;=200,"Medium Usage", IF(tbl_Customers[[#This Row],[total_day_minutes]]&lt;=250,"High Usage","Very High Usage")))</f>
        <v>Low Usage</v>
      </c>
      <c r="AE1234" t="str">
        <f>IF(tbl_Customers[[#This Row],[total_intl_calls]]&lt;=5,"Low Calls", IF(tbl_Customers[[#This Row],[total_intl_calls]]&lt;=10, "Medium Calls", "High Calls"))</f>
        <v>Low Calls</v>
      </c>
      <c r="AF12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4" s="36" t="str">
        <f>IF(tbl_Customers[[#This Row],[Churn_Risk_Score]]&gt;=10,"High Risk", IF(tbl_Customers[[#This Row],[Churn_Risk_Score]]&gt;=5,"Medium Risk","Low Risk"))</f>
        <v>Low Risk</v>
      </c>
    </row>
    <row r="1235" spans="1:33" x14ac:dyDescent="0.35">
      <c r="A1235">
        <v>1234</v>
      </c>
      <c r="B1235" t="s">
        <v>49</v>
      </c>
      <c r="C1235">
        <v>125</v>
      </c>
      <c r="D1235" t="s">
        <v>25</v>
      </c>
      <c r="E1235" t="s">
        <v>22</v>
      </c>
      <c r="F1235" t="s">
        <v>22</v>
      </c>
      <c r="G1235">
        <v>0</v>
      </c>
      <c r="H1235">
        <v>137.1</v>
      </c>
      <c r="I1235">
        <v>94</v>
      </c>
      <c r="J1235">
        <v>23.31</v>
      </c>
      <c r="K1235">
        <v>209.8</v>
      </c>
      <c r="L1235">
        <v>83</v>
      </c>
      <c r="M1235">
        <v>17.829999999999998</v>
      </c>
      <c r="N1235">
        <v>238.4</v>
      </c>
      <c r="O1235">
        <v>114</v>
      </c>
      <c r="P1235">
        <v>10.73</v>
      </c>
      <c r="Q1235">
        <v>8.6</v>
      </c>
      <c r="R1235">
        <v>4</v>
      </c>
      <c r="S1235">
        <v>2.3199999999999998</v>
      </c>
      <c r="T1235">
        <v>1</v>
      </c>
      <c r="U1235" t="s">
        <v>22</v>
      </c>
      <c r="V1235">
        <f>IF(tbl_Customers[[#This Row],[churn]] = "yes", 1, 0)</f>
        <v>0</v>
      </c>
      <c r="W1235" t="str">
        <f>IF(tbl_Customers[[#This Row],[number_customer_service_calls]] &lt;= 1, "0-1 Calls", IF(tbl_Customers[[#This Row],[number_customer_service_calls]] &lt;= 3, "2-3 Calls", IF(tbl_Customers[[#This Row],[number_customer_service_calls]] &lt;=5, "4-5 Calls", "6+ Calls")))</f>
        <v>0-1 Calls</v>
      </c>
      <c r="X1235" t="str">
        <f>IF(tbl_Customers[[#This Row],[account_length]] &lt;= 50, "0-50", IF(tbl_Customers[[#This Row],[account_length]] &lt;=100, "51-100", IF(tbl_Customers[[#This Row],[account_length]] &lt;= 150, "101-150", "151+")))</f>
        <v>101-150</v>
      </c>
      <c r="Y1235" t="str">
        <f>IF(tbl_Customers[[#This Row],[total_intl_charge]] &lt;= 3, "Low Charges", "High Charges")</f>
        <v>Low Charges</v>
      </c>
      <c r="Z1235" t="str">
        <f>IF(tbl_Customers[[#This Row],[total_eve_calls]]&lt;=80,"Low Calls",
IF(tbl_Customers[[#This Row],[total_eve_calls]]&lt;=120,"Medium Calls","High Calls"))</f>
        <v>Medium Calls</v>
      </c>
      <c r="AA1235" t="str">
        <f>IF(tbl_Customers[[#This Row],[total_eve_charge]]&lt;=15,"Low Charges",
IF(tbl_Customers[[#This Row],[total_eve_charge]]&lt;=20,"Medium Charges","High Charges"))</f>
        <v>Medium Charges</v>
      </c>
      <c r="AB1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5" t="str">
        <f>IF(tbl_Customers[[#This Row],[number_vmail_messages]] = 0, "No Usage", IF(tbl_Customers[[#This Row],[number_vmail_messages]] &lt;= 20, "Low Usage", IF(tbl_Customers[[#This Row],[number_vmail_messages]] &lt;= 40, "Medium Usgae", "High Usage")))</f>
        <v>No Usage</v>
      </c>
      <c r="AD1235" t="str">
        <f>IF(tbl_Customers[[#This Row],[total_day_minutes]]&lt;=150,"Low Usage", IF(tbl_Customers[[#This Row],[total_day_minutes]]&lt;=200,"Medium Usage", IF(tbl_Customers[[#This Row],[total_day_minutes]]&lt;=250,"High Usage","Very High Usage")))</f>
        <v>Low Usage</v>
      </c>
      <c r="AE1235" t="str">
        <f>IF(tbl_Customers[[#This Row],[total_intl_calls]]&lt;=5,"Low Calls", IF(tbl_Customers[[#This Row],[total_intl_calls]]&lt;=10, "Medium Calls", "High Calls"))</f>
        <v>Low Calls</v>
      </c>
      <c r="AF12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5" s="36" t="str">
        <f>IF(tbl_Customers[[#This Row],[Churn_Risk_Score]]&gt;=10,"High Risk", IF(tbl_Customers[[#This Row],[Churn_Risk_Score]]&gt;=5,"Medium Risk","Low Risk"))</f>
        <v>Low Risk</v>
      </c>
    </row>
    <row r="1236" spans="1:33" x14ac:dyDescent="0.35">
      <c r="A1236">
        <v>1235</v>
      </c>
      <c r="B1236" t="s">
        <v>38</v>
      </c>
      <c r="C1236">
        <v>95</v>
      </c>
      <c r="D1236" t="s">
        <v>21</v>
      </c>
      <c r="E1236" t="s">
        <v>22</v>
      </c>
      <c r="F1236" t="s">
        <v>22</v>
      </c>
      <c r="G1236">
        <v>0</v>
      </c>
      <c r="H1236">
        <v>197</v>
      </c>
      <c r="I1236">
        <v>88</v>
      </c>
      <c r="J1236">
        <v>33.49</v>
      </c>
      <c r="K1236">
        <v>190.4</v>
      </c>
      <c r="L1236">
        <v>68</v>
      </c>
      <c r="M1236">
        <v>16.18</v>
      </c>
      <c r="N1236">
        <v>211.9</v>
      </c>
      <c r="O1236">
        <v>104</v>
      </c>
      <c r="P1236">
        <v>9.5399999999999991</v>
      </c>
      <c r="Q1236">
        <v>16.100000000000001</v>
      </c>
      <c r="R1236">
        <v>8</v>
      </c>
      <c r="S1236">
        <v>4.3499999999999996</v>
      </c>
      <c r="T1236">
        <v>0</v>
      </c>
      <c r="U1236" t="s">
        <v>22</v>
      </c>
      <c r="V1236">
        <f>IF(tbl_Customers[[#This Row],[churn]] = "yes", 1, 0)</f>
        <v>0</v>
      </c>
      <c r="W1236" t="str">
        <f>IF(tbl_Customers[[#This Row],[number_customer_service_calls]] &lt;= 1, "0-1 Calls", IF(tbl_Customers[[#This Row],[number_customer_service_calls]] &lt;= 3, "2-3 Calls", IF(tbl_Customers[[#This Row],[number_customer_service_calls]] &lt;=5, "4-5 Calls", "6+ Calls")))</f>
        <v>0-1 Calls</v>
      </c>
      <c r="X1236" t="str">
        <f>IF(tbl_Customers[[#This Row],[account_length]] &lt;= 50, "0-50", IF(tbl_Customers[[#This Row],[account_length]] &lt;=100, "51-100", IF(tbl_Customers[[#This Row],[account_length]] &lt;= 150, "101-150", "151+")))</f>
        <v>51-100</v>
      </c>
      <c r="Y1236" t="str">
        <f>IF(tbl_Customers[[#This Row],[total_intl_charge]] &lt;= 3, "Low Charges", "High Charges")</f>
        <v>High Charges</v>
      </c>
      <c r="Z1236" t="str">
        <f>IF(tbl_Customers[[#This Row],[total_eve_calls]]&lt;=80,"Low Calls",
IF(tbl_Customers[[#This Row],[total_eve_calls]]&lt;=120,"Medium Calls","High Calls"))</f>
        <v>Low Calls</v>
      </c>
      <c r="AA1236" t="str">
        <f>IF(tbl_Customers[[#This Row],[total_eve_charge]]&lt;=15,"Low Charges",
IF(tbl_Customers[[#This Row],[total_eve_charge]]&lt;=20,"Medium Charges","High Charges"))</f>
        <v>Medium Charges</v>
      </c>
      <c r="AB1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6" t="str">
        <f>IF(tbl_Customers[[#This Row],[number_vmail_messages]] = 0, "No Usage", IF(tbl_Customers[[#This Row],[number_vmail_messages]] &lt;= 20, "Low Usage", IF(tbl_Customers[[#This Row],[number_vmail_messages]] &lt;= 40, "Medium Usgae", "High Usage")))</f>
        <v>No Usage</v>
      </c>
      <c r="AD1236" t="str">
        <f>IF(tbl_Customers[[#This Row],[total_day_minutes]]&lt;=150,"Low Usage", IF(tbl_Customers[[#This Row],[total_day_minutes]]&lt;=200,"Medium Usage", IF(tbl_Customers[[#This Row],[total_day_minutes]]&lt;=250,"High Usage","Very High Usage")))</f>
        <v>Medium Usage</v>
      </c>
      <c r="AE1236" t="str">
        <f>IF(tbl_Customers[[#This Row],[total_intl_calls]]&lt;=5,"Low Calls", IF(tbl_Customers[[#This Row],[total_intl_calls]]&lt;=10, "Medium Calls", "High Calls"))</f>
        <v>Medium Calls</v>
      </c>
      <c r="AF12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36" s="36" t="str">
        <f>IF(tbl_Customers[[#This Row],[Churn_Risk_Score]]&gt;=10,"High Risk", IF(tbl_Customers[[#This Row],[Churn_Risk_Score]]&gt;=5,"Medium Risk","Low Risk"))</f>
        <v>Low Risk</v>
      </c>
    </row>
    <row r="1237" spans="1:33" x14ac:dyDescent="0.35">
      <c r="A1237">
        <v>1236</v>
      </c>
      <c r="B1237" t="s">
        <v>35</v>
      </c>
      <c r="C1237">
        <v>80</v>
      </c>
      <c r="D1237" t="s">
        <v>21</v>
      </c>
      <c r="E1237" t="s">
        <v>22</v>
      </c>
      <c r="F1237" t="s">
        <v>22</v>
      </c>
      <c r="G1237">
        <v>0</v>
      </c>
      <c r="H1237">
        <v>198.1</v>
      </c>
      <c r="I1237">
        <v>160</v>
      </c>
      <c r="J1237">
        <v>33.68</v>
      </c>
      <c r="K1237">
        <v>156.69999999999999</v>
      </c>
      <c r="L1237">
        <v>87</v>
      </c>
      <c r="M1237">
        <v>13.32</v>
      </c>
      <c r="N1237">
        <v>182.1</v>
      </c>
      <c r="O1237">
        <v>76</v>
      </c>
      <c r="P1237">
        <v>8.19</v>
      </c>
      <c r="Q1237">
        <v>9.3000000000000007</v>
      </c>
      <c r="R1237">
        <v>3</v>
      </c>
      <c r="S1237">
        <v>2.5099999999999998</v>
      </c>
      <c r="T1237">
        <v>3</v>
      </c>
      <c r="U1237" t="s">
        <v>22</v>
      </c>
      <c r="V1237">
        <f>IF(tbl_Customers[[#This Row],[churn]] = "yes", 1, 0)</f>
        <v>0</v>
      </c>
      <c r="W1237" t="str">
        <f>IF(tbl_Customers[[#This Row],[number_customer_service_calls]] &lt;= 1, "0-1 Calls", IF(tbl_Customers[[#This Row],[number_customer_service_calls]] &lt;= 3, "2-3 Calls", IF(tbl_Customers[[#This Row],[number_customer_service_calls]] &lt;=5, "4-5 Calls", "6+ Calls")))</f>
        <v>2-3 Calls</v>
      </c>
      <c r="X1237" t="str">
        <f>IF(tbl_Customers[[#This Row],[account_length]] &lt;= 50, "0-50", IF(tbl_Customers[[#This Row],[account_length]] &lt;=100, "51-100", IF(tbl_Customers[[#This Row],[account_length]] &lt;= 150, "101-150", "151+")))</f>
        <v>51-100</v>
      </c>
      <c r="Y1237" t="str">
        <f>IF(tbl_Customers[[#This Row],[total_intl_charge]] &lt;= 3, "Low Charges", "High Charges")</f>
        <v>Low Charges</v>
      </c>
      <c r="Z1237" t="str">
        <f>IF(tbl_Customers[[#This Row],[total_eve_calls]]&lt;=80,"Low Calls",
IF(tbl_Customers[[#This Row],[total_eve_calls]]&lt;=120,"Medium Calls","High Calls"))</f>
        <v>Medium Calls</v>
      </c>
      <c r="AA1237" t="str">
        <f>IF(tbl_Customers[[#This Row],[total_eve_charge]]&lt;=15,"Low Charges",
IF(tbl_Customers[[#This Row],[total_eve_charge]]&lt;=20,"Medium Charges","High Charges"))</f>
        <v>Low Charges</v>
      </c>
      <c r="AB1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7" t="str">
        <f>IF(tbl_Customers[[#This Row],[number_vmail_messages]] = 0, "No Usage", IF(tbl_Customers[[#This Row],[number_vmail_messages]] &lt;= 20, "Low Usage", IF(tbl_Customers[[#This Row],[number_vmail_messages]] &lt;= 40, "Medium Usgae", "High Usage")))</f>
        <v>No Usage</v>
      </c>
      <c r="AD1237" t="str">
        <f>IF(tbl_Customers[[#This Row],[total_day_minutes]]&lt;=150,"Low Usage", IF(tbl_Customers[[#This Row],[total_day_minutes]]&lt;=200,"Medium Usage", IF(tbl_Customers[[#This Row],[total_day_minutes]]&lt;=250,"High Usage","Very High Usage")))</f>
        <v>Medium Usage</v>
      </c>
      <c r="AE1237" t="str">
        <f>IF(tbl_Customers[[#This Row],[total_intl_calls]]&lt;=5,"Low Calls", IF(tbl_Customers[[#This Row],[total_intl_calls]]&lt;=10, "Medium Calls", "High Calls"))</f>
        <v>Low Calls</v>
      </c>
      <c r="AF12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7" s="36" t="str">
        <f>IF(tbl_Customers[[#This Row],[Churn_Risk_Score]]&gt;=10,"High Risk", IF(tbl_Customers[[#This Row],[Churn_Risk_Score]]&gt;=5,"Medium Risk","Low Risk"))</f>
        <v>Low Risk</v>
      </c>
    </row>
    <row r="1238" spans="1:33" x14ac:dyDescent="0.35">
      <c r="A1238">
        <v>1237</v>
      </c>
      <c r="B1238" t="s">
        <v>43</v>
      </c>
      <c r="C1238">
        <v>145</v>
      </c>
      <c r="D1238" t="s">
        <v>25</v>
      </c>
      <c r="E1238" t="s">
        <v>22</v>
      </c>
      <c r="F1238" t="s">
        <v>22</v>
      </c>
      <c r="G1238">
        <v>0</v>
      </c>
      <c r="H1238">
        <v>39.5</v>
      </c>
      <c r="I1238">
        <v>78</v>
      </c>
      <c r="J1238">
        <v>6.72</v>
      </c>
      <c r="K1238">
        <v>264.3</v>
      </c>
      <c r="L1238">
        <v>106</v>
      </c>
      <c r="M1238">
        <v>22.47</v>
      </c>
      <c r="N1238">
        <v>185.8</v>
      </c>
      <c r="O1238">
        <v>90</v>
      </c>
      <c r="P1238">
        <v>8.36</v>
      </c>
      <c r="Q1238">
        <v>10</v>
      </c>
      <c r="R1238">
        <v>6</v>
      </c>
      <c r="S1238">
        <v>2.7</v>
      </c>
      <c r="T1238">
        <v>0</v>
      </c>
      <c r="U1238" t="s">
        <v>22</v>
      </c>
      <c r="V1238">
        <f>IF(tbl_Customers[[#This Row],[churn]] = "yes", 1, 0)</f>
        <v>0</v>
      </c>
      <c r="W1238" t="str">
        <f>IF(tbl_Customers[[#This Row],[number_customer_service_calls]] &lt;= 1, "0-1 Calls", IF(tbl_Customers[[#This Row],[number_customer_service_calls]] &lt;= 3, "2-3 Calls", IF(tbl_Customers[[#This Row],[number_customer_service_calls]] &lt;=5, "4-5 Calls", "6+ Calls")))</f>
        <v>0-1 Calls</v>
      </c>
      <c r="X1238" t="str">
        <f>IF(tbl_Customers[[#This Row],[account_length]] &lt;= 50, "0-50", IF(tbl_Customers[[#This Row],[account_length]] &lt;=100, "51-100", IF(tbl_Customers[[#This Row],[account_length]] &lt;= 150, "101-150", "151+")))</f>
        <v>101-150</v>
      </c>
      <c r="Y1238" t="str">
        <f>IF(tbl_Customers[[#This Row],[total_intl_charge]] &lt;= 3, "Low Charges", "High Charges")</f>
        <v>Low Charges</v>
      </c>
      <c r="Z1238" t="str">
        <f>IF(tbl_Customers[[#This Row],[total_eve_calls]]&lt;=80,"Low Calls",
IF(tbl_Customers[[#This Row],[total_eve_calls]]&lt;=120,"Medium Calls","High Calls"))</f>
        <v>Medium Calls</v>
      </c>
      <c r="AA1238" t="str">
        <f>IF(tbl_Customers[[#This Row],[total_eve_charge]]&lt;=15,"Low Charges",
IF(tbl_Customers[[#This Row],[total_eve_charge]]&lt;=20,"Medium Charges","High Charges"))</f>
        <v>High Charges</v>
      </c>
      <c r="AB1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8" t="str">
        <f>IF(tbl_Customers[[#This Row],[number_vmail_messages]] = 0, "No Usage", IF(tbl_Customers[[#This Row],[number_vmail_messages]] &lt;= 20, "Low Usage", IF(tbl_Customers[[#This Row],[number_vmail_messages]] &lt;= 40, "Medium Usgae", "High Usage")))</f>
        <v>No Usage</v>
      </c>
      <c r="AD1238" t="str">
        <f>IF(tbl_Customers[[#This Row],[total_day_minutes]]&lt;=150,"Low Usage", IF(tbl_Customers[[#This Row],[total_day_minutes]]&lt;=200,"Medium Usage", IF(tbl_Customers[[#This Row],[total_day_minutes]]&lt;=250,"High Usage","Very High Usage")))</f>
        <v>Low Usage</v>
      </c>
      <c r="AE1238" t="str">
        <f>IF(tbl_Customers[[#This Row],[total_intl_calls]]&lt;=5,"Low Calls", IF(tbl_Customers[[#This Row],[total_intl_calls]]&lt;=10, "Medium Calls", "High Calls"))</f>
        <v>Medium Calls</v>
      </c>
      <c r="AF12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8" s="36" t="str">
        <f>IF(tbl_Customers[[#This Row],[Churn_Risk_Score]]&gt;=10,"High Risk", IF(tbl_Customers[[#This Row],[Churn_Risk_Score]]&gt;=5,"Medium Risk","Low Risk"))</f>
        <v>Low Risk</v>
      </c>
    </row>
    <row r="1239" spans="1:33" x14ac:dyDescent="0.35">
      <c r="A1239">
        <v>1238</v>
      </c>
      <c r="B1239" t="s">
        <v>41</v>
      </c>
      <c r="C1239">
        <v>37</v>
      </c>
      <c r="D1239" t="s">
        <v>25</v>
      </c>
      <c r="E1239" t="s">
        <v>22</v>
      </c>
      <c r="F1239" t="s">
        <v>22</v>
      </c>
      <c r="G1239">
        <v>0</v>
      </c>
      <c r="H1239">
        <v>199.5</v>
      </c>
      <c r="I1239">
        <v>107</v>
      </c>
      <c r="J1239">
        <v>33.92</v>
      </c>
      <c r="K1239">
        <v>207.5</v>
      </c>
      <c r="L1239">
        <v>110</v>
      </c>
      <c r="M1239">
        <v>17.64</v>
      </c>
      <c r="N1239">
        <v>83.9</v>
      </c>
      <c r="O1239">
        <v>123</v>
      </c>
      <c r="P1239">
        <v>3.78</v>
      </c>
      <c r="Q1239">
        <v>8.1</v>
      </c>
      <c r="R1239">
        <v>4</v>
      </c>
      <c r="S1239">
        <v>2.19</v>
      </c>
      <c r="T1239">
        <v>2</v>
      </c>
      <c r="U1239" t="s">
        <v>22</v>
      </c>
      <c r="V1239">
        <f>IF(tbl_Customers[[#This Row],[churn]] = "yes", 1, 0)</f>
        <v>0</v>
      </c>
      <c r="W1239" t="str">
        <f>IF(tbl_Customers[[#This Row],[number_customer_service_calls]] &lt;= 1, "0-1 Calls", IF(tbl_Customers[[#This Row],[number_customer_service_calls]] &lt;= 3, "2-3 Calls", IF(tbl_Customers[[#This Row],[number_customer_service_calls]] &lt;=5, "4-5 Calls", "6+ Calls")))</f>
        <v>2-3 Calls</v>
      </c>
      <c r="X1239" t="str">
        <f>IF(tbl_Customers[[#This Row],[account_length]] &lt;= 50, "0-50", IF(tbl_Customers[[#This Row],[account_length]] &lt;=100, "51-100", IF(tbl_Customers[[#This Row],[account_length]] &lt;= 150, "101-150", "151+")))</f>
        <v>0-50</v>
      </c>
      <c r="Y1239" t="str">
        <f>IF(tbl_Customers[[#This Row],[total_intl_charge]] &lt;= 3, "Low Charges", "High Charges")</f>
        <v>Low Charges</v>
      </c>
      <c r="Z1239" t="str">
        <f>IF(tbl_Customers[[#This Row],[total_eve_calls]]&lt;=80,"Low Calls",
IF(tbl_Customers[[#This Row],[total_eve_calls]]&lt;=120,"Medium Calls","High Calls"))</f>
        <v>Medium Calls</v>
      </c>
      <c r="AA1239" t="str">
        <f>IF(tbl_Customers[[#This Row],[total_eve_charge]]&lt;=15,"Low Charges",
IF(tbl_Customers[[#This Row],[total_eve_charge]]&lt;=20,"Medium Charges","High Charges"))</f>
        <v>Medium Charges</v>
      </c>
      <c r="AB1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39" t="str">
        <f>IF(tbl_Customers[[#This Row],[number_vmail_messages]] = 0, "No Usage", IF(tbl_Customers[[#This Row],[number_vmail_messages]] &lt;= 20, "Low Usage", IF(tbl_Customers[[#This Row],[number_vmail_messages]] &lt;= 40, "Medium Usgae", "High Usage")))</f>
        <v>No Usage</v>
      </c>
      <c r="AD1239" t="str">
        <f>IF(tbl_Customers[[#This Row],[total_day_minutes]]&lt;=150,"Low Usage", IF(tbl_Customers[[#This Row],[total_day_minutes]]&lt;=200,"Medium Usage", IF(tbl_Customers[[#This Row],[total_day_minutes]]&lt;=250,"High Usage","Very High Usage")))</f>
        <v>Medium Usage</v>
      </c>
      <c r="AE1239" t="str">
        <f>IF(tbl_Customers[[#This Row],[total_intl_calls]]&lt;=5,"Low Calls", IF(tbl_Customers[[#This Row],[total_intl_calls]]&lt;=10, "Medium Calls", "High Calls"))</f>
        <v>Low Calls</v>
      </c>
      <c r="AF12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9" s="36" t="str">
        <f>IF(tbl_Customers[[#This Row],[Churn_Risk_Score]]&gt;=10,"High Risk", IF(tbl_Customers[[#This Row],[Churn_Risk_Score]]&gt;=5,"Medium Risk","Low Risk"))</f>
        <v>Low Risk</v>
      </c>
    </row>
    <row r="1240" spans="1:33" x14ac:dyDescent="0.35">
      <c r="A1240">
        <v>1239</v>
      </c>
      <c r="B1240" t="s">
        <v>37</v>
      </c>
      <c r="C1240">
        <v>87</v>
      </c>
      <c r="D1240" t="s">
        <v>21</v>
      </c>
      <c r="E1240" t="s">
        <v>22</v>
      </c>
      <c r="F1240" t="s">
        <v>22</v>
      </c>
      <c r="G1240">
        <v>0</v>
      </c>
      <c r="H1240">
        <v>156.80000000000001</v>
      </c>
      <c r="I1240">
        <v>93</v>
      </c>
      <c r="J1240">
        <v>26.66</v>
      </c>
      <c r="K1240">
        <v>215.8</v>
      </c>
      <c r="L1240">
        <v>68</v>
      </c>
      <c r="M1240">
        <v>18.34</v>
      </c>
      <c r="N1240">
        <v>223.3</v>
      </c>
      <c r="O1240">
        <v>77</v>
      </c>
      <c r="P1240">
        <v>10.050000000000001</v>
      </c>
      <c r="Q1240">
        <v>7.6</v>
      </c>
      <c r="R1240">
        <v>6</v>
      </c>
      <c r="S1240">
        <v>2.0499999999999998</v>
      </c>
      <c r="T1240">
        <v>1</v>
      </c>
      <c r="U1240" t="s">
        <v>22</v>
      </c>
      <c r="V1240">
        <f>IF(tbl_Customers[[#This Row],[churn]] = "yes", 1, 0)</f>
        <v>0</v>
      </c>
      <c r="W1240" t="str">
        <f>IF(tbl_Customers[[#This Row],[number_customer_service_calls]] &lt;= 1, "0-1 Calls", IF(tbl_Customers[[#This Row],[number_customer_service_calls]] &lt;= 3, "2-3 Calls", IF(tbl_Customers[[#This Row],[number_customer_service_calls]] &lt;=5, "4-5 Calls", "6+ Calls")))</f>
        <v>0-1 Calls</v>
      </c>
      <c r="X1240" t="str">
        <f>IF(tbl_Customers[[#This Row],[account_length]] &lt;= 50, "0-50", IF(tbl_Customers[[#This Row],[account_length]] &lt;=100, "51-100", IF(tbl_Customers[[#This Row],[account_length]] &lt;= 150, "101-150", "151+")))</f>
        <v>51-100</v>
      </c>
      <c r="Y1240" t="str">
        <f>IF(tbl_Customers[[#This Row],[total_intl_charge]] &lt;= 3, "Low Charges", "High Charges")</f>
        <v>Low Charges</v>
      </c>
      <c r="Z1240" t="str">
        <f>IF(tbl_Customers[[#This Row],[total_eve_calls]]&lt;=80,"Low Calls",
IF(tbl_Customers[[#This Row],[total_eve_calls]]&lt;=120,"Medium Calls","High Calls"))</f>
        <v>Low Calls</v>
      </c>
      <c r="AA1240" t="str">
        <f>IF(tbl_Customers[[#This Row],[total_eve_charge]]&lt;=15,"Low Charges",
IF(tbl_Customers[[#This Row],[total_eve_charge]]&lt;=20,"Medium Charges","High Charges"))</f>
        <v>Medium Charges</v>
      </c>
      <c r="AB1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0" t="str">
        <f>IF(tbl_Customers[[#This Row],[number_vmail_messages]] = 0, "No Usage", IF(tbl_Customers[[#This Row],[number_vmail_messages]] &lt;= 20, "Low Usage", IF(tbl_Customers[[#This Row],[number_vmail_messages]] &lt;= 40, "Medium Usgae", "High Usage")))</f>
        <v>No Usage</v>
      </c>
      <c r="AD1240" t="str">
        <f>IF(tbl_Customers[[#This Row],[total_day_minutes]]&lt;=150,"Low Usage", IF(tbl_Customers[[#This Row],[total_day_minutes]]&lt;=200,"Medium Usage", IF(tbl_Customers[[#This Row],[total_day_minutes]]&lt;=250,"High Usage","Very High Usage")))</f>
        <v>Medium Usage</v>
      </c>
      <c r="AE1240" t="str">
        <f>IF(tbl_Customers[[#This Row],[total_intl_calls]]&lt;=5,"Low Calls", IF(tbl_Customers[[#This Row],[total_intl_calls]]&lt;=10, "Medium Calls", "High Calls"))</f>
        <v>Medium Calls</v>
      </c>
      <c r="AF12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40" s="36" t="str">
        <f>IF(tbl_Customers[[#This Row],[Churn_Risk_Score]]&gt;=10,"High Risk", IF(tbl_Customers[[#This Row],[Churn_Risk_Score]]&gt;=5,"Medium Risk","Low Risk"))</f>
        <v>Low Risk</v>
      </c>
    </row>
    <row r="1241" spans="1:33" x14ac:dyDescent="0.35">
      <c r="A1241">
        <v>1240</v>
      </c>
      <c r="B1241" t="s">
        <v>55</v>
      </c>
      <c r="C1241">
        <v>195</v>
      </c>
      <c r="D1241" t="s">
        <v>21</v>
      </c>
      <c r="E1241" t="s">
        <v>22</v>
      </c>
      <c r="F1241" t="s">
        <v>22</v>
      </c>
      <c r="G1241">
        <v>0</v>
      </c>
      <c r="H1241">
        <v>63.2</v>
      </c>
      <c r="I1241">
        <v>108</v>
      </c>
      <c r="J1241">
        <v>10.74</v>
      </c>
      <c r="K1241">
        <v>220.2</v>
      </c>
      <c r="L1241">
        <v>88</v>
      </c>
      <c r="M1241">
        <v>18.72</v>
      </c>
      <c r="N1241">
        <v>184</v>
      </c>
      <c r="O1241">
        <v>99</v>
      </c>
      <c r="P1241">
        <v>8.2799999999999994</v>
      </c>
      <c r="Q1241">
        <v>5.0999999999999996</v>
      </c>
      <c r="R1241">
        <v>3</v>
      </c>
      <c r="S1241">
        <v>1.38</v>
      </c>
      <c r="T1241">
        <v>0</v>
      </c>
      <c r="U1241" t="s">
        <v>22</v>
      </c>
      <c r="V1241">
        <f>IF(tbl_Customers[[#This Row],[churn]] = "yes", 1, 0)</f>
        <v>0</v>
      </c>
      <c r="W1241" t="str">
        <f>IF(tbl_Customers[[#This Row],[number_customer_service_calls]] &lt;= 1, "0-1 Calls", IF(tbl_Customers[[#This Row],[number_customer_service_calls]] &lt;= 3, "2-3 Calls", IF(tbl_Customers[[#This Row],[number_customer_service_calls]] &lt;=5, "4-5 Calls", "6+ Calls")))</f>
        <v>0-1 Calls</v>
      </c>
      <c r="X1241" t="str">
        <f>IF(tbl_Customers[[#This Row],[account_length]] &lt;= 50, "0-50", IF(tbl_Customers[[#This Row],[account_length]] &lt;=100, "51-100", IF(tbl_Customers[[#This Row],[account_length]] &lt;= 150, "101-150", "151+")))</f>
        <v>151+</v>
      </c>
      <c r="Y1241" t="str">
        <f>IF(tbl_Customers[[#This Row],[total_intl_charge]] &lt;= 3, "Low Charges", "High Charges")</f>
        <v>Low Charges</v>
      </c>
      <c r="Z1241" t="str">
        <f>IF(tbl_Customers[[#This Row],[total_eve_calls]]&lt;=80,"Low Calls",
IF(tbl_Customers[[#This Row],[total_eve_calls]]&lt;=120,"Medium Calls","High Calls"))</f>
        <v>Medium Calls</v>
      </c>
      <c r="AA1241" t="str">
        <f>IF(tbl_Customers[[#This Row],[total_eve_charge]]&lt;=15,"Low Charges",
IF(tbl_Customers[[#This Row],[total_eve_charge]]&lt;=20,"Medium Charges","High Charges"))</f>
        <v>Medium Charges</v>
      </c>
      <c r="AB1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1" t="str">
        <f>IF(tbl_Customers[[#This Row],[number_vmail_messages]] = 0, "No Usage", IF(tbl_Customers[[#This Row],[number_vmail_messages]] &lt;= 20, "Low Usage", IF(tbl_Customers[[#This Row],[number_vmail_messages]] &lt;= 40, "Medium Usgae", "High Usage")))</f>
        <v>No Usage</v>
      </c>
      <c r="AD1241" t="str">
        <f>IF(tbl_Customers[[#This Row],[total_day_minutes]]&lt;=150,"Low Usage", IF(tbl_Customers[[#This Row],[total_day_minutes]]&lt;=200,"Medium Usage", IF(tbl_Customers[[#This Row],[total_day_minutes]]&lt;=250,"High Usage","Very High Usage")))</f>
        <v>Low Usage</v>
      </c>
      <c r="AE1241" t="str">
        <f>IF(tbl_Customers[[#This Row],[total_intl_calls]]&lt;=5,"Low Calls", IF(tbl_Customers[[#This Row],[total_intl_calls]]&lt;=10, "Medium Calls", "High Calls"))</f>
        <v>Low Calls</v>
      </c>
      <c r="AF12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41" s="36" t="str">
        <f>IF(tbl_Customers[[#This Row],[Churn_Risk_Score]]&gt;=10,"High Risk", IF(tbl_Customers[[#This Row],[Churn_Risk_Score]]&gt;=5,"Medium Risk","Low Risk"))</f>
        <v>Low Risk</v>
      </c>
    </row>
    <row r="1242" spans="1:33" x14ac:dyDescent="0.35">
      <c r="A1242">
        <v>1241</v>
      </c>
      <c r="B1242" t="s">
        <v>33</v>
      </c>
      <c r="C1242">
        <v>123</v>
      </c>
      <c r="D1242" t="s">
        <v>21</v>
      </c>
      <c r="E1242" t="s">
        <v>22</v>
      </c>
      <c r="F1242" t="s">
        <v>23</v>
      </c>
      <c r="G1242">
        <v>27</v>
      </c>
      <c r="H1242">
        <v>218.7</v>
      </c>
      <c r="I1242">
        <v>79</v>
      </c>
      <c r="J1242">
        <v>37.18</v>
      </c>
      <c r="K1242">
        <v>163.4</v>
      </c>
      <c r="L1242">
        <v>78</v>
      </c>
      <c r="M1242">
        <v>13.89</v>
      </c>
      <c r="N1242">
        <v>173.8</v>
      </c>
      <c r="O1242">
        <v>116</v>
      </c>
      <c r="P1242">
        <v>7.82</v>
      </c>
      <c r="Q1242">
        <v>15</v>
      </c>
      <c r="R1242">
        <v>1</v>
      </c>
      <c r="S1242">
        <v>4.05</v>
      </c>
      <c r="T1242">
        <v>0</v>
      </c>
      <c r="U1242" t="s">
        <v>22</v>
      </c>
      <c r="V1242">
        <f>IF(tbl_Customers[[#This Row],[churn]] = "yes", 1, 0)</f>
        <v>0</v>
      </c>
      <c r="W1242" t="str">
        <f>IF(tbl_Customers[[#This Row],[number_customer_service_calls]] &lt;= 1, "0-1 Calls", IF(tbl_Customers[[#This Row],[number_customer_service_calls]] &lt;= 3, "2-3 Calls", IF(tbl_Customers[[#This Row],[number_customer_service_calls]] &lt;=5, "4-5 Calls", "6+ Calls")))</f>
        <v>0-1 Calls</v>
      </c>
      <c r="X1242" t="str">
        <f>IF(tbl_Customers[[#This Row],[account_length]] &lt;= 50, "0-50", IF(tbl_Customers[[#This Row],[account_length]] &lt;=100, "51-100", IF(tbl_Customers[[#This Row],[account_length]] &lt;= 150, "101-150", "151+")))</f>
        <v>101-150</v>
      </c>
      <c r="Y1242" t="str">
        <f>IF(tbl_Customers[[#This Row],[total_intl_charge]] &lt;= 3, "Low Charges", "High Charges")</f>
        <v>High Charges</v>
      </c>
      <c r="Z1242" t="str">
        <f>IF(tbl_Customers[[#This Row],[total_eve_calls]]&lt;=80,"Low Calls",
IF(tbl_Customers[[#This Row],[total_eve_calls]]&lt;=120,"Medium Calls","High Calls"))</f>
        <v>Low Calls</v>
      </c>
      <c r="AA1242" t="str">
        <f>IF(tbl_Customers[[#This Row],[total_eve_charge]]&lt;=15,"Low Charges",
IF(tbl_Customers[[#This Row],[total_eve_charge]]&lt;=20,"Medium Charges","High Charges"))</f>
        <v>Low Charges</v>
      </c>
      <c r="AB1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2" t="str">
        <f>IF(tbl_Customers[[#This Row],[number_vmail_messages]] = 0, "No Usage", IF(tbl_Customers[[#This Row],[number_vmail_messages]] &lt;= 20, "Low Usage", IF(tbl_Customers[[#This Row],[number_vmail_messages]] &lt;= 40, "Medium Usgae", "High Usage")))</f>
        <v>Medium Usgae</v>
      </c>
      <c r="AD1242" t="str">
        <f>IF(tbl_Customers[[#This Row],[total_day_minutes]]&lt;=150,"Low Usage", IF(tbl_Customers[[#This Row],[total_day_minutes]]&lt;=200,"Medium Usage", IF(tbl_Customers[[#This Row],[total_day_minutes]]&lt;=250,"High Usage","Very High Usage")))</f>
        <v>High Usage</v>
      </c>
      <c r="AE1242" t="str">
        <f>IF(tbl_Customers[[#This Row],[total_intl_calls]]&lt;=5,"Low Calls", IF(tbl_Customers[[#This Row],[total_intl_calls]]&lt;=10, "Medium Calls", "High Calls"))</f>
        <v>Low Calls</v>
      </c>
      <c r="AF12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42" s="36" t="str">
        <f>IF(tbl_Customers[[#This Row],[Churn_Risk_Score]]&gt;=10,"High Risk", IF(tbl_Customers[[#This Row],[Churn_Risk_Score]]&gt;=5,"Medium Risk","Low Risk"))</f>
        <v>Low Risk</v>
      </c>
    </row>
    <row r="1243" spans="1:33" x14ac:dyDescent="0.35">
      <c r="A1243">
        <v>1242</v>
      </c>
      <c r="B1243" t="s">
        <v>40</v>
      </c>
      <c r="C1243">
        <v>41</v>
      </c>
      <c r="D1243" t="s">
        <v>21</v>
      </c>
      <c r="E1243" t="s">
        <v>22</v>
      </c>
      <c r="F1243" t="s">
        <v>23</v>
      </c>
      <c r="G1243">
        <v>41</v>
      </c>
      <c r="H1243">
        <v>207.3</v>
      </c>
      <c r="I1243">
        <v>95</v>
      </c>
      <c r="J1243">
        <v>35.24</v>
      </c>
      <c r="K1243">
        <v>137.30000000000001</v>
      </c>
      <c r="L1243">
        <v>120</v>
      </c>
      <c r="M1243">
        <v>11.67</v>
      </c>
      <c r="N1243">
        <v>115.7</v>
      </c>
      <c r="O1243">
        <v>74</v>
      </c>
      <c r="P1243">
        <v>5.21</v>
      </c>
      <c r="Q1243">
        <v>5.9</v>
      </c>
      <c r="R1243">
        <v>3</v>
      </c>
      <c r="S1243">
        <v>1.59</v>
      </c>
      <c r="T1243">
        <v>1</v>
      </c>
      <c r="U1243" t="s">
        <v>22</v>
      </c>
      <c r="V1243">
        <f>IF(tbl_Customers[[#This Row],[churn]] = "yes", 1, 0)</f>
        <v>0</v>
      </c>
      <c r="W1243" t="str">
        <f>IF(tbl_Customers[[#This Row],[number_customer_service_calls]] &lt;= 1, "0-1 Calls", IF(tbl_Customers[[#This Row],[number_customer_service_calls]] &lt;= 3, "2-3 Calls", IF(tbl_Customers[[#This Row],[number_customer_service_calls]] &lt;=5, "4-5 Calls", "6+ Calls")))</f>
        <v>0-1 Calls</v>
      </c>
      <c r="X1243" t="str">
        <f>IF(tbl_Customers[[#This Row],[account_length]] &lt;= 50, "0-50", IF(tbl_Customers[[#This Row],[account_length]] &lt;=100, "51-100", IF(tbl_Customers[[#This Row],[account_length]] &lt;= 150, "101-150", "151+")))</f>
        <v>0-50</v>
      </c>
      <c r="Y1243" t="str">
        <f>IF(tbl_Customers[[#This Row],[total_intl_charge]] &lt;= 3, "Low Charges", "High Charges")</f>
        <v>Low Charges</v>
      </c>
      <c r="Z1243" t="str">
        <f>IF(tbl_Customers[[#This Row],[total_eve_calls]]&lt;=80,"Low Calls",
IF(tbl_Customers[[#This Row],[total_eve_calls]]&lt;=120,"Medium Calls","High Calls"))</f>
        <v>Medium Calls</v>
      </c>
      <c r="AA1243" t="str">
        <f>IF(tbl_Customers[[#This Row],[total_eve_charge]]&lt;=15,"Low Charges",
IF(tbl_Customers[[#This Row],[total_eve_charge]]&lt;=20,"Medium Charges","High Charges"))</f>
        <v>Low Charges</v>
      </c>
      <c r="AB1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3" t="str">
        <f>IF(tbl_Customers[[#This Row],[number_vmail_messages]] = 0, "No Usage", IF(tbl_Customers[[#This Row],[number_vmail_messages]] &lt;= 20, "Low Usage", IF(tbl_Customers[[#This Row],[number_vmail_messages]] &lt;= 40, "Medium Usgae", "High Usage")))</f>
        <v>High Usage</v>
      </c>
      <c r="AD1243" t="str">
        <f>IF(tbl_Customers[[#This Row],[total_day_minutes]]&lt;=150,"Low Usage", IF(tbl_Customers[[#This Row],[total_day_minutes]]&lt;=200,"Medium Usage", IF(tbl_Customers[[#This Row],[total_day_minutes]]&lt;=250,"High Usage","Very High Usage")))</f>
        <v>High Usage</v>
      </c>
      <c r="AE1243" t="str">
        <f>IF(tbl_Customers[[#This Row],[total_intl_calls]]&lt;=5,"Low Calls", IF(tbl_Customers[[#This Row],[total_intl_calls]]&lt;=10, "Medium Calls", "High Calls"))</f>
        <v>Low Calls</v>
      </c>
      <c r="AF12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43" s="36" t="str">
        <f>IF(tbl_Customers[[#This Row],[Churn_Risk_Score]]&gt;=10,"High Risk", IF(tbl_Customers[[#This Row],[Churn_Risk_Score]]&gt;=5,"Medium Risk","Low Risk"))</f>
        <v>Low Risk</v>
      </c>
    </row>
    <row r="1244" spans="1:33" x14ac:dyDescent="0.35">
      <c r="A1244">
        <v>1243</v>
      </c>
      <c r="B1244" t="s">
        <v>49</v>
      </c>
      <c r="C1244">
        <v>76</v>
      </c>
      <c r="D1244" t="s">
        <v>21</v>
      </c>
      <c r="E1244" t="s">
        <v>23</v>
      </c>
      <c r="F1244" t="s">
        <v>22</v>
      </c>
      <c r="G1244">
        <v>0</v>
      </c>
      <c r="H1244">
        <v>273.3</v>
      </c>
      <c r="I1244">
        <v>66</v>
      </c>
      <c r="J1244">
        <v>46.46</v>
      </c>
      <c r="K1244">
        <v>263.60000000000002</v>
      </c>
      <c r="L1244">
        <v>121</v>
      </c>
      <c r="M1244">
        <v>22.41</v>
      </c>
      <c r="N1244">
        <v>165.2</v>
      </c>
      <c r="O1244">
        <v>84</v>
      </c>
      <c r="P1244">
        <v>7.43</v>
      </c>
      <c r="Q1244">
        <v>12</v>
      </c>
      <c r="R1244">
        <v>7</v>
      </c>
      <c r="S1244">
        <v>3.24</v>
      </c>
      <c r="T1244">
        <v>1</v>
      </c>
      <c r="U1244" t="s">
        <v>23</v>
      </c>
      <c r="V1244">
        <f>IF(tbl_Customers[[#This Row],[churn]] = "yes", 1, 0)</f>
        <v>1</v>
      </c>
      <c r="W1244" t="str">
        <f>IF(tbl_Customers[[#This Row],[number_customer_service_calls]] &lt;= 1, "0-1 Calls", IF(tbl_Customers[[#This Row],[number_customer_service_calls]] &lt;= 3, "2-3 Calls", IF(tbl_Customers[[#This Row],[number_customer_service_calls]] &lt;=5, "4-5 Calls", "6+ Calls")))</f>
        <v>0-1 Calls</v>
      </c>
      <c r="X1244" t="str">
        <f>IF(tbl_Customers[[#This Row],[account_length]] &lt;= 50, "0-50", IF(tbl_Customers[[#This Row],[account_length]] &lt;=100, "51-100", IF(tbl_Customers[[#This Row],[account_length]] &lt;= 150, "101-150", "151+")))</f>
        <v>51-100</v>
      </c>
      <c r="Y1244" t="str">
        <f>IF(tbl_Customers[[#This Row],[total_intl_charge]] &lt;= 3, "Low Charges", "High Charges")</f>
        <v>High Charges</v>
      </c>
      <c r="Z1244" t="str">
        <f>IF(tbl_Customers[[#This Row],[total_eve_calls]]&lt;=80,"Low Calls",
IF(tbl_Customers[[#This Row],[total_eve_calls]]&lt;=120,"Medium Calls","High Calls"))</f>
        <v>High Calls</v>
      </c>
      <c r="AA1244" t="str">
        <f>IF(tbl_Customers[[#This Row],[total_eve_charge]]&lt;=15,"Low Charges",
IF(tbl_Customers[[#This Row],[total_eve_charge]]&lt;=20,"Medium Charges","High Charges"))</f>
        <v>High Charges</v>
      </c>
      <c r="AB1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44" t="str">
        <f>IF(tbl_Customers[[#This Row],[number_vmail_messages]] = 0, "No Usage", IF(tbl_Customers[[#This Row],[number_vmail_messages]] &lt;= 20, "Low Usage", IF(tbl_Customers[[#This Row],[number_vmail_messages]] &lt;= 40, "Medium Usgae", "High Usage")))</f>
        <v>No Usage</v>
      </c>
      <c r="AD1244" t="str">
        <f>IF(tbl_Customers[[#This Row],[total_day_minutes]]&lt;=150,"Low Usage", IF(tbl_Customers[[#This Row],[total_day_minutes]]&lt;=200,"Medium Usage", IF(tbl_Customers[[#This Row],[total_day_minutes]]&lt;=250,"High Usage","Very High Usage")))</f>
        <v>Very High Usage</v>
      </c>
      <c r="AE1244" t="str">
        <f>IF(tbl_Customers[[#This Row],[total_intl_calls]]&lt;=5,"Low Calls", IF(tbl_Customers[[#This Row],[total_intl_calls]]&lt;=10, "Medium Calls", "High Calls"))</f>
        <v>Medium Calls</v>
      </c>
      <c r="AF12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1244" s="36" t="str">
        <f>IF(tbl_Customers[[#This Row],[Churn_Risk_Score]]&gt;=10,"High Risk", IF(tbl_Customers[[#This Row],[Churn_Risk_Score]]&gt;=5,"Medium Risk","Low Risk"))</f>
        <v>High Risk</v>
      </c>
    </row>
    <row r="1245" spans="1:33" x14ac:dyDescent="0.35">
      <c r="A1245">
        <v>1244</v>
      </c>
      <c r="B1245" t="s">
        <v>72</v>
      </c>
      <c r="C1245">
        <v>86</v>
      </c>
      <c r="D1245" t="s">
        <v>21</v>
      </c>
      <c r="E1245" t="s">
        <v>23</v>
      </c>
      <c r="F1245" t="s">
        <v>22</v>
      </c>
      <c r="G1245">
        <v>0</v>
      </c>
      <c r="H1245">
        <v>266.10000000000002</v>
      </c>
      <c r="I1245">
        <v>120</v>
      </c>
      <c r="J1245">
        <v>45.24</v>
      </c>
      <c r="K1245">
        <v>182</v>
      </c>
      <c r="L1245">
        <v>92</v>
      </c>
      <c r="M1245">
        <v>15.47</v>
      </c>
      <c r="N1245">
        <v>206.5</v>
      </c>
      <c r="O1245">
        <v>103</v>
      </c>
      <c r="P1245">
        <v>9.2899999999999991</v>
      </c>
      <c r="Q1245">
        <v>10.3</v>
      </c>
      <c r="R1245">
        <v>4</v>
      </c>
      <c r="S1245">
        <v>2.78</v>
      </c>
      <c r="T1245">
        <v>1</v>
      </c>
      <c r="U1245" t="s">
        <v>22</v>
      </c>
      <c r="V1245">
        <f>IF(tbl_Customers[[#This Row],[churn]] = "yes", 1, 0)</f>
        <v>0</v>
      </c>
      <c r="W1245" t="str">
        <f>IF(tbl_Customers[[#This Row],[number_customer_service_calls]] &lt;= 1, "0-1 Calls", IF(tbl_Customers[[#This Row],[number_customer_service_calls]] &lt;= 3, "2-3 Calls", IF(tbl_Customers[[#This Row],[number_customer_service_calls]] &lt;=5, "4-5 Calls", "6+ Calls")))</f>
        <v>0-1 Calls</v>
      </c>
      <c r="X1245" t="str">
        <f>IF(tbl_Customers[[#This Row],[account_length]] &lt;= 50, "0-50", IF(tbl_Customers[[#This Row],[account_length]] &lt;=100, "51-100", IF(tbl_Customers[[#This Row],[account_length]] &lt;= 150, "101-150", "151+")))</f>
        <v>51-100</v>
      </c>
      <c r="Y1245" t="str">
        <f>IF(tbl_Customers[[#This Row],[total_intl_charge]] &lt;= 3, "Low Charges", "High Charges")</f>
        <v>Low Charges</v>
      </c>
      <c r="Z1245" t="str">
        <f>IF(tbl_Customers[[#This Row],[total_eve_calls]]&lt;=80,"Low Calls",
IF(tbl_Customers[[#This Row],[total_eve_calls]]&lt;=120,"Medium Calls","High Calls"))</f>
        <v>Medium Calls</v>
      </c>
      <c r="AA1245" t="str">
        <f>IF(tbl_Customers[[#This Row],[total_eve_charge]]&lt;=15,"Low Charges",
IF(tbl_Customers[[#This Row],[total_eve_charge]]&lt;=20,"Medium Charges","High Charges"))</f>
        <v>Medium Charges</v>
      </c>
      <c r="AB1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5" t="str">
        <f>IF(tbl_Customers[[#This Row],[number_vmail_messages]] = 0, "No Usage", IF(tbl_Customers[[#This Row],[number_vmail_messages]] &lt;= 20, "Low Usage", IF(tbl_Customers[[#This Row],[number_vmail_messages]] &lt;= 40, "Medium Usgae", "High Usage")))</f>
        <v>No Usage</v>
      </c>
      <c r="AD1245" t="str">
        <f>IF(tbl_Customers[[#This Row],[total_day_minutes]]&lt;=150,"Low Usage", IF(tbl_Customers[[#This Row],[total_day_minutes]]&lt;=200,"Medium Usage", IF(tbl_Customers[[#This Row],[total_day_minutes]]&lt;=250,"High Usage","Very High Usage")))</f>
        <v>Very High Usage</v>
      </c>
      <c r="AE1245" t="str">
        <f>IF(tbl_Customers[[#This Row],[total_intl_calls]]&lt;=5,"Low Calls", IF(tbl_Customers[[#This Row],[total_intl_calls]]&lt;=10, "Medium Calls", "High Calls"))</f>
        <v>Low Calls</v>
      </c>
      <c r="AF12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45" s="36" t="str">
        <f>IF(tbl_Customers[[#This Row],[Churn_Risk_Score]]&gt;=10,"High Risk", IF(tbl_Customers[[#This Row],[Churn_Risk_Score]]&gt;=5,"Medium Risk","Low Risk"))</f>
        <v>Medium Risk</v>
      </c>
    </row>
    <row r="1246" spans="1:33" x14ac:dyDescent="0.35">
      <c r="A1246">
        <v>1245</v>
      </c>
      <c r="B1246" t="s">
        <v>73</v>
      </c>
      <c r="C1246">
        <v>140</v>
      </c>
      <c r="D1246" t="s">
        <v>25</v>
      </c>
      <c r="E1246" t="s">
        <v>22</v>
      </c>
      <c r="F1246" t="s">
        <v>22</v>
      </c>
      <c r="G1246">
        <v>0</v>
      </c>
      <c r="H1246">
        <v>112.8</v>
      </c>
      <c r="I1246">
        <v>89</v>
      </c>
      <c r="J1246">
        <v>19.18</v>
      </c>
      <c r="K1246">
        <v>156.69999999999999</v>
      </c>
      <c r="L1246">
        <v>65</v>
      </c>
      <c r="M1246">
        <v>13.32</v>
      </c>
      <c r="N1246">
        <v>249.6</v>
      </c>
      <c r="O1246">
        <v>85</v>
      </c>
      <c r="P1246">
        <v>11.23</v>
      </c>
      <c r="Q1246">
        <v>16.3</v>
      </c>
      <c r="R1246">
        <v>6</v>
      </c>
      <c r="S1246">
        <v>4.4000000000000004</v>
      </c>
      <c r="T1246">
        <v>0</v>
      </c>
      <c r="U1246" t="s">
        <v>22</v>
      </c>
      <c r="V1246">
        <f>IF(tbl_Customers[[#This Row],[churn]] = "yes", 1, 0)</f>
        <v>0</v>
      </c>
      <c r="W1246" t="str">
        <f>IF(tbl_Customers[[#This Row],[number_customer_service_calls]] &lt;= 1, "0-1 Calls", IF(tbl_Customers[[#This Row],[number_customer_service_calls]] &lt;= 3, "2-3 Calls", IF(tbl_Customers[[#This Row],[number_customer_service_calls]] &lt;=5, "4-5 Calls", "6+ Calls")))</f>
        <v>0-1 Calls</v>
      </c>
      <c r="X1246" t="str">
        <f>IF(tbl_Customers[[#This Row],[account_length]] &lt;= 50, "0-50", IF(tbl_Customers[[#This Row],[account_length]] &lt;=100, "51-100", IF(tbl_Customers[[#This Row],[account_length]] &lt;= 150, "101-150", "151+")))</f>
        <v>101-150</v>
      </c>
      <c r="Y1246" t="str">
        <f>IF(tbl_Customers[[#This Row],[total_intl_charge]] &lt;= 3, "Low Charges", "High Charges")</f>
        <v>High Charges</v>
      </c>
      <c r="Z1246" t="str">
        <f>IF(tbl_Customers[[#This Row],[total_eve_calls]]&lt;=80,"Low Calls",
IF(tbl_Customers[[#This Row],[total_eve_calls]]&lt;=120,"Medium Calls","High Calls"))</f>
        <v>Low Calls</v>
      </c>
      <c r="AA1246" t="str">
        <f>IF(tbl_Customers[[#This Row],[total_eve_charge]]&lt;=15,"Low Charges",
IF(tbl_Customers[[#This Row],[total_eve_charge]]&lt;=20,"Medium Charges","High Charges"))</f>
        <v>Low Charges</v>
      </c>
      <c r="AB1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6" t="str">
        <f>IF(tbl_Customers[[#This Row],[number_vmail_messages]] = 0, "No Usage", IF(tbl_Customers[[#This Row],[number_vmail_messages]] &lt;= 20, "Low Usage", IF(tbl_Customers[[#This Row],[number_vmail_messages]] &lt;= 40, "Medium Usgae", "High Usage")))</f>
        <v>No Usage</v>
      </c>
      <c r="AD1246" t="str">
        <f>IF(tbl_Customers[[#This Row],[total_day_minutes]]&lt;=150,"Low Usage", IF(tbl_Customers[[#This Row],[total_day_minutes]]&lt;=200,"Medium Usage", IF(tbl_Customers[[#This Row],[total_day_minutes]]&lt;=250,"High Usage","Very High Usage")))</f>
        <v>Low Usage</v>
      </c>
      <c r="AE1246" t="str">
        <f>IF(tbl_Customers[[#This Row],[total_intl_calls]]&lt;=5,"Low Calls", IF(tbl_Customers[[#This Row],[total_intl_calls]]&lt;=10, "Medium Calls", "High Calls"))</f>
        <v>Medium Calls</v>
      </c>
      <c r="AF12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46" s="36" t="str">
        <f>IF(tbl_Customers[[#This Row],[Churn_Risk_Score]]&gt;=10,"High Risk", IF(tbl_Customers[[#This Row],[Churn_Risk_Score]]&gt;=5,"Medium Risk","Low Risk"))</f>
        <v>Low Risk</v>
      </c>
    </row>
    <row r="1247" spans="1:33" x14ac:dyDescent="0.35">
      <c r="A1247">
        <v>1246</v>
      </c>
      <c r="B1247" t="s">
        <v>42</v>
      </c>
      <c r="C1247">
        <v>70</v>
      </c>
      <c r="D1247" t="s">
        <v>21</v>
      </c>
      <c r="E1247" t="s">
        <v>22</v>
      </c>
      <c r="F1247" t="s">
        <v>22</v>
      </c>
      <c r="G1247">
        <v>0</v>
      </c>
      <c r="H1247">
        <v>104.7</v>
      </c>
      <c r="I1247">
        <v>112</v>
      </c>
      <c r="J1247">
        <v>17.8</v>
      </c>
      <c r="K1247">
        <v>82.2</v>
      </c>
      <c r="L1247">
        <v>104</v>
      </c>
      <c r="M1247">
        <v>6.99</v>
      </c>
      <c r="N1247">
        <v>169.4</v>
      </c>
      <c r="O1247">
        <v>110</v>
      </c>
      <c r="P1247">
        <v>7.62</v>
      </c>
      <c r="Q1247">
        <v>15.8</v>
      </c>
      <c r="R1247">
        <v>7</v>
      </c>
      <c r="S1247">
        <v>4.2699999999999996</v>
      </c>
      <c r="T1247">
        <v>3</v>
      </c>
      <c r="U1247" t="s">
        <v>22</v>
      </c>
      <c r="V1247">
        <f>IF(tbl_Customers[[#This Row],[churn]] = "yes", 1, 0)</f>
        <v>0</v>
      </c>
      <c r="W1247" t="str">
        <f>IF(tbl_Customers[[#This Row],[number_customer_service_calls]] &lt;= 1, "0-1 Calls", IF(tbl_Customers[[#This Row],[number_customer_service_calls]] &lt;= 3, "2-3 Calls", IF(tbl_Customers[[#This Row],[number_customer_service_calls]] &lt;=5, "4-5 Calls", "6+ Calls")))</f>
        <v>2-3 Calls</v>
      </c>
      <c r="X1247" t="str">
        <f>IF(tbl_Customers[[#This Row],[account_length]] &lt;= 50, "0-50", IF(tbl_Customers[[#This Row],[account_length]] &lt;=100, "51-100", IF(tbl_Customers[[#This Row],[account_length]] &lt;= 150, "101-150", "151+")))</f>
        <v>51-100</v>
      </c>
      <c r="Y1247" t="str">
        <f>IF(tbl_Customers[[#This Row],[total_intl_charge]] &lt;= 3, "Low Charges", "High Charges")</f>
        <v>High Charges</v>
      </c>
      <c r="Z1247" t="str">
        <f>IF(tbl_Customers[[#This Row],[total_eve_calls]]&lt;=80,"Low Calls",
IF(tbl_Customers[[#This Row],[total_eve_calls]]&lt;=120,"Medium Calls","High Calls"))</f>
        <v>Medium Calls</v>
      </c>
      <c r="AA1247" t="str">
        <f>IF(tbl_Customers[[#This Row],[total_eve_charge]]&lt;=15,"Low Charges",
IF(tbl_Customers[[#This Row],[total_eve_charge]]&lt;=20,"Medium Charges","High Charges"))</f>
        <v>Low Charges</v>
      </c>
      <c r="AB1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7" t="str">
        <f>IF(tbl_Customers[[#This Row],[number_vmail_messages]] = 0, "No Usage", IF(tbl_Customers[[#This Row],[number_vmail_messages]] &lt;= 20, "Low Usage", IF(tbl_Customers[[#This Row],[number_vmail_messages]] &lt;= 40, "Medium Usgae", "High Usage")))</f>
        <v>No Usage</v>
      </c>
      <c r="AD1247" t="str">
        <f>IF(tbl_Customers[[#This Row],[total_day_minutes]]&lt;=150,"Low Usage", IF(tbl_Customers[[#This Row],[total_day_minutes]]&lt;=200,"Medium Usage", IF(tbl_Customers[[#This Row],[total_day_minutes]]&lt;=250,"High Usage","Very High Usage")))</f>
        <v>Low Usage</v>
      </c>
      <c r="AE1247" t="str">
        <f>IF(tbl_Customers[[#This Row],[total_intl_calls]]&lt;=5,"Low Calls", IF(tbl_Customers[[#This Row],[total_intl_calls]]&lt;=10, "Medium Calls", "High Calls"))</f>
        <v>Medium Calls</v>
      </c>
      <c r="AF12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47" s="36" t="str">
        <f>IF(tbl_Customers[[#This Row],[Churn_Risk_Score]]&gt;=10,"High Risk", IF(tbl_Customers[[#This Row],[Churn_Risk_Score]]&gt;=5,"Medium Risk","Low Risk"))</f>
        <v>Low Risk</v>
      </c>
    </row>
    <row r="1248" spans="1:33" x14ac:dyDescent="0.35">
      <c r="A1248">
        <v>1247</v>
      </c>
      <c r="B1248" t="s">
        <v>46</v>
      </c>
      <c r="C1248">
        <v>121</v>
      </c>
      <c r="D1248" t="s">
        <v>28</v>
      </c>
      <c r="E1248" t="s">
        <v>22</v>
      </c>
      <c r="F1248" t="s">
        <v>23</v>
      </c>
      <c r="G1248">
        <v>35</v>
      </c>
      <c r="H1248">
        <v>193.8</v>
      </c>
      <c r="I1248">
        <v>62</v>
      </c>
      <c r="J1248">
        <v>32.950000000000003</v>
      </c>
      <c r="K1248">
        <v>197.6</v>
      </c>
      <c r="L1248">
        <v>97</v>
      </c>
      <c r="M1248">
        <v>16.8</v>
      </c>
      <c r="N1248">
        <v>218.8</v>
      </c>
      <c r="O1248">
        <v>95</v>
      </c>
      <c r="P1248">
        <v>9.85</v>
      </c>
      <c r="Q1248">
        <v>5.9</v>
      </c>
      <c r="R1248">
        <v>4</v>
      </c>
      <c r="S1248">
        <v>1.59</v>
      </c>
      <c r="T1248">
        <v>0</v>
      </c>
      <c r="U1248" t="s">
        <v>22</v>
      </c>
      <c r="V1248">
        <f>IF(tbl_Customers[[#This Row],[churn]] = "yes", 1, 0)</f>
        <v>0</v>
      </c>
      <c r="W1248" t="str">
        <f>IF(tbl_Customers[[#This Row],[number_customer_service_calls]] &lt;= 1, "0-1 Calls", IF(tbl_Customers[[#This Row],[number_customer_service_calls]] &lt;= 3, "2-3 Calls", IF(tbl_Customers[[#This Row],[number_customer_service_calls]] &lt;=5, "4-5 Calls", "6+ Calls")))</f>
        <v>0-1 Calls</v>
      </c>
      <c r="X1248" t="str">
        <f>IF(tbl_Customers[[#This Row],[account_length]] &lt;= 50, "0-50", IF(tbl_Customers[[#This Row],[account_length]] &lt;=100, "51-100", IF(tbl_Customers[[#This Row],[account_length]] &lt;= 150, "101-150", "151+")))</f>
        <v>101-150</v>
      </c>
      <c r="Y1248" t="str">
        <f>IF(tbl_Customers[[#This Row],[total_intl_charge]] &lt;= 3, "Low Charges", "High Charges")</f>
        <v>Low Charges</v>
      </c>
      <c r="Z1248" t="str">
        <f>IF(tbl_Customers[[#This Row],[total_eve_calls]]&lt;=80,"Low Calls",
IF(tbl_Customers[[#This Row],[total_eve_calls]]&lt;=120,"Medium Calls","High Calls"))</f>
        <v>Medium Calls</v>
      </c>
      <c r="AA1248" t="str">
        <f>IF(tbl_Customers[[#This Row],[total_eve_charge]]&lt;=15,"Low Charges",
IF(tbl_Customers[[#This Row],[total_eve_charge]]&lt;=20,"Medium Charges","High Charges"))</f>
        <v>Medium Charges</v>
      </c>
      <c r="AB1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8" t="str">
        <f>IF(tbl_Customers[[#This Row],[number_vmail_messages]] = 0, "No Usage", IF(tbl_Customers[[#This Row],[number_vmail_messages]] &lt;= 20, "Low Usage", IF(tbl_Customers[[#This Row],[number_vmail_messages]] &lt;= 40, "Medium Usgae", "High Usage")))</f>
        <v>Medium Usgae</v>
      </c>
      <c r="AD1248" t="str">
        <f>IF(tbl_Customers[[#This Row],[total_day_minutes]]&lt;=150,"Low Usage", IF(tbl_Customers[[#This Row],[total_day_minutes]]&lt;=200,"Medium Usage", IF(tbl_Customers[[#This Row],[total_day_minutes]]&lt;=250,"High Usage","Very High Usage")))</f>
        <v>Medium Usage</v>
      </c>
      <c r="AE1248" t="str">
        <f>IF(tbl_Customers[[#This Row],[total_intl_calls]]&lt;=5,"Low Calls", IF(tbl_Customers[[#This Row],[total_intl_calls]]&lt;=10, "Medium Calls", "High Calls"))</f>
        <v>Low Calls</v>
      </c>
      <c r="AF12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48" s="36" t="str">
        <f>IF(tbl_Customers[[#This Row],[Churn_Risk_Score]]&gt;=10,"High Risk", IF(tbl_Customers[[#This Row],[Churn_Risk_Score]]&gt;=5,"Medium Risk","Low Risk"))</f>
        <v>Low Risk</v>
      </c>
    </row>
    <row r="1249" spans="1:33" x14ac:dyDescent="0.35">
      <c r="A1249">
        <v>1248</v>
      </c>
      <c r="B1249" t="s">
        <v>33</v>
      </c>
      <c r="C1249">
        <v>112</v>
      </c>
      <c r="D1249" t="s">
        <v>21</v>
      </c>
      <c r="E1249" t="s">
        <v>22</v>
      </c>
      <c r="F1249" t="s">
        <v>22</v>
      </c>
      <c r="G1249">
        <v>0</v>
      </c>
      <c r="H1249">
        <v>168.6</v>
      </c>
      <c r="I1249">
        <v>102</v>
      </c>
      <c r="J1249">
        <v>28.66</v>
      </c>
      <c r="K1249">
        <v>298</v>
      </c>
      <c r="L1249">
        <v>117</v>
      </c>
      <c r="M1249">
        <v>25.33</v>
      </c>
      <c r="N1249">
        <v>194.7</v>
      </c>
      <c r="O1249">
        <v>110</v>
      </c>
      <c r="P1249">
        <v>8.76</v>
      </c>
      <c r="Q1249">
        <v>9.8000000000000007</v>
      </c>
      <c r="R1249">
        <v>5</v>
      </c>
      <c r="S1249">
        <v>2.65</v>
      </c>
      <c r="T1249">
        <v>1</v>
      </c>
      <c r="U1249" t="s">
        <v>22</v>
      </c>
      <c r="V1249">
        <f>IF(tbl_Customers[[#This Row],[churn]] = "yes", 1, 0)</f>
        <v>0</v>
      </c>
      <c r="W1249" t="str">
        <f>IF(tbl_Customers[[#This Row],[number_customer_service_calls]] &lt;= 1, "0-1 Calls", IF(tbl_Customers[[#This Row],[number_customer_service_calls]] &lt;= 3, "2-3 Calls", IF(tbl_Customers[[#This Row],[number_customer_service_calls]] &lt;=5, "4-5 Calls", "6+ Calls")))</f>
        <v>0-1 Calls</v>
      </c>
      <c r="X1249" t="str">
        <f>IF(tbl_Customers[[#This Row],[account_length]] &lt;= 50, "0-50", IF(tbl_Customers[[#This Row],[account_length]] &lt;=100, "51-100", IF(tbl_Customers[[#This Row],[account_length]] &lt;= 150, "101-150", "151+")))</f>
        <v>101-150</v>
      </c>
      <c r="Y1249" t="str">
        <f>IF(tbl_Customers[[#This Row],[total_intl_charge]] &lt;= 3, "Low Charges", "High Charges")</f>
        <v>Low Charges</v>
      </c>
      <c r="Z1249" t="str">
        <f>IF(tbl_Customers[[#This Row],[total_eve_calls]]&lt;=80,"Low Calls",
IF(tbl_Customers[[#This Row],[total_eve_calls]]&lt;=120,"Medium Calls","High Calls"))</f>
        <v>Medium Calls</v>
      </c>
      <c r="AA1249" t="str">
        <f>IF(tbl_Customers[[#This Row],[total_eve_charge]]&lt;=15,"Low Charges",
IF(tbl_Customers[[#This Row],[total_eve_charge]]&lt;=20,"Medium Charges","High Charges"))</f>
        <v>High Charges</v>
      </c>
      <c r="AB1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9" t="str">
        <f>IF(tbl_Customers[[#This Row],[number_vmail_messages]] = 0, "No Usage", IF(tbl_Customers[[#This Row],[number_vmail_messages]] &lt;= 20, "Low Usage", IF(tbl_Customers[[#This Row],[number_vmail_messages]] &lt;= 40, "Medium Usgae", "High Usage")))</f>
        <v>No Usage</v>
      </c>
      <c r="AD1249" t="str">
        <f>IF(tbl_Customers[[#This Row],[total_day_minutes]]&lt;=150,"Low Usage", IF(tbl_Customers[[#This Row],[total_day_minutes]]&lt;=200,"Medium Usage", IF(tbl_Customers[[#This Row],[total_day_minutes]]&lt;=250,"High Usage","Very High Usage")))</f>
        <v>Medium Usage</v>
      </c>
      <c r="AE1249" t="str">
        <f>IF(tbl_Customers[[#This Row],[total_intl_calls]]&lt;=5,"Low Calls", IF(tbl_Customers[[#This Row],[total_intl_calls]]&lt;=10, "Medium Calls", "High Calls"))</f>
        <v>Low Calls</v>
      </c>
      <c r="AF12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49" s="36" t="str">
        <f>IF(tbl_Customers[[#This Row],[Churn_Risk_Score]]&gt;=10,"High Risk", IF(tbl_Customers[[#This Row],[Churn_Risk_Score]]&gt;=5,"Medium Risk","Low Risk"))</f>
        <v>Low Risk</v>
      </c>
    </row>
    <row r="1250" spans="1:33" x14ac:dyDescent="0.35">
      <c r="A1250">
        <v>1249</v>
      </c>
      <c r="B1250" t="s">
        <v>45</v>
      </c>
      <c r="C1250">
        <v>118</v>
      </c>
      <c r="D1250" t="s">
        <v>21</v>
      </c>
      <c r="E1250" t="s">
        <v>22</v>
      </c>
      <c r="F1250" t="s">
        <v>22</v>
      </c>
      <c r="G1250">
        <v>0</v>
      </c>
      <c r="H1250">
        <v>253.2</v>
      </c>
      <c r="I1250">
        <v>122</v>
      </c>
      <c r="J1250">
        <v>43.04</v>
      </c>
      <c r="K1250">
        <v>201</v>
      </c>
      <c r="L1250">
        <v>78</v>
      </c>
      <c r="M1250">
        <v>17.09</v>
      </c>
      <c r="N1250">
        <v>195.3</v>
      </c>
      <c r="O1250">
        <v>108</v>
      </c>
      <c r="P1250">
        <v>8.7899999999999991</v>
      </c>
      <c r="Q1250">
        <v>9.6999999999999993</v>
      </c>
      <c r="R1250">
        <v>7</v>
      </c>
      <c r="S1250">
        <v>2.62</v>
      </c>
      <c r="T1250">
        <v>2</v>
      </c>
      <c r="U1250" t="s">
        <v>22</v>
      </c>
      <c r="V1250">
        <f>IF(tbl_Customers[[#This Row],[churn]] = "yes", 1, 0)</f>
        <v>0</v>
      </c>
      <c r="W1250" t="str">
        <f>IF(tbl_Customers[[#This Row],[number_customer_service_calls]] &lt;= 1, "0-1 Calls", IF(tbl_Customers[[#This Row],[number_customer_service_calls]] &lt;= 3, "2-3 Calls", IF(tbl_Customers[[#This Row],[number_customer_service_calls]] &lt;=5, "4-5 Calls", "6+ Calls")))</f>
        <v>2-3 Calls</v>
      </c>
      <c r="X1250" t="str">
        <f>IF(tbl_Customers[[#This Row],[account_length]] &lt;= 50, "0-50", IF(tbl_Customers[[#This Row],[account_length]] &lt;=100, "51-100", IF(tbl_Customers[[#This Row],[account_length]] &lt;= 150, "101-150", "151+")))</f>
        <v>101-150</v>
      </c>
      <c r="Y1250" t="str">
        <f>IF(tbl_Customers[[#This Row],[total_intl_charge]] &lt;= 3, "Low Charges", "High Charges")</f>
        <v>Low Charges</v>
      </c>
      <c r="Z1250" t="str">
        <f>IF(tbl_Customers[[#This Row],[total_eve_calls]]&lt;=80,"Low Calls",
IF(tbl_Customers[[#This Row],[total_eve_calls]]&lt;=120,"Medium Calls","High Calls"))</f>
        <v>Low Calls</v>
      </c>
      <c r="AA1250" t="str">
        <f>IF(tbl_Customers[[#This Row],[total_eve_charge]]&lt;=15,"Low Charges",
IF(tbl_Customers[[#This Row],[total_eve_charge]]&lt;=20,"Medium Charges","High Charges"))</f>
        <v>Medium Charges</v>
      </c>
      <c r="AB1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0" t="str">
        <f>IF(tbl_Customers[[#This Row],[number_vmail_messages]] = 0, "No Usage", IF(tbl_Customers[[#This Row],[number_vmail_messages]] &lt;= 20, "Low Usage", IF(tbl_Customers[[#This Row],[number_vmail_messages]] &lt;= 40, "Medium Usgae", "High Usage")))</f>
        <v>No Usage</v>
      </c>
      <c r="AD1250" t="str">
        <f>IF(tbl_Customers[[#This Row],[total_day_minutes]]&lt;=150,"Low Usage", IF(tbl_Customers[[#This Row],[total_day_minutes]]&lt;=200,"Medium Usage", IF(tbl_Customers[[#This Row],[total_day_minutes]]&lt;=250,"High Usage","Very High Usage")))</f>
        <v>Very High Usage</v>
      </c>
      <c r="AE1250" t="str">
        <f>IF(tbl_Customers[[#This Row],[total_intl_calls]]&lt;=5,"Low Calls", IF(tbl_Customers[[#This Row],[total_intl_calls]]&lt;=10, "Medium Calls", "High Calls"))</f>
        <v>Medium Calls</v>
      </c>
      <c r="AF12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50" s="36" t="str">
        <f>IF(tbl_Customers[[#This Row],[Churn_Risk_Score]]&gt;=10,"High Risk", IF(tbl_Customers[[#This Row],[Churn_Risk_Score]]&gt;=5,"Medium Risk","Low Risk"))</f>
        <v>Medium Risk</v>
      </c>
    </row>
    <row r="1251" spans="1:33" x14ac:dyDescent="0.35">
      <c r="A1251">
        <v>1250</v>
      </c>
      <c r="B1251" t="s">
        <v>24</v>
      </c>
      <c r="C1251">
        <v>66</v>
      </c>
      <c r="D1251" t="s">
        <v>21</v>
      </c>
      <c r="E1251" t="s">
        <v>22</v>
      </c>
      <c r="F1251" t="s">
        <v>23</v>
      </c>
      <c r="G1251">
        <v>16</v>
      </c>
      <c r="H1251">
        <v>174.7</v>
      </c>
      <c r="I1251">
        <v>92</v>
      </c>
      <c r="J1251">
        <v>29.7</v>
      </c>
      <c r="K1251">
        <v>232.1</v>
      </c>
      <c r="L1251">
        <v>105</v>
      </c>
      <c r="M1251">
        <v>19.73</v>
      </c>
      <c r="N1251">
        <v>305.39999999999998</v>
      </c>
      <c r="O1251">
        <v>98</v>
      </c>
      <c r="P1251">
        <v>13.74</v>
      </c>
      <c r="Q1251">
        <v>8.9</v>
      </c>
      <c r="R1251">
        <v>2</v>
      </c>
      <c r="S1251">
        <v>2.4</v>
      </c>
      <c r="T1251">
        <v>1</v>
      </c>
      <c r="U1251" t="s">
        <v>22</v>
      </c>
      <c r="V1251">
        <f>IF(tbl_Customers[[#This Row],[churn]] = "yes", 1, 0)</f>
        <v>0</v>
      </c>
      <c r="W1251" t="str">
        <f>IF(tbl_Customers[[#This Row],[number_customer_service_calls]] &lt;= 1, "0-1 Calls", IF(tbl_Customers[[#This Row],[number_customer_service_calls]] &lt;= 3, "2-3 Calls", IF(tbl_Customers[[#This Row],[number_customer_service_calls]] &lt;=5, "4-5 Calls", "6+ Calls")))</f>
        <v>0-1 Calls</v>
      </c>
      <c r="X1251" t="str">
        <f>IF(tbl_Customers[[#This Row],[account_length]] &lt;= 50, "0-50", IF(tbl_Customers[[#This Row],[account_length]] &lt;=100, "51-100", IF(tbl_Customers[[#This Row],[account_length]] &lt;= 150, "101-150", "151+")))</f>
        <v>51-100</v>
      </c>
      <c r="Y1251" t="str">
        <f>IF(tbl_Customers[[#This Row],[total_intl_charge]] &lt;= 3, "Low Charges", "High Charges")</f>
        <v>Low Charges</v>
      </c>
      <c r="Z1251" t="str">
        <f>IF(tbl_Customers[[#This Row],[total_eve_calls]]&lt;=80,"Low Calls",
IF(tbl_Customers[[#This Row],[total_eve_calls]]&lt;=120,"Medium Calls","High Calls"))</f>
        <v>Medium Calls</v>
      </c>
      <c r="AA1251" t="str">
        <f>IF(tbl_Customers[[#This Row],[total_eve_charge]]&lt;=15,"Low Charges",
IF(tbl_Customers[[#This Row],[total_eve_charge]]&lt;=20,"Medium Charges","High Charges"))</f>
        <v>Medium Charges</v>
      </c>
      <c r="AB1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1" t="str">
        <f>IF(tbl_Customers[[#This Row],[number_vmail_messages]] = 0, "No Usage", IF(tbl_Customers[[#This Row],[number_vmail_messages]] &lt;= 20, "Low Usage", IF(tbl_Customers[[#This Row],[number_vmail_messages]] &lt;= 40, "Medium Usgae", "High Usage")))</f>
        <v>Low Usage</v>
      </c>
      <c r="AD1251" t="str">
        <f>IF(tbl_Customers[[#This Row],[total_day_minutes]]&lt;=150,"Low Usage", IF(tbl_Customers[[#This Row],[total_day_minutes]]&lt;=200,"Medium Usage", IF(tbl_Customers[[#This Row],[total_day_minutes]]&lt;=250,"High Usage","Very High Usage")))</f>
        <v>Medium Usage</v>
      </c>
      <c r="AE1251" t="str">
        <f>IF(tbl_Customers[[#This Row],[total_intl_calls]]&lt;=5,"Low Calls", IF(tbl_Customers[[#This Row],[total_intl_calls]]&lt;=10, "Medium Calls", "High Calls"))</f>
        <v>Low Calls</v>
      </c>
      <c r="AF12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51" s="36" t="str">
        <f>IF(tbl_Customers[[#This Row],[Churn_Risk_Score]]&gt;=10,"High Risk", IF(tbl_Customers[[#This Row],[Churn_Risk_Score]]&gt;=5,"Medium Risk","Low Risk"))</f>
        <v>Low Risk</v>
      </c>
    </row>
    <row r="1252" spans="1:33" x14ac:dyDescent="0.35">
      <c r="A1252">
        <v>1251</v>
      </c>
      <c r="B1252" t="s">
        <v>49</v>
      </c>
      <c r="C1252">
        <v>129</v>
      </c>
      <c r="D1252" t="s">
        <v>21</v>
      </c>
      <c r="E1252" t="s">
        <v>22</v>
      </c>
      <c r="F1252" t="s">
        <v>23</v>
      </c>
      <c r="G1252">
        <v>34</v>
      </c>
      <c r="H1252">
        <v>204.5</v>
      </c>
      <c r="I1252">
        <v>79</v>
      </c>
      <c r="J1252">
        <v>34.770000000000003</v>
      </c>
      <c r="K1252">
        <v>132.80000000000001</v>
      </c>
      <c r="L1252">
        <v>113</v>
      </c>
      <c r="M1252">
        <v>11.29</v>
      </c>
      <c r="N1252">
        <v>190.1</v>
      </c>
      <c r="O1252">
        <v>117</v>
      </c>
      <c r="P1252">
        <v>8.5500000000000007</v>
      </c>
      <c r="Q1252">
        <v>14.8</v>
      </c>
      <c r="R1252">
        <v>9</v>
      </c>
      <c r="S1252">
        <v>4</v>
      </c>
      <c r="T1252">
        <v>2</v>
      </c>
      <c r="U1252" t="s">
        <v>22</v>
      </c>
      <c r="V1252">
        <f>IF(tbl_Customers[[#This Row],[churn]] = "yes", 1, 0)</f>
        <v>0</v>
      </c>
      <c r="W1252" t="str">
        <f>IF(tbl_Customers[[#This Row],[number_customer_service_calls]] &lt;= 1, "0-1 Calls", IF(tbl_Customers[[#This Row],[number_customer_service_calls]] &lt;= 3, "2-3 Calls", IF(tbl_Customers[[#This Row],[number_customer_service_calls]] &lt;=5, "4-5 Calls", "6+ Calls")))</f>
        <v>2-3 Calls</v>
      </c>
      <c r="X1252" t="str">
        <f>IF(tbl_Customers[[#This Row],[account_length]] &lt;= 50, "0-50", IF(tbl_Customers[[#This Row],[account_length]] &lt;=100, "51-100", IF(tbl_Customers[[#This Row],[account_length]] &lt;= 150, "101-150", "151+")))</f>
        <v>101-150</v>
      </c>
      <c r="Y1252" t="str">
        <f>IF(tbl_Customers[[#This Row],[total_intl_charge]] &lt;= 3, "Low Charges", "High Charges")</f>
        <v>High Charges</v>
      </c>
      <c r="Z1252" t="str">
        <f>IF(tbl_Customers[[#This Row],[total_eve_calls]]&lt;=80,"Low Calls",
IF(tbl_Customers[[#This Row],[total_eve_calls]]&lt;=120,"Medium Calls","High Calls"))</f>
        <v>Medium Calls</v>
      </c>
      <c r="AA1252" t="str">
        <f>IF(tbl_Customers[[#This Row],[total_eve_charge]]&lt;=15,"Low Charges",
IF(tbl_Customers[[#This Row],[total_eve_charge]]&lt;=20,"Medium Charges","High Charges"))</f>
        <v>Low Charges</v>
      </c>
      <c r="AB12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2" t="str">
        <f>IF(tbl_Customers[[#This Row],[number_vmail_messages]] = 0, "No Usage", IF(tbl_Customers[[#This Row],[number_vmail_messages]] &lt;= 20, "Low Usage", IF(tbl_Customers[[#This Row],[number_vmail_messages]] &lt;= 40, "Medium Usgae", "High Usage")))</f>
        <v>Medium Usgae</v>
      </c>
      <c r="AD1252" t="str">
        <f>IF(tbl_Customers[[#This Row],[total_day_minutes]]&lt;=150,"Low Usage", IF(tbl_Customers[[#This Row],[total_day_minutes]]&lt;=200,"Medium Usage", IF(tbl_Customers[[#This Row],[total_day_minutes]]&lt;=250,"High Usage","Very High Usage")))</f>
        <v>High Usage</v>
      </c>
      <c r="AE1252" t="str">
        <f>IF(tbl_Customers[[#This Row],[total_intl_calls]]&lt;=5,"Low Calls", IF(tbl_Customers[[#This Row],[total_intl_calls]]&lt;=10, "Medium Calls", "High Calls"))</f>
        <v>Medium Calls</v>
      </c>
      <c r="AF12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52" s="36" t="str">
        <f>IF(tbl_Customers[[#This Row],[Churn_Risk_Score]]&gt;=10,"High Risk", IF(tbl_Customers[[#This Row],[Churn_Risk_Score]]&gt;=5,"Medium Risk","Low Risk"))</f>
        <v>Low Risk</v>
      </c>
    </row>
    <row r="1253" spans="1:33" x14ac:dyDescent="0.35">
      <c r="A1253">
        <v>1252</v>
      </c>
      <c r="B1253" t="s">
        <v>52</v>
      </c>
      <c r="C1253">
        <v>6</v>
      </c>
      <c r="D1253" t="s">
        <v>25</v>
      </c>
      <c r="E1253" t="s">
        <v>22</v>
      </c>
      <c r="F1253" t="s">
        <v>22</v>
      </c>
      <c r="G1253">
        <v>0</v>
      </c>
      <c r="H1253">
        <v>226.5</v>
      </c>
      <c r="I1253">
        <v>93</v>
      </c>
      <c r="J1253">
        <v>38.51</v>
      </c>
      <c r="K1253">
        <v>152.1</v>
      </c>
      <c r="L1253">
        <v>122</v>
      </c>
      <c r="M1253">
        <v>12.93</v>
      </c>
      <c r="N1253">
        <v>164.4</v>
      </c>
      <c r="O1253">
        <v>98</v>
      </c>
      <c r="P1253">
        <v>7.4</v>
      </c>
      <c r="Q1253">
        <v>9.4</v>
      </c>
      <c r="R1253">
        <v>4</v>
      </c>
      <c r="S1253">
        <v>2.54</v>
      </c>
      <c r="T1253">
        <v>3</v>
      </c>
      <c r="U1253" t="s">
        <v>22</v>
      </c>
      <c r="V1253">
        <f>IF(tbl_Customers[[#This Row],[churn]] = "yes", 1, 0)</f>
        <v>0</v>
      </c>
      <c r="W1253" t="str">
        <f>IF(tbl_Customers[[#This Row],[number_customer_service_calls]] &lt;= 1, "0-1 Calls", IF(tbl_Customers[[#This Row],[number_customer_service_calls]] &lt;= 3, "2-3 Calls", IF(tbl_Customers[[#This Row],[number_customer_service_calls]] &lt;=5, "4-5 Calls", "6+ Calls")))</f>
        <v>2-3 Calls</v>
      </c>
      <c r="X1253" t="str">
        <f>IF(tbl_Customers[[#This Row],[account_length]] &lt;= 50, "0-50", IF(tbl_Customers[[#This Row],[account_length]] &lt;=100, "51-100", IF(tbl_Customers[[#This Row],[account_length]] &lt;= 150, "101-150", "151+")))</f>
        <v>0-50</v>
      </c>
      <c r="Y1253" t="str">
        <f>IF(tbl_Customers[[#This Row],[total_intl_charge]] &lt;= 3, "Low Charges", "High Charges")</f>
        <v>Low Charges</v>
      </c>
      <c r="Z1253" t="str">
        <f>IF(tbl_Customers[[#This Row],[total_eve_calls]]&lt;=80,"Low Calls",
IF(tbl_Customers[[#This Row],[total_eve_calls]]&lt;=120,"Medium Calls","High Calls"))</f>
        <v>High Calls</v>
      </c>
      <c r="AA1253" t="str">
        <f>IF(tbl_Customers[[#This Row],[total_eve_charge]]&lt;=15,"Low Charges",
IF(tbl_Customers[[#This Row],[total_eve_charge]]&lt;=20,"Medium Charges","High Charges"))</f>
        <v>Low Charges</v>
      </c>
      <c r="AB12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3" t="str">
        <f>IF(tbl_Customers[[#This Row],[number_vmail_messages]] = 0, "No Usage", IF(tbl_Customers[[#This Row],[number_vmail_messages]] &lt;= 20, "Low Usage", IF(tbl_Customers[[#This Row],[number_vmail_messages]] &lt;= 40, "Medium Usgae", "High Usage")))</f>
        <v>No Usage</v>
      </c>
      <c r="AD1253" t="str">
        <f>IF(tbl_Customers[[#This Row],[total_day_minutes]]&lt;=150,"Low Usage", IF(tbl_Customers[[#This Row],[total_day_minutes]]&lt;=200,"Medium Usage", IF(tbl_Customers[[#This Row],[total_day_minutes]]&lt;=250,"High Usage","Very High Usage")))</f>
        <v>High Usage</v>
      </c>
      <c r="AE1253" t="str">
        <f>IF(tbl_Customers[[#This Row],[total_intl_calls]]&lt;=5,"Low Calls", IF(tbl_Customers[[#This Row],[total_intl_calls]]&lt;=10, "Medium Calls", "High Calls"))</f>
        <v>Low Calls</v>
      </c>
      <c r="AF12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53" s="36" t="str">
        <f>IF(tbl_Customers[[#This Row],[Churn_Risk_Score]]&gt;=10,"High Risk", IF(tbl_Customers[[#This Row],[Churn_Risk_Score]]&gt;=5,"Medium Risk","Low Risk"))</f>
        <v>Low Risk</v>
      </c>
    </row>
    <row r="1254" spans="1:33" x14ac:dyDescent="0.35">
      <c r="A1254">
        <v>1253</v>
      </c>
      <c r="B1254" t="s">
        <v>62</v>
      </c>
      <c r="C1254">
        <v>107</v>
      </c>
      <c r="D1254" t="s">
        <v>28</v>
      </c>
      <c r="E1254" t="s">
        <v>23</v>
      </c>
      <c r="F1254" t="s">
        <v>22</v>
      </c>
      <c r="G1254">
        <v>0</v>
      </c>
      <c r="H1254">
        <v>234.1</v>
      </c>
      <c r="I1254">
        <v>91</v>
      </c>
      <c r="J1254">
        <v>39.799999999999997</v>
      </c>
      <c r="K1254">
        <v>163.1</v>
      </c>
      <c r="L1254">
        <v>105</v>
      </c>
      <c r="M1254">
        <v>13.86</v>
      </c>
      <c r="N1254">
        <v>282.5</v>
      </c>
      <c r="O1254">
        <v>100</v>
      </c>
      <c r="P1254">
        <v>12.71</v>
      </c>
      <c r="Q1254">
        <v>10</v>
      </c>
      <c r="R1254">
        <v>3</v>
      </c>
      <c r="S1254">
        <v>2.7</v>
      </c>
      <c r="T1254">
        <v>1</v>
      </c>
      <c r="U1254" t="s">
        <v>22</v>
      </c>
      <c r="V1254">
        <f>IF(tbl_Customers[[#This Row],[churn]] = "yes", 1, 0)</f>
        <v>0</v>
      </c>
      <c r="W1254" t="str">
        <f>IF(tbl_Customers[[#This Row],[number_customer_service_calls]] &lt;= 1, "0-1 Calls", IF(tbl_Customers[[#This Row],[number_customer_service_calls]] &lt;= 3, "2-3 Calls", IF(tbl_Customers[[#This Row],[number_customer_service_calls]] &lt;=5, "4-5 Calls", "6+ Calls")))</f>
        <v>0-1 Calls</v>
      </c>
      <c r="X1254" t="str">
        <f>IF(tbl_Customers[[#This Row],[account_length]] &lt;= 50, "0-50", IF(tbl_Customers[[#This Row],[account_length]] &lt;=100, "51-100", IF(tbl_Customers[[#This Row],[account_length]] &lt;= 150, "101-150", "151+")))</f>
        <v>101-150</v>
      </c>
      <c r="Y1254" t="str">
        <f>IF(tbl_Customers[[#This Row],[total_intl_charge]] &lt;= 3, "Low Charges", "High Charges")</f>
        <v>Low Charges</v>
      </c>
      <c r="Z1254" t="str">
        <f>IF(tbl_Customers[[#This Row],[total_eve_calls]]&lt;=80,"Low Calls",
IF(tbl_Customers[[#This Row],[total_eve_calls]]&lt;=120,"Medium Calls","High Calls"))</f>
        <v>Medium Calls</v>
      </c>
      <c r="AA1254" t="str">
        <f>IF(tbl_Customers[[#This Row],[total_eve_charge]]&lt;=15,"Low Charges",
IF(tbl_Customers[[#This Row],[total_eve_charge]]&lt;=20,"Medium Charges","High Charges"))</f>
        <v>Low Charges</v>
      </c>
      <c r="AB12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4" t="str">
        <f>IF(tbl_Customers[[#This Row],[number_vmail_messages]] = 0, "No Usage", IF(tbl_Customers[[#This Row],[number_vmail_messages]] &lt;= 20, "Low Usage", IF(tbl_Customers[[#This Row],[number_vmail_messages]] &lt;= 40, "Medium Usgae", "High Usage")))</f>
        <v>No Usage</v>
      </c>
      <c r="AD1254" t="str">
        <f>IF(tbl_Customers[[#This Row],[total_day_minutes]]&lt;=150,"Low Usage", IF(tbl_Customers[[#This Row],[total_day_minutes]]&lt;=200,"Medium Usage", IF(tbl_Customers[[#This Row],[total_day_minutes]]&lt;=250,"High Usage","Very High Usage")))</f>
        <v>High Usage</v>
      </c>
      <c r="AE1254" t="str">
        <f>IF(tbl_Customers[[#This Row],[total_intl_calls]]&lt;=5,"Low Calls", IF(tbl_Customers[[#This Row],[total_intl_calls]]&lt;=10, "Medium Calls", "High Calls"))</f>
        <v>Low Calls</v>
      </c>
      <c r="AF12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54" s="36" t="str">
        <f>IF(tbl_Customers[[#This Row],[Churn_Risk_Score]]&gt;=10,"High Risk", IF(tbl_Customers[[#This Row],[Churn_Risk_Score]]&gt;=5,"Medium Risk","Low Risk"))</f>
        <v>Low Risk</v>
      </c>
    </row>
    <row r="1255" spans="1:33" x14ac:dyDescent="0.35">
      <c r="A1255">
        <v>1254</v>
      </c>
      <c r="B1255" t="s">
        <v>50</v>
      </c>
      <c r="C1255">
        <v>107</v>
      </c>
      <c r="D1255" t="s">
        <v>21</v>
      </c>
      <c r="E1255" t="s">
        <v>23</v>
      </c>
      <c r="F1255" t="s">
        <v>22</v>
      </c>
      <c r="G1255">
        <v>0</v>
      </c>
      <c r="H1255">
        <v>133.30000000000001</v>
      </c>
      <c r="I1255">
        <v>106</v>
      </c>
      <c r="J1255">
        <v>22.66</v>
      </c>
      <c r="K1255">
        <v>182.9</v>
      </c>
      <c r="L1255">
        <v>89</v>
      </c>
      <c r="M1255">
        <v>15.55</v>
      </c>
      <c r="N1255">
        <v>241.1</v>
      </c>
      <c r="O1255">
        <v>123</v>
      </c>
      <c r="P1255">
        <v>10.85</v>
      </c>
      <c r="Q1255">
        <v>12.9</v>
      </c>
      <c r="R1255">
        <v>2</v>
      </c>
      <c r="S1255">
        <v>3.48</v>
      </c>
      <c r="T1255">
        <v>3</v>
      </c>
      <c r="U1255" t="s">
        <v>23</v>
      </c>
      <c r="V1255">
        <f>IF(tbl_Customers[[#This Row],[churn]] = "yes", 1, 0)</f>
        <v>1</v>
      </c>
      <c r="W1255" t="str">
        <f>IF(tbl_Customers[[#This Row],[number_customer_service_calls]] &lt;= 1, "0-1 Calls", IF(tbl_Customers[[#This Row],[number_customer_service_calls]] &lt;= 3, "2-3 Calls", IF(tbl_Customers[[#This Row],[number_customer_service_calls]] &lt;=5, "4-5 Calls", "6+ Calls")))</f>
        <v>2-3 Calls</v>
      </c>
      <c r="X1255" t="str">
        <f>IF(tbl_Customers[[#This Row],[account_length]] &lt;= 50, "0-50", IF(tbl_Customers[[#This Row],[account_length]] &lt;=100, "51-100", IF(tbl_Customers[[#This Row],[account_length]] &lt;= 150, "101-150", "151+")))</f>
        <v>101-150</v>
      </c>
      <c r="Y1255" t="str">
        <f>IF(tbl_Customers[[#This Row],[total_intl_charge]] &lt;= 3, "Low Charges", "High Charges")</f>
        <v>High Charges</v>
      </c>
      <c r="Z1255" t="str">
        <f>IF(tbl_Customers[[#This Row],[total_eve_calls]]&lt;=80,"Low Calls",
IF(tbl_Customers[[#This Row],[total_eve_calls]]&lt;=120,"Medium Calls","High Calls"))</f>
        <v>Medium Calls</v>
      </c>
      <c r="AA1255" t="str">
        <f>IF(tbl_Customers[[#This Row],[total_eve_charge]]&lt;=15,"Low Charges",
IF(tbl_Customers[[#This Row],[total_eve_charge]]&lt;=20,"Medium Charges","High Charges"))</f>
        <v>Medium Charges</v>
      </c>
      <c r="AB12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5" t="str">
        <f>IF(tbl_Customers[[#This Row],[number_vmail_messages]] = 0, "No Usage", IF(tbl_Customers[[#This Row],[number_vmail_messages]] &lt;= 20, "Low Usage", IF(tbl_Customers[[#This Row],[number_vmail_messages]] &lt;= 40, "Medium Usgae", "High Usage")))</f>
        <v>No Usage</v>
      </c>
      <c r="AD1255" t="str">
        <f>IF(tbl_Customers[[#This Row],[total_day_minutes]]&lt;=150,"Low Usage", IF(tbl_Customers[[#This Row],[total_day_minutes]]&lt;=200,"Medium Usage", IF(tbl_Customers[[#This Row],[total_day_minutes]]&lt;=250,"High Usage","Very High Usage")))</f>
        <v>Low Usage</v>
      </c>
      <c r="AE1255" t="str">
        <f>IF(tbl_Customers[[#This Row],[total_intl_calls]]&lt;=5,"Low Calls", IF(tbl_Customers[[#This Row],[total_intl_calls]]&lt;=10, "Medium Calls", "High Calls"))</f>
        <v>Low Calls</v>
      </c>
      <c r="AF12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55" s="36" t="str">
        <f>IF(tbl_Customers[[#This Row],[Churn_Risk_Score]]&gt;=10,"High Risk", IF(tbl_Customers[[#This Row],[Churn_Risk_Score]]&gt;=5,"Medium Risk","Low Risk"))</f>
        <v>Medium Risk</v>
      </c>
    </row>
    <row r="1256" spans="1:33" x14ac:dyDescent="0.35">
      <c r="A1256">
        <v>1255</v>
      </c>
      <c r="B1256" t="s">
        <v>35</v>
      </c>
      <c r="C1256">
        <v>138</v>
      </c>
      <c r="D1256" t="s">
        <v>21</v>
      </c>
      <c r="E1256" t="s">
        <v>22</v>
      </c>
      <c r="F1256" t="s">
        <v>22</v>
      </c>
      <c r="G1256">
        <v>0</v>
      </c>
      <c r="H1256">
        <v>133.9</v>
      </c>
      <c r="I1256">
        <v>87</v>
      </c>
      <c r="J1256">
        <v>22.76</v>
      </c>
      <c r="K1256">
        <v>166.4</v>
      </c>
      <c r="L1256">
        <v>110</v>
      </c>
      <c r="M1256">
        <v>14.14</v>
      </c>
      <c r="N1256">
        <v>193.5</v>
      </c>
      <c r="O1256">
        <v>139</v>
      </c>
      <c r="P1256">
        <v>8.7100000000000009</v>
      </c>
      <c r="Q1256">
        <v>15.4</v>
      </c>
      <c r="R1256">
        <v>3</v>
      </c>
      <c r="S1256">
        <v>4.16</v>
      </c>
      <c r="T1256">
        <v>1</v>
      </c>
      <c r="U1256" t="s">
        <v>22</v>
      </c>
      <c r="V1256">
        <f>IF(tbl_Customers[[#This Row],[churn]] = "yes", 1, 0)</f>
        <v>0</v>
      </c>
      <c r="W1256" t="str">
        <f>IF(tbl_Customers[[#This Row],[number_customer_service_calls]] &lt;= 1, "0-1 Calls", IF(tbl_Customers[[#This Row],[number_customer_service_calls]] &lt;= 3, "2-3 Calls", IF(tbl_Customers[[#This Row],[number_customer_service_calls]] &lt;=5, "4-5 Calls", "6+ Calls")))</f>
        <v>0-1 Calls</v>
      </c>
      <c r="X1256" t="str">
        <f>IF(tbl_Customers[[#This Row],[account_length]] &lt;= 50, "0-50", IF(tbl_Customers[[#This Row],[account_length]] &lt;=100, "51-100", IF(tbl_Customers[[#This Row],[account_length]] &lt;= 150, "101-150", "151+")))</f>
        <v>101-150</v>
      </c>
      <c r="Y1256" t="str">
        <f>IF(tbl_Customers[[#This Row],[total_intl_charge]] &lt;= 3, "Low Charges", "High Charges")</f>
        <v>High Charges</v>
      </c>
      <c r="Z1256" t="str">
        <f>IF(tbl_Customers[[#This Row],[total_eve_calls]]&lt;=80,"Low Calls",
IF(tbl_Customers[[#This Row],[total_eve_calls]]&lt;=120,"Medium Calls","High Calls"))</f>
        <v>Medium Calls</v>
      </c>
      <c r="AA1256" t="str">
        <f>IF(tbl_Customers[[#This Row],[total_eve_charge]]&lt;=15,"Low Charges",
IF(tbl_Customers[[#This Row],[total_eve_charge]]&lt;=20,"Medium Charges","High Charges"))</f>
        <v>Low Charges</v>
      </c>
      <c r="AB12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6" t="str">
        <f>IF(tbl_Customers[[#This Row],[number_vmail_messages]] = 0, "No Usage", IF(tbl_Customers[[#This Row],[number_vmail_messages]] &lt;= 20, "Low Usage", IF(tbl_Customers[[#This Row],[number_vmail_messages]] &lt;= 40, "Medium Usgae", "High Usage")))</f>
        <v>No Usage</v>
      </c>
      <c r="AD1256" t="str">
        <f>IF(tbl_Customers[[#This Row],[total_day_minutes]]&lt;=150,"Low Usage", IF(tbl_Customers[[#This Row],[total_day_minutes]]&lt;=200,"Medium Usage", IF(tbl_Customers[[#This Row],[total_day_minutes]]&lt;=250,"High Usage","Very High Usage")))</f>
        <v>Low Usage</v>
      </c>
      <c r="AE1256" t="str">
        <f>IF(tbl_Customers[[#This Row],[total_intl_calls]]&lt;=5,"Low Calls", IF(tbl_Customers[[#This Row],[total_intl_calls]]&lt;=10, "Medium Calls", "High Calls"))</f>
        <v>Low Calls</v>
      </c>
      <c r="AF12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56" s="36" t="str">
        <f>IF(tbl_Customers[[#This Row],[Churn_Risk_Score]]&gt;=10,"High Risk", IF(tbl_Customers[[#This Row],[Churn_Risk_Score]]&gt;=5,"Medium Risk","Low Risk"))</f>
        <v>Low Risk</v>
      </c>
    </row>
    <row r="1257" spans="1:33" x14ac:dyDescent="0.35">
      <c r="A1257">
        <v>1256</v>
      </c>
      <c r="B1257" t="s">
        <v>74</v>
      </c>
      <c r="C1257">
        <v>103</v>
      </c>
      <c r="D1257" t="s">
        <v>28</v>
      </c>
      <c r="E1257" t="s">
        <v>22</v>
      </c>
      <c r="F1257" t="s">
        <v>22</v>
      </c>
      <c r="G1257">
        <v>0</v>
      </c>
      <c r="H1257">
        <v>160.19999999999999</v>
      </c>
      <c r="I1257">
        <v>104</v>
      </c>
      <c r="J1257">
        <v>27.23</v>
      </c>
      <c r="K1257">
        <v>138.9</v>
      </c>
      <c r="L1257">
        <v>70</v>
      </c>
      <c r="M1257">
        <v>11.81</v>
      </c>
      <c r="N1257">
        <v>312.5</v>
      </c>
      <c r="O1257">
        <v>97</v>
      </c>
      <c r="P1257">
        <v>14.06</v>
      </c>
      <c r="Q1257">
        <v>9.6999999999999993</v>
      </c>
      <c r="R1257">
        <v>2</v>
      </c>
      <c r="S1257">
        <v>2.62</v>
      </c>
      <c r="T1257">
        <v>0</v>
      </c>
      <c r="U1257" t="s">
        <v>22</v>
      </c>
      <c r="V1257">
        <f>IF(tbl_Customers[[#This Row],[churn]] = "yes", 1, 0)</f>
        <v>0</v>
      </c>
      <c r="W1257" t="str">
        <f>IF(tbl_Customers[[#This Row],[number_customer_service_calls]] &lt;= 1, "0-1 Calls", IF(tbl_Customers[[#This Row],[number_customer_service_calls]] &lt;= 3, "2-3 Calls", IF(tbl_Customers[[#This Row],[number_customer_service_calls]] &lt;=5, "4-5 Calls", "6+ Calls")))</f>
        <v>0-1 Calls</v>
      </c>
      <c r="X1257" t="str">
        <f>IF(tbl_Customers[[#This Row],[account_length]] &lt;= 50, "0-50", IF(tbl_Customers[[#This Row],[account_length]] &lt;=100, "51-100", IF(tbl_Customers[[#This Row],[account_length]] &lt;= 150, "101-150", "151+")))</f>
        <v>101-150</v>
      </c>
      <c r="Y1257" t="str">
        <f>IF(tbl_Customers[[#This Row],[total_intl_charge]] &lt;= 3, "Low Charges", "High Charges")</f>
        <v>Low Charges</v>
      </c>
      <c r="Z1257" t="str">
        <f>IF(tbl_Customers[[#This Row],[total_eve_calls]]&lt;=80,"Low Calls",
IF(tbl_Customers[[#This Row],[total_eve_calls]]&lt;=120,"Medium Calls","High Calls"))</f>
        <v>Low Calls</v>
      </c>
      <c r="AA1257" t="str">
        <f>IF(tbl_Customers[[#This Row],[total_eve_charge]]&lt;=15,"Low Charges",
IF(tbl_Customers[[#This Row],[total_eve_charge]]&lt;=20,"Medium Charges","High Charges"))</f>
        <v>Low Charges</v>
      </c>
      <c r="AB12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7" t="str">
        <f>IF(tbl_Customers[[#This Row],[number_vmail_messages]] = 0, "No Usage", IF(tbl_Customers[[#This Row],[number_vmail_messages]] &lt;= 20, "Low Usage", IF(tbl_Customers[[#This Row],[number_vmail_messages]] &lt;= 40, "Medium Usgae", "High Usage")))</f>
        <v>No Usage</v>
      </c>
      <c r="AD1257" t="str">
        <f>IF(tbl_Customers[[#This Row],[total_day_minutes]]&lt;=150,"Low Usage", IF(tbl_Customers[[#This Row],[total_day_minutes]]&lt;=200,"Medium Usage", IF(tbl_Customers[[#This Row],[total_day_minutes]]&lt;=250,"High Usage","Very High Usage")))</f>
        <v>Medium Usage</v>
      </c>
      <c r="AE1257" t="str">
        <f>IF(tbl_Customers[[#This Row],[total_intl_calls]]&lt;=5,"Low Calls", IF(tbl_Customers[[#This Row],[total_intl_calls]]&lt;=10, "Medium Calls", "High Calls"))</f>
        <v>Low Calls</v>
      </c>
      <c r="AF12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57" s="36" t="str">
        <f>IF(tbl_Customers[[#This Row],[Churn_Risk_Score]]&gt;=10,"High Risk", IF(tbl_Customers[[#This Row],[Churn_Risk_Score]]&gt;=5,"Medium Risk","Low Risk"))</f>
        <v>Low Risk</v>
      </c>
    </row>
    <row r="1258" spans="1:33" x14ac:dyDescent="0.35">
      <c r="A1258">
        <v>1257</v>
      </c>
      <c r="B1258" t="s">
        <v>55</v>
      </c>
      <c r="C1258">
        <v>116</v>
      </c>
      <c r="D1258" t="s">
        <v>21</v>
      </c>
      <c r="E1258" t="s">
        <v>22</v>
      </c>
      <c r="F1258" t="s">
        <v>23</v>
      </c>
      <c r="G1258">
        <v>44</v>
      </c>
      <c r="H1258">
        <v>230.6</v>
      </c>
      <c r="I1258">
        <v>94</v>
      </c>
      <c r="J1258">
        <v>39.200000000000003</v>
      </c>
      <c r="K1258">
        <v>224.1</v>
      </c>
      <c r="L1258">
        <v>103</v>
      </c>
      <c r="M1258">
        <v>19.05</v>
      </c>
      <c r="N1258">
        <v>244</v>
      </c>
      <c r="O1258">
        <v>76</v>
      </c>
      <c r="P1258">
        <v>10.98</v>
      </c>
      <c r="Q1258">
        <v>11.1</v>
      </c>
      <c r="R1258">
        <v>2</v>
      </c>
      <c r="S1258">
        <v>3</v>
      </c>
      <c r="T1258">
        <v>0</v>
      </c>
      <c r="U1258" t="s">
        <v>22</v>
      </c>
      <c r="V1258">
        <f>IF(tbl_Customers[[#This Row],[churn]] = "yes", 1, 0)</f>
        <v>0</v>
      </c>
      <c r="W1258" t="str">
        <f>IF(tbl_Customers[[#This Row],[number_customer_service_calls]] &lt;= 1, "0-1 Calls", IF(tbl_Customers[[#This Row],[number_customer_service_calls]] &lt;= 3, "2-3 Calls", IF(tbl_Customers[[#This Row],[number_customer_service_calls]] &lt;=5, "4-5 Calls", "6+ Calls")))</f>
        <v>0-1 Calls</v>
      </c>
      <c r="X1258" t="str">
        <f>IF(tbl_Customers[[#This Row],[account_length]] &lt;= 50, "0-50", IF(tbl_Customers[[#This Row],[account_length]] &lt;=100, "51-100", IF(tbl_Customers[[#This Row],[account_length]] &lt;= 150, "101-150", "151+")))</f>
        <v>101-150</v>
      </c>
      <c r="Y1258" t="str">
        <f>IF(tbl_Customers[[#This Row],[total_intl_charge]] &lt;= 3, "Low Charges", "High Charges")</f>
        <v>Low Charges</v>
      </c>
      <c r="Z1258" t="str">
        <f>IF(tbl_Customers[[#This Row],[total_eve_calls]]&lt;=80,"Low Calls",
IF(tbl_Customers[[#This Row],[total_eve_calls]]&lt;=120,"Medium Calls","High Calls"))</f>
        <v>Medium Calls</v>
      </c>
      <c r="AA1258" t="str">
        <f>IF(tbl_Customers[[#This Row],[total_eve_charge]]&lt;=15,"Low Charges",
IF(tbl_Customers[[#This Row],[total_eve_charge]]&lt;=20,"Medium Charges","High Charges"))</f>
        <v>Medium Charges</v>
      </c>
      <c r="AB12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8" t="str">
        <f>IF(tbl_Customers[[#This Row],[number_vmail_messages]] = 0, "No Usage", IF(tbl_Customers[[#This Row],[number_vmail_messages]] &lt;= 20, "Low Usage", IF(tbl_Customers[[#This Row],[number_vmail_messages]] &lt;= 40, "Medium Usgae", "High Usage")))</f>
        <v>High Usage</v>
      </c>
      <c r="AD1258" t="str">
        <f>IF(tbl_Customers[[#This Row],[total_day_minutes]]&lt;=150,"Low Usage", IF(tbl_Customers[[#This Row],[total_day_minutes]]&lt;=200,"Medium Usage", IF(tbl_Customers[[#This Row],[total_day_minutes]]&lt;=250,"High Usage","Very High Usage")))</f>
        <v>High Usage</v>
      </c>
      <c r="AE1258" t="str">
        <f>IF(tbl_Customers[[#This Row],[total_intl_calls]]&lt;=5,"Low Calls", IF(tbl_Customers[[#This Row],[total_intl_calls]]&lt;=10, "Medium Calls", "High Calls"))</f>
        <v>Low Calls</v>
      </c>
      <c r="AF12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58" s="36" t="str">
        <f>IF(tbl_Customers[[#This Row],[Churn_Risk_Score]]&gt;=10,"High Risk", IF(tbl_Customers[[#This Row],[Churn_Risk_Score]]&gt;=5,"Medium Risk","Low Risk"))</f>
        <v>Low Risk</v>
      </c>
    </row>
    <row r="1259" spans="1:33" x14ac:dyDescent="0.35">
      <c r="A1259">
        <v>1258</v>
      </c>
      <c r="B1259" t="s">
        <v>62</v>
      </c>
      <c r="C1259">
        <v>161</v>
      </c>
      <c r="D1259" t="s">
        <v>21</v>
      </c>
      <c r="E1259" t="s">
        <v>22</v>
      </c>
      <c r="F1259" t="s">
        <v>22</v>
      </c>
      <c r="G1259">
        <v>0</v>
      </c>
      <c r="H1259">
        <v>72.8</v>
      </c>
      <c r="I1259">
        <v>120</v>
      </c>
      <c r="J1259">
        <v>12.38</v>
      </c>
      <c r="K1259">
        <v>267.10000000000002</v>
      </c>
      <c r="L1259">
        <v>120</v>
      </c>
      <c r="M1259">
        <v>22.7</v>
      </c>
      <c r="N1259">
        <v>222.5</v>
      </c>
      <c r="O1259">
        <v>91</v>
      </c>
      <c r="P1259">
        <v>10.01</v>
      </c>
      <c r="Q1259">
        <v>11.8</v>
      </c>
      <c r="R1259">
        <v>2</v>
      </c>
      <c r="S1259">
        <v>3.19</v>
      </c>
      <c r="T1259">
        <v>2</v>
      </c>
      <c r="U1259" t="s">
        <v>22</v>
      </c>
      <c r="V1259">
        <f>IF(tbl_Customers[[#This Row],[churn]] = "yes", 1, 0)</f>
        <v>0</v>
      </c>
      <c r="W1259" t="str">
        <f>IF(tbl_Customers[[#This Row],[number_customer_service_calls]] &lt;= 1, "0-1 Calls", IF(tbl_Customers[[#This Row],[number_customer_service_calls]] &lt;= 3, "2-3 Calls", IF(tbl_Customers[[#This Row],[number_customer_service_calls]] &lt;=5, "4-5 Calls", "6+ Calls")))</f>
        <v>2-3 Calls</v>
      </c>
      <c r="X1259" t="str">
        <f>IF(tbl_Customers[[#This Row],[account_length]] &lt;= 50, "0-50", IF(tbl_Customers[[#This Row],[account_length]] &lt;=100, "51-100", IF(tbl_Customers[[#This Row],[account_length]] &lt;= 150, "101-150", "151+")))</f>
        <v>151+</v>
      </c>
      <c r="Y1259" t="str">
        <f>IF(tbl_Customers[[#This Row],[total_intl_charge]] &lt;= 3, "Low Charges", "High Charges")</f>
        <v>High Charges</v>
      </c>
      <c r="Z1259" t="str">
        <f>IF(tbl_Customers[[#This Row],[total_eve_calls]]&lt;=80,"Low Calls",
IF(tbl_Customers[[#This Row],[total_eve_calls]]&lt;=120,"Medium Calls","High Calls"))</f>
        <v>Medium Calls</v>
      </c>
      <c r="AA1259" t="str">
        <f>IF(tbl_Customers[[#This Row],[total_eve_charge]]&lt;=15,"Low Charges",
IF(tbl_Customers[[#This Row],[total_eve_charge]]&lt;=20,"Medium Charges","High Charges"))</f>
        <v>High Charges</v>
      </c>
      <c r="AB12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9" t="str">
        <f>IF(tbl_Customers[[#This Row],[number_vmail_messages]] = 0, "No Usage", IF(tbl_Customers[[#This Row],[number_vmail_messages]] &lt;= 20, "Low Usage", IF(tbl_Customers[[#This Row],[number_vmail_messages]] &lt;= 40, "Medium Usgae", "High Usage")))</f>
        <v>No Usage</v>
      </c>
      <c r="AD1259" t="str">
        <f>IF(tbl_Customers[[#This Row],[total_day_minutes]]&lt;=150,"Low Usage", IF(tbl_Customers[[#This Row],[total_day_minutes]]&lt;=200,"Medium Usage", IF(tbl_Customers[[#This Row],[total_day_minutes]]&lt;=250,"High Usage","Very High Usage")))</f>
        <v>Low Usage</v>
      </c>
      <c r="AE1259" t="str">
        <f>IF(tbl_Customers[[#This Row],[total_intl_calls]]&lt;=5,"Low Calls", IF(tbl_Customers[[#This Row],[total_intl_calls]]&lt;=10, "Medium Calls", "High Calls"))</f>
        <v>Low Calls</v>
      </c>
      <c r="AF12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59" s="36" t="str">
        <f>IF(tbl_Customers[[#This Row],[Churn_Risk_Score]]&gt;=10,"High Risk", IF(tbl_Customers[[#This Row],[Churn_Risk_Score]]&gt;=5,"Medium Risk","Low Risk"))</f>
        <v>Low Risk</v>
      </c>
    </row>
    <row r="1260" spans="1:33" x14ac:dyDescent="0.35">
      <c r="A1260">
        <v>1259</v>
      </c>
      <c r="B1260" t="s">
        <v>71</v>
      </c>
      <c r="C1260">
        <v>1</v>
      </c>
      <c r="D1260" t="s">
        <v>21</v>
      </c>
      <c r="E1260" t="s">
        <v>22</v>
      </c>
      <c r="F1260" t="s">
        <v>22</v>
      </c>
      <c r="G1260">
        <v>0</v>
      </c>
      <c r="H1260">
        <v>196.1</v>
      </c>
      <c r="I1260">
        <v>107</v>
      </c>
      <c r="J1260">
        <v>33.340000000000003</v>
      </c>
      <c r="K1260">
        <v>296.5</v>
      </c>
      <c r="L1260">
        <v>82</v>
      </c>
      <c r="M1260">
        <v>25.2</v>
      </c>
      <c r="N1260">
        <v>211.5</v>
      </c>
      <c r="O1260">
        <v>91</v>
      </c>
      <c r="P1260">
        <v>9.52</v>
      </c>
      <c r="Q1260">
        <v>7</v>
      </c>
      <c r="R1260">
        <v>2</v>
      </c>
      <c r="S1260">
        <v>1.89</v>
      </c>
      <c r="T1260">
        <v>1</v>
      </c>
      <c r="U1260" t="s">
        <v>22</v>
      </c>
      <c r="V1260">
        <f>IF(tbl_Customers[[#This Row],[churn]] = "yes", 1, 0)</f>
        <v>0</v>
      </c>
      <c r="W1260" t="str">
        <f>IF(tbl_Customers[[#This Row],[number_customer_service_calls]] &lt;= 1, "0-1 Calls", IF(tbl_Customers[[#This Row],[number_customer_service_calls]] &lt;= 3, "2-3 Calls", IF(tbl_Customers[[#This Row],[number_customer_service_calls]] &lt;=5, "4-5 Calls", "6+ Calls")))</f>
        <v>0-1 Calls</v>
      </c>
      <c r="X1260" t="str">
        <f>IF(tbl_Customers[[#This Row],[account_length]] &lt;= 50, "0-50", IF(tbl_Customers[[#This Row],[account_length]] &lt;=100, "51-100", IF(tbl_Customers[[#This Row],[account_length]] &lt;= 150, "101-150", "151+")))</f>
        <v>0-50</v>
      </c>
      <c r="Y1260" t="str">
        <f>IF(tbl_Customers[[#This Row],[total_intl_charge]] &lt;= 3, "Low Charges", "High Charges")</f>
        <v>Low Charges</v>
      </c>
      <c r="Z1260" t="str">
        <f>IF(tbl_Customers[[#This Row],[total_eve_calls]]&lt;=80,"Low Calls",
IF(tbl_Customers[[#This Row],[total_eve_calls]]&lt;=120,"Medium Calls","High Calls"))</f>
        <v>Medium Calls</v>
      </c>
      <c r="AA1260" t="str">
        <f>IF(tbl_Customers[[#This Row],[total_eve_charge]]&lt;=15,"Low Charges",
IF(tbl_Customers[[#This Row],[total_eve_charge]]&lt;=20,"Medium Charges","High Charges"))</f>
        <v>High Charges</v>
      </c>
      <c r="AB12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0" t="str">
        <f>IF(tbl_Customers[[#This Row],[number_vmail_messages]] = 0, "No Usage", IF(tbl_Customers[[#This Row],[number_vmail_messages]] &lt;= 20, "Low Usage", IF(tbl_Customers[[#This Row],[number_vmail_messages]] &lt;= 40, "Medium Usgae", "High Usage")))</f>
        <v>No Usage</v>
      </c>
      <c r="AD1260" t="str">
        <f>IF(tbl_Customers[[#This Row],[total_day_minutes]]&lt;=150,"Low Usage", IF(tbl_Customers[[#This Row],[total_day_minutes]]&lt;=200,"Medium Usage", IF(tbl_Customers[[#This Row],[total_day_minutes]]&lt;=250,"High Usage","Very High Usage")))</f>
        <v>Medium Usage</v>
      </c>
      <c r="AE1260" t="str">
        <f>IF(tbl_Customers[[#This Row],[total_intl_calls]]&lt;=5,"Low Calls", IF(tbl_Customers[[#This Row],[total_intl_calls]]&lt;=10, "Medium Calls", "High Calls"))</f>
        <v>Low Calls</v>
      </c>
      <c r="AF12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0" s="36" t="str">
        <f>IF(tbl_Customers[[#This Row],[Churn_Risk_Score]]&gt;=10,"High Risk", IF(tbl_Customers[[#This Row],[Churn_Risk_Score]]&gt;=5,"Medium Risk","Low Risk"))</f>
        <v>Low Risk</v>
      </c>
    </row>
    <row r="1261" spans="1:33" x14ac:dyDescent="0.35">
      <c r="A1261">
        <v>1260</v>
      </c>
      <c r="B1261" t="s">
        <v>54</v>
      </c>
      <c r="C1261">
        <v>89</v>
      </c>
      <c r="D1261" t="s">
        <v>25</v>
      </c>
      <c r="E1261" t="s">
        <v>22</v>
      </c>
      <c r="F1261" t="s">
        <v>22</v>
      </c>
      <c r="G1261">
        <v>0</v>
      </c>
      <c r="H1261">
        <v>197.1</v>
      </c>
      <c r="I1261">
        <v>110</v>
      </c>
      <c r="J1261">
        <v>33.51</v>
      </c>
      <c r="K1261">
        <v>165.9</v>
      </c>
      <c r="L1261">
        <v>115</v>
      </c>
      <c r="M1261">
        <v>14.1</v>
      </c>
      <c r="N1261">
        <v>227.3</v>
      </c>
      <c r="O1261">
        <v>106</v>
      </c>
      <c r="P1261">
        <v>10.23</v>
      </c>
      <c r="Q1261">
        <v>12.8</v>
      </c>
      <c r="R1261">
        <v>3</v>
      </c>
      <c r="S1261">
        <v>3.46</v>
      </c>
      <c r="T1261">
        <v>1</v>
      </c>
      <c r="U1261" t="s">
        <v>22</v>
      </c>
      <c r="V1261">
        <f>IF(tbl_Customers[[#This Row],[churn]] = "yes", 1, 0)</f>
        <v>0</v>
      </c>
      <c r="W1261" t="str">
        <f>IF(tbl_Customers[[#This Row],[number_customer_service_calls]] &lt;= 1, "0-1 Calls", IF(tbl_Customers[[#This Row],[number_customer_service_calls]] &lt;= 3, "2-3 Calls", IF(tbl_Customers[[#This Row],[number_customer_service_calls]] &lt;=5, "4-5 Calls", "6+ Calls")))</f>
        <v>0-1 Calls</v>
      </c>
      <c r="X1261" t="str">
        <f>IF(tbl_Customers[[#This Row],[account_length]] &lt;= 50, "0-50", IF(tbl_Customers[[#This Row],[account_length]] &lt;=100, "51-100", IF(tbl_Customers[[#This Row],[account_length]] &lt;= 150, "101-150", "151+")))</f>
        <v>51-100</v>
      </c>
      <c r="Y1261" t="str">
        <f>IF(tbl_Customers[[#This Row],[total_intl_charge]] &lt;= 3, "Low Charges", "High Charges")</f>
        <v>High Charges</v>
      </c>
      <c r="Z1261" t="str">
        <f>IF(tbl_Customers[[#This Row],[total_eve_calls]]&lt;=80,"Low Calls",
IF(tbl_Customers[[#This Row],[total_eve_calls]]&lt;=120,"Medium Calls","High Calls"))</f>
        <v>Medium Calls</v>
      </c>
      <c r="AA1261" t="str">
        <f>IF(tbl_Customers[[#This Row],[total_eve_charge]]&lt;=15,"Low Charges",
IF(tbl_Customers[[#This Row],[total_eve_charge]]&lt;=20,"Medium Charges","High Charges"))</f>
        <v>Low Charges</v>
      </c>
      <c r="AB12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1" t="str">
        <f>IF(tbl_Customers[[#This Row],[number_vmail_messages]] = 0, "No Usage", IF(tbl_Customers[[#This Row],[number_vmail_messages]] &lt;= 20, "Low Usage", IF(tbl_Customers[[#This Row],[number_vmail_messages]] &lt;= 40, "Medium Usgae", "High Usage")))</f>
        <v>No Usage</v>
      </c>
      <c r="AD1261" t="str">
        <f>IF(tbl_Customers[[#This Row],[total_day_minutes]]&lt;=150,"Low Usage", IF(tbl_Customers[[#This Row],[total_day_minutes]]&lt;=200,"Medium Usage", IF(tbl_Customers[[#This Row],[total_day_minutes]]&lt;=250,"High Usage","Very High Usage")))</f>
        <v>Medium Usage</v>
      </c>
      <c r="AE1261" t="str">
        <f>IF(tbl_Customers[[#This Row],[total_intl_calls]]&lt;=5,"Low Calls", IF(tbl_Customers[[#This Row],[total_intl_calls]]&lt;=10, "Medium Calls", "High Calls"))</f>
        <v>Low Calls</v>
      </c>
      <c r="AF12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61" s="36" t="str">
        <f>IF(tbl_Customers[[#This Row],[Churn_Risk_Score]]&gt;=10,"High Risk", IF(tbl_Customers[[#This Row],[Churn_Risk_Score]]&gt;=5,"Medium Risk","Low Risk"))</f>
        <v>Low Risk</v>
      </c>
    </row>
    <row r="1262" spans="1:33" x14ac:dyDescent="0.35">
      <c r="A1262">
        <v>1261</v>
      </c>
      <c r="B1262" t="s">
        <v>36</v>
      </c>
      <c r="C1262">
        <v>64</v>
      </c>
      <c r="D1262" t="s">
        <v>25</v>
      </c>
      <c r="E1262" t="s">
        <v>22</v>
      </c>
      <c r="F1262" t="s">
        <v>22</v>
      </c>
      <c r="G1262">
        <v>0</v>
      </c>
      <c r="H1262">
        <v>219.6</v>
      </c>
      <c r="I1262">
        <v>126</v>
      </c>
      <c r="J1262">
        <v>37.33</v>
      </c>
      <c r="K1262">
        <v>303.3</v>
      </c>
      <c r="L1262">
        <v>100</v>
      </c>
      <c r="M1262">
        <v>25.78</v>
      </c>
      <c r="N1262">
        <v>154.5</v>
      </c>
      <c r="O1262">
        <v>65</v>
      </c>
      <c r="P1262">
        <v>6.95</v>
      </c>
      <c r="Q1262">
        <v>9.6999999999999993</v>
      </c>
      <c r="R1262">
        <v>5</v>
      </c>
      <c r="S1262">
        <v>2.62</v>
      </c>
      <c r="T1262">
        <v>1</v>
      </c>
      <c r="U1262" t="s">
        <v>22</v>
      </c>
      <c r="V1262">
        <f>IF(tbl_Customers[[#This Row],[churn]] = "yes", 1, 0)</f>
        <v>0</v>
      </c>
      <c r="W1262" t="str">
        <f>IF(tbl_Customers[[#This Row],[number_customer_service_calls]] &lt;= 1, "0-1 Calls", IF(tbl_Customers[[#This Row],[number_customer_service_calls]] &lt;= 3, "2-3 Calls", IF(tbl_Customers[[#This Row],[number_customer_service_calls]] &lt;=5, "4-5 Calls", "6+ Calls")))</f>
        <v>0-1 Calls</v>
      </c>
      <c r="X1262" t="str">
        <f>IF(tbl_Customers[[#This Row],[account_length]] &lt;= 50, "0-50", IF(tbl_Customers[[#This Row],[account_length]] &lt;=100, "51-100", IF(tbl_Customers[[#This Row],[account_length]] &lt;= 150, "101-150", "151+")))</f>
        <v>51-100</v>
      </c>
      <c r="Y1262" t="str">
        <f>IF(tbl_Customers[[#This Row],[total_intl_charge]] &lt;= 3, "Low Charges", "High Charges")</f>
        <v>Low Charges</v>
      </c>
      <c r="Z1262" t="str">
        <f>IF(tbl_Customers[[#This Row],[total_eve_calls]]&lt;=80,"Low Calls",
IF(tbl_Customers[[#This Row],[total_eve_calls]]&lt;=120,"Medium Calls","High Calls"))</f>
        <v>Medium Calls</v>
      </c>
      <c r="AA1262" t="str">
        <f>IF(tbl_Customers[[#This Row],[total_eve_charge]]&lt;=15,"Low Charges",
IF(tbl_Customers[[#This Row],[total_eve_charge]]&lt;=20,"Medium Charges","High Charges"))</f>
        <v>High Charges</v>
      </c>
      <c r="AB12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2" t="str">
        <f>IF(tbl_Customers[[#This Row],[number_vmail_messages]] = 0, "No Usage", IF(tbl_Customers[[#This Row],[number_vmail_messages]] &lt;= 20, "Low Usage", IF(tbl_Customers[[#This Row],[number_vmail_messages]] &lt;= 40, "Medium Usgae", "High Usage")))</f>
        <v>No Usage</v>
      </c>
      <c r="AD1262" t="str">
        <f>IF(tbl_Customers[[#This Row],[total_day_minutes]]&lt;=150,"Low Usage", IF(tbl_Customers[[#This Row],[total_day_minutes]]&lt;=200,"Medium Usage", IF(tbl_Customers[[#This Row],[total_day_minutes]]&lt;=250,"High Usage","Very High Usage")))</f>
        <v>High Usage</v>
      </c>
      <c r="AE1262" t="str">
        <f>IF(tbl_Customers[[#This Row],[total_intl_calls]]&lt;=5,"Low Calls", IF(tbl_Customers[[#This Row],[total_intl_calls]]&lt;=10, "Medium Calls", "High Calls"))</f>
        <v>Low Calls</v>
      </c>
      <c r="AF12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2" s="36" t="str">
        <f>IF(tbl_Customers[[#This Row],[Churn_Risk_Score]]&gt;=10,"High Risk", IF(tbl_Customers[[#This Row],[Churn_Risk_Score]]&gt;=5,"Medium Risk","Low Risk"))</f>
        <v>Low Risk</v>
      </c>
    </row>
    <row r="1263" spans="1:33" x14ac:dyDescent="0.35">
      <c r="A1263">
        <v>1262</v>
      </c>
      <c r="B1263" t="s">
        <v>34</v>
      </c>
      <c r="C1263">
        <v>129</v>
      </c>
      <c r="D1263" t="s">
        <v>21</v>
      </c>
      <c r="E1263" t="s">
        <v>22</v>
      </c>
      <c r="F1263" t="s">
        <v>22</v>
      </c>
      <c r="G1263">
        <v>0</v>
      </c>
      <c r="H1263">
        <v>216</v>
      </c>
      <c r="I1263">
        <v>85</v>
      </c>
      <c r="J1263">
        <v>36.72</v>
      </c>
      <c r="K1263">
        <v>186.9</v>
      </c>
      <c r="L1263">
        <v>114</v>
      </c>
      <c r="M1263">
        <v>15.89</v>
      </c>
      <c r="N1263">
        <v>210.7</v>
      </c>
      <c r="O1263">
        <v>109</v>
      </c>
      <c r="P1263">
        <v>9.48</v>
      </c>
      <c r="Q1263">
        <v>4.9000000000000004</v>
      </c>
      <c r="R1263">
        <v>10</v>
      </c>
      <c r="S1263">
        <v>1.32</v>
      </c>
      <c r="T1263">
        <v>2</v>
      </c>
      <c r="U1263" t="s">
        <v>22</v>
      </c>
      <c r="V1263">
        <f>IF(tbl_Customers[[#This Row],[churn]] = "yes", 1, 0)</f>
        <v>0</v>
      </c>
      <c r="W1263" t="str">
        <f>IF(tbl_Customers[[#This Row],[number_customer_service_calls]] &lt;= 1, "0-1 Calls", IF(tbl_Customers[[#This Row],[number_customer_service_calls]] &lt;= 3, "2-3 Calls", IF(tbl_Customers[[#This Row],[number_customer_service_calls]] &lt;=5, "4-5 Calls", "6+ Calls")))</f>
        <v>2-3 Calls</v>
      </c>
      <c r="X1263" t="str">
        <f>IF(tbl_Customers[[#This Row],[account_length]] &lt;= 50, "0-50", IF(tbl_Customers[[#This Row],[account_length]] &lt;=100, "51-100", IF(tbl_Customers[[#This Row],[account_length]] &lt;= 150, "101-150", "151+")))</f>
        <v>101-150</v>
      </c>
      <c r="Y1263" t="str">
        <f>IF(tbl_Customers[[#This Row],[total_intl_charge]] &lt;= 3, "Low Charges", "High Charges")</f>
        <v>Low Charges</v>
      </c>
      <c r="Z1263" t="str">
        <f>IF(tbl_Customers[[#This Row],[total_eve_calls]]&lt;=80,"Low Calls",
IF(tbl_Customers[[#This Row],[total_eve_calls]]&lt;=120,"Medium Calls","High Calls"))</f>
        <v>Medium Calls</v>
      </c>
      <c r="AA1263" t="str">
        <f>IF(tbl_Customers[[#This Row],[total_eve_charge]]&lt;=15,"Low Charges",
IF(tbl_Customers[[#This Row],[total_eve_charge]]&lt;=20,"Medium Charges","High Charges"))</f>
        <v>Medium Charges</v>
      </c>
      <c r="AB12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63" t="str">
        <f>IF(tbl_Customers[[#This Row],[number_vmail_messages]] = 0, "No Usage", IF(tbl_Customers[[#This Row],[number_vmail_messages]] &lt;= 20, "Low Usage", IF(tbl_Customers[[#This Row],[number_vmail_messages]] &lt;= 40, "Medium Usgae", "High Usage")))</f>
        <v>No Usage</v>
      </c>
      <c r="AD1263" t="str">
        <f>IF(tbl_Customers[[#This Row],[total_day_minutes]]&lt;=150,"Low Usage", IF(tbl_Customers[[#This Row],[total_day_minutes]]&lt;=200,"Medium Usage", IF(tbl_Customers[[#This Row],[total_day_minutes]]&lt;=250,"High Usage","Very High Usage")))</f>
        <v>High Usage</v>
      </c>
      <c r="AE1263" t="str">
        <f>IF(tbl_Customers[[#This Row],[total_intl_calls]]&lt;=5,"Low Calls", IF(tbl_Customers[[#This Row],[total_intl_calls]]&lt;=10, "Medium Calls", "High Calls"))</f>
        <v>Medium Calls</v>
      </c>
      <c r="AF12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3" s="36" t="str">
        <f>IF(tbl_Customers[[#This Row],[Churn_Risk_Score]]&gt;=10,"High Risk", IF(tbl_Customers[[#This Row],[Churn_Risk_Score]]&gt;=5,"Medium Risk","Low Risk"))</f>
        <v>Low Risk</v>
      </c>
    </row>
    <row r="1264" spans="1:33" x14ac:dyDescent="0.35">
      <c r="A1264">
        <v>1263</v>
      </c>
      <c r="B1264" t="s">
        <v>64</v>
      </c>
      <c r="C1264">
        <v>128</v>
      </c>
      <c r="D1264" t="s">
        <v>28</v>
      </c>
      <c r="E1264" t="s">
        <v>22</v>
      </c>
      <c r="F1264" t="s">
        <v>23</v>
      </c>
      <c r="G1264">
        <v>32</v>
      </c>
      <c r="H1264">
        <v>222.9</v>
      </c>
      <c r="I1264">
        <v>136</v>
      </c>
      <c r="J1264">
        <v>37.89</v>
      </c>
      <c r="K1264">
        <v>262</v>
      </c>
      <c r="L1264">
        <v>80</v>
      </c>
      <c r="M1264">
        <v>22.27</v>
      </c>
      <c r="N1264">
        <v>191.4</v>
      </c>
      <c r="O1264">
        <v>101</v>
      </c>
      <c r="P1264">
        <v>8.61</v>
      </c>
      <c r="Q1264">
        <v>10.8</v>
      </c>
      <c r="R1264">
        <v>4</v>
      </c>
      <c r="S1264">
        <v>2.92</v>
      </c>
      <c r="T1264">
        <v>0</v>
      </c>
      <c r="U1264" t="s">
        <v>22</v>
      </c>
      <c r="V1264">
        <f>IF(tbl_Customers[[#This Row],[churn]] = "yes", 1, 0)</f>
        <v>0</v>
      </c>
      <c r="W1264" t="str">
        <f>IF(tbl_Customers[[#This Row],[number_customer_service_calls]] &lt;= 1, "0-1 Calls", IF(tbl_Customers[[#This Row],[number_customer_service_calls]] &lt;= 3, "2-3 Calls", IF(tbl_Customers[[#This Row],[number_customer_service_calls]] &lt;=5, "4-5 Calls", "6+ Calls")))</f>
        <v>0-1 Calls</v>
      </c>
      <c r="X1264" t="str">
        <f>IF(tbl_Customers[[#This Row],[account_length]] &lt;= 50, "0-50", IF(tbl_Customers[[#This Row],[account_length]] &lt;=100, "51-100", IF(tbl_Customers[[#This Row],[account_length]] &lt;= 150, "101-150", "151+")))</f>
        <v>101-150</v>
      </c>
      <c r="Y1264" t="str">
        <f>IF(tbl_Customers[[#This Row],[total_intl_charge]] &lt;= 3, "Low Charges", "High Charges")</f>
        <v>Low Charges</v>
      </c>
      <c r="Z1264" t="str">
        <f>IF(tbl_Customers[[#This Row],[total_eve_calls]]&lt;=80,"Low Calls",
IF(tbl_Customers[[#This Row],[total_eve_calls]]&lt;=120,"Medium Calls","High Calls"))</f>
        <v>Low Calls</v>
      </c>
      <c r="AA1264" t="str">
        <f>IF(tbl_Customers[[#This Row],[total_eve_charge]]&lt;=15,"Low Charges",
IF(tbl_Customers[[#This Row],[total_eve_charge]]&lt;=20,"Medium Charges","High Charges"))</f>
        <v>High Charges</v>
      </c>
      <c r="AB12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4" t="str">
        <f>IF(tbl_Customers[[#This Row],[number_vmail_messages]] = 0, "No Usage", IF(tbl_Customers[[#This Row],[number_vmail_messages]] &lt;= 20, "Low Usage", IF(tbl_Customers[[#This Row],[number_vmail_messages]] &lt;= 40, "Medium Usgae", "High Usage")))</f>
        <v>Medium Usgae</v>
      </c>
      <c r="AD1264" t="str">
        <f>IF(tbl_Customers[[#This Row],[total_day_minutes]]&lt;=150,"Low Usage", IF(tbl_Customers[[#This Row],[total_day_minutes]]&lt;=200,"Medium Usage", IF(tbl_Customers[[#This Row],[total_day_minutes]]&lt;=250,"High Usage","Very High Usage")))</f>
        <v>High Usage</v>
      </c>
      <c r="AE1264" t="str">
        <f>IF(tbl_Customers[[#This Row],[total_intl_calls]]&lt;=5,"Low Calls", IF(tbl_Customers[[#This Row],[total_intl_calls]]&lt;=10, "Medium Calls", "High Calls"))</f>
        <v>Low Calls</v>
      </c>
      <c r="AF12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64" s="36" t="str">
        <f>IF(tbl_Customers[[#This Row],[Churn_Risk_Score]]&gt;=10,"High Risk", IF(tbl_Customers[[#This Row],[Churn_Risk_Score]]&gt;=5,"Medium Risk","Low Risk"))</f>
        <v>Low Risk</v>
      </c>
    </row>
    <row r="1265" spans="1:33" x14ac:dyDescent="0.35">
      <c r="A1265">
        <v>1264</v>
      </c>
      <c r="B1265" t="s">
        <v>30</v>
      </c>
      <c r="C1265">
        <v>81</v>
      </c>
      <c r="D1265" t="s">
        <v>21</v>
      </c>
      <c r="E1265" t="s">
        <v>22</v>
      </c>
      <c r="F1265" t="s">
        <v>23</v>
      </c>
      <c r="G1265">
        <v>36</v>
      </c>
      <c r="H1265">
        <v>115.9</v>
      </c>
      <c r="I1265">
        <v>120</v>
      </c>
      <c r="J1265">
        <v>19.7</v>
      </c>
      <c r="K1265">
        <v>236.6</v>
      </c>
      <c r="L1265">
        <v>95</v>
      </c>
      <c r="M1265">
        <v>20.11</v>
      </c>
      <c r="N1265">
        <v>255</v>
      </c>
      <c r="O1265">
        <v>90</v>
      </c>
      <c r="P1265">
        <v>11.48</v>
      </c>
      <c r="Q1265">
        <v>11.7</v>
      </c>
      <c r="R1265">
        <v>6</v>
      </c>
      <c r="S1265">
        <v>3.16</v>
      </c>
      <c r="T1265">
        <v>3</v>
      </c>
      <c r="U1265" t="s">
        <v>22</v>
      </c>
      <c r="V1265">
        <f>IF(tbl_Customers[[#This Row],[churn]] = "yes", 1, 0)</f>
        <v>0</v>
      </c>
      <c r="W1265" t="str">
        <f>IF(tbl_Customers[[#This Row],[number_customer_service_calls]] &lt;= 1, "0-1 Calls", IF(tbl_Customers[[#This Row],[number_customer_service_calls]] &lt;= 3, "2-3 Calls", IF(tbl_Customers[[#This Row],[number_customer_service_calls]] &lt;=5, "4-5 Calls", "6+ Calls")))</f>
        <v>2-3 Calls</v>
      </c>
      <c r="X1265" t="str">
        <f>IF(tbl_Customers[[#This Row],[account_length]] &lt;= 50, "0-50", IF(tbl_Customers[[#This Row],[account_length]] &lt;=100, "51-100", IF(tbl_Customers[[#This Row],[account_length]] &lt;= 150, "101-150", "151+")))</f>
        <v>51-100</v>
      </c>
      <c r="Y1265" t="str">
        <f>IF(tbl_Customers[[#This Row],[total_intl_charge]] &lt;= 3, "Low Charges", "High Charges")</f>
        <v>High Charges</v>
      </c>
      <c r="Z1265" t="str">
        <f>IF(tbl_Customers[[#This Row],[total_eve_calls]]&lt;=80,"Low Calls",
IF(tbl_Customers[[#This Row],[total_eve_calls]]&lt;=120,"Medium Calls","High Calls"))</f>
        <v>Medium Calls</v>
      </c>
      <c r="AA1265" t="str">
        <f>IF(tbl_Customers[[#This Row],[total_eve_charge]]&lt;=15,"Low Charges",
IF(tbl_Customers[[#This Row],[total_eve_charge]]&lt;=20,"Medium Charges","High Charges"))</f>
        <v>High Charges</v>
      </c>
      <c r="AB12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5" t="str">
        <f>IF(tbl_Customers[[#This Row],[number_vmail_messages]] = 0, "No Usage", IF(tbl_Customers[[#This Row],[number_vmail_messages]] &lt;= 20, "Low Usage", IF(tbl_Customers[[#This Row],[number_vmail_messages]] &lt;= 40, "Medium Usgae", "High Usage")))</f>
        <v>Medium Usgae</v>
      </c>
      <c r="AD1265" t="str">
        <f>IF(tbl_Customers[[#This Row],[total_day_minutes]]&lt;=150,"Low Usage", IF(tbl_Customers[[#This Row],[total_day_minutes]]&lt;=200,"Medium Usage", IF(tbl_Customers[[#This Row],[total_day_minutes]]&lt;=250,"High Usage","Very High Usage")))</f>
        <v>Low Usage</v>
      </c>
      <c r="AE1265" t="str">
        <f>IF(tbl_Customers[[#This Row],[total_intl_calls]]&lt;=5,"Low Calls", IF(tbl_Customers[[#This Row],[total_intl_calls]]&lt;=10, "Medium Calls", "High Calls"))</f>
        <v>Medium Calls</v>
      </c>
      <c r="AF12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65" s="36" t="str">
        <f>IF(tbl_Customers[[#This Row],[Churn_Risk_Score]]&gt;=10,"High Risk", IF(tbl_Customers[[#This Row],[Churn_Risk_Score]]&gt;=5,"Medium Risk","Low Risk"))</f>
        <v>Low Risk</v>
      </c>
    </row>
    <row r="1266" spans="1:33" x14ac:dyDescent="0.35">
      <c r="A1266">
        <v>1265</v>
      </c>
      <c r="B1266" t="s">
        <v>35</v>
      </c>
      <c r="C1266">
        <v>114</v>
      </c>
      <c r="D1266" t="s">
        <v>28</v>
      </c>
      <c r="E1266" t="s">
        <v>22</v>
      </c>
      <c r="F1266" t="s">
        <v>22</v>
      </c>
      <c r="G1266">
        <v>0</v>
      </c>
      <c r="H1266">
        <v>189.8</v>
      </c>
      <c r="I1266">
        <v>101</v>
      </c>
      <c r="J1266">
        <v>32.270000000000003</v>
      </c>
      <c r="K1266">
        <v>147.69999999999999</v>
      </c>
      <c r="L1266">
        <v>80</v>
      </c>
      <c r="M1266">
        <v>12.55</v>
      </c>
      <c r="N1266">
        <v>172.7</v>
      </c>
      <c r="O1266">
        <v>121</v>
      </c>
      <c r="P1266">
        <v>7.77</v>
      </c>
      <c r="Q1266">
        <v>10.6</v>
      </c>
      <c r="R1266">
        <v>5</v>
      </c>
      <c r="S1266">
        <v>2.86</v>
      </c>
      <c r="T1266">
        <v>1</v>
      </c>
      <c r="U1266" t="s">
        <v>22</v>
      </c>
      <c r="V1266">
        <f>IF(tbl_Customers[[#This Row],[churn]] = "yes", 1, 0)</f>
        <v>0</v>
      </c>
      <c r="W1266" t="str">
        <f>IF(tbl_Customers[[#This Row],[number_customer_service_calls]] &lt;= 1, "0-1 Calls", IF(tbl_Customers[[#This Row],[number_customer_service_calls]] &lt;= 3, "2-3 Calls", IF(tbl_Customers[[#This Row],[number_customer_service_calls]] &lt;=5, "4-5 Calls", "6+ Calls")))</f>
        <v>0-1 Calls</v>
      </c>
      <c r="X1266" t="str">
        <f>IF(tbl_Customers[[#This Row],[account_length]] &lt;= 50, "0-50", IF(tbl_Customers[[#This Row],[account_length]] &lt;=100, "51-100", IF(tbl_Customers[[#This Row],[account_length]] &lt;= 150, "101-150", "151+")))</f>
        <v>101-150</v>
      </c>
      <c r="Y1266" t="str">
        <f>IF(tbl_Customers[[#This Row],[total_intl_charge]] &lt;= 3, "Low Charges", "High Charges")</f>
        <v>Low Charges</v>
      </c>
      <c r="Z1266" t="str">
        <f>IF(tbl_Customers[[#This Row],[total_eve_calls]]&lt;=80,"Low Calls",
IF(tbl_Customers[[#This Row],[total_eve_calls]]&lt;=120,"Medium Calls","High Calls"))</f>
        <v>Low Calls</v>
      </c>
      <c r="AA1266" t="str">
        <f>IF(tbl_Customers[[#This Row],[total_eve_charge]]&lt;=15,"Low Charges",
IF(tbl_Customers[[#This Row],[total_eve_charge]]&lt;=20,"Medium Charges","High Charges"))</f>
        <v>Low Charges</v>
      </c>
      <c r="AB12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6" t="str">
        <f>IF(tbl_Customers[[#This Row],[number_vmail_messages]] = 0, "No Usage", IF(tbl_Customers[[#This Row],[number_vmail_messages]] &lt;= 20, "Low Usage", IF(tbl_Customers[[#This Row],[number_vmail_messages]] &lt;= 40, "Medium Usgae", "High Usage")))</f>
        <v>No Usage</v>
      </c>
      <c r="AD1266" t="str">
        <f>IF(tbl_Customers[[#This Row],[total_day_minutes]]&lt;=150,"Low Usage", IF(tbl_Customers[[#This Row],[total_day_minutes]]&lt;=200,"Medium Usage", IF(tbl_Customers[[#This Row],[total_day_minutes]]&lt;=250,"High Usage","Very High Usage")))</f>
        <v>Medium Usage</v>
      </c>
      <c r="AE1266" t="str">
        <f>IF(tbl_Customers[[#This Row],[total_intl_calls]]&lt;=5,"Low Calls", IF(tbl_Customers[[#This Row],[total_intl_calls]]&lt;=10, "Medium Calls", "High Calls"))</f>
        <v>Low Calls</v>
      </c>
      <c r="AF12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6" s="36" t="str">
        <f>IF(tbl_Customers[[#This Row],[Churn_Risk_Score]]&gt;=10,"High Risk", IF(tbl_Customers[[#This Row],[Churn_Risk_Score]]&gt;=5,"Medium Risk","Low Risk"))</f>
        <v>Low Risk</v>
      </c>
    </row>
    <row r="1267" spans="1:33" x14ac:dyDescent="0.35">
      <c r="A1267">
        <v>1266</v>
      </c>
      <c r="B1267" t="s">
        <v>31</v>
      </c>
      <c r="C1267">
        <v>86</v>
      </c>
      <c r="D1267" t="s">
        <v>21</v>
      </c>
      <c r="E1267" t="s">
        <v>22</v>
      </c>
      <c r="F1267" t="s">
        <v>22</v>
      </c>
      <c r="G1267">
        <v>0</v>
      </c>
      <c r="H1267">
        <v>136.4</v>
      </c>
      <c r="I1267">
        <v>104</v>
      </c>
      <c r="J1267">
        <v>23.19</v>
      </c>
      <c r="K1267">
        <v>202.5</v>
      </c>
      <c r="L1267">
        <v>110</v>
      </c>
      <c r="M1267">
        <v>17.21</v>
      </c>
      <c r="N1267">
        <v>230.7</v>
      </c>
      <c r="O1267">
        <v>86</v>
      </c>
      <c r="P1267">
        <v>10.38</v>
      </c>
      <c r="Q1267">
        <v>11.5</v>
      </c>
      <c r="R1267">
        <v>1</v>
      </c>
      <c r="S1267">
        <v>3.11</v>
      </c>
      <c r="T1267">
        <v>3</v>
      </c>
      <c r="U1267" t="s">
        <v>22</v>
      </c>
      <c r="V1267">
        <f>IF(tbl_Customers[[#This Row],[churn]] = "yes", 1, 0)</f>
        <v>0</v>
      </c>
      <c r="W1267" t="str">
        <f>IF(tbl_Customers[[#This Row],[number_customer_service_calls]] &lt;= 1, "0-1 Calls", IF(tbl_Customers[[#This Row],[number_customer_service_calls]] &lt;= 3, "2-3 Calls", IF(tbl_Customers[[#This Row],[number_customer_service_calls]] &lt;=5, "4-5 Calls", "6+ Calls")))</f>
        <v>2-3 Calls</v>
      </c>
      <c r="X1267" t="str">
        <f>IF(tbl_Customers[[#This Row],[account_length]] &lt;= 50, "0-50", IF(tbl_Customers[[#This Row],[account_length]] &lt;=100, "51-100", IF(tbl_Customers[[#This Row],[account_length]] &lt;= 150, "101-150", "151+")))</f>
        <v>51-100</v>
      </c>
      <c r="Y1267" t="str">
        <f>IF(tbl_Customers[[#This Row],[total_intl_charge]] &lt;= 3, "Low Charges", "High Charges")</f>
        <v>High Charges</v>
      </c>
      <c r="Z1267" t="str">
        <f>IF(tbl_Customers[[#This Row],[total_eve_calls]]&lt;=80,"Low Calls",
IF(tbl_Customers[[#This Row],[total_eve_calls]]&lt;=120,"Medium Calls","High Calls"))</f>
        <v>Medium Calls</v>
      </c>
      <c r="AA1267" t="str">
        <f>IF(tbl_Customers[[#This Row],[total_eve_charge]]&lt;=15,"Low Charges",
IF(tbl_Customers[[#This Row],[total_eve_charge]]&lt;=20,"Medium Charges","High Charges"))</f>
        <v>Medium Charges</v>
      </c>
      <c r="AB12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7" t="str">
        <f>IF(tbl_Customers[[#This Row],[number_vmail_messages]] = 0, "No Usage", IF(tbl_Customers[[#This Row],[number_vmail_messages]] &lt;= 20, "Low Usage", IF(tbl_Customers[[#This Row],[number_vmail_messages]] &lt;= 40, "Medium Usgae", "High Usage")))</f>
        <v>No Usage</v>
      </c>
      <c r="AD1267" t="str">
        <f>IF(tbl_Customers[[#This Row],[total_day_minutes]]&lt;=150,"Low Usage", IF(tbl_Customers[[#This Row],[total_day_minutes]]&lt;=200,"Medium Usage", IF(tbl_Customers[[#This Row],[total_day_minutes]]&lt;=250,"High Usage","Very High Usage")))</f>
        <v>Low Usage</v>
      </c>
      <c r="AE1267" t="str">
        <f>IF(tbl_Customers[[#This Row],[total_intl_calls]]&lt;=5,"Low Calls", IF(tbl_Customers[[#This Row],[total_intl_calls]]&lt;=10, "Medium Calls", "High Calls"))</f>
        <v>Low Calls</v>
      </c>
      <c r="AF12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67" s="36" t="str">
        <f>IF(tbl_Customers[[#This Row],[Churn_Risk_Score]]&gt;=10,"High Risk", IF(tbl_Customers[[#This Row],[Churn_Risk_Score]]&gt;=5,"Medium Risk","Low Risk"))</f>
        <v>Low Risk</v>
      </c>
    </row>
    <row r="1268" spans="1:33" x14ac:dyDescent="0.35">
      <c r="A1268">
        <v>1267</v>
      </c>
      <c r="B1268" t="s">
        <v>37</v>
      </c>
      <c r="C1268">
        <v>96</v>
      </c>
      <c r="D1268" t="s">
        <v>25</v>
      </c>
      <c r="E1268" t="s">
        <v>22</v>
      </c>
      <c r="F1268" t="s">
        <v>22</v>
      </c>
      <c r="G1268">
        <v>0</v>
      </c>
      <c r="H1268">
        <v>170.5</v>
      </c>
      <c r="I1268">
        <v>86</v>
      </c>
      <c r="J1268">
        <v>28.99</v>
      </c>
      <c r="K1268">
        <v>277.5</v>
      </c>
      <c r="L1268">
        <v>88</v>
      </c>
      <c r="M1268">
        <v>23.59</v>
      </c>
      <c r="N1268">
        <v>162.5</v>
      </c>
      <c r="O1268">
        <v>117</v>
      </c>
      <c r="P1268">
        <v>7.31</v>
      </c>
      <c r="Q1268">
        <v>12.2</v>
      </c>
      <c r="R1268">
        <v>6</v>
      </c>
      <c r="S1268">
        <v>3.29</v>
      </c>
      <c r="T1268">
        <v>1</v>
      </c>
      <c r="U1268" t="s">
        <v>22</v>
      </c>
      <c r="V1268">
        <f>IF(tbl_Customers[[#This Row],[churn]] = "yes", 1, 0)</f>
        <v>0</v>
      </c>
      <c r="W1268" t="str">
        <f>IF(tbl_Customers[[#This Row],[number_customer_service_calls]] &lt;= 1, "0-1 Calls", IF(tbl_Customers[[#This Row],[number_customer_service_calls]] &lt;= 3, "2-3 Calls", IF(tbl_Customers[[#This Row],[number_customer_service_calls]] &lt;=5, "4-5 Calls", "6+ Calls")))</f>
        <v>0-1 Calls</v>
      </c>
      <c r="X1268" t="str">
        <f>IF(tbl_Customers[[#This Row],[account_length]] &lt;= 50, "0-50", IF(tbl_Customers[[#This Row],[account_length]] &lt;=100, "51-100", IF(tbl_Customers[[#This Row],[account_length]] &lt;= 150, "101-150", "151+")))</f>
        <v>51-100</v>
      </c>
      <c r="Y1268" t="str">
        <f>IF(tbl_Customers[[#This Row],[total_intl_charge]] &lt;= 3, "Low Charges", "High Charges")</f>
        <v>High Charges</v>
      </c>
      <c r="Z1268" t="str">
        <f>IF(tbl_Customers[[#This Row],[total_eve_calls]]&lt;=80,"Low Calls",
IF(tbl_Customers[[#This Row],[total_eve_calls]]&lt;=120,"Medium Calls","High Calls"))</f>
        <v>Medium Calls</v>
      </c>
      <c r="AA1268" t="str">
        <f>IF(tbl_Customers[[#This Row],[total_eve_charge]]&lt;=15,"Low Charges",
IF(tbl_Customers[[#This Row],[total_eve_charge]]&lt;=20,"Medium Charges","High Charges"))</f>
        <v>High Charges</v>
      </c>
      <c r="AB12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8" t="str">
        <f>IF(tbl_Customers[[#This Row],[number_vmail_messages]] = 0, "No Usage", IF(tbl_Customers[[#This Row],[number_vmail_messages]] &lt;= 20, "Low Usage", IF(tbl_Customers[[#This Row],[number_vmail_messages]] &lt;= 40, "Medium Usgae", "High Usage")))</f>
        <v>No Usage</v>
      </c>
      <c r="AD1268" t="str">
        <f>IF(tbl_Customers[[#This Row],[total_day_minutes]]&lt;=150,"Low Usage", IF(tbl_Customers[[#This Row],[total_day_minutes]]&lt;=200,"Medium Usage", IF(tbl_Customers[[#This Row],[total_day_minutes]]&lt;=250,"High Usage","Very High Usage")))</f>
        <v>Medium Usage</v>
      </c>
      <c r="AE1268" t="str">
        <f>IF(tbl_Customers[[#This Row],[total_intl_calls]]&lt;=5,"Low Calls", IF(tbl_Customers[[#This Row],[total_intl_calls]]&lt;=10, "Medium Calls", "High Calls"))</f>
        <v>Medium Calls</v>
      </c>
      <c r="AF12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68" s="36" t="str">
        <f>IF(tbl_Customers[[#This Row],[Churn_Risk_Score]]&gt;=10,"High Risk", IF(tbl_Customers[[#This Row],[Churn_Risk_Score]]&gt;=5,"Medium Risk","Low Risk"))</f>
        <v>Low Risk</v>
      </c>
    </row>
    <row r="1269" spans="1:33" x14ac:dyDescent="0.35">
      <c r="A1269">
        <v>1268</v>
      </c>
      <c r="B1269" t="s">
        <v>42</v>
      </c>
      <c r="C1269">
        <v>72</v>
      </c>
      <c r="D1269" t="s">
        <v>28</v>
      </c>
      <c r="E1269" t="s">
        <v>22</v>
      </c>
      <c r="F1269" t="s">
        <v>22</v>
      </c>
      <c r="G1269">
        <v>0</v>
      </c>
      <c r="H1269">
        <v>272.39999999999998</v>
      </c>
      <c r="I1269">
        <v>88</v>
      </c>
      <c r="J1269">
        <v>46.31</v>
      </c>
      <c r="K1269">
        <v>107.9</v>
      </c>
      <c r="L1269">
        <v>125</v>
      </c>
      <c r="M1269">
        <v>9.17</v>
      </c>
      <c r="N1269">
        <v>185.5</v>
      </c>
      <c r="O1269">
        <v>81</v>
      </c>
      <c r="P1269">
        <v>8.35</v>
      </c>
      <c r="Q1269">
        <v>12.7</v>
      </c>
      <c r="R1269">
        <v>2</v>
      </c>
      <c r="S1269">
        <v>3.43</v>
      </c>
      <c r="T1269">
        <v>0</v>
      </c>
      <c r="U1269" t="s">
        <v>22</v>
      </c>
      <c r="V1269">
        <f>IF(tbl_Customers[[#This Row],[churn]] = "yes", 1, 0)</f>
        <v>0</v>
      </c>
      <c r="W1269" t="str">
        <f>IF(tbl_Customers[[#This Row],[number_customer_service_calls]] &lt;= 1, "0-1 Calls", IF(tbl_Customers[[#This Row],[number_customer_service_calls]] &lt;= 3, "2-3 Calls", IF(tbl_Customers[[#This Row],[number_customer_service_calls]] &lt;=5, "4-5 Calls", "6+ Calls")))</f>
        <v>0-1 Calls</v>
      </c>
      <c r="X1269" t="str">
        <f>IF(tbl_Customers[[#This Row],[account_length]] &lt;= 50, "0-50", IF(tbl_Customers[[#This Row],[account_length]] &lt;=100, "51-100", IF(tbl_Customers[[#This Row],[account_length]] &lt;= 150, "101-150", "151+")))</f>
        <v>51-100</v>
      </c>
      <c r="Y1269" t="str">
        <f>IF(tbl_Customers[[#This Row],[total_intl_charge]] &lt;= 3, "Low Charges", "High Charges")</f>
        <v>High Charges</v>
      </c>
      <c r="Z1269" t="str">
        <f>IF(tbl_Customers[[#This Row],[total_eve_calls]]&lt;=80,"Low Calls",
IF(tbl_Customers[[#This Row],[total_eve_calls]]&lt;=120,"Medium Calls","High Calls"))</f>
        <v>High Calls</v>
      </c>
      <c r="AA1269" t="str">
        <f>IF(tbl_Customers[[#This Row],[total_eve_charge]]&lt;=15,"Low Charges",
IF(tbl_Customers[[#This Row],[total_eve_charge]]&lt;=20,"Medium Charges","High Charges"))</f>
        <v>Low Charges</v>
      </c>
      <c r="AB12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9" t="str">
        <f>IF(tbl_Customers[[#This Row],[number_vmail_messages]] = 0, "No Usage", IF(tbl_Customers[[#This Row],[number_vmail_messages]] &lt;= 20, "Low Usage", IF(tbl_Customers[[#This Row],[number_vmail_messages]] &lt;= 40, "Medium Usgae", "High Usage")))</f>
        <v>No Usage</v>
      </c>
      <c r="AD1269" t="str">
        <f>IF(tbl_Customers[[#This Row],[total_day_minutes]]&lt;=150,"Low Usage", IF(tbl_Customers[[#This Row],[total_day_minutes]]&lt;=200,"Medium Usage", IF(tbl_Customers[[#This Row],[total_day_minutes]]&lt;=250,"High Usage","Very High Usage")))</f>
        <v>Very High Usage</v>
      </c>
      <c r="AE1269" t="str">
        <f>IF(tbl_Customers[[#This Row],[total_intl_calls]]&lt;=5,"Low Calls", IF(tbl_Customers[[#This Row],[total_intl_calls]]&lt;=10, "Medium Calls", "High Calls"))</f>
        <v>Low Calls</v>
      </c>
      <c r="AF12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69" s="36" t="str">
        <f>IF(tbl_Customers[[#This Row],[Churn_Risk_Score]]&gt;=10,"High Risk", IF(tbl_Customers[[#This Row],[Churn_Risk_Score]]&gt;=5,"Medium Risk","Low Risk"))</f>
        <v>Medium Risk</v>
      </c>
    </row>
    <row r="1270" spans="1:33" x14ac:dyDescent="0.35">
      <c r="A1270">
        <v>1269</v>
      </c>
      <c r="B1270" t="s">
        <v>43</v>
      </c>
      <c r="C1270">
        <v>64</v>
      </c>
      <c r="D1270" t="s">
        <v>28</v>
      </c>
      <c r="E1270" t="s">
        <v>22</v>
      </c>
      <c r="F1270" t="s">
        <v>23</v>
      </c>
      <c r="G1270">
        <v>40</v>
      </c>
      <c r="H1270">
        <v>210</v>
      </c>
      <c r="I1270">
        <v>116</v>
      </c>
      <c r="J1270">
        <v>35.700000000000003</v>
      </c>
      <c r="K1270">
        <v>232.7</v>
      </c>
      <c r="L1270">
        <v>89</v>
      </c>
      <c r="M1270">
        <v>19.78</v>
      </c>
      <c r="N1270">
        <v>168.8</v>
      </c>
      <c r="O1270">
        <v>94</v>
      </c>
      <c r="P1270">
        <v>7.6</v>
      </c>
      <c r="Q1270">
        <v>5.9</v>
      </c>
      <c r="R1270">
        <v>4</v>
      </c>
      <c r="S1270">
        <v>1.59</v>
      </c>
      <c r="T1270">
        <v>8</v>
      </c>
      <c r="U1270" t="s">
        <v>22</v>
      </c>
      <c r="V1270">
        <f>IF(tbl_Customers[[#This Row],[churn]] = "yes", 1, 0)</f>
        <v>0</v>
      </c>
      <c r="W1270" t="str">
        <f>IF(tbl_Customers[[#This Row],[number_customer_service_calls]] &lt;= 1, "0-1 Calls", IF(tbl_Customers[[#This Row],[number_customer_service_calls]] &lt;= 3, "2-3 Calls", IF(tbl_Customers[[#This Row],[number_customer_service_calls]] &lt;=5, "4-5 Calls", "6+ Calls")))</f>
        <v>6+ Calls</v>
      </c>
      <c r="X1270" t="str">
        <f>IF(tbl_Customers[[#This Row],[account_length]] &lt;= 50, "0-50", IF(tbl_Customers[[#This Row],[account_length]] &lt;=100, "51-100", IF(tbl_Customers[[#This Row],[account_length]] &lt;= 150, "101-150", "151+")))</f>
        <v>51-100</v>
      </c>
      <c r="Y1270" t="str">
        <f>IF(tbl_Customers[[#This Row],[total_intl_charge]] &lt;= 3, "Low Charges", "High Charges")</f>
        <v>Low Charges</v>
      </c>
      <c r="Z1270" t="str">
        <f>IF(tbl_Customers[[#This Row],[total_eve_calls]]&lt;=80,"Low Calls",
IF(tbl_Customers[[#This Row],[total_eve_calls]]&lt;=120,"Medium Calls","High Calls"))</f>
        <v>Medium Calls</v>
      </c>
      <c r="AA1270" t="str">
        <f>IF(tbl_Customers[[#This Row],[total_eve_charge]]&lt;=15,"Low Charges",
IF(tbl_Customers[[#This Row],[total_eve_charge]]&lt;=20,"Medium Charges","High Charges"))</f>
        <v>Medium Charges</v>
      </c>
      <c r="AB12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0" t="str">
        <f>IF(tbl_Customers[[#This Row],[number_vmail_messages]] = 0, "No Usage", IF(tbl_Customers[[#This Row],[number_vmail_messages]] &lt;= 20, "Low Usage", IF(tbl_Customers[[#This Row],[number_vmail_messages]] &lt;= 40, "Medium Usgae", "High Usage")))</f>
        <v>Medium Usgae</v>
      </c>
      <c r="AD1270" t="str">
        <f>IF(tbl_Customers[[#This Row],[total_day_minutes]]&lt;=150,"Low Usage", IF(tbl_Customers[[#This Row],[total_day_minutes]]&lt;=200,"Medium Usage", IF(tbl_Customers[[#This Row],[total_day_minutes]]&lt;=250,"High Usage","Very High Usage")))</f>
        <v>High Usage</v>
      </c>
      <c r="AE1270" t="str">
        <f>IF(tbl_Customers[[#This Row],[total_intl_calls]]&lt;=5,"Low Calls", IF(tbl_Customers[[#This Row],[total_intl_calls]]&lt;=10, "Medium Calls", "High Calls"))</f>
        <v>Low Calls</v>
      </c>
      <c r="AF12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70" s="36" t="str">
        <f>IF(tbl_Customers[[#This Row],[Churn_Risk_Score]]&gt;=10,"High Risk", IF(tbl_Customers[[#This Row],[Churn_Risk_Score]]&gt;=5,"Medium Risk","Low Risk"))</f>
        <v>Low Risk</v>
      </c>
    </row>
    <row r="1271" spans="1:33" x14ac:dyDescent="0.35">
      <c r="A1271">
        <v>1270</v>
      </c>
      <c r="B1271" t="s">
        <v>20</v>
      </c>
      <c r="C1271">
        <v>65</v>
      </c>
      <c r="D1271" t="s">
        <v>28</v>
      </c>
      <c r="E1271" t="s">
        <v>22</v>
      </c>
      <c r="F1271" t="s">
        <v>22</v>
      </c>
      <c r="G1271">
        <v>0</v>
      </c>
      <c r="H1271">
        <v>153.9</v>
      </c>
      <c r="I1271">
        <v>117</v>
      </c>
      <c r="J1271">
        <v>26.16</v>
      </c>
      <c r="K1271">
        <v>220.1</v>
      </c>
      <c r="L1271">
        <v>122</v>
      </c>
      <c r="M1271">
        <v>18.71</v>
      </c>
      <c r="N1271">
        <v>280.5</v>
      </c>
      <c r="O1271">
        <v>147</v>
      </c>
      <c r="P1271">
        <v>12.62</v>
      </c>
      <c r="Q1271">
        <v>8.5</v>
      </c>
      <c r="R1271">
        <v>3</v>
      </c>
      <c r="S1271">
        <v>2.2999999999999998</v>
      </c>
      <c r="T1271">
        <v>2</v>
      </c>
      <c r="U1271" t="s">
        <v>22</v>
      </c>
      <c r="V1271">
        <f>IF(tbl_Customers[[#This Row],[churn]] = "yes", 1, 0)</f>
        <v>0</v>
      </c>
      <c r="W1271" t="str">
        <f>IF(tbl_Customers[[#This Row],[number_customer_service_calls]] &lt;= 1, "0-1 Calls", IF(tbl_Customers[[#This Row],[number_customer_service_calls]] &lt;= 3, "2-3 Calls", IF(tbl_Customers[[#This Row],[number_customer_service_calls]] &lt;=5, "4-5 Calls", "6+ Calls")))</f>
        <v>2-3 Calls</v>
      </c>
      <c r="X1271" t="str">
        <f>IF(tbl_Customers[[#This Row],[account_length]] &lt;= 50, "0-50", IF(tbl_Customers[[#This Row],[account_length]] &lt;=100, "51-100", IF(tbl_Customers[[#This Row],[account_length]] &lt;= 150, "101-150", "151+")))</f>
        <v>51-100</v>
      </c>
      <c r="Y1271" t="str">
        <f>IF(tbl_Customers[[#This Row],[total_intl_charge]] &lt;= 3, "Low Charges", "High Charges")</f>
        <v>Low Charges</v>
      </c>
      <c r="Z1271" t="str">
        <f>IF(tbl_Customers[[#This Row],[total_eve_calls]]&lt;=80,"Low Calls",
IF(tbl_Customers[[#This Row],[total_eve_calls]]&lt;=120,"Medium Calls","High Calls"))</f>
        <v>High Calls</v>
      </c>
      <c r="AA1271" t="str">
        <f>IF(tbl_Customers[[#This Row],[total_eve_charge]]&lt;=15,"Low Charges",
IF(tbl_Customers[[#This Row],[total_eve_charge]]&lt;=20,"Medium Charges","High Charges"))</f>
        <v>Medium Charges</v>
      </c>
      <c r="AB12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1" t="str">
        <f>IF(tbl_Customers[[#This Row],[number_vmail_messages]] = 0, "No Usage", IF(tbl_Customers[[#This Row],[number_vmail_messages]] &lt;= 20, "Low Usage", IF(tbl_Customers[[#This Row],[number_vmail_messages]] &lt;= 40, "Medium Usgae", "High Usage")))</f>
        <v>No Usage</v>
      </c>
      <c r="AD1271" t="str">
        <f>IF(tbl_Customers[[#This Row],[total_day_minutes]]&lt;=150,"Low Usage", IF(tbl_Customers[[#This Row],[total_day_minutes]]&lt;=200,"Medium Usage", IF(tbl_Customers[[#This Row],[total_day_minutes]]&lt;=250,"High Usage","Very High Usage")))</f>
        <v>Medium Usage</v>
      </c>
      <c r="AE1271" t="str">
        <f>IF(tbl_Customers[[#This Row],[total_intl_calls]]&lt;=5,"Low Calls", IF(tbl_Customers[[#This Row],[total_intl_calls]]&lt;=10, "Medium Calls", "High Calls"))</f>
        <v>Low Calls</v>
      </c>
      <c r="AF12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71" s="36" t="str">
        <f>IF(tbl_Customers[[#This Row],[Churn_Risk_Score]]&gt;=10,"High Risk", IF(tbl_Customers[[#This Row],[Churn_Risk_Score]]&gt;=5,"Medium Risk","Low Risk"))</f>
        <v>Low Risk</v>
      </c>
    </row>
    <row r="1272" spans="1:33" x14ac:dyDescent="0.35">
      <c r="A1272">
        <v>1271</v>
      </c>
      <c r="B1272" t="s">
        <v>49</v>
      </c>
      <c r="C1272">
        <v>136</v>
      </c>
      <c r="D1272" t="s">
        <v>21</v>
      </c>
      <c r="E1272" t="s">
        <v>22</v>
      </c>
      <c r="F1272" t="s">
        <v>22</v>
      </c>
      <c r="G1272">
        <v>0</v>
      </c>
      <c r="H1272">
        <v>252.4</v>
      </c>
      <c r="I1272">
        <v>74</v>
      </c>
      <c r="J1272">
        <v>42.91</v>
      </c>
      <c r="K1272">
        <v>167.9</v>
      </c>
      <c r="L1272">
        <v>81</v>
      </c>
      <c r="M1272">
        <v>14.27</v>
      </c>
      <c r="N1272">
        <v>248.3</v>
      </c>
      <c r="O1272">
        <v>110</v>
      </c>
      <c r="P1272">
        <v>11.17</v>
      </c>
      <c r="Q1272">
        <v>10.7</v>
      </c>
      <c r="R1272">
        <v>3</v>
      </c>
      <c r="S1272">
        <v>2.89</v>
      </c>
      <c r="T1272">
        <v>2</v>
      </c>
      <c r="U1272" t="s">
        <v>22</v>
      </c>
      <c r="V1272">
        <f>IF(tbl_Customers[[#This Row],[churn]] = "yes", 1, 0)</f>
        <v>0</v>
      </c>
      <c r="W1272" t="str">
        <f>IF(tbl_Customers[[#This Row],[number_customer_service_calls]] &lt;= 1, "0-1 Calls", IF(tbl_Customers[[#This Row],[number_customer_service_calls]] &lt;= 3, "2-3 Calls", IF(tbl_Customers[[#This Row],[number_customer_service_calls]] &lt;=5, "4-5 Calls", "6+ Calls")))</f>
        <v>2-3 Calls</v>
      </c>
      <c r="X1272" t="str">
        <f>IF(tbl_Customers[[#This Row],[account_length]] &lt;= 50, "0-50", IF(tbl_Customers[[#This Row],[account_length]] &lt;=100, "51-100", IF(tbl_Customers[[#This Row],[account_length]] &lt;= 150, "101-150", "151+")))</f>
        <v>101-150</v>
      </c>
      <c r="Y1272" t="str">
        <f>IF(tbl_Customers[[#This Row],[total_intl_charge]] &lt;= 3, "Low Charges", "High Charges")</f>
        <v>Low Charges</v>
      </c>
      <c r="Z1272" t="str">
        <f>IF(tbl_Customers[[#This Row],[total_eve_calls]]&lt;=80,"Low Calls",
IF(tbl_Customers[[#This Row],[total_eve_calls]]&lt;=120,"Medium Calls","High Calls"))</f>
        <v>Medium Calls</v>
      </c>
      <c r="AA1272" t="str">
        <f>IF(tbl_Customers[[#This Row],[total_eve_charge]]&lt;=15,"Low Charges",
IF(tbl_Customers[[#This Row],[total_eve_charge]]&lt;=20,"Medium Charges","High Charges"))</f>
        <v>Low Charges</v>
      </c>
      <c r="AB12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72" t="str">
        <f>IF(tbl_Customers[[#This Row],[number_vmail_messages]] = 0, "No Usage", IF(tbl_Customers[[#This Row],[number_vmail_messages]] &lt;= 20, "Low Usage", IF(tbl_Customers[[#This Row],[number_vmail_messages]] &lt;= 40, "Medium Usgae", "High Usage")))</f>
        <v>No Usage</v>
      </c>
      <c r="AD1272" t="str">
        <f>IF(tbl_Customers[[#This Row],[total_day_minutes]]&lt;=150,"Low Usage", IF(tbl_Customers[[#This Row],[total_day_minutes]]&lt;=200,"Medium Usage", IF(tbl_Customers[[#This Row],[total_day_minutes]]&lt;=250,"High Usage","Very High Usage")))</f>
        <v>Very High Usage</v>
      </c>
      <c r="AE1272" t="str">
        <f>IF(tbl_Customers[[#This Row],[total_intl_calls]]&lt;=5,"Low Calls", IF(tbl_Customers[[#This Row],[total_intl_calls]]&lt;=10, "Medium Calls", "High Calls"))</f>
        <v>Low Calls</v>
      </c>
      <c r="AF12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72" s="36" t="str">
        <f>IF(tbl_Customers[[#This Row],[Churn_Risk_Score]]&gt;=10,"High Risk", IF(tbl_Customers[[#This Row],[Churn_Risk_Score]]&gt;=5,"Medium Risk","Low Risk"))</f>
        <v>Medium Risk</v>
      </c>
    </row>
    <row r="1273" spans="1:33" x14ac:dyDescent="0.35">
      <c r="A1273">
        <v>1272</v>
      </c>
      <c r="B1273" t="s">
        <v>60</v>
      </c>
      <c r="C1273">
        <v>116</v>
      </c>
      <c r="D1273" t="s">
        <v>25</v>
      </c>
      <c r="E1273" t="s">
        <v>22</v>
      </c>
      <c r="F1273" t="s">
        <v>22</v>
      </c>
      <c r="G1273">
        <v>0</v>
      </c>
      <c r="H1273">
        <v>197.9</v>
      </c>
      <c r="I1273">
        <v>84</v>
      </c>
      <c r="J1273">
        <v>33.64</v>
      </c>
      <c r="K1273">
        <v>168.1</v>
      </c>
      <c r="L1273">
        <v>113</v>
      </c>
      <c r="M1273">
        <v>14.29</v>
      </c>
      <c r="N1273">
        <v>239.8</v>
      </c>
      <c r="O1273">
        <v>145</v>
      </c>
      <c r="P1273">
        <v>10.79</v>
      </c>
      <c r="Q1273">
        <v>12</v>
      </c>
      <c r="R1273">
        <v>6</v>
      </c>
      <c r="S1273">
        <v>3.24</v>
      </c>
      <c r="T1273">
        <v>1</v>
      </c>
      <c r="U1273" t="s">
        <v>22</v>
      </c>
      <c r="V1273">
        <f>IF(tbl_Customers[[#This Row],[churn]] = "yes", 1, 0)</f>
        <v>0</v>
      </c>
      <c r="W1273" t="str">
        <f>IF(tbl_Customers[[#This Row],[number_customer_service_calls]] &lt;= 1, "0-1 Calls", IF(tbl_Customers[[#This Row],[number_customer_service_calls]] &lt;= 3, "2-3 Calls", IF(tbl_Customers[[#This Row],[number_customer_service_calls]] &lt;=5, "4-5 Calls", "6+ Calls")))</f>
        <v>0-1 Calls</v>
      </c>
      <c r="X1273" t="str">
        <f>IF(tbl_Customers[[#This Row],[account_length]] &lt;= 50, "0-50", IF(tbl_Customers[[#This Row],[account_length]] &lt;=100, "51-100", IF(tbl_Customers[[#This Row],[account_length]] &lt;= 150, "101-150", "151+")))</f>
        <v>101-150</v>
      </c>
      <c r="Y1273" t="str">
        <f>IF(tbl_Customers[[#This Row],[total_intl_charge]] &lt;= 3, "Low Charges", "High Charges")</f>
        <v>High Charges</v>
      </c>
      <c r="Z1273" t="str">
        <f>IF(tbl_Customers[[#This Row],[total_eve_calls]]&lt;=80,"Low Calls",
IF(tbl_Customers[[#This Row],[total_eve_calls]]&lt;=120,"Medium Calls","High Calls"))</f>
        <v>Medium Calls</v>
      </c>
      <c r="AA1273" t="str">
        <f>IF(tbl_Customers[[#This Row],[total_eve_charge]]&lt;=15,"Low Charges",
IF(tbl_Customers[[#This Row],[total_eve_charge]]&lt;=20,"Medium Charges","High Charges"))</f>
        <v>Low Charges</v>
      </c>
      <c r="AB12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73" t="str">
        <f>IF(tbl_Customers[[#This Row],[number_vmail_messages]] = 0, "No Usage", IF(tbl_Customers[[#This Row],[number_vmail_messages]] &lt;= 20, "Low Usage", IF(tbl_Customers[[#This Row],[number_vmail_messages]] &lt;= 40, "Medium Usgae", "High Usage")))</f>
        <v>No Usage</v>
      </c>
      <c r="AD1273" t="str">
        <f>IF(tbl_Customers[[#This Row],[total_day_minutes]]&lt;=150,"Low Usage", IF(tbl_Customers[[#This Row],[total_day_minutes]]&lt;=200,"Medium Usage", IF(tbl_Customers[[#This Row],[total_day_minutes]]&lt;=250,"High Usage","Very High Usage")))</f>
        <v>Medium Usage</v>
      </c>
      <c r="AE1273" t="str">
        <f>IF(tbl_Customers[[#This Row],[total_intl_calls]]&lt;=5,"Low Calls", IF(tbl_Customers[[#This Row],[total_intl_calls]]&lt;=10, "Medium Calls", "High Calls"))</f>
        <v>Medium Calls</v>
      </c>
      <c r="AF12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73" s="36" t="str">
        <f>IF(tbl_Customers[[#This Row],[Churn_Risk_Score]]&gt;=10,"High Risk", IF(tbl_Customers[[#This Row],[Churn_Risk_Score]]&gt;=5,"Medium Risk","Low Risk"))</f>
        <v>Low Risk</v>
      </c>
    </row>
    <row r="1274" spans="1:33" x14ac:dyDescent="0.35">
      <c r="A1274">
        <v>1273</v>
      </c>
      <c r="B1274" t="s">
        <v>69</v>
      </c>
      <c r="C1274">
        <v>93</v>
      </c>
      <c r="D1274" t="s">
        <v>25</v>
      </c>
      <c r="E1274" t="s">
        <v>22</v>
      </c>
      <c r="F1274" t="s">
        <v>22</v>
      </c>
      <c r="G1274">
        <v>0</v>
      </c>
      <c r="H1274">
        <v>152.4</v>
      </c>
      <c r="I1274">
        <v>74</v>
      </c>
      <c r="J1274">
        <v>25.91</v>
      </c>
      <c r="K1274">
        <v>274.60000000000002</v>
      </c>
      <c r="L1274">
        <v>88</v>
      </c>
      <c r="M1274">
        <v>23.34</v>
      </c>
      <c r="N1274">
        <v>252.2</v>
      </c>
      <c r="O1274">
        <v>120</v>
      </c>
      <c r="P1274">
        <v>11.35</v>
      </c>
      <c r="Q1274">
        <v>6.6</v>
      </c>
      <c r="R1274">
        <v>5</v>
      </c>
      <c r="S1274">
        <v>1.78</v>
      </c>
      <c r="T1274">
        <v>3</v>
      </c>
      <c r="U1274" t="s">
        <v>22</v>
      </c>
      <c r="V1274">
        <f>IF(tbl_Customers[[#This Row],[churn]] = "yes", 1, 0)</f>
        <v>0</v>
      </c>
      <c r="W1274" t="str">
        <f>IF(tbl_Customers[[#This Row],[number_customer_service_calls]] &lt;= 1, "0-1 Calls", IF(tbl_Customers[[#This Row],[number_customer_service_calls]] &lt;= 3, "2-3 Calls", IF(tbl_Customers[[#This Row],[number_customer_service_calls]] &lt;=5, "4-5 Calls", "6+ Calls")))</f>
        <v>2-3 Calls</v>
      </c>
      <c r="X1274" t="str">
        <f>IF(tbl_Customers[[#This Row],[account_length]] &lt;= 50, "0-50", IF(tbl_Customers[[#This Row],[account_length]] &lt;=100, "51-100", IF(tbl_Customers[[#This Row],[account_length]] &lt;= 150, "101-150", "151+")))</f>
        <v>51-100</v>
      </c>
      <c r="Y1274" t="str">
        <f>IF(tbl_Customers[[#This Row],[total_intl_charge]] &lt;= 3, "Low Charges", "High Charges")</f>
        <v>Low Charges</v>
      </c>
      <c r="Z1274" t="str">
        <f>IF(tbl_Customers[[#This Row],[total_eve_calls]]&lt;=80,"Low Calls",
IF(tbl_Customers[[#This Row],[total_eve_calls]]&lt;=120,"Medium Calls","High Calls"))</f>
        <v>Medium Calls</v>
      </c>
      <c r="AA1274" t="str">
        <f>IF(tbl_Customers[[#This Row],[total_eve_charge]]&lt;=15,"Low Charges",
IF(tbl_Customers[[#This Row],[total_eve_charge]]&lt;=20,"Medium Charges","High Charges"))</f>
        <v>High Charges</v>
      </c>
      <c r="AB12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4" t="str">
        <f>IF(tbl_Customers[[#This Row],[number_vmail_messages]] = 0, "No Usage", IF(tbl_Customers[[#This Row],[number_vmail_messages]] &lt;= 20, "Low Usage", IF(tbl_Customers[[#This Row],[number_vmail_messages]] &lt;= 40, "Medium Usgae", "High Usage")))</f>
        <v>No Usage</v>
      </c>
      <c r="AD1274" t="str">
        <f>IF(tbl_Customers[[#This Row],[total_day_minutes]]&lt;=150,"Low Usage", IF(tbl_Customers[[#This Row],[total_day_minutes]]&lt;=200,"Medium Usage", IF(tbl_Customers[[#This Row],[total_day_minutes]]&lt;=250,"High Usage","Very High Usage")))</f>
        <v>Medium Usage</v>
      </c>
      <c r="AE1274" t="str">
        <f>IF(tbl_Customers[[#This Row],[total_intl_calls]]&lt;=5,"Low Calls", IF(tbl_Customers[[#This Row],[total_intl_calls]]&lt;=10, "Medium Calls", "High Calls"))</f>
        <v>Low Calls</v>
      </c>
      <c r="AF12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74" s="36" t="str">
        <f>IF(tbl_Customers[[#This Row],[Churn_Risk_Score]]&gt;=10,"High Risk", IF(tbl_Customers[[#This Row],[Churn_Risk_Score]]&gt;=5,"Medium Risk","Low Risk"))</f>
        <v>Low Risk</v>
      </c>
    </row>
    <row r="1275" spans="1:33" x14ac:dyDescent="0.35">
      <c r="A1275">
        <v>1274</v>
      </c>
      <c r="B1275" t="s">
        <v>60</v>
      </c>
      <c r="C1275">
        <v>142</v>
      </c>
      <c r="D1275" t="s">
        <v>28</v>
      </c>
      <c r="E1275" t="s">
        <v>22</v>
      </c>
      <c r="F1275" t="s">
        <v>23</v>
      </c>
      <c r="G1275">
        <v>40</v>
      </c>
      <c r="H1275">
        <v>237.4</v>
      </c>
      <c r="I1275">
        <v>105</v>
      </c>
      <c r="J1275">
        <v>40.36</v>
      </c>
      <c r="K1275">
        <v>175.9</v>
      </c>
      <c r="L1275">
        <v>93</v>
      </c>
      <c r="M1275">
        <v>14.95</v>
      </c>
      <c r="N1275">
        <v>210.3</v>
      </c>
      <c r="O1275">
        <v>110</v>
      </c>
      <c r="P1275">
        <v>9.4600000000000009</v>
      </c>
      <c r="Q1275">
        <v>9.1999999999999993</v>
      </c>
      <c r="R1275">
        <v>3</v>
      </c>
      <c r="S1275">
        <v>2.48</v>
      </c>
      <c r="T1275">
        <v>3</v>
      </c>
      <c r="U1275" t="s">
        <v>22</v>
      </c>
      <c r="V1275">
        <f>IF(tbl_Customers[[#This Row],[churn]] = "yes", 1, 0)</f>
        <v>0</v>
      </c>
      <c r="W1275" t="str">
        <f>IF(tbl_Customers[[#This Row],[number_customer_service_calls]] &lt;= 1, "0-1 Calls", IF(tbl_Customers[[#This Row],[number_customer_service_calls]] &lt;= 3, "2-3 Calls", IF(tbl_Customers[[#This Row],[number_customer_service_calls]] &lt;=5, "4-5 Calls", "6+ Calls")))</f>
        <v>2-3 Calls</v>
      </c>
      <c r="X1275" t="str">
        <f>IF(tbl_Customers[[#This Row],[account_length]] &lt;= 50, "0-50", IF(tbl_Customers[[#This Row],[account_length]] &lt;=100, "51-100", IF(tbl_Customers[[#This Row],[account_length]] &lt;= 150, "101-150", "151+")))</f>
        <v>101-150</v>
      </c>
      <c r="Y1275" t="str">
        <f>IF(tbl_Customers[[#This Row],[total_intl_charge]] &lt;= 3, "Low Charges", "High Charges")</f>
        <v>Low Charges</v>
      </c>
      <c r="Z1275" t="str">
        <f>IF(tbl_Customers[[#This Row],[total_eve_calls]]&lt;=80,"Low Calls",
IF(tbl_Customers[[#This Row],[total_eve_calls]]&lt;=120,"Medium Calls","High Calls"))</f>
        <v>Medium Calls</v>
      </c>
      <c r="AA1275" t="str">
        <f>IF(tbl_Customers[[#This Row],[total_eve_charge]]&lt;=15,"Low Charges",
IF(tbl_Customers[[#This Row],[total_eve_charge]]&lt;=20,"Medium Charges","High Charges"))</f>
        <v>Low Charges</v>
      </c>
      <c r="AB12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5" t="str">
        <f>IF(tbl_Customers[[#This Row],[number_vmail_messages]] = 0, "No Usage", IF(tbl_Customers[[#This Row],[number_vmail_messages]] &lt;= 20, "Low Usage", IF(tbl_Customers[[#This Row],[number_vmail_messages]] &lt;= 40, "Medium Usgae", "High Usage")))</f>
        <v>Medium Usgae</v>
      </c>
      <c r="AD1275" t="str">
        <f>IF(tbl_Customers[[#This Row],[total_day_minutes]]&lt;=150,"Low Usage", IF(tbl_Customers[[#This Row],[total_day_minutes]]&lt;=200,"Medium Usage", IF(tbl_Customers[[#This Row],[total_day_minutes]]&lt;=250,"High Usage","Very High Usage")))</f>
        <v>High Usage</v>
      </c>
      <c r="AE1275" t="str">
        <f>IF(tbl_Customers[[#This Row],[total_intl_calls]]&lt;=5,"Low Calls", IF(tbl_Customers[[#This Row],[total_intl_calls]]&lt;=10, "Medium Calls", "High Calls"))</f>
        <v>Low Calls</v>
      </c>
      <c r="AF12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75" s="36" t="str">
        <f>IF(tbl_Customers[[#This Row],[Churn_Risk_Score]]&gt;=10,"High Risk", IF(tbl_Customers[[#This Row],[Churn_Risk_Score]]&gt;=5,"Medium Risk","Low Risk"))</f>
        <v>Low Risk</v>
      </c>
    </row>
    <row r="1276" spans="1:33" x14ac:dyDescent="0.35">
      <c r="A1276">
        <v>1275</v>
      </c>
      <c r="B1276" t="s">
        <v>36</v>
      </c>
      <c r="C1276">
        <v>92</v>
      </c>
      <c r="D1276" t="s">
        <v>25</v>
      </c>
      <c r="E1276" t="s">
        <v>22</v>
      </c>
      <c r="F1276" t="s">
        <v>22</v>
      </c>
      <c r="G1276">
        <v>0</v>
      </c>
      <c r="H1276">
        <v>265.60000000000002</v>
      </c>
      <c r="I1276">
        <v>82</v>
      </c>
      <c r="J1276">
        <v>45.15</v>
      </c>
      <c r="K1276">
        <v>180.7</v>
      </c>
      <c r="L1276">
        <v>75</v>
      </c>
      <c r="M1276">
        <v>15.36</v>
      </c>
      <c r="N1276">
        <v>211.1</v>
      </c>
      <c r="O1276">
        <v>113</v>
      </c>
      <c r="P1276">
        <v>9.5</v>
      </c>
      <c r="Q1276">
        <v>8.6</v>
      </c>
      <c r="R1276">
        <v>2</v>
      </c>
      <c r="S1276">
        <v>2.3199999999999998</v>
      </c>
      <c r="T1276">
        <v>1</v>
      </c>
      <c r="U1276" t="s">
        <v>22</v>
      </c>
      <c r="V1276">
        <f>IF(tbl_Customers[[#This Row],[churn]] = "yes", 1, 0)</f>
        <v>0</v>
      </c>
      <c r="W1276" t="str">
        <f>IF(tbl_Customers[[#This Row],[number_customer_service_calls]] &lt;= 1, "0-1 Calls", IF(tbl_Customers[[#This Row],[number_customer_service_calls]] &lt;= 3, "2-3 Calls", IF(tbl_Customers[[#This Row],[number_customer_service_calls]] &lt;=5, "4-5 Calls", "6+ Calls")))</f>
        <v>0-1 Calls</v>
      </c>
      <c r="X1276" t="str">
        <f>IF(tbl_Customers[[#This Row],[account_length]] &lt;= 50, "0-50", IF(tbl_Customers[[#This Row],[account_length]] &lt;=100, "51-100", IF(tbl_Customers[[#This Row],[account_length]] &lt;= 150, "101-150", "151+")))</f>
        <v>51-100</v>
      </c>
      <c r="Y1276" t="str">
        <f>IF(tbl_Customers[[#This Row],[total_intl_charge]] &lt;= 3, "Low Charges", "High Charges")</f>
        <v>Low Charges</v>
      </c>
      <c r="Z1276" t="str">
        <f>IF(tbl_Customers[[#This Row],[total_eve_calls]]&lt;=80,"Low Calls",
IF(tbl_Customers[[#This Row],[total_eve_calls]]&lt;=120,"Medium Calls","High Calls"))</f>
        <v>Low Calls</v>
      </c>
      <c r="AA1276" t="str">
        <f>IF(tbl_Customers[[#This Row],[total_eve_charge]]&lt;=15,"Low Charges",
IF(tbl_Customers[[#This Row],[total_eve_charge]]&lt;=20,"Medium Charges","High Charges"))</f>
        <v>Medium Charges</v>
      </c>
      <c r="AB12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6" t="str">
        <f>IF(tbl_Customers[[#This Row],[number_vmail_messages]] = 0, "No Usage", IF(tbl_Customers[[#This Row],[number_vmail_messages]] &lt;= 20, "Low Usage", IF(tbl_Customers[[#This Row],[number_vmail_messages]] &lt;= 40, "Medium Usgae", "High Usage")))</f>
        <v>No Usage</v>
      </c>
      <c r="AD1276" t="str">
        <f>IF(tbl_Customers[[#This Row],[total_day_minutes]]&lt;=150,"Low Usage", IF(tbl_Customers[[#This Row],[total_day_minutes]]&lt;=200,"Medium Usage", IF(tbl_Customers[[#This Row],[total_day_minutes]]&lt;=250,"High Usage","Very High Usage")))</f>
        <v>Very High Usage</v>
      </c>
      <c r="AE1276" t="str">
        <f>IF(tbl_Customers[[#This Row],[total_intl_calls]]&lt;=5,"Low Calls", IF(tbl_Customers[[#This Row],[total_intl_calls]]&lt;=10, "Medium Calls", "High Calls"))</f>
        <v>Low Calls</v>
      </c>
      <c r="AF12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76" s="36" t="str">
        <f>IF(tbl_Customers[[#This Row],[Churn_Risk_Score]]&gt;=10,"High Risk", IF(tbl_Customers[[#This Row],[Churn_Risk_Score]]&gt;=5,"Medium Risk","Low Risk"))</f>
        <v>Medium Risk</v>
      </c>
    </row>
    <row r="1277" spans="1:33" x14ac:dyDescent="0.35">
      <c r="A1277">
        <v>1276</v>
      </c>
      <c r="B1277" t="s">
        <v>45</v>
      </c>
      <c r="C1277">
        <v>70</v>
      </c>
      <c r="D1277" t="s">
        <v>21</v>
      </c>
      <c r="E1277" t="s">
        <v>22</v>
      </c>
      <c r="F1277" t="s">
        <v>22</v>
      </c>
      <c r="G1277">
        <v>0</v>
      </c>
      <c r="H1277">
        <v>197.3</v>
      </c>
      <c r="I1277">
        <v>91</v>
      </c>
      <c r="J1277">
        <v>33.54</v>
      </c>
      <c r="K1277">
        <v>305.8</v>
      </c>
      <c r="L1277">
        <v>81</v>
      </c>
      <c r="M1277">
        <v>25.99</v>
      </c>
      <c r="N1277">
        <v>171</v>
      </c>
      <c r="O1277">
        <v>105</v>
      </c>
      <c r="P1277">
        <v>7.69</v>
      </c>
      <c r="Q1277">
        <v>6.7</v>
      </c>
      <c r="R1277">
        <v>6</v>
      </c>
      <c r="S1277">
        <v>1.81</v>
      </c>
      <c r="T1277">
        <v>1</v>
      </c>
      <c r="U1277" t="s">
        <v>22</v>
      </c>
      <c r="V1277">
        <f>IF(tbl_Customers[[#This Row],[churn]] = "yes", 1, 0)</f>
        <v>0</v>
      </c>
      <c r="W1277" t="str">
        <f>IF(tbl_Customers[[#This Row],[number_customer_service_calls]] &lt;= 1, "0-1 Calls", IF(tbl_Customers[[#This Row],[number_customer_service_calls]] &lt;= 3, "2-3 Calls", IF(tbl_Customers[[#This Row],[number_customer_service_calls]] &lt;=5, "4-5 Calls", "6+ Calls")))</f>
        <v>0-1 Calls</v>
      </c>
      <c r="X1277" t="str">
        <f>IF(tbl_Customers[[#This Row],[account_length]] &lt;= 50, "0-50", IF(tbl_Customers[[#This Row],[account_length]] &lt;=100, "51-100", IF(tbl_Customers[[#This Row],[account_length]] &lt;= 150, "101-150", "151+")))</f>
        <v>51-100</v>
      </c>
      <c r="Y1277" t="str">
        <f>IF(tbl_Customers[[#This Row],[total_intl_charge]] &lt;= 3, "Low Charges", "High Charges")</f>
        <v>Low Charges</v>
      </c>
      <c r="Z1277" t="str">
        <f>IF(tbl_Customers[[#This Row],[total_eve_calls]]&lt;=80,"Low Calls",
IF(tbl_Customers[[#This Row],[total_eve_calls]]&lt;=120,"Medium Calls","High Calls"))</f>
        <v>Medium Calls</v>
      </c>
      <c r="AA1277" t="str">
        <f>IF(tbl_Customers[[#This Row],[total_eve_charge]]&lt;=15,"Low Charges",
IF(tbl_Customers[[#This Row],[total_eve_charge]]&lt;=20,"Medium Charges","High Charges"))</f>
        <v>High Charges</v>
      </c>
      <c r="AB12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7" t="str">
        <f>IF(tbl_Customers[[#This Row],[number_vmail_messages]] = 0, "No Usage", IF(tbl_Customers[[#This Row],[number_vmail_messages]] &lt;= 20, "Low Usage", IF(tbl_Customers[[#This Row],[number_vmail_messages]] &lt;= 40, "Medium Usgae", "High Usage")))</f>
        <v>No Usage</v>
      </c>
      <c r="AD1277" t="str">
        <f>IF(tbl_Customers[[#This Row],[total_day_minutes]]&lt;=150,"Low Usage", IF(tbl_Customers[[#This Row],[total_day_minutes]]&lt;=200,"Medium Usage", IF(tbl_Customers[[#This Row],[total_day_minutes]]&lt;=250,"High Usage","Very High Usage")))</f>
        <v>Medium Usage</v>
      </c>
      <c r="AE1277" t="str">
        <f>IF(tbl_Customers[[#This Row],[total_intl_calls]]&lt;=5,"Low Calls", IF(tbl_Customers[[#This Row],[total_intl_calls]]&lt;=10, "Medium Calls", "High Calls"))</f>
        <v>Medium Calls</v>
      </c>
      <c r="AF12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77" s="36" t="str">
        <f>IF(tbl_Customers[[#This Row],[Churn_Risk_Score]]&gt;=10,"High Risk", IF(tbl_Customers[[#This Row],[Churn_Risk_Score]]&gt;=5,"Medium Risk","Low Risk"))</f>
        <v>Low Risk</v>
      </c>
    </row>
    <row r="1278" spans="1:33" x14ac:dyDescent="0.35">
      <c r="A1278">
        <v>1277</v>
      </c>
      <c r="B1278" t="s">
        <v>29</v>
      </c>
      <c r="C1278">
        <v>22</v>
      </c>
      <c r="D1278" t="s">
        <v>25</v>
      </c>
      <c r="E1278" t="s">
        <v>22</v>
      </c>
      <c r="F1278" t="s">
        <v>23</v>
      </c>
      <c r="G1278">
        <v>14</v>
      </c>
      <c r="H1278">
        <v>199.1</v>
      </c>
      <c r="I1278">
        <v>100</v>
      </c>
      <c r="J1278">
        <v>33.85</v>
      </c>
      <c r="K1278">
        <v>221.8</v>
      </c>
      <c r="L1278">
        <v>103</v>
      </c>
      <c r="M1278">
        <v>18.850000000000001</v>
      </c>
      <c r="N1278">
        <v>65.7</v>
      </c>
      <c r="O1278">
        <v>91</v>
      </c>
      <c r="P1278">
        <v>2.96</v>
      </c>
      <c r="Q1278">
        <v>4.2</v>
      </c>
      <c r="R1278">
        <v>1</v>
      </c>
      <c r="S1278">
        <v>1.1299999999999999</v>
      </c>
      <c r="T1278">
        <v>1</v>
      </c>
      <c r="U1278" t="s">
        <v>22</v>
      </c>
      <c r="V1278">
        <f>IF(tbl_Customers[[#This Row],[churn]] = "yes", 1, 0)</f>
        <v>0</v>
      </c>
      <c r="W1278" t="str">
        <f>IF(tbl_Customers[[#This Row],[number_customer_service_calls]] &lt;= 1, "0-1 Calls", IF(tbl_Customers[[#This Row],[number_customer_service_calls]] &lt;= 3, "2-3 Calls", IF(tbl_Customers[[#This Row],[number_customer_service_calls]] &lt;=5, "4-5 Calls", "6+ Calls")))</f>
        <v>0-1 Calls</v>
      </c>
      <c r="X1278" t="str">
        <f>IF(tbl_Customers[[#This Row],[account_length]] &lt;= 50, "0-50", IF(tbl_Customers[[#This Row],[account_length]] &lt;=100, "51-100", IF(tbl_Customers[[#This Row],[account_length]] &lt;= 150, "101-150", "151+")))</f>
        <v>0-50</v>
      </c>
      <c r="Y1278" t="str">
        <f>IF(tbl_Customers[[#This Row],[total_intl_charge]] &lt;= 3, "Low Charges", "High Charges")</f>
        <v>Low Charges</v>
      </c>
      <c r="Z1278" t="str">
        <f>IF(tbl_Customers[[#This Row],[total_eve_calls]]&lt;=80,"Low Calls",
IF(tbl_Customers[[#This Row],[total_eve_calls]]&lt;=120,"Medium Calls","High Calls"))</f>
        <v>Medium Calls</v>
      </c>
      <c r="AA1278" t="str">
        <f>IF(tbl_Customers[[#This Row],[total_eve_charge]]&lt;=15,"Low Charges",
IF(tbl_Customers[[#This Row],[total_eve_charge]]&lt;=20,"Medium Charges","High Charges"))</f>
        <v>Medium Charges</v>
      </c>
      <c r="AB12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8" t="str">
        <f>IF(tbl_Customers[[#This Row],[number_vmail_messages]] = 0, "No Usage", IF(tbl_Customers[[#This Row],[number_vmail_messages]] &lt;= 20, "Low Usage", IF(tbl_Customers[[#This Row],[number_vmail_messages]] &lt;= 40, "Medium Usgae", "High Usage")))</f>
        <v>Low Usage</v>
      </c>
      <c r="AD1278" t="str">
        <f>IF(tbl_Customers[[#This Row],[total_day_minutes]]&lt;=150,"Low Usage", IF(tbl_Customers[[#This Row],[total_day_minutes]]&lt;=200,"Medium Usage", IF(tbl_Customers[[#This Row],[total_day_minutes]]&lt;=250,"High Usage","Very High Usage")))</f>
        <v>Medium Usage</v>
      </c>
      <c r="AE1278" t="str">
        <f>IF(tbl_Customers[[#This Row],[total_intl_calls]]&lt;=5,"Low Calls", IF(tbl_Customers[[#This Row],[total_intl_calls]]&lt;=10, "Medium Calls", "High Calls"))</f>
        <v>Low Calls</v>
      </c>
      <c r="AF12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78" s="36" t="str">
        <f>IF(tbl_Customers[[#This Row],[Churn_Risk_Score]]&gt;=10,"High Risk", IF(tbl_Customers[[#This Row],[Churn_Risk_Score]]&gt;=5,"Medium Risk","Low Risk"))</f>
        <v>Low Risk</v>
      </c>
    </row>
    <row r="1279" spans="1:33" x14ac:dyDescent="0.35">
      <c r="A1279">
        <v>1278</v>
      </c>
      <c r="B1279" t="s">
        <v>62</v>
      </c>
      <c r="C1279">
        <v>37</v>
      </c>
      <c r="D1279" t="s">
        <v>21</v>
      </c>
      <c r="E1279" t="s">
        <v>22</v>
      </c>
      <c r="F1279" t="s">
        <v>22</v>
      </c>
      <c r="G1279">
        <v>0</v>
      </c>
      <c r="H1279">
        <v>233.7</v>
      </c>
      <c r="I1279">
        <v>114</v>
      </c>
      <c r="J1279">
        <v>39.729999999999997</v>
      </c>
      <c r="K1279">
        <v>207.9</v>
      </c>
      <c r="L1279">
        <v>109</v>
      </c>
      <c r="M1279">
        <v>17.670000000000002</v>
      </c>
      <c r="N1279">
        <v>212.7</v>
      </c>
      <c r="O1279">
        <v>101</v>
      </c>
      <c r="P1279">
        <v>9.57</v>
      </c>
      <c r="Q1279">
        <v>12</v>
      </c>
      <c r="R1279">
        <v>2</v>
      </c>
      <c r="S1279">
        <v>3.24</v>
      </c>
      <c r="T1279">
        <v>2</v>
      </c>
      <c r="U1279" t="s">
        <v>22</v>
      </c>
      <c r="V1279">
        <f>IF(tbl_Customers[[#This Row],[churn]] = "yes", 1, 0)</f>
        <v>0</v>
      </c>
      <c r="W1279" t="str">
        <f>IF(tbl_Customers[[#This Row],[number_customer_service_calls]] &lt;= 1, "0-1 Calls", IF(tbl_Customers[[#This Row],[number_customer_service_calls]] &lt;= 3, "2-3 Calls", IF(tbl_Customers[[#This Row],[number_customer_service_calls]] &lt;=5, "4-5 Calls", "6+ Calls")))</f>
        <v>2-3 Calls</v>
      </c>
      <c r="X1279" t="str">
        <f>IF(tbl_Customers[[#This Row],[account_length]] &lt;= 50, "0-50", IF(tbl_Customers[[#This Row],[account_length]] &lt;=100, "51-100", IF(tbl_Customers[[#This Row],[account_length]] &lt;= 150, "101-150", "151+")))</f>
        <v>0-50</v>
      </c>
      <c r="Y1279" t="str">
        <f>IF(tbl_Customers[[#This Row],[total_intl_charge]] &lt;= 3, "Low Charges", "High Charges")</f>
        <v>High Charges</v>
      </c>
      <c r="Z1279" t="str">
        <f>IF(tbl_Customers[[#This Row],[total_eve_calls]]&lt;=80,"Low Calls",
IF(tbl_Customers[[#This Row],[total_eve_calls]]&lt;=120,"Medium Calls","High Calls"))</f>
        <v>Medium Calls</v>
      </c>
      <c r="AA1279" t="str">
        <f>IF(tbl_Customers[[#This Row],[total_eve_charge]]&lt;=15,"Low Charges",
IF(tbl_Customers[[#This Row],[total_eve_charge]]&lt;=20,"Medium Charges","High Charges"))</f>
        <v>Medium Charges</v>
      </c>
      <c r="AB12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9" t="str">
        <f>IF(tbl_Customers[[#This Row],[number_vmail_messages]] = 0, "No Usage", IF(tbl_Customers[[#This Row],[number_vmail_messages]] &lt;= 20, "Low Usage", IF(tbl_Customers[[#This Row],[number_vmail_messages]] &lt;= 40, "Medium Usgae", "High Usage")))</f>
        <v>No Usage</v>
      </c>
      <c r="AD1279" t="str">
        <f>IF(tbl_Customers[[#This Row],[total_day_minutes]]&lt;=150,"Low Usage", IF(tbl_Customers[[#This Row],[total_day_minutes]]&lt;=200,"Medium Usage", IF(tbl_Customers[[#This Row],[total_day_minutes]]&lt;=250,"High Usage","Very High Usage")))</f>
        <v>High Usage</v>
      </c>
      <c r="AE1279" t="str">
        <f>IF(tbl_Customers[[#This Row],[total_intl_calls]]&lt;=5,"Low Calls", IF(tbl_Customers[[#This Row],[total_intl_calls]]&lt;=10, "Medium Calls", "High Calls"))</f>
        <v>Low Calls</v>
      </c>
      <c r="AF12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79" s="36" t="str">
        <f>IF(tbl_Customers[[#This Row],[Churn_Risk_Score]]&gt;=10,"High Risk", IF(tbl_Customers[[#This Row],[Churn_Risk_Score]]&gt;=5,"Medium Risk","Low Risk"))</f>
        <v>Low Risk</v>
      </c>
    </row>
    <row r="1280" spans="1:33" x14ac:dyDescent="0.35">
      <c r="A1280">
        <v>1279</v>
      </c>
      <c r="B1280" t="s">
        <v>27</v>
      </c>
      <c r="C1280">
        <v>51</v>
      </c>
      <c r="D1280" t="s">
        <v>21</v>
      </c>
      <c r="E1280" t="s">
        <v>22</v>
      </c>
      <c r="F1280" t="s">
        <v>22</v>
      </c>
      <c r="G1280">
        <v>0</v>
      </c>
      <c r="H1280">
        <v>183.1</v>
      </c>
      <c r="I1280">
        <v>99</v>
      </c>
      <c r="J1280">
        <v>31.13</v>
      </c>
      <c r="K1280">
        <v>160.1</v>
      </c>
      <c r="L1280">
        <v>107</v>
      </c>
      <c r="M1280">
        <v>13.61</v>
      </c>
      <c r="N1280">
        <v>311.8</v>
      </c>
      <c r="O1280">
        <v>121</v>
      </c>
      <c r="P1280">
        <v>14.03</v>
      </c>
      <c r="Q1280">
        <v>7</v>
      </c>
      <c r="R1280">
        <v>3</v>
      </c>
      <c r="S1280">
        <v>1.89</v>
      </c>
      <c r="T1280">
        <v>1</v>
      </c>
      <c r="U1280" t="s">
        <v>22</v>
      </c>
      <c r="V1280">
        <f>IF(tbl_Customers[[#This Row],[churn]] = "yes", 1, 0)</f>
        <v>0</v>
      </c>
      <c r="W1280" t="str">
        <f>IF(tbl_Customers[[#This Row],[number_customer_service_calls]] &lt;= 1, "0-1 Calls", IF(tbl_Customers[[#This Row],[number_customer_service_calls]] &lt;= 3, "2-3 Calls", IF(tbl_Customers[[#This Row],[number_customer_service_calls]] &lt;=5, "4-5 Calls", "6+ Calls")))</f>
        <v>0-1 Calls</v>
      </c>
      <c r="X1280" t="str">
        <f>IF(tbl_Customers[[#This Row],[account_length]] &lt;= 50, "0-50", IF(tbl_Customers[[#This Row],[account_length]] &lt;=100, "51-100", IF(tbl_Customers[[#This Row],[account_length]] &lt;= 150, "101-150", "151+")))</f>
        <v>51-100</v>
      </c>
      <c r="Y1280" t="str">
        <f>IF(tbl_Customers[[#This Row],[total_intl_charge]] &lt;= 3, "Low Charges", "High Charges")</f>
        <v>Low Charges</v>
      </c>
      <c r="Z1280" t="str">
        <f>IF(tbl_Customers[[#This Row],[total_eve_calls]]&lt;=80,"Low Calls",
IF(tbl_Customers[[#This Row],[total_eve_calls]]&lt;=120,"Medium Calls","High Calls"))</f>
        <v>Medium Calls</v>
      </c>
      <c r="AA1280" t="str">
        <f>IF(tbl_Customers[[#This Row],[total_eve_charge]]&lt;=15,"Low Charges",
IF(tbl_Customers[[#This Row],[total_eve_charge]]&lt;=20,"Medium Charges","High Charges"))</f>
        <v>Low Charges</v>
      </c>
      <c r="AB12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0" t="str">
        <f>IF(tbl_Customers[[#This Row],[number_vmail_messages]] = 0, "No Usage", IF(tbl_Customers[[#This Row],[number_vmail_messages]] &lt;= 20, "Low Usage", IF(tbl_Customers[[#This Row],[number_vmail_messages]] &lt;= 40, "Medium Usgae", "High Usage")))</f>
        <v>No Usage</v>
      </c>
      <c r="AD1280" t="str">
        <f>IF(tbl_Customers[[#This Row],[total_day_minutes]]&lt;=150,"Low Usage", IF(tbl_Customers[[#This Row],[total_day_minutes]]&lt;=200,"Medium Usage", IF(tbl_Customers[[#This Row],[total_day_minutes]]&lt;=250,"High Usage","Very High Usage")))</f>
        <v>Medium Usage</v>
      </c>
      <c r="AE1280" t="str">
        <f>IF(tbl_Customers[[#This Row],[total_intl_calls]]&lt;=5,"Low Calls", IF(tbl_Customers[[#This Row],[total_intl_calls]]&lt;=10, "Medium Calls", "High Calls"))</f>
        <v>Low Calls</v>
      </c>
      <c r="AF12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0" s="36" t="str">
        <f>IF(tbl_Customers[[#This Row],[Churn_Risk_Score]]&gt;=10,"High Risk", IF(tbl_Customers[[#This Row],[Churn_Risk_Score]]&gt;=5,"Medium Risk","Low Risk"))</f>
        <v>Low Risk</v>
      </c>
    </row>
    <row r="1281" spans="1:33" x14ac:dyDescent="0.35">
      <c r="A1281">
        <v>1280</v>
      </c>
      <c r="B1281" t="s">
        <v>40</v>
      </c>
      <c r="C1281">
        <v>130</v>
      </c>
      <c r="D1281" t="s">
        <v>21</v>
      </c>
      <c r="E1281" t="s">
        <v>22</v>
      </c>
      <c r="F1281" t="s">
        <v>22</v>
      </c>
      <c r="G1281">
        <v>0</v>
      </c>
      <c r="H1281">
        <v>207.1</v>
      </c>
      <c r="I1281">
        <v>70</v>
      </c>
      <c r="J1281">
        <v>35.21</v>
      </c>
      <c r="K1281">
        <v>200.1</v>
      </c>
      <c r="L1281">
        <v>115</v>
      </c>
      <c r="M1281">
        <v>17.010000000000002</v>
      </c>
      <c r="N1281">
        <v>194.2</v>
      </c>
      <c r="O1281">
        <v>100</v>
      </c>
      <c r="P1281">
        <v>8.74</v>
      </c>
      <c r="Q1281">
        <v>12.4</v>
      </c>
      <c r="R1281">
        <v>2</v>
      </c>
      <c r="S1281">
        <v>3.35</v>
      </c>
      <c r="T1281">
        <v>1</v>
      </c>
      <c r="U1281" t="s">
        <v>22</v>
      </c>
      <c r="V1281">
        <f>IF(tbl_Customers[[#This Row],[churn]] = "yes", 1, 0)</f>
        <v>0</v>
      </c>
      <c r="W1281" t="str">
        <f>IF(tbl_Customers[[#This Row],[number_customer_service_calls]] &lt;= 1, "0-1 Calls", IF(tbl_Customers[[#This Row],[number_customer_service_calls]] &lt;= 3, "2-3 Calls", IF(tbl_Customers[[#This Row],[number_customer_service_calls]] &lt;=5, "4-5 Calls", "6+ Calls")))</f>
        <v>0-1 Calls</v>
      </c>
      <c r="X1281" t="str">
        <f>IF(tbl_Customers[[#This Row],[account_length]] &lt;= 50, "0-50", IF(tbl_Customers[[#This Row],[account_length]] &lt;=100, "51-100", IF(tbl_Customers[[#This Row],[account_length]] &lt;= 150, "101-150", "151+")))</f>
        <v>101-150</v>
      </c>
      <c r="Y1281" t="str">
        <f>IF(tbl_Customers[[#This Row],[total_intl_charge]] &lt;= 3, "Low Charges", "High Charges")</f>
        <v>High Charges</v>
      </c>
      <c r="Z1281" t="str">
        <f>IF(tbl_Customers[[#This Row],[total_eve_calls]]&lt;=80,"Low Calls",
IF(tbl_Customers[[#This Row],[total_eve_calls]]&lt;=120,"Medium Calls","High Calls"))</f>
        <v>Medium Calls</v>
      </c>
      <c r="AA1281" t="str">
        <f>IF(tbl_Customers[[#This Row],[total_eve_charge]]&lt;=15,"Low Charges",
IF(tbl_Customers[[#This Row],[total_eve_charge]]&lt;=20,"Medium Charges","High Charges"))</f>
        <v>Medium Charges</v>
      </c>
      <c r="AB12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81" t="str">
        <f>IF(tbl_Customers[[#This Row],[number_vmail_messages]] = 0, "No Usage", IF(tbl_Customers[[#This Row],[number_vmail_messages]] &lt;= 20, "Low Usage", IF(tbl_Customers[[#This Row],[number_vmail_messages]] &lt;= 40, "Medium Usgae", "High Usage")))</f>
        <v>No Usage</v>
      </c>
      <c r="AD1281" t="str">
        <f>IF(tbl_Customers[[#This Row],[total_day_minutes]]&lt;=150,"Low Usage", IF(tbl_Customers[[#This Row],[total_day_minutes]]&lt;=200,"Medium Usage", IF(tbl_Customers[[#This Row],[total_day_minutes]]&lt;=250,"High Usage","Very High Usage")))</f>
        <v>High Usage</v>
      </c>
      <c r="AE1281" t="str">
        <f>IF(tbl_Customers[[#This Row],[total_intl_calls]]&lt;=5,"Low Calls", IF(tbl_Customers[[#This Row],[total_intl_calls]]&lt;=10, "Medium Calls", "High Calls"))</f>
        <v>Low Calls</v>
      </c>
      <c r="AF12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81" s="36" t="str">
        <f>IF(tbl_Customers[[#This Row],[Churn_Risk_Score]]&gt;=10,"High Risk", IF(tbl_Customers[[#This Row],[Churn_Risk_Score]]&gt;=5,"Medium Risk","Low Risk"))</f>
        <v>Low Risk</v>
      </c>
    </row>
    <row r="1282" spans="1:33" x14ac:dyDescent="0.35">
      <c r="A1282">
        <v>1281</v>
      </c>
      <c r="B1282" t="s">
        <v>59</v>
      </c>
      <c r="C1282">
        <v>104</v>
      </c>
      <c r="D1282" t="s">
        <v>21</v>
      </c>
      <c r="E1282" t="s">
        <v>22</v>
      </c>
      <c r="F1282" t="s">
        <v>22</v>
      </c>
      <c r="G1282">
        <v>0</v>
      </c>
      <c r="H1282">
        <v>139.69999999999999</v>
      </c>
      <c r="I1282">
        <v>78</v>
      </c>
      <c r="J1282">
        <v>23.75</v>
      </c>
      <c r="K1282">
        <v>202.6</v>
      </c>
      <c r="L1282">
        <v>119</v>
      </c>
      <c r="M1282">
        <v>17.22</v>
      </c>
      <c r="N1282">
        <v>203.6</v>
      </c>
      <c r="O1282">
        <v>102</v>
      </c>
      <c r="P1282">
        <v>9.16</v>
      </c>
      <c r="Q1282">
        <v>11.3</v>
      </c>
      <c r="R1282">
        <v>5</v>
      </c>
      <c r="S1282">
        <v>3.05</v>
      </c>
      <c r="T1282">
        <v>2</v>
      </c>
      <c r="U1282" t="s">
        <v>22</v>
      </c>
      <c r="V1282">
        <f>IF(tbl_Customers[[#This Row],[churn]] = "yes", 1, 0)</f>
        <v>0</v>
      </c>
      <c r="W1282" t="str">
        <f>IF(tbl_Customers[[#This Row],[number_customer_service_calls]] &lt;= 1, "0-1 Calls", IF(tbl_Customers[[#This Row],[number_customer_service_calls]] &lt;= 3, "2-3 Calls", IF(tbl_Customers[[#This Row],[number_customer_service_calls]] &lt;=5, "4-5 Calls", "6+ Calls")))</f>
        <v>2-3 Calls</v>
      </c>
      <c r="X1282" t="str">
        <f>IF(tbl_Customers[[#This Row],[account_length]] &lt;= 50, "0-50", IF(tbl_Customers[[#This Row],[account_length]] &lt;=100, "51-100", IF(tbl_Customers[[#This Row],[account_length]] &lt;= 150, "101-150", "151+")))</f>
        <v>101-150</v>
      </c>
      <c r="Y1282" t="str">
        <f>IF(tbl_Customers[[#This Row],[total_intl_charge]] &lt;= 3, "Low Charges", "High Charges")</f>
        <v>High Charges</v>
      </c>
      <c r="Z1282" t="str">
        <f>IF(tbl_Customers[[#This Row],[total_eve_calls]]&lt;=80,"Low Calls",
IF(tbl_Customers[[#This Row],[total_eve_calls]]&lt;=120,"Medium Calls","High Calls"))</f>
        <v>Medium Calls</v>
      </c>
      <c r="AA1282" t="str">
        <f>IF(tbl_Customers[[#This Row],[total_eve_charge]]&lt;=15,"Low Charges",
IF(tbl_Customers[[#This Row],[total_eve_charge]]&lt;=20,"Medium Charges","High Charges"))</f>
        <v>Medium Charges</v>
      </c>
      <c r="AB12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2" t="str">
        <f>IF(tbl_Customers[[#This Row],[number_vmail_messages]] = 0, "No Usage", IF(tbl_Customers[[#This Row],[number_vmail_messages]] &lt;= 20, "Low Usage", IF(tbl_Customers[[#This Row],[number_vmail_messages]] &lt;= 40, "Medium Usgae", "High Usage")))</f>
        <v>No Usage</v>
      </c>
      <c r="AD1282" t="str">
        <f>IF(tbl_Customers[[#This Row],[total_day_minutes]]&lt;=150,"Low Usage", IF(tbl_Customers[[#This Row],[total_day_minutes]]&lt;=200,"Medium Usage", IF(tbl_Customers[[#This Row],[total_day_minutes]]&lt;=250,"High Usage","Very High Usage")))</f>
        <v>Low Usage</v>
      </c>
      <c r="AE1282" t="str">
        <f>IF(tbl_Customers[[#This Row],[total_intl_calls]]&lt;=5,"Low Calls", IF(tbl_Customers[[#This Row],[total_intl_calls]]&lt;=10, "Medium Calls", "High Calls"))</f>
        <v>Low Calls</v>
      </c>
      <c r="AF12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82" s="36" t="str">
        <f>IF(tbl_Customers[[#This Row],[Churn_Risk_Score]]&gt;=10,"High Risk", IF(tbl_Customers[[#This Row],[Churn_Risk_Score]]&gt;=5,"Medium Risk","Low Risk"))</f>
        <v>Low Risk</v>
      </c>
    </row>
    <row r="1283" spans="1:33" x14ac:dyDescent="0.35">
      <c r="A1283">
        <v>1282</v>
      </c>
      <c r="B1283" t="s">
        <v>74</v>
      </c>
      <c r="C1283">
        <v>134</v>
      </c>
      <c r="D1283" t="s">
        <v>25</v>
      </c>
      <c r="E1283" t="s">
        <v>22</v>
      </c>
      <c r="F1283" t="s">
        <v>22</v>
      </c>
      <c r="G1283">
        <v>0</v>
      </c>
      <c r="H1283">
        <v>177.2</v>
      </c>
      <c r="I1283">
        <v>91</v>
      </c>
      <c r="J1283">
        <v>30.12</v>
      </c>
      <c r="K1283">
        <v>228.7</v>
      </c>
      <c r="L1283">
        <v>105</v>
      </c>
      <c r="M1283">
        <v>19.440000000000001</v>
      </c>
      <c r="N1283">
        <v>194.3</v>
      </c>
      <c r="O1283">
        <v>113</v>
      </c>
      <c r="P1283">
        <v>8.74</v>
      </c>
      <c r="Q1283">
        <v>8.9</v>
      </c>
      <c r="R1283">
        <v>3</v>
      </c>
      <c r="S1283">
        <v>2.4</v>
      </c>
      <c r="T1283">
        <v>2</v>
      </c>
      <c r="U1283" t="s">
        <v>22</v>
      </c>
      <c r="V1283">
        <f>IF(tbl_Customers[[#This Row],[churn]] = "yes", 1, 0)</f>
        <v>0</v>
      </c>
      <c r="W1283" t="str">
        <f>IF(tbl_Customers[[#This Row],[number_customer_service_calls]] &lt;= 1, "0-1 Calls", IF(tbl_Customers[[#This Row],[number_customer_service_calls]] &lt;= 3, "2-3 Calls", IF(tbl_Customers[[#This Row],[number_customer_service_calls]] &lt;=5, "4-5 Calls", "6+ Calls")))</f>
        <v>2-3 Calls</v>
      </c>
      <c r="X1283" t="str">
        <f>IF(tbl_Customers[[#This Row],[account_length]] &lt;= 50, "0-50", IF(tbl_Customers[[#This Row],[account_length]] &lt;=100, "51-100", IF(tbl_Customers[[#This Row],[account_length]] &lt;= 150, "101-150", "151+")))</f>
        <v>101-150</v>
      </c>
      <c r="Y1283" t="str">
        <f>IF(tbl_Customers[[#This Row],[total_intl_charge]] &lt;= 3, "Low Charges", "High Charges")</f>
        <v>Low Charges</v>
      </c>
      <c r="Z1283" t="str">
        <f>IF(tbl_Customers[[#This Row],[total_eve_calls]]&lt;=80,"Low Calls",
IF(tbl_Customers[[#This Row],[total_eve_calls]]&lt;=120,"Medium Calls","High Calls"))</f>
        <v>Medium Calls</v>
      </c>
      <c r="AA1283" t="str">
        <f>IF(tbl_Customers[[#This Row],[total_eve_charge]]&lt;=15,"Low Charges",
IF(tbl_Customers[[#This Row],[total_eve_charge]]&lt;=20,"Medium Charges","High Charges"))</f>
        <v>Medium Charges</v>
      </c>
      <c r="AB12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3" t="str">
        <f>IF(tbl_Customers[[#This Row],[number_vmail_messages]] = 0, "No Usage", IF(tbl_Customers[[#This Row],[number_vmail_messages]] &lt;= 20, "Low Usage", IF(tbl_Customers[[#This Row],[number_vmail_messages]] &lt;= 40, "Medium Usgae", "High Usage")))</f>
        <v>No Usage</v>
      </c>
      <c r="AD1283" t="str">
        <f>IF(tbl_Customers[[#This Row],[total_day_minutes]]&lt;=150,"Low Usage", IF(tbl_Customers[[#This Row],[total_day_minutes]]&lt;=200,"Medium Usage", IF(tbl_Customers[[#This Row],[total_day_minutes]]&lt;=250,"High Usage","Very High Usage")))</f>
        <v>Medium Usage</v>
      </c>
      <c r="AE1283" t="str">
        <f>IF(tbl_Customers[[#This Row],[total_intl_calls]]&lt;=5,"Low Calls", IF(tbl_Customers[[#This Row],[total_intl_calls]]&lt;=10, "Medium Calls", "High Calls"))</f>
        <v>Low Calls</v>
      </c>
      <c r="AF12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3" s="36" t="str">
        <f>IF(tbl_Customers[[#This Row],[Churn_Risk_Score]]&gt;=10,"High Risk", IF(tbl_Customers[[#This Row],[Churn_Risk_Score]]&gt;=5,"Medium Risk","Low Risk"))</f>
        <v>Low Risk</v>
      </c>
    </row>
    <row r="1284" spans="1:33" x14ac:dyDescent="0.35">
      <c r="A1284">
        <v>1283</v>
      </c>
      <c r="B1284" t="s">
        <v>65</v>
      </c>
      <c r="C1284">
        <v>108</v>
      </c>
      <c r="D1284" t="s">
        <v>21</v>
      </c>
      <c r="E1284" t="s">
        <v>22</v>
      </c>
      <c r="F1284" t="s">
        <v>23</v>
      </c>
      <c r="G1284">
        <v>35</v>
      </c>
      <c r="H1284">
        <v>169.8</v>
      </c>
      <c r="I1284">
        <v>136</v>
      </c>
      <c r="J1284">
        <v>28.87</v>
      </c>
      <c r="K1284">
        <v>173.7</v>
      </c>
      <c r="L1284">
        <v>101</v>
      </c>
      <c r="M1284">
        <v>14.76</v>
      </c>
      <c r="N1284">
        <v>214.6</v>
      </c>
      <c r="O1284">
        <v>105</v>
      </c>
      <c r="P1284">
        <v>9.66</v>
      </c>
      <c r="Q1284">
        <v>9.5</v>
      </c>
      <c r="R1284">
        <v>7</v>
      </c>
      <c r="S1284">
        <v>2.57</v>
      </c>
      <c r="T1284">
        <v>2</v>
      </c>
      <c r="U1284" t="s">
        <v>22</v>
      </c>
      <c r="V1284">
        <f>IF(tbl_Customers[[#This Row],[churn]] = "yes", 1, 0)</f>
        <v>0</v>
      </c>
      <c r="W1284" t="str">
        <f>IF(tbl_Customers[[#This Row],[number_customer_service_calls]] &lt;= 1, "0-1 Calls", IF(tbl_Customers[[#This Row],[number_customer_service_calls]] &lt;= 3, "2-3 Calls", IF(tbl_Customers[[#This Row],[number_customer_service_calls]] &lt;=5, "4-5 Calls", "6+ Calls")))</f>
        <v>2-3 Calls</v>
      </c>
      <c r="X1284" t="str">
        <f>IF(tbl_Customers[[#This Row],[account_length]] &lt;= 50, "0-50", IF(tbl_Customers[[#This Row],[account_length]] &lt;=100, "51-100", IF(tbl_Customers[[#This Row],[account_length]] &lt;= 150, "101-150", "151+")))</f>
        <v>101-150</v>
      </c>
      <c r="Y1284" t="str">
        <f>IF(tbl_Customers[[#This Row],[total_intl_charge]] &lt;= 3, "Low Charges", "High Charges")</f>
        <v>Low Charges</v>
      </c>
      <c r="Z1284" t="str">
        <f>IF(tbl_Customers[[#This Row],[total_eve_calls]]&lt;=80,"Low Calls",
IF(tbl_Customers[[#This Row],[total_eve_calls]]&lt;=120,"Medium Calls","High Calls"))</f>
        <v>Medium Calls</v>
      </c>
      <c r="AA1284" t="str">
        <f>IF(tbl_Customers[[#This Row],[total_eve_charge]]&lt;=15,"Low Charges",
IF(tbl_Customers[[#This Row],[total_eve_charge]]&lt;=20,"Medium Charges","High Charges"))</f>
        <v>Low Charges</v>
      </c>
      <c r="AB12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4" t="str">
        <f>IF(tbl_Customers[[#This Row],[number_vmail_messages]] = 0, "No Usage", IF(tbl_Customers[[#This Row],[number_vmail_messages]] &lt;= 20, "Low Usage", IF(tbl_Customers[[#This Row],[number_vmail_messages]] &lt;= 40, "Medium Usgae", "High Usage")))</f>
        <v>Medium Usgae</v>
      </c>
      <c r="AD1284" t="str">
        <f>IF(tbl_Customers[[#This Row],[total_day_minutes]]&lt;=150,"Low Usage", IF(tbl_Customers[[#This Row],[total_day_minutes]]&lt;=200,"Medium Usage", IF(tbl_Customers[[#This Row],[total_day_minutes]]&lt;=250,"High Usage","Very High Usage")))</f>
        <v>Medium Usage</v>
      </c>
      <c r="AE1284" t="str">
        <f>IF(tbl_Customers[[#This Row],[total_intl_calls]]&lt;=5,"Low Calls", IF(tbl_Customers[[#This Row],[total_intl_calls]]&lt;=10, "Medium Calls", "High Calls"))</f>
        <v>Medium Calls</v>
      </c>
      <c r="AF12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84" s="36" t="str">
        <f>IF(tbl_Customers[[#This Row],[Churn_Risk_Score]]&gt;=10,"High Risk", IF(tbl_Customers[[#This Row],[Churn_Risk_Score]]&gt;=5,"Medium Risk","Low Risk"))</f>
        <v>Low Risk</v>
      </c>
    </row>
    <row r="1285" spans="1:33" x14ac:dyDescent="0.35">
      <c r="A1285">
        <v>1284</v>
      </c>
      <c r="B1285" t="s">
        <v>61</v>
      </c>
      <c r="C1285">
        <v>103</v>
      </c>
      <c r="D1285" t="s">
        <v>21</v>
      </c>
      <c r="E1285" t="s">
        <v>22</v>
      </c>
      <c r="F1285" t="s">
        <v>22</v>
      </c>
      <c r="G1285">
        <v>0</v>
      </c>
      <c r="H1285">
        <v>173.5</v>
      </c>
      <c r="I1285">
        <v>83</v>
      </c>
      <c r="J1285">
        <v>29.5</v>
      </c>
      <c r="K1285">
        <v>244.3</v>
      </c>
      <c r="L1285">
        <v>65</v>
      </c>
      <c r="M1285">
        <v>20.77</v>
      </c>
      <c r="N1285">
        <v>221.6</v>
      </c>
      <c r="O1285">
        <v>66</v>
      </c>
      <c r="P1285">
        <v>9.9700000000000006</v>
      </c>
      <c r="Q1285">
        <v>9.6999999999999993</v>
      </c>
      <c r="R1285">
        <v>2</v>
      </c>
      <c r="S1285">
        <v>2.62</v>
      </c>
      <c r="T1285">
        <v>3</v>
      </c>
      <c r="U1285" t="s">
        <v>22</v>
      </c>
      <c r="V1285">
        <f>IF(tbl_Customers[[#This Row],[churn]] = "yes", 1, 0)</f>
        <v>0</v>
      </c>
      <c r="W1285" t="str">
        <f>IF(tbl_Customers[[#This Row],[number_customer_service_calls]] &lt;= 1, "0-1 Calls", IF(tbl_Customers[[#This Row],[number_customer_service_calls]] &lt;= 3, "2-3 Calls", IF(tbl_Customers[[#This Row],[number_customer_service_calls]] &lt;=5, "4-5 Calls", "6+ Calls")))</f>
        <v>2-3 Calls</v>
      </c>
      <c r="X1285" t="str">
        <f>IF(tbl_Customers[[#This Row],[account_length]] &lt;= 50, "0-50", IF(tbl_Customers[[#This Row],[account_length]] &lt;=100, "51-100", IF(tbl_Customers[[#This Row],[account_length]] &lt;= 150, "101-150", "151+")))</f>
        <v>101-150</v>
      </c>
      <c r="Y1285" t="str">
        <f>IF(tbl_Customers[[#This Row],[total_intl_charge]] &lt;= 3, "Low Charges", "High Charges")</f>
        <v>Low Charges</v>
      </c>
      <c r="Z1285" t="str">
        <f>IF(tbl_Customers[[#This Row],[total_eve_calls]]&lt;=80,"Low Calls",
IF(tbl_Customers[[#This Row],[total_eve_calls]]&lt;=120,"Medium Calls","High Calls"))</f>
        <v>Low Calls</v>
      </c>
      <c r="AA1285" t="str">
        <f>IF(tbl_Customers[[#This Row],[total_eve_charge]]&lt;=15,"Low Charges",
IF(tbl_Customers[[#This Row],[total_eve_charge]]&lt;=20,"Medium Charges","High Charges"))</f>
        <v>High Charges</v>
      </c>
      <c r="AB12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5" t="str">
        <f>IF(tbl_Customers[[#This Row],[number_vmail_messages]] = 0, "No Usage", IF(tbl_Customers[[#This Row],[number_vmail_messages]] &lt;= 20, "Low Usage", IF(tbl_Customers[[#This Row],[number_vmail_messages]] &lt;= 40, "Medium Usgae", "High Usage")))</f>
        <v>No Usage</v>
      </c>
      <c r="AD1285" t="str">
        <f>IF(tbl_Customers[[#This Row],[total_day_minutes]]&lt;=150,"Low Usage", IF(tbl_Customers[[#This Row],[total_day_minutes]]&lt;=200,"Medium Usage", IF(tbl_Customers[[#This Row],[total_day_minutes]]&lt;=250,"High Usage","Very High Usage")))</f>
        <v>Medium Usage</v>
      </c>
      <c r="AE1285" t="str">
        <f>IF(tbl_Customers[[#This Row],[total_intl_calls]]&lt;=5,"Low Calls", IF(tbl_Customers[[#This Row],[total_intl_calls]]&lt;=10, "Medium Calls", "High Calls"))</f>
        <v>Low Calls</v>
      </c>
      <c r="AF12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5" s="36" t="str">
        <f>IF(tbl_Customers[[#This Row],[Churn_Risk_Score]]&gt;=10,"High Risk", IF(tbl_Customers[[#This Row],[Churn_Risk_Score]]&gt;=5,"Medium Risk","Low Risk"))</f>
        <v>Low Risk</v>
      </c>
    </row>
    <row r="1286" spans="1:33" x14ac:dyDescent="0.35">
      <c r="A1286">
        <v>1285</v>
      </c>
      <c r="B1286" t="s">
        <v>75</v>
      </c>
      <c r="C1286">
        <v>62</v>
      </c>
      <c r="D1286" t="s">
        <v>28</v>
      </c>
      <c r="E1286" t="s">
        <v>22</v>
      </c>
      <c r="F1286" t="s">
        <v>22</v>
      </c>
      <c r="G1286">
        <v>0</v>
      </c>
      <c r="H1286">
        <v>159.9</v>
      </c>
      <c r="I1286">
        <v>100</v>
      </c>
      <c r="J1286">
        <v>27.18</v>
      </c>
      <c r="K1286">
        <v>172.2</v>
      </c>
      <c r="L1286">
        <v>99</v>
      </c>
      <c r="M1286">
        <v>14.64</v>
      </c>
      <c r="N1286">
        <v>263.2</v>
      </c>
      <c r="O1286">
        <v>109</v>
      </c>
      <c r="P1286">
        <v>11.84</v>
      </c>
      <c r="Q1286">
        <v>5.6</v>
      </c>
      <c r="R1286">
        <v>4</v>
      </c>
      <c r="S1286">
        <v>1.51</v>
      </c>
      <c r="T1286">
        <v>1</v>
      </c>
      <c r="U1286" t="s">
        <v>22</v>
      </c>
      <c r="V1286">
        <f>IF(tbl_Customers[[#This Row],[churn]] = "yes", 1, 0)</f>
        <v>0</v>
      </c>
      <c r="W1286" t="str">
        <f>IF(tbl_Customers[[#This Row],[number_customer_service_calls]] &lt;= 1, "0-1 Calls", IF(tbl_Customers[[#This Row],[number_customer_service_calls]] &lt;= 3, "2-3 Calls", IF(tbl_Customers[[#This Row],[number_customer_service_calls]] &lt;=5, "4-5 Calls", "6+ Calls")))</f>
        <v>0-1 Calls</v>
      </c>
      <c r="X1286" t="str">
        <f>IF(tbl_Customers[[#This Row],[account_length]] &lt;= 50, "0-50", IF(tbl_Customers[[#This Row],[account_length]] &lt;=100, "51-100", IF(tbl_Customers[[#This Row],[account_length]] &lt;= 150, "101-150", "151+")))</f>
        <v>51-100</v>
      </c>
      <c r="Y1286" t="str">
        <f>IF(tbl_Customers[[#This Row],[total_intl_charge]] &lt;= 3, "Low Charges", "High Charges")</f>
        <v>Low Charges</v>
      </c>
      <c r="Z1286" t="str">
        <f>IF(tbl_Customers[[#This Row],[total_eve_calls]]&lt;=80,"Low Calls",
IF(tbl_Customers[[#This Row],[total_eve_calls]]&lt;=120,"Medium Calls","High Calls"))</f>
        <v>Medium Calls</v>
      </c>
      <c r="AA1286" t="str">
        <f>IF(tbl_Customers[[#This Row],[total_eve_charge]]&lt;=15,"Low Charges",
IF(tbl_Customers[[#This Row],[total_eve_charge]]&lt;=20,"Medium Charges","High Charges"))</f>
        <v>Low Charges</v>
      </c>
      <c r="AB12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6" t="str">
        <f>IF(tbl_Customers[[#This Row],[number_vmail_messages]] = 0, "No Usage", IF(tbl_Customers[[#This Row],[number_vmail_messages]] &lt;= 20, "Low Usage", IF(tbl_Customers[[#This Row],[number_vmail_messages]] &lt;= 40, "Medium Usgae", "High Usage")))</f>
        <v>No Usage</v>
      </c>
      <c r="AD1286" t="str">
        <f>IF(tbl_Customers[[#This Row],[total_day_minutes]]&lt;=150,"Low Usage", IF(tbl_Customers[[#This Row],[total_day_minutes]]&lt;=200,"Medium Usage", IF(tbl_Customers[[#This Row],[total_day_minutes]]&lt;=250,"High Usage","Very High Usage")))</f>
        <v>Medium Usage</v>
      </c>
      <c r="AE1286" t="str">
        <f>IF(tbl_Customers[[#This Row],[total_intl_calls]]&lt;=5,"Low Calls", IF(tbl_Customers[[#This Row],[total_intl_calls]]&lt;=10, "Medium Calls", "High Calls"))</f>
        <v>Low Calls</v>
      </c>
      <c r="AF12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6" s="36" t="str">
        <f>IF(tbl_Customers[[#This Row],[Churn_Risk_Score]]&gt;=10,"High Risk", IF(tbl_Customers[[#This Row],[Churn_Risk_Score]]&gt;=5,"Medium Risk","Low Risk"))</f>
        <v>Low Risk</v>
      </c>
    </row>
    <row r="1287" spans="1:33" x14ac:dyDescent="0.35">
      <c r="A1287">
        <v>1286</v>
      </c>
      <c r="B1287" t="s">
        <v>62</v>
      </c>
      <c r="C1287">
        <v>162</v>
      </c>
      <c r="D1287" t="s">
        <v>21</v>
      </c>
      <c r="E1287" t="s">
        <v>22</v>
      </c>
      <c r="F1287" t="s">
        <v>22</v>
      </c>
      <c r="G1287">
        <v>0</v>
      </c>
      <c r="H1287">
        <v>115.1</v>
      </c>
      <c r="I1287">
        <v>89</v>
      </c>
      <c r="J1287">
        <v>19.57</v>
      </c>
      <c r="K1287">
        <v>196.8</v>
      </c>
      <c r="L1287">
        <v>111</v>
      </c>
      <c r="M1287">
        <v>16.73</v>
      </c>
      <c r="N1287">
        <v>212.4</v>
      </c>
      <c r="O1287">
        <v>98</v>
      </c>
      <c r="P1287">
        <v>9.56</v>
      </c>
      <c r="Q1287">
        <v>11.4</v>
      </c>
      <c r="R1287">
        <v>3</v>
      </c>
      <c r="S1287">
        <v>3.08</v>
      </c>
      <c r="T1287">
        <v>2</v>
      </c>
      <c r="U1287" t="s">
        <v>22</v>
      </c>
      <c r="V1287">
        <f>IF(tbl_Customers[[#This Row],[churn]] = "yes", 1, 0)</f>
        <v>0</v>
      </c>
      <c r="W1287" t="str">
        <f>IF(tbl_Customers[[#This Row],[number_customer_service_calls]] &lt;= 1, "0-1 Calls", IF(tbl_Customers[[#This Row],[number_customer_service_calls]] &lt;= 3, "2-3 Calls", IF(tbl_Customers[[#This Row],[number_customer_service_calls]] &lt;=5, "4-5 Calls", "6+ Calls")))</f>
        <v>2-3 Calls</v>
      </c>
      <c r="X1287" t="str">
        <f>IF(tbl_Customers[[#This Row],[account_length]] &lt;= 50, "0-50", IF(tbl_Customers[[#This Row],[account_length]] &lt;=100, "51-100", IF(tbl_Customers[[#This Row],[account_length]] &lt;= 150, "101-150", "151+")))</f>
        <v>151+</v>
      </c>
      <c r="Y1287" t="str">
        <f>IF(tbl_Customers[[#This Row],[total_intl_charge]] &lt;= 3, "Low Charges", "High Charges")</f>
        <v>High Charges</v>
      </c>
      <c r="Z1287" t="str">
        <f>IF(tbl_Customers[[#This Row],[total_eve_calls]]&lt;=80,"Low Calls",
IF(tbl_Customers[[#This Row],[total_eve_calls]]&lt;=120,"Medium Calls","High Calls"))</f>
        <v>Medium Calls</v>
      </c>
      <c r="AA1287" t="str">
        <f>IF(tbl_Customers[[#This Row],[total_eve_charge]]&lt;=15,"Low Charges",
IF(tbl_Customers[[#This Row],[total_eve_charge]]&lt;=20,"Medium Charges","High Charges"))</f>
        <v>Medium Charges</v>
      </c>
      <c r="AB12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7" t="str">
        <f>IF(tbl_Customers[[#This Row],[number_vmail_messages]] = 0, "No Usage", IF(tbl_Customers[[#This Row],[number_vmail_messages]] &lt;= 20, "Low Usage", IF(tbl_Customers[[#This Row],[number_vmail_messages]] &lt;= 40, "Medium Usgae", "High Usage")))</f>
        <v>No Usage</v>
      </c>
      <c r="AD1287" t="str">
        <f>IF(tbl_Customers[[#This Row],[total_day_minutes]]&lt;=150,"Low Usage", IF(tbl_Customers[[#This Row],[total_day_minutes]]&lt;=200,"Medium Usage", IF(tbl_Customers[[#This Row],[total_day_minutes]]&lt;=250,"High Usage","Very High Usage")))</f>
        <v>Low Usage</v>
      </c>
      <c r="AE1287" t="str">
        <f>IF(tbl_Customers[[#This Row],[total_intl_calls]]&lt;=5,"Low Calls", IF(tbl_Customers[[#This Row],[total_intl_calls]]&lt;=10, "Medium Calls", "High Calls"))</f>
        <v>Low Calls</v>
      </c>
      <c r="AF12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87" s="36" t="str">
        <f>IF(tbl_Customers[[#This Row],[Churn_Risk_Score]]&gt;=10,"High Risk", IF(tbl_Customers[[#This Row],[Churn_Risk_Score]]&gt;=5,"Medium Risk","Low Risk"))</f>
        <v>Low Risk</v>
      </c>
    </row>
    <row r="1288" spans="1:33" x14ac:dyDescent="0.35">
      <c r="A1288">
        <v>1287</v>
      </c>
      <c r="B1288" t="s">
        <v>37</v>
      </c>
      <c r="C1288">
        <v>42</v>
      </c>
      <c r="D1288" t="s">
        <v>21</v>
      </c>
      <c r="E1288" t="s">
        <v>22</v>
      </c>
      <c r="F1288" t="s">
        <v>22</v>
      </c>
      <c r="G1288">
        <v>0</v>
      </c>
      <c r="H1288">
        <v>92.2</v>
      </c>
      <c r="I1288">
        <v>108</v>
      </c>
      <c r="J1288">
        <v>15.67</v>
      </c>
      <c r="K1288">
        <v>211.2</v>
      </c>
      <c r="L1288">
        <v>120</v>
      </c>
      <c r="M1288">
        <v>17.95</v>
      </c>
      <c r="N1288">
        <v>129.1</v>
      </c>
      <c r="O1288">
        <v>73</v>
      </c>
      <c r="P1288">
        <v>5.81</v>
      </c>
      <c r="Q1288">
        <v>13.1</v>
      </c>
      <c r="R1288">
        <v>6</v>
      </c>
      <c r="S1288">
        <v>3.54</v>
      </c>
      <c r="T1288">
        <v>1</v>
      </c>
      <c r="U1288" t="s">
        <v>22</v>
      </c>
      <c r="V1288">
        <f>IF(tbl_Customers[[#This Row],[churn]] = "yes", 1, 0)</f>
        <v>0</v>
      </c>
      <c r="W1288" t="str">
        <f>IF(tbl_Customers[[#This Row],[number_customer_service_calls]] &lt;= 1, "0-1 Calls", IF(tbl_Customers[[#This Row],[number_customer_service_calls]] &lt;= 3, "2-3 Calls", IF(tbl_Customers[[#This Row],[number_customer_service_calls]] &lt;=5, "4-5 Calls", "6+ Calls")))</f>
        <v>0-1 Calls</v>
      </c>
      <c r="X1288" t="str">
        <f>IF(tbl_Customers[[#This Row],[account_length]] &lt;= 50, "0-50", IF(tbl_Customers[[#This Row],[account_length]] &lt;=100, "51-100", IF(tbl_Customers[[#This Row],[account_length]] &lt;= 150, "101-150", "151+")))</f>
        <v>0-50</v>
      </c>
      <c r="Y1288" t="str">
        <f>IF(tbl_Customers[[#This Row],[total_intl_charge]] &lt;= 3, "Low Charges", "High Charges")</f>
        <v>High Charges</v>
      </c>
      <c r="Z1288" t="str">
        <f>IF(tbl_Customers[[#This Row],[total_eve_calls]]&lt;=80,"Low Calls",
IF(tbl_Customers[[#This Row],[total_eve_calls]]&lt;=120,"Medium Calls","High Calls"))</f>
        <v>Medium Calls</v>
      </c>
      <c r="AA1288" t="str">
        <f>IF(tbl_Customers[[#This Row],[total_eve_charge]]&lt;=15,"Low Charges",
IF(tbl_Customers[[#This Row],[total_eve_charge]]&lt;=20,"Medium Charges","High Charges"))</f>
        <v>Medium Charges</v>
      </c>
      <c r="AB12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8" t="str">
        <f>IF(tbl_Customers[[#This Row],[number_vmail_messages]] = 0, "No Usage", IF(tbl_Customers[[#This Row],[number_vmail_messages]] &lt;= 20, "Low Usage", IF(tbl_Customers[[#This Row],[number_vmail_messages]] &lt;= 40, "Medium Usgae", "High Usage")))</f>
        <v>No Usage</v>
      </c>
      <c r="AD1288" t="str">
        <f>IF(tbl_Customers[[#This Row],[total_day_minutes]]&lt;=150,"Low Usage", IF(tbl_Customers[[#This Row],[total_day_minutes]]&lt;=200,"Medium Usage", IF(tbl_Customers[[#This Row],[total_day_minutes]]&lt;=250,"High Usage","Very High Usage")))</f>
        <v>Low Usage</v>
      </c>
      <c r="AE1288" t="str">
        <f>IF(tbl_Customers[[#This Row],[total_intl_calls]]&lt;=5,"Low Calls", IF(tbl_Customers[[#This Row],[total_intl_calls]]&lt;=10, "Medium Calls", "High Calls"))</f>
        <v>Medium Calls</v>
      </c>
      <c r="AF12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88" s="36" t="str">
        <f>IF(tbl_Customers[[#This Row],[Churn_Risk_Score]]&gt;=10,"High Risk", IF(tbl_Customers[[#This Row],[Churn_Risk_Score]]&gt;=5,"Medium Risk","Low Risk"))</f>
        <v>Low Risk</v>
      </c>
    </row>
    <row r="1289" spans="1:33" x14ac:dyDescent="0.35">
      <c r="A1289">
        <v>1288</v>
      </c>
      <c r="B1289" t="s">
        <v>34</v>
      </c>
      <c r="C1289">
        <v>36</v>
      </c>
      <c r="D1289" t="s">
        <v>28</v>
      </c>
      <c r="E1289" t="s">
        <v>22</v>
      </c>
      <c r="F1289" t="s">
        <v>22</v>
      </c>
      <c r="G1289">
        <v>0</v>
      </c>
      <c r="H1289">
        <v>117.1</v>
      </c>
      <c r="I1289">
        <v>94</v>
      </c>
      <c r="J1289">
        <v>19.91</v>
      </c>
      <c r="K1289">
        <v>235.4</v>
      </c>
      <c r="L1289">
        <v>117</v>
      </c>
      <c r="M1289">
        <v>20.010000000000002</v>
      </c>
      <c r="N1289">
        <v>221.3</v>
      </c>
      <c r="O1289">
        <v>108</v>
      </c>
      <c r="P1289">
        <v>9.9600000000000009</v>
      </c>
      <c r="Q1289">
        <v>9</v>
      </c>
      <c r="R1289">
        <v>2</v>
      </c>
      <c r="S1289">
        <v>2.4300000000000002</v>
      </c>
      <c r="T1289">
        <v>0</v>
      </c>
      <c r="U1289" t="s">
        <v>22</v>
      </c>
      <c r="V1289">
        <f>IF(tbl_Customers[[#This Row],[churn]] = "yes", 1, 0)</f>
        <v>0</v>
      </c>
      <c r="W1289" t="str">
        <f>IF(tbl_Customers[[#This Row],[number_customer_service_calls]] &lt;= 1, "0-1 Calls", IF(tbl_Customers[[#This Row],[number_customer_service_calls]] &lt;= 3, "2-3 Calls", IF(tbl_Customers[[#This Row],[number_customer_service_calls]] &lt;=5, "4-5 Calls", "6+ Calls")))</f>
        <v>0-1 Calls</v>
      </c>
      <c r="X1289" t="str">
        <f>IF(tbl_Customers[[#This Row],[account_length]] &lt;= 50, "0-50", IF(tbl_Customers[[#This Row],[account_length]] &lt;=100, "51-100", IF(tbl_Customers[[#This Row],[account_length]] &lt;= 150, "101-150", "151+")))</f>
        <v>0-50</v>
      </c>
      <c r="Y1289" t="str">
        <f>IF(tbl_Customers[[#This Row],[total_intl_charge]] &lt;= 3, "Low Charges", "High Charges")</f>
        <v>Low Charges</v>
      </c>
      <c r="Z1289" t="str">
        <f>IF(tbl_Customers[[#This Row],[total_eve_calls]]&lt;=80,"Low Calls",
IF(tbl_Customers[[#This Row],[total_eve_calls]]&lt;=120,"Medium Calls","High Calls"))</f>
        <v>Medium Calls</v>
      </c>
      <c r="AA1289" t="str">
        <f>IF(tbl_Customers[[#This Row],[total_eve_charge]]&lt;=15,"Low Charges",
IF(tbl_Customers[[#This Row],[total_eve_charge]]&lt;=20,"Medium Charges","High Charges"))</f>
        <v>High Charges</v>
      </c>
      <c r="AB12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9" t="str">
        <f>IF(tbl_Customers[[#This Row],[number_vmail_messages]] = 0, "No Usage", IF(tbl_Customers[[#This Row],[number_vmail_messages]] &lt;= 20, "Low Usage", IF(tbl_Customers[[#This Row],[number_vmail_messages]] &lt;= 40, "Medium Usgae", "High Usage")))</f>
        <v>No Usage</v>
      </c>
      <c r="AD1289" t="str">
        <f>IF(tbl_Customers[[#This Row],[total_day_minutes]]&lt;=150,"Low Usage", IF(tbl_Customers[[#This Row],[total_day_minutes]]&lt;=200,"Medium Usage", IF(tbl_Customers[[#This Row],[total_day_minutes]]&lt;=250,"High Usage","Very High Usage")))</f>
        <v>Low Usage</v>
      </c>
      <c r="AE1289" t="str">
        <f>IF(tbl_Customers[[#This Row],[total_intl_calls]]&lt;=5,"Low Calls", IF(tbl_Customers[[#This Row],[total_intl_calls]]&lt;=10, "Medium Calls", "High Calls"))</f>
        <v>Low Calls</v>
      </c>
      <c r="AF12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9" s="36" t="str">
        <f>IF(tbl_Customers[[#This Row],[Churn_Risk_Score]]&gt;=10,"High Risk", IF(tbl_Customers[[#This Row],[Churn_Risk_Score]]&gt;=5,"Medium Risk","Low Risk"))</f>
        <v>Low Risk</v>
      </c>
    </row>
    <row r="1290" spans="1:33" x14ac:dyDescent="0.35">
      <c r="A1290">
        <v>1289</v>
      </c>
      <c r="B1290" t="s">
        <v>20</v>
      </c>
      <c r="C1290">
        <v>143</v>
      </c>
      <c r="D1290" t="s">
        <v>21</v>
      </c>
      <c r="E1290" t="s">
        <v>22</v>
      </c>
      <c r="F1290" t="s">
        <v>22</v>
      </c>
      <c r="G1290">
        <v>0</v>
      </c>
      <c r="H1290">
        <v>223.3</v>
      </c>
      <c r="I1290">
        <v>99</v>
      </c>
      <c r="J1290">
        <v>37.96</v>
      </c>
      <c r="K1290">
        <v>167.1</v>
      </c>
      <c r="L1290">
        <v>128</v>
      </c>
      <c r="M1290">
        <v>14.2</v>
      </c>
      <c r="N1290">
        <v>203</v>
      </c>
      <c r="O1290">
        <v>84</v>
      </c>
      <c r="P1290">
        <v>9.14</v>
      </c>
      <c r="Q1290">
        <v>4.5</v>
      </c>
      <c r="R1290">
        <v>4</v>
      </c>
      <c r="S1290">
        <v>1.22</v>
      </c>
      <c r="T1290">
        <v>0</v>
      </c>
      <c r="U1290" t="s">
        <v>23</v>
      </c>
      <c r="V1290">
        <f>IF(tbl_Customers[[#This Row],[churn]] = "yes", 1, 0)</f>
        <v>1</v>
      </c>
      <c r="W1290" t="str">
        <f>IF(tbl_Customers[[#This Row],[number_customer_service_calls]] &lt;= 1, "0-1 Calls", IF(tbl_Customers[[#This Row],[number_customer_service_calls]] &lt;= 3, "2-3 Calls", IF(tbl_Customers[[#This Row],[number_customer_service_calls]] &lt;=5, "4-5 Calls", "6+ Calls")))</f>
        <v>0-1 Calls</v>
      </c>
      <c r="X1290" t="str">
        <f>IF(tbl_Customers[[#This Row],[account_length]] &lt;= 50, "0-50", IF(tbl_Customers[[#This Row],[account_length]] &lt;=100, "51-100", IF(tbl_Customers[[#This Row],[account_length]] &lt;= 150, "101-150", "151+")))</f>
        <v>101-150</v>
      </c>
      <c r="Y1290" t="str">
        <f>IF(tbl_Customers[[#This Row],[total_intl_charge]] &lt;= 3, "Low Charges", "High Charges")</f>
        <v>Low Charges</v>
      </c>
      <c r="Z1290" t="str">
        <f>IF(tbl_Customers[[#This Row],[total_eve_calls]]&lt;=80,"Low Calls",
IF(tbl_Customers[[#This Row],[total_eve_calls]]&lt;=120,"Medium Calls","High Calls"))</f>
        <v>High Calls</v>
      </c>
      <c r="AA1290" t="str">
        <f>IF(tbl_Customers[[#This Row],[total_eve_charge]]&lt;=15,"Low Charges",
IF(tbl_Customers[[#This Row],[total_eve_charge]]&lt;=20,"Medium Charges","High Charges"))</f>
        <v>Low Charges</v>
      </c>
      <c r="AB12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90" t="str">
        <f>IF(tbl_Customers[[#This Row],[number_vmail_messages]] = 0, "No Usage", IF(tbl_Customers[[#This Row],[number_vmail_messages]] &lt;= 20, "Low Usage", IF(tbl_Customers[[#This Row],[number_vmail_messages]] &lt;= 40, "Medium Usgae", "High Usage")))</f>
        <v>No Usage</v>
      </c>
      <c r="AD1290" t="str">
        <f>IF(tbl_Customers[[#This Row],[total_day_minutes]]&lt;=150,"Low Usage", IF(tbl_Customers[[#This Row],[total_day_minutes]]&lt;=200,"Medium Usage", IF(tbl_Customers[[#This Row],[total_day_minutes]]&lt;=250,"High Usage","Very High Usage")))</f>
        <v>High Usage</v>
      </c>
      <c r="AE1290" t="str">
        <f>IF(tbl_Customers[[#This Row],[total_intl_calls]]&lt;=5,"Low Calls", IF(tbl_Customers[[#This Row],[total_intl_calls]]&lt;=10, "Medium Calls", "High Calls"))</f>
        <v>Low Calls</v>
      </c>
      <c r="AF12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90" s="36" t="str">
        <f>IF(tbl_Customers[[#This Row],[Churn_Risk_Score]]&gt;=10,"High Risk", IF(tbl_Customers[[#This Row],[Churn_Risk_Score]]&gt;=5,"Medium Risk","Low Risk"))</f>
        <v>Low Risk</v>
      </c>
    </row>
    <row r="1291" spans="1:33" x14ac:dyDescent="0.35">
      <c r="A1291">
        <v>1290</v>
      </c>
      <c r="B1291" t="s">
        <v>24</v>
      </c>
      <c r="C1291">
        <v>197</v>
      </c>
      <c r="D1291" t="s">
        <v>28</v>
      </c>
      <c r="E1291" t="s">
        <v>22</v>
      </c>
      <c r="F1291" t="s">
        <v>22</v>
      </c>
      <c r="G1291">
        <v>0</v>
      </c>
      <c r="H1291">
        <v>154.80000000000001</v>
      </c>
      <c r="I1291">
        <v>111</v>
      </c>
      <c r="J1291">
        <v>26.32</v>
      </c>
      <c r="K1291">
        <v>171.5</v>
      </c>
      <c r="L1291">
        <v>102</v>
      </c>
      <c r="M1291">
        <v>14.58</v>
      </c>
      <c r="N1291">
        <v>227.3</v>
      </c>
      <c r="O1291">
        <v>86</v>
      </c>
      <c r="P1291">
        <v>10.23</v>
      </c>
      <c r="Q1291">
        <v>10.6</v>
      </c>
      <c r="R1291">
        <v>2</v>
      </c>
      <c r="S1291">
        <v>2.86</v>
      </c>
      <c r="T1291">
        <v>3</v>
      </c>
      <c r="U1291" t="s">
        <v>22</v>
      </c>
      <c r="V1291">
        <f>IF(tbl_Customers[[#This Row],[churn]] = "yes", 1, 0)</f>
        <v>0</v>
      </c>
      <c r="W1291" t="str">
        <f>IF(tbl_Customers[[#This Row],[number_customer_service_calls]] &lt;= 1, "0-1 Calls", IF(tbl_Customers[[#This Row],[number_customer_service_calls]] &lt;= 3, "2-3 Calls", IF(tbl_Customers[[#This Row],[number_customer_service_calls]] &lt;=5, "4-5 Calls", "6+ Calls")))</f>
        <v>2-3 Calls</v>
      </c>
      <c r="X1291" t="str">
        <f>IF(tbl_Customers[[#This Row],[account_length]] &lt;= 50, "0-50", IF(tbl_Customers[[#This Row],[account_length]] &lt;=100, "51-100", IF(tbl_Customers[[#This Row],[account_length]] &lt;= 150, "101-150", "151+")))</f>
        <v>151+</v>
      </c>
      <c r="Y1291" t="str">
        <f>IF(tbl_Customers[[#This Row],[total_intl_charge]] &lt;= 3, "Low Charges", "High Charges")</f>
        <v>Low Charges</v>
      </c>
      <c r="Z1291" t="str">
        <f>IF(tbl_Customers[[#This Row],[total_eve_calls]]&lt;=80,"Low Calls",
IF(tbl_Customers[[#This Row],[total_eve_calls]]&lt;=120,"Medium Calls","High Calls"))</f>
        <v>Medium Calls</v>
      </c>
      <c r="AA1291" t="str">
        <f>IF(tbl_Customers[[#This Row],[total_eve_charge]]&lt;=15,"Low Charges",
IF(tbl_Customers[[#This Row],[total_eve_charge]]&lt;=20,"Medium Charges","High Charges"))</f>
        <v>Low Charges</v>
      </c>
      <c r="AB12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1" t="str">
        <f>IF(tbl_Customers[[#This Row],[number_vmail_messages]] = 0, "No Usage", IF(tbl_Customers[[#This Row],[number_vmail_messages]] &lt;= 20, "Low Usage", IF(tbl_Customers[[#This Row],[number_vmail_messages]] &lt;= 40, "Medium Usgae", "High Usage")))</f>
        <v>No Usage</v>
      </c>
      <c r="AD1291" t="str">
        <f>IF(tbl_Customers[[#This Row],[total_day_minutes]]&lt;=150,"Low Usage", IF(tbl_Customers[[#This Row],[total_day_minutes]]&lt;=200,"Medium Usage", IF(tbl_Customers[[#This Row],[total_day_minutes]]&lt;=250,"High Usage","Very High Usage")))</f>
        <v>Medium Usage</v>
      </c>
      <c r="AE1291" t="str">
        <f>IF(tbl_Customers[[#This Row],[total_intl_calls]]&lt;=5,"Low Calls", IF(tbl_Customers[[#This Row],[total_intl_calls]]&lt;=10, "Medium Calls", "High Calls"))</f>
        <v>Low Calls</v>
      </c>
      <c r="AF12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91" s="36" t="str">
        <f>IF(tbl_Customers[[#This Row],[Churn_Risk_Score]]&gt;=10,"High Risk", IF(tbl_Customers[[#This Row],[Churn_Risk_Score]]&gt;=5,"Medium Risk","Low Risk"))</f>
        <v>Low Risk</v>
      </c>
    </row>
    <row r="1292" spans="1:33" x14ac:dyDescent="0.35">
      <c r="A1292">
        <v>1291</v>
      </c>
      <c r="B1292" t="s">
        <v>34</v>
      </c>
      <c r="C1292">
        <v>81</v>
      </c>
      <c r="D1292" t="s">
        <v>28</v>
      </c>
      <c r="E1292" t="s">
        <v>22</v>
      </c>
      <c r="F1292" t="s">
        <v>22</v>
      </c>
      <c r="G1292">
        <v>0</v>
      </c>
      <c r="H1292">
        <v>261.39999999999998</v>
      </c>
      <c r="I1292">
        <v>141</v>
      </c>
      <c r="J1292">
        <v>44.44</v>
      </c>
      <c r="K1292">
        <v>215.7</v>
      </c>
      <c r="L1292">
        <v>102</v>
      </c>
      <c r="M1292">
        <v>18.329999999999998</v>
      </c>
      <c r="N1292">
        <v>271.8</v>
      </c>
      <c r="O1292">
        <v>96</v>
      </c>
      <c r="P1292">
        <v>12.23</v>
      </c>
      <c r="Q1292">
        <v>8</v>
      </c>
      <c r="R1292">
        <v>6</v>
      </c>
      <c r="S1292">
        <v>2.16</v>
      </c>
      <c r="T1292">
        <v>1</v>
      </c>
      <c r="U1292" t="s">
        <v>23</v>
      </c>
      <c r="V1292">
        <f>IF(tbl_Customers[[#This Row],[churn]] = "yes", 1, 0)</f>
        <v>1</v>
      </c>
      <c r="W1292" t="str">
        <f>IF(tbl_Customers[[#This Row],[number_customer_service_calls]] &lt;= 1, "0-1 Calls", IF(tbl_Customers[[#This Row],[number_customer_service_calls]] &lt;= 3, "2-3 Calls", IF(tbl_Customers[[#This Row],[number_customer_service_calls]] &lt;=5, "4-5 Calls", "6+ Calls")))</f>
        <v>0-1 Calls</v>
      </c>
      <c r="X1292" t="str">
        <f>IF(tbl_Customers[[#This Row],[account_length]] &lt;= 50, "0-50", IF(tbl_Customers[[#This Row],[account_length]] &lt;=100, "51-100", IF(tbl_Customers[[#This Row],[account_length]] &lt;= 150, "101-150", "151+")))</f>
        <v>51-100</v>
      </c>
      <c r="Y1292" t="str">
        <f>IF(tbl_Customers[[#This Row],[total_intl_charge]] &lt;= 3, "Low Charges", "High Charges")</f>
        <v>Low Charges</v>
      </c>
      <c r="Z1292" t="str">
        <f>IF(tbl_Customers[[#This Row],[total_eve_calls]]&lt;=80,"Low Calls",
IF(tbl_Customers[[#This Row],[total_eve_calls]]&lt;=120,"Medium Calls","High Calls"))</f>
        <v>Medium Calls</v>
      </c>
      <c r="AA1292" t="str">
        <f>IF(tbl_Customers[[#This Row],[total_eve_charge]]&lt;=15,"Low Charges",
IF(tbl_Customers[[#This Row],[total_eve_charge]]&lt;=20,"Medium Charges","High Charges"))</f>
        <v>Medium Charges</v>
      </c>
      <c r="AB12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92" t="str">
        <f>IF(tbl_Customers[[#This Row],[number_vmail_messages]] = 0, "No Usage", IF(tbl_Customers[[#This Row],[number_vmail_messages]] &lt;= 20, "Low Usage", IF(tbl_Customers[[#This Row],[number_vmail_messages]] &lt;= 40, "Medium Usgae", "High Usage")))</f>
        <v>No Usage</v>
      </c>
      <c r="AD1292" t="str">
        <f>IF(tbl_Customers[[#This Row],[total_day_minutes]]&lt;=150,"Low Usage", IF(tbl_Customers[[#This Row],[total_day_minutes]]&lt;=200,"Medium Usage", IF(tbl_Customers[[#This Row],[total_day_minutes]]&lt;=250,"High Usage","Very High Usage")))</f>
        <v>Very High Usage</v>
      </c>
      <c r="AE1292" t="str">
        <f>IF(tbl_Customers[[#This Row],[total_intl_calls]]&lt;=5,"Low Calls", IF(tbl_Customers[[#This Row],[total_intl_calls]]&lt;=10, "Medium Calls", "High Calls"))</f>
        <v>Medium Calls</v>
      </c>
      <c r="AF12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92" s="36" t="str">
        <f>IF(tbl_Customers[[#This Row],[Churn_Risk_Score]]&gt;=10,"High Risk", IF(tbl_Customers[[#This Row],[Churn_Risk_Score]]&gt;=5,"Medium Risk","Low Risk"))</f>
        <v>Medium Risk</v>
      </c>
    </row>
    <row r="1293" spans="1:33" x14ac:dyDescent="0.35">
      <c r="A1293">
        <v>1292</v>
      </c>
      <c r="B1293" t="s">
        <v>54</v>
      </c>
      <c r="C1293">
        <v>138</v>
      </c>
      <c r="D1293" t="s">
        <v>28</v>
      </c>
      <c r="E1293" t="s">
        <v>23</v>
      </c>
      <c r="F1293" t="s">
        <v>22</v>
      </c>
      <c r="G1293">
        <v>0</v>
      </c>
      <c r="H1293">
        <v>46.5</v>
      </c>
      <c r="I1293">
        <v>104</v>
      </c>
      <c r="J1293">
        <v>7.91</v>
      </c>
      <c r="K1293">
        <v>186</v>
      </c>
      <c r="L1293">
        <v>114</v>
      </c>
      <c r="M1293">
        <v>15.81</v>
      </c>
      <c r="N1293">
        <v>167.5</v>
      </c>
      <c r="O1293">
        <v>95</v>
      </c>
      <c r="P1293">
        <v>7.54</v>
      </c>
      <c r="Q1293">
        <v>9.6</v>
      </c>
      <c r="R1293">
        <v>4</v>
      </c>
      <c r="S1293">
        <v>2.59</v>
      </c>
      <c r="T1293">
        <v>4</v>
      </c>
      <c r="U1293" t="s">
        <v>23</v>
      </c>
      <c r="V1293">
        <f>IF(tbl_Customers[[#This Row],[churn]] = "yes", 1, 0)</f>
        <v>1</v>
      </c>
      <c r="W1293" t="str">
        <f>IF(tbl_Customers[[#This Row],[number_customer_service_calls]] &lt;= 1, "0-1 Calls", IF(tbl_Customers[[#This Row],[number_customer_service_calls]] &lt;= 3, "2-3 Calls", IF(tbl_Customers[[#This Row],[number_customer_service_calls]] &lt;=5, "4-5 Calls", "6+ Calls")))</f>
        <v>4-5 Calls</v>
      </c>
      <c r="X1293" t="str">
        <f>IF(tbl_Customers[[#This Row],[account_length]] &lt;= 50, "0-50", IF(tbl_Customers[[#This Row],[account_length]] &lt;=100, "51-100", IF(tbl_Customers[[#This Row],[account_length]] &lt;= 150, "101-150", "151+")))</f>
        <v>101-150</v>
      </c>
      <c r="Y1293" t="str">
        <f>IF(tbl_Customers[[#This Row],[total_intl_charge]] &lt;= 3, "Low Charges", "High Charges")</f>
        <v>Low Charges</v>
      </c>
      <c r="Z1293" t="str">
        <f>IF(tbl_Customers[[#This Row],[total_eve_calls]]&lt;=80,"Low Calls",
IF(tbl_Customers[[#This Row],[total_eve_calls]]&lt;=120,"Medium Calls","High Calls"))</f>
        <v>Medium Calls</v>
      </c>
      <c r="AA1293" t="str">
        <f>IF(tbl_Customers[[#This Row],[total_eve_charge]]&lt;=15,"Low Charges",
IF(tbl_Customers[[#This Row],[total_eve_charge]]&lt;=20,"Medium Charges","High Charges"))</f>
        <v>Medium Charges</v>
      </c>
      <c r="AB12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293" t="str">
        <f>IF(tbl_Customers[[#This Row],[number_vmail_messages]] = 0, "No Usage", IF(tbl_Customers[[#This Row],[number_vmail_messages]] &lt;= 20, "Low Usage", IF(tbl_Customers[[#This Row],[number_vmail_messages]] &lt;= 40, "Medium Usgae", "High Usage")))</f>
        <v>No Usage</v>
      </c>
      <c r="AD1293" t="str">
        <f>IF(tbl_Customers[[#This Row],[total_day_minutes]]&lt;=150,"Low Usage", IF(tbl_Customers[[#This Row],[total_day_minutes]]&lt;=200,"Medium Usage", IF(tbl_Customers[[#This Row],[total_day_minutes]]&lt;=250,"High Usage","Very High Usage")))</f>
        <v>Low Usage</v>
      </c>
      <c r="AE1293" t="str">
        <f>IF(tbl_Customers[[#This Row],[total_intl_calls]]&lt;=5,"Low Calls", IF(tbl_Customers[[#This Row],[total_intl_calls]]&lt;=10, "Medium Calls", "High Calls"))</f>
        <v>Low Calls</v>
      </c>
      <c r="AF12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93" s="36" t="str">
        <f>IF(tbl_Customers[[#This Row],[Churn_Risk_Score]]&gt;=10,"High Risk", IF(tbl_Customers[[#This Row],[Churn_Risk_Score]]&gt;=5,"Medium Risk","Low Risk"))</f>
        <v>Medium Risk</v>
      </c>
    </row>
    <row r="1294" spans="1:33" x14ac:dyDescent="0.35">
      <c r="A1294">
        <v>1293</v>
      </c>
      <c r="B1294" t="s">
        <v>56</v>
      </c>
      <c r="C1294">
        <v>103</v>
      </c>
      <c r="D1294" t="s">
        <v>21</v>
      </c>
      <c r="E1294" t="s">
        <v>22</v>
      </c>
      <c r="F1294" t="s">
        <v>23</v>
      </c>
      <c r="G1294">
        <v>18</v>
      </c>
      <c r="H1294">
        <v>149.9</v>
      </c>
      <c r="I1294">
        <v>84</v>
      </c>
      <c r="J1294">
        <v>25.48</v>
      </c>
      <c r="K1294">
        <v>170.9</v>
      </c>
      <c r="L1294">
        <v>84</v>
      </c>
      <c r="M1294">
        <v>14.53</v>
      </c>
      <c r="N1294">
        <v>171.5</v>
      </c>
      <c r="O1294">
        <v>112</v>
      </c>
      <c r="P1294">
        <v>7.72</v>
      </c>
      <c r="Q1294">
        <v>11.5</v>
      </c>
      <c r="R1294">
        <v>7</v>
      </c>
      <c r="S1294">
        <v>3.11</v>
      </c>
      <c r="T1294">
        <v>0</v>
      </c>
      <c r="U1294" t="s">
        <v>23</v>
      </c>
      <c r="V1294">
        <f>IF(tbl_Customers[[#This Row],[churn]] = "yes", 1, 0)</f>
        <v>1</v>
      </c>
      <c r="W1294" t="str">
        <f>IF(tbl_Customers[[#This Row],[number_customer_service_calls]] &lt;= 1, "0-1 Calls", IF(tbl_Customers[[#This Row],[number_customer_service_calls]] &lt;= 3, "2-3 Calls", IF(tbl_Customers[[#This Row],[number_customer_service_calls]] &lt;=5, "4-5 Calls", "6+ Calls")))</f>
        <v>0-1 Calls</v>
      </c>
      <c r="X1294" t="str">
        <f>IF(tbl_Customers[[#This Row],[account_length]] &lt;= 50, "0-50", IF(tbl_Customers[[#This Row],[account_length]] &lt;=100, "51-100", IF(tbl_Customers[[#This Row],[account_length]] &lt;= 150, "101-150", "151+")))</f>
        <v>101-150</v>
      </c>
      <c r="Y1294" t="str">
        <f>IF(tbl_Customers[[#This Row],[total_intl_charge]] &lt;= 3, "Low Charges", "High Charges")</f>
        <v>High Charges</v>
      </c>
      <c r="Z1294" t="str">
        <f>IF(tbl_Customers[[#This Row],[total_eve_calls]]&lt;=80,"Low Calls",
IF(tbl_Customers[[#This Row],[total_eve_calls]]&lt;=120,"Medium Calls","High Calls"))</f>
        <v>Medium Calls</v>
      </c>
      <c r="AA1294" t="str">
        <f>IF(tbl_Customers[[#This Row],[total_eve_charge]]&lt;=15,"Low Charges",
IF(tbl_Customers[[#This Row],[total_eve_charge]]&lt;=20,"Medium Charges","High Charges"))</f>
        <v>Low Charges</v>
      </c>
      <c r="AB12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4" t="str">
        <f>IF(tbl_Customers[[#This Row],[number_vmail_messages]] = 0, "No Usage", IF(tbl_Customers[[#This Row],[number_vmail_messages]] &lt;= 20, "Low Usage", IF(tbl_Customers[[#This Row],[number_vmail_messages]] &lt;= 40, "Medium Usgae", "High Usage")))</f>
        <v>Low Usage</v>
      </c>
      <c r="AD1294" t="str">
        <f>IF(tbl_Customers[[#This Row],[total_day_minutes]]&lt;=150,"Low Usage", IF(tbl_Customers[[#This Row],[total_day_minutes]]&lt;=200,"Medium Usage", IF(tbl_Customers[[#This Row],[total_day_minutes]]&lt;=250,"High Usage","Very High Usage")))</f>
        <v>Low Usage</v>
      </c>
      <c r="AE1294" t="str">
        <f>IF(tbl_Customers[[#This Row],[total_intl_calls]]&lt;=5,"Low Calls", IF(tbl_Customers[[#This Row],[total_intl_calls]]&lt;=10, "Medium Calls", "High Calls"))</f>
        <v>Medium Calls</v>
      </c>
      <c r="AF12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94" s="36" t="str">
        <f>IF(tbl_Customers[[#This Row],[Churn_Risk_Score]]&gt;=10,"High Risk", IF(tbl_Customers[[#This Row],[Churn_Risk_Score]]&gt;=5,"Medium Risk","Low Risk"))</f>
        <v>Low Risk</v>
      </c>
    </row>
    <row r="1295" spans="1:33" x14ac:dyDescent="0.35">
      <c r="A1295">
        <v>1294</v>
      </c>
      <c r="B1295" t="s">
        <v>44</v>
      </c>
      <c r="C1295">
        <v>127</v>
      </c>
      <c r="D1295" t="s">
        <v>28</v>
      </c>
      <c r="E1295" t="s">
        <v>23</v>
      </c>
      <c r="F1295" t="s">
        <v>22</v>
      </c>
      <c r="G1295">
        <v>0</v>
      </c>
      <c r="H1295">
        <v>242.2</v>
      </c>
      <c r="I1295">
        <v>102</v>
      </c>
      <c r="J1295">
        <v>41.17</v>
      </c>
      <c r="K1295">
        <v>226.1</v>
      </c>
      <c r="L1295">
        <v>80</v>
      </c>
      <c r="M1295">
        <v>19.22</v>
      </c>
      <c r="N1295">
        <v>252</v>
      </c>
      <c r="O1295">
        <v>96</v>
      </c>
      <c r="P1295">
        <v>11.34</v>
      </c>
      <c r="Q1295">
        <v>13.9</v>
      </c>
      <c r="R1295">
        <v>5</v>
      </c>
      <c r="S1295">
        <v>3.75</v>
      </c>
      <c r="T1295">
        <v>2</v>
      </c>
      <c r="U1295" t="s">
        <v>23</v>
      </c>
      <c r="V1295">
        <f>IF(tbl_Customers[[#This Row],[churn]] = "yes", 1, 0)</f>
        <v>1</v>
      </c>
      <c r="W1295" t="str">
        <f>IF(tbl_Customers[[#This Row],[number_customer_service_calls]] &lt;= 1, "0-1 Calls", IF(tbl_Customers[[#This Row],[number_customer_service_calls]] &lt;= 3, "2-3 Calls", IF(tbl_Customers[[#This Row],[number_customer_service_calls]] &lt;=5, "4-5 Calls", "6+ Calls")))</f>
        <v>2-3 Calls</v>
      </c>
      <c r="X1295" t="str">
        <f>IF(tbl_Customers[[#This Row],[account_length]] &lt;= 50, "0-50", IF(tbl_Customers[[#This Row],[account_length]] &lt;=100, "51-100", IF(tbl_Customers[[#This Row],[account_length]] &lt;= 150, "101-150", "151+")))</f>
        <v>101-150</v>
      </c>
      <c r="Y1295" t="str">
        <f>IF(tbl_Customers[[#This Row],[total_intl_charge]] &lt;= 3, "Low Charges", "High Charges")</f>
        <v>High Charges</v>
      </c>
      <c r="Z1295" t="str">
        <f>IF(tbl_Customers[[#This Row],[total_eve_calls]]&lt;=80,"Low Calls",
IF(tbl_Customers[[#This Row],[total_eve_calls]]&lt;=120,"Medium Calls","High Calls"))</f>
        <v>Low Calls</v>
      </c>
      <c r="AA1295" t="str">
        <f>IF(tbl_Customers[[#This Row],[total_eve_charge]]&lt;=15,"Low Charges",
IF(tbl_Customers[[#This Row],[total_eve_charge]]&lt;=20,"Medium Charges","High Charges"))</f>
        <v>Medium Charges</v>
      </c>
      <c r="AB12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95" t="str">
        <f>IF(tbl_Customers[[#This Row],[number_vmail_messages]] = 0, "No Usage", IF(tbl_Customers[[#This Row],[number_vmail_messages]] &lt;= 20, "Low Usage", IF(tbl_Customers[[#This Row],[number_vmail_messages]] &lt;= 40, "Medium Usgae", "High Usage")))</f>
        <v>No Usage</v>
      </c>
      <c r="AD1295" t="str">
        <f>IF(tbl_Customers[[#This Row],[total_day_minutes]]&lt;=150,"Low Usage", IF(tbl_Customers[[#This Row],[total_day_minutes]]&lt;=200,"Medium Usage", IF(tbl_Customers[[#This Row],[total_day_minutes]]&lt;=250,"High Usage","Very High Usage")))</f>
        <v>High Usage</v>
      </c>
      <c r="AE1295" t="str">
        <f>IF(tbl_Customers[[#This Row],[total_intl_calls]]&lt;=5,"Low Calls", IF(tbl_Customers[[#This Row],[total_intl_calls]]&lt;=10, "Medium Calls", "High Calls"))</f>
        <v>Low Calls</v>
      </c>
      <c r="AF12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95" s="36" t="str">
        <f>IF(tbl_Customers[[#This Row],[Churn_Risk_Score]]&gt;=10,"High Risk", IF(tbl_Customers[[#This Row],[Churn_Risk_Score]]&gt;=5,"Medium Risk","Low Risk"))</f>
        <v>Medium Risk</v>
      </c>
    </row>
    <row r="1296" spans="1:33" x14ac:dyDescent="0.35">
      <c r="A1296">
        <v>1295</v>
      </c>
      <c r="B1296" t="s">
        <v>66</v>
      </c>
      <c r="C1296">
        <v>99</v>
      </c>
      <c r="D1296" t="s">
        <v>21</v>
      </c>
      <c r="E1296" t="s">
        <v>22</v>
      </c>
      <c r="F1296" t="s">
        <v>22</v>
      </c>
      <c r="G1296">
        <v>0</v>
      </c>
      <c r="H1296">
        <v>222.4</v>
      </c>
      <c r="I1296">
        <v>102</v>
      </c>
      <c r="J1296">
        <v>37.81</v>
      </c>
      <c r="K1296">
        <v>185.8</v>
      </c>
      <c r="L1296">
        <v>89</v>
      </c>
      <c r="M1296">
        <v>15.79</v>
      </c>
      <c r="N1296">
        <v>237.7</v>
      </c>
      <c r="O1296">
        <v>81</v>
      </c>
      <c r="P1296">
        <v>10.7</v>
      </c>
      <c r="Q1296">
        <v>12</v>
      </c>
      <c r="R1296">
        <v>8</v>
      </c>
      <c r="S1296">
        <v>3.24</v>
      </c>
      <c r="T1296">
        <v>2</v>
      </c>
      <c r="U1296" t="s">
        <v>22</v>
      </c>
      <c r="V1296">
        <f>IF(tbl_Customers[[#This Row],[churn]] = "yes", 1, 0)</f>
        <v>0</v>
      </c>
      <c r="W1296" t="str">
        <f>IF(tbl_Customers[[#This Row],[number_customer_service_calls]] &lt;= 1, "0-1 Calls", IF(tbl_Customers[[#This Row],[number_customer_service_calls]] &lt;= 3, "2-3 Calls", IF(tbl_Customers[[#This Row],[number_customer_service_calls]] &lt;=5, "4-5 Calls", "6+ Calls")))</f>
        <v>2-3 Calls</v>
      </c>
      <c r="X1296" t="str">
        <f>IF(tbl_Customers[[#This Row],[account_length]] &lt;= 50, "0-50", IF(tbl_Customers[[#This Row],[account_length]] &lt;=100, "51-100", IF(tbl_Customers[[#This Row],[account_length]] &lt;= 150, "101-150", "151+")))</f>
        <v>51-100</v>
      </c>
      <c r="Y1296" t="str">
        <f>IF(tbl_Customers[[#This Row],[total_intl_charge]] &lt;= 3, "Low Charges", "High Charges")</f>
        <v>High Charges</v>
      </c>
      <c r="Z1296" t="str">
        <f>IF(tbl_Customers[[#This Row],[total_eve_calls]]&lt;=80,"Low Calls",
IF(tbl_Customers[[#This Row],[total_eve_calls]]&lt;=120,"Medium Calls","High Calls"))</f>
        <v>Medium Calls</v>
      </c>
      <c r="AA1296" t="str">
        <f>IF(tbl_Customers[[#This Row],[total_eve_charge]]&lt;=15,"Low Charges",
IF(tbl_Customers[[#This Row],[total_eve_charge]]&lt;=20,"Medium Charges","High Charges"))</f>
        <v>Medium Charges</v>
      </c>
      <c r="AB12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6" t="str">
        <f>IF(tbl_Customers[[#This Row],[number_vmail_messages]] = 0, "No Usage", IF(tbl_Customers[[#This Row],[number_vmail_messages]] &lt;= 20, "Low Usage", IF(tbl_Customers[[#This Row],[number_vmail_messages]] &lt;= 40, "Medium Usgae", "High Usage")))</f>
        <v>No Usage</v>
      </c>
      <c r="AD1296" t="str">
        <f>IF(tbl_Customers[[#This Row],[total_day_minutes]]&lt;=150,"Low Usage", IF(tbl_Customers[[#This Row],[total_day_minutes]]&lt;=200,"Medium Usage", IF(tbl_Customers[[#This Row],[total_day_minutes]]&lt;=250,"High Usage","Very High Usage")))</f>
        <v>High Usage</v>
      </c>
      <c r="AE1296" t="str">
        <f>IF(tbl_Customers[[#This Row],[total_intl_calls]]&lt;=5,"Low Calls", IF(tbl_Customers[[#This Row],[total_intl_calls]]&lt;=10, "Medium Calls", "High Calls"))</f>
        <v>Medium Calls</v>
      </c>
      <c r="AF12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96" s="36" t="str">
        <f>IF(tbl_Customers[[#This Row],[Churn_Risk_Score]]&gt;=10,"High Risk", IF(tbl_Customers[[#This Row],[Churn_Risk_Score]]&gt;=5,"Medium Risk","Low Risk"))</f>
        <v>Low Risk</v>
      </c>
    </row>
    <row r="1297" spans="1:33" x14ac:dyDescent="0.35">
      <c r="A1297">
        <v>1296</v>
      </c>
      <c r="B1297" t="s">
        <v>50</v>
      </c>
      <c r="C1297">
        <v>95</v>
      </c>
      <c r="D1297" t="s">
        <v>21</v>
      </c>
      <c r="E1297" t="s">
        <v>22</v>
      </c>
      <c r="F1297" t="s">
        <v>22</v>
      </c>
      <c r="G1297">
        <v>0</v>
      </c>
      <c r="H1297">
        <v>69.400000000000006</v>
      </c>
      <c r="I1297">
        <v>79</v>
      </c>
      <c r="J1297">
        <v>11.8</v>
      </c>
      <c r="K1297">
        <v>190.8</v>
      </c>
      <c r="L1297">
        <v>109</v>
      </c>
      <c r="M1297">
        <v>16.22</v>
      </c>
      <c r="N1297">
        <v>219.9</v>
      </c>
      <c r="O1297">
        <v>102</v>
      </c>
      <c r="P1297">
        <v>9.9</v>
      </c>
      <c r="Q1297">
        <v>8.9</v>
      </c>
      <c r="R1297">
        <v>5</v>
      </c>
      <c r="S1297">
        <v>2.4</v>
      </c>
      <c r="T1297">
        <v>0</v>
      </c>
      <c r="U1297" t="s">
        <v>22</v>
      </c>
      <c r="V1297">
        <f>IF(tbl_Customers[[#This Row],[churn]] = "yes", 1, 0)</f>
        <v>0</v>
      </c>
      <c r="W1297" t="str">
        <f>IF(tbl_Customers[[#This Row],[number_customer_service_calls]] &lt;= 1, "0-1 Calls", IF(tbl_Customers[[#This Row],[number_customer_service_calls]] &lt;= 3, "2-3 Calls", IF(tbl_Customers[[#This Row],[number_customer_service_calls]] &lt;=5, "4-5 Calls", "6+ Calls")))</f>
        <v>0-1 Calls</v>
      </c>
      <c r="X1297" t="str">
        <f>IF(tbl_Customers[[#This Row],[account_length]] &lt;= 50, "0-50", IF(tbl_Customers[[#This Row],[account_length]] &lt;=100, "51-100", IF(tbl_Customers[[#This Row],[account_length]] &lt;= 150, "101-150", "151+")))</f>
        <v>51-100</v>
      </c>
      <c r="Y1297" t="str">
        <f>IF(tbl_Customers[[#This Row],[total_intl_charge]] &lt;= 3, "Low Charges", "High Charges")</f>
        <v>Low Charges</v>
      </c>
      <c r="Z1297" t="str">
        <f>IF(tbl_Customers[[#This Row],[total_eve_calls]]&lt;=80,"Low Calls",
IF(tbl_Customers[[#This Row],[total_eve_calls]]&lt;=120,"Medium Calls","High Calls"))</f>
        <v>Medium Calls</v>
      </c>
      <c r="AA1297" t="str">
        <f>IF(tbl_Customers[[#This Row],[total_eve_charge]]&lt;=15,"Low Charges",
IF(tbl_Customers[[#This Row],[total_eve_charge]]&lt;=20,"Medium Charges","High Charges"))</f>
        <v>Medium Charges</v>
      </c>
      <c r="AB12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97" t="str">
        <f>IF(tbl_Customers[[#This Row],[number_vmail_messages]] = 0, "No Usage", IF(tbl_Customers[[#This Row],[number_vmail_messages]] &lt;= 20, "Low Usage", IF(tbl_Customers[[#This Row],[number_vmail_messages]] &lt;= 40, "Medium Usgae", "High Usage")))</f>
        <v>No Usage</v>
      </c>
      <c r="AD1297" t="str">
        <f>IF(tbl_Customers[[#This Row],[total_day_minutes]]&lt;=150,"Low Usage", IF(tbl_Customers[[#This Row],[total_day_minutes]]&lt;=200,"Medium Usage", IF(tbl_Customers[[#This Row],[total_day_minutes]]&lt;=250,"High Usage","Very High Usage")))</f>
        <v>Low Usage</v>
      </c>
      <c r="AE1297" t="str">
        <f>IF(tbl_Customers[[#This Row],[total_intl_calls]]&lt;=5,"Low Calls", IF(tbl_Customers[[#This Row],[total_intl_calls]]&lt;=10, "Medium Calls", "High Calls"))</f>
        <v>Low Calls</v>
      </c>
      <c r="AF12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97" s="36" t="str">
        <f>IF(tbl_Customers[[#This Row],[Churn_Risk_Score]]&gt;=10,"High Risk", IF(tbl_Customers[[#This Row],[Churn_Risk_Score]]&gt;=5,"Medium Risk","Low Risk"))</f>
        <v>Low Risk</v>
      </c>
    </row>
    <row r="1298" spans="1:33" x14ac:dyDescent="0.35">
      <c r="A1298">
        <v>1297</v>
      </c>
      <c r="B1298" t="s">
        <v>31</v>
      </c>
      <c r="C1298">
        <v>113</v>
      </c>
      <c r="D1298" t="s">
        <v>21</v>
      </c>
      <c r="E1298" t="s">
        <v>22</v>
      </c>
      <c r="F1298" t="s">
        <v>22</v>
      </c>
      <c r="G1298">
        <v>0</v>
      </c>
      <c r="H1298">
        <v>61.2</v>
      </c>
      <c r="I1298">
        <v>111</v>
      </c>
      <c r="J1298">
        <v>10.4</v>
      </c>
      <c r="K1298">
        <v>92.3</v>
      </c>
      <c r="L1298">
        <v>88</v>
      </c>
      <c r="M1298">
        <v>7.85</v>
      </c>
      <c r="N1298">
        <v>197.4</v>
      </c>
      <c r="O1298">
        <v>114</v>
      </c>
      <c r="P1298">
        <v>8.8800000000000008</v>
      </c>
      <c r="Q1298">
        <v>13.7</v>
      </c>
      <c r="R1298">
        <v>3</v>
      </c>
      <c r="S1298">
        <v>3.7</v>
      </c>
      <c r="T1298">
        <v>5</v>
      </c>
      <c r="U1298" t="s">
        <v>23</v>
      </c>
      <c r="V1298">
        <f>IF(tbl_Customers[[#This Row],[churn]] = "yes", 1, 0)</f>
        <v>1</v>
      </c>
      <c r="W1298" t="str">
        <f>IF(tbl_Customers[[#This Row],[number_customer_service_calls]] &lt;= 1, "0-1 Calls", IF(tbl_Customers[[#This Row],[number_customer_service_calls]] &lt;= 3, "2-3 Calls", IF(tbl_Customers[[#This Row],[number_customer_service_calls]] &lt;=5, "4-5 Calls", "6+ Calls")))</f>
        <v>4-5 Calls</v>
      </c>
      <c r="X1298" t="str">
        <f>IF(tbl_Customers[[#This Row],[account_length]] &lt;= 50, "0-50", IF(tbl_Customers[[#This Row],[account_length]] &lt;=100, "51-100", IF(tbl_Customers[[#This Row],[account_length]] &lt;= 150, "101-150", "151+")))</f>
        <v>101-150</v>
      </c>
      <c r="Y1298" t="str">
        <f>IF(tbl_Customers[[#This Row],[total_intl_charge]] &lt;= 3, "Low Charges", "High Charges")</f>
        <v>High Charges</v>
      </c>
      <c r="Z1298" t="str">
        <f>IF(tbl_Customers[[#This Row],[total_eve_calls]]&lt;=80,"Low Calls",
IF(tbl_Customers[[#This Row],[total_eve_calls]]&lt;=120,"Medium Calls","High Calls"))</f>
        <v>Medium Calls</v>
      </c>
      <c r="AA1298" t="str">
        <f>IF(tbl_Customers[[#This Row],[total_eve_charge]]&lt;=15,"Low Charges",
IF(tbl_Customers[[#This Row],[total_eve_charge]]&lt;=20,"Medium Charges","High Charges"))</f>
        <v>Low Charges</v>
      </c>
      <c r="AB12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8" t="str">
        <f>IF(tbl_Customers[[#This Row],[number_vmail_messages]] = 0, "No Usage", IF(tbl_Customers[[#This Row],[number_vmail_messages]] &lt;= 20, "Low Usage", IF(tbl_Customers[[#This Row],[number_vmail_messages]] &lt;= 40, "Medium Usgae", "High Usage")))</f>
        <v>No Usage</v>
      </c>
      <c r="AD1298" t="str">
        <f>IF(tbl_Customers[[#This Row],[total_day_minutes]]&lt;=150,"Low Usage", IF(tbl_Customers[[#This Row],[total_day_minutes]]&lt;=200,"Medium Usage", IF(tbl_Customers[[#This Row],[total_day_minutes]]&lt;=250,"High Usage","Very High Usage")))</f>
        <v>Low Usage</v>
      </c>
      <c r="AE1298" t="str">
        <f>IF(tbl_Customers[[#This Row],[total_intl_calls]]&lt;=5,"Low Calls", IF(tbl_Customers[[#This Row],[total_intl_calls]]&lt;=10, "Medium Calls", "High Calls"))</f>
        <v>Low Calls</v>
      </c>
      <c r="AF12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98" s="36" t="str">
        <f>IF(tbl_Customers[[#This Row],[Churn_Risk_Score]]&gt;=10,"High Risk", IF(tbl_Customers[[#This Row],[Churn_Risk_Score]]&gt;=5,"Medium Risk","Low Risk"))</f>
        <v>Medium Risk</v>
      </c>
    </row>
    <row r="1299" spans="1:33" x14ac:dyDescent="0.35">
      <c r="A1299">
        <v>1298</v>
      </c>
      <c r="B1299" t="s">
        <v>73</v>
      </c>
      <c r="C1299">
        <v>128</v>
      </c>
      <c r="D1299" t="s">
        <v>25</v>
      </c>
      <c r="E1299" t="s">
        <v>23</v>
      </c>
      <c r="F1299" t="s">
        <v>22</v>
      </c>
      <c r="G1299">
        <v>0</v>
      </c>
      <c r="H1299">
        <v>245.2</v>
      </c>
      <c r="I1299">
        <v>112</v>
      </c>
      <c r="J1299">
        <v>41.68</v>
      </c>
      <c r="K1299">
        <v>101.5</v>
      </c>
      <c r="L1299">
        <v>101</v>
      </c>
      <c r="M1299">
        <v>8.6300000000000008</v>
      </c>
      <c r="N1299">
        <v>152.30000000000001</v>
      </c>
      <c r="O1299">
        <v>116</v>
      </c>
      <c r="P1299">
        <v>6.85</v>
      </c>
      <c r="Q1299">
        <v>10.7</v>
      </c>
      <c r="R1299">
        <v>5</v>
      </c>
      <c r="S1299">
        <v>2.89</v>
      </c>
      <c r="T1299">
        <v>0</v>
      </c>
      <c r="U1299" t="s">
        <v>22</v>
      </c>
      <c r="V1299">
        <f>IF(tbl_Customers[[#This Row],[churn]] = "yes", 1, 0)</f>
        <v>0</v>
      </c>
      <c r="W1299" t="str">
        <f>IF(tbl_Customers[[#This Row],[number_customer_service_calls]] &lt;= 1, "0-1 Calls", IF(tbl_Customers[[#This Row],[number_customer_service_calls]] &lt;= 3, "2-3 Calls", IF(tbl_Customers[[#This Row],[number_customer_service_calls]] &lt;=5, "4-5 Calls", "6+ Calls")))</f>
        <v>0-1 Calls</v>
      </c>
      <c r="X1299" t="str">
        <f>IF(tbl_Customers[[#This Row],[account_length]] &lt;= 50, "0-50", IF(tbl_Customers[[#This Row],[account_length]] &lt;=100, "51-100", IF(tbl_Customers[[#This Row],[account_length]] &lt;= 150, "101-150", "151+")))</f>
        <v>101-150</v>
      </c>
      <c r="Y1299" t="str">
        <f>IF(tbl_Customers[[#This Row],[total_intl_charge]] &lt;= 3, "Low Charges", "High Charges")</f>
        <v>Low Charges</v>
      </c>
      <c r="Z1299" t="str">
        <f>IF(tbl_Customers[[#This Row],[total_eve_calls]]&lt;=80,"Low Calls",
IF(tbl_Customers[[#This Row],[total_eve_calls]]&lt;=120,"Medium Calls","High Calls"))</f>
        <v>Medium Calls</v>
      </c>
      <c r="AA1299" t="str">
        <f>IF(tbl_Customers[[#This Row],[total_eve_charge]]&lt;=15,"Low Charges",
IF(tbl_Customers[[#This Row],[total_eve_charge]]&lt;=20,"Medium Charges","High Charges"))</f>
        <v>Low Charges</v>
      </c>
      <c r="AB12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9" t="str">
        <f>IF(tbl_Customers[[#This Row],[number_vmail_messages]] = 0, "No Usage", IF(tbl_Customers[[#This Row],[number_vmail_messages]] &lt;= 20, "Low Usage", IF(tbl_Customers[[#This Row],[number_vmail_messages]] &lt;= 40, "Medium Usgae", "High Usage")))</f>
        <v>No Usage</v>
      </c>
      <c r="AD1299" t="str">
        <f>IF(tbl_Customers[[#This Row],[total_day_minutes]]&lt;=150,"Low Usage", IF(tbl_Customers[[#This Row],[total_day_minutes]]&lt;=200,"Medium Usage", IF(tbl_Customers[[#This Row],[total_day_minutes]]&lt;=250,"High Usage","Very High Usage")))</f>
        <v>High Usage</v>
      </c>
      <c r="AE1299" t="str">
        <f>IF(tbl_Customers[[#This Row],[total_intl_calls]]&lt;=5,"Low Calls", IF(tbl_Customers[[#This Row],[total_intl_calls]]&lt;=10, "Medium Calls", "High Calls"))</f>
        <v>Low Calls</v>
      </c>
      <c r="AF12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99" s="36" t="str">
        <f>IF(tbl_Customers[[#This Row],[Churn_Risk_Score]]&gt;=10,"High Risk", IF(tbl_Customers[[#This Row],[Churn_Risk_Score]]&gt;=5,"Medium Risk","Low Risk"))</f>
        <v>Low Risk</v>
      </c>
    </row>
    <row r="1300" spans="1:33" x14ac:dyDescent="0.35">
      <c r="A1300">
        <v>1299</v>
      </c>
      <c r="B1300" t="s">
        <v>63</v>
      </c>
      <c r="C1300">
        <v>81</v>
      </c>
      <c r="D1300" t="s">
        <v>28</v>
      </c>
      <c r="E1300" t="s">
        <v>23</v>
      </c>
      <c r="F1300" t="s">
        <v>22</v>
      </c>
      <c r="G1300">
        <v>0</v>
      </c>
      <c r="H1300">
        <v>227.4</v>
      </c>
      <c r="I1300">
        <v>105</v>
      </c>
      <c r="J1300">
        <v>38.659999999999997</v>
      </c>
      <c r="K1300">
        <v>211.5</v>
      </c>
      <c r="L1300">
        <v>120</v>
      </c>
      <c r="M1300">
        <v>17.98</v>
      </c>
      <c r="N1300">
        <v>258.2</v>
      </c>
      <c r="O1300">
        <v>113</v>
      </c>
      <c r="P1300">
        <v>11.62</v>
      </c>
      <c r="Q1300">
        <v>11.9</v>
      </c>
      <c r="R1300">
        <v>3</v>
      </c>
      <c r="S1300">
        <v>3.21</v>
      </c>
      <c r="T1300">
        <v>0</v>
      </c>
      <c r="U1300" t="s">
        <v>22</v>
      </c>
      <c r="V1300">
        <f>IF(tbl_Customers[[#This Row],[churn]] = "yes", 1, 0)</f>
        <v>0</v>
      </c>
      <c r="W1300" t="str">
        <f>IF(tbl_Customers[[#This Row],[number_customer_service_calls]] &lt;= 1, "0-1 Calls", IF(tbl_Customers[[#This Row],[number_customer_service_calls]] &lt;= 3, "2-3 Calls", IF(tbl_Customers[[#This Row],[number_customer_service_calls]] &lt;=5, "4-5 Calls", "6+ Calls")))</f>
        <v>0-1 Calls</v>
      </c>
      <c r="X1300" t="str">
        <f>IF(tbl_Customers[[#This Row],[account_length]] &lt;= 50, "0-50", IF(tbl_Customers[[#This Row],[account_length]] &lt;=100, "51-100", IF(tbl_Customers[[#This Row],[account_length]] &lt;= 150, "101-150", "151+")))</f>
        <v>51-100</v>
      </c>
      <c r="Y1300" t="str">
        <f>IF(tbl_Customers[[#This Row],[total_intl_charge]] &lt;= 3, "Low Charges", "High Charges")</f>
        <v>High Charges</v>
      </c>
      <c r="Z1300" t="str">
        <f>IF(tbl_Customers[[#This Row],[total_eve_calls]]&lt;=80,"Low Calls",
IF(tbl_Customers[[#This Row],[total_eve_calls]]&lt;=120,"Medium Calls","High Calls"))</f>
        <v>Medium Calls</v>
      </c>
      <c r="AA1300" t="str">
        <f>IF(tbl_Customers[[#This Row],[total_eve_charge]]&lt;=15,"Low Charges",
IF(tbl_Customers[[#This Row],[total_eve_charge]]&lt;=20,"Medium Charges","High Charges"))</f>
        <v>Medium Charges</v>
      </c>
      <c r="AB13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00" t="str">
        <f>IF(tbl_Customers[[#This Row],[number_vmail_messages]] = 0, "No Usage", IF(tbl_Customers[[#This Row],[number_vmail_messages]] &lt;= 20, "Low Usage", IF(tbl_Customers[[#This Row],[number_vmail_messages]] &lt;= 40, "Medium Usgae", "High Usage")))</f>
        <v>No Usage</v>
      </c>
      <c r="AD1300" t="str">
        <f>IF(tbl_Customers[[#This Row],[total_day_minutes]]&lt;=150,"Low Usage", IF(tbl_Customers[[#This Row],[total_day_minutes]]&lt;=200,"Medium Usage", IF(tbl_Customers[[#This Row],[total_day_minutes]]&lt;=250,"High Usage","Very High Usage")))</f>
        <v>High Usage</v>
      </c>
      <c r="AE1300" t="str">
        <f>IF(tbl_Customers[[#This Row],[total_intl_calls]]&lt;=5,"Low Calls", IF(tbl_Customers[[#This Row],[total_intl_calls]]&lt;=10, "Medium Calls", "High Calls"))</f>
        <v>Low Calls</v>
      </c>
      <c r="AF13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00" s="36" t="str">
        <f>IF(tbl_Customers[[#This Row],[Churn_Risk_Score]]&gt;=10,"High Risk", IF(tbl_Customers[[#This Row],[Churn_Risk_Score]]&gt;=5,"Medium Risk","Low Risk"))</f>
        <v>Medium Risk</v>
      </c>
    </row>
    <row r="1301" spans="1:33" x14ac:dyDescent="0.35">
      <c r="A1301">
        <v>1300</v>
      </c>
      <c r="B1301" t="s">
        <v>50</v>
      </c>
      <c r="C1301">
        <v>57</v>
      </c>
      <c r="D1301" t="s">
        <v>28</v>
      </c>
      <c r="E1301" t="s">
        <v>22</v>
      </c>
      <c r="F1301" t="s">
        <v>22</v>
      </c>
      <c r="G1301">
        <v>0</v>
      </c>
      <c r="H1301">
        <v>192.8</v>
      </c>
      <c r="I1301">
        <v>68</v>
      </c>
      <c r="J1301">
        <v>32.78</v>
      </c>
      <c r="K1301">
        <v>158</v>
      </c>
      <c r="L1301">
        <v>86</v>
      </c>
      <c r="M1301">
        <v>13.43</v>
      </c>
      <c r="N1301">
        <v>235.5</v>
      </c>
      <c r="O1301">
        <v>105</v>
      </c>
      <c r="P1301">
        <v>10.6</v>
      </c>
      <c r="Q1301">
        <v>12.7</v>
      </c>
      <c r="R1301">
        <v>6</v>
      </c>
      <c r="S1301">
        <v>3.43</v>
      </c>
      <c r="T1301">
        <v>1</v>
      </c>
      <c r="U1301" t="s">
        <v>22</v>
      </c>
      <c r="V1301">
        <f>IF(tbl_Customers[[#This Row],[churn]] = "yes", 1, 0)</f>
        <v>0</v>
      </c>
      <c r="W1301" t="str">
        <f>IF(tbl_Customers[[#This Row],[number_customer_service_calls]] &lt;= 1, "0-1 Calls", IF(tbl_Customers[[#This Row],[number_customer_service_calls]] &lt;= 3, "2-3 Calls", IF(tbl_Customers[[#This Row],[number_customer_service_calls]] &lt;=5, "4-5 Calls", "6+ Calls")))</f>
        <v>0-1 Calls</v>
      </c>
      <c r="X1301" t="str">
        <f>IF(tbl_Customers[[#This Row],[account_length]] &lt;= 50, "0-50", IF(tbl_Customers[[#This Row],[account_length]] &lt;=100, "51-100", IF(tbl_Customers[[#This Row],[account_length]] &lt;= 150, "101-150", "151+")))</f>
        <v>51-100</v>
      </c>
      <c r="Y1301" t="str">
        <f>IF(tbl_Customers[[#This Row],[total_intl_charge]] &lt;= 3, "Low Charges", "High Charges")</f>
        <v>High Charges</v>
      </c>
      <c r="Z1301" t="str">
        <f>IF(tbl_Customers[[#This Row],[total_eve_calls]]&lt;=80,"Low Calls",
IF(tbl_Customers[[#This Row],[total_eve_calls]]&lt;=120,"Medium Calls","High Calls"))</f>
        <v>Medium Calls</v>
      </c>
      <c r="AA1301" t="str">
        <f>IF(tbl_Customers[[#This Row],[total_eve_charge]]&lt;=15,"Low Charges",
IF(tbl_Customers[[#This Row],[total_eve_charge]]&lt;=20,"Medium Charges","High Charges"))</f>
        <v>Low Charges</v>
      </c>
      <c r="AB13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1" t="str">
        <f>IF(tbl_Customers[[#This Row],[number_vmail_messages]] = 0, "No Usage", IF(tbl_Customers[[#This Row],[number_vmail_messages]] &lt;= 20, "Low Usage", IF(tbl_Customers[[#This Row],[number_vmail_messages]] &lt;= 40, "Medium Usgae", "High Usage")))</f>
        <v>No Usage</v>
      </c>
      <c r="AD1301" t="str">
        <f>IF(tbl_Customers[[#This Row],[total_day_minutes]]&lt;=150,"Low Usage", IF(tbl_Customers[[#This Row],[total_day_minutes]]&lt;=200,"Medium Usage", IF(tbl_Customers[[#This Row],[total_day_minutes]]&lt;=250,"High Usage","Very High Usage")))</f>
        <v>Medium Usage</v>
      </c>
      <c r="AE1301" t="str">
        <f>IF(tbl_Customers[[#This Row],[total_intl_calls]]&lt;=5,"Low Calls", IF(tbl_Customers[[#This Row],[total_intl_calls]]&lt;=10, "Medium Calls", "High Calls"))</f>
        <v>Medium Calls</v>
      </c>
      <c r="AF13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1" s="36" t="str">
        <f>IF(tbl_Customers[[#This Row],[Churn_Risk_Score]]&gt;=10,"High Risk", IF(tbl_Customers[[#This Row],[Churn_Risk_Score]]&gt;=5,"Medium Risk","Low Risk"))</f>
        <v>Low Risk</v>
      </c>
    </row>
    <row r="1302" spans="1:33" x14ac:dyDescent="0.35">
      <c r="A1302">
        <v>1301</v>
      </c>
      <c r="B1302" t="s">
        <v>67</v>
      </c>
      <c r="C1302">
        <v>140</v>
      </c>
      <c r="D1302" t="s">
        <v>25</v>
      </c>
      <c r="E1302" t="s">
        <v>22</v>
      </c>
      <c r="F1302" t="s">
        <v>22</v>
      </c>
      <c r="G1302">
        <v>0</v>
      </c>
      <c r="H1302">
        <v>162.6</v>
      </c>
      <c r="I1302">
        <v>98</v>
      </c>
      <c r="J1302">
        <v>27.64</v>
      </c>
      <c r="K1302">
        <v>206.2</v>
      </c>
      <c r="L1302">
        <v>109</v>
      </c>
      <c r="M1302">
        <v>17.53</v>
      </c>
      <c r="N1302">
        <v>141.6</v>
      </c>
      <c r="O1302">
        <v>66</v>
      </c>
      <c r="P1302">
        <v>6.37</v>
      </c>
      <c r="Q1302">
        <v>8.1999999999999993</v>
      </c>
      <c r="R1302">
        <v>2</v>
      </c>
      <c r="S1302">
        <v>2.21</v>
      </c>
      <c r="T1302">
        <v>1</v>
      </c>
      <c r="U1302" t="s">
        <v>22</v>
      </c>
      <c r="V1302">
        <f>IF(tbl_Customers[[#This Row],[churn]] = "yes", 1, 0)</f>
        <v>0</v>
      </c>
      <c r="W1302" t="str">
        <f>IF(tbl_Customers[[#This Row],[number_customer_service_calls]] &lt;= 1, "0-1 Calls", IF(tbl_Customers[[#This Row],[number_customer_service_calls]] &lt;= 3, "2-3 Calls", IF(tbl_Customers[[#This Row],[number_customer_service_calls]] &lt;=5, "4-5 Calls", "6+ Calls")))</f>
        <v>0-1 Calls</v>
      </c>
      <c r="X1302" t="str">
        <f>IF(tbl_Customers[[#This Row],[account_length]] &lt;= 50, "0-50", IF(tbl_Customers[[#This Row],[account_length]] &lt;=100, "51-100", IF(tbl_Customers[[#This Row],[account_length]] &lt;= 150, "101-150", "151+")))</f>
        <v>101-150</v>
      </c>
      <c r="Y1302" t="str">
        <f>IF(tbl_Customers[[#This Row],[total_intl_charge]] &lt;= 3, "Low Charges", "High Charges")</f>
        <v>Low Charges</v>
      </c>
      <c r="Z1302" t="str">
        <f>IF(tbl_Customers[[#This Row],[total_eve_calls]]&lt;=80,"Low Calls",
IF(tbl_Customers[[#This Row],[total_eve_calls]]&lt;=120,"Medium Calls","High Calls"))</f>
        <v>Medium Calls</v>
      </c>
      <c r="AA1302" t="str">
        <f>IF(tbl_Customers[[#This Row],[total_eve_charge]]&lt;=15,"Low Charges",
IF(tbl_Customers[[#This Row],[total_eve_charge]]&lt;=20,"Medium Charges","High Charges"))</f>
        <v>Medium Charges</v>
      </c>
      <c r="AB13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2" t="str">
        <f>IF(tbl_Customers[[#This Row],[number_vmail_messages]] = 0, "No Usage", IF(tbl_Customers[[#This Row],[number_vmail_messages]] &lt;= 20, "Low Usage", IF(tbl_Customers[[#This Row],[number_vmail_messages]] &lt;= 40, "Medium Usgae", "High Usage")))</f>
        <v>No Usage</v>
      </c>
      <c r="AD1302" t="str">
        <f>IF(tbl_Customers[[#This Row],[total_day_minutes]]&lt;=150,"Low Usage", IF(tbl_Customers[[#This Row],[total_day_minutes]]&lt;=200,"Medium Usage", IF(tbl_Customers[[#This Row],[total_day_minutes]]&lt;=250,"High Usage","Very High Usage")))</f>
        <v>Medium Usage</v>
      </c>
      <c r="AE1302" t="str">
        <f>IF(tbl_Customers[[#This Row],[total_intl_calls]]&lt;=5,"Low Calls", IF(tbl_Customers[[#This Row],[total_intl_calls]]&lt;=10, "Medium Calls", "High Calls"))</f>
        <v>Low Calls</v>
      </c>
      <c r="AF13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02" s="36" t="str">
        <f>IF(tbl_Customers[[#This Row],[Churn_Risk_Score]]&gt;=10,"High Risk", IF(tbl_Customers[[#This Row],[Churn_Risk_Score]]&gt;=5,"Medium Risk","Low Risk"))</f>
        <v>Low Risk</v>
      </c>
    </row>
    <row r="1303" spans="1:33" x14ac:dyDescent="0.35">
      <c r="A1303">
        <v>1302</v>
      </c>
      <c r="B1303" t="s">
        <v>49</v>
      </c>
      <c r="C1303">
        <v>102</v>
      </c>
      <c r="D1303" t="s">
        <v>21</v>
      </c>
      <c r="E1303" t="s">
        <v>22</v>
      </c>
      <c r="F1303" t="s">
        <v>22</v>
      </c>
      <c r="G1303">
        <v>0</v>
      </c>
      <c r="H1303">
        <v>271.10000000000002</v>
      </c>
      <c r="I1303">
        <v>80</v>
      </c>
      <c r="J1303">
        <v>46.09</v>
      </c>
      <c r="K1303">
        <v>172</v>
      </c>
      <c r="L1303">
        <v>133</v>
      </c>
      <c r="M1303">
        <v>14.62</v>
      </c>
      <c r="N1303">
        <v>169.2</v>
      </c>
      <c r="O1303">
        <v>105</v>
      </c>
      <c r="P1303">
        <v>7.61</v>
      </c>
      <c r="Q1303">
        <v>10.3</v>
      </c>
      <c r="R1303">
        <v>5</v>
      </c>
      <c r="S1303">
        <v>2.78</v>
      </c>
      <c r="T1303">
        <v>1</v>
      </c>
      <c r="U1303" t="s">
        <v>22</v>
      </c>
      <c r="V1303">
        <f>IF(tbl_Customers[[#This Row],[churn]] = "yes", 1, 0)</f>
        <v>0</v>
      </c>
      <c r="W1303" t="str">
        <f>IF(tbl_Customers[[#This Row],[number_customer_service_calls]] &lt;= 1, "0-1 Calls", IF(tbl_Customers[[#This Row],[number_customer_service_calls]] &lt;= 3, "2-3 Calls", IF(tbl_Customers[[#This Row],[number_customer_service_calls]] &lt;=5, "4-5 Calls", "6+ Calls")))</f>
        <v>0-1 Calls</v>
      </c>
      <c r="X1303" t="str">
        <f>IF(tbl_Customers[[#This Row],[account_length]] &lt;= 50, "0-50", IF(tbl_Customers[[#This Row],[account_length]] &lt;=100, "51-100", IF(tbl_Customers[[#This Row],[account_length]] &lt;= 150, "101-150", "151+")))</f>
        <v>101-150</v>
      </c>
      <c r="Y1303" t="str">
        <f>IF(tbl_Customers[[#This Row],[total_intl_charge]] &lt;= 3, "Low Charges", "High Charges")</f>
        <v>Low Charges</v>
      </c>
      <c r="Z1303" t="str">
        <f>IF(tbl_Customers[[#This Row],[total_eve_calls]]&lt;=80,"Low Calls",
IF(tbl_Customers[[#This Row],[total_eve_calls]]&lt;=120,"Medium Calls","High Calls"))</f>
        <v>High Calls</v>
      </c>
      <c r="AA1303" t="str">
        <f>IF(tbl_Customers[[#This Row],[total_eve_charge]]&lt;=15,"Low Charges",
IF(tbl_Customers[[#This Row],[total_eve_charge]]&lt;=20,"Medium Charges","High Charges"))</f>
        <v>Low Charges</v>
      </c>
      <c r="AB13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3" t="str">
        <f>IF(tbl_Customers[[#This Row],[number_vmail_messages]] = 0, "No Usage", IF(tbl_Customers[[#This Row],[number_vmail_messages]] &lt;= 20, "Low Usage", IF(tbl_Customers[[#This Row],[number_vmail_messages]] &lt;= 40, "Medium Usgae", "High Usage")))</f>
        <v>No Usage</v>
      </c>
      <c r="AD1303" t="str">
        <f>IF(tbl_Customers[[#This Row],[total_day_minutes]]&lt;=150,"Low Usage", IF(tbl_Customers[[#This Row],[total_day_minutes]]&lt;=200,"Medium Usage", IF(tbl_Customers[[#This Row],[total_day_minutes]]&lt;=250,"High Usage","Very High Usage")))</f>
        <v>Very High Usage</v>
      </c>
      <c r="AE1303" t="str">
        <f>IF(tbl_Customers[[#This Row],[total_intl_calls]]&lt;=5,"Low Calls", IF(tbl_Customers[[#This Row],[total_intl_calls]]&lt;=10, "Medium Calls", "High Calls"))</f>
        <v>Low Calls</v>
      </c>
      <c r="AF13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303" s="36" t="str">
        <f>IF(tbl_Customers[[#This Row],[Churn_Risk_Score]]&gt;=10,"High Risk", IF(tbl_Customers[[#This Row],[Churn_Risk_Score]]&gt;=5,"Medium Risk","Low Risk"))</f>
        <v>Medium Risk</v>
      </c>
    </row>
    <row r="1304" spans="1:33" x14ac:dyDescent="0.35">
      <c r="A1304">
        <v>1303</v>
      </c>
      <c r="B1304" t="s">
        <v>74</v>
      </c>
      <c r="C1304">
        <v>107</v>
      </c>
      <c r="D1304" t="s">
        <v>25</v>
      </c>
      <c r="E1304" t="s">
        <v>22</v>
      </c>
      <c r="F1304" t="s">
        <v>22</v>
      </c>
      <c r="G1304">
        <v>0</v>
      </c>
      <c r="H1304">
        <v>103.4</v>
      </c>
      <c r="I1304">
        <v>94</v>
      </c>
      <c r="J1304">
        <v>17.579999999999998</v>
      </c>
      <c r="K1304">
        <v>189.3</v>
      </c>
      <c r="L1304">
        <v>125</v>
      </c>
      <c r="M1304">
        <v>16.09</v>
      </c>
      <c r="N1304">
        <v>227.2</v>
      </c>
      <c r="O1304">
        <v>125</v>
      </c>
      <c r="P1304">
        <v>10.220000000000001</v>
      </c>
      <c r="Q1304">
        <v>14.4</v>
      </c>
      <c r="R1304">
        <v>3</v>
      </c>
      <c r="S1304">
        <v>3.89</v>
      </c>
      <c r="T1304">
        <v>1</v>
      </c>
      <c r="U1304" t="s">
        <v>22</v>
      </c>
      <c r="V1304">
        <f>IF(tbl_Customers[[#This Row],[churn]] = "yes", 1, 0)</f>
        <v>0</v>
      </c>
      <c r="W1304" t="str">
        <f>IF(tbl_Customers[[#This Row],[number_customer_service_calls]] &lt;= 1, "0-1 Calls", IF(tbl_Customers[[#This Row],[number_customer_service_calls]] &lt;= 3, "2-3 Calls", IF(tbl_Customers[[#This Row],[number_customer_service_calls]] &lt;=5, "4-5 Calls", "6+ Calls")))</f>
        <v>0-1 Calls</v>
      </c>
      <c r="X1304" t="str">
        <f>IF(tbl_Customers[[#This Row],[account_length]] &lt;= 50, "0-50", IF(tbl_Customers[[#This Row],[account_length]] &lt;=100, "51-100", IF(tbl_Customers[[#This Row],[account_length]] &lt;= 150, "101-150", "151+")))</f>
        <v>101-150</v>
      </c>
      <c r="Y1304" t="str">
        <f>IF(tbl_Customers[[#This Row],[total_intl_charge]] &lt;= 3, "Low Charges", "High Charges")</f>
        <v>High Charges</v>
      </c>
      <c r="Z1304" t="str">
        <f>IF(tbl_Customers[[#This Row],[total_eve_calls]]&lt;=80,"Low Calls",
IF(tbl_Customers[[#This Row],[total_eve_calls]]&lt;=120,"Medium Calls","High Calls"))</f>
        <v>High Calls</v>
      </c>
      <c r="AA1304" t="str">
        <f>IF(tbl_Customers[[#This Row],[total_eve_charge]]&lt;=15,"Low Charges",
IF(tbl_Customers[[#This Row],[total_eve_charge]]&lt;=20,"Medium Charges","High Charges"))</f>
        <v>Medium Charges</v>
      </c>
      <c r="AB13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4" t="str">
        <f>IF(tbl_Customers[[#This Row],[number_vmail_messages]] = 0, "No Usage", IF(tbl_Customers[[#This Row],[number_vmail_messages]] &lt;= 20, "Low Usage", IF(tbl_Customers[[#This Row],[number_vmail_messages]] &lt;= 40, "Medium Usgae", "High Usage")))</f>
        <v>No Usage</v>
      </c>
      <c r="AD1304" t="str">
        <f>IF(tbl_Customers[[#This Row],[total_day_minutes]]&lt;=150,"Low Usage", IF(tbl_Customers[[#This Row],[total_day_minutes]]&lt;=200,"Medium Usage", IF(tbl_Customers[[#This Row],[total_day_minutes]]&lt;=250,"High Usage","Very High Usage")))</f>
        <v>Low Usage</v>
      </c>
      <c r="AE1304" t="str">
        <f>IF(tbl_Customers[[#This Row],[total_intl_calls]]&lt;=5,"Low Calls", IF(tbl_Customers[[#This Row],[total_intl_calls]]&lt;=10, "Medium Calls", "High Calls"))</f>
        <v>Low Calls</v>
      </c>
      <c r="AF13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4" s="36" t="str">
        <f>IF(tbl_Customers[[#This Row],[Churn_Risk_Score]]&gt;=10,"High Risk", IF(tbl_Customers[[#This Row],[Churn_Risk_Score]]&gt;=5,"Medium Risk","Low Risk"))</f>
        <v>Low Risk</v>
      </c>
    </row>
    <row r="1305" spans="1:33" x14ac:dyDescent="0.35">
      <c r="A1305">
        <v>1304</v>
      </c>
      <c r="B1305" t="s">
        <v>43</v>
      </c>
      <c r="C1305">
        <v>106</v>
      </c>
      <c r="D1305" t="s">
        <v>25</v>
      </c>
      <c r="E1305" t="s">
        <v>22</v>
      </c>
      <c r="F1305" t="s">
        <v>22</v>
      </c>
      <c r="G1305">
        <v>0</v>
      </c>
      <c r="H1305">
        <v>52.2</v>
      </c>
      <c r="I1305">
        <v>106</v>
      </c>
      <c r="J1305">
        <v>8.8699999999999992</v>
      </c>
      <c r="K1305">
        <v>220.1</v>
      </c>
      <c r="L1305">
        <v>113</v>
      </c>
      <c r="M1305">
        <v>18.71</v>
      </c>
      <c r="N1305">
        <v>112.3</v>
      </c>
      <c r="O1305">
        <v>95</v>
      </c>
      <c r="P1305">
        <v>5.05</v>
      </c>
      <c r="Q1305">
        <v>11.4</v>
      </c>
      <c r="R1305">
        <v>2</v>
      </c>
      <c r="S1305">
        <v>3.08</v>
      </c>
      <c r="T1305">
        <v>2</v>
      </c>
      <c r="U1305" t="s">
        <v>22</v>
      </c>
      <c r="V1305">
        <f>IF(tbl_Customers[[#This Row],[churn]] = "yes", 1, 0)</f>
        <v>0</v>
      </c>
      <c r="W1305" t="str">
        <f>IF(tbl_Customers[[#This Row],[number_customer_service_calls]] &lt;= 1, "0-1 Calls", IF(tbl_Customers[[#This Row],[number_customer_service_calls]] &lt;= 3, "2-3 Calls", IF(tbl_Customers[[#This Row],[number_customer_service_calls]] &lt;=5, "4-5 Calls", "6+ Calls")))</f>
        <v>2-3 Calls</v>
      </c>
      <c r="X1305" t="str">
        <f>IF(tbl_Customers[[#This Row],[account_length]] &lt;= 50, "0-50", IF(tbl_Customers[[#This Row],[account_length]] &lt;=100, "51-100", IF(tbl_Customers[[#This Row],[account_length]] &lt;= 150, "101-150", "151+")))</f>
        <v>101-150</v>
      </c>
      <c r="Y1305" t="str">
        <f>IF(tbl_Customers[[#This Row],[total_intl_charge]] &lt;= 3, "Low Charges", "High Charges")</f>
        <v>High Charges</v>
      </c>
      <c r="Z1305" t="str">
        <f>IF(tbl_Customers[[#This Row],[total_eve_calls]]&lt;=80,"Low Calls",
IF(tbl_Customers[[#This Row],[total_eve_calls]]&lt;=120,"Medium Calls","High Calls"))</f>
        <v>Medium Calls</v>
      </c>
      <c r="AA1305" t="str">
        <f>IF(tbl_Customers[[#This Row],[total_eve_charge]]&lt;=15,"Low Charges",
IF(tbl_Customers[[#This Row],[total_eve_charge]]&lt;=20,"Medium Charges","High Charges"))</f>
        <v>Medium Charges</v>
      </c>
      <c r="AB13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5" t="str">
        <f>IF(tbl_Customers[[#This Row],[number_vmail_messages]] = 0, "No Usage", IF(tbl_Customers[[#This Row],[number_vmail_messages]] &lt;= 20, "Low Usage", IF(tbl_Customers[[#This Row],[number_vmail_messages]] &lt;= 40, "Medium Usgae", "High Usage")))</f>
        <v>No Usage</v>
      </c>
      <c r="AD1305" t="str">
        <f>IF(tbl_Customers[[#This Row],[total_day_minutes]]&lt;=150,"Low Usage", IF(tbl_Customers[[#This Row],[total_day_minutes]]&lt;=200,"Medium Usage", IF(tbl_Customers[[#This Row],[total_day_minutes]]&lt;=250,"High Usage","Very High Usage")))</f>
        <v>Low Usage</v>
      </c>
      <c r="AE1305" t="str">
        <f>IF(tbl_Customers[[#This Row],[total_intl_calls]]&lt;=5,"Low Calls", IF(tbl_Customers[[#This Row],[total_intl_calls]]&lt;=10, "Medium Calls", "High Calls"))</f>
        <v>Low Calls</v>
      </c>
      <c r="AF13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5" s="36" t="str">
        <f>IF(tbl_Customers[[#This Row],[Churn_Risk_Score]]&gt;=10,"High Risk", IF(tbl_Customers[[#This Row],[Churn_Risk_Score]]&gt;=5,"Medium Risk","Low Risk"))</f>
        <v>Low Risk</v>
      </c>
    </row>
    <row r="1306" spans="1:33" x14ac:dyDescent="0.35">
      <c r="A1306">
        <v>1305</v>
      </c>
      <c r="B1306" t="s">
        <v>53</v>
      </c>
      <c r="C1306">
        <v>225</v>
      </c>
      <c r="D1306" t="s">
        <v>21</v>
      </c>
      <c r="E1306" t="s">
        <v>22</v>
      </c>
      <c r="F1306" t="s">
        <v>22</v>
      </c>
      <c r="G1306">
        <v>0</v>
      </c>
      <c r="H1306">
        <v>165.4</v>
      </c>
      <c r="I1306">
        <v>106</v>
      </c>
      <c r="J1306">
        <v>28.12</v>
      </c>
      <c r="K1306">
        <v>273.7</v>
      </c>
      <c r="L1306">
        <v>109</v>
      </c>
      <c r="M1306">
        <v>23.26</v>
      </c>
      <c r="N1306">
        <v>210</v>
      </c>
      <c r="O1306">
        <v>93</v>
      </c>
      <c r="P1306">
        <v>9.4499999999999993</v>
      </c>
      <c r="Q1306">
        <v>8.6999999999999993</v>
      </c>
      <c r="R1306">
        <v>3</v>
      </c>
      <c r="S1306">
        <v>2.35</v>
      </c>
      <c r="T1306">
        <v>0</v>
      </c>
      <c r="U1306" t="s">
        <v>23</v>
      </c>
      <c r="V1306">
        <f>IF(tbl_Customers[[#This Row],[churn]] = "yes", 1, 0)</f>
        <v>1</v>
      </c>
      <c r="W1306" t="str">
        <f>IF(tbl_Customers[[#This Row],[number_customer_service_calls]] &lt;= 1, "0-1 Calls", IF(tbl_Customers[[#This Row],[number_customer_service_calls]] &lt;= 3, "2-3 Calls", IF(tbl_Customers[[#This Row],[number_customer_service_calls]] &lt;=5, "4-5 Calls", "6+ Calls")))</f>
        <v>0-1 Calls</v>
      </c>
      <c r="X1306" t="str">
        <f>IF(tbl_Customers[[#This Row],[account_length]] &lt;= 50, "0-50", IF(tbl_Customers[[#This Row],[account_length]] &lt;=100, "51-100", IF(tbl_Customers[[#This Row],[account_length]] &lt;= 150, "101-150", "151+")))</f>
        <v>151+</v>
      </c>
      <c r="Y1306" t="str">
        <f>IF(tbl_Customers[[#This Row],[total_intl_charge]] &lt;= 3, "Low Charges", "High Charges")</f>
        <v>Low Charges</v>
      </c>
      <c r="Z1306" t="str">
        <f>IF(tbl_Customers[[#This Row],[total_eve_calls]]&lt;=80,"Low Calls",
IF(tbl_Customers[[#This Row],[total_eve_calls]]&lt;=120,"Medium Calls","High Calls"))</f>
        <v>Medium Calls</v>
      </c>
      <c r="AA1306" t="str">
        <f>IF(tbl_Customers[[#This Row],[total_eve_charge]]&lt;=15,"Low Charges",
IF(tbl_Customers[[#This Row],[total_eve_charge]]&lt;=20,"Medium Charges","High Charges"))</f>
        <v>High Charges</v>
      </c>
      <c r="AB13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6" t="str">
        <f>IF(tbl_Customers[[#This Row],[number_vmail_messages]] = 0, "No Usage", IF(tbl_Customers[[#This Row],[number_vmail_messages]] &lt;= 20, "Low Usage", IF(tbl_Customers[[#This Row],[number_vmail_messages]] &lt;= 40, "Medium Usgae", "High Usage")))</f>
        <v>No Usage</v>
      </c>
      <c r="AD1306" t="str">
        <f>IF(tbl_Customers[[#This Row],[total_day_minutes]]&lt;=150,"Low Usage", IF(tbl_Customers[[#This Row],[total_day_minutes]]&lt;=200,"Medium Usage", IF(tbl_Customers[[#This Row],[total_day_minutes]]&lt;=250,"High Usage","Very High Usage")))</f>
        <v>Medium Usage</v>
      </c>
      <c r="AE1306" t="str">
        <f>IF(tbl_Customers[[#This Row],[total_intl_calls]]&lt;=5,"Low Calls", IF(tbl_Customers[[#This Row],[total_intl_calls]]&lt;=10, "Medium Calls", "High Calls"))</f>
        <v>Low Calls</v>
      </c>
      <c r="AF13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06" s="36" t="str">
        <f>IF(tbl_Customers[[#This Row],[Churn_Risk_Score]]&gt;=10,"High Risk", IF(tbl_Customers[[#This Row],[Churn_Risk_Score]]&gt;=5,"Medium Risk","Low Risk"))</f>
        <v>Low Risk</v>
      </c>
    </row>
    <row r="1307" spans="1:33" x14ac:dyDescent="0.35">
      <c r="A1307">
        <v>1306</v>
      </c>
      <c r="B1307" t="s">
        <v>57</v>
      </c>
      <c r="C1307">
        <v>75</v>
      </c>
      <c r="D1307" t="s">
        <v>25</v>
      </c>
      <c r="E1307" t="s">
        <v>22</v>
      </c>
      <c r="F1307" t="s">
        <v>22</v>
      </c>
      <c r="G1307">
        <v>0</v>
      </c>
      <c r="H1307">
        <v>147.5</v>
      </c>
      <c r="I1307">
        <v>110</v>
      </c>
      <c r="J1307">
        <v>25.08</v>
      </c>
      <c r="K1307">
        <v>191.7</v>
      </c>
      <c r="L1307">
        <v>97</v>
      </c>
      <c r="M1307">
        <v>16.29</v>
      </c>
      <c r="N1307">
        <v>135</v>
      </c>
      <c r="O1307">
        <v>68</v>
      </c>
      <c r="P1307">
        <v>6.08</v>
      </c>
      <c r="Q1307">
        <v>16.399999999999999</v>
      </c>
      <c r="R1307">
        <v>3</v>
      </c>
      <c r="S1307">
        <v>4.43</v>
      </c>
      <c r="T1307">
        <v>2</v>
      </c>
      <c r="U1307" t="s">
        <v>22</v>
      </c>
      <c r="V1307">
        <f>IF(tbl_Customers[[#This Row],[churn]] = "yes", 1, 0)</f>
        <v>0</v>
      </c>
      <c r="W1307" t="str">
        <f>IF(tbl_Customers[[#This Row],[number_customer_service_calls]] &lt;= 1, "0-1 Calls", IF(tbl_Customers[[#This Row],[number_customer_service_calls]] &lt;= 3, "2-3 Calls", IF(tbl_Customers[[#This Row],[number_customer_service_calls]] &lt;=5, "4-5 Calls", "6+ Calls")))</f>
        <v>2-3 Calls</v>
      </c>
      <c r="X1307" t="str">
        <f>IF(tbl_Customers[[#This Row],[account_length]] &lt;= 50, "0-50", IF(tbl_Customers[[#This Row],[account_length]] &lt;=100, "51-100", IF(tbl_Customers[[#This Row],[account_length]] &lt;= 150, "101-150", "151+")))</f>
        <v>51-100</v>
      </c>
      <c r="Y1307" t="str">
        <f>IF(tbl_Customers[[#This Row],[total_intl_charge]] &lt;= 3, "Low Charges", "High Charges")</f>
        <v>High Charges</v>
      </c>
      <c r="Z1307" t="str">
        <f>IF(tbl_Customers[[#This Row],[total_eve_calls]]&lt;=80,"Low Calls",
IF(tbl_Customers[[#This Row],[total_eve_calls]]&lt;=120,"Medium Calls","High Calls"))</f>
        <v>Medium Calls</v>
      </c>
      <c r="AA1307" t="str">
        <f>IF(tbl_Customers[[#This Row],[total_eve_charge]]&lt;=15,"Low Charges",
IF(tbl_Customers[[#This Row],[total_eve_charge]]&lt;=20,"Medium Charges","High Charges"))</f>
        <v>Medium Charges</v>
      </c>
      <c r="AB13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7" t="str">
        <f>IF(tbl_Customers[[#This Row],[number_vmail_messages]] = 0, "No Usage", IF(tbl_Customers[[#This Row],[number_vmail_messages]] &lt;= 20, "Low Usage", IF(tbl_Customers[[#This Row],[number_vmail_messages]] &lt;= 40, "Medium Usgae", "High Usage")))</f>
        <v>No Usage</v>
      </c>
      <c r="AD1307" t="str">
        <f>IF(tbl_Customers[[#This Row],[total_day_minutes]]&lt;=150,"Low Usage", IF(tbl_Customers[[#This Row],[total_day_minutes]]&lt;=200,"Medium Usage", IF(tbl_Customers[[#This Row],[total_day_minutes]]&lt;=250,"High Usage","Very High Usage")))</f>
        <v>Low Usage</v>
      </c>
      <c r="AE1307" t="str">
        <f>IF(tbl_Customers[[#This Row],[total_intl_calls]]&lt;=5,"Low Calls", IF(tbl_Customers[[#This Row],[total_intl_calls]]&lt;=10, "Medium Calls", "High Calls"))</f>
        <v>Low Calls</v>
      </c>
      <c r="AF13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7" s="36" t="str">
        <f>IF(tbl_Customers[[#This Row],[Churn_Risk_Score]]&gt;=10,"High Risk", IF(tbl_Customers[[#This Row],[Churn_Risk_Score]]&gt;=5,"Medium Risk","Low Risk"))</f>
        <v>Low Risk</v>
      </c>
    </row>
    <row r="1308" spans="1:33" x14ac:dyDescent="0.35">
      <c r="A1308">
        <v>1307</v>
      </c>
      <c r="B1308" t="s">
        <v>41</v>
      </c>
      <c r="C1308">
        <v>86</v>
      </c>
      <c r="D1308" t="s">
        <v>21</v>
      </c>
      <c r="E1308" t="s">
        <v>22</v>
      </c>
      <c r="F1308" t="s">
        <v>22</v>
      </c>
      <c r="G1308">
        <v>0</v>
      </c>
      <c r="H1308">
        <v>217.8</v>
      </c>
      <c r="I1308">
        <v>93</v>
      </c>
      <c r="J1308">
        <v>37.03</v>
      </c>
      <c r="K1308">
        <v>214.7</v>
      </c>
      <c r="L1308">
        <v>95</v>
      </c>
      <c r="M1308">
        <v>18.25</v>
      </c>
      <c r="N1308">
        <v>228.7</v>
      </c>
      <c r="O1308">
        <v>70</v>
      </c>
      <c r="P1308">
        <v>10.29</v>
      </c>
      <c r="Q1308">
        <v>11.3</v>
      </c>
      <c r="R1308">
        <v>7</v>
      </c>
      <c r="S1308">
        <v>3.05</v>
      </c>
      <c r="T1308">
        <v>0</v>
      </c>
      <c r="U1308" t="s">
        <v>22</v>
      </c>
      <c r="V1308">
        <f>IF(tbl_Customers[[#This Row],[churn]] = "yes", 1, 0)</f>
        <v>0</v>
      </c>
      <c r="W1308" t="str">
        <f>IF(tbl_Customers[[#This Row],[number_customer_service_calls]] &lt;= 1, "0-1 Calls", IF(tbl_Customers[[#This Row],[number_customer_service_calls]] &lt;= 3, "2-3 Calls", IF(tbl_Customers[[#This Row],[number_customer_service_calls]] &lt;=5, "4-5 Calls", "6+ Calls")))</f>
        <v>0-1 Calls</v>
      </c>
      <c r="X1308" t="str">
        <f>IF(tbl_Customers[[#This Row],[account_length]] &lt;= 50, "0-50", IF(tbl_Customers[[#This Row],[account_length]] &lt;=100, "51-100", IF(tbl_Customers[[#This Row],[account_length]] &lt;= 150, "101-150", "151+")))</f>
        <v>51-100</v>
      </c>
      <c r="Y1308" t="str">
        <f>IF(tbl_Customers[[#This Row],[total_intl_charge]] &lt;= 3, "Low Charges", "High Charges")</f>
        <v>High Charges</v>
      </c>
      <c r="Z1308" t="str">
        <f>IF(tbl_Customers[[#This Row],[total_eve_calls]]&lt;=80,"Low Calls",
IF(tbl_Customers[[#This Row],[total_eve_calls]]&lt;=120,"Medium Calls","High Calls"))</f>
        <v>Medium Calls</v>
      </c>
      <c r="AA1308" t="str">
        <f>IF(tbl_Customers[[#This Row],[total_eve_charge]]&lt;=15,"Low Charges",
IF(tbl_Customers[[#This Row],[total_eve_charge]]&lt;=20,"Medium Charges","High Charges"))</f>
        <v>Medium Charges</v>
      </c>
      <c r="AB13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08" t="str">
        <f>IF(tbl_Customers[[#This Row],[number_vmail_messages]] = 0, "No Usage", IF(tbl_Customers[[#This Row],[number_vmail_messages]] &lt;= 20, "Low Usage", IF(tbl_Customers[[#This Row],[number_vmail_messages]] &lt;= 40, "Medium Usgae", "High Usage")))</f>
        <v>No Usage</v>
      </c>
      <c r="AD1308" t="str">
        <f>IF(tbl_Customers[[#This Row],[total_day_minutes]]&lt;=150,"Low Usage", IF(tbl_Customers[[#This Row],[total_day_minutes]]&lt;=200,"Medium Usage", IF(tbl_Customers[[#This Row],[total_day_minutes]]&lt;=250,"High Usage","Very High Usage")))</f>
        <v>High Usage</v>
      </c>
      <c r="AE1308" t="str">
        <f>IF(tbl_Customers[[#This Row],[total_intl_calls]]&lt;=5,"Low Calls", IF(tbl_Customers[[#This Row],[total_intl_calls]]&lt;=10, "Medium Calls", "High Calls"))</f>
        <v>Medium Calls</v>
      </c>
      <c r="AF13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8" s="36" t="str">
        <f>IF(tbl_Customers[[#This Row],[Churn_Risk_Score]]&gt;=10,"High Risk", IF(tbl_Customers[[#This Row],[Churn_Risk_Score]]&gt;=5,"Medium Risk","Low Risk"))</f>
        <v>Low Risk</v>
      </c>
    </row>
    <row r="1309" spans="1:33" x14ac:dyDescent="0.35">
      <c r="A1309">
        <v>1308</v>
      </c>
      <c r="B1309" t="s">
        <v>37</v>
      </c>
      <c r="C1309">
        <v>169</v>
      </c>
      <c r="D1309" t="s">
        <v>21</v>
      </c>
      <c r="E1309" t="s">
        <v>22</v>
      </c>
      <c r="F1309" t="s">
        <v>22</v>
      </c>
      <c r="G1309">
        <v>0</v>
      </c>
      <c r="H1309">
        <v>235.7</v>
      </c>
      <c r="I1309">
        <v>79</v>
      </c>
      <c r="J1309">
        <v>40.07</v>
      </c>
      <c r="K1309">
        <v>136.9</v>
      </c>
      <c r="L1309">
        <v>85</v>
      </c>
      <c r="M1309">
        <v>11.64</v>
      </c>
      <c r="N1309">
        <v>220.9</v>
      </c>
      <c r="O1309">
        <v>97</v>
      </c>
      <c r="P1309">
        <v>9.94</v>
      </c>
      <c r="Q1309">
        <v>13.3</v>
      </c>
      <c r="R1309">
        <v>10</v>
      </c>
      <c r="S1309">
        <v>3.59</v>
      </c>
      <c r="T1309">
        <v>1</v>
      </c>
      <c r="U1309" t="s">
        <v>22</v>
      </c>
      <c r="V1309">
        <f>IF(tbl_Customers[[#This Row],[churn]] = "yes", 1, 0)</f>
        <v>0</v>
      </c>
      <c r="W1309" t="str">
        <f>IF(tbl_Customers[[#This Row],[number_customer_service_calls]] &lt;= 1, "0-1 Calls", IF(tbl_Customers[[#This Row],[number_customer_service_calls]] &lt;= 3, "2-3 Calls", IF(tbl_Customers[[#This Row],[number_customer_service_calls]] &lt;=5, "4-5 Calls", "6+ Calls")))</f>
        <v>0-1 Calls</v>
      </c>
      <c r="X1309" t="str">
        <f>IF(tbl_Customers[[#This Row],[account_length]] &lt;= 50, "0-50", IF(tbl_Customers[[#This Row],[account_length]] &lt;=100, "51-100", IF(tbl_Customers[[#This Row],[account_length]] &lt;= 150, "101-150", "151+")))</f>
        <v>151+</v>
      </c>
      <c r="Y1309" t="str">
        <f>IF(tbl_Customers[[#This Row],[total_intl_charge]] &lt;= 3, "Low Charges", "High Charges")</f>
        <v>High Charges</v>
      </c>
      <c r="Z1309" t="str">
        <f>IF(tbl_Customers[[#This Row],[total_eve_calls]]&lt;=80,"Low Calls",
IF(tbl_Customers[[#This Row],[total_eve_calls]]&lt;=120,"Medium Calls","High Calls"))</f>
        <v>Medium Calls</v>
      </c>
      <c r="AA1309" t="str">
        <f>IF(tbl_Customers[[#This Row],[total_eve_charge]]&lt;=15,"Low Charges",
IF(tbl_Customers[[#This Row],[total_eve_charge]]&lt;=20,"Medium Charges","High Charges"))</f>
        <v>Low Charges</v>
      </c>
      <c r="AB13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9" t="str">
        <f>IF(tbl_Customers[[#This Row],[number_vmail_messages]] = 0, "No Usage", IF(tbl_Customers[[#This Row],[number_vmail_messages]] &lt;= 20, "Low Usage", IF(tbl_Customers[[#This Row],[number_vmail_messages]] &lt;= 40, "Medium Usgae", "High Usage")))</f>
        <v>No Usage</v>
      </c>
      <c r="AD1309" t="str">
        <f>IF(tbl_Customers[[#This Row],[total_day_minutes]]&lt;=150,"Low Usage", IF(tbl_Customers[[#This Row],[total_day_minutes]]&lt;=200,"Medium Usage", IF(tbl_Customers[[#This Row],[total_day_minutes]]&lt;=250,"High Usage","Very High Usage")))</f>
        <v>High Usage</v>
      </c>
      <c r="AE1309" t="str">
        <f>IF(tbl_Customers[[#This Row],[total_intl_calls]]&lt;=5,"Low Calls", IF(tbl_Customers[[#This Row],[total_intl_calls]]&lt;=10, "Medium Calls", "High Calls"))</f>
        <v>Medium Calls</v>
      </c>
      <c r="AF13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9" s="36" t="str">
        <f>IF(tbl_Customers[[#This Row],[Churn_Risk_Score]]&gt;=10,"High Risk", IF(tbl_Customers[[#This Row],[Churn_Risk_Score]]&gt;=5,"Medium Risk","Low Risk"))</f>
        <v>Low Risk</v>
      </c>
    </row>
    <row r="1310" spans="1:33" x14ac:dyDescent="0.35">
      <c r="A1310">
        <v>1309</v>
      </c>
      <c r="B1310" t="s">
        <v>42</v>
      </c>
      <c r="C1310">
        <v>122</v>
      </c>
      <c r="D1310" t="s">
        <v>28</v>
      </c>
      <c r="E1310" t="s">
        <v>22</v>
      </c>
      <c r="F1310" t="s">
        <v>23</v>
      </c>
      <c r="G1310">
        <v>22</v>
      </c>
      <c r="H1310">
        <v>204.5</v>
      </c>
      <c r="I1310">
        <v>92</v>
      </c>
      <c r="J1310">
        <v>34.770000000000003</v>
      </c>
      <c r="K1310">
        <v>139.6</v>
      </c>
      <c r="L1310">
        <v>121</v>
      </c>
      <c r="M1310">
        <v>11.87</v>
      </c>
      <c r="N1310">
        <v>205</v>
      </c>
      <c r="O1310">
        <v>103</v>
      </c>
      <c r="P1310">
        <v>9.23</v>
      </c>
      <c r="Q1310">
        <v>8.6</v>
      </c>
      <c r="R1310">
        <v>5</v>
      </c>
      <c r="S1310">
        <v>2.3199999999999998</v>
      </c>
      <c r="T1310">
        <v>2</v>
      </c>
      <c r="U1310" t="s">
        <v>22</v>
      </c>
      <c r="V1310">
        <f>IF(tbl_Customers[[#This Row],[churn]] = "yes", 1, 0)</f>
        <v>0</v>
      </c>
      <c r="W1310" t="str">
        <f>IF(tbl_Customers[[#This Row],[number_customer_service_calls]] &lt;= 1, "0-1 Calls", IF(tbl_Customers[[#This Row],[number_customer_service_calls]] &lt;= 3, "2-3 Calls", IF(tbl_Customers[[#This Row],[number_customer_service_calls]] &lt;=5, "4-5 Calls", "6+ Calls")))</f>
        <v>2-3 Calls</v>
      </c>
      <c r="X1310" t="str">
        <f>IF(tbl_Customers[[#This Row],[account_length]] &lt;= 50, "0-50", IF(tbl_Customers[[#This Row],[account_length]] &lt;=100, "51-100", IF(tbl_Customers[[#This Row],[account_length]] &lt;= 150, "101-150", "151+")))</f>
        <v>101-150</v>
      </c>
      <c r="Y1310" t="str">
        <f>IF(tbl_Customers[[#This Row],[total_intl_charge]] &lt;= 3, "Low Charges", "High Charges")</f>
        <v>Low Charges</v>
      </c>
      <c r="Z1310" t="str">
        <f>IF(tbl_Customers[[#This Row],[total_eve_calls]]&lt;=80,"Low Calls",
IF(tbl_Customers[[#This Row],[total_eve_calls]]&lt;=120,"Medium Calls","High Calls"))</f>
        <v>High Calls</v>
      </c>
      <c r="AA1310" t="str">
        <f>IF(tbl_Customers[[#This Row],[total_eve_charge]]&lt;=15,"Low Charges",
IF(tbl_Customers[[#This Row],[total_eve_charge]]&lt;=20,"Medium Charges","High Charges"))</f>
        <v>Low Charges</v>
      </c>
      <c r="AB13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0" t="str">
        <f>IF(tbl_Customers[[#This Row],[number_vmail_messages]] = 0, "No Usage", IF(tbl_Customers[[#This Row],[number_vmail_messages]] &lt;= 20, "Low Usage", IF(tbl_Customers[[#This Row],[number_vmail_messages]] &lt;= 40, "Medium Usgae", "High Usage")))</f>
        <v>Medium Usgae</v>
      </c>
      <c r="AD1310" t="str">
        <f>IF(tbl_Customers[[#This Row],[total_day_minutes]]&lt;=150,"Low Usage", IF(tbl_Customers[[#This Row],[total_day_minutes]]&lt;=200,"Medium Usage", IF(tbl_Customers[[#This Row],[total_day_minutes]]&lt;=250,"High Usage","Very High Usage")))</f>
        <v>High Usage</v>
      </c>
      <c r="AE1310" t="str">
        <f>IF(tbl_Customers[[#This Row],[total_intl_calls]]&lt;=5,"Low Calls", IF(tbl_Customers[[#This Row],[total_intl_calls]]&lt;=10, "Medium Calls", "High Calls"))</f>
        <v>Low Calls</v>
      </c>
      <c r="AF13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10" s="36" t="str">
        <f>IF(tbl_Customers[[#This Row],[Churn_Risk_Score]]&gt;=10,"High Risk", IF(tbl_Customers[[#This Row],[Churn_Risk_Score]]&gt;=5,"Medium Risk","Low Risk"))</f>
        <v>Low Risk</v>
      </c>
    </row>
    <row r="1311" spans="1:33" x14ac:dyDescent="0.35">
      <c r="A1311">
        <v>1310</v>
      </c>
      <c r="B1311" t="s">
        <v>40</v>
      </c>
      <c r="C1311">
        <v>106</v>
      </c>
      <c r="D1311" t="s">
        <v>25</v>
      </c>
      <c r="E1311" t="s">
        <v>22</v>
      </c>
      <c r="F1311" t="s">
        <v>22</v>
      </c>
      <c r="G1311">
        <v>0</v>
      </c>
      <c r="H1311">
        <v>178.4</v>
      </c>
      <c r="I1311">
        <v>143</v>
      </c>
      <c r="J1311">
        <v>30.33</v>
      </c>
      <c r="K1311">
        <v>247</v>
      </c>
      <c r="L1311">
        <v>123</v>
      </c>
      <c r="M1311">
        <v>21</v>
      </c>
      <c r="N1311">
        <v>259.89999999999998</v>
      </c>
      <c r="O1311">
        <v>105</v>
      </c>
      <c r="P1311">
        <v>11.7</v>
      </c>
      <c r="Q1311">
        <v>9.6</v>
      </c>
      <c r="R1311">
        <v>2</v>
      </c>
      <c r="S1311">
        <v>2.59</v>
      </c>
      <c r="T1311">
        <v>0</v>
      </c>
      <c r="U1311" t="s">
        <v>22</v>
      </c>
      <c r="V1311">
        <f>IF(tbl_Customers[[#This Row],[churn]] = "yes", 1, 0)</f>
        <v>0</v>
      </c>
      <c r="W1311" t="str">
        <f>IF(tbl_Customers[[#This Row],[number_customer_service_calls]] &lt;= 1, "0-1 Calls", IF(tbl_Customers[[#This Row],[number_customer_service_calls]] &lt;= 3, "2-3 Calls", IF(tbl_Customers[[#This Row],[number_customer_service_calls]] &lt;=5, "4-5 Calls", "6+ Calls")))</f>
        <v>0-1 Calls</v>
      </c>
      <c r="X1311" t="str">
        <f>IF(tbl_Customers[[#This Row],[account_length]] &lt;= 50, "0-50", IF(tbl_Customers[[#This Row],[account_length]] &lt;=100, "51-100", IF(tbl_Customers[[#This Row],[account_length]] &lt;= 150, "101-150", "151+")))</f>
        <v>101-150</v>
      </c>
      <c r="Y1311" t="str">
        <f>IF(tbl_Customers[[#This Row],[total_intl_charge]] &lt;= 3, "Low Charges", "High Charges")</f>
        <v>Low Charges</v>
      </c>
      <c r="Z1311" t="str">
        <f>IF(tbl_Customers[[#This Row],[total_eve_calls]]&lt;=80,"Low Calls",
IF(tbl_Customers[[#This Row],[total_eve_calls]]&lt;=120,"Medium Calls","High Calls"))</f>
        <v>High Calls</v>
      </c>
      <c r="AA1311" t="str">
        <f>IF(tbl_Customers[[#This Row],[total_eve_charge]]&lt;=15,"Low Charges",
IF(tbl_Customers[[#This Row],[total_eve_charge]]&lt;=20,"Medium Charges","High Charges"))</f>
        <v>High Charges</v>
      </c>
      <c r="AB13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1" t="str">
        <f>IF(tbl_Customers[[#This Row],[number_vmail_messages]] = 0, "No Usage", IF(tbl_Customers[[#This Row],[number_vmail_messages]] &lt;= 20, "Low Usage", IF(tbl_Customers[[#This Row],[number_vmail_messages]] &lt;= 40, "Medium Usgae", "High Usage")))</f>
        <v>No Usage</v>
      </c>
      <c r="AD1311" t="str">
        <f>IF(tbl_Customers[[#This Row],[total_day_minutes]]&lt;=150,"Low Usage", IF(tbl_Customers[[#This Row],[total_day_minutes]]&lt;=200,"Medium Usage", IF(tbl_Customers[[#This Row],[total_day_minutes]]&lt;=250,"High Usage","Very High Usage")))</f>
        <v>Medium Usage</v>
      </c>
      <c r="AE1311" t="str">
        <f>IF(tbl_Customers[[#This Row],[total_intl_calls]]&lt;=5,"Low Calls", IF(tbl_Customers[[#This Row],[total_intl_calls]]&lt;=10, "Medium Calls", "High Calls"))</f>
        <v>Low Calls</v>
      </c>
      <c r="AF13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1" s="36" t="str">
        <f>IF(tbl_Customers[[#This Row],[Churn_Risk_Score]]&gt;=10,"High Risk", IF(tbl_Customers[[#This Row],[Churn_Risk_Score]]&gt;=5,"Medium Risk","Low Risk"))</f>
        <v>Low Risk</v>
      </c>
    </row>
    <row r="1312" spans="1:33" x14ac:dyDescent="0.35">
      <c r="A1312">
        <v>1311</v>
      </c>
      <c r="B1312" t="s">
        <v>60</v>
      </c>
      <c r="C1312">
        <v>52</v>
      </c>
      <c r="D1312" t="s">
        <v>21</v>
      </c>
      <c r="E1312" t="s">
        <v>22</v>
      </c>
      <c r="F1312" t="s">
        <v>23</v>
      </c>
      <c r="G1312">
        <v>32</v>
      </c>
      <c r="H1312">
        <v>130.1</v>
      </c>
      <c r="I1312">
        <v>68</v>
      </c>
      <c r="J1312">
        <v>22.12</v>
      </c>
      <c r="K1312">
        <v>247.2</v>
      </c>
      <c r="L1312">
        <v>77</v>
      </c>
      <c r="M1312">
        <v>21.01</v>
      </c>
      <c r="N1312">
        <v>289.39999999999998</v>
      </c>
      <c r="O1312">
        <v>87</v>
      </c>
      <c r="P1312">
        <v>13.02</v>
      </c>
      <c r="Q1312">
        <v>13.5</v>
      </c>
      <c r="R1312">
        <v>5</v>
      </c>
      <c r="S1312">
        <v>3.65</v>
      </c>
      <c r="T1312">
        <v>2</v>
      </c>
      <c r="U1312" t="s">
        <v>22</v>
      </c>
      <c r="V1312">
        <f>IF(tbl_Customers[[#This Row],[churn]] = "yes", 1, 0)</f>
        <v>0</v>
      </c>
      <c r="W1312" t="str">
        <f>IF(tbl_Customers[[#This Row],[number_customer_service_calls]] &lt;= 1, "0-1 Calls", IF(tbl_Customers[[#This Row],[number_customer_service_calls]] &lt;= 3, "2-3 Calls", IF(tbl_Customers[[#This Row],[number_customer_service_calls]] &lt;=5, "4-5 Calls", "6+ Calls")))</f>
        <v>2-3 Calls</v>
      </c>
      <c r="X1312" t="str">
        <f>IF(tbl_Customers[[#This Row],[account_length]] &lt;= 50, "0-50", IF(tbl_Customers[[#This Row],[account_length]] &lt;=100, "51-100", IF(tbl_Customers[[#This Row],[account_length]] &lt;= 150, "101-150", "151+")))</f>
        <v>51-100</v>
      </c>
      <c r="Y1312" t="str">
        <f>IF(tbl_Customers[[#This Row],[total_intl_charge]] &lt;= 3, "Low Charges", "High Charges")</f>
        <v>High Charges</v>
      </c>
      <c r="Z1312" t="str">
        <f>IF(tbl_Customers[[#This Row],[total_eve_calls]]&lt;=80,"Low Calls",
IF(tbl_Customers[[#This Row],[total_eve_calls]]&lt;=120,"Medium Calls","High Calls"))</f>
        <v>Low Calls</v>
      </c>
      <c r="AA1312" t="str">
        <f>IF(tbl_Customers[[#This Row],[total_eve_charge]]&lt;=15,"Low Charges",
IF(tbl_Customers[[#This Row],[total_eve_charge]]&lt;=20,"Medium Charges","High Charges"))</f>
        <v>High Charges</v>
      </c>
      <c r="AB13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2" t="str">
        <f>IF(tbl_Customers[[#This Row],[number_vmail_messages]] = 0, "No Usage", IF(tbl_Customers[[#This Row],[number_vmail_messages]] &lt;= 20, "Low Usage", IF(tbl_Customers[[#This Row],[number_vmail_messages]] &lt;= 40, "Medium Usgae", "High Usage")))</f>
        <v>Medium Usgae</v>
      </c>
      <c r="AD1312" t="str">
        <f>IF(tbl_Customers[[#This Row],[total_day_minutes]]&lt;=150,"Low Usage", IF(tbl_Customers[[#This Row],[total_day_minutes]]&lt;=200,"Medium Usage", IF(tbl_Customers[[#This Row],[total_day_minutes]]&lt;=250,"High Usage","Very High Usage")))</f>
        <v>Low Usage</v>
      </c>
      <c r="AE1312" t="str">
        <f>IF(tbl_Customers[[#This Row],[total_intl_calls]]&lt;=5,"Low Calls", IF(tbl_Customers[[#This Row],[total_intl_calls]]&lt;=10, "Medium Calls", "High Calls"))</f>
        <v>Low Calls</v>
      </c>
      <c r="AF13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12" s="36" t="str">
        <f>IF(tbl_Customers[[#This Row],[Churn_Risk_Score]]&gt;=10,"High Risk", IF(tbl_Customers[[#This Row],[Churn_Risk_Score]]&gt;=5,"Medium Risk","Low Risk"))</f>
        <v>Low Risk</v>
      </c>
    </row>
    <row r="1313" spans="1:33" x14ac:dyDescent="0.35">
      <c r="A1313">
        <v>1312</v>
      </c>
      <c r="B1313" t="s">
        <v>54</v>
      </c>
      <c r="C1313">
        <v>79</v>
      </c>
      <c r="D1313" t="s">
        <v>21</v>
      </c>
      <c r="E1313" t="s">
        <v>22</v>
      </c>
      <c r="F1313" t="s">
        <v>23</v>
      </c>
      <c r="G1313">
        <v>34</v>
      </c>
      <c r="H1313">
        <v>103.7</v>
      </c>
      <c r="I1313">
        <v>100</v>
      </c>
      <c r="J1313">
        <v>17.63</v>
      </c>
      <c r="K1313">
        <v>236.3</v>
      </c>
      <c r="L1313">
        <v>78</v>
      </c>
      <c r="M1313">
        <v>20.09</v>
      </c>
      <c r="N1313">
        <v>256.60000000000002</v>
      </c>
      <c r="O1313">
        <v>102</v>
      </c>
      <c r="P1313">
        <v>11.55</v>
      </c>
      <c r="Q1313">
        <v>14.8</v>
      </c>
      <c r="R1313">
        <v>4</v>
      </c>
      <c r="S1313">
        <v>4</v>
      </c>
      <c r="T1313">
        <v>2</v>
      </c>
      <c r="U1313" t="s">
        <v>22</v>
      </c>
      <c r="V1313">
        <f>IF(tbl_Customers[[#This Row],[churn]] = "yes", 1, 0)</f>
        <v>0</v>
      </c>
      <c r="W1313" t="str">
        <f>IF(tbl_Customers[[#This Row],[number_customer_service_calls]] &lt;= 1, "0-1 Calls", IF(tbl_Customers[[#This Row],[number_customer_service_calls]] &lt;= 3, "2-3 Calls", IF(tbl_Customers[[#This Row],[number_customer_service_calls]] &lt;=5, "4-5 Calls", "6+ Calls")))</f>
        <v>2-3 Calls</v>
      </c>
      <c r="X1313" t="str">
        <f>IF(tbl_Customers[[#This Row],[account_length]] &lt;= 50, "0-50", IF(tbl_Customers[[#This Row],[account_length]] &lt;=100, "51-100", IF(tbl_Customers[[#This Row],[account_length]] &lt;= 150, "101-150", "151+")))</f>
        <v>51-100</v>
      </c>
      <c r="Y1313" t="str">
        <f>IF(tbl_Customers[[#This Row],[total_intl_charge]] &lt;= 3, "Low Charges", "High Charges")</f>
        <v>High Charges</v>
      </c>
      <c r="Z1313" t="str">
        <f>IF(tbl_Customers[[#This Row],[total_eve_calls]]&lt;=80,"Low Calls",
IF(tbl_Customers[[#This Row],[total_eve_calls]]&lt;=120,"Medium Calls","High Calls"))</f>
        <v>Low Calls</v>
      </c>
      <c r="AA1313" t="str">
        <f>IF(tbl_Customers[[#This Row],[total_eve_charge]]&lt;=15,"Low Charges",
IF(tbl_Customers[[#This Row],[total_eve_charge]]&lt;=20,"Medium Charges","High Charges"))</f>
        <v>High Charges</v>
      </c>
      <c r="AB13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3" t="str">
        <f>IF(tbl_Customers[[#This Row],[number_vmail_messages]] = 0, "No Usage", IF(tbl_Customers[[#This Row],[number_vmail_messages]] &lt;= 20, "Low Usage", IF(tbl_Customers[[#This Row],[number_vmail_messages]] &lt;= 40, "Medium Usgae", "High Usage")))</f>
        <v>Medium Usgae</v>
      </c>
      <c r="AD1313" t="str">
        <f>IF(tbl_Customers[[#This Row],[total_day_minutes]]&lt;=150,"Low Usage", IF(tbl_Customers[[#This Row],[total_day_minutes]]&lt;=200,"Medium Usage", IF(tbl_Customers[[#This Row],[total_day_minutes]]&lt;=250,"High Usage","Very High Usage")))</f>
        <v>Low Usage</v>
      </c>
      <c r="AE1313" t="str">
        <f>IF(tbl_Customers[[#This Row],[total_intl_calls]]&lt;=5,"Low Calls", IF(tbl_Customers[[#This Row],[total_intl_calls]]&lt;=10, "Medium Calls", "High Calls"))</f>
        <v>Low Calls</v>
      </c>
      <c r="AF13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13" s="36" t="str">
        <f>IF(tbl_Customers[[#This Row],[Churn_Risk_Score]]&gt;=10,"High Risk", IF(tbl_Customers[[#This Row],[Churn_Risk_Score]]&gt;=5,"Medium Risk","Low Risk"))</f>
        <v>Low Risk</v>
      </c>
    </row>
    <row r="1314" spans="1:33" x14ac:dyDescent="0.35">
      <c r="A1314">
        <v>1313</v>
      </c>
      <c r="B1314" t="s">
        <v>53</v>
      </c>
      <c r="C1314">
        <v>135</v>
      </c>
      <c r="D1314" t="s">
        <v>21</v>
      </c>
      <c r="E1314" t="s">
        <v>22</v>
      </c>
      <c r="F1314" t="s">
        <v>22</v>
      </c>
      <c r="G1314">
        <v>0</v>
      </c>
      <c r="H1314">
        <v>239.9</v>
      </c>
      <c r="I1314">
        <v>91</v>
      </c>
      <c r="J1314">
        <v>40.78</v>
      </c>
      <c r="K1314">
        <v>177.1</v>
      </c>
      <c r="L1314">
        <v>104</v>
      </c>
      <c r="M1314">
        <v>15.05</v>
      </c>
      <c r="N1314">
        <v>217.2</v>
      </c>
      <c r="O1314">
        <v>118</v>
      </c>
      <c r="P1314">
        <v>9.77</v>
      </c>
      <c r="Q1314">
        <v>5.9</v>
      </c>
      <c r="R1314">
        <v>3</v>
      </c>
      <c r="S1314">
        <v>1.59</v>
      </c>
      <c r="T1314">
        <v>2</v>
      </c>
      <c r="U1314" t="s">
        <v>22</v>
      </c>
      <c r="V1314">
        <f>IF(tbl_Customers[[#This Row],[churn]] = "yes", 1, 0)</f>
        <v>0</v>
      </c>
      <c r="W1314" t="str">
        <f>IF(tbl_Customers[[#This Row],[number_customer_service_calls]] &lt;= 1, "0-1 Calls", IF(tbl_Customers[[#This Row],[number_customer_service_calls]] &lt;= 3, "2-3 Calls", IF(tbl_Customers[[#This Row],[number_customer_service_calls]] &lt;=5, "4-5 Calls", "6+ Calls")))</f>
        <v>2-3 Calls</v>
      </c>
      <c r="X1314" t="str">
        <f>IF(tbl_Customers[[#This Row],[account_length]] &lt;= 50, "0-50", IF(tbl_Customers[[#This Row],[account_length]] &lt;=100, "51-100", IF(tbl_Customers[[#This Row],[account_length]] &lt;= 150, "101-150", "151+")))</f>
        <v>101-150</v>
      </c>
      <c r="Y1314" t="str">
        <f>IF(tbl_Customers[[#This Row],[total_intl_charge]] &lt;= 3, "Low Charges", "High Charges")</f>
        <v>Low Charges</v>
      </c>
      <c r="Z1314" t="str">
        <f>IF(tbl_Customers[[#This Row],[total_eve_calls]]&lt;=80,"Low Calls",
IF(tbl_Customers[[#This Row],[total_eve_calls]]&lt;=120,"Medium Calls","High Calls"))</f>
        <v>Medium Calls</v>
      </c>
      <c r="AA1314" t="str">
        <f>IF(tbl_Customers[[#This Row],[total_eve_charge]]&lt;=15,"Low Charges",
IF(tbl_Customers[[#This Row],[total_eve_charge]]&lt;=20,"Medium Charges","High Charges"))</f>
        <v>Medium Charges</v>
      </c>
      <c r="AB13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4" t="str">
        <f>IF(tbl_Customers[[#This Row],[number_vmail_messages]] = 0, "No Usage", IF(tbl_Customers[[#This Row],[number_vmail_messages]] &lt;= 20, "Low Usage", IF(tbl_Customers[[#This Row],[number_vmail_messages]] &lt;= 40, "Medium Usgae", "High Usage")))</f>
        <v>No Usage</v>
      </c>
      <c r="AD1314" t="str">
        <f>IF(tbl_Customers[[#This Row],[total_day_minutes]]&lt;=150,"Low Usage", IF(tbl_Customers[[#This Row],[total_day_minutes]]&lt;=200,"Medium Usage", IF(tbl_Customers[[#This Row],[total_day_minutes]]&lt;=250,"High Usage","Very High Usage")))</f>
        <v>High Usage</v>
      </c>
      <c r="AE1314" t="str">
        <f>IF(tbl_Customers[[#This Row],[total_intl_calls]]&lt;=5,"Low Calls", IF(tbl_Customers[[#This Row],[total_intl_calls]]&lt;=10, "Medium Calls", "High Calls"))</f>
        <v>Low Calls</v>
      </c>
      <c r="AF13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4" s="36" t="str">
        <f>IF(tbl_Customers[[#This Row],[Churn_Risk_Score]]&gt;=10,"High Risk", IF(tbl_Customers[[#This Row],[Churn_Risk_Score]]&gt;=5,"Medium Risk","Low Risk"))</f>
        <v>Low Risk</v>
      </c>
    </row>
    <row r="1315" spans="1:33" x14ac:dyDescent="0.35">
      <c r="A1315">
        <v>1314</v>
      </c>
      <c r="B1315" t="s">
        <v>67</v>
      </c>
      <c r="C1315">
        <v>70</v>
      </c>
      <c r="D1315" t="s">
        <v>25</v>
      </c>
      <c r="E1315" t="s">
        <v>22</v>
      </c>
      <c r="F1315" t="s">
        <v>22</v>
      </c>
      <c r="G1315">
        <v>0</v>
      </c>
      <c r="H1315">
        <v>148.4</v>
      </c>
      <c r="I1315">
        <v>110</v>
      </c>
      <c r="J1315">
        <v>25.23</v>
      </c>
      <c r="K1315">
        <v>267.10000000000002</v>
      </c>
      <c r="L1315">
        <v>90</v>
      </c>
      <c r="M1315">
        <v>22.7</v>
      </c>
      <c r="N1315">
        <v>151.5</v>
      </c>
      <c r="O1315">
        <v>101</v>
      </c>
      <c r="P1315">
        <v>6.82</v>
      </c>
      <c r="Q1315">
        <v>8.9</v>
      </c>
      <c r="R1315">
        <v>4</v>
      </c>
      <c r="S1315">
        <v>2.4</v>
      </c>
      <c r="T1315">
        <v>0</v>
      </c>
      <c r="U1315" t="s">
        <v>22</v>
      </c>
      <c r="V1315">
        <f>IF(tbl_Customers[[#This Row],[churn]] = "yes", 1, 0)</f>
        <v>0</v>
      </c>
      <c r="W1315" t="str">
        <f>IF(tbl_Customers[[#This Row],[number_customer_service_calls]] &lt;= 1, "0-1 Calls", IF(tbl_Customers[[#This Row],[number_customer_service_calls]] &lt;= 3, "2-3 Calls", IF(tbl_Customers[[#This Row],[number_customer_service_calls]] &lt;=5, "4-5 Calls", "6+ Calls")))</f>
        <v>0-1 Calls</v>
      </c>
      <c r="X1315" t="str">
        <f>IF(tbl_Customers[[#This Row],[account_length]] &lt;= 50, "0-50", IF(tbl_Customers[[#This Row],[account_length]] &lt;=100, "51-100", IF(tbl_Customers[[#This Row],[account_length]] &lt;= 150, "101-150", "151+")))</f>
        <v>51-100</v>
      </c>
      <c r="Y1315" t="str">
        <f>IF(tbl_Customers[[#This Row],[total_intl_charge]] &lt;= 3, "Low Charges", "High Charges")</f>
        <v>Low Charges</v>
      </c>
      <c r="Z1315" t="str">
        <f>IF(tbl_Customers[[#This Row],[total_eve_calls]]&lt;=80,"Low Calls",
IF(tbl_Customers[[#This Row],[total_eve_calls]]&lt;=120,"Medium Calls","High Calls"))</f>
        <v>Medium Calls</v>
      </c>
      <c r="AA1315" t="str">
        <f>IF(tbl_Customers[[#This Row],[total_eve_charge]]&lt;=15,"Low Charges",
IF(tbl_Customers[[#This Row],[total_eve_charge]]&lt;=20,"Medium Charges","High Charges"))</f>
        <v>High Charges</v>
      </c>
      <c r="AB13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5" t="str">
        <f>IF(tbl_Customers[[#This Row],[number_vmail_messages]] = 0, "No Usage", IF(tbl_Customers[[#This Row],[number_vmail_messages]] &lt;= 20, "Low Usage", IF(tbl_Customers[[#This Row],[number_vmail_messages]] &lt;= 40, "Medium Usgae", "High Usage")))</f>
        <v>No Usage</v>
      </c>
      <c r="AD1315" t="str">
        <f>IF(tbl_Customers[[#This Row],[total_day_minutes]]&lt;=150,"Low Usage", IF(tbl_Customers[[#This Row],[total_day_minutes]]&lt;=200,"Medium Usage", IF(tbl_Customers[[#This Row],[total_day_minutes]]&lt;=250,"High Usage","Very High Usage")))</f>
        <v>Low Usage</v>
      </c>
      <c r="AE1315" t="str">
        <f>IF(tbl_Customers[[#This Row],[total_intl_calls]]&lt;=5,"Low Calls", IF(tbl_Customers[[#This Row],[total_intl_calls]]&lt;=10, "Medium Calls", "High Calls"))</f>
        <v>Low Calls</v>
      </c>
      <c r="AF13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5" s="36" t="str">
        <f>IF(tbl_Customers[[#This Row],[Churn_Risk_Score]]&gt;=10,"High Risk", IF(tbl_Customers[[#This Row],[Churn_Risk_Score]]&gt;=5,"Medium Risk","Low Risk"))</f>
        <v>Low Risk</v>
      </c>
    </row>
    <row r="1316" spans="1:33" x14ac:dyDescent="0.35">
      <c r="A1316">
        <v>1315</v>
      </c>
      <c r="B1316" t="s">
        <v>27</v>
      </c>
      <c r="C1316">
        <v>80</v>
      </c>
      <c r="D1316" t="s">
        <v>25</v>
      </c>
      <c r="E1316" t="s">
        <v>22</v>
      </c>
      <c r="F1316" t="s">
        <v>22</v>
      </c>
      <c r="G1316">
        <v>0</v>
      </c>
      <c r="H1316">
        <v>148.6</v>
      </c>
      <c r="I1316">
        <v>106</v>
      </c>
      <c r="J1316">
        <v>25.26</v>
      </c>
      <c r="K1316">
        <v>210.8</v>
      </c>
      <c r="L1316">
        <v>65</v>
      </c>
      <c r="M1316">
        <v>17.920000000000002</v>
      </c>
      <c r="N1316">
        <v>203.7</v>
      </c>
      <c r="O1316">
        <v>86</v>
      </c>
      <c r="P1316">
        <v>9.17</v>
      </c>
      <c r="Q1316">
        <v>10</v>
      </c>
      <c r="R1316">
        <v>2</v>
      </c>
      <c r="S1316">
        <v>2.7</v>
      </c>
      <c r="T1316">
        <v>2</v>
      </c>
      <c r="U1316" t="s">
        <v>22</v>
      </c>
      <c r="V1316">
        <f>IF(tbl_Customers[[#This Row],[churn]] = "yes", 1, 0)</f>
        <v>0</v>
      </c>
      <c r="W1316" t="str">
        <f>IF(tbl_Customers[[#This Row],[number_customer_service_calls]] &lt;= 1, "0-1 Calls", IF(tbl_Customers[[#This Row],[number_customer_service_calls]] &lt;= 3, "2-3 Calls", IF(tbl_Customers[[#This Row],[number_customer_service_calls]] &lt;=5, "4-5 Calls", "6+ Calls")))</f>
        <v>2-3 Calls</v>
      </c>
      <c r="X1316" t="str">
        <f>IF(tbl_Customers[[#This Row],[account_length]] &lt;= 50, "0-50", IF(tbl_Customers[[#This Row],[account_length]] &lt;=100, "51-100", IF(tbl_Customers[[#This Row],[account_length]] &lt;= 150, "101-150", "151+")))</f>
        <v>51-100</v>
      </c>
      <c r="Y1316" t="str">
        <f>IF(tbl_Customers[[#This Row],[total_intl_charge]] &lt;= 3, "Low Charges", "High Charges")</f>
        <v>Low Charges</v>
      </c>
      <c r="Z1316" t="str">
        <f>IF(tbl_Customers[[#This Row],[total_eve_calls]]&lt;=80,"Low Calls",
IF(tbl_Customers[[#This Row],[total_eve_calls]]&lt;=120,"Medium Calls","High Calls"))</f>
        <v>Low Calls</v>
      </c>
      <c r="AA1316" t="str">
        <f>IF(tbl_Customers[[#This Row],[total_eve_charge]]&lt;=15,"Low Charges",
IF(tbl_Customers[[#This Row],[total_eve_charge]]&lt;=20,"Medium Charges","High Charges"))</f>
        <v>Medium Charges</v>
      </c>
      <c r="AB13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6" t="str">
        <f>IF(tbl_Customers[[#This Row],[number_vmail_messages]] = 0, "No Usage", IF(tbl_Customers[[#This Row],[number_vmail_messages]] &lt;= 20, "Low Usage", IF(tbl_Customers[[#This Row],[number_vmail_messages]] &lt;= 40, "Medium Usgae", "High Usage")))</f>
        <v>No Usage</v>
      </c>
      <c r="AD1316" t="str">
        <f>IF(tbl_Customers[[#This Row],[total_day_minutes]]&lt;=150,"Low Usage", IF(tbl_Customers[[#This Row],[total_day_minutes]]&lt;=200,"Medium Usage", IF(tbl_Customers[[#This Row],[total_day_minutes]]&lt;=250,"High Usage","Very High Usage")))</f>
        <v>Low Usage</v>
      </c>
      <c r="AE1316" t="str">
        <f>IF(tbl_Customers[[#This Row],[total_intl_calls]]&lt;=5,"Low Calls", IF(tbl_Customers[[#This Row],[total_intl_calls]]&lt;=10, "Medium Calls", "High Calls"))</f>
        <v>Low Calls</v>
      </c>
      <c r="AF13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6" s="36" t="str">
        <f>IF(tbl_Customers[[#This Row],[Churn_Risk_Score]]&gt;=10,"High Risk", IF(tbl_Customers[[#This Row],[Churn_Risk_Score]]&gt;=5,"Medium Risk","Low Risk"))</f>
        <v>Low Risk</v>
      </c>
    </row>
    <row r="1317" spans="1:33" x14ac:dyDescent="0.35">
      <c r="A1317">
        <v>1316</v>
      </c>
      <c r="B1317" t="s">
        <v>56</v>
      </c>
      <c r="C1317">
        <v>37</v>
      </c>
      <c r="D1317" t="s">
        <v>21</v>
      </c>
      <c r="E1317" t="s">
        <v>22</v>
      </c>
      <c r="F1317" t="s">
        <v>22</v>
      </c>
      <c r="G1317">
        <v>0</v>
      </c>
      <c r="H1317">
        <v>191.1</v>
      </c>
      <c r="I1317">
        <v>69</v>
      </c>
      <c r="J1317">
        <v>32.49</v>
      </c>
      <c r="K1317">
        <v>129.19999999999999</v>
      </c>
      <c r="L1317">
        <v>113</v>
      </c>
      <c r="M1317">
        <v>10.98</v>
      </c>
      <c r="N1317">
        <v>207.5</v>
      </c>
      <c r="O1317">
        <v>117</v>
      </c>
      <c r="P1317">
        <v>9.34</v>
      </c>
      <c r="Q1317">
        <v>12.9</v>
      </c>
      <c r="R1317">
        <v>1</v>
      </c>
      <c r="S1317">
        <v>3.48</v>
      </c>
      <c r="T1317">
        <v>0</v>
      </c>
      <c r="U1317" t="s">
        <v>22</v>
      </c>
      <c r="V1317">
        <f>IF(tbl_Customers[[#This Row],[churn]] = "yes", 1, 0)</f>
        <v>0</v>
      </c>
      <c r="W1317" t="str">
        <f>IF(tbl_Customers[[#This Row],[number_customer_service_calls]] &lt;= 1, "0-1 Calls", IF(tbl_Customers[[#This Row],[number_customer_service_calls]] &lt;= 3, "2-3 Calls", IF(tbl_Customers[[#This Row],[number_customer_service_calls]] &lt;=5, "4-5 Calls", "6+ Calls")))</f>
        <v>0-1 Calls</v>
      </c>
      <c r="X1317" t="str">
        <f>IF(tbl_Customers[[#This Row],[account_length]] &lt;= 50, "0-50", IF(tbl_Customers[[#This Row],[account_length]] &lt;=100, "51-100", IF(tbl_Customers[[#This Row],[account_length]] &lt;= 150, "101-150", "151+")))</f>
        <v>0-50</v>
      </c>
      <c r="Y1317" t="str">
        <f>IF(tbl_Customers[[#This Row],[total_intl_charge]] &lt;= 3, "Low Charges", "High Charges")</f>
        <v>High Charges</v>
      </c>
      <c r="Z1317" t="str">
        <f>IF(tbl_Customers[[#This Row],[total_eve_calls]]&lt;=80,"Low Calls",
IF(tbl_Customers[[#This Row],[total_eve_calls]]&lt;=120,"Medium Calls","High Calls"))</f>
        <v>Medium Calls</v>
      </c>
      <c r="AA1317" t="str">
        <f>IF(tbl_Customers[[#This Row],[total_eve_charge]]&lt;=15,"Low Charges",
IF(tbl_Customers[[#This Row],[total_eve_charge]]&lt;=20,"Medium Charges","High Charges"))</f>
        <v>Low Charges</v>
      </c>
      <c r="AB13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7" t="str">
        <f>IF(tbl_Customers[[#This Row],[number_vmail_messages]] = 0, "No Usage", IF(tbl_Customers[[#This Row],[number_vmail_messages]] &lt;= 20, "Low Usage", IF(tbl_Customers[[#This Row],[number_vmail_messages]] &lt;= 40, "Medium Usgae", "High Usage")))</f>
        <v>No Usage</v>
      </c>
      <c r="AD1317" t="str">
        <f>IF(tbl_Customers[[#This Row],[total_day_minutes]]&lt;=150,"Low Usage", IF(tbl_Customers[[#This Row],[total_day_minutes]]&lt;=200,"Medium Usage", IF(tbl_Customers[[#This Row],[total_day_minutes]]&lt;=250,"High Usage","Very High Usage")))</f>
        <v>Medium Usage</v>
      </c>
      <c r="AE1317" t="str">
        <f>IF(tbl_Customers[[#This Row],[total_intl_calls]]&lt;=5,"Low Calls", IF(tbl_Customers[[#This Row],[total_intl_calls]]&lt;=10, "Medium Calls", "High Calls"))</f>
        <v>Low Calls</v>
      </c>
      <c r="AF13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17" s="36" t="str">
        <f>IF(tbl_Customers[[#This Row],[Churn_Risk_Score]]&gt;=10,"High Risk", IF(tbl_Customers[[#This Row],[Churn_Risk_Score]]&gt;=5,"Medium Risk","Low Risk"))</f>
        <v>Low Risk</v>
      </c>
    </row>
    <row r="1318" spans="1:33" x14ac:dyDescent="0.35">
      <c r="A1318">
        <v>1317</v>
      </c>
      <c r="B1318" t="s">
        <v>60</v>
      </c>
      <c r="C1318">
        <v>161</v>
      </c>
      <c r="D1318" t="s">
        <v>21</v>
      </c>
      <c r="E1318" t="s">
        <v>22</v>
      </c>
      <c r="F1318" t="s">
        <v>23</v>
      </c>
      <c r="G1318">
        <v>39</v>
      </c>
      <c r="H1318">
        <v>218.5</v>
      </c>
      <c r="I1318">
        <v>76</v>
      </c>
      <c r="J1318">
        <v>37.15</v>
      </c>
      <c r="K1318">
        <v>112.7</v>
      </c>
      <c r="L1318">
        <v>94</v>
      </c>
      <c r="M1318">
        <v>9.58</v>
      </c>
      <c r="N1318">
        <v>205.1</v>
      </c>
      <c r="O1318">
        <v>121</v>
      </c>
      <c r="P1318">
        <v>9.23</v>
      </c>
      <c r="Q1318">
        <v>7.3</v>
      </c>
      <c r="R1318">
        <v>4</v>
      </c>
      <c r="S1318">
        <v>1.97</v>
      </c>
      <c r="T1318">
        <v>1</v>
      </c>
      <c r="U1318" t="s">
        <v>22</v>
      </c>
      <c r="V1318">
        <f>IF(tbl_Customers[[#This Row],[churn]] = "yes", 1, 0)</f>
        <v>0</v>
      </c>
      <c r="W1318" t="str">
        <f>IF(tbl_Customers[[#This Row],[number_customer_service_calls]] &lt;= 1, "0-1 Calls", IF(tbl_Customers[[#This Row],[number_customer_service_calls]] &lt;= 3, "2-3 Calls", IF(tbl_Customers[[#This Row],[number_customer_service_calls]] &lt;=5, "4-5 Calls", "6+ Calls")))</f>
        <v>0-1 Calls</v>
      </c>
      <c r="X1318" t="str">
        <f>IF(tbl_Customers[[#This Row],[account_length]] &lt;= 50, "0-50", IF(tbl_Customers[[#This Row],[account_length]] &lt;=100, "51-100", IF(tbl_Customers[[#This Row],[account_length]] &lt;= 150, "101-150", "151+")))</f>
        <v>151+</v>
      </c>
      <c r="Y1318" t="str">
        <f>IF(tbl_Customers[[#This Row],[total_intl_charge]] &lt;= 3, "Low Charges", "High Charges")</f>
        <v>Low Charges</v>
      </c>
      <c r="Z1318" t="str">
        <f>IF(tbl_Customers[[#This Row],[total_eve_calls]]&lt;=80,"Low Calls",
IF(tbl_Customers[[#This Row],[total_eve_calls]]&lt;=120,"Medium Calls","High Calls"))</f>
        <v>Medium Calls</v>
      </c>
      <c r="AA1318" t="str">
        <f>IF(tbl_Customers[[#This Row],[total_eve_charge]]&lt;=15,"Low Charges",
IF(tbl_Customers[[#This Row],[total_eve_charge]]&lt;=20,"Medium Charges","High Charges"))</f>
        <v>Low Charges</v>
      </c>
      <c r="AB13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8" t="str">
        <f>IF(tbl_Customers[[#This Row],[number_vmail_messages]] = 0, "No Usage", IF(tbl_Customers[[#This Row],[number_vmail_messages]] &lt;= 20, "Low Usage", IF(tbl_Customers[[#This Row],[number_vmail_messages]] &lt;= 40, "Medium Usgae", "High Usage")))</f>
        <v>Medium Usgae</v>
      </c>
      <c r="AD1318" t="str">
        <f>IF(tbl_Customers[[#This Row],[total_day_minutes]]&lt;=150,"Low Usage", IF(tbl_Customers[[#This Row],[total_day_minutes]]&lt;=200,"Medium Usage", IF(tbl_Customers[[#This Row],[total_day_minutes]]&lt;=250,"High Usage","Very High Usage")))</f>
        <v>High Usage</v>
      </c>
      <c r="AE1318" t="str">
        <f>IF(tbl_Customers[[#This Row],[total_intl_calls]]&lt;=5,"Low Calls", IF(tbl_Customers[[#This Row],[total_intl_calls]]&lt;=10, "Medium Calls", "High Calls"))</f>
        <v>Low Calls</v>
      </c>
      <c r="AF13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18" s="36" t="str">
        <f>IF(tbl_Customers[[#This Row],[Churn_Risk_Score]]&gt;=10,"High Risk", IF(tbl_Customers[[#This Row],[Churn_Risk_Score]]&gt;=5,"Medium Risk","Low Risk"))</f>
        <v>Low Risk</v>
      </c>
    </row>
    <row r="1319" spans="1:33" x14ac:dyDescent="0.35">
      <c r="A1319">
        <v>1318</v>
      </c>
      <c r="B1319" t="s">
        <v>64</v>
      </c>
      <c r="C1319">
        <v>137</v>
      </c>
      <c r="D1319" t="s">
        <v>28</v>
      </c>
      <c r="E1319" t="s">
        <v>22</v>
      </c>
      <c r="F1319" t="s">
        <v>22</v>
      </c>
      <c r="G1319">
        <v>0</v>
      </c>
      <c r="H1319">
        <v>97.5</v>
      </c>
      <c r="I1319">
        <v>95</v>
      </c>
      <c r="J1319">
        <v>16.579999999999998</v>
      </c>
      <c r="K1319">
        <v>195.8</v>
      </c>
      <c r="L1319">
        <v>82</v>
      </c>
      <c r="M1319">
        <v>16.64</v>
      </c>
      <c r="N1319">
        <v>288.8</v>
      </c>
      <c r="O1319">
        <v>78</v>
      </c>
      <c r="P1319">
        <v>13</v>
      </c>
      <c r="Q1319">
        <v>0</v>
      </c>
      <c r="R1319">
        <v>0</v>
      </c>
      <c r="S1319">
        <v>0</v>
      </c>
      <c r="T1319">
        <v>1</v>
      </c>
      <c r="U1319" t="s">
        <v>22</v>
      </c>
      <c r="V1319">
        <f>IF(tbl_Customers[[#This Row],[churn]] = "yes", 1, 0)</f>
        <v>0</v>
      </c>
      <c r="W1319" t="str">
        <f>IF(tbl_Customers[[#This Row],[number_customer_service_calls]] &lt;= 1, "0-1 Calls", IF(tbl_Customers[[#This Row],[number_customer_service_calls]] &lt;= 3, "2-3 Calls", IF(tbl_Customers[[#This Row],[number_customer_service_calls]] &lt;=5, "4-5 Calls", "6+ Calls")))</f>
        <v>0-1 Calls</v>
      </c>
      <c r="X1319" t="str">
        <f>IF(tbl_Customers[[#This Row],[account_length]] &lt;= 50, "0-50", IF(tbl_Customers[[#This Row],[account_length]] &lt;=100, "51-100", IF(tbl_Customers[[#This Row],[account_length]] &lt;= 150, "101-150", "151+")))</f>
        <v>101-150</v>
      </c>
      <c r="Y1319" t="str">
        <f>IF(tbl_Customers[[#This Row],[total_intl_charge]] &lt;= 3, "Low Charges", "High Charges")</f>
        <v>Low Charges</v>
      </c>
      <c r="Z1319" t="str">
        <f>IF(tbl_Customers[[#This Row],[total_eve_calls]]&lt;=80,"Low Calls",
IF(tbl_Customers[[#This Row],[total_eve_calls]]&lt;=120,"Medium Calls","High Calls"))</f>
        <v>Medium Calls</v>
      </c>
      <c r="AA1319" t="str">
        <f>IF(tbl_Customers[[#This Row],[total_eve_charge]]&lt;=15,"Low Charges",
IF(tbl_Customers[[#This Row],[total_eve_charge]]&lt;=20,"Medium Charges","High Charges"))</f>
        <v>Medium Charges</v>
      </c>
      <c r="AB13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9" t="str">
        <f>IF(tbl_Customers[[#This Row],[number_vmail_messages]] = 0, "No Usage", IF(tbl_Customers[[#This Row],[number_vmail_messages]] &lt;= 20, "Low Usage", IF(tbl_Customers[[#This Row],[number_vmail_messages]] &lt;= 40, "Medium Usgae", "High Usage")))</f>
        <v>No Usage</v>
      </c>
      <c r="AD1319" t="str">
        <f>IF(tbl_Customers[[#This Row],[total_day_minutes]]&lt;=150,"Low Usage", IF(tbl_Customers[[#This Row],[total_day_minutes]]&lt;=200,"Medium Usage", IF(tbl_Customers[[#This Row],[total_day_minutes]]&lt;=250,"High Usage","Very High Usage")))</f>
        <v>Low Usage</v>
      </c>
      <c r="AE1319" t="str">
        <f>IF(tbl_Customers[[#This Row],[total_intl_calls]]&lt;=5,"Low Calls", IF(tbl_Customers[[#This Row],[total_intl_calls]]&lt;=10, "Medium Calls", "High Calls"))</f>
        <v>Low Calls</v>
      </c>
      <c r="AF13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9" s="36" t="str">
        <f>IF(tbl_Customers[[#This Row],[Churn_Risk_Score]]&gt;=10,"High Risk", IF(tbl_Customers[[#This Row],[Churn_Risk_Score]]&gt;=5,"Medium Risk","Low Risk"))</f>
        <v>Low Risk</v>
      </c>
    </row>
    <row r="1320" spans="1:33" x14ac:dyDescent="0.35">
      <c r="A1320">
        <v>1319</v>
      </c>
      <c r="B1320" t="s">
        <v>74</v>
      </c>
      <c r="C1320">
        <v>123</v>
      </c>
      <c r="D1320" t="s">
        <v>21</v>
      </c>
      <c r="E1320" t="s">
        <v>22</v>
      </c>
      <c r="F1320" t="s">
        <v>22</v>
      </c>
      <c r="G1320">
        <v>0</v>
      </c>
      <c r="H1320">
        <v>128.69999999999999</v>
      </c>
      <c r="I1320">
        <v>126</v>
      </c>
      <c r="J1320">
        <v>21.88</v>
      </c>
      <c r="K1320">
        <v>117.6</v>
      </c>
      <c r="L1320">
        <v>94</v>
      </c>
      <c r="M1320">
        <v>10</v>
      </c>
      <c r="N1320">
        <v>198.4</v>
      </c>
      <c r="O1320">
        <v>132</v>
      </c>
      <c r="P1320">
        <v>8.93</v>
      </c>
      <c r="Q1320">
        <v>10.8</v>
      </c>
      <c r="R1320">
        <v>5</v>
      </c>
      <c r="S1320">
        <v>2.92</v>
      </c>
      <c r="T1320">
        <v>0</v>
      </c>
      <c r="U1320" t="s">
        <v>22</v>
      </c>
      <c r="V1320">
        <f>IF(tbl_Customers[[#This Row],[churn]] = "yes", 1, 0)</f>
        <v>0</v>
      </c>
      <c r="W1320" t="str">
        <f>IF(tbl_Customers[[#This Row],[number_customer_service_calls]] &lt;= 1, "0-1 Calls", IF(tbl_Customers[[#This Row],[number_customer_service_calls]] &lt;= 3, "2-3 Calls", IF(tbl_Customers[[#This Row],[number_customer_service_calls]] &lt;=5, "4-5 Calls", "6+ Calls")))</f>
        <v>0-1 Calls</v>
      </c>
      <c r="X1320" t="str">
        <f>IF(tbl_Customers[[#This Row],[account_length]] &lt;= 50, "0-50", IF(tbl_Customers[[#This Row],[account_length]] &lt;=100, "51-100", IF(tbl_Customers[[#This Row],[account_length]] &lt;= 150, "101-150", "151+")))</f>
        <v>101-150</v>
      </c>
      <c r="Y1320" t="str">
        <f>IF(tbl_Customers[[#This Row],[total_intl_charge]] &lt;= 3, "Low Charges", "High Charges")</f>
        <v>Low Charges</v>
      </c>
      <c r="Z1320" t="str">
        <f>IF(tbl_Customers[[#This Row],[total_eve_calls]]&lt;=80,"Low Calls",
IF(tbl_Customers[[#This Row],[total_eve_calls]]&lt;=120,"Medium Calls","High Calls"))</f>
        <v>Medium Calls</v>
      </c>
      <c r="AA1320" t="str">
        <f>IF(tbl_Customers[[#This Row],[total_eve_charge]]&lt;=15,"Low Charges",
IF(tbl_Customers[[#This Row],[total_eve_charge]]&lt;=20,"Medium Charges","High Charges"))</f>
        <v>Low Charges</v>
      </c>
      <c r="AB13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0" t="str">
        <f>IF(tbl_Customers[[#This Row],[number_vmail_messages]] = 0, "No Usage", IF(tbl_Customers[[#This Row],[number_vmail_messages]] &lt;= 20, "Low Usage", IF(tbl_Customers[[#This Row],[number_vmail_messages]] &lt;= 40, "Medium Usgae", "High Usage")))</f>
        <v>No Usage</v>
      </c>
      <c r="AD1320" t="str">
        <f>IF(tbl_Customers[[#This Row],[total_day_minutes]]&lt;=150,"Low Usage", IF(tbl_Customers[[#This Row],[total_day_minutes]]&lt;=200,"Medium Usage", IF(tbl_Customers[[#This Row],[total_day_minutes]]&lt;=250,"High Usage","Very High Usage")))</f>
        <v>Low Usage</v>
      </c>
      <c r="AE1320" t="str">
        <f>IF(tbl_Customers[[#This Row],[total_intl_calls]]&lt;=5,"Low Calls", IF(tbl_Customers[[#This Row],[total_intl_calls]]&lt;=10, "Medium Calls", "High Calls"))</f>
        <v>Low Calls</v>
      </c>
      <c r="AF13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20" s="36" t="str">
        <f>IF(tbl_Customers[[#This Row],[Churn_Risk_Score]]&gt;=10,"High Risk", IF(tbl_Customers[[#This Row],[Churn_Risk_Score]]&gt;=5,"Medium Risk","Low Risk"))</f>
        <v>Low Risk</v>
      </c>
    </row>
    <row r="1321" spans="1:33" x14ac:dyDescent="0.35">
      <c r="A1321">
        <v>1320</v>
      </c>
      <c r="B1321" t="s">
        <v>31</v>
      </c>
      <c r="C1321">
        <v>80</v>
      </c>
      <c r="D1321" t="s">
        <v>21</v>
      </c>
      <c r="E1321" t="s">
        <v>22</v>
      </c>
      <c r="F1321" t="s">
        <v>23</v>
      </c>
      <c r="G1321">
        <v>38</v>
      </c>
      <c r="H1321">
        <v>236.6</v>
      </c>
      <c r="I1321">
        <v>69</v>
      </c>
      <c r="J1321">
        <v>40.22</v>
      </c>
      <c r="K1321">
        <v>197.5</v>
      </c>
      <c r="L1321">
        <v>68</v>
      </c>
      <c r="M1321">
        <v>16.79</v>
      </c>
      <c r="N1321">
        <v>209.5</v>
      </c>
      <c r="O1321">
        <v>102</v>
      </c>
      <c r="P1321">
        <v>9.43</v>
      </c>
      <c r="Q1321">
        <v>9.5</v>
      </c>
      <c r="R1321">
        <v>10</v>
      </c>
      <c r="S1321">
        <v>2.57</v>
      </c>
      <c r="T1321">
        <v>2</v>
      </c>
      <c r="U1321" t="s">
        <v>22</v>
      </c>
      <c r="V1321">
        <f>IF(tbl_Customers[[#This Row],[churn]] = "yes", 1, 0)</f>
        <v>0</v>
      </c>
      <c r="W1321" t="str">
        <f>IF(tbl_Customers[[#This Row],[number_customer_service_calls]] &lt;= 1, "0-1 Calls", IF(tbl_Customers[[#This Row],[number_customer_service_calls]] &lt;= 3, "2-3 Calls", IF(tbl_Customers[[#This Row],[number_customer_service_calls]] &lt;=5, "4-5 Calls", "6+ Calls")))</f>
        <v>2-3 Calls</v>
      </c>
      <c r="X1321" t="str">
        <f>IF(tbl_Customers[[#This Row],[account_length]] &lt;= 50, "0-50", IF(tbl_Customers[[#This Row],[account_length]] &lt;=100, "51-100", IF(tbl_Customers[[#This Row],[account_length]] &lt;= 150, "101-150", "151+")))</f>
        <v>51-100</v>
      </c>
      <c r="Y1321" t="str">
        <f>IF(tbl_Customers[[#This Row],[total_intl_charge]] &lt;= 3, "Low Charges", "High Charges")</f>
        <v>Low Charges</v>
      </c>
      <c r="Z1321" t="str">
        <f>IF(tbl_Customers[[#This Row],[total_eve_calls]]&lt;=80,"Low Calls",
IF(tbl_Customers[[#This Row],[total_eve_calls]]&lt;=120,"Medium Calls","High Calls"))</f>
        <v>Low Calls</v>
      </c>
      <c r="AA1321" t="str">
        <f>IF(tbl_Customers[[#This Row],[total_eve_charge]]&lt;=15,"Low Charges",
IF(tbl_Customers[[#This Row],[total_eve_charge]]&lt;=20,"Medium Charges","High Charges"))</f>
        <v>Medium Charges</v>
      </c>
      <c r="AB13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21" t="str">
        <f>IF(tbl_Customers[[#This Row],[number_vmail_messages]] = 0, "No Usage", IF(tbl_Customers[[#This Row],[number_vmail_messages]] &lt;= 20, "Low Usage", IF(tbl_Customers[[#This Row],[number_vmail_messages]] &lt;= 40, "Medium Usgae", "High Usage")))</f>
        <v>Medium Usgae</v>
      </c>
      <c r="AD1321" t="str">
        <f>IF(tbl_Customers[[#This Row],[total_day_minutes]]&lt;=150,"Low Usage", IF(tbl_Customers[[#This Row],[total_day_minutes]]&lt;=200,"Medium Usage", IF(tbl_Customers[[#This Row],[total_day_minutes]]&lt;=250,"High Usage","Very High Usage")))</f>
        <v>High Usage</v>
      </c>
      <c r="AE1321" t="str">
        <f>IF(tbl_Customers[[#This Row],[total_intl_calls]]&lt;=5,"Low Calls", IF(tbl_Customers[[#This Row],[total_intl_calls]]&lt;=10, "Medium Calls", "High Calls"))</f>
        <v>Medium Calls</v>
      </c>
      <c r="AF13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21" s="36" t="str">
        <f>IF(tbl_Customers[[#This Row],[Churn_Risk_Score]]&gt;=10,"High Risk", IF(tbl_Customers[[#This Row],[Churn_Risk_Score]]&gt;=5,"Medium Risk","Low Risk"))</f>
        <v>Low Risk</v>
      </c>
    </row>
    <row r="1322" spans="1:33" x14ac:dyDescent="0.35">
      <c r="A1322">
        <v>1321</v>
      </c>
      <c r="B1322" t="s">
        <v>31</v>
      </c>
      <c r="C1322">
        <v>94</v>
      </c>
      <c r="D1322" t="s">
        <v>21</v>
      </c>
      <c r="E1322" t="s">
        <v>22</v>
      </c>
      <c r="F1322" t="s">
        <v>22</v>
      </c>
      <c r="G1322">
        <v>0</v>
      </c>
      <c r="H1322">
        <v>85.9</v>
      </c>
      <c r="I1322">
        <v>113</v>
      </c>
      <c r="J1322">
        <v>14.6</v>
      </c>
      <c r="K1322">
        <v>226.7</v>
      </c>
      <c r="L1322">
        <v>91</v>
      </c>
      <c r="M1322">
        <v>19.27</v>
      </c>
      <c r="N1322">
        <v>279.60000000000002</v>
      </c>
      <c r="O1322">
        <v>110</v>
      </c>
      <c r="P1322">
        <v>12.58</v>
      </c>
      <c r="Q1322">
        <v>15.6</v>
      </c>
      <c r="R1322">
        <v>16</v>
      </c>
      <c r="S1322">
        <v>4.21</v>
      </c>
      <c r="T1322">
        <v>0</v>
      </c>
      <c r="U1322" t="s">
        <v>22</v>
      </c>
      <c r="V1322">
        <f>IF(tbl_Customers[[#This Row],[churn]] = "yes", 1, 0)</f>
        <v>0</v>
      </c>
      <c r="W1322" t="str">
        <f>IF(tbl_Customers[[#This Row],[number_customer_service_calls]] &lt;= 1, "0-1 Calls", IF(tbl_Customers[[#This Row],[number_customer_service_calls]] &lt;= 3, "2-3 Calls", IF(tbl_Customers[[#This Row],[number_customer_service_calls]] &lt;=5, "4-5 Calls", "6+ Calls")))</f>
        <v>0-1 Calls</v>
      </c>
      <c r="X1322" t="str">
        <f>IF(tbl_Customers[[#This Row],[account_length]] &lt;= 50, "0-50", IF(tbl_Customers[[#This Row],[account_length]] &lt;=100, "51-100", IF(tbl_Customers[[#This Row],[account_length]] &lt;= 150, "101-150", "151+")))</f>
        <v>51-100</v>
      </c>
      <c r="Y1322" t="str">
        <f>IF(tbl_Customers[[#This Row],[total_intl_charge]] &lt;= 3, "Low Charges", "High Charges")</f>
        <v>High Charges</v>
      </c>
      <c r="Z1322" t="str">
        <f>IF(tbl_Customers[[#This Row],[total_eve_calls]]&lt;=80,"Low Calls",
IF(tbl_Customers[[#This Row],[total_eve_calls]]&lt;=120,"Medium Calls","High Calls"))</f>
        <v>Medium Calls</v>
      </c>
      <c r="AA1322" t="str">
        <f>IF(tbl_Customers[[#This Row],[total_eve_charge]]&lt;=15,"Low Charges",
IF(tbl_Customers[[#This Row],[total_eve_charge]]&lt;=20,"Medium Charges","High Charges"))</f>
        <v>Medium Charges</v>
      </c>
      <c r="AB13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2" t="str">
        <f>IF(tbl_Customers[[#This Row],[number_vmail_messages]] = 0, "No Usage", IF(tbl_Customers[[#This Row],[number_vmail_messages]] &lt;= 20, "Low Usage", IF(tbl_Customers[[#This Row],[number_vmail_messages]] &lt;= 40, "Medium Usgae", "High Usage")))</f>
        <v>No Usage</v>
      </c>
      <c r="AD1322" t="str">
        <f>IF(tbl_Customers[[#This Row],[total_day_minutes]]&lt;=150,"Low Usage", IF(tbl_Customers[[#This Row],[total_day_minutes]]&lt;=200,"Medium Usage", IF(tbl_Customers[[#This Row],[total_day_minutes]]&lt;=250,"High Usage","Very High Usage")))</f>
        <v>Low Usage</v>
      </c>
      <c r="AE1322" t="str">
        <f>IF(tbl_Customers[[#This Row],[total_intl_calls]]&lt;=5,"Low Calls", IF(tbl_Customers[[#This Row],[total_intl_calls]]&lt;=10, "Medium Calls", "High Calls"))</f>
        <v>High Calls</v>
      </c>
      <c r="AF13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22" s="36" t="str">
        <f>IF(tbl_Customers[[#This Row],[Churn_Risk_Score]]&gt;=10,"High Risk", IF(tbl_Customers[[#This Row],[Churn_Risk_Score]]&gt;=5,"Medium Risk","Low Risk"))</f>
        <v>Low Risk</v>
      </c>
    </row>
    <row r="1323" spans="1:33" x14ac:dyDescent="0.35">
      <c r="A1323">
        <v>1322</v>
      </c>
      <c r="B1323" t="s">
        <v>69</v>
      </c>
      <c r="C1323">
        <v>105</v>
      </c>
      <c r="D1323" t="s">
        <v>21</v>
      </c>
      <c r="E1323" t="s">
        <v>22</v>
      </c>
      <c r="F1323" t="s">
        <v>23</v>
      </c>
      <c r="G1323">
        <v>27</v>
      </c>
      <c r="H1323">
        <v>141.19999999999999</v>
      </c>
      <c r="I1323">
        <v>96</v>
      </c>
      <c r="J1323">
        <v>24</v>
      </c>
      <c r="K1323">
        <v>167.7</v>
      </c>
      <c r="L1323">
        <v>94</v>
      </c>
      <c r="M1323">
        <v>14.25</v>
      </c>
      <c r="N1323">
        <v>274.39999999999998</v>
      </c>
      <c r="O1323">
        <v>101</v>
      </c>
      <c r="P1323">
        <v>12.35</v>
      </c>
      <c r="Q1323">
        <v>11.4</v>
      </c>
      <c r="R1323">
        <v>2</v>
      </c>
      <c r="S1323">
        <v>3.08</v>
      </c>
      <c r="T1323">
        <v>1</v>
      </c>
      <c r="U1323" t="s">
        <v>22</v>
      </c>
      <c r="V1323">
        <f>IF(tbl_Customers[[#This Row],[churn]] = "yes", 1, 0)</f>
        <v>0</v>
      </c>
      <c r="W1323" t="str">
        <f>IF(tbl_Customers[[#This Row],[number_customer_service_calls]] &lt;= 1, "0-1 Calls", IF(tbl_Customers[[#This Row],[number_customer_service_calls]] &lt;= 3, "2-3 Calls", IF(tbl_Customers[[#This Row],[number_customer_service_calls]] &lt;=5, "4-5 Calls", "6+ Calls")))</f>
        <v>0-1 Calls</v>
      </c>
      <c r="X1323" t="str">
        <f>IF(tbl_Customers[[#This Row],[account_length]] &lt;= 50, "0-50", IF(tbl_Customers[[#This Row],[account_length]] &lt;=100, "51-100", IF(tbl_Customers[[#This Row],[account_length]] &lt;= 150, "101-150", "151+")))</f>
        <v>101-150</v>
      </c>
      <c r="Y1323" t="str">
        <f>IF(tbl_Customers[[#This Row],[total_intl_charge]] &lt;= 3, "Low Charges", "High Charges")</f>
        <v>High Charges</v>
      </c>
      <c r="Z1323" t="str">
        <f>IF(tbl_Customers[[#This Row],[total_eve_calls]]&lt;=80,"Low Calls",
IF(tbl_Customers[[#This Row],[total_eve_calls]]&lt;=120,"Medium Calls","High Calls"))</f>
        <v>Medium Calls</v>
      </c>
      <c r="AA1323" t="str">
        <f>IF(tbl_Customers[[#This Row],[total_eve_charge]]&lt;=15,"Low Charges",
IF(tbl_Customers[[#This Row],[total_eve_charge]]&lt;=20,"Medium Charges","High Charges"))</f>
        <v>Low Charges</v>
      </c>
      <c r="AB13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3" t="str">
        <f>IF(tbl_Customers[[#This Row],[number_vmail_messages]] = 0, "No Usage", IF(tbl_Customers[[#This Row],[number_vmail_messages]] &lt;= 20, "Low Usage", IF(tbl_Customers[[#This Row],[number_vmail_messages]] &lt;= 40, "Medium Usgae", "High Usage")))</f>
        <v>Medium Usgae</v>
      </c>
      <c r="AD1323" t="str">
        <f>IF(tbl_Customers[[#This Row],[total_day_minutes]]&lt;=150,"Low Usage", IF(tbl_Customers[[#This Row],[total_day_minutes]]&lt;=200,"Medium Usage", IF(tbl_Customers[[#This Row],[total_day_minutes]]&lt;=250,"High Usage","Very High Usage")))</f>
        <v>Low Usage</v>
      </c>
      <c r="AE1323" t="str">
        <f>IF(tbl_Customers[[#This Row],[total_intl_calls]]&lt;=5,"Low Calls", IF(tbl_Customers[[#This Row],[total_intl_calls]]&lt;=10, "Medium Calls", "High Calls"))</f>
        <v>Low Calls</v>
      </c>
      <c r="AF13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23" s="36" t="str">
        <f>IF(tbl_Customers[[#This Row],[Churn_Risk_Score]]&gt;=10,"High Risk", IF(tbl_Customers[[#This Row],[Churn_Risk_Score]]&gt;=5,"Medium Risk","Low Risk"))</f>
        <v>Low Risk</v>
      </c>
    </row>
    <row r="1324" spans="1:33" x14ac:dyDescent="0.35">
      <c r="A1324">
        <v>1323</v>
      </c>
      <c r="B1324" t="s">
        <v>58</v>
      </c>
      <c r="C1324">
        <v>73</v>
      </c>
      <c r="D1324" t="s">
        <v>21</v>
      </c>
      <c r="E1324" t="s">
        <v>22</v>
      </c>
      <c r="F1324" t="s">
        <v>23</v>
      </c>
      <c r="G1324">
        <v>31</v>
      </c>
      <c r="H1324">
        <v>194.4</v>
      </c>
      <c r="I1324">
        <v>104</v>
      </c>
      <c r="J1324">
        <v>33.049999999999997</v>
      </c>
      <c r="K1324">
        <v>176</v>
      </c>
      <c r="L1324">
        <v>84</v>
      </c>
      <c r="M1324">
        <v>14.96</v>
      </c>
      <c r="N1324">
        <v>230.1</v>
      </c>
      <c r="O1324">
        <v>110</v>
      </c>
      <c r="P1324">
        <v>10.35</v>
      </c>
      <c r="Q1324">
        <v>11.5</v>
      </c>
      <c r="R1324">
        <v>3</v>
      </c>
      <c r="S1324">
        <v>3.11</v>
      </c>
      <c r="T1324">
        <v>0</v>
      </c>
      <c r="U1324" t="s">
        <v>22</v>
      </c>
      <c r="V1324">
        <f>IF(tbl_Customers[[#This Row],[churn]] = "yes", 1, 0)</f>
        <v>0</v>
      </c>
      <c r="W1324" t="str">
        <f>IF(tbl_Customers[[#This Row],[number_customer_service_calls]] &lt;= 1, "0-1 Calls", IF(tbl_Customers[[#This Row],[number_customer_service_calls]] &lt;= 3, "2-3 Calls", IF(tbl_Customers[[#This Row],[number_customer_service_calls]] &lt;=5, "4-5 Calls", "6+ Calls")))</f>
        <v>0-1 Calls</v>
      </c>
      <c r="X1324" t="str">
        <f>IF(tbl_Customers[[#This Row],[account_length]] &lt;= 50, "0-50", IF(tbl_Customers[[#This Row],[account_length]] &lt;=100, "51-100", IF(tbl_Customers[[#This Row],[account_length]] &lt;= 150, "101-150", "151+")))</f>
        <v>51-100</v>
      </c>
      <c r="Y1324" t="str">
        <f>IF(tbl_Customers[[#This Row],[total_intl_charge]] &lt;= 3, "Low Charges", "High Charges")</f>
        <v>High Charges</v>
      </c>
      <c r="Z1324" t="str">
        <f>IF(tbl_Customers[[#This Row],[total_eve_calls]]&lt;=80,"Low Calls",
IF(tbl_Customers[[#This Row],[total_eve_calls]]&lt;=120,"Medium Calls","High Calls"))</f>
        <v>Medium Calls</v>
      </c>
      <c r="AA1324" t="str">
        <f>IF(tbl_Customers[[#This Row],[total_eve_charge]]&lt;=15,"Low Charges",
IF(tbl_Customers[[#This Row],[total_eve_charge]]&lt;=20,"Medium Charges","High Charges"))</f>
        <v>Low Charges</v>
      </c>
      <c r="AB13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4" t="str">
        <f>IF(tbl_Customers[[#This Row],[number_vmail_messages]] = 0, "No Usage", IF(tbl_Customers[[#This Row],[number_vmail_messages]] &lt;= 20, "Low Usage", IF(tbl_Customers[[#This Row],[number_vmail_messages]] &lt;= 40, "Medium Usgae", "High Usage")))</f>
        <v>Medium Usgae</v>
      </c>
      <c r="AD1324" t="str">
        <f>IF(tbl_Customers[[#This Row],[total_day_minutes]]&lt;=150,"Low Usage", IF(tbl_Customers[[#This Row],[total_day_minutes]]&lt;=200,"Medium Usage", IF(tbl_Customers[[#This Row],[total_day_minutes]]&lt;=250,"High Usage","Very High Usage")))</f>
        <v>Medium Usage</v>
      </c>
      <c r="AE1324" t="str">
        <f>IF(tbl_Customers[[#This Row],[total_intl_calls]]&lt;=5,"Low Calls", IF(tbl_Customers[[#This Row],[total_intl_calls]]&lt;=10, "Medium Calls", "High Calls"))</f>
        <v>Low Calls</v>
      </c>
      <c r="AF13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24" s="36" t="str">
        <f>IF(tbl_Customers[[#This Row],[Churn_Risk_Score]]&gt;=10,"High Risk", IF(tbl_Customers[[#This Row],[Churn_Risk_Score]]&gt;=5,"Medium Risk","Low Risk"))</f>
        <v>Low Risk</v>
      </c>
    </row>
    <row r="1325" spans="1:33" x14ac:dyDescent="0.35">
      <c r="A1325">
        <v>1324</v>
      </c>
      <c r="B1325" t="s">
        <v>69</v>
      </c>
      <c r="C1325">
        <v>112</v>
      </c>
      <c r="D1325" t="s">
        <v>21</v>
      </c>
      <c r="E1325" t="s">
        <v>22</v>
      </c>
      <c r="F1325" t="s">
        <v>22</v>
      </c>
      <c r="G1325">
        <v>0</v>
      </c>
      <c r="H1325">
        <v>167.6</v>
      </c>
      <c r="I1325">
        <v>100</v>
      </c>
      <c r="J1325">
        <v>28.49</v>
      </c>
      <c r="K1325">
        <v>154.5</v>
      </c>
      <c r="L1325">
        <v>90</v>
      </c>
      <c r="M1325">
        <v>13.13</v>
      </c>
      <c r="N1325">
        <v>281.39999999999998</v>
      </c>
      <c r="O1325">
        <v>107</v>
      </c>
      <c r="P1325">
        <v>12.66</v>
      </c>
      <c r="Q1325">
        <v>17.3</v>
      </c>
      <c r="R1325">
        <v>3</v>
      </c>
      <c r="S1325">
        <v>4.67</v>
      </c>
      <c r="T1325">
        <v>2</v>
      </c>
      <c r="U1325" t="s">
        <v>22</v>
      </c>
      <c r="V1325">
        <f>IF(tbl_Customers[[#This Row],[churn]] = "yes", 1, 0)</f>
        <v>0</v>
      </c>
      <c r="W1325" t="str">
        <f>IF(tbl_Customers[[#This Row],[number_customer_service_calls]] &lt;= 1, "0-1 Calls", IF(tbl_Customers[[#This Row],[number_customer_service_calls]] &lt;= 3, "2-3 Calls", IF(tbl_Customers[[#This Row],[number_customer_service_calls]] &lt;=5, "4-5 Calls", "6+ Calls")))</f>
        <v>2-3 Calls</v>
      </c>
      <c r="X1325" t="str">
        <f>IF(tbl_Customers[[#This Row],[account_length]] &lt;= 50, "0-50", IF(tbl_Customers[[#This Row],[account_length]] &lt;=100, "51-100", IF(tbl_Customers[[#This Row],[account_length]] &lt;= 150, "101-150", "151+")))</f>
        <v>101-150</v>
      </c>
      <c r="Y1325" t="str">
        <f>IF(tbl_Customers[[#This Row],[total_intl_charge]] &lt;= 3, "Low Charges", "High Charges")</f>
        <v>High Charges</v>
      </c>
      <c r="Z1325" t="str">
        <f>IF(tbl_Customers[[#This Row],[total_eve_calls]]&lt;=80,"Low Calls",
IF(tbl_Customers[[#This Row],[total_eve_calls]]&lt;=120,"Medium Calls","High Calls"))</f>
        <v>Medium Calls</v>
      </c>
      <c r="AA1325" t="str">
        <f>IF(tbl_Customers[[#This Row],[total_eve_charge]]&lt;=15,"Low Charges",
IF(tbl_Customers[[#This Row],[total_eve_charge]]&lt;=20,"Medium Charges","High Charges"))</f>
        <v>Low Charges</v>
      </c>
      <c r="AB13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5" t="str">
        <f>IF(tbl_Customers[[#This Row],[number_vmail_messages]] = 0, "No Usage", IF(tbl_Customers[[#This Row],[number_vmail_messages]] &lt;= 20, "Low Usage", IF(tbl_Customers[[#This Row],[number_vmail_messages]] &lt;= 40, "Medium Usgae", "High Usage")))</f>
        <v>No Usage</v>
      </c>
      <c r="AD1325" t="str">
        <f>IF(tbl_Customers[[#This Row],[total_day_minutes]]&lt;=150,"Low Usage", IF(tbl_Customers[[#This Row],[total_day_minutes]]&lt;=200,"Medium Usage", IF(tbl_Customers[[#This Row],[total_day_minutes]]&lt;=250,"High Usage","Very High Usage")))</f>
        <v>Medium Usage</v>
      </c>
      <c r="AE1325" t="str">
        <f>IF(tbl_Customers[[#This Row],[total_intl_calls]]&lt;=5,"Low Calls", IF(tbl_Customers[[#This Row],[total_intl_calls]]&lt;=10, "Medium Calls", "High Calls"))</f>
        <v>Low Calls</v>
      </c>
      <c r="AF13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25" s="36" t="str">
        <f>IF(tbl_Customers[[#This Row],[Churn_Risk_Score]]&gt;=10,"High Risk", IF(tbl_Customers[[#This Row],[Churn_Risk_Score]]&gt;=5,"Medium Risk","Low Risk"))</f>
        <v>Low Risk</v>
      </c>
    </row>
    <row r="1326" spans="1:33" x14ac:dyDescent="0.35">
      <c r="A1326">
        <v>1325</v>
      </c>
      <c r="B1326" t="s">
        <v>72</v>
      </c>
      <c r="C1326">
        <v>179</v>
      </c>
      <c r="D1326" t="s">
        <v>25</v>
      </c>
      <c r="E1326" t="s">
        <v>22</v>
      </c>
      <c r="F1326" t="s">
        <v>22</v>
      </c>
      <c r="G1326">
        <v>0</v>
      </c>
      <c r="H1326">
        <v>234.5</v>
      </c>
      <c r="I1326">
        <v>134</v>
      </c>
      <c r="J1326">
        <v>39.869999999999997</v>
      </c>
      <c r="K1326">
        <v>164.2</v>
      </c>
      <c r="L1326">
        <v>94</v>
      </c>
      <c r="M1326">
        <v>13.96</v>
      </c>
      <c r="N1326">
        <v>191.4</v>
      </c>
      <c r="O1326">
        <v>72</v>
      </c>
      <c r="P1326">
        <v>8.61</v>
      </c>
      <c r="Q1326">
        <v>6.1</v>
      </c>
      <c r="R1326">
        <v>4</v>
      </c>
      <c r="S1326">
        <v>1.65</v>
      </c>
      <c r="T1326">
        <v>1</v>
      </c>
      <c r="U1326" t="s">
        <v>22</v>
      </c>
      <c r="V1326">
        <f>IF(tbl_Customers[[#This Row],[churn]] = "yes", 1, 0)</f>
        <v>0</v>
      </c>
      <c r="W1326" t="str">
        <f>IF(tbl_Customers[[#This Row],[number_customer_service_calls]] &lt;= 1, "0-1 Calls", IF(tbl_Customers[[#This Row],[number_customer_service_calls]] &lt;= 3, "2-3 Calls", IF(tbl_Customers[[#This Row],[number_customer_service_calls]] &lt;=5, "4-5 Calls", "6+ Calls")))</f>
        <v>0-1 Calls</v>
      </c>
      <c r="X1326" t="str">
        <f>IF(tbl_Customers[[#This Row],[account_length]] &lt;= 50, "0-50", IF(tbl_Customers[[#This Row],[account_length]] &lt;=100, "51-100", IF(tbl_Customers[[#This Row],[account_length]] &lt;= 150, "101-150", "151+")))</f>
        <v>151+</v>
      </c>
      <c r="Y1326" t="str">
        <f>IF(tbl_Customers[[#This Row],[total_intl_charge]] &lt;= 3, "Low Charges", "High Charges")</f>
        <v>Low Charges</v>
      </c>
      <c r="Z1326" t="str">
        <f>IF(tbl_Customers[[#This Row],[total_eve_calls]]&lt;=80,"Low Calls",
IF(tbl_Customers[[#This Row],[total_eve_calls]]&lt;=120,"Medium Calls","High Calls"))</f>
        <v>Medium Calls</v>
      </c>
      <c r="AA1326" t="str">
        <f>IF(tbl_Customers[[#This Row],[total_eve_charge]]&lt;=15,"Low Charges",
IF(tbl_Customers[[#This Row],[total_eve_charge]]&lt;=20,"Medium Charges","High Charges"))</f>
        <v>Low Charges</v>
      </c>
      <c r="AB13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26" t="str">
        <f>IF(tbl_Customers[[#This Row],[number_vmail_messages]] = 0, "No Usage", IF(tbl_Customers[[#This Row],[number_vmail_messages]] &lt;= 20, "Low Usage", IF(tbl_Customers[[#This Row],[number_vmail_messages]] &lt;= 40, "Medium Usgae", "High Usage")))</f>
        <v>No Usage</v>
      </c>
      <c r="AD1326" t="str">
        <f>IF(tbl_Customers[[#This Row],[total_day_minutes]]&lt;=150,"Low Usage", IF(tbl_Customers[[#This Row],[total_day_minutes]]&lt;=200,"Medium Usage", IF(tbl_Customers[[#This Row],[total_day_minutes]]&lt;=250,"High Usage","Very High Usage")))</f>
        <v>High Usage</v>
      </c>
      <c r="AE1326" t="str">
        <f>IF(tbl_Customers[[#This Row],[total_intl_calls]]&lt;=5,"Low Calls", IF(tbl_Customers[[#This Row],[total_intl_calls]]&lt;=10, "Medium Calls", "High Calls"))</f>
        <v>Low Calls</v>
      </c>
      <c r="AF13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26" s="36" t="str">
        <f>IF(tbl_Customers[[#This Row],[Churn_Risk_Score]]&gt;=10,"High Risk", IF(tbl_Customers[[#This Row],[Churn_Risk_Score]]&gt;=5,"Medium Risk","Low Risk"))</f>
        <v>Low Risk</v>
      </c>
    </row>
    <row r="1327" spans="1:33" x14ac:dyDescent="0.35">
      <c r="A1327">
        <v>1326</v>
      </c>
      <c r="B1327" t="s">
        <v>27</v>
      </c>
      <c r="C1327">
        <v>57</v>
      </c>
      <c r="D1327" t="s">
        <v>28</v>
      </c>
      <c r="E1327" t="s">
        <v>22</v>
      </c>
      <c r="F1327" t="s">
        <v>22</v>
      </c>
      <c r="G1327">
        <v>0</v>
      </c>
      <c r="H1327">
        <v>154.19999999999999</v>
      </c>
      <c r="I1327">
        <v>78</v>
      </c>
      <c r="J1327">
        <v>26.21</v>
      </c>
      <c r="K1327">
        <v>196.7</v>
      </c>
      <c r="L1327">
        <v>85</v>
      </c>
      <c r="M1327">
        <v>16.72</v>
      </c>
      <c r="N1327">
        <v>253.5</v>
      </c>
      <c r="O1327">
        <v>97</v>
      </c>
      <c r="P1327">
        <v>11.41</v>
      </c>
      <c r="Q1327">
        <v>10.1</v>
      </c>
      <c r="R1327">
        <v>9</v>
      </c>
      <c r="S1327">
        <v>2.73</v>
      </c>
      <c r="T1327">
        <v>1</v>
      </c>
      <c r="U1327" t="s">
        <v>22</v>
      </c>
      <c r="V1327">
        <f>IF(tbl_Customers[[#This Row],[churn]] = "yes", 1, 0)</f>
        <v>0</v>
      </c>
      <c r="W1327" t="str">
        <f>IF(tbl_Customers[[#This Row],[number_customer_service_calls]] &lt;= 1, "0-1 Calls", IF(tbl_Customers[[#This Row],[number_customer_service_calls]] &lt;= 3, "2-3 Calls", IF(tbl_Customers[[#This Row],[number_customer_service_calls]] &lt;=5, "4-5 Calls", "6+ Calls")))</f>
        <v>0-1 Calls</v>
      </c>
      <c r="X1327" t="str">
        <f>IF(tbl_Customers[[#This Row],[account_length]] &lt;= 50, "0-50", IF(tbl_Customers[[#This Row],[account_length]] &lt;=100, "51-100", IF(tbl_Customers[[#This Row],[account_length]] &lt;= 150, "101-150", "151+")))</f>
        <v>51-100</v>
      </c>
      <c r="Y1327" t="str">
        <f>IF(tbl_Customers[[#This Row],[total_intl_charge]] &lt;= 3, "Low Charges", "High Charges")</f>
        <v>Low Charges</v>
      </c>
      <c r="Z1327" t="str">
        <f>IF(tbl_Customers[[#This Row],[total_eve_calls]]&lt;=80,"Low Calls",
IF(tbl_Customers[[#This Row],[total_eve_calls]]&lt;=120,"Medium Calls","High Calls"))</f>
        <v>Medium Calls</v>
      </c>
      <c r="AA1327" t="str">
        <f>IF(tbl_Customers[[#This Row],[total_eve_charge]]&lt;=15,"Low Charges",
IF(tbl_Customers[[#This Row],[total_eve_charge]]&lt;=20,"Medium Charges","High Charges"))</f>
        <v>Medium Charges</v>
      </c>
      <c r="AB13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7" t="str">
        <f>IF(tbl_Customers[[#This Row],[number_vmail_messages]] = 0, "No Usage", IF(tbl_Customers[[#This Row],[number_vmail_messages]] &lt;= 20, "Low Usage", IF(tbl_Customers[[#This Row],[number_vmail_messages]] &lt;= 40, "Medium Usgae", "High Usage")))</f>
        <v>No Usage</v>
      </c>
      <c r="AD1327" t="str">
        <f>IF(tbl_Customers[[#This Row],[total_day_minutes]]&lt;=150,"Low Usage", IF(tbl_Customers[[#This Row],[total_day_minutes]]&lt;=200,"Medium Usage", IF(tbl_Customers[[#This Row],[total_day_minutes]]&lt;=250,"High Usage","Very High Usage")))</f>
        <v>Medium Usage</v>
      </c>
      <c r="AE1327" t="str">
        <f>IF(tbl_Customers[[#This Row],[total_intl_calls]]&lt;=5,"Low Calls", IF(tbl_Customers[[#This Row],[total_intl_calls]]&lt;=10, "Medium Calls", "High Calls"))</f>
        <v>Medium Calls</v>
      </c>
      <c r="AF13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27" s="36" t="str">
        <f>IF(tbl_Customers[[#This Row],[Churn_Risk_Score]]&gt;=10,"High Risk", IF(tbl_Customers[[#This Row],[Churn_Risk_Score]]&gt;=5,"Medium Risk","Low Risk"))</f>
        <v>Low Risk</v>
      </c>
    </row>
    <row r="1328" spans="1:33" x14ac:dyDescent="0.35">
      <c r="A1328">
        <v>1327</v>
      </c>
      <c r="B1328" t="s">
        <v>42</v>
      </c>
      <c r="C1328">
        <v>127</v>
      </c>
      <c r="D1328" t="s">
        <v>21</v>
      </c>
      <c r="E1328" t="s">
        <v>22</v>
      </c>
      <c r="F1328" t="s">
        <v>23</v>
      </c>
      <c r="G1328">
        <v>14</v>
      </c>
      <c r="H1328">
        <v>143.19999999999999</v>
      </c>
      <c r="I1328">
        <v>99</v>
      </c>
      <c r="J1328">
        <v>24.34</v>
      </c>
      <c r="K1328">
        <v>169.9</v>
      </c>
      <c r="L1328">
        <v>91</v>
      </c>
      <c r="M1328">
        <v>14.44</v>
      </c>
      <c r="N1328">
        <v>221.6</v>
      </c>
      <c r="O1328">
        <v>77</v>
      </c>
      <c r="P1328">
        <v>9.9700000000000006</v>
      </c>
      <c r="Q1328">
        <v>11.6</v>
      </c>
      <c r="R1328">
        <v>1</v>
      </c>
      <c r="S1328">
        <v>3.13</v>
      </c>
      <c r="T1328">
        <v>1</v>
      </c>
      <c r="U1328" t="s">
        <v>22</v>
      </c>
      <c r="V1328">
        <f>IF(tbl_Customers[[#This Row],[churn]] = "yes", 1, 0)</f>
        <v>0</v>
      </c>
      <c r="W1328" t="str">
        <f>IF(tbl_Customers[[#This Row],[number_customer_service_calls]] &lt;= 1, "0-1 Calls", IF(tbl_Customers[[#This Row],[number_customer_service_calls]] &lt;= 3, "2-3 Calls", IF(tbl_Customers[[#This Row],[number_customer_service_calls]] &lt;=5, "4-5 Calls", "6+ Calls")))</f>
        <v>0-1 Calls</v>
      </c>
      <c r="X1328" t="str">
        <f>IF(tbl_Customers[[#This Row],[account_length]] &lt;= 50, "0-50", IF(tbl_Customers[[#This Row],[account_length]] &lt;=100, "51-100", IF(tbl_Customers[[#This Row],[account_length]] &lt;= 150, "101-150", "151+")))</f>
        <v>101-150</v>
      </c>
      <c r="Y1328" t="str">
        <f>IF(tbl_Customers[[#This Row],[total_intl_charge]] &lt;= 3, "Low Charges", "High Charges")</f>
        <v>High Charges</v>
      </c>
      <c r="Z1328" t="str">
        <f>IF(tbl_Customers[[#This Row],[total_eve_calls]]&lt;=80,"Low Calls",
IF(tbl_Customers[[#This Row],[total_eve_calls]]&lt;=120,"Medium Calls","High Calls"))</f>
        <v>Medium Calls</v>
      </c>
      <c r="AA1328" t="str">
        <f>IF(tbl_Customers[[#This Row],[total_eve_charge]]&lt;=15,"Low Charges",
IF(tbl_Customers[[#This Row],[total_eve_charge]]&lt;=20,"Medium Charges","High Charges"))</f>
        <v>Low Charges</v>
      </c>
      <c r="AB13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8" t="str">
        <f>IF(tbl_Customers[[#This Row],[number_vmail_messages]] = 0, "No Usage", IF(tbl_Customers[[#This Row],[number_vmail_messages]] &lt;= 20, "Low Usage", IF(tbl_Customers[[#This Row],[number_vmail_messages]] &lt;= 40, "Medium Usgae", "High Usage")))</f>
        <v>Low Usage</v>
      </c>
      <c r="AD1328" t="str">
        <f>IF(tbl_Customers[[#This Row],[total_day_minutes]]&lt;=150,"Low Usage", IF(tbl_Customers[[#This Row],[total_day_minutes]]&lt;=200,"Medium Usage", IF(tbl_Customers[[#This Row],[total_day_minutes]]&lt;=250,"High Usage","Very High Usage")))</f>
        <v>Low Usage</v>
      </c>
      <c r="AE1328" t="str">
        <f>IF(tbl_Customers[[#This Row],[total_intl_calls]]&lt;=5,"Low Calls", IF(tbl_Customers[[#This Row],[total_intl_calls]]&lt;=10, "Medium Calls", "High Calls"))</f>
        <v>Low Calls</v>
      </c>
      <c r="AF13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28" s="36" t="str">
        <f>IF(tbl_Customers[[#This Row],[Churn_Risk_Score]]&gt;=10,"High Risk", IF(tbl_Customers[[#This Row],[Churn_Risk_Score]]&gt;=5,"Medium Risk","Low Risk"))</f>
        <v>Low Risk</v>
      </c>
    </row>
    <row r="1329" spans="1:33" x14ac:dyDescent="0.35">
      <c r="A1329">
        <v>1328</v>
      </c>
      <c r="B1329" t="s">
        <v>57</v>
      </c>
      <c r="C1329">
        <v>122</v>
      </c>
      <c r="D1329" t="s">
        <v>21</v>
      </c>
      <c r="E1329" t="s">
        <v>23</v>
      </c>
      <c r="F1329" t="s">
        <v>23</v>
      </c>
      <c r="G1329">
        <v>40</v>
      </c>
      <c r="H1329">
        <v>216.4</v>
      </c>
      <c r="I1329">
        <v>80</v>
      </c>
      <c r="J1329">
        <v>36.79</v>
      </c>
      <c r="K1329">
        <v>249.7</v>
      </c>
      <c r="L1329">
        <v>90</v>
      </c>
      <c r="M1329">
        <v>21.22</v>
      </c>
      <c r="N1329">
        <v>185.9</v>
      </c>
      <c r="O1329">
        <v>99</v>
      </c>
      <c r="P1329">
        <v>8.3699999999999992</v>
      </c>
      <c r="Q1329">
        <v>12.7</v>
      </c>
      <c r="R1329">
        <v>4</v>
      </c>
      <c r="S1329">
        <v>3.43</v>
      </c>
      <c r="T1329">
        <v>1</v>
      </c>
      <c r="U1329" t="s">
        <v>22</v>
      </c>
      <c r="V1329">
        <f>IF(tbl_Customers[[#This Row],[churn]] = "yes", 1, 0)</f>
        <v>0</v>
      </c>
      <c r="W1329" t="str">
        <f>IF(tbl_Customers[[#This Row],[number_customer_service_calls]] &lt;= 1, "0-1 Calls", IF(tbl_Customers[[#This Row],[number_customer_service_calls]] &lt;= 3, "2-3 Calls", IF(tbl_Customers[[#This Row],[number_customer_service_calls]] &lt;=5, "4-5 Calls", "6+ Calls")))</f>
        <v>0-1 Calls</v>
      </c>
      <c r="X1329" t="str">
        <f>IF(tbl_Customers[[#This Row],[account_length]] &lt;= 50, "0-50", IF(tbl_Customers[[#This Row],[account_length]] &lt;=100, "51-100", IF(tbl_Customers[[#This Row],[account_length]] &lt;= 150, "101-150", "151+")))</f>
        <v>101-150</v>
      </c>
      <c r="Y1329" t="str">
        <f>IF(tbl_Customers[[#This Row],[total_intl_charge]] &lt;= 3, "Low Charges", "High Charges")</f>
        <v>High Charges</v>
      </c>
      <c r="Z1329" t="str">
        <f>IF(tbl_Customers[[#This Row],[total_eve_calls]]&lt;=80,"Low Calls",
IF(tbl_Customers[[#This Row],[total_eve_calls]]&lt;=120,"Medium Calls","High Calls"))</f>
        <v>Medium Calls</v>
      </c>
      <c r="AA1329" t="str">
        <f>IF(tbl_Customers[[#This Row],[total_eve_charge]]&lt;=15,"Low Charges",
IF(tbl_Customers[[#This Row],[total_eve_charge]]&lt;=20,"Medium Charges","High Charges"))</f>
        <v>High Charges</v>
      </c>
      <c r="AB13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29" t="str">
        <f>IF(tbl_Customers[[#This Row],[number_vmail_messages]] = 0, "No Usage", IF(tbl_Customers[[#This Row],[number_vmail_messages]] &lt;= 20, "Low Usage", IF(tbl_Customers[[#This Row],[number_vmail_messages]] &lt;= 40, "Medium Usgae", "High Usage")))</f>
        <v>Medium Usgae</v>
      </c>
      <c r="AD1329" t="str">
        <f>IF(tbl_Customers[[#This Row],[total_day_minutes]]&lt;=150,"Low Usage", IF(tbl_Customers[[#This Row],[total_day_minutes]]&lt;=200,"Medium Usage", IF(tbl_Customers[[#This Row],[total_day_minutes]]&lt;=250,"High Usage","Very High Usage")))</f>
        <v>High Usage</v>
      </c>
      <c r="AE1329" t="str">
        <f>IF(tbl_Customers[[#This Row],[total_intl_calls]]&lt;=5,"Low Calls", IF(tbl_Customers[[#This Row],[total_intl_calls]]&lt;=10, "Medium Calls", "High Calls"))</f>
        <v>Low Calls</v>
      </c>
      <c r="AF13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329" s="36" t="str">
        <f>IF(tbl_Customers[[#This Row],[Churn_Risk_Score]]&gt;=10,"High Risk", IF(tbl_Customers[[#This Row],[Churn_Risk_Score]]&gt;=5,"Medium Risk","Low Risk"))</f>
        <v>Medium Risk</v>
      </c>
    </row>
    <row r="1330" spans="1:33" x14ac:dyDescent="0.35">
      <c r="A1330">
        <v>1329</v>
      </c>
      <c r="B1330" t="s">
        <v>35</v>
      </c>
      <c r="C1330">
        <v>33</v>
      </c>
      <c r="D1330" t="s">
        <v>28</v>
      </c>
      <c r="E1330" t="s">
        <v>22</v>
      </c>
      <c r="F1330" t="s">
        <v>23</v>
      </c>
      <c r="G1330">
        <v>35</v>
      </c>
      <c r="H1330">
        <v>161.9</v>
      </c>
      <c r="I1330">
        <v>85</v>
      </c>
      <c r="J1330">
        <v>27.52</v>
      </c>
      <c r="K1330">
        <v>151.19999999999999</v>
      </c>
      <c r="L1330">
        <v>82</v>
      </c>
      <c r="M1330">
        <v>12.85</v>
      </c>
      <c r="N1330">
        <v>191</v>
      </c>
      <c r="O1330">
        <v>131</v>
      </c>
      <c r="P1330">
        <v>8.59</v>
      </c>
      <c r="Q1330">
        <v>8.5</v>
      </c>
      <c r="R1330">
        <v>2</v>
      </c>
      <c r="S1330">
        <v>2.2999999999999998</v>
      </c>
      <c r="T1330">
        <v>1</v>
      </c>
      <c r="U1330" t="s">
        <v>22</v>
      </c>
      <c r="V1330">
        <f>IF(tbl_Customers[[#This Row],[churn]] = "yes", 1, 0)</f>
        <v>0</v>
      </c>
      <c r="W1330" t="str">
        <f>IF(tbl_Customers[[#This Row],[number_customer_service_calls]] &lt;= 1, "0-1 Calls", IF(tbl_Customers[[#This Row],[number_customer_service_calls]] &lt;= 3, "2-3 Calls", IF(tbl_Customers[[#This Row],[number_customer_service_calls]] &lt;=5, "4-5 Calls", "6+ Calls")))</f>
        <v>0-1 Calls</v>
      </c>
      <c r="X1330" t="str">
        <f>IF(tbl_Customers[[#This Row],[account_length]] &lt;= 50, "0-50", IF(tbl_Customers[[#This Row],[account_length]] &lt;=100, "51-100", IF(tbl_Customers[[#This Row],[account_length]] &lt;= 150, "101-150", "151+")))</f>
        <v>0-50</v>
      </c>
      <c r="Y1330" t="str">
        <f>IF(tbl_Customers[[#This Row],[total_intl_charge]] &lt;= 3, "Low Charges", "High Charges")</f>
        <v>Low Charges</v>
      </c>
      <c r="Z1330" t="str">
        <f>IF(tbl_Customers[[#This Row],[total_eve_calls]]&lt;=80,"Low Calls",
IF(tbl_Customers[[#This Row],[total_eve_calls]]&lt;=120,"Medium Calls","High Calls"))</f>
        <v>Medium Calls</v>
      </c>
      <c r="AA1330" t="str">
        <f>IF(tbl_Customers[[#This Row],[total_eve_charge]]&lt;=15,"Low Charges",
IF(tbl_Customers[[#This Row],[total_eve_charge]]&lt;=20,"Medium Charges","High Charges"))</f>
        <v>Low Charges</v>
      </c>
      <c r="AB13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30" t="str">
        <f>IF(tbl_Customers[[#This Row],[number_vmail_messages]] = 0, "No Usage", IF(tbl_Customers[[#This Row],[number_vmail_messages]] &lt;= 20, "Low Usage", IF(tbl_Customers[[#This Row],[number_vmail_messages]] &lt;= 40, "Medium Usgae", "High Usage")))</f>
        <v>Medium Usgae</v>
      </c>
      <c r="AD1330" t="str">
        <f>IF(tbl_Customers[[#This Row],[total_day_minutes]]&lt;=150,"Low Usage", IF(tbl_Customers[[#This Row],[total_day_minutes]]&lt;=200,"Medium Usage", IF(tbl_Customers[[#This Row],[total_day_minutes]]&lt;=250,"High Usage","Very High Usage")))</f>
        <v>Medium Usage</v>
      </c>
      <c r="AE1330" t="str">
        <f>IF(tbl_Customers[[#This Row],[total_intl_calls]]&lt;=5,"Low Calls", IF(tbl_Customers[[#This Row],[total_intl_calls]]&lt;=10, "Medium Calls", "High Calls"))</f>
        <v>Low Calls</v>
      </c>
      <c r="AF13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30" s="36" t="str">
        <f>IF(tbl_Customers[[#This Row],[Churn_Risk_Score]]&gt;=10,"High Risk", IF(tbl_Customers[[#This Row],[Churn_Risk_Score]]&gt;=5,"Medium Risk","Low Risk"))</f>
        <v>Low Risk</v>
      </c>
    </row>
    <row r="1331" spans="1:33" x14ac:dyDescent="0.35">
      <c r="A1331">
        <v>1330</v>
      </c>
      <c r="B1331" t="s">
        <v>64</v>
      </c>
      <c r="C1331">
        <v>94</v>
      </c>
      <c r="D1331" t="s">
        <v>25</v>
      </c>
      <c r="E1331" t="s">
        <v>22</v>
      </c>
      <c r="F1331" t="s">
        <v>22</v>
      </c>
      <c r="G1331">
        <v>0</v>
      </c>
      <c r="H1331">
        <v>118.7</v>
      </c>
      <c r="I1331">
        <v>90</v>
      </c>
      <c r="J1331">
        <v>20.18</v>
      </c>
      <c r="K1331">
        <v>205.1</v>
      </c>
      <c r="L1331">
        <v>57</v>
      </c>
      <c r="M1331">
        <v>17.43</v>
      </c>
      <c r="N1331">
        <v>172.2</v>
      </c>
      <c r="O1331">
        <v>100</v>
      </c>
      <c r="P1331">
        <v>7.75</v>
      </c>
      <c r="Q1331">
        <v>10.4</v>
      </c>
      <c r="R1331">
        <v>6</v>
      </c>
      <c r="S1331">
        <v>2.81</v>
      </c>
      <c r="T1331">
        <v>3</v>
      </c>
      <c r="U1331" t="s">
        <v>22</v>
      </c>
      <c r="V1331">
        <f>IF(tbl_Customers[[#This Row],[churn]] = "yes", 1, 0)</f>
        <v>0</v>
      </c>
      <c r="W1331" t="str">
        <f>IF(tbl_Customers[[#This Row],[number_customer_service_calls]] &lt;= 1, "0-1 Calls", IF(tbl_Customers[[#This Row],[number_customer_service_calls]] &lt;= 3, "2-3 Calls", IF(tbl_Customers[[#This Row],[number_customer_service_calls]] &lt;=5, "4-5 Calls", "6+ Calls")))</f>
        <v>2-3 Calls</v>
      </c>
      <c r="X1331" t="str">
        <f>IF(tbl_Customers[[#This Row],[account_length]] &lt;= 50, "0-50", IF(tbl_Customers[[#This Row],[account_length]] &lt;=100, "51-100", IF(tbl_Customers[[#This Row],[account_length]] &lt;= 150, "101-150", "151+")))</f>
        <v>51-100</v>
      </c>
      <c r="Y1331" t="str">
        <f>IF(tbl_Customers[[#This Row],[total_intl_charge]] &lt;= 3, "Low Charges", "High Charges")</f>
        <v>Low Charges</v>
      </c>
      <c r="Z1331" t="str">
        <f>IF(tbl_Customers[[#This Row],[total_eve_calls]]&lt;=80,"Low Calls",
IF(tbl_Customers[[#This Row],[total_eve_calls]]&lt;=120,"Medium Calls","High Calls"))</f>
        <v>Low Calls</v>
      </c>
      <c r="AA1331" t="str">
        <f>IF(tbl_Customers[[#This Row],[total_eve_charge]]&lt;=15,"Low Charges",
IF(tbl_Customers[[#This Row],[total_eve_charge]]&lt;=20,"Medium Charges","High Charges"))</f>
        <v>Medium Charges</v>
      </c>
      <c r="AB13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1" t="str">
        <f>IF(tbl_Customers[[#This Row],[number_vmail_messages]] = 0, "No Usage", IF(tbl_Customers[[#This Row],[number_vmail_messages]] &lt;= 20, "Low Usage", IF(tbl_Customers[[#This Row],[number_vmail_messages]] &lt;= 40, "Medium Usgae", "High Usage")))</f>
        <v>No Usage</v>
      </c>
      <c r="AD1331" t="str">
        <f>IF(tbl_Customers[[#This Row],[total_day_minutes]]&lt;=150,"Low Usage", IF(tbl_Customers[[#This Row],[total_day_minutes]]&lt;=200,"Medium Usage", IF(tbl_Customers[[#This Row],[total_day_minutes]]&lt;=250,"High Usage","Very High Usage")))</f>
        <v>Low Usage</v>
      </c>
      <c r="AE1331" t="str">
        <f>IF(tbl_Customers[[#This Row],[total_intl_calls]]&lt;=5,"Low Calls", IF(tbl_Customers[[#This Row],[total_intl_calls]]&lt;=10, "Medium Calls", "High Calls"))</f>
        <v>Medium Calls</v>
      </c>
      <c r="AF13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1" s="36" t="str">
        <f>IF(tbl_Customers[[#This Row],[Churn_Risk_Score]]&gt;=10,"High Risk", IF(tbl_Customers[[#This Row],[Churn_Risk_Score]]&gt;=5,"Medium Risk","Low Risk"))</f>
        <v>Low Risk</v>
      </c>
    </row>
    <row r="1332" spans="1:33" x14ac:dyDescent="0.35">
      <c r="A1332">
        <v>1331</v>
      </c>
      <c r="B1332" t="s">
        <v>55</v>
      </c>
      <c r="C1332">
        <v>100</v>
      </c>
      <c r="D1332" t="s">
        <v>25</v>
      </c>
      <c r="E1332" t="s">
        <v>22</v>
      </c>
      <c r="F1332" t="s">
        <v>22</v>
      </c>
      <c r="G1332">
        <v>0</v>
      </c>
      <c r="H1332">
        <v>179.1</v>
      </c>
      <c r="I1332">
        <v>123</v>
      </c>
      <c r="J1332">
        <v>30.45</v>
      </c>
      <c r="K1332">
        <v>196.6</v>
      </c>
      <c r="L1332">
        <v>132</v>
      </c>
      <c r="M1332">
        <v>16.71</v>
      </c>
      <c r="N1332">
        <v>186.7</v>
      </c>
      <c r="O1332">
        <v>116</v>
      </c>
      <c r="P1332">
        <v>8.4</v>
      </c>
      <c r="Q1332">
        <v>10.199999999999999</v>
      </c>
      <c r="R1332">
        <v>10</v>
      </c>
      <c r="S1332">
        <v>2.75</v>
      </c>
      <c r="T1332">
        <v>1</v>
      </c>
      <c r="U1332" t="s">
        <v>22</v>
      </c>
      <c r="V1332">
        <f>IF(tbl_Customers[[#This Row],[churn]] = "yes", 1, 0)</f>
        <v>0</v>
      </c>
      <c r="W1332" t="str">
        <f>IF(tbl_Customers[[#This Row],[number_customer_service_calls]] &lt;= 1, "0-1 Calls", IF(tbl_Customers[[#This Row],[number_customer_service_calls]] &lt;= 3, "2-3 Calls", IF(tbl_Customers[[#This Row],[number_customer_service_calls]] &lt;=5, "4-5 Calls", "6+ Calls")))</f>
        <v>0-1 Calls</v>
      </c>
      <c r="X1332" t="str">
        <f>IF(tbl_Customers[[#This Row],[account_length]] &lt;= 50, "0-50", IF(tbl_Customers[[#This Row],[account_length]] &lt;=100, "51-100", IF(tbl_Customers[[#This Row],[account_length]] &lt;= 150, "101-150", "151+")))</f>
        <v>51-100</v>
      </c>
      <c r="Y1332" t="str">
        <f>IF(tbl_Customers[[#This Row],[total_intl_charge]] &lt;= 3, "Low Charges", "High Charges")</f>
        <v>Low Charges</v>
      </c>
      <c r="Z1332" t="str">
        <f>IF(tbl_Customers[[#This Row],[total_eve_calls]]&lt;=80,"Low Calls",
IF(tbl_Customers[[#This Row],[total_eve_calls]]&lt;=120,"Medium Calls","High Calls"))</f>
        <v>High Calls</v>
      </c>
      <c r="AA1332" t="str">
        <f>IF(tbl_Customers[[#This Row],[total_eve_charge]]&lt;=15,"Low Charges",
IF(tbl_Customers[[#This Row],[total_eve_charge]]&lt;=20,"Medium Charges","High Charges"))</f>
        <v>Medium Charges</v>
      </c>
      <c r="AB13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2" t="str">
        <f>IF(tbl_Customers[[#This Row],[number_vmail_messages]] = 0, "No Usage", IF(tbl_Customers[[#This Row],[number_vmail_messages]] &lt;= 20, "Low Usage", IF(tbl_Customers[[#This Row],[number_vmail_messages]] &lt;= 40, "Medium Usgae", "High Usage")))</f>
        <v>No Usage</v>
      </c>
      <c r="AD1332" t="str">
        <f>IF(tbl_Customers[[#This Row],[total_day_minutes]]&lt;=150,"Low Usage", IF(tbl_Customers[[#This Row],[total_day_minutes]]&lt;=200,"Medium Usage", IF(tbl_Customers[[#This Row],[total_day_minutes]]&lt;=250,"High Usage","Very High Usage")))</f>
        <v>Medium Usage</v>
      </c>
      <c r="AE1332" t="str">
        <f>IF(tbl_Customers[[#This Row],[total_intl_calls]]&lt;=5,"Low Calls", IF(tbl_Customers[[#This Row],[total_intl_calls]]&lt;=10, "Medium Calls", "High Calls"))</f>
        <v>Medium Calls</v>
      </c>
      <c r="AF13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2" s="36" t="str">
        <f>IF(tbl_Customers[[#This Row],[Churn_Risk_Score]]&gt;=10,"High Risk", IF(tbl_Customers[[#This Row],[Churn_Risk_Score]]&gt;=5,"Medium Risk","Low Risk"))</f>
        <v>Low Risk</v>
      </c>
    </row>
    <row r="1333" spans="1:33" x14ac:dyDescent="0.35">
      <c r="A1333">
        <v>1332</v>
      </c>
      <c r="B1333" t="s">
        <v>45</v>
      </c>
      <c r="C1333">
        <v>106</v>
      </c>
      <c r="D1333" t="s">
        <v>21</v>
      </c>
      <c r="E1333" t="s">
        <v>22</v>
      </c>
      <c r="F1333" t="s">
        <v>22</v>
      </c>
      <c r="G1333">
        <v>0</v>
      </c>
      <c r="H1333">
        <v>147.9</v>
      </c>
      <c r="I1333">
        <v>97</v>
      </c>
      <c r="J1333">
        <v>25.14</v>
      </c>
      <c r="K1333">
        <v>209.3</v>
      </c>
      <c r="L1333">
        <v>99</v>
      </c>
      <c r="M1333">
        <v>17.79</v>
      </c>
      <c r="N1333">
        <v>162.1</v>
      </c>
      <c r="O1333">
        <v>80</v>
      </c>
      <c r="P1333">
        <v>7.29</v>
      </c>
      <c r="Q1333">
        <v>8.8000000000000007</v>
      </c>
      <c r="R1333">
        <v>5</v>
      </c>
      <c r="S1333">
        <v>2.38</v>
      </c>
      <c r="T1333">
        <v>2</v>
      </c>
      <c r="U1333" t="s">
        <v>22</v>
      </c>
      <c r="V1333">
        <f>IF(tbl_Customers[[#This Row],[churn]] = "yes", 1, 0)</f>
        <v>0</v>
      </c>
      <c r="W1333" t="str">
        <f>IF(tbl_Customers[[#This Row],[number_customer_service_calls]] &lt;= 1, "0-1 Calls", IF(tbl_Customers[[#This Row],[number_customer_service_calls]] &lt;= 3, "2-3 Calls", IF(tbl_Customers[[#This Row],[number_customer_service_calls]] &lt;=5, "4-5 Calls", "6+ Calls")))</f>
        <v>2-3 Calls</v>
      </c>
      <c r="X1333" t="str">
        <f>IF(tbl_Customers[[#This Row],[account_length]] &lt;= 50, "0-50", IF(tbl_Customers[[#This Row],[account_length]] &lt;=100, "51-100", IF(tbl_Customers[[#This Row],[account_length]] &lt;= 150, "101-150", "151+")))</f>
        <v>101-150</v>
      </c>
      <c r="Y1333" t="str">
        <f>IF(tbl_Customers[[#This Row],[total_intl_charge]] &lt;= 3, "Low Charges", "High Charges")</f>
        <v>Low Charges</v>
      </c>
      <c r="Z1333" t="str">
        <f>IF(tbl_Customers[[#This Row],[total_eve_calls]]&lt;=80,"Low Calls",
IF(tbl_Customers[[#This Row],[total_eve_calls]]&lt;=120,"Medium Calls","High Calls"))</f>
        <v>Medium Calls</v>
      </c>
      <c r="AA1333" t="str">
        <f>IF(tbl_Customers[[#This Row],[total_eve_charge]]&lt;=15,"Low Charges",
IF(tbl_Customers[[#This Row],[total_eve_charge]]&lt;=20,"Medium Charges","High Charges"))</f>
        <v>Medium Charges</v>
      </c>
      <c r="AB13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3" t="str">
        <f>IF(tbl_Customers[[#This Row],[number_vmail_messages]] = 0, "No Usage", IF(tbl_Customers[[#This Row],[number_vmail_messages]] &lt;= 20, "Low Usage", IF(tbl_Customers[[#This Row],[number_vmail_messages]] &lt;= 40, "Medium Usgae", "High Usage")))</f>
        <v>No Usage</v>
      </c>
      <c r="AD1333" t="str">
        <f>IF(tbl_Customers[[#This Row],[total_day_minutes]]&lt;=150,"Low Usage", IF(tbl_Customers[[#This Row],[total_day_minutes]]&lt;=200,"Medium Usage", IF(tbl_Customers[[#This Row],[total_day_minutes]]&lt;=250,"High Usage","Very High Usage")))</f>
        <v>Low Usage</v>
      </c>
      <c r="AE1333" t="str">
        <f>IF(tbl_Customers[[#This Row],[total_intl_calls]]&lt;=5,"Low Calls", IF(tbl_Customers[[#This Row],[total_intl_calls]]&lt;=10, "Medium Calls", "High Calls"))</f>
        <v>Low Calls</v>
      </c>
      <c r="AF13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3" s="36" t="str">
        <f>IF(tbl_Customers[[#This Row],[Churn_Risk_Score]]&gt;=10,"High Risk", IF(tbl_Customers[[#This Row],[Churn_Risk_Score]]&gt;=5,"Medium Risk","Low Risk"))</f>
        <v>Low Risk</v>
      </c>
    </row>
    <row r="1334" spans="1:33" x14ac:dyDescent="0.35">
      <c r="A1334">
        <v>1333</v>
      </c>
      <c r="B1334" t="s">
        <v>63</v>
      </c>
      <c r="C1334">
        <v>148</v>
      </c>
      <c r="D1334" t="s">
        <v>21</v>
      </c>
      <c r="E1334" t="s">
        <v>22</v>
      </c>
      <c r="F1334" t="s">
        <v>23</v>
      </c>
      <c r="G1334">
        <v>38</v>
      </c>
      <c r="H1334">
        <v>209.2</v>
      </c>
      <c r="I1334">
        <v>110</v>
      </c>
      <c r="J1334">
        <v>35.56</v>
      </c>
      <c r="K1334">
        <v>116.6</v>
      </c>
      <c r="L1334">
        <v>73</v>
      </c>
      <c r="M1334">
        <v>9.91</v>
      </c>
      <c r="N1334">
        <v>109.6</v>
      </c>
      <c r="O1334">
        <v>105</v>
      </c>
      <c r="P1334">
        <v>4.93</v>
      </c>
      <c r="Q1334">
        <v>16.5</v>
      </c>
      <c r="R1334">
        <v>4</v>
      </c>
      <c r="S1334">
        <v>4.46</v>
      </c>
      <c r="T1334">
        <v>2</v>
      </c>
      <c r="U1334" t="s">
        <v>22</v>
      </c>
      <c r="V1334">
        <f>IF(tbl_Customers[[#This Row],[churn]] = "yes", 1, 0)</f>
        <v>0</v>
      </c>
      <c r="W1334" t="str">
        <f>IF(tbl_Customers[[#This Row],[number_customer_service_calls]] &lt;= 1, "0-1 Calls", IF(tbl_Customers[[#This Row],[number_customer_service_calls]] &lt;= 3, "2-3 Calls", IF(tbl_Customers[[#This Row],[number_customer_service_calls]] &lt;=5, "4-5 Calls", "6+ Calls")))</f>
        <v>2-3 Calls</v>
      </c>
      <c r="X1334" t="str">
        <f>IF(tbl_Customers[[#This Row],[account_length]] &lt;= 50, "0-50", IF(tbl_Customers[[#This Row],[account_length]] &lt;=100, "51-100", IF(tbl_Customers[[#This Row],[account_length]] &lt;= 150, "101-150", "151+")))</f>
        <v>101-150</v>
      </c>
      <c r="Y1334" t="str">
        <f>IF(tbl_Customers[[#This Row],[total_intl_charge]] &lt;= 3, "Low Charges", "High Charges")</f>
        <v>High Charges</v>
      </c>
      <c r="Z1334" t="str">
        <f>IF(tbl_Customers[[#This Row],[total_eve_calls]]&lt;=80,"Low Calls",
IF(tbl_Customers[[#This Row],[total_eve_calls]]&lt;=120,"Medium Calls","High Calls"))</f>
        <v>Low Calls</v>
      </c>
      <c r="AA1334" t="str">
        <f>IF(tbl_Customers[[#This Row],[total_eve_charge]]&lt;=15,"Low Charges",
IF(tbl_Customers[[#This Row],[total_eve_charge]]&lt;=20,"Medium Charges","High Charges"))</f>
        <v>Low Charges</v>
      </c>
      <c r="AB13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4" t="str">
        <f>IF(tbl_Customers[[#This Row],[number_vmail_messages]] = 0, "No Usage", IF(tbl_Customers[[#This Row],[number_vmail_messages]] &lt;= 20, "Low Usage", IF(tbl_Customers[[#This Row],[number_vmail_messages]] &lt;= 40, "Medium Usgae", "High Usage")))</f>
        <v>Medium Usgae</v>
      </c>
      <c r="AD1334" t="str">
        <f>IF(tbl_Customers[[#This Row],[total_day_minutes]]&lt;=150,"Low Usage", IF(tbl_Customers[[#This Row],[total_day_minutes]]&lt;=200,"Medium Usage", IF(tbl_Customers[[#This Row],[total_day_minutes]]&lt;=250,"High Usage","Very High Usage")))</f>
        <v>High Usage</v>
      </c>
      <c r="AE1334" t="str">
        <f>IF(tbl_Customers[[#This Row],[total_intl_calls]]&lt;=5,"Low Calls", IF(tbl_Customers[[#This Row],[total_intl_calls]]&lt;=10, "Medium Calls", "High Calls"))</f>
        <v>Low Calls</v>
      </c>
      <c r="AF13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34" s="36" t="str">
        <f>IF(tbl_Customers[[#This Row],[Churn_Risk_Score]]&gt;=10,"High Risk", IF(tbl_Customers[[#This Row],[Churn_Risk_Score]]&gt;=5,"Medium Risk","Low Risk"))</f>
        <v>Low Risk</v>
      </c>
    </row>
    <row r="1335" spans="1:33" x14ac:dyDescent="0.35">
      <c r="A1335">
        <v>1334</v>
      </c>
      <c r="B1335" t="s">
        <v>51</v>
      </c>
      <c r="C1335">
        <v>120</v>
      </c>
      <c r="D1335" t="s">
        <v>21</v>
      </c>
      <c r="E1335" t="s">
        <v>22</v>
      </c>
      <c r="F1335" t="s">
        <v>23</v>
      </c>
      <c r="G1335">
        <v>29</v>
      </c>
      <c r="H1335">
        <v>244.3</v>
      </c>
      <c r="I1335">
        <v>140</v>
      </c>
      <c r="J1335">
        <v>41.53</v>
      </c>
      <c r="K1335">
        <v>322.3</v>
      </c>
      <c r="L1335">
        <v>89</v>
      </c>
      <c r="M1335">
        <v>27.4</v>
      </c>
      <c r="N1335">
        <v>166.8</v>
      </c>
      <c r="O1335">
        <v>83</v>
      </c>
      <c r="P1335">
        <v>7.51</v>
      </c>
      <c r="Q1335">
        <v>10.6</v>
      </c>
      <c r="R1335">
        <v>6</v>
      </c>
      <c r="S1335">
        <v>2.86</v>
      </c>
      <c r="T1335">
        <v>0</v>
      </c>
      <c r="U1335" t="s">
        <v>22</v>
      </c>
      <c r="V1335">
        <f>IF(tbl_Customers[[#This Row],[churn]] = "yes", 1, 0)</f>
        <v>0</v>
      </c>
      <c r="W1335" t="str">
        <f>IF(tbl_Customers[[#This Row],[number_customer_service_calls]] &lt;= 1, "0-1 Calls", IF(tbl_Customers[[#This Row],[number_customer_service_calls]] &lt;= 3, "2-3 Calls", IF(tbl_Customers[[#This Row],[number_customer_service_calls]] &lt;=5, "4-5 Calls", "6+ Calls")))</f>
        <v>0-1 Calls</v>
      </c>
      <c r="X1335" t="str">
        <f>IF(tbl_Customers[[#This Row],[account_length]] &lt;= 50, "0-50", IF(tbl_Customers[[#This Row],[account_length]] &lt;=100, "51-100", IF(tbl_Customers[[#This Row],[account_length]] &lt;= 150, "101-150", "151+")))</f>
        <v>101-150</v>
      </c>
      <c r="Y1335" t="str">
        <f>IF(tbl_Customers[[#This Row],[total_intl_charge]] &lt;= 3, "Low Charges", "High Charges")</f>
        <v>Low Charges</v>
      </c>
      <c r="Z1335" t="str">
        <f>IF(tbl_Customers[[#This Row],[total_eve_calls]]&lt;=80,"Low Calls",
IF(tbl_Customers[[#This Row],[total_eve_calls]]&lt;=120,"Medium Calls","High Calls"))</f>
        <v>Medium Calls</v>
      </c>
      <c r="AA1335" t="str">
        <f>IF(tbl_Customers[[#This Row],[total_eve_charge]]&lt;=15,"Low Charges",
IF(tbl_Customers[[#This Row],[total_eve_charge]]&lt;=20,"Medium Charges","High Charges"))</f>
        <v>High Charges</v>
      </c>
      <c r="AB13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35" t="str">
        <f>IF(tbl_Customers[[#This Row],[number_vmail_messages]] = 0, "No Usage", IF(tbl_Customers[[#This Row],[number_vmail_messages]] &lt;= 20, "Low Usage", IF(tbl_Customers[[#This Row],[number_vmail_messages]] &lt;= 40, "Medium Usgae", "High Usage")))</f>
        <v>Medium Usgae</v>
      </c>
      <c r="AD1335" t="str">
        <f>IF(tbl_Customers[[#This Row],[total_day_minutes]]&lt;=150,"Low Usage", IF(tbl_Customers[[#This Row],[total_day_minutes]]&lt;=200,"Medium Usage", IF(tbl_Customers[[#This Row],[total_day_minutes]]&lt;=250,"High Usage","Very High Usage")))</f>
        <v>High Usage</v>
      </c>
      <c r="AE1335" t="str">
        <f>IF(tbl_Customers[[#This Row],[total_intl_calls]]&lt;=5,"Low Calls", IF(tbl_Customers[[#This Row],[total_intl_calls]]&lt;=10, "Medium Calls", "High Calls"))</f>
        <v>Medium Calls</v>
      </c>
      <c r="AF13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35" s="36" t="str">
        <f>IF(tbl_Customers[[#This Row],[Churn_Risk_Score]]&gt;=10,"High Risk", IF(tbl_Customers[[#This Row],[Churn_Risk_Score]]&gt;=5,"Medium Risk","Low Risk"))</f>
        <v>Low Risk</v>
      </c>
    </row>
    <row r="1336" spans="1:33" x14ac:dyDescent="0.35">
      <c r="A1336">
        <v>1335</v>
      </c>
      <c r="B1336" t="s">
        <v>55</v>
      </c>
      <c r="C1336">
        <v>91</v>
      </c>
      <c r="D1336" t="s">
        <v>21</v>
      </c>
      <c r="E1336" t="s">
        <v>22</v>
      </c>
      <c r="F1336" t="s">
        <v>23</v>
      </c>
      <c r="G1336">
        <v>34</v>
      </c>
      <c r="H1336">
        <v>175.3</v>
      </c>
      <c r="I1336">
        <v>96</v>
      </c>
      <c r="J1336">
        <v>29.8</v>
      </c>
      <c r="K1336">
        <v>262.3</v>
      </c>
      <c r="L1336">
        <v>122</v>
      </c>
      <c r="M1336">
        <v>22.3</v>
      </c>
      <c r="N1336">
        <v>143.9</v>
      </c>
      <c r="O1336">
        <v>76</v>
      </c>
      <c r="P1336">
        <v>6.48</v>
      </c>
      <c r="Q1336">
        <v>5.6</v>
      </c>
      <c r="R1336">
        <v>11</v>
      </c>
      <c r="S1336">
        <v>1.51</v>
      </c>
      <c r="T1336">
        <v>1</v>
      </c>
      <c r="U1336" t="s">
        <v>22</v>
      </c>
      <c r="V1336">
        <f>IF(tbl_Customers[[#This Row],[churn]] = "yes", 1, 0)</f>
        <v>0</v>
      </c>
      <c r="W1336" t="str">
        <f>IF(tbl_Customers[[#This Row],[number_customer_service_calls]] &lt;= 1, "0-1 Calls", IF(tbl_Customers[[#This Row],[number_customer_service_calls]] &lt;= 3, "2-3 Calls", IF(tbl_Customers[[#This Row],[number_customer_service_calls]] &lt;=5, "4-5 Calls", "6+ Calls")))</f>
        <v>0-1 Calls</v>
      </c>
      <c r="X1336" t="str">
        <f>IF(tbl_Customers[[#This Row],[account_length]] &lt;= 50, "0-50", IF(tbl_Customers[[#This Row],[account_length]] &lt;=100, "51-100", IF(tbl_Customers[[#This Row],[account_length]] &lt;= 150, "101-150", "151+")))</f>
        <v>51-100</v>
      </c>
      <c r="Y1336" t="str">
        <f>IF(tbl_Customers[[#This Row],[total_intl_charge]] &lt;= 3, "Low Charges", "High Charges")</f>
        <v>Low Charges</v>
      </c>
      <c r="Z1336" t="str">
        <f>IF(tbl_Customers[[#This Row],[total_eve_calls]]&lt;=80,"Low Calls",
IF(tbl_Customers[[#This Row],[total_eve_calls]]&lt;=120,"Medium Calls","High Calls"))</f>
        <v>High Calls</v>
      </c>
      <c r="AA1336" t="str">
        <f>IF(tbl_Customers[[#This Row],[total_eve_charge]]&lt;=15,"Low Charges",
IF(tbl_Customers[[#This Row],[total_eve_charge]]&lt;=20,"Medium Charges","High Charges"))</f>
        <v>High Charges</v>
      </c>
      <c r="AB13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6" t="str">
        <f>IF(tbl_Customers[[#This Row],[number_vmail_messages]] = 0, "No Usage", IF(tbl_Customers[[#This Row],[number_vmail_messages]] &lt;= 20, "Low Usage", IF(tbl_Customers[[#This Row],[number_vmail_messages]] &lt;= 40, "Medium Usgae", "High Usage")))</f>
        <v>Medium Usgae</v>
      </c>
      <c r="AD1336" t="str">
        <f>IF(tbl_Customers[[#This Row],[total_day_minutes]]&lt;=150,"Low Usage", IF(tbl_Customers[[#This Row],[total_day_minutes]]&lt;=200,"Medium Usage", IF(tbl_Customers[[#This Row],[total_day_minutes]]&lt;=250,"High Usage","Very High Usage")))</f>
        <v>Medium Usage</v>
      </c>
      <c r="AE1336" t="str">
        <f>IF(tbl_Customers[[#This Row],[total_intl_calls]]&lt;=5,"Low Calls", IF(tbl_Customers[[#This Row],[total_intl_calls]]&lt;=10, "Medium Calls", "High Calls"))</f>
        <v>High Calls</v>
      </c>
      <c r="AF13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36" s="36" t="str">
        <f>IF(tbl_Customers[[#This Row],[Churn_Risk_Score]]&gt;=10,"High Risk", IF(tbl_Customers[[#This Row],[Churn_Risk_Score]]&gt;=5,"Medium Risk","Low Risk"))</f>
        <v>Low Risk</v>
      </c>
    </row>
    <row r="1337" spans="1:33" x14ac:dyDescent="0.35">
      <c r="A1337">
        <v>1336</v>
      </c>
      <c r="B1337" t="s">
        <v>59</v>
      </c>
      <c r="C1337">
        <v>86</v>
      </c>
      <c r="D1337" t="s">
        <v>28</v>
      </c>
      <c r="E1337" t="s">
        <v>22</v>
      </c>
      <c r="F1337" t="s">
        <v>22</v>
      </c>
      <c r="G1337">
        <v>0</v>
      </c>
      <c r="H1337">
        <v>150.5</v>
      </c>
      <c r="I1337">
        <v>92</v>
      </c>
      <c r="J1337">
        <v>25.59</v>
      </c>
      <c r="K1337">
        <v>120.3</v>
      </c>
      <c r="L1337">
        <v>95</v>
      </c>
      <c r="M1337">
        <v>10.23</v>
      </c>
      <c r="N1337">
        <v>271.2</v>
      </c>
      <c r="O1337">
        <v>96</v>
      </c>
      <c r="P1337">
        <v>12.2</v>
      </c>
      <c r="Q1337">
        <v>9</v>
      </c>
      <c r="R1337">
        <v>2</v>
      </c>
      <c r="S1337">
        <v>2.4300000000000002</v>
      </c>
      <c r="T1337">
        <v>1</v>
      </c>
      <c r="U1337" t="s">
        <v>22</v>
      </c>
      <c r="V1337">
        <f>IF(tbl_Customers[[#This Row],[churn]] = "yes", 1, 0)</f>
        <v>0</v>
      </c>
      <c r="W1337" t="str">
        <f>IF(tbl_Customers[[#This Row],[number_customer_service_calls]] &lt;= 1, "0-1 Calls", IF(tbl_Customers[[#This Row],[number_customer_service_calls]] &lt;= 3, "2-3 Calls", IF(tbl_Customers[[#This Row],[number_customer_service_calls]] &lt;=5, "4-5 Calls", "6+ Calls")))</f>
        <v>0-1 Calls</v>
      </c>
      <c r="X1337" t="str">
        <f>IF(tbl_Customers[[#This Row],[account_length]] &lt;= 50, "0-50", IF(tbl_Customers[[#This Row],[account_length]] &lt;=100, "51-100", IF(tbl_Customers[[#This Row],[account_length]] &lt;= 150, "101-150", "151+")))</f>
        <v>51-100</v>
      </c>
      <c r="Y1337" t="str">
        <f>IF(tbl_Customers[[#This Row],[total_intl_charge]] &lt;= 3, "Low Charges", "High Charges")</f>
        <v>Low Charges</v>
      </c>
      <c r="Z1337" t="str">
        <f>IF(tbl_Customers[[#This Row],[total_eve_calls]]&lt;=80,"Low Calls",
IF(tbl_Customers[[#This Row],[total_eve_calls]]&lt;=120,"Medium Calls","High Calls"))</f>
        <v>Medium Calls</v>
      </c>
      <c r="AA1337" t="str">
        <f>IF(tbl_Customers[[#This Row],[total_eve_charge]]&lt;=15,"Low Charges",
IF(tbl_Customers[[#This Row],[total_eve_charge]]&lt;=20,"Medium Charges","High Charges"))</f>
        <v>Low Charges</v>
      </c>
      <c r="AB13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7" t="str">
        <f>IF(tbl_Customers[[#This Row],[number_vmail_messages]] = 0, "No Usage", IF(tbl_Customers[[#This Row],[number_vmail_messages]] &lt;= 20, "Low Usage", IF(tbl_Customers[[#This Row],[number_vmail_messages]] &lt;= 40, "Medium Usgae", "High Usage")))</f>
        <v>No Usage</v>
      </c>
      <c r="AD1337" t="str">
        <f>IF(tbl_Customers[[#This Row],[total_day_minutes]]&lt;=150,"Low Usage", IF(tbl_Customers[[#This Row],[total_day_minutes]]&lt;=200,"Medium Usage", IF(tbl_Customers[[#This Row],[total_day_minutes]]&lt;=250,"High Usage","Very High Usage")))</f>
        <v>Medium Usage</v>
      </c>
      <c r="AE1337" t="str">
        <f>IF(tbl_Customers[[#This Row],[total_intl_calls]]&lt;=5,"Low Calls", IF(tbl_Customers[[#This Row],[total_intl_calls]]&lt;=10, "Medium Calls", "High Calls"))</f>
        <v>Low Calls</v>
      </c>
      <c r="AF13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7" s="36" t="str">
        <f>IF(tbl_Customers[[#This Row],[Churn_Risk_Score]]&gt;=10,"High Risk", IF(tbl_Customers[[#This Row],[Churn_Risk_Score]]&gt;=5,"Medium Risk","Low Risk"))</f>
        <v>Low Risk</v>
      </c>
    </row>
    <row r="1338" spans="1:33" x14ac:dyDescent="0.35">
      <c r="A1338">
        <v>1337</v>
      </c>
      <c r="B1338" t="s">
        <v>35</v>
      </c>
      <c r="C1338">
        <v>94</v>
      </c>
      <c r="D1338" t="s">
        <v>28</v>
      </c>
      <c r="E1338" t="s">
        <v>22</v>
      </c>
      <c r="F1338" t="s">
        <v>22</v>
      </c>
      <c r="G1338">
        <v>0</v>
      </c>
      <c r="H1338">
        <v>163.5</v>
      </c>
      <c r="I1338">
        <v>136</v>
      </c>
      <c r="J1338">
        <v>27.8</v>
      </c>
      <c r="K1338">
        <v>143.69999999999999</v>
      </c>
      <c r="L1338">
        <v>111</v>
      </c>
      <c r="M1338">
        <v>12.21</v>
      </c>
      <c r="N1338">
        <v>253.4</v>
      </c>
      <c r="O1338">
        <v>82</v>
      </c>
      <c r="P1338">
        <v>11.4</v>
      </c>
      <c r="Q1338">
        <v>12.6</v>
      </c>
      <c r="R1338">
        <v>5</v>
      </c>
      <c r="S1338">
        <v>3.4</v>
      </c>
      <c r="T1338">
        <v>1</v>
      </c>
      <c r="U1338" t="s">
        <v>22</v>
      </c>
      <c r="V1338">
        <f>IF(tbl_Customers[[#This Row],[churn]] = "yes", 1, 0)</f>
        <v>0</v>
      </c>
      <c r="W1338" t="str">
        <f>IF(tbl_Customers[[#This Row],[number_customer_service_calls]] &lt;= 1, "0-1 Calls", IF(tbl_Customers[[#This Row],[number_customer_service_calls]] &lt;= 3, "2-3 Calls", IF(tbl_Customers[[#This Row],[number_customer_service_calls]] &lt;=5, "4-5 Calls", "6+ Calls")))</f>
        <v>0-1 Calls</v>
      </c>
      <c r="X1338" t="str">
        <f>IF(tbl_Customers[[#This Row],[account_length]] &lt;= 50, "0-50", IF(tbl_Customers[[#This Row],[account_length]] &lt;=100, "51-100", IF(tbl_Customers[[#This Row],[account_length]] &lt;= 150, "101-150", "151+")))</f>
        <v>51-100</v>
      </c>
      <c r="Y1338" t="str">
        <f>IF(tbl_Customers[[#This Row],[total_intl_charge]] &lt;= 3, "Low Charges", "High Charges")</f>
        <v>High Charges</v>
      </c>
      <c r="Z1338" t="str">
        <f>IF(tbl_Customers[[#This Row],[total_eve_calls]]&lt;=80,"Low Calls",
IF(tbl_Customers[[#This Row],[total_eve_calls]]&lt;=120,"Medium Calls","High Calls"))</f>
        <v>Medium Calls</v>
      </c>
      <c r="AA1338" t="str">
        <f>IF(tbl_Customers[[#This Row],[total_eve_charge]]&lt;=15,"Low Charges",
IF(tbl_Customers[[#This Row],[total_eve_charge]]&lt;=20,"Medium Charges","High Charges"))</f>
        <v>Low Charges</v>
      </c>
      <c r="AB13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8" t="str">
        <f>IF(tbl_Customers[[#This Row],[number_vmail_messages]] = 0, "No Usage", IF(tbl_Customers[[#This Row],[number_vmail_messages]] &lt;= 20, "Low Usage", IF(tbl_Customers[[#This Row],[number_vmail_messages]] &lt;= 40, "Medium Usgae", "High Usage")))</f>
        <v>No Usage</v>
      </c>
      <c r="AD1338" t="str">
        <f>IF(tbl_Customers[[#This Row],[total_day_minutes]]&lt;=150,"Low Usage", IF(tbl_Customers[[#This Row],[total_day_minutes]]&lt;=200,"Medium Usage", IF(tbl_Customers[[#This Row],[total_day_minutes]]&lt;=250,"High Usage","Very High Usage")))</f>
        <v>Medium Usage</v>
      </c>
      <c r="AE1338" t="str">
        <f>IF(tbl_Customers[[#This Row],[total_intl_calls]]&lt;=5,"Low Calls", IF(tbl_Customers[[#This Row],[total_intl_calls]]&lt;=10, "Medium Calls", "High Calls"))</f>
        <v>Low Calls</v>
      </c>
      <c r="AF13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38" s="36" t="str">
        <f>IF(tbl_Customers[[#This Row],[Churn_Risk_Score]]&gt;=10,"High Risk", IF(tbl_Customers[[#This Row],[Churn_Risk_Score]]&gt;=5,"Medium Risk","Low Risk"))</f>
        <v>Low Risk</v>
      </c>
    </row>
    <row r="1339" spans="1:33" x14ac:dyDescent="0.35">
      <c r="A1339">
        <v>1338</v>
      </c>
      <c r="B1339" t="s">
        <v>24</v>
      </c>
      <c r="C1339">
        <v>85</v>
      </c>
      <c r="D1339" t="s">
        <v>21</v>
      </c>
      <c r="E1339" t="s">
        <v>22</v>
      </c>
      <c r="F1339" t="s">
        <v>22</v>
      </c>
      <c r="G1339">
        <v>0</v>
      </c>
      <c r="H1339">
        <v>236.9</v>
      </c>
      <c r="I1339">
        <v>93</v>
      </c>
      <c r="J1339">
        <v>40.270000000000003</v>
      </c>
      <c r="K1339">
        <v>197.7</v>
      </c>
      <c r="L1339">
        <v>113</v>
      </c>
      <c r="M1339">
        <v>16.8</v>
      </c>
      <c r="N1339">
        <v>309.10000000000002</v>
      </c>
      <c r="O1339">
        <v>78</v>
      </c>
      <c r="P1339">
        <v>13.91</v>
      </c>
      <c r="Q1339">
        <v>11.4</v>
      </c>
      <c r="R1339">
        <v>7</v>
      </c>
      <c r="S1339">
        <v>3.08</v>
      </c>
      <c r="T1339">
        <v>2</v>
      </c>
      <c r="U1339" t="s">
        <v>23</v>
      </c>
      <c r="V1339">
        <f>IF(tbl_Customers[[#This Row],[churn]] = "yes", 1, 0)</f>
        <v>1</v>
      </c>
      <c r="W1339" t="str">
        <f>IF(tbl_Customers[[#This Row],[number_customer_service_calls]] &lt;= 1, "0-1 Calls", IF(tbl_Customers[[#This Row],[number_customer_service_calls]] &lt;= 3, "2-3 Calls", IF(tbl_Customers[[#This Row],[number_customer_service_calls]] &lt;=5, "4-5 Calls", "6+ Calls")))</f>
        <v>2-3 Calls</v>
      </c>
      <c r="X1339" t="str">
        <f>IF(tbl_Customers[[#This Row],[account_length]] &lt;= 50, "0-50", IF(tbl_Customers[[#This Row],[account_length]] &lt;=100, "51-100", IF(tbl_Customers[[#This Row],[account_length]] &lt;= 150, "101-150", "151+")))</f>
        <v>51-100</v>
      </c>
      <c r="Y1339" t="str">
        <f>IF(tbl_Customers[[#This Row],[total_intl_charge]] &lt;= 3, "Low Charges", "High Charges")</f>
        <v>High Charges</v>
      </c>
      <c r="Z1339" t="str">
        <f>IF(tbl_Customers[[#This Row],[total_eve_calls]]&lt;=80,"Low Calls",
IF(tbl_Customers[[#This Row],[total_eve_calls]]&lt;=120,"Medium Calls","High Calls"))</f>
        <v>Medium Calls</v>
      </c>
      <c r="AA1339" t="str">
        <f>IF(tbl_Customers[[#This Row],[total_eve_charge]]&lt;=15,"Low Charges",
IF(tbl_Customers[[#This Row],[total_eve_charge]]&lt;=20,"Medium Charges","High Charges"))</f>
        <v>Medium Charges</v>
      </c>
      <c r="AB13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9" t="str">
        <f>IF(tbl_Customers[[#This Row],[number_vmail_messages]] = 0, "No Usage", IF(tbl_Customers[[#This Row],[number_vmail_messages]] &lt;= 20, "Low Usage", IF(tbl_Customers[[#This Row],[number_vmail_messages]] &lt;= 40, "Medium Usgae", "High Usage")))</f>
        <v>No Usage</v>
      </c>
      <c r="AD1339" t="str">
        <f>IF(tbl_Customers[[#This Row],[total_day_minutes]]&lt;=150,"Low Usage", IF(tbl_Customers[[#This Row],[total_day_minutes]]&lt;=200,"Medium Usage", IF(tbl_Customers[[#This Row],[total_day_minutes]]&lt;=250,"High Usage","Very High Usage")))</f>
        <v>High Usage</v>
      </c>
      <c r="AE1339" t="str">
        <f>IF(tbl_Customers[[#This Row],[total_intl_calls]]&lt;=5,"Low Calls", IF(tbl_Customers[[#This Row],[total_intl_calls]]&lt;=10, "Medium Calls", "High Calls"))</f>
        <v>Medium Calls</v>
      </c>
      <c r="AF13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39" s="36" t="str">
        <f>IF(tbl_Customers[[#This Row],[Churn_Risk_Score]]&gt;=10,"High Risk", IF(tbl_Customers[[#This Row],[Churn_Risk_Score]]&gt;=5,"Medium Risk","Low Risk"))</f>
        <v>Low Risk</v>
      </c>
    </row>
    <row r="1340" spans="1:33" x14ac:dyDescent="0.35">
      <c r="A1340">
        <v>1339</v>
      </c>
      <c r="B1340" t="s">
        <v>74</v>
      </c>
      <c r="C1340">
        <v>89</v>
      </c>
      <c r="D1340" t="s">
        <v>21</v>
      </c>
      <c r="E1340" t="s">
        <v>22</v>
      </c>
      <c r="F1340" t="s">
        <v>22</v>
      </c>
      <c r="G1340">
        <v>0</v>
      </c>
      <c r="H1340">
        <v>82.3</v>
      </c>
      <c r="I1340">
        <v>77</v>
      </c>
      <c r="J1340">
        <v>13.99</v>
      </c>
      <c r="K1340">
        <v>167.2</v>
      </c>
      <c r="L1340">
        <v>80</v>
      </c>
      <c r="M1340">
        <v>14.21</v>
      </c>
      <c r="N1340">
        <v>194.7</v>
      </c>
      <c r="O1340">
        <v>70</v>
      </c>
      <c r="P1340">
        <v>8.76</v>
      </c>
      <c r="Q1340">
        <v>7.2</v>
      </c>
      <c r="R1340">
        <v>4</v>
      </c>
      <c r="S1340">
        <v>1.94</v>
      </c>
      <c r="T1340">
        <v>1</v>
      </c>
      <c r="U1340" t="s">
        <v>22</v>
      </c>
      <c r="V1340">
        <f>IF(tbl_Customers[[#This Row],[churn]] = "yes", 1, 0)</f>
        <v>0</v>
      </c>
      <c r="W1340" t="str">
        <f>IF(tbl_Customers[[#This Row],[number_customer_service_calls]] &lt;= 1, "0-1 Calls", IF(tbl_Customers[[#This Row],[number_customer_service_calls]] &lt;= 3, "2-3 Calls", IF(tbl_Customers[[#This Row],[number_customer_service_calls]] &lt;=5, "4-5 Calls", "6+ Calls")))</f>
        <v>0-1 Calls</v>
      </c>
      <c r="X1340" t="str">
        <f>IF(tbl_Customers[[#This Row],[account_length]] &lt;= 50, "0-50", IF(tbl_Customers[[#This Row],[account_length]] &lt;=100, "51-100", IF(tbl_Customers[[#This Row],[account_length]] &lt;= 150, "101-150", "151+")))</f>
        <v>51-100</v>
      </c>
      <c r="Y1340" t="str">
        <f>IF(tbl_Customers[[#This Row],[total_intl_charge]] &lt;= 3, "Low Charges", "High Charges")</f>
        <v>Low Charges</v>
      </c>
      <c r="Z1340" t="str">
        <f>IF(tbl_Customers[[#This Row],[total_eve_calls]]&lt;=80,"Low Calls",
IF(tbl_Customers[[#This Row],[total_eve_calls]]&lt;=120,"Medium Calls","High Calls"))</f>
        <v>Low Calls</v>
      </c>
      <c r="AA1340" t="str">
        <f>IF(tbl_Customers[[#This Row],[total_eve_charge]]&lt;=15,"Low Charges",
IF(tbl_Customers[[#This Row],[total_eve_charge]]&lt;=20,"Medium Charges","High Charges"))</f>
        <v>Low Charges</v>
      </c>
      <c r="AB13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0" t="str">
        <f>IF(tbl_Customers[[#This Row],[number_vmail_messages]] = 0, "No Usage", IF(tbl_Customers[[#This Row],[number_vmail_messages]] &lt;= 20, "Low Usage", IF(tbl_Customers[[#This Row],[number_vmail_messages]] &lt;= 40, "Medium Usgae", "High Usage")))</f>
        <v>No Usage</v>
      </c>
      <c r="AD1340" t="str">
        <f>IF(tbl_Customers[[#This Row],[total_day_minutes]]&lt;=150,"Low Usage", IF(tbl_Customers[[#This Row],[total_day_minutes]]&lt;=200,"Medium Usage", IF(tbl_Customers[[#This Row],[total_day_minutes]]&lt;=250,"High Usage","Very High Usage")))</f>
        <v>Low Usage</v>
      </c>
      <c r="AE1340" t="str">
        <f>IF(tbl_Customers[[#This Row],[total_intl_calls]]&lt;=5,"Low Calls", IF(tbl_Customers[[#This Row],[total_intl_calls]]&lt;=10, "Medium Calls", "High Calls"))</f>
        <v>Low Calls</v>
      </c>
      <c r="AF13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40" s="36" t="str">
        <f>IF(tbl_Customers[[#This Row],[Churn_Risk_Score]]&gt;=10,"High Risk", IF(tbl_Customers[[#This Row],[Churn_Risk_Score]]&gt;=5,"Medium Risk","Low Risk"))</f>
        <v>Low Risk</v>
      </c>
    </row>
    <row r="1341" spans="1:33" x14ac:dyDescent="0.35">
      <c r="A1341">
        <v>1340</v>
      </c>
      <c r="B1341" t="s">
        <v>38</v>
      </c>
      <c r="C1341">
        <v>128</v>
      </c>
      <c r="D1341" t="s">
        <v>21</v>
      </c>
      <c r="E1341" t="s">
        <v>22</v>
      </c>
      <c r="F1341" t="s">
        <v>22</v>
      </c>
      <c r="G1341">
        <v>0</v>
      </c>
      <c r="H1341">
        <v>216</v>
      </c>
      <c r="I1341">
        <v>111</v>
      </c>
      <c r="J1341">
        <v>36.72</v>
      </c>
      <c r="K1341">
        <v>153.69999999999999</v>
      </c>
      <c r="L1341">
        <v>115</v>
      </c>
      <c r="M1341">
        <v>13.06</v>
      </c>
      <c r="N1341">
        <v>227</v>
      </c>
      <c r="O1341">
        <v>74</v>
      </c>
      <c r="P1341">
        <v>10.220000000000001</v>
      </c>
      <c r="Q1341">
        <v>12.7</v>
      </c>
      <c r="R1341">
        <v>4</v>
      </c>
      <c r="S1341">
        <v>3.43</v>
      </c>
      <c r="T1341">
        <v>1</v>
      </c>
      <c r="U1341" t="s">
        <v>22</v>
      </c>
      <c r="V1341">
        <f>IF(tbl_Customers[[#This Row],[churn]] = "yes", 1, 0)</f>
        <v>0</v>
      </c>
      <c r="W1341" t="str">
        <f>IF(tbl_Customers[[#This Row],[number_customer_service_calls]] &lt;= 1, "0-1 Calls", IF(tbl_Customers[[#This Row],[number_customer_service_calls]] &lt;= 3, "2-3 Calls", IF(tbl_Customers[[#This Row],[number_customer_service_calls]] &lt;=5, "4-5 Calls", "6+ Calls")))</f>
        <v>0-1 Calls</v>
      </c>
      <c r="X1341" t="str">
        <f>IF(tbl_Customers[[#This Row],[account_length]] &lt;= 50, "0-50", IF(tbl_Customers[[#This Row],[account_length]] &lt;=100, "51-100", IF(tbl_Customers[[#This Row],[account_length]] &lt;= 150, "101-150", "151+")))</f>
        <v>101-150</v>
      </c>
      <c r="Y1341" t="str">
        <f>IF(tbl_Customers[[#This Row],[total_intl_charge]] &lt;= 3, "Low Charges", "High Charges")</f>
        <v>High Charges</v>
      </c>
      <c r="Z1341" t="str">
        <f>IF(tbl_Customers[[#This Row],[total_eve_calls]]&lt;=80,"Low Calls",
IF(tbl_Customers[[#This Row],[total_eve_calls]]&lt;=120,"Medium Calls","High Calls"))</f>
        <v>Medium Calls</v>
      </c>
      <c r="AA1341" t="str">
        <f>IF(tbl_Customers[[#This Row],[total_eve_charge]]&lt;=15,"Low Charges",
IF(tbl_Customers[[#This Row],[total_eve_charge]]&lt;=20,"Medium Charges","High Charges"))</f>
        <v>Low Charges</v>
      </c>
      <c r="AB13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1" t="str">
        <f>IF(tbl_Customers[[#This Row],[number_vmail_messages]] = 0, "No Usage", IF(tbl_Customers[[#This Row],[number_vmail_messages]] &lt;= 20, "Low Usage", IF(tbl_Customers[[#This Row],[number_vmail_messages]] &lt;= 40, "Medium Usgae", "High Usage")))</f>
        <v>No Usage</v>
      </c>
      <c r="AD1341" t="str">
        <f>IF(tbl_Customers[[#This Row],[total_day_minutes]]&lt;=150,"Low Usage", IF(tbl_Customers[[#This Row],[total_day_minutes]]&lt;=200,"Medium Usage", IF(tbl_Customers[[#This Row],[total_day_minutes]]&lt;=250,"High Usage","Very High Usage")))</f>
        <v>High Usage</v>
      </c>
      <c r="AE1341" t="str">
        <f>IF(tbl_Customers[[#This Row],[total_intl_calls]]&lt;=5,"Low Calls", IF(tbl_Customers[[#This Row],[total_intl_calls]]&lt;=10, "Medium Calls", "High Calls"))</f>
        <v>Low Calls</v>
      </c>
      <c r="AF13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41" s="36" t="str">
        <f>IF(tbl_Customers[[#This Row],[Churn_Risk_Score]]&gt;=10,"High Risk", IF(tbl_Customers[[#This Row],[Churn_Risk_Score]]&gt;=5,"Medium Risk","Low Risk"))</f>
        <v>Low Risk</v>
      </c>
    </row>
    <row r="1342" spans="1:33" x14ac:dyDescent="0.35">
      <c r="A1342">
        <v>1341</v>
      </c>
      <c r="B1342" t="s">
        <v>58</v>
      </c>
      <c r="C1342">
        <v>115</v>
      </c>
      <c r="D1342" t="s">
        <v>21</v>
      </c>
      <c r="E1342" t="s">
        <v>23</v>
      </c>
      <c r="F1342" t="s">
        <v>22</v>
      </c>
      <c r="G1342">
        <v>0</v>
      </c>
      <c r="H1342">
        <v>180</v>
      </c>
      <c r="I1342">
        <v>119</v>
      </c>
      <c r="J1342">
        <v>30.6</v>
      </c>
      <c r="K1342">
        <v>198.8</v>
      </c>
      <c r="L1342">
        <v>126</v>
      </c>
      <c r="M1342">
        <v>16.899999999999999</v>
      </c>
      <c r="N1342">
        <v>217.1</v>
      </c>
      <c r="O1342">
        <v>70</v>
      </c>
      <c r="P1342">
        <v>9.77</v>
      </c>
      <c r="Q1342">
        <v>12.4</v>
      </c>
      <c r="R1342">
        <v>3</v>
      </c>
      <c r="S1342">
        <v>3.35</v>
      </c>
      <c r="T1342">
        <v>1</v>
      </c>
      <c r="U1342" t="s">
        <v>22</v>
      </c>
      <c r="V1342">
        <f>IF(tbl_Customers[[#This Row],[churn]] = "yes", 1, 0)</f>
        <v>0</v>
      </c>
      <c r="W1342" t="str">
        <f>IF(tbl_Customers[[#This Row],[number_customer_service_calls]] &lt;= 1, "0-1 Calls", IF(tbl_Customers[[#This Row],[number_customer_service_calls]] &lt;= 3, "2-3 Calls", IF(tbl_Customers[[#This Row],[number_customer_service_calls]] &lt;=5, "4-5 Calls", "6+ Calls")))</f>
        <v>0-1 Calls</v>
      </c>
      <c r="X1342" t="str">
        <f>IF(tbl_Customers[[#This Row],[account_length]] &lt;= 50, "0-50", IF(tbl_Customers[[#This Row],[account_length]] &lt;=100, "51-100", IF(tbl_Customers[[#This Row],[account_length]] &lt;= 150, "101-150", "151+")))</f>
        <v>101-150</v>
      </c>
      <c r="Y1342" t="str">
        <f>IF(tbl_Customers[[#This Row],[total_intl_charge]] &lt;= 3, "Low Charges", "High Charges")</f>
        <v>High Charges</v>
      </c>
      <c r="Z1342" t="str">
        <f>IF(tbl_Customers[[#This Row],[total_eve_calls]]&lt;=80,"Low Calls",
IF(tbl_Customers[[#This Row],[total_eve_calls]]&lt;=120,"Medium Calls","High Calls"))</f>
        <v>High Calls</v>
      </c>
      <c r="AA1342" t="str">
        <f>IF(tbl_Customers[[#This Row],[total_eve_charge]]&lt;=15,"Low Charges",
IF(tbl_Customers[[#This Row],[total_eve_charge]]&lt;=20,"Medium Charges","High Charges"))</f>
        <v>Medium Charges</v>
      </c>
      <c r="AB13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2" t="str">
        <f>IF(tbl_Customers[[#This Row],[number_vmail_messages]] = 0, "No Usage", IF(tbl_Customers[[#This Row],[number_vmail_messages]] &lt;= 20, "Low Usage", IF(tbl_Customers[[#This Row],[number_vmail_messages]] &lt;= 40, "Medium Usgae", "High Usage")))</f>
        <v>No Usage</v>
      </c>
      <c r="AD1342" t="str">
        <f>IF(tbl_Customers[[#This Row],[total_day_minutes]]&lt;=150,"Low Usage", IF(tbl_Customers[[#This Row],[total_day_minutes]]&lt;=200,"Medium Usage", IF(tbl_Customers[[#This Row],[total_day_minutes]]&lt;=250,"High Usage","Very High Usage")))</f>
        <v>Medium Usage</v>
      </c>
      <c r="AE1342" t="str">
        <f>IF(tbl_Customers[[#This Row],[total_intl_calls]]&lt;=5,"Low Calls", IF(tbl_Customers[[#This Row],[total_intl_calls]]&lt;=10, "Medium Calls", "High Calls"))</f>
        <v>Low Calls</v>
      </c>
      <c r="AF13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42" s="36" t="str">
        <f>IF(tbl_Customers[[#This Row],[Churn_Risk_Score]]&gt;=10,"High Risk", IF(tbl_Customers[[#This Row],[Churn_Risk_Score]]&gt;=5,"Medium Risk","Low Risk"))</f>
        <v>Medium Risk</v>
      </c>
    </row>
    <row r="1343" spans="1:33" x14ac:dyDescent="0.35">
      <c r="A1343">
        <v>1342</v>
      </c>
      <c r="B1343" t="s">
        <v>47</v>
      </c>
      <c r="C1343">
        <v>76</v>
      </c>
      <c r="D1343" t="s">
        <v>21</v>
      </c>
      <c r="E1343" t="s">
        <v>22</v>
      </c>
      <c r="F1343" t="s">
        <v>22</v>
      </c>
      <c r="G1343">
        <v>0</v>
      </c>
      <c r="H1343">
        <v>143.69999999999999</v>
      </c>
      <c r="I1343">
        <v>55</v>
      </c>
      <c r="J1343">
        <v>24.43</v>
      </c>
      <c r="K1343">
        <v>173.1</v>
      </c>
      <c r="L1343">
        <v>108</v>
      </c>
      <c r="M1343">
        <v>14.71</v>
      </c>
      <c r="N1343">
        <v>239.1</v>
      </c>
      <c r="O1343">
        <v>95</v>
      </c>
      <c r="P1343">
        <v>10.76</v>
      </c>
      <c r="Q1343">
        <v>5.8</v>
      </c>
      <c r="R1343">
        <v>6</v>
      </c>
      <c r="S1343">
        <v>1.57</v>
      </c>
      <c r="T1343">
        <v>1</v>
      </c>
      <c r="U1343" t="s">
        <v>22</v>
      </c>
      <c r="V1343">
        <f>IF(tbl_Customers[[#This Row],[churn]] = "yes", 1, 0)</f>
        <v>0</v>
      </c>
      <c r="W1343" t="str">
        <f>IF(tbl_Customers[[#This Row],[number_customer_service_calls]] &lt;= 1, "0-1 Calls", IF(tbl_Customers[[#This Row],[number_customer_service_calls]] &lt;= 3, "2-3 Calls", IF(tbl_Customers[[#This Row],[number_customer_service_calls]] &lt;=5, "4-5 Calls", "6+ Calls")))</f>
        <v>0-1 Calls</v>
      </c>
      <c r="X1343" t="str">
        <f>IF(tbl_Customers[[#This Row],[account_length]] &lt;= 50, "0-50", IF(tbl_Customers[[#This Row],[account_length]] &lt;=100, "51-100", IF(tbl_Customers[[#This Row],[account_length]] &lt;= 150, "101-150", "151+")))</f>
        <v>51-100</v>
      </c>
      <c r="Y1343" t="str">
        <f>IF(tbl_Customers[[#This Row],[total_intl_charge]] &lt;= 3, "Low Charges", "High Charges")</f>
        <v>Low Charges</v>
      </c>
      <c r="Z1343" t="str">
        <f>IF(tbl_Customers[[#This Row],[total_eve_calls]]&lt;=80,"Low Calls",
IF(tbl_Customers[[#This Row],[total_eve_calls]]&lt;=120,"Medium Calls","High Calls"))</f>
        <v>Medium Calls</v>
      </c>
      <c r="AA1343" t="str">
        <f>IF(tbl_Customers[[#This Row],[total_eve_charge]]&lt;=15,"Low Charges",
IF(tbl_Customers[[#This Row],[total_eve_charge]]&lt;=20,"Medium Charges","High Charges"))</f>
        <v>Low Charges</v>
      </c>
      <c r="AB13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43" t="str">
        <f>IF(tbl_Customers[[#This Row],[number_vmail_messages]] = 0, "No Usage", IF(tbl_Customers[[#This Row],[number_vmail_messages]] &lt;= 20, "Low Usage", IF(tbl_Customers[[#This Row],[number_vmail_messages]] &lt;= 40, "Medium Usgae", "High Usage")))</f>
        <v>No Usage</v>
      </c>
      <c r="AD1343" t="str">
        <f>IF(tbl_Customers[[#This Row],[total_day_minutes]]&lt;=150,"Low Usage", IF(tbl_Customers[[#This Row],[total_day_minutes]]&lt;=200,"Medium Usage", IF(tbl_Customers[[#This Row],[total_day_minutes]]&lt;=250,"High Usage","Very High Usage")))</f>
        <v>Low Usage</v>
      </c>
      <c r="AE1343" t="str">
        <f>IF(tbl_Customers[[#This Row],[total_intl_calls]]&lt;=5,"Low Calls", IF(tbl_Customers[[#This Row],[total_intl_calls]]&lt;=10, "Medium Calls", "High Calls"))</f>
        <v>Medium Calls</v>
      </c>
      <c r="AF13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43" s="36" t="str">
        <f>IF(tbl_Customers[[#This Row],[Churn_Risk_Score]]&gt;=10,"High Risk", IF(tbl_Customers[[#This Row],[Churn_Risk_Score]]&gt;=5,"Medium Risk","Low Risk"))</f>
        <v>Low Risk</v>
      </c>
    </row>
    <row r="1344" spans="1:33" x14ac:dyDescent="0.35">
      <c r="A1344">
        <v>1343</v>
      </c>
      <c r="B1344" t="s">
        <v>72</v>
      </c>
      <c r="C1344">
        <v>90</v>
      </c>
      <c r="D1344" t="s">
        <v>21</v>
      </c>
      <c r="E1344" t="s">
        <v>22</v>
      </c>
      <c r="F1344" t="s">
        <v>23</v>
      </c>
      <c r="G1344">
        <v>29</v>
      </c>
      <c r="H1344">
        <v>185.6</v>
      </c>
      <c r="I1344">
        <v>106</v>
      </c>
      <c r="J1344">
        <v>31.55</v>
      </c>
      <c r="K1344">
        <v>219.7</v>
      </c>
      <c r="L1344">
        <v>113</v>
      </c>
      <c r="M1344">
        <v>18.670000000000002</v>
      </c>
      <c r="N1344">
        <v>152.1</v>
      </c>
      <c r="O1344">
        <v>120</v>
      </c>
      <c r="P1344">
        <v>6.84</v>
      </c>
      <c r="Q1344">
        <v>11.1</v>
      </c>
      <c r="R1344">
        <v>5</v>
      </c>
      <c r="S1344">
        <v>3</v>
      </c>
      <c r="T1344">
        <v>2</v>
      </c>
      <c r="U1344" t="s">
        <v>22</v>
      </c>
      <c r="V1344">
        <f>IF(tbl_Customers[[#This Row],[churn]] = "yes", 1, 0)</f>
        <v>0</v>
      </c>
      <c r="W1344" t="str">
        <f>IF(tbl_Customers[[#This Row],[number_customer_service_calls]] &lt;= 1, "0-1 Calls", IF(tbl_Customers[[#This Row],[number_customer_service_calls]] &lt;= 3, "2-3 Calls", IF(tbl_Customers[[#This Row],[number_customer_service_calls]] &lt;=5, "4-5 Calls", "6+ Calls")))</f>
        <v>2-3 Calls</v>
      </c>
      <c r="X1344" t="str">
        <f>IF(tbl_Customers[[#This Row],[account_length]] &lt;= 50, "0-50", IF(tbl_Customers[[#This Row],[account_length]] &lt;=100, "51-100", IF(tbl_Customers[[#This Row],[account_length]] &lt;= 150, "101-150", "151+")))</f>
        <v>51-100</v>
      </c>
      <c r="Y1344" t="str">
        <f>IF(tbl_Customers[[#This Row],[total_intl_charge]] &lt;= 3, "Low Charges", "High Charges")</f>
        <v>Low Charges</v>
      </c>
      <c r="Z1344" t="str">
        <f>IF(tbl_Customers[[#This Row],[total_eve_calls]]&lt;=80,"Low Calls",
IF(tbl_Customers[[#This Row],[total_eve_calls]]&lt;=120,"Medium Calls","High Calls"))</f>
        <v>Medium Calls</v>
      </c>
      <c r="AA1344" t="str">
        <f>IF(tbl_Customers[[#This Row],[total_eve_charge]]&lt;=15,"Low Charges",
IF(tbl_Customers[[#This Row],[total_eve_charge]]&lt;=20,"Medium Charges","High Charges"))</f>
        <v>Medium Charges</v>
      </c>
      <c r="AB13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44" t="str">
        <f>IF(tbl_Customers[[#This Row],[number_vmail_messages]] = 0, "No Usage", IF(tbl_Customers[[#This Row],[number_vmail_messages]] &lt;= 20, "Low Usage", IF(tbl_Customers[[#This Row],[number_vmail_messages]] &lt;= 40, "Medium Usgae", "High Usage")))</f>
        <v>Medium Usgae</v>
      </c>
      <c r="AD1344" t="str">
        <f>IF(tbl_Customers[[#This Row],[total_day_minutes]]&lt;=150,"Low Usage", IF(tbl_Customers[[#This Row],[total_day_minutes]]&lt;=200,"Medium Usage", IF(tbl_Customers[[#This Row],[total_day_minutes]]&lt;=250,"High Usage","Very High Usage")))</f>
        <v>Medium Usage</v>
      </c>
      <c r="AE1344" t="str">
        <f>IF(tbl_Customers[[#This Row],[total_intl_calls]]&lt;=5,"Low Calls", IF(tbl_Customers[[#This Row],[total_intl_calls]]&lt;=10, "Medium Calls", "High Calls"))</f>
        <v>Low Calls</v>
      </c>
      <c r="AF13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44" s="36" t="str">
        <f>IF(tbl_Customers[[#This Row],[Churn_Risk_Score]]&gt;=10,"High Risk", IF(tbl_Customers[[#This Row],[Churn_Risk_Score]]&gt;=5,"Medium Risk","Low Risk"))</f>
        <v>Low Risk</v>
      </c>
    </row>
    <row r="1345" spans="1:33" x14ac:dyDescent="0.35">
      <c r="A1345">
        <v>1344</v>
      </c>
      <c r="B1345" t="s">
        <v>74</v>
      </c>
      <c r="C1345">
        <v>30</v>
      </c>
      <c r="D1345" t="s">
        <v>25</v>
      </c>
      <c r="E1345" t="s">
        <v>22</v>
      </c>
      <c r="F1345" t="s">
        <v>22</v>
      </c>
      <c r="G1345">
        <v>0</v>
      </c>
      <c r="H1345">
        <v>137.6</v>
      </c>
      <c r="I1345">
        <v>108</v>
      </c>
      <c r="J1345">
        <v>23.39</v>
      </c>
      <c r="K1345">
        <v>162</v>
      </c>
      <c r="L1345">
        <v>80</v>
      </c>
      <c r="M1345">
        <v>13.77</v>
      </c>
      <c r="N1345">
        <v>187.7</v>
      </c>
      <c r="O1345">
        <v>126</v>
      </c>
      <c r="P1345">
        <v>8.4499999999999993</v>
      </c>
      <c r="Q1345">
        <v>5.8</v>
      </c>
      <c r="R1345">
        <v>10</v>
      </c>
      <c r="S1345">
        <v>1.57</v>
      </c>
      <c r="T1345">
        <v>3</v>
      </c>
      <c r="U1345" t="s">
        <v>22</v>
      </c>
      <c r="V1345">
        <f>IF(tbl_Customers[[#This Row],[churn]] = "yes", 1, 0)</f>
        <v>0</v>
      </c>
      <c r="W1345" t="str">
        <f>IF(tbl_Customers[[#This Row],[number_customer_service_calls]] &lt;= 1, "0-1 Calls", IF(tbl_Customers[[#This Row],[number_customer_service_calls]] &lt;= 3, "2-3 Calls", IF(tbl_Customers[[#This Row],[number_customer_service_calls]] &lt;=5, "4-5 Calls", "6+ Calls")))</f>
        <v>2-3 Calls</v>
      </c>
      <c r="X1345" t="str">
        <f>IF(tbl_Customers[[#This Row],[account_length]] &lt;= 50, "0-50", IF(tbl_Customers[[#This Row],[account_length]] &lt;=100, "51-100", IF(tbl_Customers[[#This Row],[account_length]] &lt;= 150, "101-150", "151+")))</f>
        <v>0-50</v>
      </c>
      <c r="Y1345" t="str">
        <f>IF(tbl_Customers[[#This Row],[total_intl_charge]] &lt;= 3, "Low Charges", "High Charges")</f>
        <v>Low Charges</v>
      </c>
      <c r="Z1345" t="str">
        <f>IF(tbl_Customers[[#This Row],[total_eve_calls]]&lt;=80,"Low Calls",
IF(tbl_Customers[[#This Row],[total_eve_calls]]&lt;=120,"Medium Calls","High Calls"))</f>
        <v>Low Calls</v>
      </c>
      <c r="AA1345" t="str">
        <f>IF(tbl_Customers[[#This Row],[total_eve_charge]]&lt;=15,"Low Charges",
IF(tbl_Customers[[#This Row],[total_eve_charge]]&lt;=20,"Medium Charges","High Charges"))</f>
        <v>Low Charges</v>
      </c>
      <c r="AB13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5" t="str">
        <f>IF(tbl_Customers[[#This Row],[number_vmail_messages]] = 0, "No Usage", IF(tbl_Customers[[#This Row],[number_vmail_messages]] &lt;= 20, "Low Usage", IF(tbl_Customers[[#This Row],[number_vmail_messages]] &lt;= 40, "Medium Usgae", "High Usage")))</f>
        <v>No Usage</v>
      </c>
      <c r="AD1345" t="str">
        <f>IF(tbl_Customers[[#This Row],[total_day_minutes]]&lt;=150,"Low Usage", IF(tbl_Customers[[#This Row],[total_day_minutes]]&lt;=200,"Medium Usage", IF(tbl_Customers[[#This Row],[total_day_minutes]]&lt;=250,"High Usage","Very High Usage")))</f>
        <v>Low Usage</v>
      </c>
      <c r="AE1345" t="str">
        <f>IF(tbl_Customers[[#This Row],[total_intl_calls]]&lt;=5,"Low Calls", IF(tbl_Customers[[#This Row],[total_intl_calls]]&lt;=10, "Medium Calls", "High Calls"))</f>
        <v>Medium Calls</v>
      </c>
      <c r="AF13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45" s="36" t="str">
        <f>IF(tbl_Customers[[#This Row],[Churn_Risk_Score]]&gt;=10,"High Risk", IF(tbl_Customers[[#This Row],[Churn_Risk_Score]]&gt;=5,"Medium Risk","Low Risk"))</f>
        <v>Low Risk</v>
      </c>
    </row>
    <row r="1346" spans="1:33" x14ac:dyDescent="0.35">
      <c r="A1346">
        <v>1345</v>
      </c>
      <c r="B1346" t="s">
        <v>70</v>
      </c>
      <c r="C1346">
        <v>105</v>
      </c>
      <c r="D1346" t="s">
        <v>21</v>
      </c>
      <c r="E1346" t="s">
        <v>23</v>
      </c>
      <c r="F1346" t="s">
        <v>22</v>
      </c>
      <c r="G1346">
        <v>0</v>
      </c>
      <c r="H1346">
        <v>273.89999999999998</v>
      </c>
      <c r="I1346">
        <v>119</v>
      </c>
      <c r="J1346">
        <v>46.56</v>
      </c>
      <c r="K1346">
        <v>278.60000000000002</v>
      </c>
      <c r="L1346">
        <v>103</v>
      </c>
      <c r="M1346">
        <v>23.68</v>
      </c>
      <c r="N1346">
        <v>255.3</v>
      </c>
      <c r="O1346">
        <v>90</v>
      </c>
      <c r="P1346">
        <v>11.49</v>
      </c>
      <c r="Q1346">
        <v>10.9</v>
      </c>
      <c r="R1346">
        <v>7</v>
      </c>
      <c r="S1346">
        <v>2.94</v>
      </c>
      <c r="T1346">
        <v>1</v>
      </c>
      <c r="U1346" t="s">
        <v>23</v>
      </c>
      <c r="V1346">
        <f>IF(tbl_Customers[[#This Row],[churn]] = "yes", 1, 0)</f>
        <v>1</v>
      </c>
      <c r="W1346" t="str">
        <f>IF(tbl_Customers[[#This Row],[number_customer_service_calls]] &lt;= 1, "0-1 Calls", IF(tbl_Customers[[#This Row],[number_customer_service_calls]] &lt;= 3, "2-3 Calls", IF(tbl_Customers[[#This Row],[number_customer_service_calls]] &lt;=5, "4-5 Calls", "6+ Calls")))</f>
        <v>0-1 Calls</v>
      </c>
      <c r="X1346" t="str">
        <f>IF(tbl_Customers[[#This Row],[account_length]] &lt;= 50, "0-50", IF(tbl_Customers[[#This Row],[account_length]] &lt;=100, "51-100", IF(tbl_Customers[[#This Row],[account_length]] &lt;= 150, "101-150", "151+")))</f>
        <v>101-150</v>
      </c>
      <c r="Y1346" t="str">
        <f>IF(tbl_Customers[[#This Row],[total_intl_charge]] &lt;= 3, "Low Charges", "High Charges")</f>
        <v>Low Charges</v>
      </c>
      <c r="Z1346" t="str">
        <f>IF(tbl_Customers[[#This Row],[total_eve_calls]]&lt;=80,"Low Calls",
IF(tbl_Customers[[#This Row],[total_eve_calls]]&lt;=120,"Medium Calls","High Calls"))</f>
        <v>Medium Calls</v>
      </c>
      <c r="AA1346" t="str">
        <f>IF(tbl_Customers[[#This Row],[total_eve_charge]]&lt;=15,"Low Charges",
IF(tbl_Customers[[#This Row],[total_eve_charge]]&lt;=20,"Medium Charges","High Charges"))</f>
        <v>High Charges</v>
      </c>
      <c r="AB13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46" t="str">
        <f>IF(tbl_Customers[[#This Row],[number_vmail_messages]] = 0, "No Usage", IF(tbl_Customers[[#This Row],[number_vmail_messages]] &lt;= 20, "Low Usage", IF(tbl_Customers[[#This Row],[number_vmail_messages]] &lt;= 40, "Medium Usgae", "High Usage")))</f>
        <v>No Usage</v>
      </c>
      <c r="AD1346" t="str">
        <f>IF(tbl_Customers[[#This Row],[total_day_minutes]]&lt;=150,"Low Usage", IF(tbl_Customers[[#This Row],[total_day_minutes]]&lt;=200,"Medium Usage", IF(tbl_Customers[[#This Row],[total_day_minutes]]&lt;=250,"High Usage","Very High Usage")))</f>
        <v>Very High Usage</v>
      </c>
      <c r="AE1346" t="str">
        <f>IF(tbl_Customers[[#This Row],[total_intl_calls]]&lt;=5,"Low Calls", IF(tbl_Customers[[#This Row],[total_intl_calls]]&lt;=10, "Medium Calls", "High Calls"))</f>
        <v>Medium Calls</v>
      </c>
      <c r="AF13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346" s="36" t="str">
        <f>IF(tbl_Customers[[#This Row],[Churn_Risk_Score]]&gt;=10,"High Risk", IF(tbl_Customers[[#This Row],[Churn_Risk_Score]]&gt;=5,"Medium Risk","Low Risk"))</f>
        <v>Medium Risk</v>
      </c>
    </row>
    <row r="1347" spans="1:33" x14ac:dyDescent="0.35">
      <c r="A1347">
        <v>1346</v>
      </c>
      <c r="B1347" t="s">
        <v>27</v>
      </c>
      <c r="C1347">
        <v>102</v>
      </c>
      <c r="D1347" t="s">
        <v>21</v>
      </c>
      <c r="E1347" t="s">
        <v>22</v>
      </c>
      <c r="F1347" t="s">
        <v>23</v>
      </c>
      <c r="G1347">
        <v>31</v>
      </c>
      <c r="H1347">
        <v>125.3</v>
      </c>
      <c r="I1347">
        <v>92</v>
      </c>
      <c r="J1347">
        <v>21.3</v>
      </c>
      <c r="K1347">
        <v>141.19999999999999</v>
      </c>
      <c r="L1347">
        <v>108</v>
      </c>
      <c r="M1347">
        <v>12</v>
      </c>
      <c r="N1347">
        <v>168.2</v>
      </c>
      <c r="O1347">
        <v>68</v>
      </c>
      <c r="P1347">
        <v>7.57</v>
      </c>
      <c r="Q1347">
        <v>6.3</v>
      </c>
      <c r="R1347">
        <v>2</v>
      </c>
      <c r="S1347">
        <v>1.7</v>
      </c>
      <c r="T1347">
        <v>3</v>
      </c>
      <c r="U1347" t="s">
        <v>22</v>
      </c>
      <c r="V1347">
        <f>IF(tbl_Customers[[#This Row],[churn]] = "yes", 1, 0)</f>
        <v>0</v>
      </c>
      <c r="W1347" t="str">
        <f>IF(tbl_Customers[[#This Row],[number_customer_service_calls]] &lt;= 1, "0-1 Calls", IF(tbl_Customers[[#This Row],[number_customer_service_calls]] &lt;= 3, "2-3 Calls", IF(tbl_Customers[[#This Row],[number_customer_service_calls]] &lt;=5, "4-5 Calls", "6+ Calls")))</f>
        <v>2-3 Calls</v>
      </c>
      <c r="X1347" t="str">
        <f>IF(tbl_Customers[[#This Row],[account_length]] &lt;= 50, "0-50", IF(tbl_Customers[[#This Row],[account_length]] &lt;=100, "51-100", IF(tbl_Customers[[#This Row],[account_length]] &lt;= 150, "101-150", "151+")))</f>
        <v>101-150</v>
      </c>
      <c r="Y1347" t="str">
        <f>IF(tbl_Customers[[#This Row],[total_intl_charge]] &lt;= 3, "Low Charges", "High Charges")</f>
        <v>Low Charges</v>
      </c>
      <c r="Z1347" t="str">
        <f>IF(tbl_Customers[[#This Row],[total_eve_calls]]&lt;=80,"Low Calls",
IF(tbl_Customers[[#This Row],[total_eve_calls]]&lt;=120,"Medium Calls","High Calls"))</f>
        <v>Medium Calls</v>
      </c>
      <c r="AA1347" t="str">
        <f>IF(tbl_Customers[[#This Row],[total_eve_charge]]&lt;=15,"Low Charges",
IF(tbl_Customers[[#This Row],[total_eve_charge]]&lt;=20,"Medium Charges","High Charges"))</f>
        <v>Low Charges</v>
      </c>
      <c r="AB13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7" t="str">
        <f>IF(tbl_Customers[[#This Row],[number_vmail_messages]] = 0, "No Usage", IF(tbl_Customers[[#This Row],[number_vmail_messages]] &lt;= 20, "Low Usage", IF(tbl_Customers[[#This Row],[number_vmail_messages]] &lt;= 40, "Medium Usgae", "High Usage")))</f>
        <v>Medium Usgae</v>
      </c>
      <c r="AD1347" t="str">
        <f>IF(tbl_Customers[[#This Row],[total_day_minutes]]&lt;=150,"Low Usage", IF(tbl_Customers[[#This Row],[total_day_minutes]]&lt;=200,"Medium Usage", IF(tbl_Customers[[#This Row],[total_day_minutes]]&lt;=250,"High Usage","Very High Usage")))</f>
        <v>Low Usage</v>
      </c>
      <c r="AE1347" t="str">
        <f>IF(tbl_Customers[[#This Row],[total_intl_calls]]&lt;=5,"Low Calls", IF(tbl_Customers[[#This Row],[total_intl_calls]]&lt;=10, "Medium Calls", "High Calls"))</f>
        <v>Low Calls</v>
      </c>
      <c r="AF13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47" s="36" t="str">
        <f>IF(tbl_Customers[[#This Row],[Churn_Risk_Score]]&gt;=10,"High Risk", IF(tbl_Customers[[#This Row],[Churn_Risk_Score]]&gt;=5,"Medium Risk","Low Risk"))</f>
        <v>Low Risk</v>
      </c>
    </row>
    <row r="1348" spans="1:33" x14ac:dyDescent="0.35">
      <c r="A1348">
        <v>1347</v>
      </c>
      <c r="B1348" t="s">
        <v>50</v>
      </c>
      <c r="C1348">
        <v>63</v>
      </c>
      <c r="D1348" t="s">
        <v>28</v>
      </c>
      <c r="E1348" t="s">
        <v>22</v>
      </c>
      <c r="F1348" t="s">
        <v>23</v>
      </c>
      <c r="G1348">
        <v>49</v>
      </c>
      <c r="H1348">
        <v>214.9</v>
      </c>
      <c r="I1348">
        <v>86</v>
      </c>
      <c r="J1348">
        <v>36.53</v>
      </c>
      <c r="K1348">
        <v>198.2</v>
      </c>
      <c r="L1348">
        <v>89</v>
      </c>
      <c r="M1348">
        <v>16.850000000000001</v>
      </c>
      <c r="N1348">
        <v>170.8</v>
      </c>
      <c r="O1348">
        <v>139</v>
      </c>
      <c r="P1348">
        <v>7.69</v>
      </c>
      <c r="Q1348">
        <v>8.1999999999999993</v>
      </c>
      <c r="R1348">
        <v>5</v>
      </c>
      <c r="S1348">
        <v>2.21</v>
      </c>
      <c r="T1348">
        <v>0</v>
      </c>
      <c r="U1348" t="s">
        <v>22</v>
      </c>
      <c r="V1348">
        <f>IF(tbl_Customers[[#This Row],[churn]] = "yes", 1, 0)</f>
        <v>0</v>
      </c>
      <c r="W1348" t="str">
        <f>IF(tbl_Customers[[#This Row],[number_customer_service_calls]] &lt;= 1, "0-1 Calls", IF(tbl_Customers[[#This Row],[number_customer_service_calls]] &lt;= 3, "2-3 Calls", IF(tbl_Customers[[#This Row],[number_customer_service_calls]] &lt;=5, "4-5 Calls", "6+ Calls")))</f>
        <v>0-1 Calls</v>
      </c>
      <c r="X1348" t="str">
        <f>IF(tbl_Customers[[#This Row],[account_length]] &lt;= 50, "0-50", IF(tbl_Customers[[#This Row],[account_length]] &lt;=100, "51-100", IF(tbl_Customers[[#This Row],[account_length]] &lt;= 150, "101-150", "151+")))</f>
        <v>51-100</v>
      </c>
      <c r="Y1348" t="str">
        <f>IF(tbl_Customers[[#This Row],[total_intl_charge]] &lt;= 3, "Low Charges", "High Charges")</f>
        <v>Low Charges</v>
      </c>
      <c r="Z1348" t="str">
        <f>IF(tbl_Customers[[#This Row],[total_eve_calls]]&lt;=80,"Low Calls",
IF(tbl_Customers[[#This Row],[total_eve_calls]]&lt;=120,"Medium Calls","High Calls"))</f>
        <v>Medium Calls</v>
      </c>
      <c r="AA1348" t="str">
        <f>IF(tbl_Customers[[#This Row],[total_eve_charge]]&lt;=15,"Low Charges",
IF(tbl_Customers[[#This Row],[total_eve_charge]]&lt;=20,"Medium Charges","High Charges"))</f>
        <v>Medium Charges</v>
      </c>
      <c r="AB13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48" t="str">
        <f>IF(tbl_Customers[[#This Row],[number_vmail_messages]] = 0, "No Usage", IF(tbl_Customers[[#This Row],[number_vmail_messages]] &lt;= 20, "Low Usage", IF(tbl_Customers[[#This Row],[number_vmail_messages]] &lt;= 40, "Medium Usgae", "High Usage")))</f>
        <v>High Usage</v>
      </c>
      <c r="AD1348" t="str">
        <f>IF(tbl_Customers[[#This Row],[total_day_minutes]]&lt;=150,"Low Usage", IF(tbl_Customers[[#This Row],[total_day_minutes]]&lt;=200,"Medium Usage", IF(tbl_Customers[[#This Row],[total_day_minutes]]&lt;=250,"High Usage","Very High Usage")))</f>
        <v>High Usage</v>
      </c>
      <c r="AE1348" t="str">
        <f>IF(tbl_Customers[[#This Row],[total_intl_calls]]&lt;=5,"Low Calls", IF(tbl_Customers[[#This Row],[total_intl_calls]]&lt;=10, "Medium Calls", "High Calls"))</f>
        <v>Low Calls</v>
      </c>
      <c r="AF13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48" s="36" t="str">
        <f>IF(tbl_Customers[[#This Row],[Churn_Risk_Score]]&gt;=10,"High Risk", IF(tbl_Customers[[#This Row],[Churn_Risk_Score]]&gt;=5,"Medium Risk","Low Risk"))</f>
        <v>Low Risk</v>
      </c>
    </row>
    <row r="1349" spans="1:33" x14ac:dyDescent="0.35">
      <c r="A1349">
        <v>1348</v>
      </c>
      <c r="B1349" t="s">
        <v>67</v>
      </c>
      <c r="C1349">
        <v>155</v>
      </c>
      <c r="D1349" t="s">
        <v>25</v>
      </c>
      <c r="E1349" t="s">
        <v>22</v>
      </c>
      <c r="F1349" t="s">
        <v>22</v>
      </c>
      <c r="G1349">
        <v>0</v>
      </c>
      <c r="H1349">
        <v>163</v>
      </c>
      <c r="I1349">
        <v>93</v>
      </c>
      <c r="J1349">
        <v>27.71</v>
      </c>
      <c r="K1349">
        <v>203.9</v>
      </c>
      <c r="L1349">
        <v>102</v>
      </c>
      <c r="M1349">
        <v>17.329999999999998</v>
      </c>
      <c r="N1349">
        <v>159</v>
      </c>
      <c r="O1349">
        <v>109</v>
      </c>
      <c r="P1349">
        <v>7.15</v>
      </c>
      <c r="Q1349">
        <v>15.1</v>
      </c>
      <c r="R1349">
        <v>4</v>
      </c>
      <c r="S1349">
        <v>4.08</v>
      </c>
      <c r="T1349">
        <v>2</v>
      </c>
      <c r="U1349" t="s">
        <v>22</v>
      </c>
      <c r="V1349">
        <f>IF(tbl_Customers[[#This Row],[churn]] = "yes", 1, 0)</f>
        <v>0</v>
      </c>
      <c r="W1349" t="str">
        <f>IF(tbl_Customers[[#This Row],[number_customer_service_calls]] &lt;= 1, "0-1 Calls", IF(tbl_Customers[[#This Row],[number_customer_service_calls]] &lt;= 3, "2-3 Calls", IF(tbl_Customers[[#This Row],[number_customer_service_calls]] &lt;=5, "4-5 Calls", "6+ Calls")))</f>
        <v>2-3 Calls</v>
      </c>
      <c r="X1349" t="str">
        <f>IF(tbl_Customers[[#This Row],[account_length]] &lt;= 50, "0-50", IF(tbl_Customers[[#This Row],[account_length]] &lt;=100, "51-100", IF(tbl_Customers[[#This Row],[account_length]] &lt;= 150, "101-150", "151+")))</f>
        <v>151+</v>
      </c>
      <c r="Y1349" t="str">
        <f>IF(tbl_Customers[[#This Row],[total_intl_charge]] &lt;= 3, "Low Charges", "High Charges")</f>
        <v>High Charges</v>
      </c>
      <c r="Z1349" t="str">
        <f>IF(tbl_Customers[[#This Row],[total_eve_calls]]&lt;=80,"Low Calls",
IF(tbl_Customers[[#This Row],[total_eve_calls]]&lt;=120,"Medium Calls","High Calls"))</f>
        <v>Medium Calls</v>
      </c>
      <c r="AA1349" t="str">
        <f>IF(tbl_Customers[[#This Row],[total_eve_charge]]&lt;=15,"Low Charges",
IF(tbl_Customers[[#This Row],[total_eve_charge]]&lt;=20,"Medium Charges","High Charges"))</f>
        <v>Medium Charges</v>
      </c>
      <c r="AB13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9" t="str">
        <f>IF(tbl_Customers[[#This Row],[number_vmail_messages]] = 0, "No Usage", IF(tbl_Customers[[#This Row],[number_vmail_messages]] &lt;= 20, "Low Usage", IF(tbl_Customers[[#This Row],[number_vmail_messages]] &lt;= 40, "Medium Usgae", "High Usage")))</f>
        <v>No Usage</v>
      </c>
      <c r="AD1349" t="str">
        <f>IF(tbl_Customers[[#This Row],[total_day_minutes]]&lt;=150,"Low Usage", IF(tbl_Customers[[#This Row],[total_day_minutes]]&lt;=200,"Medium Usage", IF(tbl_Customers[[#This Row],[total_day_minutes]]&lt;=250,"High Usage","Very High Usage")))</f>
        <v>Medium Usage</v>
      </c>
      <c r="AE1349" t="str">
        <f>IF(tbl_Customers[[#This Row],[total_intl_calls]]&lt;=5,"Low Calls", IF(tbl_Customers[[#This Row],[total_intl_calls]]&lt;=10, "Medium Calls", "High Calls"))</f>
        <v>Low Calls</v>
      </c>
      <c r="AF13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49" s="36" t="str">
        <f>IF(tbl_Customers[[#This Row],[Churn_Risk_Score]]&gt;=10,"High Risk", IF(tbl_Customers[[#This Row],[Churn_Risk_Score]]&gt;=5,"Medium Risk","Low Risk"))</f>
        <v>Low Risk</v>
      </c>
    </row>
    <row r="1350" spans="1:33" x14ac:dyDescent="0.35">
      <c r="A1350">
        <v>1349</v>
      </c>
      <c r="B1350" t="s">
        <v>75</v>
      </c>
      <c r="C1350">
        <v>82</v>
      </c>
      <c r="D1350" t="s">
        <v>21</v>
      </c>
      <c r="E1350" t="s">
        <v>22</v>
      </c>
      <c r="F1350" t="s">
        <v>23</v>
      </c>
      <c r="G1350">
        <v>29</v>
      </c>
      <c r="H1350">
        <v>163.80000000000001</v>
      </c>
      <c r="I1350">
        <v>77</v>
      </c>
      <c r="J1350">
        <v>27.85</v>
      </c>
      <c r="K1350">
        <v>134.9</v>
      </c>
      <c r="L1350">
        <v>112</v>
      </c>
      <c r="M1350">
        <v>11.47</v>
      </c>
      <c r="N1350">
        <v>79.3</v>
      </c>
      <c r="O1350">
        <v>95</v>
      </c>
      <c r="P1350">
        <v>3.57</v>
      </c>
      <c r="Q1350">
        <v>8.8000000000000007</v>
      </c>
      <c r="R1350">
        <v>2</v>
      </c>
      <c r="S1350">
        <v>2.38</v>
      </c>
      <c r="T1350">
        <v>2</v>
      </c>
      <c r="U1350" t="s">
        <v>22</v>
      </c>
      <c r="V1350">
        <f>IF(tbl_Customers[[#This Row],[churn]] = "yes", 1, 0)</f>
        <v>0</v>
      </c>
      <c r="W1350" t="str">
        <f>IF(tbl_Customers[[#This Row],[number_customer_service_calls]] &lt;= 1, "0-1 Calls", IF(tbl_Customers[[#This Row],[number_customer_service_calls]] &lt;= 3, "2-3 Calls", IF(tbl_Customers[[#This Row],[number_customer_service_calls]] &lt;=5, "4-5 Calls", "6+ Calls")))</f>
        <v>2-3 Calls</v>
      </c>
      <c r="X1350" t="str">
        <f>IF(tbl_Customers[[#This Row],[account_length]] &lt;= 50, "0-50", IF(tbl_Customers[[#This Row],[account_length]] &lt;=100, "51-100", IF(tbl_Customers[[#This Row],[account_length]] &lt;= 150, "101-150", "151+")))</f>
        <v>51-100</v>
      </c>
      <c r="Y1350" t="str">
        <f>IF(tbl_Customers[[#This Row],[total_intl_charge]] &lt;= 3, "Low Charges", "High Charges")</f>
        <v>Low Charges</v>
      </c>
      <c r="Z1350" t="str">
        <f>IF(tbl_Customers[[#This Row],[total_eve_calls]]&lt;=80,"Low Calls",
IF(tbl_Customers[[#This Row],[total_eve_calls]]&lt;=120,"Medium Calls","High Calls"))</f>
        <v>Medium Calls</v>
      </c>
      <c r="AA1350" t="str">
        <f>IF(tbl_Customers[[#This Row],[total_eve_charge]]&lt;=15,"Low Charges",
IF(tbl_Customers[[#This Row],[total_eve_charge]]&lt;=20,"Medium Charges","High Charges"))</f>
        <v>Low Charges</v>
      </c>
      <c r="AB13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50" t="str">
        <f>IF(tbl_Customers[[#This Row],[number_vmail_messages]] = 0, "No Usage", IF(tbl_Customers[[#This Row],[number_vmail_messages]] &lt;= 20, "Low Usage", IF(tbl_Customers[[#This Row],[number_vmail_messages]] &lt;= 40, "Medium Usgae", "High Usage")))</f>
        <v>Medium Usgae</v>
      </c>
      <c r="AD1350" t="str">
        <f>IF(tbl_Customers[[#This Row],[total_day_minutes]]&lt;=150,"Low Usage", IF(tbl_Customers[[#This Row],[total_day_minutes]]&lt;=200,"Medium Usage", IF(tbl_Customers[[#This Row],[total_day_minutes]]&lt;=250,"High Usage","Very High Usage")))</f>
        <v>Medium Usage</v>
      </c>
      <c r="AE1350" t="str">
        <f>IF(tbl_Customers[[#This Row],[total_intl_calls]]&lt;=5,"Low Calls", IF(tbl_Customers[[#This Row],[total_intl_calls]]&lt;=10, "Medium Calls", "High Calls"))</f>
        <v>Low Calls</v>
      </c>
      <c r="AF13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50" s="36" t="str">
        <f>IF(tbl_Customers[[#This Row],[Churn_Risk_Score]]&gt;=10,"High Risk", IF(tbl_Customers[[#This Row],[Churn_Risk_Score]]&gt;=5,"Medium Risk","Low Risk"))</f>
        <v>Low Risk</v>
      </c>
    </row>
    <row r="1351" spans="1:33" x14ac:dyDescent="0.35">
      <c r="A1351">
        <v>1350</v>
      </c>
      <c r="B1351" t="s">
        <v>32</v>
      </c>
      <c r="C1351">
        <v>87</v>
      </c>
      <c r="D1351" t="s">
        <v>28</v>
      </c>
      <c r="E1351" t="s">
        <v>22</v>
      </c>
      <c r="F1351" t="s">
        <v>22</v>
      </c>
      <c r="G1351">
        <v>0</v>
      </c>
      <c r="H1351">
        <v>189.5</v>
      </c>
      <c r="I1351">
        <v>113</v>
      </c>
      <c r="J1351">
        <v>32.22</v>
      </c>
      <c r="K1351">
        <v>204.9</v>
      </c>
      <c r="L1351">
        <v>100</v>
      </c>
      <c r="M1351">
        <v>17.420000000000002</v>
      </c>
      <c r="N1351">
        <v>221.7</v>
      </c>
      <c r="O1351">
        <v>93</v>
      </c>
      <c r="P1351">
        <v>9.98</v>
      </c>
      <c r="Q1351">
        <v>13.4</v>
      </c>
      <c r="R1351">
        <v>3</v>
      </c>
      <c r="S1351">
        <v>3.62</v>
      </c>
      <c r="T1351">
        <v>1</v>
      </c>
      <c r="U1351" t="s">
        <v>22</v>
      </c>
      <c r="V1351">
        <f>IF(tbl_Customers[[#This Row],[churn]] = "yes", 1, 0)</f>
        <v>0</v>
      </c>
      <c r="W1351" t="str">
        <f>IF(tbl_Customers[[#This Row],[number_customer_service_calls]] &lt;= 1, "0-1 Calls", IF(tbl_Customers[[#This Row],[number_customer_service_calls]] &lt;= 3, "2-3 Calls", IF(tbl_Customers[[#This Row],[number_customer_service_calls]] &lt;=5, "4-5 Calls", "6+ Calls")))</f>
        <v>0-1 Calls</v>
      </c>
      <c r="X1351" t="str">
        <f>IF(tbl_Customers[[#This Row],[account_length]] &lt;= 50, "0-50", IF(tbl_Customers[[#This Row],[account_length]] &lt;=100, "51-100", IF(tbl_Customers[[#This Row],[account_length]] &lt;= 150, "101-150", "151+")))</f>
        <v>51-100</v>
      </c>
      <c r="Y1351" t="str">
        <f>IF(tbl_Customers[[#This Row],[total_intl_charge]] &lt;= 3, "Low Charges", "High Charges")</f>
        <v>High Charges</v>
      </c>
      <c r="Z1351" t="str">
        <f>IF(tbl_Customers[[#This Row],[total_eve_calls]]&lt;=80,"Low Calls",
IF(tbl_Customers[[#This Row],[total_eve_calls]]&lt;=120,"Medium Calls","High Calls"))</f>
        <v>Medium Calls</v>
      </c>
      <c r="AA1351" t="str">
        <f>IF(tbl_Customers[[#This Row],[total_eve_charge]]&lt;=15,"Low Charges",
IF(tbl_Customers[[#This Row],[total_eve_charge]]&lt;=20,"Medium Charges","High Charges"))</f>
        <v>Medium Charges</v>
      </c>
      <c r="AB13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1" t="str">
        <f>IF(tbl_Customers[[#This Row],[number_vmail_messages]] = 0, "No Usage", IF(tbl_Customers[[#This Row],[number_vmail_messages]] &lt;= 20, "Low Usage", IF(tbl_Customers[[#This Row],[number_vmail_messages]] &lt;= 40, "Medium Usgae", "High Usage")))</f>
        <v>No Usage</v>
      </c>
      <c r="AD1351" t="str">
        <f>IF(tbl_Customers[[#This Row],[total_day_minutes]]&lt;=150,"Low Usage", IF(tbl_Customers[[#This Row],[total_day_minutes]]&lt;=200,"Medium Usage", IF(tbl_Customers[[#This Row],[total_day_minutes]]&lt;=250,"High Usage","Very High Usage")))</f>
        <v>Medium Usage</v>
      </c>
      <c r="AE1351" t="str">
        <f>IF(tbl_Customers[[#This Row],[total_intl_calls]]&lt;=5,"Low Calls", IF(tbl_Customers[[#This Row],[total_intl_calls]]&lt;=10, "Medium Calls", "High Calls"))</f>
        <v>Low Calls</v>
      </c>
      <c r="AF13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51" s="36" t="str">
        <f>IF(tbl_Customers[[#This Row],[Churn_Risk_Score]]&gt;=10,"High Risk", IF(tbl_Customers[[#This Row],[Churn_Risk_Score]]&gt;=5,"Medium Risk","Low Risk"))</f>
        <v>Low Risk</v>
      </c>
    </row>
    <row r="1352" spans="1:33" x14ac:dyDescent="0.35">
      <c r="A1352">
        <v>1351</v>
      </c>
      <c r="B1352" t="s">
        <v>53</v>
      </c>
      <c r="C1352">
        <v>115</v>
      </c>
      <c r="D1352" t="s">
        <v>21</v>
      </c>
      <c r="E1352" t="s">
        <v>22</v>
      </c>
      <c r="F1352" t="s">
        <v>23</v>
      </c>
      <c r="G1352">
        <v>26</v>
      </c>
      <c r="H1352">
        <v>155.19999999999999</v>
      </c>
      <c r="I1352">
        <v>110</v>
      </c>
      <c r="J1352">
        <v>26.38</v>
      </c>
      <c r="K1352">
        <v>230.9</v>
      </c>
      <c r="L1352">
        <v>133</v>
      </c>
      <c r="M1352">
        <v>19.63</v>
      </c>
      <c r="N1352">
        <v>261.60000000000002</v>
      </c>
      <c r="O1352">
        <v>100</v>
      </c>
      <c r="P1352">
        <v>11.77</v>
      </c>
      <c r="Q1352">
        <v>4.5</v>
      </c>
      <c r="R1352">
        <v>4</v>
      </c>
      <c r="S1352">
        <v>1.22</v>
      </c>
      <c r="T1352">
        <v>0</v>
      </c>
      <c r="U1352" t="s">
        <v>22</v>
      </c>
      <c r="V1352">
        <f>IF(tbl_Customers[[#This Row],[churn]] = "yes", 1, 0)</f>
        <v>0</v>
      </c>
      <c r="W1352" t="str">
        <f>IF(tbl_Customers[[#This Row],[number_customer_service_calls]] &lt;= 1, "0-1 Calls", IF(tbl_Customers[[#This Row],[number_customer_service_calls]] &lt;= 3, "2-3 Calls", IF(tbl_Customers[[#This Row],[number_customer_service_calls]] &lt;=5, "4-5 Calls", "6+ Calls")))</f>
        <v>0-1 Calls</v>
      </c>
      <c r="X1352" t="str">
        <f>IF(tbl_Customers[[#This Row],[account_length]] &lt;= 50, "0-50", IF(tbl_Customers[[#This Row],[account_length]] &lt;=100, "51-100", IF(tbl_Customers[[#This Row],[account_length]] &lt;= 150, "101-150", "151+")))</f>
        <v>101-150</v>
      </c>
      <c r="Y1352" t="str">
        <f>IF(tbl_Customers[[#This Row],[total_intl_charge]] &lt;= 3, "Low Charges", "High Charges")</f>
        <v>Low Charges</v>
      </c>
      <c r="Z1352" t="str">
        <f>IF(tbl_Customers[[#This Row],[total_eve_calls]]&lt;=80,"Low Calls",
IF(tbl_Customers[[#This Row],[total_eve_calls]]&lt;=120,"Medium Calls","High Calls"))</f>
        <v>High Calls</v>
      </c>
      <c r="AA1352" t="str">
        <f>IF(tbl_Customers[[#This Row],[total_eve_charge]]&lt;=15,"Low Charges",
IF(tbl_Customers[[#This Row],[total_eve_charge]]&lt;=20,"Medium Charges","High Charges"))</f>
        <v>Medium Charges</v>
      </c>
      <c r="AB13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52" t="str">
        <f>IF(tbl_Customers[[#This Row],[number_vmail_messages]] = 0, "No Usage", IF(tbl_Customers[[#This Row],[number_vmail_messages]] &lt;= 20, "Low Usage", IF(tbl_Customers[[#This Row],[number_vmail_messages]] &lt;= 40, "Medium Usgae", "High Usage")))</f>
        <v>Medium Usgae</v>
      </c>
      <c r="AD1352" t="str">
        <f>IF(tbl_Customers[[#This Row],[total_day_minutes]]&lt;=150,"Low Usage", IF(tbl_Customers[[#This Row],[total_day_minutes]]&lt;=200,"Medium Usage", IF(tbl_Customers[[#This Row],[total_day_minutes]]&lt;=250,"High Usage","Very High Usage")))</f>
        <v>Medium Usage</v>
      </c>
      <c r="AE1352" t="str">
        <f>IF(tbl_Customers[[#This Row],[total_intl_calls]]&lt;=5,"Low Calls", IF(tbl_Customers[[#This Row],[total_intl_calls]]&lt;=10, "Medium Calls", "High Calls"))</f>
        <v>Low Calls</v>
      </c>
      <c r="AF13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52" s="36" t="str">
        <f>IF(tbl_Customers[[#This Row],[Churn_Risk_Score]]&gt;=10,"High Risk", IF(tbl_Customers[[#This Row],[Churn_Risk_Score]]&gt;=5,"Medium Risk","Low Risk"))</f>
        <v>Low Risk</v>
      </c>
    </row>
    <row r="1353" spans="1:33" x14ac:dyDescent="0.35">
      <c r="A1353">
        <v>1352</v>
      </c>
      <c r="B1353" t="s">
        <v>64</v>
      </c>
      <c r="C1353">
        <v>121</v>
      </c>
      <c r="D1353" t="s">
        <v>21</v>
      </c>
      <c r="E1353" t="s">
        <v>23</v>
      </c>
      <c r="F1353" t="s">
        <v>23</v>
      </c>
      <c r="G1353">
        <v>44</v>
      </c>
      <c r="H1353">
        <v>254.1</v>
      </c>
      <c r="I1353">
        <v>127</v>
      </c>
      <c r="J1353">
        <v>43.2</v>
      </c>
      <c r="K1353">
        <v>180.2</v>
      </c>
      <c r="L1353">
        <v>108</v>
      </c>
      <c r="M1353">
        <v>15.32</v>
      </c>
      <c r="N1353">
        <v>196.2</v>
      </c>
      <c r="O1353">
        <v>129</v>
      </c>
      <c r="P1353">
        <v>8.83</v>
      </c>
      <c r="Q1353">
        <v>8.6999999999999993</v>
      </c>
      <c r="R1353">
        <v>4</v>
      </c>
      <c r="S1353">
        <v>2.35</v>
      </c>
      <c r="T1353">
        <v>3</v>
      </c>
      <c r="U1353" t="s">
        <v>22</v>
      </c>
      <c r="V1353">
        <f>IF(tbl_Customers[[#This Row],[churn]] = "yes", 1, 0)</f>
        <v>0</v>
      </c>
      <c r="W1353" t="str">
        <f>IF(tbl_Customers[[#This Row],[number_customer_service_calls]] &lt;= 1, "0-1 Calls", IF(tbl_Customers[[#This Row],[number_customer_service_calls]] &lt;= 3, "2-3 Calls", IF(tbl_Customers[[#This Row],[number_customer_service_calls]] &lt;=5, "4-5 Calls", "6+ Calls")))</f>
        <v>2-3 Calls</v>
      </c>
      <c r="X1353" t="str">
        <f>IF(tbl_Customers[[#This Row],[account_length]] &lt;= 50, "0-50", IF(tbl_Customers[[#This Row],[account_length]] &lt;=100, "51-100", IF(tbl_Customers[[#This Row],[account_length]] &lt;= 150, "101-150", "151+")))</f>
        <v>101-150</v>
      </c>
      <c r="Y1353" t="str">
        <f>IF(tbl_Customers[[#This Row],[total_intl_charge]] &lt;= 3, "Low Charges", "High Charges")</f>
        <v>Low Charges</v>
      </c>
      <c r="Z1353" t="str">
        <f>IF(tbl_Customers[[#This Row],[total_eve_calls]]&lt;=80,"Low Calls",
IF(tbl_Customers[[#This Row],[total_eve_calls]]&lt;=120,"Medium Calls","High Calls"))</f>
        <v>Medium Calls</v>
      </c>
      <c r="AA1353" t="str">
        <f>IF(tbl_Customers[[#This Row],[total_eve_charge]]&lt;=15,"Low Charges",
IF(tbl_Customers[[#This Row],[total_eve_charge]]&lt;=20,"Medium Charges","High Charges"))</f>
        <v>Medium Charges</v>
      </c>
      <c r="AB13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53" t="str">
        <f>IF(tbl_Customers[[#This Row],[number_vmail_messages]] = 0, "No Usage", IF(tbl_Customers[[#This Row],[number_vmail_messages]] &lt;= 20, "Low Usage", IF(tbl_Customers[[#This Row],[number_vmail_messages]] &lt;= 40, "Medium Usgae", "High Usage")))</f>
        <v>High Usage</v>
      </c>
      <c r="AD1353" t="str">
        <f>IF(tbl_Customers[[#This Row],[total_day_minutes]]&lt;=150,"Low Usage", IF(tbl_Customers[[#This Row],[total_day_minutes]]&lt;=200,"Medium Usage", IF(tbl_Customers[[#This Row],[total_day_minutes]]&lt;=250,"High Usage","Very High Usage")))</f>
        <v>Very High Usage</v>
      </c>
      <c r="AE1353" t="str">
        <f>IF(tbl_Customers[[#This Row],[total_intl_calls]]&lt;=5,"Low Calls", IF(tbl_Customers[[#This Row],[total_intl_calls]]&lt;=10, "Medium Calls", "High Calls"))</f>
        <v>Low Calls</v>
      </c>
      <c r="AF13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53" s="36" t="str">
        <f>IF(tbl_Customers[[#This Row],[Churn_Risk_Score]]&gt;=10,"High Risk", IF(tbl_Customers[[#This Row],[Churn_Risk_Score]]&gt;=5,"Medium Risk","Low Risk"))</f>
        <v>Medium Risk</v>
      </c>
    </row>
    <row r="1354" spans="1:33" x14ac:dyDescent="0.35">
      <c r="A1354">
        <v>1353</v>
      </c>
      <c r="B1354" t="s">
        <v>31</v>
      </c>
      <c r="C1354">
        <v>54</v>
      </c>
      <c r="D1354" t="s">
        <v>28</v>
      </c>
      <c r="E1354" t="s">
        <v>22</v>
      </c>
      <c r="F1354" t="s">
        <v>23</v>
      </c>
      <c r="G1354">
        <v>33</v>
      </c>
      <c r="H1354">
        <v>112</v>
      </c>
      <c r="I1354">
        <v>90</v>
      </c>
      <c r="J1354">
        <v>19.04</v>
      </c>
      <c r="K1354">
        <v>208</v>
      </c>
      <c r="L1354">
        <v>112</v>
      </c>
      <c r="M1354">
        <v>17.68</v>
      </c>
      <c r="N1354">
        <v>150.30000000000001</v>
      </c>
      <c r="O1354">
        <v>83</v>
      </c>
      <c r="P1354">
        <v>6.76</v>
      </c>
      <c r="Q1354">
        <v>11.3</v>
      </c>
      <c r="R1354">
        <v>4</v>
      </c>
      <c r="S1354">
        <v>3.05</v>
      </c>
      <c r="T1354">
        <v>2</v>
      </c>
      <c r="U1354" t="s">
        <v>22</v>
      </c>
      <c r="V1354">
        <f>IF(tbl_Customers[[#This Row],[churn]] = "yes", 1, 0)</f>
        <v>0</v>
      </c>
      <c r="W1354" t="str">
        <f>IF(tbl_Customers[[#This Row],[number_customer_service_calls]] &lt;= 1, "0-1 Calls", IF(tbl_Customers[[#This Row],[number_customer_service_calls]] &lt;= 3, "2-3 Calls", IF(tbl_Customers[[#This Row],[number_customer_service_calls]] &lt;=5, "4-5 Calls", "6+ Calls")))</f>
        <v>2-3 Calls</v>
      </c>
      <c r="X1354" t="str">
        <f>IF(tbl_Customers[[#This Row],[account_length]] &lt;= 50, "0-50", IF(tbl_Customers[[#This Row],[account_length]] &lt;=100, "51-100", IF(tbl_Customers[[#This Row],[account_length]] &lt;= 150, "101-150", "151+")))</f>
        <v>51-100</v>
      </c>
      <c r="Y1354" t="str">
        <f>IF(tbl_Customers[[#This Row],[total_intl_charge]] &lt;= 3, "Low Charges", "High Charges")</f>
        <v>High Charges</v>
      </c>
      <c r="Z1354" t="str">
        <f>IF(tbl_Customers[[#This Row],[total_eve_calls]]&lt;=80,"Low Calls",
IF(tbl_Customers[[#This Row],[total_eve_calls]]&lt;=120,"Medium Calls","High Calls"))</f>
        <v>Medium Calls</v>
      </c>
      <c r="AA1354" t="str">
        <f>IF(tbl_Customers[[#This Row],[total_eve_charge]]&lt;=15,"Low Charges",
IF(tbl_Customers[[#This Row],[total_eve_charge]]&lt;=20,"Medium Charges","High Charges"))</f>
        <v>Medium Charges</v>
      </c>
      <c r="AB13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4" t="str">
        <f>IF(tbl_Customers[[#This Row],[number_vmail_messages]] = 0, "No Usage", IF(tbl_Customers[[#This Row],[number_vmail_messages]] &lt;= 20, "Low Usage", IF(tbl_Customers[[#This Row],[number_vmail_messages]] &lt;= 40, "Medium Usgae", "High Usage")))</f>
        <v>Medium Usgae</v>
      </c>
      <c r="AD1354" t="str">
        <f>IF(tbl_Customers[[#This Row],[total_day_minutes]]&lt;=150,"Low Usage", IF(tbl_Customers[[#This Row],[total_day_minutes]]&lt;=200,"Medium Usage", IF(tbl_Customers[[#This Row],[total_day_minutes]]&lt;=250,"High Usage","Very High Usage")))</f>
        <v>Low Usage</v>
      </c>
      <c r="AE1354" t="str">
        <f>IF(tbl_Customers[[#This Row],[total_intl_calls]]&lt;=5,"Low Calls", IF(tbl_Customers[[#This Row],[total_intl_calls]]&lt;=10, "Medium Calls", "High Calls"))</f>
        <v>Low Calls</v>
      </c>
      <c r="AF13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54" s="36" t="str">
        <f>IF(tbl_Customers[[#This Row],[Churn_Risk_Score]]&gt;=10,"High Risk", IF(tbl_Customers[[#This Row],[Churn_Risk_Score]]&gt;=5,"Medium Risk","Low Risk"))</f>
        <v>Low Risk</v>
      </c>
    </row>
    <row r="1355" spans="1:33" x14ac:dyDescent="0.35">
      <c r="A1355">
        <v>1354</v>
      </c>
      <c r="B1355" t="s">
        <v>66</v>
      </c>
      <c r="C1355">
        <v>105</v>
      </c>
      <c r="D1355" t="s">
        <v>25</v>
      </c>
      <c r="E1355" t="s">
        <v>22</v>
      </c>
      <c r="F1355" t="s">
        <v>22</v>
      </c>
      <c r="G1355">
        <v>0</v>
      </c>
      <c r="H1355">
        <v>115.5</v>
      </c>
      <c r="I1355">
        <v>73</v>
      </c>
      <c r="J1355">
        <v>19.64</v>
      </c>
      <c r="K1355">
        <v>267.3</v>
      </c>
      <c r="L1355">
        <v>83</v>
      </c>
      <c r="M1355">
        <v>22.72</v>
      </c>
      <c r="N1355">
        <v>114.2</v>
      </c>
      <c r="O1355">
        <v>90</v>
      </c>
      <c r="P1355">
        <v>5.14</v>
      </c>
      <c r="Q1355">
        <v>13.3</v>
      </c>
      <c r="R1355">
        <v>5</v>
      </c>
      <c r="S1355">
        <v>3.59</v>
      </c>
      <c r="T1355">
        <v>3</v>
      </c>
      <c r="U1355" t="s">
        <v>22</v>
      </c>
      <c r="V1355">
        <f>IF(tbl_Customers[[#This Row],[churn]] = "yes", 1, 0)</f>
        <v>0</v>
      </c>
      <c r="W1355" t="str">
        <f>IF(tbl_Customers[[#This Row],[number_customer_service_calls]] &lt;= 1, "0-1 Calls", IF(tbl_Customers[[#This Row],[number_customer_service_calls]] &lt;= 3, "2-3 Calls", IF(tbl_Customers[[#This Row],[number_customer_service_calls]] &lt;=5, "4-5 Calls", "6+ Calls")))</f>
        <v>2-3 Calls</v>
      </c>
      <c r="X1355" t="str">
        <f>IF(tbl_Customers[[#This Row],[account_length]] &lt;= 50, "0-50", IF(tbl_Customers[[#This Row],[account_length]] &lt;=100, "51-100", IF(tbl_Customers[[#This Row],[account_length]] &lt;= 150, "101-150", "151+")))</f>
        <v>101-150</v>
      </c>
      <c r="Y1355" t="str">
        <f>IF(tbl_Customers[[#This Row],[total_intl_charge]] &lt;= 3, "Low Charges", "High Charges")</f>
        <v>High Charges</v>
      </c>
      <c r="Z1355" t="str">
        <f>IF(tbl_Customers[[#This Row],[total_eve_calls]]&lt;=80,"Low Calls",
IF(tbl_Customers[[#This Row],[total_eve_calls]]&lt;=120,"Medium Calls","High Calls"))</f>
        <v>Medium Calls</v>
      </c>
      <c r="AA1355" t="str">
        <f>IF(tbl_Customers[[#This Row],[total_eve_charge]]&lt;=15,"Low Charges",
IF(tbl_Customers[[#This Row],[total_eve_charge]]&lt;=20,"Medium Charges","High Charges"))</f>
        <v>High Charges</v>
      </c>
      <c r="AB13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5" t="str">
        <f>IF(tbl_Customers[[#This Row],[number_vmail_messages]] = 0, "No Usage", IF(tbl_Customers[[#This Row],[number_vmail_messages]] &lt;= 20, "Low Usage", IF(tbl_Customers[[#This Row],[number_vmail_messages]] &lt;= 40, "Medium Usgae", "High Usage")))</f>
        <v>No Usage</v>
      </c>
      <c r="AD1355" t="str">
        <f>IF(tbl_Customers[[#This Row],[total_day_minutes]]&lt;=150,"Low Usage", IF(tbl_Customers[[#This Row],[total_day_minutes]]&lt;=200,"Medium Usage", IF(tbl_Customers[[#This Row],[total_day_minutes]]&lt;=250,"High Usage","Very High Usage")))</f>
        <v>Low Usage</v>
      </c>
      <c r="AE1355" t="str">
        <f>IF(tbl_Customers[[#This Row],[total_intl_calls]]&lt;=5,"Low Calls", IF(tbl_Customers[[#This Row],[total_intl_calls]]&lt;=10, "Medium Calls", "High Calls"))</f>
        <v>Low Calls</v>
      </c>
      <c r="AF13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55" s="36" t="str">
        <f>IF(tbl_Customers[[#This Row],[Churn_Risk_Score]]&gt;=10,"High Risk", IF(tbl_Customers[[#This Row],[Churn_Risk_Score]]&gt;=5,"Medium Risk","Low Risk"))</f>
        <v>Low Risk</v>
      </c>
    </row>
    <row r="1356" spans="1:33" x14ac:dyDescent="0.35">
      <c r="A1356">
        <v>1355</v>
      </c>
      <c r="B1356" t="s">
        <v>34</v>
      </c>
      <c r="C1356">
        <v>73</v>
      </c>
      <c r="D1356" t="s">
        <v>21</v>
      </c>
      <c r="E1356" t="s">
        <v>22</v>
      </c>
      <c r="F1356" t="s">
        <v>22</v>
      </c>
      <c r="G1356">
        <v>0</v>
      </c>
      <c r="H1356">
        <v>137.1</v>
      </c>
      <c r="I1356">
        <v>102</v>
      </c>
      <c r="J1356">
        <v>23.31</v>
      </c>
      <c r="K1356">
        <v>210.8</v>
      </c>
      <c r="L1356">
        <v>114</v>
      </c>
      <c r="M1356">
        <v>17.920000000000002</v>
      </c>
      <c r="N1356">
        <v>191.4</v>
      </c>
      <c r="O1356">
        <v>120</v>
      </c>
      <c r="P1356">
        <v>8.61</v>
      </c>
      <c r="Q1356">
        <v>11.1</v>
      </c>
      <c r="R1356">
        <v>4</v>
      </c>
      <c r="S1356">
        <v>3</v>
      </c>
      <c r="T1356">
        <v>1</v>
      </c>
      <c r="U1356" t="s">
        <v>22</v>
      </c>
      <c r="V1356">
        <f>IF(tbl_Customers[[#This Row],[churn]] = "yes", 1, 0)</f>
        <v>0</v>
      </c>
      <c r="W1356" t="str">
        <f>IF(tbl_Customers[[#This Row],[number_customer_service_calls]] &lt;= 1, "0-1 Calls", IF(tbl_Customers[[#This Row],[number_customer_service_calls]] &lt;= 3, "2-3 Calls", IF(tbl_Customers[[#This Row],[number_customer_service_calls]] &lt;=5, "4-5 Calls", "6+ Calls")))</f>
        <v>0-1 Calls</v>
      </c>
      <c r="X1356" t="str">
        <f>IF(tbl_Customers[[#This Row],[account_length]] &lt;= 50, "0-50", IF(tbl_Customers[[#This Row],[account_length]] &lt;=100, "51-100", IF(tbl_Customers[[#This Row],[account_length]] &lt;= 150, "101-150", "151+")))</f>
        <v>51-100</v>
      </c>
      <c r="Y1356" t="str">
        <f>IF(tbl_Customers[[#This Row],[total_intl_charge]] &lt;= 3, "Low Charges", "High Charges")</f>
        <v>Low Charges</v>
      </c>
      <c r="Z1356" t="str">
        <f>IF(tbl_Customers[[#This Row],[total_eve_calls]]&lt;=80,"Low Calls",
IF(tbl_Customers[[#This Row],[total_eve_calls]]&lt;=120,"Medium Calls","High Calls"))</f>
        <v>Medium Calls</v>
      </c>
      <c r="AA1356" t="str">
        <f>IF(tbl_Customers[[#This Row],[total_eve_charge]]&lt;=15,"Low Charges",
IF(tbl_Customers[[#This Row],[total_eve_charge]]&lt;=20,"Medium Charges","High Charges"))</f>
        <v>Medium Charges</v>
      </c>
      <c r="AB13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6" t="str">
        <f>IF(tbl_Customers[[#This Row],[number_vmail_messages]] = 0, "No Usage", IF(tbl_Customers[[#This Row],[number_vmail_messages]] &lt;= 20, "Low Usage", IF(tbl_Customers[[#This Row],[number_vmail_messages]] &lt;= 40, "Medium Usgae", "High Usage")))</f>
        <v>No Usage</v>
      </c>
      <c r="AD1356" t="str">
        <f>IF(tbl_Customers[[#This Row],[total_day_minutes]]&lt;=150,"Low Usage", IF(tbl_Customers[[#This Row],[total_day_minutes]]&lt;=200,"Medium Usage", IF(tbl_Customers[[#This Row],[total_day_minutes]]&lt;=250,"High Usage","Very High Usage")))</f>
        <v>Low Usage</v>
      </c>
      <c r="AE1356" t="str">
        <f>IF(tbl_Customers[[#This Row],[total_intl_calls]]&lt;=5,"Low Calls", IF(tbl_Customers[[#This Row],[total_intl_calls]]&lt;=10, "Medium Calls", "High Calls"))</f>
        <v>Low Calls</v>
      </c>
      <c r="AF13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56" s="36" t="str">
        <f>IF(tbl_Customers[[#This Row],[Churn_Risk_Score]]&gt;=10,"High Risk", IF(tbl_Customers[[#This Row],[Churn_Risk_Score]]&gt;=5,"Medium Risk","Low Risk"))</f>
        <v>Low Risk</v>
      </c>
    </row>
    <row r="1357" spans="1:33" x14ac:dyDescent="0.35">
      <c r="A1357">
        <v>1356</v>
      </c>
      <c r="B1357" t="s">
        <v>74</v>
      </c>
      <c r="C1357">
        <v>95</v>
      </c>
      <c r="D1357" t="s">
        <v>21</v>
      </c>
      <c r="E1357" t="s">
        <v>22</v>
      </c>
      <c r="F1357" t="s">
        <v>22</v>
      </c>
      <c r="G1357">
        <v>0</v>
      </c>
      <c r="H1357">
        <v>198.4</v>
      </c>
      <c r="I1357">
        <v>113</v>
      </c>
      <c r="J1357">
        <v>33.729999999999997</v>
      </c>
      <c r="K1357">
        <v>235.9</v>
      </c>
      <c r="L1357">
        <v>144</v>
      </c>
      <c r="M1357">
        <v>20.05</v>
      </c>
      <c r="N1357">
        <v>325.60000000000002</v>
      </c>
      <c r="O1357">
        <v>99</v>
      </c>
      <c r="P1357">
        <v>14.65</v>
      </c>
      <c r="Q1357">
        <v>10.1</v>
      </c>
      <c r="R1357">
        <v>3</v>
      </c>
      <c r="S1357">
        <v>2.73</v>
      </c>
      <c r="T1357">
        <v>0</v>
      </c>
      <c r="U1357" t="s">
        <v>22</v>
      </c>
      <c r="V1357">
        <f>IF(tbl_Customers[[#This Row],[churn]] = "yes", 1, 0)</f>
        <v>0</v>
      </c>
      <c r="W1357" t="str">
        <f>IF(tbl_Customers[[#This Row],[number_customer_service_calls]] &lt;= 1, "0-1 Calls", IF(tbl_Customers[[#This Row],[number_customer_service_calls]] &lt;= 3, "2-3 Calls", IF(tbl_Customers[[#This Row],[number_customer_service_calls]] &lt;=5, "4-5 Calls", "6+ Calls")))</f>
        <v>0-1 Calls</v>
      </c>
      <c r="X1357" t="str">
        <f>IF(tbl_Customers[[#This Row],[account_length]] &lt;= 50, "0-50", IF(tbl_Customers[[#This Row],[account_length]] &lt;=100, "51-100", IF(tbl_Customers[[#This Row],[account_length]] &lt;= 150, "101-150", "151+")))</f>
        <v>51-100</v>
      </c>
      <c r="Y1357" t="str">
        <f>IF(tbl_Customers[[#This Row],[total_intl_charge]] &lt;= 3, "Low Charges", "High Charges")</f>
        <v>Low Charges</v>
      </c>
      <c r="Z1357" t="str">
        <f>IF(tbl_Customers[[#This Row],[total_eve_calls]]&lt;=80,"Low Calls",
IF(tbl_Customers[[#This Row],[total_eve_calls]]&lt;=120,"Medium Calls","High Calls"))</f>
        <v>High Calls</v>
      </c>
      <c r="AA1357" t="str">
        <f>IF(tbl_Customers[[#This Row],[total_eve_charge]]&lt;=15,"Low Charges",
IF(tbl_Customers[[#This Row],[total_eve_charge]]&lt;=20,"Medium Charges","High Charges"))</f>
        <v>High Charges</v>
      </c>
      <c r="AB13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7" t="str">
        <f>IF(tbl_Customers[[#This Row],[number_vmail_messages]] = 0, "No Usage", IF(tbl_Customers[[#This Row],[number_vmail_messages]] &lt;= 20, "Low Usage", IF(tbl_Customers[[#This Row],[number_vmail_messages]] &lt;= 40, "Medium Usgae", "High Usage")))</f>
        <v>No Usage</v>
      </c>
      <c r="AD1357" t="str">
        <f>IF(tbl_Customers[[#This Row],[total_day_minutes]]&lt;=150,"Low Usage", IF(tbl_Customers[[#This Row],[total_day_minutes]]&lt;=200,"Medium Usage", IF(tbl_Customers[[#This Row],[total_day_minutes]]&lt;=250,"High Usage","Very High Usage")))</f>
        <v>Medium Usage</v>
      </c>
      <c r="AE1357" t="str">
        <f>IF(tbl_Customers[[#This Row],[total_intl_calls]]&lt;=5,"Low Calls", IF(tbl_Customers[[#This Row],[total_intl_calls]]&lt;=10, "Medium Calls", "High Calls"))</f>
        <v>Low Calls</v>
      </c>
      <c r="AF13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57" s="36" t="str">
        <f>IF(tbl_Customers[[#This Row],[Churn_Risk_Score]]&gt;=10,"High Risk", IF(tbl_Customers[[#This Row],[Churn_Risk_Score]]&gt;=5,"Medium Risk","Low Risk"))</f>
        <v>Low Risk</v>
      </c>
    </row>
    <row r="1358" spans="1:33" x14ac:dyDescent="0.35">
      <c r="A1358">
        <v>1357</v>
      </c>
      <c r="B1358" t="s">
        <v>61</v>
      </c>
      <c r="C1358">
        <v>21</v>
      </c>
      <c r="D1358" t="s">
        <v>21</v>
      </c>
      <c r="E1358" t="s">
        <v>22</v>
      </c>
      <c r="F1358" t="s">
        <v>23</v>
      </c>
      <c r="G1358">
        <v>19</v>
      </c>
      <c r="H1358">
        <v>132.69999999999999</v>
      </c>
      <c r="I1358">
        <v>94</v>
      </c>
      <c r="J1358">
        <v>22.56</v>
      </c>
      <c r="K1358">
        <v>204.6</v>
      </c>
      <c r="L1358">
        <v>101</v>
      </c>
      <c r="M1358">
        <v>17.39</v>
      </c>
      <c r="N1358">
        <v>154.69999999999999</v>
      </c>
      <c r="O1358">
        <v>78</v>
      </c>
      <c r="P1358">
        <v>6.96</v>
      </c>
      <c r="Q1358">
        <v>12.9</v>
      </c>
      <c r="R1358">
        <v>7</v>
      </c>
      <c r="S1358">
        <v>3.48</v>
      </c>
      <c r="T1358">
        <v>3</v>
      </c>
      <c r="U1358" t="s">
        <v>22</v>
      </c>
      <c r="V1358">
        <f>IF(tbl_Customers[[#This Row],[churn]] = "yes", 1, 0)</f>
        <v>0</v>
      </c>
      <c r="W1358" t="str">
        <f>IF(tbl_Customers[[#This Row],[number_customer_service_calls]] &lt;= 1, "0-1 Calls", IF(tbl_Customers[[#This Row],[number_customer_service_calls]] &lt;= 3, "2-3 Calls", IF(tbl_Customers[[#This Row],[number_customer_service_calls]] &lt;=5, "4-5 Calls", "6+ Calls")))</f>
        <v>2-3 Calls</v>
      </c>
      <c r="X1358" t="str">
        <f>IF(tbl_Customers[[#This Row],[account_length]] &lt;= 50, "0-50", IF(tbl_Customers[[#This Row],[account_length]] &lt;=100, "51-100", IF(tbl_Customers[[#This Row],[account_length]] &lt;= 150, "101-150", "151+")))</f>
        <v>0-50</v>
      </c>
      <c r="Y1358" t="str">
        <f>IF(tbl_Customers[[#This Row],[total_intl_charge]] &lt;= 3, "Low Charges", "High Charges")</f>
        <v>High Charges</v>
      </c>
      <c r="Z1358" t="str">
        <f>IF(tbl_Customers[[#This Row],[total_eve_calls]]&lt;=80,"Low Calls",
IF(tbl_Customers[[#This Row],[total_eve_calls]]&lt;=120,"Medium Calls","High Calls"))</f>
        <v>Medium Calls</v>
      </c>
      <c r="AA1358" t="str">
        <f>IF(tbl_Customers[[#This Row],[total_eve_charge]]&lt;=15,"Low Charges",
IF(tbl_Customers[[#This Row],[total_eve_charge]]&lt;=20,"Medium Charges","High Charges"))</f>
        <v>Medium Charges</v>
      </c>
      <c r="AB13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8" t="str">
        <f>IF(tbl_Customers[[#This Row],[number_vmail_messages]] = 0, "No Usage", IF(tbl_Customers[[#This Row],[number_vmail_messages]] &lt;= 20, "Low Usage", IF(tbl_Customers[[#This Row],[number_vmail_messages]] &lt;= 40, "Medium Usgae", "High Usage")))</f>
        <v>Low Usage</v>
      </c>
      <c r="AD1358" t="str">
        <f>IF(tbl_Customers[[#This Row],[total_day_minutes]]&lt;=150,"Low Usage", IF(tbl_Customers[[#This Row],[total_day_minutes]]&lt;=200,"Medium Usage", IF(tbl_Customers[[#This Row],[total_day_minutes]]&lt;=250,"High Usage","Very High Usage")))</f>
        <v>Low Usage</v>
      </c>
      <c r="AE1358" t="str">
        <f>IF(tbl_Customers[[#This Row],[total_intl_calls]]&lt;=5,"Low Calls", IF(tbl_Customers[[#This Row],[total_intl_calls]]&lt;=10, "Medium Calls", "High Calls"))</f>
        <v>Medium Calls</v>
      </c>
      <c r="AF13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58" s="36" t="str">
        <f>IF(tbl_Customers[[#This Row],[Churn_Risk_Score]]&gt;=10,"High Risk", IF(tbl_Customers[[#This Row],[Churn_Risk_Score]]&gt;=5,"Medium Risk","Low Risk"))</f>
        <v>Low Risk</v>
      </c>
    </row>
    <row r="1359" spans="1:33" x14ac:dyDescent="0.35">
      <c r="A1359">
        <v>1358</v>
      </c>
      <c r="B1359" t="s">
        <v>52</v>
      </c>
      <c r="C1359">
        <v>163</v>
      </c>
      <c r="D1359" t="s">
        <v>25</v>
      </c>
      <c r="E1359" t="s">
        <v>22</v>
      </c>
      <c r="F1359" t="s">
        <v>23</v>
      </c>
      <c r="G1359">
        <v>25</v>
      </c>
      <c r="H1359">
        <v>219.6</v>
      </c>
      <c r="I1359">
        <v>99</v>
      </c>
      <c r="J1359">
        <v>37.33</v>
      </c>
      <c r="K1359">
        <v>210.4</v>
      </c>
      <c r="L1359">
        <v>99</v>
      </c>
      <c r="M1359">
        <v>17.88</v>
      </c>
      <c r="N1359">
        <v>242.7</v>
      </c>
      <c r="O1359">
        <v>88</v>
      </c>
      <c r="P1359">
        <v>10.92</v>
      </c>
      <c r="Q1359">
        <v>13.8</v>
      </c>
      <c r="R1359">
        <v>8</v>
      </c>
      <c r="S1359">
        <v>3.73</v>
      </c>
      <c r="T1359">
        <v>2</v>
      </c>
      <c r="U1359" t="s">
        <v>22</v>
      </c>
      <c r="V1359">
        <f>IF(tbl_Customers[[#This Row],[churn]] = "yes", 1, 0)</f>
        <v>0</v>
      </c>
      <c r="W1359" t="str">
        <f>IF(tbl_Customers[[#This Row],[number_customer_service_calls]] &lt;= 1, "0-1 Calls", IF(tbl_Customers[[#This Row],[number_customer_service_calls]] &lt;= 3, "2-3 Calls", IF(tbl_Customers[[#This Row],[number_customer_service_calls]] &lt;=5, "4-5 Calls", "6+ Calls")))</f>
        <v>2-3 Calls</v>
      </c>
      <c r="X1359" t="str">
        <f>IF(tbl_Customers[[#This Row],[account_length]] &lt;= 50, "0-50", IF(tbl_Customers[[#This Row],[account_length]] &lt;=100, "51-100", IF(tbl_Customers[[#This Row],[account_length]] &lt;= 150, "101-150", "151+")))</f>
        <v>151+</v>
      </c>
      <c r="Y1359" t="str">
        <f>IF(tbl_Customers[[#This Row],[total_intl_charge]] &lt;= 3, "Low Charges", "High Charges")</f>
        <v>High Charges</v>
      </c>
      <c r="Z1359" t="str">
        <f>IF(tbl_Customers[[#This Row],[total_eve_calls]]&lt;=80,"Low Calls",
IF(tbl_Customers[[#This Row],[total_eve_calls]]&lt;=120,"Medium Calls","High Calls"))</f>
        <v>Medium Calls</v>
      </c>
      <c r="AA1359" t="str">
        <f>IF(tbl_Customers[[#This Row],[total_eve_charge]]&lt;=15,"Low Charges",
IF(tbl_Customers[[#This Row],[total_eve_charge]]&lt;=20,"Medium Charges","High Charges"))</f>
        <v>Medium Charges</v>
      </c>
      <c r="AB13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9" t="str">
        <f>IF(tbl_Customers[[#This Row],[number_vmail_messages]] = 0, "No Usage", IF(tbl_Customers[[#This Row],[number_vmail_messages]] &lt;= 20, "Low Usage", IF(tbl_Customers[[#This Row],[number_vmail_messages]] &lt;= 40, "Medium Usgae", "High Usage")))</f>
        <v>Medium Usgae</v>
      </c>
      <c r="AD1359" t="str">
        <f>IF(tbl_Customers[[#This Row],[total_day_minutes]]&lt;=150,"Low Usage", IF(tbl_Customers[[#This Row],[total_day_minutes]]&lt;=200,"Medium Usage", IF(tbl_Customers[[#This Row],[total_day_minutes]]&lt;=250,"High Usage","Very High Usage")))</f>
        <v>High Usage</v>
      </c>
      <c r="AE1359" t="str">
        <f>IF(tbl_Customers[[#This Row],[total_intl_calls]]&lt;=5,"Low Calls", IF(tbl_Customers[[#This Row],[total_intl_calls]]&lt;=10, "Medium Calls", "High Calls"))</f>
        <v>Medium Calls</v>
      </c>
      <c r="AF13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59" s="36" t="str">
        <f>IF(tbl_Customers[[#This Row],[Churn_Risk_Score]]&gt;=10,"High Risk", IF(tbl_Customers[[#This Row],[Churn_Risk_Score]]&gt;=5,"Medium Risk","Low Risk"))</f>
        <v>Low Risk</v>
      </c>
    </row>
    <row r="1360" spans="1:33" x14ac:dyDescent="0.35">
      <c r="A1360">
        <v>1359</v>
      </c>
      <c r="B1360" t="s">
        <v>64</v>
      </c>
      <c r="C1360">
        <v>57</v>
      </c>
      <c r="D1360" t="s">
        <v>21</v>
      </c>
      <c r="E1360" t="s">
        <v>22</v>
      </c>
      <c r="F1360" t="s">
        <v>22</v>
      </c>
      <c r="G1360">
        <v>0</v>
      </c>
      <c r="H1360">
        <v>169.6</v>
      </c>
      <c r="I1360">
        <v>96</v>
      </c>
      <c r="J1360">
        <v>28.83</v>
      </c>
      <c r="K1360">
        <v>234.7</v>
      </c>
      <c r="L1360">
        <v>112</v>
      </c>
      <c r="M1360">
        <v>19.95</v>
      </c>
      <c r="N1360">
        <v>285.39999999999998</v>
      </c>
      <c r="O1360">
        <v>83</v>
      </c>
      <c r="P1360">
        <v>12.84</v>
      </c>
      <c r="Q1360">
        <v>11.2</v>
      </c>
      <c r="R1360">
        <v>4</v>
      </c>
      <c r="S1360">
        <v>3.02</v>
      </c>
      <c r="T1360">
        <v>0</v>
      </c>
      <c r="U1360" t="s">
        <v>22</v>
      </c>
      <c r="V1360">
        <f>IF(tbl_Customers[[#This Row],[churn]] = "yes", 1, 0)</f>
        <v>0</v>
      </c>
      <c r="W1360" t="str">
        <f>IF(tbl_Customers[[#This Row],[number_customer_service_calls]] &lt;= 1, "0-1 Calls", IF(tbl_Customers[[#This Row],[number_customer_service_calls]] &lt;= 3, "2-3 Calls", IF(tbl_Customers[[#This Row],[number_customer_service_calls]] &lt;=5, "4-5 Calls", "6+ Calls")))</f>
        <v>0-1 Calls</v>
      </c>
      <c r="X1360" t="str">
        <f>IF(tbl_Customers[[#This Row],[account_length]] &lt;= 50, "0-50", IF(tbl_Customers[[#This Row],[account_length]] &lt;=100, "51-100", IF(tbl_Customers[[#This Row],[account_length]] &lt;= 150, "101-150", "151+")))</f>
        <v>51-100</v>
      </c>
      <c r="Y1360" t="str">
        <f>IF(tbl_Customers[[#This Row],[total_intl_charge]] &lt;= 3, "Low Charges", "High Charges")</f>
        <v>High Charges</v>
      </c>
      <c r="Z1360" t="str">
        <f>IF(tbl_Customers[[#This Row],[total_eve_calls]]&lt;=80,"Low Calls",
IF(tbl_Customers[[#This Row],[total_eve_calls]]&lt;=120,"Medium Calls","High Calls"))</f>
        <v>Medium Calls</v>
      </c>
      <c r="AA1360" t="str">
        <f>IF(tbl_Customers[[#This Row],[total_eve_charge]]&lt;=15,"Low Charges",
IF(tbl_Customers[[#This Row],[total_eve_charge]]&lt;=20,"Medium Charges","High Charges"))</f>
        <v>Medium Charges</v>
      </c>
      <c r="AB13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0" t="str">
        <f>IF(tbl_Customers[[#This Row],[number_vmail_messages]] = 0, "No Usage", IF(tbl_Customers[[#This Row],[number_vmail_messages]] &lt;= 20, "Low Usage", IF(tbl_Customers[[#This Row],[number_vmail_messages]] &lt;= 40, "Medium Usgae", "High Usage")))</f>
        <v>No Usage</v>
      </c>
      <c r="AD1360" t="str">
        <f>IF(tbl_Customers[[#This Row],[total_day_minutes]]&lt;=150,"Low Usage", IF(tbl_Customers[[#This Row],[total_day_minutes]]&lt;=200,"Medium Usage", IF(tbl_Customers[[#This Row],[total_day_minutes]]&lt;=250,"High Usage","Very High Usage")))</f>
        <v>Medium Usage</v>
      </c>
      <c r="AE1360" t="str">
        <f>IF(tbl_Customers[[#This Row],[total_intl_calls]]&lt;=5,"Low Calls", IF(tbl_Customers[[#This Row],[total_intl_calls]]&lt;=10, "Medium Calls", "High Calls"))</f>
        <v>Low Calls</v>
      </c>
      <c r="AF13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60" s="36" t="str">
        <f>IF(tbl_Customers[[#This Row],[Churn_Risk_Score]]&gt;=10,"High Risk", IF(tbl_Customers[[#This Row],[Churn_Risk_Score]]&gt;=5,"Medium Risk","Low Risk"))</f>
        <v>Low Risk</v>
      </c>
    </row>
    <row r="1361" spans="1:33" x14ac:dyDescent="0.35">
      <c r="A1361">
        <v>1360</v>
      </c>
      <c r="B1361" t="s">
        <v>33</v>
      </c>
      <c r="C1361">
        <v>104</v>
      </c>
      <c r="D1361" t="s">
        <v>25</v>
      </c>
      <c r="E1361" t="s">
        <v>23</v>
      </c>
      <c r="F1361" t="s">
        <v>22</v>
      </c>
      <c r="G1361">
        <v>0</v>
      </c>
      <c r="H1361">
        <v>160.4</v>
      </c>
      <c r="I1361">
        <v>73</v>
      </c>
      <c r="J1361">
        <v>27.27</v>
      </c>
      <c r="K1361">
        <v>293.89999999999998</v>
      </c>
      <c r="L1361">
        <v>103</v>
      </c>
      <c r="M1361">
        <v>24.98</v>
      </c>
      <c r="N1361">
        <v>306.60000000000002</v>
      </c>
      <c r="O1361">
        <v>90</v>
      </c>
      <c r="P1361">
        <v>13.8</v>
      </c>
      <c r="Q1361">
        <v>12.6</v>
      </c>
      <c r="R1361">
        <v>5</v>
      </c>
      <c r="S1361">
        <v>3.4</v>
      </c>
      <c r="T1361">
        <v>4</v>
      </c>
      <c r="U1361" t="s">
        <v>22</v>
      </c>
      <c r="V1361">
        <f>IF(tbl_Customers[[#This Row],[churn]] = "yes", 1, 0)</f>
        <v>0</v>
      </c>
      <c r="W1361" t="str">
        <f>IF(tbl_Customers[[#This Row],[number_customer_service_calls]] &lt;= 1, "0-1 Calls", IF(tbl_Customers[[#This Row],[number_customer_service_calls]] &lt;= 3, "2-3 Calls", IF(tbl_Customers[[#This Row],[number_customer_service_calls]] &lt;=5, "4-5 Calls", "6+ Calls")))</f>
        <v>4-5 Calls</v>
      </c>
      <c r="X1361" t="str">
        <f>IF(tbl_Customers[[#This Row],[account_length]] &lt;= 50, "0-50", IF(tbl_Customers[[#This Row],[account_length]] &lt;=100, "51-100", IF(tbl_Customers[[#This Row],[account_length]] &lt;= 150, "101-150", "151+")))</f>
        <v>101-150</v>
      </c>
      <c r="Y1361" t="str">
        <f>IF(tbl_Customers[[#This Row],[total_intl_charge]] &lt;= 3, "Low Charges", "High Charges")</f>
        <v>High Charges</v>
      </c>
      <c r="Z1361" t="str">
        <f>IF(tbl_Customers[[#This Row],[total_eve_calls]]&lt;=80,"Low Calls",
IF(tbl_Customers[[#This Row],[total_eve_calls]]&lt;=120,"Medium Calls","High Calls"))</f>
        <v>Medium Calls</v>
      </c>
      <c r="AA1361" t="str">
        <f>IF(tbl_Customers[[#This Row],[total_eve_charge]]&lt;=15,"Low Charges",
IF(tbl_Customers[[#This Row],[total_eve_charge]]&lt;=20,"Medium Charges","High Charges"))</f>
        <v>High Charges</v>
      </c>
      <c r="AB13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1" t="str">
        <f>IF(tbl_Customers[[#This Row],[number_vmail_messages]] = 0, "No Usage", IF(tbl_Customers[[#This Row],[number_vmail_messages]] &lt;= 20, "Low Usage", IF(tbl_Customers[[#This Row],[number_vmail_messages]] &lt;= 40, "Medium Usgae", "High Usage")))</f>
        <v>No Usage</v>
      </c>
      <c r="AD1361" t="str">
        <f>IF(tbl_Customers[[#This Row],[total_day_minutes]]&lt;=150,"Low Usage", IF(tbl_Customers[[#This Row],[total_day_minutes]]&lt;=200,"Medium Usage", IF(tbl_Customers[[#This Row],[total_day_minutes]]&lt;=250,"High Usage","Very High Usage")))</f>
        <v>Medium Usage</v>
      </c>
      <c r="AE1361" t="str">
        <f>IF(tbl_Customers[[#This Row],[total_intl_calls]]&lt;=5,"Low Calls", IF(tbl_Customers[[#This Row],[total_intl_calls]]&lt;=10, "Medium Calls", "High Calls"))</f>
        <v>Low Calls</v>
      </c>
      <c r="AF13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1361" s="36" t="str">
        <f>IF(tbl_Customers[[#This Row],[Churn_Risk_Score]]&gt;=10,"High Risk", IF(tbl_Customers[[#This Row],[Churn_Risk_Score]]&gt;=5,"Medium Risk","Low Risk"))</f>
        <v>High Risk</v>
      </c>
    </row>
    <row r="1362" spans="1:33" x14ac:dyDescent="0.35">
      <c r="A1362">
        <v>1361</v>
      </c>
      <c r="B1362" t="s">
        <v>68</v>
      </c>
      <c r="C1362">
        <v>95</v>
      </c>
      <c r="D1362" t="s">
        <v>21</v>
      </c>
      <c r="E1362" t="s">
        <v>22</v>
      </c>
      <c r="F1362" t="s">
        <v>22</v>
      </c>
      <c r="G1362">
        <v>0</v>
      </c>
      <c r="H1362">
        <v>194.6</v>
      </c>
      <c r="I1362">
        <v>114</v>
      </c>
      <c r="J1362">
        <v>33.08</v>
      </c>
      <c r="K1362">
        <v>232.8</v>
      </c>
      <c r="L1362">
        <v>106</v>
      </c>
      <c r="M1362">
        <v>19.79</v>
      </c>
      <c r="N1362">
        <v>173.4</v>
      </c>
      <c r="O1362">
        <v>92</v>
      </c>
      <c r="P1362">
        <v>7.8</v>
      </c>
      <c r="Q1362">
        <v>3.8</v>
      </c>
      <c r="R1362">
        <v>2</v>
      </c>
      <c r="S1362">
        <v>1.03</v>
      </c>
      <c r="T1362">
        <v>3</v>
      </c>
      <c r="U1362" t="s">
        <v>22</v>
      </c>
      <c r="V1362">
        <f>IF(tbl_Customers[[#This Row],[churn]] = "yes", 1, 0)</f>
        <v>0</v>
      </c>
      <c r="W1362" t="str">
        <f>IF(tbl_Customers[[#This Row],[number_customer_service_calls]] &lt;= 1, "0-1 Calls", IF(tbl_Customers[[#This Row],[number_customer_service_calls]] &lt;= 3, "2-3 Calls", IF(tbl_Customers[[#This Row],[number_customer_service_calls]] &lt;=5, "4-5 Calls", "6+ Calls")))</f>
        <v>2-3 Calls</v>
      </c>
      <c r="X1362" t="str">
        <f>IF(tbl_Customers[[#This Row],[account_length]] &lt;= 50, "0-50", IF(tbl_Customers[[#This Row],[account_length]] &lt;=100, "51-100", IF(tbl_Customers[[#This Row],[account_length]] &lt;= 150, "101-150", "151+")))</f>
        <v>51-100</v>
      </c>
      <c r="Y1362" t="str">
        <f>IF(tbl_Customers[[#This Row],[total_intl_charge]] &lt;= 3, "Low Charges", "High Charges")</f>
        <v>Low Charges</v>
      </c>
      <c r="Z1362" t="str">
        <f>IF(tbl_Customers[[#This Row],[total_eve_calls]]&lt;=80,"Low Calls",
IF(tbl_Customers[[#This Row],[total_eve_calls]]&lt;=120,"Medium Calls","High Calls"))</f>
        <v>Medium Calls</v>
      </c>
      <c r="AA1362" t="str">
        <f>IF(tbl_Customers[[#This Row],[total_eve_charge]]&lt;=15,"Low Charges",
IF(tbl_Customers[[#This Row],[total_eve_charge]]&lt;=20,"Medium Charges","High Charges"))</f>
        <v>Medium Charges</v>
      </c>
      <c r="AB13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2" t="str">
        <f>IF(tbl_Customers[[#This Row],[number_vmail_messages]] = 0, "No Usage", IF(tbl_Customers[[#This Row],[number_vmail_messages]] &lt;= 20, "Low Usage", IF(tbl_Customers[[#This Row],[number_vmail_messages]] &lt;= 40, "Medium Usgae", "High Usage")))</f>
        <v>No Usage</v>
      </c>
      <c r="AD1362" t="str">
        <f>IF(tbl_Customers[[#This Row],[total_day_minutes]]&lt;=150,"Low Usage", IF(tbl_Customers[[#This Row],[total_day_minutes]]&lt;=200,"Medium Usage", IF(tbl_Customers[[#This Row],[total_day_minutes]]&lt;=250,"High Usage","Very High Usage")))</f>
        <v>Medium Usage</v>
      </c>
      <c r="AE1362" t="str">
        <f>IF(tbl_Customers[[#This Row],[total_intl_calls]]&lt;=5,"Low Calls", IF(tbl_Customers[[#This Row],[total_intl_calls]]&lt;=10, "Medium Calls", "High Calls"))</f>
        <v>Low Calls</v>
      </c>
      <c r="AF13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62" s="36" t="str">
        <f>IF(tbl_Customers[[#This Row],[Churn_Risk_Score]]&gt;=10,"High Risk", IF(tbl_Customers[[#This Row],[Churn_Risk_Score]]&gt;=5,"Medium Risk","Low Risk"))</f>
        <v>Low Risk</v>
      </c>
    </row>
    <row r="1363" spans="1:33" x14ac:dyDescent="0.35">
      <c r="A1363">
        <v>1362</v>
      </c>
      <c r="B1363" t="s">
        <v>74</v>
      </c>
      <c r="C1363">
        <v>74</v>
      </c>
      <c r="D1363" t="s">
        <v>25</v>
      </c>
      <c r="E1363" t="s">
        <v>22</v>
      </c>
      <c r="F1363" t="s">
        <v>22</v>
      </c>
      <c r="G1363">
        <v>0</v>
      </c>
      <c r="H1363">
        <v>157.1</v>
      </c>
      <c r="I1363">
        <v>95</v>
      </c>
      <c r="J1363">
        <v>26.71</v>
      </c>
      <c r="K1363">
        <v>213.1</v>
      </c>
      <c r="L1363">
        <v>36</v>
      </c>
      <c r="M1363">
        <v>18.11</v>
      </c>
      <c r="N1363">
        <v>280.39999999999998</v>
      </c>
      <c r="O1363">
        <v>77</v>
      </c>
      <c r="P1363">
        <v>12.62</v>
      </c>
      <c r="Q1363">
        <v>7.6</v>
      </c>
      <c r="R1363">
        <v>3</v>
      </c>
      <c r="S1363">
        <v>2.0499999999999998</v>
      </c>
      <c r="T1363">
        <v>2</v>
      </c>
      <c r="U1363" t="s">
        <v>22</v>
      </c>
      <c r="V1363">
        <f>IF(tbl_Customers[[#This Row],[churn]] = "yes", 1, 0)</f>
        <v>0</v>
      </c>
      <c r="W1363" t="str">
        <f>IF(tbl_Customers[[#This Row],[number_customer_service_calls]] &lt;= 1, "0-1 Calls", IF(tbl_Customers[[#This Row],[number_customer_service_calls]] &lt;= 3, "2-3 Calls", IF(tbl_Customers[[#This Row],[number_customer_service_calls]] &lt;=5, "4-5 Calls", "6+ Calls")))</f>
        <v>2-3 Calls</v>
      </c>
      <c r="X1363" t="str">
        <f>IF(tbl_Customers[[#This Row],[account_length]] &lt;= 50, "0-50", IF(tbl_Customers[[#This Row],[account_length]] &lt;=100, "51-100", IF(tbl_Customers[[#This Row],[account_length]] &lt;= 150, "101-150", "151+")))</f>
        <v>51-100</v>
      </c>
      <c r="Y1363" t="str">
        <f>IF(tbl_Customers[[#This Row],[total_intl_charge]] &lt;= 3, "Low Charges", "High Charges")</f>
        <v>Low Charges</v>
      </c>
      <c r="Z1363" t="str">
        <f>IF(tbl_Customers[[#This Row],[total_eve_calls]]&lt;=80,"Low Calls",
IF(tbl_Customers[[#This Row],[total_eve_calls]]&lt;=120,"Medium Calls","High Calls"))</f>
        <v>Low Calls</v>
      </c>
      <c r="AA1363" t="str">
        <f>IF(tbl_Customers[[#This Row],[total_eve_charge]]&lt;=15,"Low Charges",
IF(tbl_Customers[[#This Row],[total_eve_charge]]&lt;=20,"Medium Charges","High Charges"))</f>
        <v>Medium Charges</v>
      </c>
      <c r="AB13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63" t="str">
        <f>IF(tbl_Customers[[#This Row],[number_vmail_messages]] = 0, "No Usage", IF(tbl_Customers[[#This Row],[number_vmail_messages]] &lt;= 20, "Low Usage", IF(tbl_Customers[[#This Row],[number_vmail_messages]] &lt;= 40, "Medium Usgae", "High Usage")))</f>
        <v>No Usage</v>
      </c>
      <c r="AD1363" t="str">
        <f>IF(tbl_Customers[[#This Row],[total_day_minutes]]&lt;=150,"Low Usage", IF(tbl_Customers[[#This Row],[total_day_minutes]]&lt;=200,"Medium Usage", IF(tbl_Customers[[#This Row],[total_day_minutes]]&lt;=250,"High Usage","Very High Usage")))</f>
        <v>Medium Usage</v>
      </c>
      <c r="AE1363" t="str">
        <f>IF(tbl_Customers[[#This Row],[total_intl_calls]]&lt;=5,"Low Calls", IF(tbl_Customers[[#This Row],[total_intl_calls]]&lt;=10, "Medium Calls", "High Calls"))</f>
        <v>Low Calls</v>
      </c>
      <c r="AF13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63" s="36" t="str">
        <f>IF(tbl_Customers[[#This Row],[Churn_Risk_Score]]&gt;=10,"High Risk", IF(tbl_Customers[[#This Row],[Churn_Risk_Score]]&gt;=5,"Medium Risk","Low Risk"))</f>
        <v>Low Risk</v>
      </c>
    </row>
    <row r="1364" spans="1:33" x14ac:dyDescent="0.35">
      <c r="A1364">
        <v>1363</v>
      </c>
      <c r="B1364" t="s">
        <v>71</v>
      </c>
      <c r="C1364">
        <v>67</v>
      </c>
      <c r="D1364" t="s">
        <v>21</v>
      </c>
      <c r="E1364" t="s">
        <v>22</v>
      </c>
      <c r="F1364" t="s">
        <v>22</v>
      </c>
      <c r="G1364">
        <v>0</v>
      </c>
      <c r="H1364">
        <v>179.8</v>
      </c>
      <c r="I1364">
        <v>125</v>
      </c>
      <c r="J1364">
        <v>30.57</v>
      </c>
      <c r="K1364">
        <v>173.2</v>
      </c>
      <c r="L1364">
        <v>86</v>
      </c>
      <c r="M1364">
        <v>14.72</v>
      </c>
      <c r="N1364">
        <v>272.8</v>
      </c>
      <c r="O1364">
        <v>97</v>
      </c>
      <c r="P1364">
        <v>12.28</v>
      </c>
      <c r="Q1364">
        <v>10.9</v>
      </c>
      <c r="R1364">
        <v>4</v>
      </c>
      <c r="S1364">
        <v>2.94</v>
      </c>
      <c r="T1364">
        <v>0</v>
      </c>
      <c r="U1364" t="s">
        <v>22</v>
      </c>
      <c r="V1364">
        <f>IF(tbl_Customers[[#This Row],[churn]] = "yes", 1, 0)</f>
        <v>0</v>
      </c>
      <c r="W1364" t="str">
        <f>IF(tbl_Customers[[#This Row],[number_customer_service_calls]] &lt;= 1, "0-1 Calls", IF(tbl_Customers[[#This Row],[number_customer_service_calls]] &lt;= 3, "2-3 Calls", IF(tbl_Customers[[#This Row],[number_customer_service_calls]] &lt;=5, "4-5 Calls", "6+ Calls")))</f>
        <v>0-1 Calls</v>
      </c>
      <c r="X1364" t="str">
        <f>IF(tbl_Customers[[#This Row],[account_length]] &lt;= 50, "0-50", IF(tbl_Customers[[#This Row],[account_length]] &lt;=100, "51-100", IF(tbl_Customers[[#This Row],[account_length]] &lt;= 150, "101-150", "151+")))</f>
        <v>51-100</v>
      </c>
      <c r="Y1364" t="str">
        <f>IF(tbl_Customers[[#This Row],[total_intl_charge]] &lt;= 3, "Low Charges", "High Charges")</f>
        <v>Low Charges</v>
      </c>
      <c r="Z1364" t="str">
        <f>IF(tbl_Customers[[#This Row],[total_eve_calls]]&lt;=80,"Low Calls",
IF(tbl_Customers[[#This Row],[total_eve_calls]]&lt;=120,"Medium Calls","High Calls"))</f>
        <v>Medium Calls</v>
      </c>
      <c r="AA1364" t="str">
        <f>IF(tbl_Customers[[#This Row],[total_eve_charge]]&lt;=15,"Low Charges",
IF(tbl_Customers[[#This Row],[total_eve_charge]]&lt;=20,"Medium Charges","High Charges"))</f>
        <v>Low Charges</v>
      </c>
      <c r="AB13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4" t="str">
        <f>IF(tbl_Customers[[#This Row],[number_vmail_messages]] = 0, "No Usage", IF(tbl_Customers[[#This Row],[number_vmail_messages]] &lt;= 20, "Low Usage", IF(tbl_Customers[[#This Row],[number_vmail_messages]] &lt;= 40, "Medium Usgae", "High Usage")))</f>
        <v>No Usage</v>
      </c>
      <c r="AD1364" t="str">
        <f>IF(tbl_Customers[[#This Row],[total_day_minutes]]&lt;=150,"Low Usage", IF(tbl_Customers[[#This Row],[total_day_minutes]]&lt;=200,"Medium Usage", IF(tbl_Customers[[#This Row],[total_day_minutes]]&lt;=250,"High Usage","Very High Usage")))</f>
        <v>Medium Usage</v>
      </c>
      <c r="AE1364" t="str">
        <f>IF(tbl_Customers[[#This Row],[total_intl_calls]]&lt;=5,"Low Calls", IF(tbl_Customers[[#This Row],[total_intl_calls]]&lt;=10, "Medium Calls", "High Calls"))</f>
        <v>Low Calls</v>
      </c>
      <c r="AF13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64" s="36" t="str">
        <f>IF(tbl_Customers[[#This Row],[Churn_Risk_Score]]&gt;=10,"High Risk", IF(tbl_Customers[[#This Row],[Churn_Risk_Score]]&gt;=5,"Medium Risk","Low Risk"))</f>
        <v>Low Risk</v>
      </c>
    </row>
    <row r="1365" spans="1:33" x14ac:dyDescent="0.35">
      <c r="A1365">
        <v>1364</v>
      </c>
      <c r="B1365" t="s">
        <v>37</v>
      </c>
      <c r="C1365">
        <v>104</v>
      </c>
      <c r="D1365" t="s">
        <v>21</v>
      </c>
      <c r="E1365" t="s">
        <v>23</v>
      </c>
      <c r="F1365" t="s">
        <v>22</v>
      </c>
      <c r="G1365">
        <v>0</v>
      </c>
      <c r="H1365">
        <v>148.19999999999999</v>
      </c>
      <c r="I1365">
        <v>108</v>
      </c>
      <c r="J1365">
        <v>25.19</v>
      </c>
      <c r="K1365">
        <v>161.80000000000001</v>
      </c>
      <c r="L1365">
        <v>113</v>
      </c>
      <c r="M1365">
        <v>13.75</v>
      </c>
      <c r="N1365">
        <v>259.3</v>
      </c>
      <c r="O1365">
        <v>103</v>
      </c>
      <c r="P1365">
        <v>11.67</v>
      </c>
      <c r="Q1365">
        <v>11</v>
      </c>
      <c r="R1365">
        <v>4</v>
      </c>
      <c r="S1365">
        <v>2.97</v>
      </c>
      <c r="T1365">
        <v>0</v>
      </c>
      <c r="U1365" t="s">
        <v>22</v>
      </c>
      <c r="V1365">
        <f>IF(tbl_Customers[[#This Row],[churn]] = "yes", 1, 0)</f>
        <v>0</v>
      </c>
      <c r="W1365" t="str">
        <f>IF(tbl_Customers[[#This Row],[number_customer_service_calls]] &lt;= 1, "0-1 Calls", IF(tbl_Customers[[#This Row],[number_customer_service_calls]] &lt;= 3, "2-3 Calls", IF(tbl_Customers[[#This Row],[number_customer_service_calls]] &lt;=5, "4-5 Calls", "6+ Calls")))</f>
        <v>0-1 Calls</v>
      </c>
      <c r="X1365" t="str">
        <f>IF(tbl_Customers[[#This Row],[account_length]] &lt;= 50, "0-50", IF(tbl_Customers[[#This Row],[account_length]] &lt;=100, "51-100", IF(tbl_Customers[[#This Row],[account_length]] &lt;= 150, "101-150", "151+")))</f>
        <v>101-150</v>
      </c>
      <c r="Y1365" t="str">
        <f>IF(tbl_Customers[[#This Row],[total_intl_charge]] &lt;= 3, "Low Charges", "High Charges")</f>
        <v>Low Charges</v>
      </c>
      <c r="Z1365" t="str">
        <f>IF(tbl_Customers[[#This Row],[total_eve_calls]]&lt;=80,"Low Calls",
IF(tbl_Customers[[#This Row],[total_eve_calls]]&lt;=120,"Medium Calls","High Calls"))</f>
        <v>Medium Calls</v>
      </c>
      <c r="AA1365" t="str">
        <f>IF(tbl_Customers[[#This Row],[total_eve_charge]]&lt;=15,"Low Charges",
IF(tbl_Customers[[#This Row],[total_eve_charge]]&lt;=20,"Medium Charges","High Charges"))</f>
        <v>Low Charges</v>
      </c>
      <c r="AB13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5" t="str">
        <f>IF(tbl_Customers[[#This Row],[number_vmail_messages]] = 0, "No Usage", IF(tbl_Customers[[#This Row],[number_vmail_messages]] &lt;= 20, "Low Usage", IF(tbl_Customers[[#This Row],[number_vmail_messages]] &lt;= 40, "Medium Usgae", "High Usage")))</f>
        <v>No Usage</v>
      </c>
      <c r="AD1365" t="str">
        <f>IF(tbl_Customers[[#This Row],[total_day_minutes]]&lt;=150,"Low Usage", IF(tbl_Customers[[#This Row],[total_day_minutes]]&lt;=200,"Medium Usage", IF(tbl_Customers[[#This Row],[total_day_minutes]]&lt;=250,"High Usage","Very High Usage")))</f>
        <v>Low Usage</v>
      </c>
      <c r="AE1365" t="str">
        <f>IF(tbl_Customers[[#This Row],[total_intl_calls]]&lt;=5,"Low Calls", IF(tbl_Customers[[#This Row],[total_intl_calls]]&lt;=10, "Medium Calls", "High Calls"))</f>
        <v>Low Calls</v>
      </c>
      <c r="AF13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65" s="36" t="str">
        <f>IF(tbl_Customers[[#This Row],[Churn_Risk_Score]]&gt;=10,"High Risk", IF(tbl_Customers[[#This Row],[Churn_Risk_Score]]&gt;=5,"Medium Risk","Low Risk"))</f>
        <v>Low Risk</v>
      </c>
    </row>
    <row r="1366" spans="1:33" x14ac:dyDescent="0.35">
      <c r="A1366">
        <v>1365</v>
      </c>
      <c r="B1366" t="s">
        <v>39</v>
      </c>
      <c r="C1366">
        <v>71</v>
      </c>
      <c r="D1366" t="s">
        <v>21</v>
      </c>
      <c r="E1366" t="s">
        <v>22</v>
      </c>
      <c r="F1366" t="s">
        <v>23</v>
      </c>
      <c r="G1366">
        <v>39</v>
      </c>
      <c r="H1366">
        <v>183.2</v>
      </c>
      <c r="I1366">
        <v>103</v>
      </c>
      <c r="J1366">
        <v>31.14</v>
      </c>
      <c r="K1366">
        <v>209.4</v>
      </c>
      <c r="L1366">
        <v>111</v>
      </c>
      <c r="M1366">
        <v>17.8</v>
      </c>
      <c r="N1366">
        <v>172.4</v>
      </c>
      <c r="O1366">
        <v>109</v>
      </c>
      <c r="P1366">
        <v>7.76</v>
      </c>
      <c r="Q1366">
        <v>11.9</v>
      </c>
      <c r="R1366">
        <v>6</v>
      </c>
      <c r="S1366">
        <v>3.21</v>
      </c>
      <c r="T1366">
        <v>1</v>
      </c>
      <c r="U1366" t="s">
        <v>22</v>
      </c>
      <c r="V1366">
        <f>IF(tbl_Customers[[#This Row],[churn]] = "yes", 1, 0)</f>
        <v>0</v>
      </c>
      <c r="W1366" t="str">
        <f>IF(tbl_Customers[[#This Row],[number_customer_service_calls]] &lt;= 1, "0-1 Calls", IF(tbl_Customers[[#This Row],[number_customer_service_calls]] &lt;= 3, "2-3 Calls", IF(tbl_Customers[[#This Row],[number_customer_service_calls]] &lt;=5, "4-5 Calls", "6+ Calls")))</f>
        <v>0-1 Calls</v>
      </c>
      <c r="X1366" t="str">
        <f>IF(tbl_Customers[[#This Row],[account_length]] &lt;= 50, "0-50", IF(tbl_Customers[[#This Row],[account_length]] &lt;=100, "51-100", IF(tbl_Customers[[#This Row],[account_length]] &lt;= 150, "101-150", "151+")))</f>
        <v>51-100</v>
      </c>
      <c r="Y1366" t="str">
        <f>IF(tbl_Customers[[#This Row],[total_intl_charge]] &lt;= 3, "Low Charges", "High Charges")</f>
        <v>High Charges</v>
      </c>
      <c r="Z1366" t="str">
        <f>IF(tbl_Customers[[#This Row],[total_eve_calls]]&lt;=80,"Low Calls",
IF(tbl_Customers[[#This Row],[total_eve_calls]]&lt;=120,"Medium Calls","High Calls"))</f>
        <v>Medium Calls</v>
      </c>
      <c r="AA1366" t="str">
        <f>IF(tbl_Customers[[#This Row],[total_eve_charge]]&lt;=15,"Low Charges",
IF(tbl_Customers[[#This Row],[total_eve_charge]]&lt;=20,"Medium Charges","High Charges"))</f>
        <v>Medium Charges</v>
      </c>
      <c r="AB13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6" t="str">
        <f>IF(tbl_Customers[[#This Row],[number_vmail_messages]] = 0, "No Usage", IF(tbl_Customers[[#This Row],[number_vmail_messages]] &lt;= 20, "Low Usage", IF(tbl_Customers[[#This Row],[number_vmail_messages]] &lt;= 40, "Medium Usgae", "High Usage")))</f>
        <v>Medium Usgae</v>
      </c>
      <c r="AD1366" t="str">
        <f>IF(tbl_Customers[[#This Row],[total_day_minutes]]&lt;=150,"Low Usage", IF(tbl_Customers[[#This Row],[total_day_minutes]]&lt;=200,"Medium Usage", IF(tbl_Customers[[#This Row],[total_day_minutes]]&lt;=250,"High Usage","Very High Usage")))</f>
        <v>Medium Usage</v>
      </c>
      <c r="AE1366" t="str">
        <f>IF(tbl_Customers[[#This Row],[total_intl_calls]]&lt;=5,"Low Calls", IF(tbl_Customers[[#This Row],[total_intl_calls]]&lt;=10, "Medium Calls", "High Calls"))</f>
        <v>Medium Calls</v>
      </c>
      <c r="AF13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66" s="36" t="str">
        <f>IF(tbl_Customers[[#This Row],[Churn_Risk_Score]]&gt;=10,"High Risk", IF(tbl_Customers[[#This Row],[Churn_Risk_Score]]&gt;=5,"Medium Risk","Low Risk"))</f>
        <v>Low Risk</v>
      </c>
    </row>
    <row r="1367" spans="1:33" x14ac:dyDescent="0.35">
      <c r="A1367">
        <v>1366</v>
      </c>
      <c r="B1367" t="s">
        <v>46</v>
      </c>
      <c r="C1367">
        <v>149</v>
      </c>
      <c r="D1367" t="s">
        <v>21</v>
      </c>
      <c r="E1367" t="s">
        <v>22</v>
      </c>
      <c r="F1367" t="s">
        <v>22</v>
      </c>
      <c r="G1367">
        <v>0</v>
      </c>
      <c r="H1367">
        <v>119.2</v>
      </c>
      <c r="I1367">
        <v>88</v>
      </c>
      <c r="J1367">
        <v>20.260000000000002</v>
      </c>
      <c r="K1367">
        <v>168.3</v>
      </c>
      <c r="L1367">
        <v>110</v>
      </c>
      <c r="M1367">
        <v>14.31</v>
      </c>
      <c r="N1367">
        <v>204.7</v>
      </c>
      <c r="O1367">
        <v>119</v>
      </c>
      <c r="P1367">
        <v>9.2100000000000009</v>
      </c>
      <c r="Q1367">
        <v>12.2</v>
      </c>
      <c r="R1367">
        <v>6</v>
      </c>
      <c r="S1367">
        <v>3.29</v>
      </c>
      <c r="T1367">
        <v>4</v>
      </c>
      <c r="U1367" t="s">
        <v>23</v>
      </c>
      <c r="V1367">
        <f>IF(tbl_Customers[[#This Row],[churn]] = "yes", 1, 0)</f>
        <v>1</v>
      </c>
      <c r="W1367" t="str">
        <f>IF(tbl_Customers[[#This Row],[number_customer_service_calls]] &lt;= 1, "0-1 Calls", IF(tbl_Customers[[#This Row],[number_customer_service_calls]] &lt;= 3, "2-3 Calls", IF(tbl_Customers[[#This Row],[number_customer_service_calls]] &lt;=5, "4-5 Calls", "6+ Calls")))</f>
        <v>4-5 Calls</v>
      </c>
      <c r="X1367" t="str">
        <f>IF(tbl_Customers[[#This Row],[account_length]] &lt;= 50, "0-50", IF(tbl_Customers[[#This Row],[account_length]] &lt;=100, "51-100", IF(tbl_Customers[[#This Row],[account_length]] &lt;= 150, "101-150", "151+")))</f>
        <v>101-150</v>
      </c>
      <c r="Y1367" t="str">
        <f>IF(tbl_Customers[[#This Row],[total_intl_charge]] &lt;= 3, "Low Charges", "High Charges")</f>
        <v>High Charges</v>
      </c>
      <c r="Z1367" t="str">
        <f>IF(tbl_Customers[[#This Row],[total_eve_calls]]&lt;=80,"Low Calls",
IF(tbl_Customers[[#This Row],[total_eve_calls]]&lt;=120,"Medium Calls","High Calls"))</f>
        <v>Medium Calls</v>
      </c>
      <c r="AA1367" t="str">
        <f>IF(tbl_Customers[[#This Row],[total_eve_charge]]&lt;=15,"Low Charges",
IF(tbl_Customers[[#This Row],[total_eve_charge]]&lt;=20,"Medium Charges","High Charges"))</f>
        <v>Low Charges</v>
      </c>
      <c r="AB13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7" t="str">
        <f>IF(tbl_Customers[[#This Row],[number_vmail_messages]] = 0, "No Usage", IF(tbl_Customers[[#This Row],[number_vmail_messages]] &lt;= 20, "Low Usage", IF(tbl_Customers[[#This Row],[number_vmail_messages]] &lt;= 40, "Medium Usgae", "High Usage")))</f>
        <v>No Usage</v>
      </c>
      <c r="AD1367" t="str">
        <f>IF(tbl_Customers[[#This Row],[total_day_minutes]]&lt;=150,"Low Usage", IF(tbl_Customers[[#This Row],[total_day_minutes]]&lt;=200,"Medium Usage", IF(tbl_Customers[[#This Row],[total_day_minutes]]&lt;=250,"High Usage","Very High Usage")))</f>
        <v>Low Usage</v>
      </c>
      <c r="AE1367" t="str">
        <f>IF(tbl_Customers[[#This Row],[total_intl_calls]]&lt;=5,"Low Calls", IF(tbl_Customers[[#This Row],[total_intl_calls]]&lt;=10, "Medium Calls", "High Calls"))</f>
        <v>Medium Calls</v>
      </c>
      <c r="AF13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367" s="36" t="str">
        <f>IF(tbl_Customers[[#This Row],[Churn_Risk_Score]]&gt;=10,"High Risk", IF(tbl_Customers[[#This Row],[Churn_Risk_Score]]&gt;=5,"Medium Risk","Low Risk"))</f>
        <v>Medium Risk</v>
      </c>
    </row>
    <row r="1368" spans="1:33" x14ac:dyDescent="0.35">
      <c r="A1368">
        <v>1367</v>
      </c>
      <c r="B1368" t="s">
        <v>75</v>
      </c>
      <c r="C1368">
        <v>154</v>
      </c>
      <c r="D1368" t="s">
        <v>25</v>
      </c>
      <c r="E1368" t="s">
        <v>22</v>
      </c>
      <c r="F1368" t="s">
        <v>23</v>
      </c>
      <c r="G1368">
        <v>35</v>
      </c>
      <c r="H1368">
        <v>224</v>
      </c>
      <c r="I1368">
        <v>102</v>
      </c>
      <c r="J1368">
        <v>38.08</v>
      </c>
      <c r="K1368">
        <v>192</v>
      </c>
      <c r="L1368">
        <v>99</v>
      </c>
      <c r="M1368">
        <v>16.32</v>
      </c>
      <c r="N1368">
        <v>163.1</v>
      </c>
      <c r="O1368">
        <v>100</v>
      </c>
      <c r="P1368">
        <v>7.34</v>
      </c>
      <c r="Q1368">
        <v>9.6</v>
      </c>
      <c r="R1368">
        <v>2</v>
      </c>
      <c r="S1368">
        <v>2.59</v>
      </c>
      <c r="T1368">
        <v>0</v>
      </c>
      <c r="U1368" t="s">
        <v>22</v>
      </c>
      <c r="V1368">
        <f>IF(tbl_Customers[[#This Row],[churn]] = "yes", 1, 0)</f>
        <v>0</v>
      </c>
      <c r="W1368" t="str">
        <f>IF(tbl_Customers[[#This Row],[number_customer_service_calls]] &lt;= 1, "0-1 Calls", IF(tbl_Customers[[#This Row],[number_customer_service_calls]] &lt;= 3, "2-3 Calls", IF(tbl_Customers[[#This Row],[number_customer_service_calls]] &lt;=5, "4-5 Calls", "6+ Calls")))</f>
        <v>0-1 Calls</v>
      </c>
      <c r="X1368" t="str">
        <f>IF(tbl_Customers[[#This Row],[account_length]] &lt;= 50, "0-50", IF(tbl_Customers[[#This Row],[account_length]] &lt;=100, "51-100", IF(tbl_Customers[[#This Row],[account_length]] &lt;= 150, "101-150", "151+")))</f>
        <v>151+</v>
      </c>
      <c r="Y1368" t="str">
        <f>IF(tbl_Customers[[#This Row],[total_intl_charge]] &lt;= 3, "Low Charges", "High Charges")</f>
        <v>Low Charges</v>
      </c>
      <c r="Z1368" t="str">
        <f>IF(tbl_Customers[[#This Row],[total_eve_calls]]&lt;=80,"Low Calls",
IF(tbl_Customers[[#This Row],[total_eve_calls]]&lt;=120,"Medium Calls","High Calls"))</f>
        <v>Medium Calls</v>
      </c>
      <c r="AA1368" t="str">
        <f>IF(tbl_Customers[[#This Row],[total_eve_charge]]&lt;=15,"Low Charges",
IF(tbl_Customers[[#This Row],[total_eve_charge]]&lt;=20,"Medium Charges","High Charges"))</f>
        <v>Medium Charges</v>
      </c>
      <c r="AB13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68" t="str">
        <f>IF(tbl_Customers[[#This Row],[number_vmail_messages]] = 0, "No Usage", IF(tbl_Customers[[#This Row],[number_vmail_messages]] &lt;= 20, "Low Usage", IF(tbl_Customers[[#This Row],[number_vmail_messages]] &lt;= 40, "Medium Usgae", "High Usage")))</f>
        <v>Medium Usgae</v>
      </c>
      <c r="AD1368" t="str">
        <f>IF(tbl_Customers[[#This Row],[total_day_minutes]]&lt;=150,"Low Usage", IF(tbl_Customers[[#This Row],[total_day_minutes]]&lt;=200,"Medium Usage", IF(tbl_Customers[[#This Row],[total_day_minutes]]&lt;=250,"High Usage","Very High Usage")))</f>
        <v>High Usage</v>
      </c>
      <c r="AE1368" t="str">
        <f>IF(tbl_Customers[[#This Row],[total_intl_calls]]&lt;=5,"Low Calls", IF(tbl_Customers[[#This Row],[total_intl_calls]]&lt;=10, "Medium Calls", "High Calls"))</f>
        <v>Low Calls</v>
      </c>
      <c r="AF13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68" s="36" t="str">
        <f>IF(tbl_Customers[[#This Row],[Churn_Risk_Score]]&gt;=10,"High Risk", IF(tbl_Customers[[#This Row],[Churn_Risk_Score]]&gt;=5,"Medium Risk","Low Risk"))</f>
        <v>Low Risk</v>
      </c>
    </row>
    <row r="1369" spans="1:33" x14ac:dyDescent="0.35">
      <c r="A1369">
        <v>1368</v>
      </c>
      <c r="B1369" t="s">
        <v>70</v>
      </c>
      <c r="C1369">
        <v>117</v>
      </c>
      <c r="D1369" t="s">
        <v>21</v>
      </c>
      <c r="E1369" t="s">
        <v>22</v>
      </c>
      <c r="F1369" t="s">
        <v>22</v>
      </c>
      <c r="G1369">
        <v>0</v>
      </c>
      <c r="H1369">
        <v>184.8</v>
      </c>
      <c r="I1369">
        <v>83</v>
      </c>
      <c r="J1369">
        <v>31.42</v>
      </c>
      <c r="K1369">
        <v>248.6</v>
      </c>
      <c r="L1369">
        <v>101</v>
      </c>
      <c r="M1369">
        <v>21.13</v>
      </c>
      <c r="N1369">
        <v>133.1</v>
      </c>
      <c r="O1369">
        <v>113</v>
      </c>
      <c r="P1369">
        <v>5.99</v>
      </c>
      <c r="Q1369">
        <v>9.6</v>
      </c>
      <c r="R1369">
        <v>8</v>
      </c>
      <c r="S1369">
        <v>2.59</v>
      </c>
      <c r="T1369">
        <v>1</v>
      </c>
      <c r="U1369" t="s">
        <v>22</v>
      </c>
      <c r="V1369">
        <f>IF(tbl_Customers[[#This Row],[churn]] = "yes", 1, 0)</f>
        <v>0</v>
      </c>
      <c r="W1369" t="str">
        <f>IF(tbl_Customers[[#This Row],[number_customer_service_calls]] &lt;= 1, "0-1 Calls", IF(tbl_Customers[[#This Row],[number_customer_service_calls]] &lt;= 3, "2-3 Calls", IF(tbl_Customers[[#This Row],[number_customer_service_calls]] &lt;=5, "4-5 Calls", "6+ Calls")))</f>
        <v>0-1 Calls</v>
      </c>
      <c r="X1369" t="str">
        <f>IF(tbl_Customers[[#This Row],[account_length]] &lt;= 50, "0-50", IF(tbl_Customers[[#This Row],[account_length]] &lt;=100, "51-100", IF(tbl_Customers[[#This Row],[account_length]] &lt;= 150, "101-150", "151+")))</f>
        <v>101-150</v>
      </c>
      <c r="Y1369" t="str">
        <f>IF(tbl_Customers[[#This Row],[total_intl_charge]] &lt;= 3, "Low Charges", "High Charges")</f>
        <v>Low Charges</v>
      </c>
      <c r="Z1369" t="str">
        <f>IF(tbl_Customers[[#This Row],[total_eve_calls]]&lt;=80,"Low Calls",
IF(tbl_Customers[[#This Row],[total_eve_calls]]&lt;=120,"Medium Calls","High Calls"))</f>
        <v>Medium Calls</v>
      </c>
      <c r="AA1369" t="str">
        <f>IF(tbl_Customers[[#This Row],[total_eve_charge]]&lt;=15,"Low Charges",
IF(tbl_Customers[[#This Row],[total_eve_charge]]&lt;=20,"Medium Charges","High Charges"))</f>
        <v>High Charges</v>
      </c>
      <c r="AB13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9" t="str">
        <f>IF(tbl_Customers[[#This Row],[number_vmail_messages]] = 0, "No Usage", IF(tbl_Customers[[#This Row],[number_vmail_messages]] &lt;= 20, "Low Usage", IF(tbl_Customers[[#This Row],[number_vmail_messages]] &lt;= 40, "Medium Usgae", "High Usage")))</f>
        <v>No Usage</v>
      </c>
      <c r="AD1369" t="str">
        <f>IF(tbl_Customers[[#This Row],[total_day_minutes]]&lt;=150,"Low Usage", IF(tbl_Customers[[#This Row],[total_day_minutes]]&lt;=200,"Medium Usage", IF(tbl_Customers[[#This Row],[total_day_minutes]]&lt;=250,"High Usage","Very High Usage")))</f>
        <v>Medium Usage</v>
      </c>
      <c r="AE1369" t="str">
        <f>IF(tbl_Customers[[#This Row],[total_intl_calls]]&lt;=5,"Low Calls", IF(tbl_Customers[[#This Row],[total_intl_calls]]&lt;=10, "Medium Calls", "High Calls"))</f>
        <v>Medium Calls</v>
      </c>
      <c r="AF13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69" s="36" t="str">
        <f>IF(tbl_Customers[[#This Row],[Churn_Risk_Score]]&gt;=10,"High Risk", IF(tbl_Customers[[#This Row],[Churn_Risk_Score]]&gt;=5,"Medium Risk","Low Risk"))</f>
        <v>Low Risk</v>
      </c>
    </row>
    <row r="1370" spans="1:33" x14ac:dyDescent="0.35">
      <c r="A1370">
        <v>1369</v>
      </c>
      <c r="B1370" t="s">
        <v>66</v>
      </c>
      <c r="C1370">
        <v>130</v>
      </c>
      <c r="D1370" t="s">
        <v>25</v>
      </c>
      <c r="E1370" t="s">
        <v>22</v>
      </c>
      <c r="F1370" t="s">
        <v>22</v>
      </c>
      <c r="G1370">
        <v>0</v>
      </c>
      <c r="H1370">
        <v>176.3</v>
      </c>
      <c r="I1370">
        <v>140</v>
      </c>
      <c r="J1370">
        <v>29.97</v>
      </c>
      <c r="K1370">
        <v>201</v>
      </c>
      <c r="L1370">
        <v>104</v>
      </c>
      <c r="M1370">
        <v>17.09</v>
      </c>
      <c r="N1370">
        <v>161.9</v>
      </c>
      <c r="O1370">
        <v>123</v>
      </c>
      <c r="P1370">
        <v>7.29</v>
      </c>
      <c r="Q1370">
        <v>11.3</v>
      </c>
      <c r="R1370">
        <v>5</v>
      </c>
      <c r="S1370">
        <v>3.05</v>
      </c>
      <c r="T1370">
        <v>1</v>
      </c>
      <c r="U1370" t="s">
        <v>22</v>
      </c>
      <c r="V1370">
        <f>IF(tbl_Customers[[#This Row],[churn]] = "yes", 1, 0)</f>
        <v>0</v>
      </c>
      <c r="W1370" t="str">
        <f>IF(tbl_Customers[[#This Row],[number_customer_service_calls]] &lt;= 1, "0-1 Calls", IF(tbl_Customers[[#This Row],[number_customer_service_calls]] &lt;= 3, "2-3 Calls", IF(tbl_Customers[[#This Row],[number_customer_service_calls]] &lt;=5, "4-5 Calls", "6+ Calls")))</f>
        <v>0-1 Calls</v>
      </c>
      <c r="X1370" t="str">
        <f>IF(tbl_Customers[[#This Row],[account_length]] &lt;= 50, "0-50", IF(tbl_Customers[[#This Row],[account_length]] &lt;=100, "51-100", IF(tbl_Customers[[#This Row],[account_length]] &lt;= 150, "101-150", "151+")))</f>
        <v>101-150</v>
      </c>
      <c r="Y1370" t="str">
        <f>IF(tbl_Customers[[#This Row],[total_intl_charge]] &lt;= 3, "Low Charges", "High Charges")</f>
        <v>High Charges</v>
      </c>
      <c r="Z1370" t="str">
        <f>IF(tbl_Customers[[#This Row],[total_eve_calls]]&lt;=80,"Low Calls",
IF(tbl_Customers[[#This Row],[total_eve_calls]]&lt;=120,"Medium Calls","High Calls"))</f>
        <v>Medium Calls</v>
      </c>
      <c r="AA1370" t="str">
        <f>IF(tbl_Customers[[#This Row],[total_eve_charge]]&lt;=15,"Low Charges",
IF(tbl_Customers[[#This Row],[total_eve_charge]]&lt;=20,"Medium Charges","High Charges"))</f>
        <v>Medium Charges</v>
      </c>
      <c r="AB13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0" t="str">
        <f>IF(tbl_Customers[[#This Row],[number_vmail_messages]] = 0, "No Usage", IF(tbl_Customers[[#This Row],[number_vmail_messages]] &lt;= 20, "Low Usage", IF(tbl_Customers[[#This Row],[number_vmail_messages]] &lt;= 40, "Medium Usgae", "High Usage")))</f>
        <v>No Usage</v>
      </c>
      <c r="AD1370" t="str">
        <f>IF(tbl_Customers[[#This Row],[total_day_minutes]]&lt;=150,"Low Usage", IF(tbl_Customers[[#This Row],[total_day_minutes]]&lt;=200,"Medium Usage", IF(tbl_Customers[[#This Row],[total_day_minutes]]&lt;=250,"High Usage","Very High Usage")))</f>
        <v>Medium Usage</v>
      </c>
      <c r="AE1370" t="str">
        <f>IF(tbl_Customers[[#This Row],[total_intl_calls]]&lt;=5,"Low Calls", IF(tbl_Customers[[#This Row],[total_intl_calls]]&lt;=10, "Medium Calls", "High Calls"))</f>
        <v>Low Calls</v>
      </c>
      <c r="AF13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70" s="36" t="str">
        <f>IF(tbl_Customers[[#This Row],[Churn_Risk_Score]]&gt;=10,"High Risk", IF(tbl_Customers[[#This Row],[Churn_Risk_Score]]&gt;=5,"Medium Risk","Low Risk"))</f>
        <v>Low Risk</v>
      </c>
    </row>
    <row r="1371" spans="1:33" x14ac:dyDescent="0.35">
      <c r="A1371">
        <v>1370</v>
      </c>
      <c r="B1371" t="s">
        <v>33</v>
      </c>
      <c r="C1371">
        <v>73</v>
      </c>
      <c r="D1371" t="s">
        <v>21</v>
      </c>
      <c r="E1371" t="s">
        <v>22</v>
      </c>
      <c r="F1371" t="s">
        <v>22</v>
      </c>
      <c r="G1371">
        <v>0</v>
      </c>
      <c r="H1371">
        <v>241.7</v>
      </c>
      <c r="I1371">
        <v>115</v>
      </c>
      <c r="J1371">
        <v>41.09</v>
      </c>
      <c r="K1371">
        <v>168.5</v>
      </c>
      <c r="L1371">
        <v>133</v>
      </c>
      <c r="M1371">
        <v>14.32</v>
      </c>
      <c r="N1371">
        <v>169.8</v>
      </c>
      <c r="O1371">
        <v>122</v>
      </c>
      <c r="P1371">
        <v>7.64</v>
      </c>
      <c r="Q1371">
        <v>11.1</v>
      </c>
      <c r="R1371">
        <v>2</v>
      </c>
      <c r="S1371">
        <v>3</v>
      </c>
      <c r="T1371">
        <v>2</v>
      </c>
      <c r="U1371" t="s">
        <v>22</v>
      </c>
      <c r="V1371">
        <f>IF(tbl_Customers[[#This Row],[churn]] = "yes", 1, 0)</f>
        <v>0</v>
      </c>
      <c r="W1371" t="str">
        <f>IF(tbl_Customers[[#This Row],[number_customer_service_calls]] &lt;= 1, "0-1 Calls", IF(tbl_Customers[[#This Row],[number_customer_service_calls]] &lt;= 3, "2-3 Calls", IF(tbl_Customers[[#This Row],[number_customer_service_calls]] &lt;=5, "4-5 Calls", "6+ Calls")))</f>
        <v>2-3 Calls</v>
      </c>
      <c r="X1371" t="str">
        <f>IF(tbl_Customers[[#This Row],[account_length]] &lt;= 50, "0-50", IF(tbl_Customers[[#This Row],[account_length]] &lt;=100, "51-100", IF(tbl_Customers[[#This Row],[account_length]] &lt;= 150, "101-150", "151+")))</f>
        <v>51-100</v>
      </c>
      <c r="Y1371" t="str">
        <f>IF(tbl_Customers[[#This Row],[total_intl_charge]] &lt;= 3, "Low Charges", "High Charges")</f>
        <v>Low Charges</v>
      </c>
      <c r="Z1371" t="str">
        <f>IF(tbl_Customers[[#This Row],[total_eve_calls]]&lt;=80,"Low Calls",
IF(tbl_Customers[[#This Row],[total_eve_calls]]&lt;=120,"Medium Calls","High Calls"))</f>
        <v>High Calls</v>
      </c>
      <c r="AA1371" t="str">
        <f>IF(tbl_Customers[[#This Row],[total_eve_charge]]&lt;=15,"Low Charges",
IF(tbl_Customers[[#This Row],[total_eve_charge]]&lt;=20,"Medium Charges","High Charges"))</f>
        <v>Low Charges</v>
      </c>
      <c r="AB13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1" t="str">
        <f>IF(tbl_Customers[[#This Row],[number_vmail_messages]] = 0, "No Usage", IF(tbl_Customers[[#This Row],[number_vmail_messages]] &lt;= 20, "Low Usage", IF(tbl_Customers[[#This Row],[number_vmail_messages]] &lt;= 40, "Medium Usgae", "High Usage")))</f>
        <v>No Usage</v>
      </c>
      <c r="AD1371" t="str">
        <f>IF(tbl_Customers[[#This Row],[total_day_minutes]]&lt;=150,"Low Usage", IF(tbl_Customers[[#This Row],[total_day_minutes]]&lt;=200,"Medium Usage", IF(tbl_Customers[[#This Row],[total_day_minutes]]&lt;=250,"High Usage","Very High Usage")))</f>
        <v>High Usage</v>
      </c>
      <c r="AE1371" t="str">
        <f>IF(tbl_Customers[[#This Row],[total_intl_calls]]&lt;=5,"Low Calls", IF(tbl_Customers[[#This Row],[total_intl_calls]]&lt;=10, "Medium Calls", "High Calls"))</f>
        <v>Low Calls</v>
      </c>
      <c r="AF13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1" s="36" t="str">
        <f>IF(tbl_Customers[[#This Row],[Churn_Risk_Score]]&gt;=10,"High Risk", IF(tbl_Customers[[#This Row],[Churn_Risk_Score]]&gt;=5,"Medium Risk","Low Risk"))</f>
        <v>Low Risk</v>
      </c>
    </row>
    <row r="1372" spans="1:33" x14ac:dyDescent="0.35">
      <c r="A1372">
        <v>1371</v>
      </c>
      <c r="B1372" t="s">
        <v>51</v>
      </c>
      <c r="C1372">
        <v>100</v>
      </c>
      <c r="D1372" t="s">
        <v>28</v>
      </c>
      <c r="E1372" t="s">
        <v>22</v>
      </c>
      <c r="F1372" t="s">
        <v>23</v>
      </c>
      <c r="G1372">
        <v>38</v>
      </c>
      <c r="H1372">
        <v>224.7</v>
      </c>
      <c r="I1372">
        <v>121</v>
      </c>
      <c r="J1372">
        <v>38.200000000000003</v>
      </c>
      <c r="K1372">
        <v>294</v>
      </c>
      <c r="L1372">
        <v>131</v>
      </c>
      <c r="M1372">
        <v>24.99</v>
      </c>
      <c r="N1372">
        <v>290</v>
      </c>
      <c r="O1372">
        <v>61</v>
      </c>
      <c r="P1372">
        <v>13.05</v>
      </c>
      <c r="Q1372">
        <v>9.8000000000000007</v>
      </c>
      <c r="R1372">
        <v>6</v>
      </c>
      <c r="S1372">
        <v>2.65</v>
      </c>
      <c r="T1372">
        <v>0</v>
      </c>
      <c r="U1372" t="s">
        <v>22</v>
      </c>
      <c r="V1372">
        <f>IF(tbl_Customers[[#This Row],[churn]] = "yes", 1, 0)</f>
        <v>0</v>
      </c>
      <c r="W1372" t="str">
        <f>IF(tbl_Customers[[#This Row],[number_customer_service_calls]] &lt;= 1, "0-1 Calls", IF(tbl_Customers[[#This Row],[number_customer_service_calls]] &lt;= 3, "2-3 Calls", IF(tbl_Customers[[#This Row],[number_customer_service_calls]] &lt;=5, "4-5 Calls", "6+ Calls")))</f>
        <v>0-1 Calls</v>
      </c>
      <c r="X1372" t="str">
        <f>IF(tbl_Customers[[#This Row],[account_length]] &lt;= 50, "0-50", IF(tbl_Customers[[#This Row],[account_length]] &lt;=100, "51-100", IF(tbl_Customers[[#This Row],[account_length]] &lt;= 150, "101-150", "151+")))</f>
        <v>51-100</v>
      </c>
      <c r="Y1372" t="str">
        <f>IF(tbl_Customers[[#This Row],[total_intl_charge]] &lt;= 3, "Low Charges", "High Charges")</f>
        <v>Low Charges</v>
      </c>
      <c r="Z1372" t="str">
        <f>IF(tbl_Customers[[#This Row],[total_eve_calls]]&lt;=80,"Low Calls",
IF(tbl_Customers[[#This Row],[total_eve_calls]]&lt;=120,"Medium Calls","High Calls"))</f>
        <v>High Calls</v>
      </c>
      <c r="AA1372" t="str">
        <f>IF(tbl_Customers[[#This Row],[total_eve_charge]]&lt;=15,"Low Charges",
IF(tbl_Customers[[#This Row],[total_eve_charge]]&lt;=20,"Medium Charges","High Charges"))</f>
        <v>High Charges</v>
      </c>
      <c r="AB13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72" t="str">
        <f>IF(tbl_Customers[[#This Row],[number_vmail_messages]] = 0, "No Usage", IF(tbl_Customers[[#This Row],[number_vmail_messages]] &lt;= 20, "Low Usage", IF(tbl_Customers[[#This Row],[number_vmail_messages]] &lt;= 40, "Medium Usgae", "High Usage")))</f>
        <v>Medium Usgae</v>
      </c>
      <c r="AD1372" t="str">
        <f>IF(tbl_Customers[[#This Row],[total_day_minutes]]&lt;=150,"Low Usage", IF(tbl_Customers[[#This Row],[total_day_minutes]]&lt;=200,"Medium Usage", IF(tbl_Customers[[#This Row],[total_day_minutes]]&lt;=250,"High Usage","Very High Usage")))</f>
        <v>High Usage</v>
      </c>
      <c r="AE1372" t="str">
        <f>IF(tbl_Customers[[#This Row],[total_intl_calls]]&lt;=5,"Low Calls", IF(tbl_Customers[[#This Row],[total_intl_calls]]&lt;=10, "Medium Calls", "High Calls"))</f>
        <v>Medium Calls</v>
      </c>
      <c r="AF13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72" s="36" t="str">
        <f>IF(tbl_Customers[[#This Row],[Churn_Risk_Score]]&gt;=10,"High Risk", IF(tbl_Customers[[#This Row],[Churn_Risk_Score]]&gt;=5,"Medium Risk","Low Risk"))</f>
        <v>Low Risk</v>
      </c>
    </row>
    <row r="1373" spans="1:33" x14ac:dyDescent="0.35">
      <c r="A1373">
        <v>1372</v>
      </c>
      <c r="B1373" t="s">
        <v>58</v>
      </c>
      <c r="C1373">
        <v>149</v>
      </c>
      <c r="D1373" t="s">
        <v>28</v>
      </c>
      <c r="E1373" t="s">
        <v>22</v>
      </c>
      <c r="F1373" t="s">
        <v>22</v>
      </c>
      <c r="G1373">
        <v>0</v>
      </c>
      <c r="H1373">
        <v>207.3</v>
      </c>
      <c r="I1373">
        <v>115</v>
      </c>
      <c r="J1373">
        <v>35.24</v>
      </c>
      <c r="K1373">
        <v>198.4</v>
      </c>
      <c r="L1373">
        <v>82</v>
      </c>
      <c r="M1373">
        <v>16.86</v>
      </c>
      <c r="N1373">
        <v>114.1</v>
      </c>
      <c r="O1373">
        <v>83</v>
      </c>
      <c r="P1373">
        <v>5.13</v>
      </c>
      <c r="Q1373">
        <v>8.6</v>
      </c>
      <c r="R1373">
        <v>4</v>
      </c>
      <c r="S1373">
        <v>2.3199999999999998</v>
      </c>
      <c r="T1373">
        <v>1</v>
      </c>
      <c r="U1373" t="s">
        <v>22</v>
      </c>
      <c r="V1373">
        <f>IF(tbl_Customers[[#This Row],[churn]] = "yes", 1, 0)</f>
        <v>0</v>
      </c>
      <c r="W1373" t="str">
        <f>IF(tbl_Customers[[#This Row],[number_customer_service_calls]] &lt;= 1, "0-1 Calls", IF(tbl_Customers[[#This Row],[number_customer_service_calls]] &lt;= 3, "2-3 Calls", IF(tbl_Customers[[#This Row],[number_customer_service_calls]] &lt;=5, "4-5 Calls", "6+ Calls")))</f>
        <v>0-1 Calls</v>
      </c>
      <c r="X1373" t="str">
        <f>IF(tbl_Customers[[#This Row],[account_length]] &lt;= 50, "0-50", IF(tbl_Customers[[#This Row],[account_length]] &lt;=100, "51-100", IF(tbl_Customers[[#This Row],[account_length]] &lt;= 150, "101-150", "151+")))</f>
        <v>101-150</v>
      </c>
      <c r="Y1373" t="str">
        <f>IF(tbl_Customers[[#This Row],[total_intl_charge]] &lt;= 3, "Low Charges", "High Charges")</f>
        <v>Low Charges</v>
      </c>
      <c r="Z1373" t="str">
        <f>IF(tbl_Customers[[#This Row],[total_eve_calls]]&lt;=80,"Low Calls",
IF(tbl_Customers[[#This Row],[total_eve_calls]]&lt;=120,"Medium Calls","High Calls"))</f>
        <v>Medium Calls</v>
      </c>
      <c r="AA1373" t="str">
        <f>IF(tbl_Customers[[#This Row],[total_eve_charge]]&lt;=15,"Low Charges",
IF(tbl_Customers[[#This Row],[total_eve_charge]]&lt;=20,"Medium Charges","High Charges"))</f>
        <v>Medium Charges</v>
      </c>
      <c r="AB13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3" t="str">
        <f>IF(tbl_Customers[[#This Row],[number_vmail_messages]] = 0, "No Usage", IF(tbl_Customers[[#This Row],[number_vmail_messages]] &lt;= 20, "Low Usage", IF(tbl_Customers[[#This Row],[number_vmail_messages]] &lt;= 40, "Medium Usgae", "High Usage")))</f>
        <v>No Usage</v>
      </c>
      <c r="AD1373" t="str">
        <f>IF(tbl_Customers[[#This Row],[total_day_minutes]]&lt;=150,"Low Usage", IF(tbl_Customers[[#This Row],[total_day_minutes]]&lt;=200,"Medium Usage", IF(tbl_Customers[[#This Row],[total_day_minutes]]&lt;=250,"High Usage","Very High Usage")))</f>
        <v>High Usage</v>
      </c>
      <c r="AE1373" t="str">
        <f>IF(tbl_Customers[[#This Row],[total_intl_calls]]&lt;=5,"Low Calls", IF(tbl_Customers[[#This Row],[total_intl_calls]]&lt;=10, "Medium Calls", "High Calls"))</f>
        <v>Low Calls</v>
      </c>
      <c r="AF13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3" s="36" t="str">
        <f>IF(tbl_Customers[[#This Row],[Churn_Risk_Score]]&gt;=10,"High Risk", IF(tbl_Customers[[#This Row],[Churn_Risk_Score]]&gt;=5,"Medium Risk","Low Risk"))</f>
        <v>Low Risk</v>
      </c>
    </row>
    <row r="1374" spans="1:33" x14ac:dyDescent="0.35">
      <c r="A1374">
        <v>1373</v>
      </c>
      <c r="B1374" t="s">
        <v>20</v>
      </c>
      <c r="C1374">
        <v>29</v>
      </c>
      <c r="D1374" t="s">
        <v>25</v>
      </c>
      <c r="E1374" t="s">
        <v>22</v>
      </c>
      <c r="F1374" t="s">
        <v>22</v>
      </c>
      <c r="G1374">
        <v>0</v>
      </c>
      <c r="H1374">
        <v>196.8</v>
      </c>
      <c r="I1374">
        <v>81</v>
      </c>
      <c r="J1374">
        <v>33.46</v>
      </c>
      <c r="K1374">
        <v>168</v>
      </c>
      <c r="L1374">
        <v>110</v>
      </c>
      <c r="M1374">
        <v>14.28</v>
      </c>
      <c r="N1374">
        <v>132.6</v>
      </c>
      <c r="O1374">
        <v>98</v>
      </c>
      <c r="P1374">
        <v>5.97</v>
      </c>
      <c r="Q1374">
        <v>12.7</v>
      </c>
      <c r="R1374">
        <v>7</v>
      </c>
      <c r="S1374">
        <v>3.43</v>
      </c>
      <c r="T1374">
        <v>2</v>
      </c>
      <c r="U1374" t="s">
        <v>22</v>
      </c>
      <c r="V1374">
        <f>IF(tbl_Customers[[#This Row],[churn]] = "yes", 1, 0)</f>
        <v>0</v>
      </c>
      <c r="W1374" t="str">
        <f>IF(tbl_Customers[[#This Row],[number_customer_service_calls]] &lt;= 1, "0-1 Calls", IF(tbl_Customers[[#This Row],[number_customer_service_calls]] &lt;= 3, "2-3 Calls", IF(tbl_Customers[[#This Row],[number_customer_service_calls]] &lt;=5, "4-5 Calls", "6+ Calls")))</f>
        <v>2-3 Calls</v>
      </c>
      <c r="X1374" t="str">
        <f>IF(tbl_Customers[[#This Row],[account_length]] &lt;= 50, "0-50", IF(tbl_Customers[[#This Row],[account_length]] &lt;=100, "51-100", IF(tbl_Customers[[#This Row],[account_length]] &lt;= 150, "101-150", "151+")))</f>
        <v>0-50</v>
      </c>
      <c r="Y1374" t="str">
        <f>IF(tbl_Customers[[#This Row],[total_intl_charge]] &lt;= 3, "Low Charges", "High Charges")</f>
        <v>High Charges</v>
      </c>
      <c r="Z1374" t="str">
        <f>IF(tbl_Customers[[#This Row],[total_eve_calls]]&lt;=80,"Low Calls",
IF(tbl_Customers[[#This Row],[total_eve_calls]]&lt;=120,"Medium Calls","High Calls"))</f>
        <v>Medium Calls</v>
      </c>
      <c r="AA1374" t="str">
        <f>IF(tbl_Customers[[#This Row],[total_eve_charge]]&lt;=15,"Low Charges",
IF(tbl_Customers[[#This Row],[total_eve_charge]]&lt;=20,"Medium Charges","High Charges"))</f>
        <v>Low Charges</v>
      </c>
      <c r="AB13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4" t="str">
        <f>IF(tbl_Customers[[#This Row],[number_vmail_messages]] = 0, "No Usage", IF(tbl_Customers[[#This Row],[number_vmail_messages]] &lt;= 20, "Low Usage", IF(tbl_Customers[[#This Row],[number_vmail_messages]] &lt;= 40, "Medium Usgae", "High Usage")))</f>
        <v>No Usage</v>
      </c>
      <c r="AD1374" t="str">
        <f>IF(tbl_Customers[[#This Row],[total_day_minutes]]&lt;=150,"Low Usage", IF(tbl_Customers[[#This Row],[total_day_minutes]]&lt;=200,"Medium Usage", IF(tbl_Customers[[#This Row],[total_day_minutes]]&lt;=250,"High Usage","Very High Usage")))</f>
        <v>Medium Usage</v>
      </c>
      <c r="AE1374" t="str">
        <f>IF(tbl_Customers[[#This Row],[total_intl_calls]]&lt;=5,"Low Calls", IF(tbl_Customers[[#This Row],[total_intl_calls]]&lt;=10, "Medium Calls", "High Calls"))</f>
        <v>Medium Calls</v>
      </c>
      <c r="AF13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74" s="36" t="str">
        <f>IF(tbl_Customers[[#This Row],[Churn_Risk_Score]]&gt;=10,"High Risk", IF(tbl_Customers[[#This Row],[Churn_Risk_Score]]&gt;=5,"Medium Risk","Low Risk"))</f>
        <v>Low Risk</v>
      </c>
    </row>
    <row r="1375" spans="1:33" x14ac:dyDescent="0.35">
      <c r="A1375">
        <v>1374</v>
      </c>
      <c r="B1375" t="s">
        <v>44</v>
      </c>
      <c r="C1375">
        <v>131</v>
      </c>
      <c r="D1375" t="s">
        <v>28</v>
      </c>
      <c r="E1375" t="s">
        <v>22</v>
      </c>
      <c r="F1375" t="s">
        <v>22</v>
      </c>
      <c r="G1375">
        <v>0</v>
      </c>
      <c r="H1375">
        <v>110.9</v>
      </c>
      <c r="I1375">
        <v>74</v>
      </c>
      <c r="J1375">
        <v>18.850000000000001</v>
      </c>
      <c r="K1375">
        <v>115.6</v>
      </c>
      <c r="L1375">
        <v>90</v>
      </c>
      <c r="M1375">
        <v>9.83</v>
      </c>
      <c r="N1375">
        <v>190.5</v>
      </c>
      <c r="O1375">
        <v>114</v>
      </c>
      <c r="P1375">
        <v>8.57</v>
      </c>
      <c r="Q1375">
        <v>15.8</v>
      </c>
      <c r="R1375">
        <v>9</v>
      </c>
      <c r="S1375">
        <v>4.2699999999999996</v>
      </c>
      <c r="T1375">
        <v>1</v>
      </c>
      <c r="U1375" t="s">
        <v>22</v>
      </c>
      <c r="V1375">
        <f>IF(tbl_Customers[[#This Row],[churn]] = "yes", 1, 0)</f>
        <v>0</v>
      </c>
      <c r="W1375" t="str">
        <f>IF(tbl_Customers[[#This Row],[number_customer_service_calls]] &lt;= 1, "0-1 Calls", IF(tbl_Customers[[#This Row],[number_customer_service_calls]] &lt;= 3, "2-3 Calls", IF(tbl_Customers[[#This Row],[number_customer_service_calls]] &lt;=5, "4-5 Calls", "6+ Calls")))</f>
        <v>0-1 Calls</v>
      </c>
      <c r="X1375" t="str">
        <f>IF(tbl_Customers[[#This Row],[account_length]] &lt;= 50, "0-50", IF(tbl_Customers[[#This Row],[account_length]] &lt;=100, "51-100", IF(tbl_Customers[[#This Row],[account_length]] &lt;= 150, "101-150", "151+")))</f>
        <v>101-150</v>
      </c>
      <c r="Y1375" t="str">
        <f>IF(tbl_Customers[[#This Row],[total_intl_charge]] &lt;= 3, "Low Charges", "High Charges")</f>
        <v>High Charges</v>
      </c>
      <c r="Z1375" t="str">
        <f>IF(tbl_Customers[[#This Row],[total_eve_calls]]&lt;=80,"Low Calls",
IF(tbl_Customers[[#This Row],[total_eve_calls]]&lt;=120,"Medium Calls","High Calls"))</f>
        <v>Medium Calls</v>
      </c>
      <c r="AA1375" t="str">
        <f>IF(tbl_Customers[[#This Row],[total_eve_charge]]&lt;=15,"Low Charges",
IF(tbl_Customers[[#This Row],[total_eve_charge]]&lt;=20,"Medium Charges","High Charges"))</f>
        <v>Low Charges</v>
      </c>
      <c r="AB13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5" t="str">
        <f>IF(tbl_Customers[[#This Row],[number_vmail_messages]] = 0, "No Usage", IF(tbl_Customers[[#This Row],[number_vmail_messages]] &lt;= 20, "Low Usage", IF(tbl_Customers[[#This Row],[number_vmail_messages]] &lt;= 40, "Medium Usgae", "High Usage")))</f>
        <v>No Usage</v>
      </c>
      <c r="AD1375" t="str">
        <f>IF(tbl_Customers[[#This Row],[total_day_minutes]]&lt;=150,"Low Usage", IF(tbl_Customers[[#This Row],[total_day_minutes]]&lt;=200,"Medium Usage", IF(tbl_Customers[[#This Row],[total_day_minutes]]&lt;=250,"High Usage","Very High Usage")))</f>
        <v>Low Usage</v>
      </c>
      <c r="AE1375" t="str">
        <f>IF(tbl_Customers[[#This Row],[total_intl_calls]]&lt;=5,"Low Calls", IF(tbl_Customers[[#This Row],[total_intl_calls]]&lt;=10, "Medium Calls", "High Calls"))</f>
        <v>Medium Calls</v>
      </c>
      <c r="AF13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75" s="36" t="str">
        <f>IF(tbl_Customers[[#This Row],[Churn_Risk_Score]]&gt;=10,"High Risk", IF(tbl_Customers[[#This Row],[Churn_Risk_Score]]&gt;=5,"Medium Risk","Low Risk"))</f>
        <v>Low Risk</v>
      </c>
    </row>
    <row r="1376" spans="1:33" x14ac:dyDescent="0.35">
      <c r="A1376">
        <v>1375</v>
      </c>
      <c r="B1376" t="s">
        <v>24</v>
      </c>
      <c r="C1376">
        <v>153</v>
      </c>
      <c r="D1376" t="s">
        <v>28</v>
      </c>
      <c r="E1376" t="s">
        <v>22</v>
      </c>
      <c r="F1376" t="s">
        <v>22</v>
      </c>
      <c r="G1376">
        <v>0</v>
      </c>
      <c r="H1376">
        <v>122.5</v>
      </c>
      <c r="I1376">
        <v>145</v>
      </c>
      <c r="J1376">
        <v>20.83</v>
      </c>
      <c r="K1376">
        <v>273.3</v>
      </c>
      <c r="L1376">
        <v>103</v>
      </c>
      <c r="M1376">
        <v>23.23</v>
      </c>
      <c r="N1376">
        <v>197.8</v>
      </c>
      <c r="O1376">
        <v>71</v>
      </c>
      <c r="P1376">
        <v>8.9</v>
      </c>
      <c r="Q1376">
        <v>8</v>
      </c>
      <c r="R1376">
        <v>3</v>
      </c>
      <c r="S1376">
        <v>2.16</v>
      </c>
      <c r="T1376">
        <v>2</v>
      </c>
      <c r="U1376" t="s">
        <v>22</v>
      </c>
      <c r="V1376">
        <f>IF(tbl_Customers[[#This Row],[churn]] = "yes", 1, 0)</f>
        <v>0</v>
      </c>
      <c r="W1376" t="str">
        <f>IF(tbl_Customers[[#This Row],[number_customer_service_calls]] &lt;= 1, "0-1 Calls", IF(tbl_Customers[[#This Row],[number_customer_service_calls]] &lt;= 3, "2-3 Calls", IF(tbl_Customers[[#This Row],[number_customer_service_calls]] &lt;=5, "4-5 Calls", "6+ Calls")))</f>
        <v>2-3 Calls</v>
      </c>
      <c r="X1376" t="str">
        <f>IF(tbl_Customers[[#This Row],[account_length]] &lt;= 50, "0-50", IF(tbl_Customers[[#This Row],[account_length]] &lt;=100, "51-100", IF(tbl_Customers[[#This Row],[account_length]] &lt;= 150, "101-150", "151+")))</f>
        <v>151+</v>
      </c>
      <c r="Y1376" t="str">
        <f>IF(tbl_Customers[[#This Row],[total_intl_charge]] &lt;= 3, "Low Charges", "High Charges")</f>
        <v>Low Charges</v>
      </c>
      <c r="Z1376" t="str">
        <f>IF(tbl_Customers[[#This Row],[total_eve_calls]]&lt;=80,"Low Calls",
IF(tbl_Customers[[#This Row],[total_eve_calls]]&lt;=120,"Medium Calls","High Calls"))</f>
        <v>Medium Calls</v>
      </c>
      <c r="AA1376" t="str">
        <f>IF(tbl_Customers[[#This Row],[total_eve_charge]]&lt;=15,"Low Charges",
IF(tbl_Customers[[#This Row],[total_eve_charge]]&lt;=20,"Medium Charges","High Charges"))</f>
        <v>High Charges</v>
      </c>
      <c r="AB13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6" t="str">
        <f>IF(tbl_Customers[[#This Row],[number_vmail_messages]] = 0, "No Usage", IF(tbl_Customers[[#This Row],[number_vmail_messages]] &lt;= 20, "Low Usage", IF(tbl_Customers[[#This Row],[number_vmail_messages]] &lt;= 40, "Medium Usgae", "High Usage")))</f>
        <v>No Usage</v>
      </c>
      <c r="AD1376" t="str">
        <f>IF(tbl_Customers[[#This Row],[total_day_minutes]]&lt;=150,"Low Usage", IF(tbl_Customers[[#This Row],[total_day_minutes]]&lt;=200,"Medium Usage", IF(tbl_Customers[[#This Row],[total_day_minutes]]&lt;=250,"High Usage","Very High Usage")))</f>
        <v>Low Usage</v>
      </c>
      <c r="AE1376" t="str">
        <f>IF(tbl_Customers[[#This Row],[total_intl_calls]]&lt;=5,"Low Calls", IF(tbl_Customers[[#This Row],[total_intl_calls]]&lt;=10, "Medium Calls", "High Calls"))</f>
        <v>Low Calls</v>
      </c>
      <c r="AF13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6" s="36" t="str">
        <f>IF(tbl_Customers[[#This Row],[Churn_Risk_Score]]&gt;=10,"High Risk", IF(tbl_Customers[[#This Row],[Churn_Risk_Score]]&gt;=5,"Medium Risk","Low Risk"))</f>
        <v>Low Risk</v>
      </c>
    </row>
    <row r="1377" spans="1:33" x14ac:dyDescent="0.35">
      <c r="A1377">
        <v>1376</v>
      </c>
      <c r="B1377" t="s">
        <v>51</v>
      </c>
      <c r="C1377">
        <v>133</v>
      </c>
      <c r="D1377" t="s">
        <v>28</v>
      </c>
      <c r="E1377" t="s">
        <v>22</v>
      </c>
      <c r="F1377" t="s">
        <v>22</v>
      </c>
      <c r="G1377">
        <v>0</v>
      </c>
      <c r="H1377">
        <v>187</v>
      </c>
      <c r="I1377">
        <v>65</v>
      </c>
      <c r="J1377">
        <v>31.79</v>
      </c>
      <c r="K1377">
        <v>141.4</v>
      </c>
      <c r="L1377">
        <v>128</v>
      </c>
      <c r="M1377">
        <v>12.02</v>
      </c>
      <c r="N1377">
        <v>238.2</v>
      </c>
      <c r="O1377">
        <v>108</v>
      </c>
      <c r="P1377">
        <v>10.72</v>
      </c>
      <c r="Q1377">
        <v>10</v>
      </c>
      <c r="R1377">
        <v>8</v>
      </c>
      <c r="S1377">
        <v>2.7</v>
      </c>
      <c r="T1377">
        <v>2</v>
      </c>
      <c r="U1377" t="s">
        <v>22</v>
      </c>
      <c r="V1377">
        <f>IF(tbl_Customers[[#This Row],[churn]] = "yes", 1, 0)</f>
        <v>0</v>
      </c>
      <c r="W1377" t="str">
        <f>IF(tbl_Customers[[#This Row],[number_customer_service_calls]] &lt;= 1, "0-1 Calls", IF(tbl_Customers[[#This Row],[number_customer_service_calls]] &lt;= 3, "2-3 Calls", IF(tbl_Customers[[#This Row],[number_customer_service_calls]] &lt;=5, "4-5 Calls", "6+ Calls")))</f>
        <v>2-3 Calls</v>
      </c>
      <c r="X1377" t="str">
        <f>IF(tbl_Customers[[#This Row],[account_length]] &lt;= 50, "0-50", IF(tbl_Customers[[#This Row],[account_length]] &lt;=100, "51-100", IF(tbl_Customers[[#This Row],[account_length]] &lt;= 150, "101-150", "151+")))</f>
        <v>101-150</v>
      </c>
      <c r="Y1377" t="str">
        <f>IF(tbl_Customers[[#This Row],[total_intl_charge]] &lt;= 3, "Low Charges", "High Charges")</f>
        <v>Low Charges</v>
      </c>
      <c r="Z1377" t="str">
        <f>IF(tbl_Customers[[#This Row],[total_eve_calls]]&lt;=80,"Low Calls",
IF(tbl_Customers[[#This Row],[total_eve_calls]]&lt;=120,"Medium Calls","High Calls"))</f>
        <v>High Calls</v>
      </c>
      <c r="AA1377" t="str">
        <f>IF(tbl_Customers[[#This Row],[total_eve_charge]]&lt;=15,"Low Charges",
IF(tbl_Customers[[#This Row],[total_eve_charge]]&lt;=20,"Medium Charges","High Charges"))</f>
        <v>Low Charges</v>
      </c>
      <c r="AB13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7" t="str">
        <f>IF(tbl_Customers[[#This Row],[number_vmail_messages]] = 0, "No Usage", IF(tbl_Customers[[#This Row],[number_vmail_messages]] &lt;= 20, "Low Usage", IF(tbl_Customers[[#This Row],[number_vmail_messages]] &lt;= 40, "Medium Usgae", "High Usage")))</f>
        <v>No Usage</v>
      </c>
      <c r="AD1377" t="str">
        <f>IF(tbl_Customers[[#This Row],[total_day_minutes]]&lt;=150,"Low Usage", IF(tbl_Customers[[#This Row],[total_day_minutes]]&lt;=200,"Medium Usage", IF(tbl_Customers[[#This Row],[total_day_minutes]]&lt;=250,"High Usage","Very High Usage")))</f>
        <v>Medium Usage</v>
      </c>
      <c r="AE1377" t="str">
        <f>IF(tbl_Customers[[#This Row],[total_intl_calls]]&lt;=5,"Low Calls", IF(tbl_Customers[[#This Row],[total_intl_calls]]&lt;=10, "Medium Calls", "High Calls"))</f>
        <v>Medium Calls</v>
      </c>
      <c r="AF13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7" s="36" t="str">
        <f>IF(tbl_Customers[[#This Row],[Churn_Risk_Score]]&gt;=10,"High Risk", IF(tbl_Customers[[#This Row],[Churn_Risk_Score]]&gt;=5,"Medium Risk","Low Risk"))</f>
        <v>Low Risk</v>
      </c>
    </row>
    <row r="1378" spans="1:33" x14ac:dyDescent="0.35">
      <c r="A1378">
        <v>1377</v>
      </c>
      <c r="B1378" t="s">
        <v>65</v>
      </c>
      <c r="C1378">
        <v>112</v>
      </c>
      <c r="D1378" t="s">
        <v>21</v>
      </c>
      <c r="E1378" t="s">
        <v>22</v>
      </c>
      <c r="F1378" t="s">
        <v>22</v>
      </c>
      <c r="G1378">
        <v>0</v>
      </c>
      <c r="H1378">
        <v>170.5</v>
      </c>
      <c r="I1378">
        <v>113</v>
      </c>
      <c r="J1378">
        <v>28.99</v>
      </c>
      <c r="K1378">
        <v>193.2</v>
      </c>
      <c r="L1378">
        <v>129</v>
      </c>
      <c r="M1378">
        <v>16.420000000000002</v>
      </c>
      <c r="N1378">
        <v>188</v>
      </c>
      <c r="O1378">
        <v>91</v>
      </c>
      <c r="P1378">
        <v>8.4600000000000009</v>
      </c>
      <c r="Q1378">
        <v>11.2</v>
      </c>
      <c r="R1378">
        <v>6</v>
      </c>
      <c r="S1378">
        <v>3.02</v>
      </c>
      <c r="T1378">
        <v>0</v>
      </c>
      <c r="U1378" t="s">
        <v>22</v>
      </c>
      <c r="V1378">
        <f>IF(tbl_Customers[[#This Row],[churn]] = "yes", 1, 0)</f>
        <v>0</v>
      </c>
      <c r="W1378" t="str">
        <f>IF(tbl_Customers[[#This Row],[number_customer_service_calls]] &lt;= 1, "0-1 Calls", IF(tbl_Customers[[#This Row],[number_customer_service_calls]] &lt;= 3, "2-3 Calls", IF(tbl_Customers[[#This Row],[number_customer_service_calls]] &lt;=5, "4-5 Calls", "6+ Calls")))</f>
        <v>0-1 Calls</v>
      </c>
      <c r="X1378" t="str">
        <f>IF(tbl_Customers[[#This Row],[account_length]] &lt;= 50, "0-50", IF(tbl_Customers[[#This Row],[account_length]] &lt;=100, "51-100", IF(tbl_Customers[[#This Row],[account_length]] &lt;= 150, "101-150", "151+")))</f>
        <v>101-150</v>
      </c>
      <c r="Y1378" t="str">
        <f>IF(tbl_Customers[[#This Row],[total_intl_charge]] &lt;= 3, "Low Charges", "High Charges")</f>
        <v>High Charges</v>
      </c>
      <c r="Z1378" t="str">
        <f>IF(tbl_Customers[[#This Row],[total_eve_calls]]&lt;=80,"Low Calls",
IF(tbl_Customers[[#This Row],[total_eve_calls]]&lt;=120,"Medium Calls","High Calls"))</f>
        <v>High Calls</v>
      </c>
      <c r="AA1378" t="str">
        <f>IF(tbl_Customers[[#This Row],[total_eve_charge]]&lt;=15,"Low Charges",
IF(tbl_Customers[[#This Row],[total_eve_charge]]&lt;=20,"Medium Charges","High Charges"))</f>
        <v>Medium Charges</v>
      </c>
      <c r="AB13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8" t="str">
        <f>IF(tbl_Customers[[#This Row],[number_vmail_messages]] = 0, "No Usage", IF(tbl_Customers[[#This Row],[number_vmail_messages]] &lt;= 20, "Low Usage", IF(tbl_Customers[[#This Row],[number_vmail_messages]] &lt;= 40, "Medium Usgae", "High Usage")))</f>
        <v>No Usage</v>
      </c>
      <c r="AD1378" t="str">
        <f>IF(tbl_Customers[[#This Row],[total_day_minutes]]&lt;=150,"Low Usage", IF(tbl_Customers[[#This Row],[total_day_minutes]]&lt;=200,"Medium Usage", IF(tbl_Customers[[#This Row],[total_day_minutes]]&lt;=250,"High Usage","Very High Usage")))</f>
        <v>Medium Usage</v>
      </c>
      <c r="AE1378" t="str">
        <f>IF(tbl_Customers[[#This Row],[total_intl_calls]]&lt;=5,"Low Calls", IF(tbl_Customers[[#This Row],[total_intl_calls]]&lt;=10, "Medium Calls", "High Calls"))</f>
        <v>Medium Calls</v>
      </c>
      <c r="AF13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78" s="36" t="str">
        <f>IF(tbl_Customers[[#This Row],[Churn_Risk_Score]]&gt;=10,"High Risk", IF(tbl_Customers[[#This Row],[Churn_Risk_Score]]&gt;=5,"Medium Risk","Low Risk"))</f>
        <v>Low Risk</v>
      </c>
    </row>
    <row r="1379" spans="1:33" x14ac:dyDescent="0.35">
      <c r="A1379">
        <v>1378</v>
      </c>
      <c r="B1379" t="s">
        <v>36</v>
      </c>
      <c r="C1379">
        <v>87</v>
      </c>
      <c r="D1379" t="s">
        <v>21</v>
      </c>
      <c r="E1379" t="s">
        <v>22</v>
      </c>
      <c r="F1379" t="s">
        <v>22</v>
      </c>
      <c r="G1379">
        <v>0</v>
      </c>
      <c r="H1379">
        <v>204.8</v>
      </c>
      <c r="I1379">
        <v>101</v>
      </c>
      <c r="J1379">
        <v>34.82</v>
      </c>
      <c r="K1379">
        <v>161</v>
      </c>
      <c r="L1379">
        <v>80</v>
      </c>
      <c r="M1379">
        <v>13.69</v>
      </c>
      <c r="N1379">
        <v>285.7</v>
      </c>
      <c r="O1379">
        <v>89</v>
      </c>
      <c r="P1379">
        <v>12.86</v>
      </c>
      <c r="Q1379">
        <v>9.5</v>
      </c>
      <c r="R1379">
        <v>3</v>
      </c>
      <c r="S1379">
        <v>2.57</v>
      </c>
      <c r="T1379">
        <v>0</v>
      </c>
      <c r="U1379" t="s">
        <v>22</v>
      </c>
      <c r="V1379">
        <f>IF(tbl_Customers[[#This Row],[churn]] = "yes", 1, 0)</f>
        <v>0</v>
      </c>
      <c r="W1379" t="str">
        <f>IF(tbl_Customers[[#This Row],[number_customer_service_calls]] &lt;= 1, "0-1 Calls", IF(tbl_Customers[[#This Row],[number_customer_service_calls]] &lt;= 3, "2-3 Calls", IF(tbl_Customers[[#This Row],[number_customer_service_calls]] &lt;=5, "4-5 Calls", "6+ Calls")))</f>
        <v>0-1 Calls</v>
      </c>
      <c r="X1379" t="str">
        <f>IF(tbl_Customers[[#This Row],[account_length]] &lt;= 50, "0-50", IF(tbl_Customers[[#This Row],[account_length]] &lt;=100, "51-100", IF(tbl_Customers[[#This Row],[account_length]] &lt;= 150, "101-150", "151+")))</f>
        <v>51-100</v>
      </c>
      <c r="Y1379" t="str">
        <f>IF(tbl_Customers[[#This Row],[total_intl_charge]] &lt;= 3, "Low Charges", "High Charges")</f>
        <v>Low Charges</v>
      </c>
      <c r="Z1379" t="str">
        <f>IF(tbl_Customers[[#This Row],[total_eve_calls]]&lt;=80,"Low Calls",
IF(tbl_Customers[[#This Row],[total_eve_calls]]&lt;=120,"Medium Calls","High Calls"))</f>
        <v>Low Calls</v>
      </c>
      <c r="AA1379" t="str">
        <f>IF(tbl_Customers[[#This Row],[total_eve_charge]]&lt;=15,"Low Charges",
IF(tbl_Customers[[#This Row],[total_eve_charge]]&lt;=20,"Medium Charges","High Charges"))</f>
        <v>Low Charges</v>
      </c>
      <c r="AB13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9" t="str">
        <f>IF(tbl_Customers[[#This Row],[number_vmail_messages]] = 0, "No Usage", IF(tbl_Customers[[#This Row],[number_vmail_messages]] &lt;= 20, "Low Usage", IF(tbl_Customers[[#This Row],[number_vmail_messages]] &lt;= 40, "Medium Usgae", "High Usage")))</f>
        <v>No Usage</v>
      </c>
      <c r="AD1379" t="str">
        <f>IF(tbl_Customers[[#This Row],[total_day_minutes]]&lt;=150,"Low Usage", IF(tbl_Customers[[#This Row],[total_day_minutes]]&lt;=200,"Medium Usage", IF(tbl_Customers[[#This Row],[total_day_minutes]]&lt;=250,"High Usage","Very High Usage")))</f>
        <v>High Usage</v>
      </c>
      <c r="AE1379" t="str">
        <f>IF(tbl_Customers[[#This Row],[total_intl_calls]]&lt;=5,"Low Calls", IF(tbl_Customers[[#This Row],[total_intl_calls]]&lt;=10, "Medium Calls", "High Calls"))</f>
        <v>Low Calls</v>
      </c>
      <c r="AF13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9" s="36" t="str">
        <f>IF(tbl_Customers[[#This Row],[Churn_Risk_Score]]&gt;=10,"High Risk", IF(tbl_Customers[[#This Row],[Churn_Risk_Score]]&gt;=5,"Medium Risk","Low Risk"))</f>
        <v>Low Risk</v>
      </c>
    </row>
    <row r="1380" spans="1:33" x14ac:dyDescent="0.35">
      <c r="A1380">
        <v>1379</v>
      </c>
      <c r="B1380" t="s">
        <v>42</v>
      </c>
      <c r="C1380">
        <v>66</v>
      </c>
      <c r="D1380" t="s">
        <v>28</v>
      </c>
      <c r="E1380" t="s">
        <v>22</v>
      </c>
      <c r="F1380" t="s">
        <v>22</v>
      </c>
      <c r="G1380">
        <v>0</v>
      </c>
      <c r="H1380">
        <v>154</v>
      </c>
      <c r="I1380">
        <v>133</v>
      </c>
      <c r="J1380">
        <v>26.18</v>
      </c>
      <c r="K1380">
        <v>198.9</v>
      </c>
      <c r="L1380">
        <v>121</v>
      </c>
      <c r="M1380">
        <v>16.91</v>
      </c>
      <c r="N1380">
        <v>151.9</v>
      </c>
      <c r="O1380">
        <v>100</v>
      </c>
      <c r="P1380">
        <v>6.84</v>
      </c>
      <c r="Q1380">
        <v>9.5</v>
      </c>
      <c r="R1380">
        <v>3</v>
      </c>
      <c r="S1380">
        <v>2.57</v>
      </c>
      <c r="T1380">
        <v>4</v>
      </c>
      <c r="U1380" t="s">
        <v>23</v>
      </c>
      <c r="V1380">
        <f>IF(tbl_Customers[[#This Row],[churn]] = "yes", 1, 0)</f>
        <v>1</v>
      </c>
      <c r="W1380" t="str">
        <f>IF(tbl_Customers[[#This Row],[number_customer_service_calls]] &lt;= 1, "0-1 Calls", IF(tbl_Customers[[#This Row],[number_customer_service_calls]] &lt;= 3, "2-3 Calls", IF(tbl_Customers[[#This Row],[number_customer_service_calls]] &lt;=5, "4-5 Calls", "6+ Calls")))</f>
        <v>4-5 Calls</v>
      </c>
      <c r="X1380" t="str">
        <f>IF(tbl_Customers[[#This Row],[account_length]] &lt;= 50, "0-50", IF(tbl_Customers[[#This Row],[account_length]] &lt;=100, "51-100", IF(tbl_Customers[[#This Row],[account_length]] &lt;= 150, "101-150", "151+")))</f>
        <v>51-100</v>
      </c>
      <c r="Y1380" t="str">
        <f>IF(tbl_Customers[[#This Row],[total_intl_charge]] &lt;= 3, "Low Charges", "High Charges")</f>
        <v>Low Charges</v>
      </c>
      <c r="Z1380" t="str">
        <f>IF(tbl_Customers[[#This Row],[total_eve_calls]]&lt;=80,"Low Calls",
IF(tbl_Customers[[#This Row],[total_eve_calls]]&lt;=120,"Medium Calls","High Calls"))</f>
        <v>High Calls</v>
      </c>
      <c r="AA1380" t="str">
        <f>IF(tbl_Customers[[#This Row],[total_eve_charge]]&lt;=15,"Low Charges",
IF(tbl_Customers[[#This Row],[total_eve_charge]]&lt;=20,"Medium Charges","High Charges"))</f>
        <v>Medium Charges</v>
      </c>
      <c r="AB13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80" t="str">
        <f>IF(tbl_Customers[[#This Row],[number_vmail_messages]] = 0, "No Usage", IF(tbl_Customers[[#This Row],[number_vmail_messages]] &lt;= 20, "Low Usage", IF(tbl_Customers[[#This Row],[number_vmail_messages]] &lt;= 40, "Medium Usgae", "High Usage")))</f>
        <v>No Usage</v>
      </c>
      <c r="AD1380" t="str">
        <f>IF(tbl_Customers[[#This Row],[total_day_minutes]]&lt;=150,"Low Usage", IF(tbl_Customers[[#This Row],[total_day_minutes]]&lt;=200,"Medium Usage", IF(tbl_Customers[[#This Row],[total_day_minutes]]&lt;=250,"High Usage","Very High Usage")))</f>
        <v>Medium Usage</v>
      </c>
      <c r="AE1380" t="str">
        <f>IF(tbl_Customers[[#This Row],[total_intl_calls]]&lt;=5,"Low Calls", IF(tbl_Customers[[#This Row],[total_intl_calls]]&lt;=10, "Medium Calls", "High Calls"))</f>
        <v>Low Calls</v>
      </c>
      <c r="AF13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380" s="36" t="str">
        <f>IF(tbl_Customers[[#This Row],[Churn_Risk_Score]]&gt;=10,"High Risk", IF(tbl_Customers[[#This Row],[Churn_Risk_Score]]&gt;=5,"Medium Risk","Low Risk"))</f>
        <v>Medium Risk</v>
      </c>
    </row>
    <row r="1381" spans="1:33" x14ac:dyDescent="0.35">
      <c r="A1381">
        <v>1380</v>
      </c>
      <c r="B1381" t="s">
        <v>41</v>
      </c>
      <c r="C1381">
        <v>74</v>
      </c>
      <c r="D1381" t="s">
        <v>21</v>
      </c>
      <c r="E1381" t="s">
        <v>22</v>
      </c>
      <c r="F1381" t="s">
        <v>22</v>
      </c>
      <c r="G1381">
        <v>0</v>
      </c>
      <c r="H1381">
        <v>225.2</v>
      </c>
      <c r="I1381">
        <v>93</v>
      </c>
      <c r="J1381">
        <v>38.28</v>
      </c>
      <c r="K1381">
        <v>215.1</v>
      </c>
      <c r="L1381">
        <v>120</v>
      </c>
      <c r="M1381">
        <v>18.28</v>
      </c>
      <c r="N1381">
        <v>241.8</v>
      </c>
      <c r="O1381">
        <v>95</v>
      </c>
      <c r="P1381">
        <v>10.88</v>
      </c>
      <c r="Q1381">
        <v>9.1</v>
      </c>
      <c r="R1381">
        <v>2</v>
      </c>
      <c r="S1381">
        <v>2.46</v>
      </c>
      <c r="T1381">
        <v>2</v>
      </c>
      <c r="U1381" t="s">
        <v>22</v>
      </c>
      <c r="V1381">
        <f>IF(tbl_Customers[[#This Row],[churn]] = "yes", 1, 0)</f>
        <v>0</v>
      </c>
      <c r="W1381" t="str">
        <f>IF(tbl_Customers[[#This Row],[number_customer_service_calls]] &lt;= 1, "0-1 Calls", IF(tbl_Customers[[#This Row],[number_customer_service_calls]] &lt;= 3, "2-3 Calls", IF(tbl_Customers[[#This Row],[number_customer_service_calls]] &lt;=5, "4-5 Calls", "6+ Calls")))</f>
        <v>2-3 Calls</v>
      </c>
      <c r="X1381" t="str">
        <f>IF(tbl_Customers[[#This Row],[account_length]] &lt;= 50, "0-50", IF(tbl_Customers[[#This Row],[account_length]] &lt;=100, "51-100", IF(tbl_Customers[[#This Row],[account_length]] &lt;= 150, "101-150", "151+")))</f>
        <v>51-100</v>
      </c>
      <c r="Y1381" t="str">
        <f>IF(tbl_Customers[[#This Row],[total_intl_charge]] &lt;= 3, "Low Charges", "High Charges")</f>
        <v>Low Charges</v>
      </c>
      <c r="Z1381" t="str">
        <f>IF(tbl_Customers[[#This Row],[total_eve_calls]]&lt;=80,"Low Calls",
IF(tbl_Customers[[#This Row],[total_eve_calls]]&lt;=120,"Medium Calls","High Calls"))</f>
        <v>Medium Calls</v>
      </c>
      <c r="AA1381" t="str">
        <f>IF(tbl_Customers[[#This Row],[total_eve_charge]]&lt;=15,"Low Charges",
IF(tbl_Customers[[#This Row],[total_eve_charge]]&lt;=20,"Medium Charges","High Charges"))</f>
        <v>Medium Charges</v>
      </c>
      <c r="AB13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1" t="str">
        <f>IF(tbl_Customers[[#This Row],[number_vmail_messages]] = 0, "No Usage", IF(tbl_Customers[[#This Row],[number_vmail_messages]] &lt;= 20, "Low Usage", IF(tbl_Customers[[#This Row],[number_vmail_messages]] &lt;= 40, "Medium Usgae", "High Usage")))</f>
        <v>No Usage</v>
      </c>
      <c r="AD1381" t="str">
        <f>IF(tbl_Customers[[#This Row],[total_day_minutes]]&lt;=150,"Low Usage", IF(tbl_Customers[[#This Row],[total_day_minutes]]&lt;=200,"Medium Usage", IF(tbl_Customers[[#This Row],[total_day_minutes]]&lt;=250,"High Usage","Very High Usage")))</f>
        <v>High Usage</v>
      </c>
      <c r="AE1381" t="str">
        <f>IF(tbl_Customers[[#This Row],[total_intl_calls]]&lt;=5,"Low Calls", IF(tbl_Customers[[#This Row],[total_intl_calls]]&lt;=10, "Medium Calls", "High Calls"))</f>
        <v>Low Calls</v>
      </c>
      <c r="AF13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1" s="36" t="str">
        <f>IF(tbl_Customers[[#This Row],[Churn_Risk_Score]]&gt;=10,"High Risk", IF(tbl_Customers[[#This Row],[Churn_Risk_Score]]&gt;=5,"Medium Risk","Low Risk"))</f>
        <v>Low Risk</v>
      </c>
    </row>
    <row r="1382" spans="1:33" x14ac:dyDescent="0.35">
      <c r="A1382">
        <v>1381</v>
      </c>
      <c r="B1382" t="s">
        <v>49</v>
      </c>
      <c r="C1382">
        <v>116</v>
      </c>
      <c r="D1382" t="s">
        <v>25</v>
      </c>
      <c r="E1382" t="s">
        <v>22</v>
      </c>
      <c r="F1382" t="s">
        <v>22</v>
      </c>
      <c r="G1382">
        <v>0</v>
      </c>
      <c r="H1382">
        <v>159.4</v>
      </c>
      <c r="I1382">
        <v>79</v>
      </c>
      <c r="J1382">
        <v>27.1</v>
      </c>
      <c r="K1382">
        <v>179.5</v>
      </c>
      <c r="L1382">
        <v>88</v>
      </c>
      <c r="M1382">
        <v>15.26</v>
      </c>
      <c r="N1382">
        <v>167.8</v>
      </c>
      <c r="O1382">
        <v>71</v>
      </c>
      <c r="P1382">
        <v>7.55</v>
      </c>
      <c r="Q1382">
        <v>9.6999999999999993</v>
      </c>
      <c r="R1382">
        <v>2</v>
      </c>
      <c r="S1382">
        <v>2.62</v>
      </c>
      <c r="T1382">
        <v>6</v>
      </c>
      <c r="U1382" t="s">
        <v>23</v>
      </c>
      <c r="V1382">
        <f>IF(tbl_Customers[[#This Row],[churn]] = "yes", 1, 0)</f>
        <v>1</v>
      </c>
      <c r="W1382" t="str">
        <f>IF(tbl_Customers[[#This Row],[number_customer_service_calls]] &lt;= 1, "0-1 Calls", IF(tbl_Customers[[#This Row],[number_customer_service_calls]] &lt;= 3, "2-3 Calls", IF(tbl_Customers[[#This Row],[number_customer_service_calls]] &lt;=5, "4-5 Calls", "6+ Calls")))</f>
        <v>6+ Calls</v>
      </c>
      <c r="X1382" t="str">
        <f>IF(tbl_Customers[[#This Row],[account_length]] &lt;= 50, "0-50", IF(tbl_Customers[[#This Row],[account_length]] &lt;=100, "51-100", IF(tbl_Customers[[#This Row],[account_length]] &lt;= 150, "101-150", "151+")))</f>
        <v>101-150</v>
      </c>
      <c r="Y1382" t="str">
        <f>IF(tbl_Customers[[#This Row],[total_intl_charge]] &lt;= 3, "Low Charges", "High Charges")</f>
        <v>Low Charges</v>
      </c>
      <c r="Z1382" t="str">
        <f>IF(tbl_Customers[[#This Row],[total_eve_calls]]&lt;=80,"Low Calls",
IF(tbl_Customers[[#This Row],[total_eve_calls]]&lt;=120,"Medium Calls","High Calls"))</f>
        <v>Medium Calls</v>
      </c>
      <c r="AA1382" t="str">
        <f>IF(tbl_Customers[[#This Row],[total_eve_charge]]&lt;=15,"Low Charges",
IF(tbl_Customers[[#This Row],[total_eve_charge]]&lt;=20,"Medium Charges","High Charges"))</f>
        <v>Medium Charges</v>
      </c>
      <c r="AB13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82" t="str">
        <f>IF(tbl_Customers[[#This Row],[number_vmail_messages]] = 0, "No Usage", IF(tbl_Customers[[#This Row],[number_vmail_messages]] &lt;= 20, "Low Usage", IF(tbl_Customers[[#This Row],[number_vmail_messages]] &lt;= 40, "Medium Usgae", "High Usage")))</f>
        <v>No Usage</v>
      </c>
      <c r="AD1382" t="str">
        <f>IF(tbl_Customers[[#This Row],[total_day_minutes]]&lt;=150,"Low Usage", IF(tbl_Customers[[#This Row],[total_day_minutes]]&lt;=200,"Medium Usage", IF(tbl_Customers[[#This Row],[total_day_minutes]]&lt;=250,"High Usage","Very High Usage")))</f>
        <v>Medium Usage</v>
      </c>
      <c r="AE1382" t="str">
        <f>IF(tbl_Customers[[#This Row],[total_intl_calls]]&lt;=5,"Low Calls", IF(tbl_Customers[[#This Row],[total_intl_calls]]&lt;=10, "Medium Calls", "High Calls"))</f>
        <v>Low Calls</v>
      </c>
      <c r="AF13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382" s="36" t="str">
        <f>IF(tbl_Customers[[#This Row],[Churn_Risk_Score]]&gt;=10,"High Risk", IF(tbl_Customers[[#This Row],[Churn_Risk_Score]]&gt;=5,"Medium Risk","Low Risk"))</f>
        <v>Medium Risk</v>
      </c>
    </row>
    <row r="1383" spans="1:33" x14ac:dyDescent="0.35">
      <c r="A1383">
        <v>1382</v>
      </c>
      <c r="B1383" t="s">
        <v>50</v>
      </c>
      <c r="C1383">
        <v>68</v>
      </c>
      <c r="D1383" t="s">
        <v>28</v>
      </c>
      <c r="E1383" t="s">
        <v>22</v>
      </c>
      <c r="F1383" t="s">
        <v>22</v>
      </c>
      <c r="G1383">
        <v>0</v>
      </c>
      <c r="H1383">
        <v>172.7</v>
      </c>
      <c r="I1383">
        <v>95</v>
      </c>
      <c r="J1383">
        <v>29.36</v>
      </c>
      <c r="K1383">
        <v>139.1</v>
      </c>
      <c r="L1383">
        <v>90</v>
      </c>
      <c r="M1383">
        <v>11.82</v>
      </c>
      <c r="N1383">
        <v>174.3</v>
      </c>
      <c r="O1383">
        <v>99</v>
      </c>
      <c r="P1383">
        <v>7.84</v>
      </c>
      <c r="Q1383">
        <v>11.7</v>
      </c>
      <c r="R1383">
        <v>1</v>
      </c>
      <c r="S1383">
        <v>3.16</v>
      </c>
      <c r="T1383">
        <v>2</v>
      </c>
      <c r="U1383" t="s">
        <v>22</v>
      </c>
      <c r="V1383">
        <f>IF(tbl_Customers[[#This Row],[churn]] = "yes", 1, 0)</f>
        <v>0</v>
      </c>
      <c r="W1383" t="str">
        <f>IF(tbl_Customers[[#This Row],[number_customer_service_calls]] &lt;= 1, "0-1 Calls", IF(tbl_Customers[[#This Row],[number_customer_service_calls]] &lt;= 3, "2-3 Calls", IF(tbl_Customers[[#This Row],[number_customer_service_calls]] &lt;=5, "4-5 Calls", "6+ Calls")))</f>
        <v>2-3 Calls</v>
      </c>
      <c r="X1383" t="str">
        <f>IF(tbl_Customers[[#This Row],[account_length]] &lt;= 50, "0-50", IF(tbl_Customers[[#This Row],[account_length]] &lt;=100, "51-100", IF(tbl_Customers[[#This Row],[account_length]] &lt;= 150, "101-150", "151+")))</f>
        <v>51-100</v>
      </c>
      <c r="Y1383" t="str">
        <f>IF(tbl_Customers[[#This Row],[total_intl_charge]] &lt;= 3, "Low Charges", "High Charges")</f>
        <v>High Charges</v>
      </c>
      <c r="Z1383" t="str">
        <f>IF(tbl_Customers[[#This Row],[total_eve_calls]]&lt;=80,"Low Calls",
IF(tbl_Customers[[#This Row],[total_eve_calls]]&lt;=120,"Medium Calls","High Calls"))</f>
        <v>Medium Calls</v>
      </c>
      <c r="AA1383" t="str">
        <f>IF(tbl_Customers[[#This Row],[total_eve_charge]]&lt;=15,"Low Charges",
IF(tbl_Customers[[#This Row],[total_eve_charge]]&lt;=20,"Medium Charges","High Charges"))</f>
        <v>Low Charges</v>
      </c>
      <c r="AB13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3" t="str">
        <f>IF(tbl_Customers[[#This Row],[number_vmail_messages]] = 0, "No Usage", IF(tbl_Customers[[#This Row],[number_vmail_messages]] &lt;= 20, "Low Usage", IF(tbl_Customers[[#This Row],[number_vmail_messages]] &lt;= 40, "Medium Usgae", "High Usage")))</f>
        <v>No Usage</v>
      </c>
      <c r="AD1383" t="str">
        <f>IF(tbl_Customers[[#This Row],[total_day_minutes]]&lt;=150,"Low Usage", IF(tbl_Customers[[#This Row],[total_day_minutes]]&lt;=200,"Medium Usage", IF(tbl_Customers[[#This Row],[total_day_minutes]]&lt;=250,"High Usage","Very High Usage")))</f>
        <v>Medium Usage</v>
      </c>
      <c r="AE1383" t="str">
        <f>IF(tbl_Customers[[#This Row],[total_intl_calls]]&lt;=5,"Low Calls", IF(tbl_Customers[[#This Row],[total_intl_calls]]&lt;=10, "Medium Calls", "High Calls"))</f>
        <v>Low Calls</v>
      </c>
      <c r="AF13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83" s="36" t="str">
        <f>IF(tbl_Customers[[#This Row],[Churn_Risk_Score]]&gt;=10,"High Risk", IF(tbl_Customers[[#This Row],[Churn_Risk_Score]]&gt;=5,"Medium Risk","Low Risk"))</f>
        <v>Low Risk</v>
      </c>
    </row>
    <row r="1384" spans="1:33" x14ac:dyDescent="0.35">
      <c r="A1384">
        <v>1383</v>
      </c>
      <c r="B1384" t="s">
        <v>71</v>
      </c>
      <c r="C1384">
        <v>68</v>
      </c>
      <c r="D1384" t="s">
        <v>21</v>
      </c>
      <c r="E1384" t="s">
        <v>22</v>
      </c>
      <c r="F1384" t="s">
        <v>22</v>
      </c>
      <c r="G1384">
        <v>0</v>
      </c>
      <c r="H1384">
        <v>222.8</v>
      </c>
      <c r="I1384">
        <v>99</v>
      </c>
      <c r="J1384">
        <v>37.880000000000003</v>
      </c>
      <c r="K1384">
        <v>175.8</v>
      </c>
      <c r="L1384">
        <v>85</v>
      </c>
      <c r="M1384">
        <v>14.94</v>
      </c>
      <c r="N1384">
        <v>202</v>
      </c>
      <c r="O1384">
        <v>111</v>
      </c>
      <c r="P1384">
        <v>9.09</v>
      </c>
      <c r="Q1384">
        <v>11</v>
      </c>
      <c r="R1384">
        <v>3</v>
      </c>
      <c r="S1384">
        <v>2.97</v>
      </c>
      <c r="T1384">
        <v>3</v>
      </c>
      <c r="U1384" t="s">
        <v>22</v>
      </c>
      <c r="V1384">
        <f>IF(tbl_Customers[[#This Row],[churn]] = "yes", 1, 0)</f>
        <v>0</v>
      </c>
      <c r="W1384" t="str">
        <f>IF(tbl_Customers[[#This Row],[number_customer_service_calls]] &lt;= 1, "0-1 Calls", IF(tbl_Customers[[#This Row],[number_customer_service_calls]] &lt;= 3, "2-3 Calls", IF(tbl_Customers[[#This Row],[number_customer_service_calls]] &lt;=5, "4-5 Calls", "6+ Calls")))</f>
        <v>2-3 Calls</v>
      </c>
      <c r="X1384" t="str">
        <f>IF(tbl_Customers[[#This Row],[account_length]] &lt;= 50, "0-50", IF(tbl_Customers[[#This Row],[account_length]] &lt;=100, "51-100", IF(tbl_Customers[[#This Row],[account_length]] &lt;= 150, "101-150", "151+")))</f>
        <v>51-100</v>
      </c>
      <c r="Y1384" t="str">
        <f>IF(tbl_Customers[[#This Row],[total_intl_charge]] &lt;= 3, "Low Charges", "High Charges")</f>
        <v>Low Charges</v>
      </c>
      <c r="Z1384" t="str">
        <f>IF(tbl_Customers[[#This Row],[total_eve_calls]]&lt;=80,"Low Calls",
IF(tbl_Customers[[#This Row],[total_eve_calls]]&lt;=120,"Medium Calls","High Calls"))</f>
        <v>Medium Calls</v>
      </c>
      <c r="AA1384" t="str">
        <f>IF(tbl_Customers[[#This Row],[total_eve_charge]]&lt;=15,"Low Charges",
IF(tbl_Customers[[#This Row],[total_eve_charge]]&lt;=20,"Medium Charges","High Charges"))</f>
        <v>Low Charges</v>
      </c>
      <c r="AB13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4" t="str">
        <f>IF(tbl_Customers[[#This Row],[number_vmail_messages]] = 0, "No Usage", IF(tbl_Customers[[#This Row],[number_vmail_messages]] &lt;= 20, "Low Usage", IF(tbl_Customers[[#This Row],[number_vmail_messages]] &lt;= 40, "Medium Usgae", "High Usage")))</f>
        <v>No Usage</v>
      </c>
      <c r="AD1384" t="str">
        <f>IF(tbl_Customers[[#This Row],[total_day_minutes]]&lt;=150,"Low Usage", IF(tbl_Customers[[#This Row],[total_day_minutes]]&lt;=200,"Medium Usage", IF(tbl_Customers[[#This Row],[total_day_minutes]]&lt;=250,"High Usage","Very High Usage")))</f>
        <v>High Usage</v>
      </c>
      <c r="AE1384" t="str">
        <f>IF(tbl_Customers[[#This Row],[total_intl_calls]]&lt;=5,"Low Calls", IF(tbl_Customers[[#This Row],[total_intl_calls]]&lt;=10, "Medium Calls", "High Calls"))</f>
        <v>Low Calls</v>
      </c>
      <c r="AF13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4" s="36" t="str">
        <f>IF(tbl_Customers[[#This Row],[Churn_Risk_Score]]&gt;=10,"High Risk", IF(tbl_Customers[[#This Row],[Churn_Risk_Score]]&gt;=5,"Medium Risk","Low Risk"))</f>
        <v>Low Risk</v>
      </c>
    </row>
    <row r="1385" spans="1:33" x14ac:dyDescent="0.35">
      <c r="A1385">
        <v>1384</v>
      </c>
      <c r="B1385" t="s">
        <v>54</v>
      </c>
      <c r="C1385">
        <v>54</v>
      </c>
      <c r="D1385" t="s">
        <v>21</v>
      </c>
      <c r="E1385" t="s">
        <v>23</v>
      </c>
      <c r="F1385" t="s">
        <v>22</v>
      </c>
      <c r="G1385">
        <v>0</v>
      </c>
      <c r="H1385">
        <v>214.1</v>
      </c>
      <c r="I1385">
        <v>77</v>
      </c>
      <c r="J1385">
        <v>36.4</v>
      </c>
      <c r="K1385">
        <v>240.5</v>
      </c>
      <c r="L1385">
        <v>94</v>
      </c>
      <c r="M1385">
        <v>20.440000000000001</v>
      </c>
      <c r="N1385">
        <v>188.9</v>
      </c>
      <c r="O1385">
        <v>75</v>
      </c>
      <c r="P1385">
        <v>8.5</v>
      </c>
      <c r="Q1385">
        <v>10.1</v>
      </c>
      <c r="R1385">
        <v>3</v>
      </c>
      <c r="S1385">
        <v>2.73</v>
      </c>
      <c r="T1385">
        <v>1</v>
      </c>
      <c r="U1385" t="s">
        <v>22</v>
      </c>
      <c r="V1385">
        <f>IF(tbl_Customers[[#This Row],[churn]] = "yes", 1, 0)</f>
        <v>0</v>
      </c>
      <c r="W1385" t="str">
        <f>IF(tbl_Customers[[#This Row],[number_customer_service_calls]] &lt;= 1, "0-1 Calls", IF(tbl_Customers[[#This Row],[number_customer_service_calls]] &lt;= 3, "2-3 Calls", IF(tbl_Customers[[#This Row],[number_customer_service_calls]] &lt;=5, "4-5 Calls", "6+ Calls")))</f>
        <v>0-1 Calls</v>
      </c>
      <c r="X1385" t="str">
        <f>IF(tbl_Customers[[#This Row],[account_length]] &lt;= 50, "0-50", IF(tbl_Customers[[#This Row],[account_length]] &lt;=100, "51-100", IF(tbl_Customers[[#This Row],[account_length]] &lt;= 150, "101-150", "151+")))</f>
        <v>51-100</v>
      </c>
      <c r="Y1385" t="str">
        <f>IF(tbl_Customers[[#This Row],[total_intl_charge]] &lt;= 3, "Low Charges", "High Charges")</f>
        <v>Low Charges</v>
      </c>
      <c r="Z1385" t="str">
        <f>IF(tbl_Customers[[#This Row],[total_eve_calls]]&lt;=80,"Low Calls",
IF(tbl_Customers[[#This Row],[total_eve_calls]]&lt;=120,"Medium Calls","High Calls"))</f>
        <v>Medium Calls</v>
      </c>
      <c r="AA1385" t="str">
        <f>IF(tbl_Customers[[#This Row],[total_eve_charge]]&lt;=15,"Low Charges",
IF(tbl_Customers[[#This Row],[total_eve_charge]]&lt;=20,"Medium Charges","High Charges"))</f>
        <v>High Charges</v>
      </c>
      <c r="AB13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5" t="str">
        <f>IF(tbl_Customers[[#This Row],[number_vmail_messages]] = 0, "No Usage", IF(tbl_Customers[[#This Row],[number_vmail_messages]] &lt;= 20, "Low Usage", IF(tbl_Customers[[#This Row],[number_vmail_messages]] &lt;= 40, "Medium Usgae", "High Usage")))</f>
        <v>No Usage</v>
      </c>
      <c r="AD1385" t="str">
        <f>IF(tbl_Customers[[#This Row],[total_day_minutes]]&lt;=150,"Low Usage", IF(tbl_Customers[[#This Row],[total_day_minutes]]&lt;=200,"Medium Usage", IF(tbl_Customers[[#This Row],[total_day_minutes]]&lt;=250,"High Usage","Very High Usage")))</f>
        <v>High Usage</v>
      </c>
      <c r="AE1385" t="str">
        <f>IF(tbl_Customers[[#This Row],[total_intl_calls]]&lt;=5,"Low Calls", IF(tbl_Customers[[#This Row],[total_intl_calls]]&lt;=10, "Medium Calls", "High Calls"))</f>
        <v>Low Calls</v>
      </c>
      <c r="AF13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85" s="36" t="str">
        <f>IF(tbl_Customers[[#This Row],[Churn_Risk_Score]]&gt;=10,"High Risk", IF(tbl_Customers[[#This Row],[Churn_Risk_Score]]&gt;=5,"Medium Risk","Low Risk"))</f>
        <v>Low Risk</v>
      </c>
    </row>
    <row r="1386" spans="1:33" x14ac:dyDescent="0.35">
      <c r="A1386">
        <v>1385</v>
      </c>
      <c r="B1386" t="s">
        <v>51</v>
      </c>
      <c r="C1386">
        <v>107</v>
      </c>
      <c r="D1386" t="s">
        <v>25</v>
      </c>
      <c r="E1386" t="s">
        <v>22</v>
      </c>
      <c r="F1386" t="s">
        <v>22</v>
      </c>
      <c r="G1386">
        <v>0</v>
      </c>
      <c r="H1386">
        <v>134</v>
      </c>
      <c r="I1386">
        <v>104</v>
      </c>
      <c r="J1386">
        <v>22.78</v>
      </c>
      <c r="K1386">
        <v>174.5</v>
      </c>
      <c r="L1386">
        <v>94</v>
      </c>
      <c r="M1386">
        <v>14.83</v>
      </c>
      <c r="N1386">
        <v>311.10000000000002</v>
      </c>
      <c r="O1386">
        <v>79</v>
      </c>
      <c r="P1386">
        <v>14</v>
      </c>
      <c r="Q1386">
        <v>7.3</v>
      </c>
      <c r="R1386">
        <v>3</v>
      </c>
      <c r="S1386">
        <v>1.97</v>
      </c>
      <c r="T1386">
        <v>3</v>
      </c>
      <c r="U1386" t="s">
        <v>22</v>
      </c>
      <c r="V1386">
        <f>IF(tbl_Customers[[#This Row],[churn]] = "yes", 1, 0)</f>
        <v>0</v>
      </c>
      <c r="W1386" t="str">
        <f>IF(tbl_Customers[[#This Row],[number_customer_service_calls]] &lt;= 1, "0-1 Calls", IF(tbl_Customers[[#This Row],[number_customer_service_calls]] &lt;= 3, "2-3 Calls", IF(tbl_Customers[[#This Row],[number_customer_service_calls]] &lt;=5, "4-5 Calls", "6+ Calls")))</f>
        <v>2-3 Calls</v>
      </c>
      <c r="X1386" t="str">
        <f>IF(tbl_Customers[[#This Row],[account_length]] &lt;= 50, "0-50", IF(tbl_Customers[[#This Row],[account_length]] &lt;=100, "51-100", IF(tbl_Customers[[#This Row],[account_length]] &lt;= 150, "101-150", "151+")))</f>
        <v>101-150</v>
      </c>
      <c r="Y1386" t="str">
        <f>IF(tbl_Customers[[#This Row],[total_intl_charge]] &lt;= 3, "Low Charges", "High Charges")</f>
        <v>Low Charges</v>
      </c>
      <c r="Z1386" t="str">
        <f>IF(tbl_Customers[[#This Row],[total_eve_calls]]&lt;=80,"Low Calls",
IF(tbl_Customers[[#This Row],[total_eve_calls]]&lt;=120,"Medium Calls","High Calls"))</f>
        <v>Medium Calls</v>
      </c>
      <c r="AA1386" t="str">
        <f>IF(tbl_Customers[[#This Row],[total_eve_charge]]&lt;=15,"Low Charges",
IF(tbl_Customers[[#This Row],[total_eve_charge]]&lt;=20,"Medium Charges","High Charges"))</f>
        <v>Low Charges</v>
      </c>
      <c r="AB13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86" t="str">
        <f>IF(tbl_Customers[[#This Row],[number_vmail_messages]] = 0, "No Usage", IF(tbl_Customers[[#This Row],[number_vmail_messages]] &lt;= 20, "Low Usage", IF(tbl_Customers[[#This Row],[number_vmail_messages]] &lt;= 40, "Medium Usgae", "High Usage")))</f>
        <v>No Usage</v>
      </c>
      <c r="AD1386" t="str">
        <f>IF(tbl_Customers[[#This Row],[total_day_minutes]]&lt;=150,"Low Usage", IF(tbl_Customers[[#This Row],[total_day_minutes]]&lt;=200,"Medium Usage", IF(tbl_Customers[[#This Row],[total_day_minutes]]&lt;=250,"High Usage","Very High Usage")))</f>
        <v>Low Usage</v>
      </c>
      <c r="AE1386" t="str">
        <f>IF(tbl_Customers[[#This Row],[total_intl_calls]]&lt;=5,"Low Calls", IF(tbl_Customers[[#This Row],[total_intl_calls]]&lt;=10, "Medium Calls", "High Calls"))</f>
        <v>Low Calls</v>
      </c>
      <c r="AF13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6" s="36" t="str">
        <f>IF(tbl_Customers[[#This Row],[Churn_Risk_Score]]&gt;=10,"High Risk", IF(tbl_Customers[[#This Row],[Churn_Risk_Score]]&gt;=5,"Medium Risk","Low Risk"))</f>
        <v>Low Risk</v>
      </c>
    </row>
    <row r="1387" spans="1:33" x14ac:dyDescent="0.35">
      <c r="A1387">
        <v>1386</v>
      </c>
      <c r="B1387" t="s">
        <v>31</v>
      </c>
      <c r="C1387">
        <v>124</v>
      </c>
      <c r="D1387" t="s">
        <v>28</v>
      </c>
      <c r="E1387" t="s">
        <v>22</v>
      </c>
      <c r="F1387" t="s">
        <v>22</v>
      </c>
      <c r="G1387">
        <v>0</v>
      </c>
      <c r="H1387">
        <v>184.8</v>
      </c>
      <c r="I1387">
        <v>74</v>
      </c>
      <c r="J1387">
        <v>31.42</v>
      </c>
      <c r="K1387">
        <v>175.1</v>
      </c>
      <c r="L1387">
        <v>84</v>
      </c>
      <c r="M1387">
        <v>14.88</v>
      </c>
      <c r="N1387">
        <v>158.19999999999999</v>
      </c>
      <c r="O1387">
        <v>95</v>
      </c>
      <c r="P1387">
        <v>7.12</v>
      </c>
      <c r="Q1387">
        <v>10.5</v>
      </c>
      <c r="R1387">
        <v>6</v>
      </c>
      <c r="S1387">
        <v>2.84</v>
      </c>
      <c r="T1387">
        <v>1</v>
      </c>
      <c r="U1387" t="s">
        <v>22</v>
      </c>
      <c r="V1387">
        <f>IF(tbl_Customers[[#This Row],[churn]] = "yes", 1, 0)</f>
        <v>0</v>
      </c>
      <c r="W1387" t="str">
        <f>IF(tbl_Customers[[#This Row],[number_customer_service_calls]] &lt;= 1, "0-1 Calls", IF(tbl_Customers[[#This Row],[number_customer_service_calls]] &lt;= 3, "2-3 Calls", IF(tbl_Customers[[#This Row],[number_customer_service_calls]] &lt;=5, "4-5 Calls", "6+ Calls")))</f>
        <v>0-1 Calls</v>
      </c>
      <c r="X1387" t="str">
        <f>IF(tbl_Customers[[#This Row],[account_length]] &lt;= 50, "0-50", IF(tbl_Customers[[#This Row],[account_length]] &lt;=100, "51-100", IF(tbl_Customers[[#This Row],[account_length]] &lt;= 150, "101-150", "151+")))</f>
        <v>101-150</v>
      </c>
      <c r="Y1387" t="str">
        <f>IF(tbl_Customers[[#This Row],[total_intl_charge]] &lt;= 3, "Low Charges", "High Charges")</f>
        <v>Low Charges</v>
      </c>
      <c r="Z1387" t="str">
        <f>IF(tbl_Customers[[#This Row],[total_eve_calls]]&lt;=80,"Low Calls",
IF(tbl_Customers[[#This Row],[total_eve_calls]]&lt;=120,"Medium Calls","High Calls"))</f>
        <v>Medium Calls</v>
      </c>
      <c r="AA1387" t="str">
        <f>IF(tbl_Customers[[#This Row],[total_eve_charge]]&lt;=15,"Low Charges",
IF(tbl_Customers[[#This Row],[total_eve_charge]]&lt;=20,"Medium Charges","High Charges"))</f>
        <v>Low Charges</v>
      </c>
      <c r="AB13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7" t="str">
        <f>IF(tbl_Customers[[#This Row],[number_vmail_messages]] = 0, "No Usage", IF(tbl_Customers[[#This Row],[number_vmail_messages]] &lt;= 20, "Low Usage", IF(tbl_Customers[[#This Row],[number_vmail_messages]] &lt;= 40, "Medium Usgae", "High Usage")))</f>
        <v>No Usage</v>
      </c>
      <c r="AD1387" t="str">
        <f>IF(tbl_Customers[[#This Row],[total_day_minutes]]&lt;=150,"Low Usage", IF(tbl_Customers[[#This Row],[total_day_minutes]]&lt;=200,"Medium Usage", IF(tbl_Customers[[#This Row],[total_day_minutes]]&lt;=250,"High Usage","Very High Usage")))</f>
        <v>Medium Usage</v>
      </c>
      <c r="AE1387" t="str">
        <f>IF(tbl_Customers[[#This Row],[total_intl_calls]]&lt;=5,"Low Calls", IF(tbl_Customers[[#This Row],[total_intl_calls]]&lt;=10, "Medium Calls", "High Calls"))</f>
        <v>Medium Calls</v>
      </c>
      <c r="AF13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7" s="36" t="str">
        <f>IF(tbl_Customers[[#This Row],[Churn_Risk_Score]]&gt;=10,"High Risk", IF(tbl_Customers[[#This Row],[Churn_Risk_Score]]&gt;=5,"Medium Risk","Low Risk"))</f>
        <v>Low Risk</v>
      </c>
    </row>
    <row r="1388" spans="1:33" x14ac:dyDescent="0.35">
      <c r="A1388">
        <v>1387</v>
      </c>
      <c r="B1388" t="s">
        <v>74</v>
      </c>
      <c r="C1388">
        <v>95</v>
      </c>
      <c r="D1388" t="s">
        <v>21</v>
      </c>
      <c r="E1388" t="s">
        <v>22</v>
      </c>
      <c r="F1388" t="s">
        <v>23</v>
      </c>
      <c r="G1388">
        <v>36</v>
      </c>
      <c r="H1388">
        <v>283.10000000000002</v>
      </c>
      <c r="I1388">
        <v>112</v>
      </c>
      <c r="J1388">
        <v>48.13</v>
      </c>
      <c r="K1388">
        <v>286.2</v>
      </c>
      <c r="L1388">
        <v>86</v>
      </c>
      <c r="M1388">
        <v>24.33</v>
      </c>
      <c r="N1388">
        <v>261.7</v>
      </c>
      <c r="O1388">
        <v>129</v>
      </c>
      <c r="P1388">
        <v>11.78</v>
      </c>
      <c r="Q1388">
        <v>11.3</v>
      </c>
      <c r="R1388">
        <v>3</v>
      </c>
      <c r="S1388">
        <v>3.05</v>
      </c>
      <c r="T1388">
        <v>3</v>
      </c>
      <c r="U1388" t="s">
        <v>22</v>
      </c>
      <c r="V1388">
        <f>IF(tbl_Customers[[#This Row],[churn]] = "yes", 1, 0)</f>
        <v>0</v>
      </c>
      <c r="W1388" t="str">
        <f>IF(tbl_Customers[[#This Row],[number_customer_service_calls]] &lt;= 1, "0-1 Calls", IF(tbl_Customers[[#This Row],[number_customer_service_calls]] &lt;= 3, "2-3 Calls", IF(tbl_Customers[[#This Row],[number_customer_service_calls]] &lt;=5, "4-5 Calls", "6+ Calls")))</f>
        <v>2-3 Calls</v>
      </c>
      <c r="X1388" t="str">
        <f>IF(tbl_Customers[[#This Row],[account_length]] &lt;= 50, "0-50", IF(tbl_Customers[[#This Row],[account_length]] &lt;=100, "51-100", IF(tbl_Customers[[#This Row],[account_length]] &lt;= 150, "101-150", "151+")))</f>
        <v>51-100</v>
      </c>
      <c r="Y1388" t="str">
        <f>IF(tbl_Customers[[#This Row],[total_intl_charge]] &lt;= 3, "Low Charges", "High Charges")</f>
        <v>High Charges</v>
      </c>
      <c r="Z1388" t="str">
        <f>IF(tbl_Customers[[#This Row],[total_eve_calls]]&lt;=80,"Low Calls",
IF(tbl_Customers[[#This Row],[total_eve_calls]]&lt;=120,"Medium Calls","High Calls"))</f>
        <v>Medium Calls</v>
      </c>
      <c r="AA1388" t="str">
        <f>IF(tbl_Customers[[#This Row],[total_eve_charge]]&lt;=15,"Low Charges",
IF(tbl_Customers[[#This Row],[total_eve_charge]]&lt;=20,"Medium Charges","High Charges"))</f>
        <v>High Charges</v>
      </c>
      <c r="AB13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8" t="str">
        <f>IF(tbl_Customers[[#This Row],[number_vmail_messages]] = 0, "No Usage", IF(tbl_Customers[[#This Row],[number_vmail_messages]] &lt;= 20, "Low Usage", IF(tbl_Customers[[#This Row],[number_vmail_messages]] &lt;= 40, "Medium Usgae", "High Usage")))</f>
        <v>Medium Usgae</v>
      </c>
      <c r="AD1388" t="str">
        <f>IF(tbl_Customers[[#This Row],[total_day_minutes]]&lt;=150,"Low Usage", IF(tbl_Customers[[#This Row],[total_day_minutes]]&lt;=200,"Medium Usage", IF(tbl_Customers[[#This Row],[total_day_minutes]]&lt;=250,"High Usage","Very High Usage")))</f>
        <v>Very High Usage</v>
      </c>
      <c r="AE1388" t="str">
        <f>IF(tbl_Customers[[#This Row],[total_intl_calls]]&lt;=5,"Low Calls", IF(tbl_Customers[[#This Row],[total_intl_calls]]&lt;=10, "Medium Calls", "High Calls"))</f>
        <v>Low Calls</v>
      </c>
      <c r="AF13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88" s="36" t="str">
        <f>IF(tbl_Customers[[#This Row],[Churn_Risk_Score]]&gt;=10,"High Risk", IF(tbl_Customers[[#This Row],[Churn_Risk_Score]]&gt;=5,"Medium Risk","Low Risk"))</f>
        <v>Medium Risk</v>
      </c>
    </row>
    <row r="1389" spans="1:33" x14ac:dyDescent="0.35">
      <c r="A1389">
        <v>1388</v>
      </c>
      <c r="B1389" t="s">
        <v>60</v>
      </c>
      <c r="C1389">
        <v>173</v>
      </c>
      <c r="D1389" t="s">
        <v>28</v>
      </c>
      <c r="E1389" t="s">
        <v>22</v>
      </c>
      <c r="F1389" t="s">
        <v>22</v>
      </c>
      <c r="G1389">
        <v>0</v>
      </c>
      <c r="H1389">
        <v>291.8</v>
      </c>
      <c r="I1389">
        <v>143</v>
      </c>
      <c r="J1389">
        <v>49.61</v>
      </c>
      <c r="K1389">
        <v>214.3</v>
      </c>
      <c r="L1389">
        <v>134</v>
      </c>
      <c r="M1389">
        <v>18.22</v>
      </c>
      <c r="N1389">
        <v>151.19999999999999</v>
      </c>
      <c r="O1389">
        <v>119</v>
      </c>
      <c r="P1389">
        <v>6.8</v>
      </c>
      <c r="Q1389">
        <v>9.9</v>
      </c>
      <c r="R1389">
        <v>2</v>
      </c>
      <c r="S1389">
        <v>2.67</v>
      </c>
      <c r="T1389">
        <v>0</v>
      </c>
      <c r="U1389" t="s">
        <v>23</v>
      </c>
      <c r="V1389">
        <f>IF(tbl_Customers[[#This Row],[churn]] = "yes", 1, 0)</f>
        <v>1</v>
      </c>
      <c r="W1389" t="str">
        <f>IF(tbl_Customers[[#This Row],[number_customer_service_calls]] &lt;= 1, "0-1 Calls", IF(tbl_Customers[[#This Row],[number_customer_service_calls]] &lt;= 3, "2-3 Calls", IF(tbl_Customers[[#This Row],[number_customer_service_calls]] &lt;=5, "4-5 Calls", "6+ Calls")))</f>
        <v>0-1 Calls</v>
      </c>
      <c r="X1389" t="str">
        <f>IF(tbl_Customers[[#This Row],[account_length]] &lt;= 50, "0-50", IF(tbl_Customers[[#This Row],[account_length]] &lt;=100, "51-100", IF(tbl_Customers[[#This Row],[account_length]] &lt;= 150, "101-150", "151+")))</f>
        <v>151+</v>
      </c>
      <c r="Y1389" t="str">
        <f>IF(tbl_Customers[[#This Row],[total_intl_charge]] &lt;= 3, "Low Charges", "High Charges")</f>
        <v>Low Charges</v>
      </c>
      <c r="Z1389" t="str">
        <f>IF(tbl_Customers[[#This Row],[total_eve_calls]]&lt;=80,"Low Calls",
IF(tbl_Customers[[#This Row],[total_eve_calls]]&lt;=120,"Medium Calls","High Calls"))</f>
        <v>High Calls</v>
      </c>
      <c r="AA1389" t="str">
        <f>IF(tbl_Customers[[#This Row],[total_eve_charge]]&lt;=15,"Low Charges",
IF(tbl_Customers[[#This Row],[total_eve_charge]]&lt;=20,"Medium Charges","High Charges"))</f>
        <v>Medium Charges</v>
      </c>
      <c r="AB13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9" t="str">
        <f>IF(tbl_Customers[[#This Row],[number_vmail_messages]] = 0, "No Usage", IF(tbl_Customers[[#This Row],[number_vmail_messages]] &lt;= 20, "Low Usage", IF(tbl_Customers[[#This Row],[number_vmail_messages]] &lt;= 40, "Medium Usgae", "High Usage")))</f>
        <v>No Usage</v>
      </c>
      <c r="AD1389" t="str">
        <f>IF(tbl_Customers[[#This Row],[total_day_minutes]]&lt;=150,"Low Usage", IF(tbl_Customers[[#This Row],[total_day_minutes]]&lt;=200,"Medium Usage", IF(tbl_Customers[[#This Row],[total_day_minutes]]&lt;=250,"High Usage","Very High Usage")))</f>
        <v>Very High Usage</v>
      </c>
      <c r="AE1389" t="str">
        <f>IF(tbl_Customers[[#This Row],[total_intl_calls]]&lt;=5,"Low Calls", IF(tbl_Customers[[#This Row],[total_intl_calls]]&lt;=10, "Medium Calls", "High Calls"))</f>
        <v>Low Calls</v>
      </c>
      <c r="AF13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389" s="36" t="str">
        <f>IF(tbl_Customers[[#This Row],[Churn_Risk_Score]]&gt;=10,"High Risk", IF(tbl_Customers[[#This Row],[Churn_Risk_Score]]&gt;=5,"Medium Risk","Low Risk"))</f>
        <v>Medium Risk</v>
      </c>
    </row>
    <row r="1390" spans="1:33" x14ac:dyDescent="0.35">
      <c r="A1390">
        <v>1389</v>
      </c>
      <c r="B1390" t="s">
        <v>29</v>
      </c>
      <c r="C1390">
        <v>110</v>
      </c>
      <c r="D1390" t="s">
        <v>25</v>
      </c>
      <c r="E1390" t="s">
        <v>22</v>
      </c>
      <c r="F1390" t="s">
        <v>22</v>
      </c>
      <c r="G1390">
        <v>0</v>
      </c>
      <c r="H1390">
        <v>222.7</v>
      </c>
      <c r="I1390">
        <v>94</v>
      </c>
      <c r="J1390">
        <v>37.86</v>
      </c>
      <c r="K1390">
        <v>105.8</v>
      </c>
      <c r="L1390">
        <v>98</v>
      </c>
      <c r="M1390">
        <v>8.99</v>
      </c>
      <c r="N1390">
        <v>214.8</v>
      </c>
      <c r="O1390">
        <v>78</v>
      </c>
      <c r="P1390">
        <v>9.67</v>
      </c>
      <c r="Q1390">
        <v>13.5</v>
      </c>
      <c r="R1390">
        <v>4</v>
      </c>
      <c r="S1390">
        <v>3.65</v>
      </c>
      <c r="T1390">
        <v>1</v>
      </c>
      <c r="U1390" t="s">
        <v>22</v>
      </c>
      <c r="V1390">
        <f>IF(tbl_Customers[[#This Row],[churn]] = "yes", 1, 0)</f>
        <v>0</v>
      </c>
      <c r="W1390" t="str">
        <f>IF(tbl_Customers[[#This Row],[number_customer_service_calls]] &lt;= 1, "0-1 Calls", IF(tbl_Customers[[#This Row],[number_customer_service_calls]] &lt;= 3, "2-3 Calls", IF(tbl_Customers[[#This Row],[number_customer_service_calls]] &lt;=5, "4-5 Calls", "6+ Calls")))</f>
        <v>0-1 Calls</v>
      </c>
      <c r="X1390" t="str">
        <f>IF(tbl_Customers[[#This Row],[account_length]] &lt;= 50, "0-50", IF(tbl_Customers[[#This Row],[account_length]] &lt;=100, "51-100", IF(tbl_Customers[[#This Row],[account_length]] &lt;= 150, "101-150", "151+")))</f>
        <v>101-150</v>
      </c>
      <c r="Y1390" t="str">
        <f>IF(tbl_Customers[[#This Row],[total_intl_charge]] &lt;= 3, "Low Charges", "High Charges")</f>
        <v>High Charges</v>
      </c>
      <c r="Z1390" t="str">
        <f>IF(tbl_Customers[[#This Row],[total_eve_calls]]&lt;=80,"Low Calls",
IF(tbl_Customers[[#This Row],[total_eve_calls]]&lt;=120,"Medium Calls","High Calls"))</f>
        <v>Medium Calls</v>
      </c>
      <c r="AA1390" t="str">
        <f>IF(tbl_Customers[[#This Row],[total_eve_charge]]&lt;=15,"Low Charges",
IF(tbl_Customers[[#This Row],[total_eve_charge]]&lt;=20,"Medium Charges","High Charges"))</f>
        <v>Low Charges</v>
      </c>
      <c r="AB13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0" t="str">
        <f>IF(tbl_Customers[[#This Row],[number_vmail_messages]] = 0, "No Usage", IF(tbl_Customers[[#This Row],[number_vmail_messages]] &lt;= 20, "Low Usage", IF(tbl_Customers[[#This Row],[number_vmail_messages]] &lt;= 40, "Medium Usgae", "High Usage")))</f>
        <v>No Usage</v>
      </c>
      <c r="AD1390" t="str">
        <f>IF(tbl_Customers[[#This Row],[total_day_minutes]]&lt;=150,"Low Usage", IF(tbl_Customers[[#This Row],[total_day_minutes]]&lt;=200,"Medium Usage", IF(tbl_Customers[[#This Row],[total_day_minutes]]&lt;=250,"High Usage","Very High Usage")))</f>
        <v>High Usage</v>
      </c>
      <c r="AE1390" t="str">
        <f>IF(tbl_Customers[[#This Row],[total_intl_calls]]&lt;=5,"Low Calls", IF(tbl_Customers[[#This Row],[total_intl_calls]]&lt;=10, "Medium Calls", "High Calls"))</f>
        <v>Low Calls</v>
      </c>
      <c r="AF13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90" s="36" t="str">
        <f>IF(tbl_Customers[[#This Row],[Churn_Risk_Score]]&gt;=10,"High Risk", IF(tbl_Customers[[#This Row],[Churn_Risk_Score]]&gt;=5,"Medium Risk","Low Risk"))</f>
        <v>Low Risk</v>
      </c>
    </row>
    <row r="1391" spans="1:33" x14ac:dyDescent="0.35">
      <c r="A1391">
        <v>1390</v>
      </c>
      <c r="B1391" t="s">
        <v>38</v>
      </c>
      <c r="C1391">
        <v>102</v>
      </c>
      <c r="D1391" t="s">
        <v>28</v>
      </c>
      <c r="E1391" t="s">
        <v>22</v>
      </c>
      <c r="F1391" t="s">
        <v>22</v>
      </c>
      <c r="G1391">
        <v>0</v>
      </c>
      <c r="H1391">
        <v>174.5</v>
      </c>
      <c r="I1391">
        <v>79</v>
      </c>
      <c r="J1391">
        <v>29.67</v>
      </c>
      <c r="K1391">
        <v>236.8</v>
      </c>
      <c r="L1391">
        <v>136</v>
      </c>
      <c r="M1391">
        <v>20.13</v>
      </c>
      <c r="N1391">
        <v>270.39999999999998</v>
      </c>
      <c r="O1391">
        <v>110</v>
      </c>
      <c r="P1391">
        <v>12.17</v>
      </c>
      <c r="Q1391">
        <v>8.5</v>
      </c>
      <c r="R1391">
        <v>5</v>
      </c>
      <c r="S1391">
        <v>2.2999999999999998</v>
      </c>
      <c r="T1391">
        <v>0</v>
      </c>
      <c r="U1391" t="s">
        <v>22</v>
      </c>
      <c r="V1391">
        <f>IF(tbl_Customers[[#This Row],[churn]] = "yes", 1, 0)</f>
        <v>0</v>
      </c>
      <c r="W1391" t="str">
        <f>IF(tbl_Customers[[#This Row],[number_customer_service_calls]] &lt;= 1, "0-1 Calls", IF(tbl_Customers[[#This Row],[number_customer_service_calls]] &lt;= 3, "2-3 Calls", IF(tbl_Customers[[#This Row],[number_customer_service_calls]] &lt;=5, "4-5 Calls", "6+ Calls")))</f>
        <v>0-1 Calls</v>
      </c>
      <c r="X1391" t="str">
        <f>IF(tbl_Customers[[#This Row],[account_length]] &lt;= 50, "0-50", IF(tbl_Customers[[#This Row],[account_length]] &lt;=100, "51-100", IF(tbl_Customers[[#This Row],[account_length]] &lt;= 150, "101-150", "151+")))</f>
        <v>101-150</v>
      </c>
      <c r="Y1391" t="str">
        <f>IF(tbl_Customers[[#This Row],[total_intl_charge]] &lt;= 3, "Low Charges", "High Charges")</f>
        <v>Low Charges</v>
      </c>
      <c r="Z1391" t="str">
        <f>IF(tbl_Customers[[#This Row],[total_eve_calls]]&lt;=80,"Low Calls",
IF(tbl_Customers[[#This Row],[total_eve_calls]]&lt;=120,"Medium Calls","High Calls"))</f>
        <v>High Calls</v>
      </c>
      <c r="AA1391" t="str">
        <f>IF(tbl_Customers[[#This Row],[total_eve_charge]]&lt;=15,"Low Charges",
IF(tbl_Customers[[#This Row],[total_eve_charge]]&lt;=20,"Medium Charges","High Charges"))</f>
        <v>High Charges</v>
      </c>
      <c r="AB13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1" t="str">
        <f>IF(tbl_Customers[[#This Row],[number_vmail_messages]] = 0, "No Usage", IF(tbl_Customers[[#This Row],[number_vmail_messages]] &lt;= 20, "Low Usage", IF(tbl_Customers[[#This Row],[number_vmail_messages]] &lt;= 40, "Medium Usgae", "High Usage")))</f>
        <v>No Usage</v>
      </c>
      <c r="AD1391" t="str">
        <f>IF(tbl_Customers[[#This Row],[total_day_minutes]]&lt;=150,"Low Usage", IF(tbl_Customers[[#This Row],[total_day_minutes]]&lt;=200,"Medium Usage", IF(tbl_Customers[[#This Row],[total_day_minutes]]&lt;=250,"High Usage","Very High Usage")))</f>
        <v>Medium Usage</v>
      </c>
      <c r="AE1391" t="str">
        <f>IF(tbl_Customers[[#This Row],[total_intl_calls]]&lt;=5,"Low Calls", IF(tbl_Customers[[#This Row],[total_intl_calls]]&lt;=10, "Medium Calls", "High Calls"))</f>
        <v>Low Calls</v>
      </c>
      <c r="AF13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91" s="36" t="str">
        <f>IF(tbl_Customers[[#This Row],[Churn_Risk_Score]]&gt;=10,"High Risk", IF(tbl_Customers[[#This Row],[Churn_Risk_Score]]&gt;=5,"Medium Risk","Low Risk"))</f>
        <v>Low Risk</v>
      </c>
    </row>
    <row r="1392" spans="1:33" x14ac:dyDescent="0.35">
      <c r="A1392">
        <v>1391</v>
      </c>
      <c r="B1392" t="s">
        <v>46</v>
      </c>
      <c r="C1392">
        <v>130</v>
      </c>
      <c r="D1392" t="s">
        <v>25</v>
      </c>
      <c r="E1392" t="s">
        <v>22</v>
      </c>
      <c r="F1392" t="s">
        <v>22</v>
      </c>
      <c r="G1392">
        <v>0</v>
      </c>
      <c r="H1392">
        <v>68.400000000000006</v>
      </c>
      <c r="I1392">
        <v>86</v>
      </c>
      <c r="J1392">
        <v>11.63</v>
      </c>
      <c r="K1392">
        <v>193.3</v>
      </c>
      <c r="L1392">
        <v>110</v>
      </c>
      <c r="M1392">
        <v>16.43</v>
      </c>
      <c r="N1392">
        <v>171.5</v>
      </c>
      <c r="O1392">
        <v>139</v>
      </c>
      <c r="P1392">
        <v>7.72</v>
      </c>
      <c r="Q1392">
        <v>10.4</v>
      </c>
      <c r="R1392">
        <v>4</v>
      </c>
      <c r="S1392">
        <v>2.81</v>
      </c>
      <c r="T1392">
        <v>0</v>
      </c>
      <c r="U1392" t="s">
        <v>22</v>
      </c>
      <c r="V1392">
        <f>IF(tbl_Customers[[#This Row],[churn]] = "yes", 1, 0)</f>
        <v>0</v>
      </c>
      <c r="W1392" t="str">
        <f>IF(tbl_Customers[[#This Row],[number_customer_service_calls]] &lt;= 1, "0-1 Calls", IF(tbl_Customers[[#This Row],[number_customer_service_calls]] &lt;= 3, "2-3 Calls", IF(tbl_Customers[[#This Row],[number_customer_service_calls]] &lt;=5, "4-5 Calls", "6+ Calls")))</f>
        <v>0-1 Calls</v>
      </c>
      <c r="X1392" t="str">
        <f>IF(tbl_Customers[[#This Row],[account_length]] &lt;= 50, "0-50", IF(tbl_Customers[[#This Row],[account_length]] &lt;=100, "51-100", IF(tbl_Customers[[#This Row],[account_length]] &lt;= 150, "101-150", "151+")))</f>
        <v>101-150</v>
      </c>
      <c r="Y1392" t="str">
        <f>IF(tbl_Customers[[#This Row],[total_intl_charge]] &lt;= 3, "Low Charges", "High Charges")</f>
        <v>Low Charges</v>
      </c>
      <c r="Z1392" t="str">
        <f>IF(tbl_Customers[[#This Row],[total_eve_calls]]&lt;=80,"Low Calls",
IF(tbl_Customers[[#This Row],[total_eve_calls]]&lt;=120,"Medium Calls","High Calls"))</f>
        <v>Medium Calls</v>
      </c>
      <c r="AA1392" t="str">
        <f>IF(tbl_Customers[[#This Row],[total_eve_charge]]&lt;=15,"Low Charges",
IF(tbl_Customers[[#This Row],[total_eve_charge]]&lt;=20,"Medium Charges","High Charges"))</f>
        <v>Medium Charges</v>
      </c>
      <c r="AB13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2" t="str">
        <f>IF(tbl_Customers[[#This Row],[number_vmail_messages]] = 0, "No Usage", IF(tbl_Customers[[#This Row],[number_vmail_messages]] &lt;= 20, "Low Usage", IF(tbl_Customers[[#This Row],[number_vmail_messages]] &lt;= 40, "Medium Usgae", "High Usage")))</f>
        <v>No Usage</v>
      </c>
      <c r="AD1392" t="str">
        <f>IF(tbl_Customers[[#This Row],[total_day_minutes]]&lt;=150,"Low Usage", IF(tbl_Customers[[#This Row],[total_day_minutes]]&lt;=200,"Medium Usage", IF(tbl_Customers[[#This Row],[total_day_minutes]]&lt;=250,"High Usage","Very High Usage")))</f>
        <v>Low Usage</v>
      </c>
      <c r="AE1392" t="str">
        <f>IF(tbl_Customers[[#This Row],[total_intl_calls]]&lt;=5,"Low Calls", IF(tbl_Customers[[#This Row],[total_intl_calls]]&lt;=10, "Medium Calls", "High Calls"))</f>
        <v>Low Calls</v>
      </c>
      <c r="AF13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92" s="36" t="str">
        <f>IF(tbl_Customers[[#This Row],[Churn_Risk_Score]]&gt;=10,"High Risk", IF(tbl_Customers[[#This Row],[Churn_Risk_Score]]&gt;=5,"Medium Risk","Low Risk"))</f>
        <v>Low Risk</v>
      </c>
    </row>
    <row r="1393" spans="1:33" x14ac:dyDescent="0.35">
      <c r="A1393">
        <v>1392</v>
      </c>
      <c r="B1393" t="s">
        <v>26</v>
      </c>
      <c r="C1393">
        <v>91</v>
      </c>
      <c r="D1393" t="s">
        <v>25</v>
      </c>
      <c r="E1393" t="s">
        <v>22</v>
      </c>
      <c r="F1393" t="s">
        <v>23</v>
      </c>
      <c r="G1393">
        <v>31</v>
      </c>
      <c r="H1393">
        <v>273</v>
      </c>
      <c r="I1393">
        <v>78</v>
      </c>
      <c r="J1393">
        <v>46.41</v>
      </c>
      <c r="K1393">
        <v>215.5</v>
      </c>
      <c r="L1393">
        <v>98</v>
      </c>
      <c r="M1393">
        <v>18.32</v>
      </c>
      <c r="N1393">
        <v>104.7</v>
      </c>
      <c r="O1393">
        <v>114</v>
      </c>
      <c r="P1393">
        <v>4.71</v>
      </c>
      <c r="Q1393">
        <v>9.6</v>
      </c>
      <c r="R1393">
        <v>2</v>
      </c>
      <c r="S1393">
        <v>2.59</v>
      </c>
      <c r="T1393">
        <v>1</v>
      </c>
      <c r="U1393" t="s">
        <v>22</v>
      </c>
      <c r="V1393">
        <f>IF(tbl_Customers[[#This Row],[churn]] = "yes", 1, 0)</f>
        <v>0</v>
      </c>
      <c r="W1393" t="str">
        <f>IF(tbl_Customers[[#This Row],[number_customer_service_calls]] &lt;= 1, "0-1 Calls", IF(tbl_Customers[[#This Row],[number_customer_service_calls]] &lt;= 3, "2-3 Calls", IF(tbl_Customers[[#This Row],[number_customer_service_calls]] &lt;=5, "4-5 Calls", "6+ Calls")))</f>
        <v>0-1 Calls</v>
      </c>
      <c r="X1393" t="str">
        <f>IF(tbl_Customers[[#This Row],[account_length]] &lt;= 50, "0-50", IF(tbl_Customers[[#This Row],[account_length]] &lt;=100, "51-100", IF(tbl_Customers[[#This Row],[account_length]] &lt;= 150, "101-150", "151+")))</f>
        <v>51-100</v>
      </c>
      <c r="Y1393" t="str">
        <f>IF(tbl_Customers[[#This Row],[total_intl_charge]] &lt;= 3, "Low Charges", "High Charges")</f>
        <v>Low Charges</v>
      </c>
      <c r="Z1393" t="str">
        <f>IF(tbl_Customers[[#This Row],[total_eve_calls]]&lt;=80,"Low Calls",
IF(tbl_Customers[[#This Row],[total_eve_calls]]&lt;=120,"Medium Calls","High Calls"))</f>
        <v>Medium Calls</v>
      </c>
      <c r="AA1393" t="str">
        <f>IF(tbl_Customers[[#This Row],[total_eve_charge]]&lt;=15,"Low Charges",
IF(tbl_Customers[[#This Row],[total_eve_charge]]&lt;=20,"Medium Charges","High Charges"))</f>
        <v>Medium Charges</v>
      </c>
      <c r="AB13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93" t="str">
        <f>IF(tbl_Customers[[#This Row],[number_vmail_messages]] = 0, "No Usage", IF(tbl_Customers[[#This Row],[number_vmail_messages]] &lt;= 20, "Low Usage", IF(tbl_Customers[[#This Row],[number_vmail_messages]] &lt;= 40, "Medium Usgae", "High Usage")))</f>
        <v>Medium Usgae</v>
      </c>
      <c r="AD1393" t="str">
        <f>IF(tbl_Customers[[#This Row],[total_day_minutes]]&lt;=150,"Low Usage", IF(tbl_Customers[[#This Row],[total_day_minutes]]&lt;=200,"Medium Usage", IF(tbl_Customers[[#This Row],[total_day_minutes]]&lt;=250,"High Usage","Very High Usage")))</f>
        <v>Very High Usage</v>
      </c>
      <c r="AE1393" t="str">
        <f>IF(tbl_Customers[[#This Row],[total_intl_calls]]&lt;=5,"Low Calls", IF(tbl_Customers[[#This Row],[total_intl_calls]]&lt;=10, "Medium Calls", "High Calls"))</f>
        <v>Low Calls</v>
      </c>
      <c r="AF13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93" s="36" t="str">
        <f>IF(tbl_Customers[[#This Row],[Churn_Risk_Score]]&gt;=10,"High Risk", IF(tbl_Customers[[#This Row],[Churn_Risk_Score]]&gt;=5,"Medium Risk","Low Risk"))</f>
        <v>Low Risk</v>
      </c>
    </row>
    <row r="1394" spans="1:33" x14ac:dyDescent="0.35">
      <c r="A1394">
        <v>1393</v>
      </c>
      <c r="B1394" t="s">
        <v>74</v>
      </c>
      <c r="C1394">
        <v>64</v>
      </c>
      <c r="D1394" t="s">
        <v>21</v>
      </c>
      <c r="E1394" t="s">
        <v>23</v>
      </c>
      <c r="F1394" t="s">
        <v>22</v>
      </c>
      <c r="G1394">
        <v>0</v>
      </c>
      <c r="H1394">
        <v>225.3</v>
      </c>
      <c r="I1394">
        <v>134</v>
      </c>
      <c r="J1394">
        <v>38.299999999999997</v>
      </c>
      <c r="K1394">
        <v>108.2</v>
      </c>
      <c r="L1394">
        <v>87</v>
      </c>
      <c r="M1394">
        <v>9.1999999999999993</v>
      </c>
      <c r="N1394">
        <v>139.6</v>
      </c>
      <c r="O1394">
        <v>132</v>
      </c>
      <c r="P1394">
        <v>6.28</v>
      </c>
      <c r="Q1394">
        <v>17.3</v>
      </c>
      <c r="R1394">
        <v>9</v>
      </c>
      <c r="S1394">
        <v>4.67</v>
      </c>
      <c r="T1394">
        <v>1</v>
      </c>
      <c r="U1394" t="s">
        <v>23</v>
      </c>
      <c r="V1394">
        <f>IF(tbl_Customers[[#This Row],[churn]] = "yes", 1, 0)</f>
        <v>1</v>
      </c>
      <c r="W1394" t="str">
        <f>IF(tbl_Customers[[#This Row],[number_customer_service_calls]] &lt;= 1, "0-1 Calls", IF(tbl_Customers[[#This Row],[number_customer_service_calls]] &lt;= 3, "2-3 Calls", IF(tbl_Customers[[#This Row],[number_customer_service_calls]] &lt;=5, "4-5 Calls", "6+ Calls")))</f>
        <v>0-1 Calls</v>
      </c>
      <c r="X1394" t="str">
        <f>IF(tbl_Customers[[#This Row],[account_length]] &lt;= 50, "0-50", IF(tbl_Customers[[#This Row],[account_length]] &lt;=100, "51-100", IF(tbl_Customers[[#This Row],[account_length]] &lt;= 150, "101-150", "151+")))</f>
        <v>51-100</v>
      </c>
      <c r="Y1394" t="str">
        <f>IF(tbl_Customers[[#This Row],[total_intl_charge]] &lt;= 3, "Low Charges", "High Charges")</f>
        <v>High Charges</v>
      </c>
      <c r="Z1394" t="str">
        <f>IF(tbl_Customers[[#This Row],[total_eve_calls]]&lt;=80,"Low Calls",
IF(tbl_Customers[[#This Row],[total_eve_calls]]&lt;=120,"Medium Calls","High Calls"))</f>
        <v>Medium Calls</v>
      </c>
      <c r="AA1394" t="str">
        <f>IF(tbl_Customers[[#This Row],[total_eve_charge]]&lt;=15,"Low Charges",
IF(tbl_Customers[[#This Row],[total_eve_charge]]&lt;=20,"Medium Charges","High Charges"))</f>
        <v>Low Charges</v>
      </c>
      <c r="AB13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4" t="str">
        <f>IF(tbl_Customers[[#This Row],[number_vmail_messages]] = 0, "No Usage", IF(tbl_Customers[[#This Row],[number_vmail_messages]] &lt;= 20, "Low Usage", IF(tbl_Customers[[#This Row],[number_vmail_messages]] &lt;= 40, "Medium Usgae", "High Usage")))</f>
        <v>No Usage</v>
      </c>
      <c r="AD1394" t="str">
        <f>IF(tbl_Customers[[#This Row],[total_day_minutes]]&lt;=150,"Low Usage", IF(tbl_Customers[[#This Row],[total_day_minutes]]&lt;=200,"Medium Usage", IF(tbl_Customers[[#This Row],[total_day_minutes]]&lt;=250,"High Usage","Very High Usage")))</f>
        <v>High Usage</v>
      </c>
      <c r="AE1394" t="str">
        <f>IF(tbl_Customers[[#This Row],[total_intl_calls]]&lt;=5,"Low Calls", IF(tbl_Customers[[#This Row],[total_intl_calls]]&lt;=10, "Medium Calls", "High Calls"))</f>
        <v>Medium Calls</v>
      </c>
      <c r="AF13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94" s="36" t="str">
        <f>IF(tbl_Customers[[#This Row],[Churn_Risk_Score]]&gt;=10,"High Risk", IF(tbl_Customers[[#This Row],[Churn_Risk_Score]]&gt;=5,"Medium Risk","Low Risk"))</f>
        <v>Medium Risk</v>
      </c>
    </row>
    <row r="1395" spans="1:33" x14ac:dyDescent="0.35">
      <c r="A1395">
        <v>1394</v>
      </c>
      <c r="B1395" t="s">
        <v>71</v>
      </c>
      <c r="C1395">
        <v>176</v>
      </c>
      <c r="D1395" t="s">
        <v>21</v>
      </c>
      <c r="E1395" t="s">
        <v>22</v>
      </c>
      <c r="F1395" t="s">
        <v>23</v>
      </c>
      <c r="G1395">
        <v>23</v>
      </c>
      <c r="H1395">
        <v>283.2</v>
      </c>
      <c r="I1395">
        <v>130</v>
      </c>
      <c r="J1395">
        <v>48.14</v>
      </c>
      <c r="K1395">
        <v>162.6</v>
      </c>
      <c r="L1395">
        <v>74</v>
      </c>
      <c r="M1395">
        <v>13.82</v>
      </c>
      <c r="N1395">
        <v>177.7</v>
      </c>
      <c r="O1395">
        <v>104</v>
      </c>
      <c r="P1395">
        <v>8</v>
      </c>
      <c r="Q1395">
        <v>7.2</v>
      </c>
      <c r="R1395">
        <v>6</v>
      </c>
      <c r="S1395">
        <v>1.94</v>
      </c>
      <c r="T1395">
        <v>1</v>
      </c>
      <c r="U1395" t="s">
        <v>22</v>
      </c>
      <c r="V1395">
        <f>IF(tbl_Customers[[#This Row],[churn]] = "yes", 1, 0)</f>
        <v>0</v>
      </c>
      <c r="W1395" t="str">
        <f>IF(tbl_Customers[[#This Row],[number_customer_service_calls]] &lt;= 1, "0-1 Calls", IF(tbl_Customers[[#This Row],[number_customer_service_calls]] &lt;= 3, "2-3 Calls", IF(tbl_Customers[[#This Row],[number_customer_service_calls]] &lt;=5, "4-5 Calls", "6+ Calls")))</f>
        <v>0-1 Calls</v>
      </c>
      <c r="X1395" t="str">
        <f>IF(tbl_Customers[[#This Row],[account_length]] &lt;= 50, "0-50", IF(tbl_Customers[[#This Row],[account_length]] &lt;=100, "51-100", IF(tbl_Customers[[#This Row],[account_length]] &lt;= 150, "101-150", "151+")))</f>
        <v>151+</v>
      </c>
      <c r="Y1395" t="str">
        <f>IF(tbl_Customers[[#This Row],[total_intl_charge]] &lt;= 3, "Low Charges", "High Charges")</f>
        <v>Low Charges</v>
      </c>
      <c r="Z1395" t="str">
        <f>IF(tbl_Customers[[#This Row],[total_eve_calls]]&lt;=80,"Low Calls",
IF(tbl_Customers[[#This Row],[total_eve_calls]]&lt;=120,"Medium Calls","High Calls"))</f>
        <v>Low Calls</v>
      </c>
      <c r="AA1395" t="str">
        <f>IF(tbl_Customers[[#This Row],[total_eve_charge]]&lt;=15,"Low Charges",
IF(tbl_Customers[[#This Row],[total_eve_charge]]&lt;=20,"Medium Charges","High Charges"))</f>
        <v>Low Charges</v>
      </c>
      <c r="AB13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5" t="str">
        <f>IF(tbl_Customers[[#This Row],[number_vmail_messages]] = 0, "No Usage", IF(tbl_Customers[[#This Row],[number_vmail_messages]] &lt;= 20, "Low Usage", IF(tbl_Customers[[#This Row],[number_vmail_messages]] &lt;= 40, "Medium Usgae", "High Usage")))</f>
        <v>Medium Usgae</v>
      </c>
      <c r="AD1395" t="str">
        <f>IF(tbl_Customers[[#This Row],[total_day_minutes]]&lt;=150,"Low Usage", IF(tbl_Customers[[#This Row],[total_day_minutes]]&lt;=200,"Medium Usage", IF(tbl_Customers[[#This Row],[total_day_minutes]]&lt;=250,"High Usage","Very High Usage")))</f>
        <v>Very High Usage</v>
      </c>
      <c r="AE1395" t="str">
        <f>IF(tbl_Customers[[#This Row],[total_intl_calls]]&lt;=5,"Low Calls", IF(tbl_Customers[[#This Row],[total_intl_calls]]&lt;=10, "Medium Calls", "High Calls"))</f>
        <v>Medium Calls</v>
      </c>
      <c r="AF13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95" s="36" t="str">
        <f>IF(tbl_Customers[[#This Row],[Churn_Risk_Score]]&gt;=10,"High Risk", IF(tbl_Customers[[#This Row],[Churn_Risk_Score]]&gt;=5,"Medium Risk","Low Risk"))</f>
        <v>Low Risk</v>
      </c>
    </row>
    <row r="1396" spans="1:33" x14ac:dyDescent="0.35">
      <c r="A1396">
        <v>1395</v>
      </c>
      <c r="B1396" t="s">
        <v>49</v>
      </c>
      <c r="C1396">
        <v>93</v>
      </c>
      <c r="D1396" t="s">
        <v>28</v>
      </c>
      <c r="E1396" t="s">
        <v>23</v>
      </c>
      <c r="F1396" t="s">
        <v>22</v>
      </c>
      <c r="G1396">
        <v>0</v>
      </c>
      <c r="H1396">
        <v>131.4</v>
      </c>
      <c r="I1396">
        <v>78</v>
      </c>
      <c r="J1396">
        <v>22.34</v>
      </c>
      <c r="K1396">
        <v>219.7</v>
      </c>
      <c r="L1396">
        <v>106</v>
      </c>
      <c r="M1396">
        <v>18.670000000000002</v>
      </c>
      <c r="N1396">
        <v>155.69999999999999</v>
      </c>
      <c r="O1396">
        <v>103</v>
      </c>
      <c r="P1396">
        <v>7.01</v>
      </c>
      <c r="Q1396">
        <v>11.1</v>
      </c>
      <c r="R1396">
        <v>2</v>
      </c>
      <c r="S1396">
        <v>3</v>
      </c>
      <c r="T1396">
        <v>1</v>
      </c>
      <c r="U1396" t="s">
        <v>23</v>
      </c>
      <c r="V1396">
        <f>IF(tbl_Customers[[#This Row],[churn]] = "yes", 1, 0)</f>
        <v>1</v>
      </c>
      <c r="W1396" t="str">
        <f>IF(tbl_Customers[[#This Row],[number_customer_service_calls]] &lt;= 1, "0-1 Calls", IF(tbl_Customers[[#This Row],[number_customer_service_calls]] &lt;= 3, "2-3 Calls", IF(tbl_Customers[[#This Row],[number_customer_service_calls]] &lt;=5, "4-5 Calls", "6+ Calls")))</f>
        <v>0-1 Calls</v>
      </c>
      <c r="X1396" t="str">
        <f>IF(tbl_Customers[[#This Row],[account_length]] &lt;= 50, "0-50", IF(tbl_Customers[[#This Row],[account_length]] &lt;=100, "51-100", IF(tbl_Customers[[#This Row],[account_length]] &lt;= 150, "101-150", "151+")))</f>
        <v>51-100</v>
      </c>
      <c r="Y1396" t="str">
        <f>IF(tbl_Customers[[#This Row],[total_intl_charge]] &lt;= 3, "Low Charges", "High Charges")</f>
        <v>Low Charges</v>
      </c>
      <c r="Z1396" t="str">
        <f>IF(tbl_Customers[[#This Row],[total_eve_calls]]&lt;=80,"Low Calls",
IF(tbl_Customers[[#This Row],[total_eve_calls]]&lt;=120,"Medium Calls","High Calls"))</f>
        <v>Medium Calls</v>
      </c>
      <c r="AA1396" t="str">
        <f>IF(tbl_Customers[[#This Row],[total_eve_charge]]&lt;=15,"Low Charges",
IF(tbl_Customers[[#This Row],[total_eve_charge]]&lt;=20,"Medium Charges","High Charges"))</f>
        <v>Medium Charges</v>
      </c>
      <c r="AB13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6" t="str">
        <f>IF(tbl_Customers[[#This Row],[number_vmail_messages]] = 0, "No Usage", IF(tbl_Customers[[#This Row],[number_vmail_messages]] &lt;= 20, "Low Usage", IF(tbl_Customers[[#This Row],[number_vmail_messages]] &lt;= 40, "Medium Usgae", "High Usage")))</f>
        <v>No Usage</v>
      </c>
      <c r="AD1396" t="str">
        <f>IF(tbl_Customers[[#This Row],[total_day_minutes]]&lt;=150,"Low Usage", IF(tbl_Customers[[#This Row],[total_day_minutes]]&lt;=200,"Medium Usage", IF(tbl_Customers[[#This Row],[total_day_minutes]]&lt;=250,"High Usage","Very High Usage")))</f>
        <v>Low Usage</v>
      </c>
      <c r="AE1396" t="str">
        <f>IF(tbl_Customers[[#This Row],[total_intl_calls]]&lt;=5,"Low Calls", IF(tbl_Customers[[#This Row],[total_intl_calls]]&lt;=10, "Medium Calls", "High Calls"))</f>
        <v>Low Calls</v>
      </c>
      <c r="AF13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96" s="36" t="str">
        <f>IF(tbl_Customers[[#This Row],[Churn_Risk_Score]]&gt;=10,"High Risk", IF(tbl_Customers[[#This Row],[Churn_Risk_Score]]&gt;=5,"Medium Risk","Low Risk"))</f>
        <v>Low Risk</v>
      </c>
    </row>
    <row r="1397" spans="1:33" x14ac:dyDescent="0.35">
      <c r="A1397">
        <v>1396</v>
      </c>
      <c r="B1397" t="s">
        <v>51</v>
      </c>
      <c r="C1397">
        <v>84</v>
      </c>
      <c r="D1397" t="s">
        <v>28</v>
      </c>
      <c r="E1397" t="s">
        <v>22</v>
      </c>
      <c r="F1397" t="s">
        <v>23</v>
      </c>
      <c r="G1397">
        <v>12</v>
      </c>
      <c r="H1397">
        <v>89.7</v>
      </c>
      <c r="I1397">
        <v>87</v>
      </c>
      <c r="J1397">
        <v>15.25</v>
      </c>
      <c r="K1397">
        <v>138.6</v>
      </c>
      <c r="L1397">
        <v>73</v>
      </c>
      <c r="M1397">
        <v>11.78</v>
      </c>
      <c r="N1397">
        <v>165.8</v>
      </c>
      <c r="O1397">
        <v>114</v>
      </c>
      <c r="P1397">
        <v>7.46</v>
      </c>
      <c r="Q1397">
        <v>10.7</v>
      </c>
      <c r="R1397">
        <v>2</v>
      </c>
      <c r="S1397">
        <v>2.89</v>
      </c>
      <c r="T1397">
        <v>1</v>
      </c>
      <c r="U1397" t="s">
        <v>22</v>
      </c>
      <c r="V1397">
        <f>IF(tbl_Customers[[#This Row],[churn]] = "yes", 1, 0)</f>
        <v>0</v>
      </c>
      <c r="W1397" t="str">
        <f>IF(tbl_Customers[[#This Row],[number_customer_service_calls]] &lt;= 1, "0-1 Calls", IF(tbl_Customers[[#This Row],[number_customer_service_calls]] &lt;= 3, "2-3 Calls", IF(tbl_Customers[[#This Row],[number_customer_service_calls]] &lt;=5, "4-5 Calls", "6+ Calls")))</f>
        <v>0-1 Calls</v>
      </c>
      <c r="X1397" t="str">
        <f>IF(tbl_Customers[[#This Row],[account_length]] &lt;= 50, "0-50", IF(tbl_Customers[[#This Row],[account_length]] &lt;=100, "51-100", IF(tbl_Customers[[#This Row],[account_length]] &lt;= 150, "101-150", "151+")))</f>
        <v>51-100</v>
      </c>
      <c r="Y1397" t="str">
        <f>IF(tbl_Customers[[#This Row],[total_intl_charge]] &lt;= 3, "Low Charges", "High Charges")</f>
        <v>Low Charges</v>
      </c>
      <c r="Z1397" t="str">
        <f>IF(tbl_Customers[[#This Row],[total_eve_calls]]&lt;=80,"Low Calls",
IF(tbl_Customers[[#This Row],[total_eve_calls]]&lt;=120,"Medium Calls","High Calls"))</f>
        <v>Low Calls</v>
      </c>
      <c r="AA1397" t="str">
        <f>IF(tbl_Customers[[#This Row],[total_eve_charge]]&lt;=15,"Low Charges",
IF(tbl_Customers[[#This Row],[total_eve_charge]]&lt;=20,"Medium Charges","High Charges"))</f>
        <v>Low Charges</v>
      </c>
      <c r="AB13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7" t="str">
        <f>IF(tbl_Customers[[#This Row],[number_vmail_messages]] = 0, "No Usage", IF(tbl_Customers[[#This Row],[number_vmail_messages]] &lt;= 20, "Low Usage", IF(tbl_Customers[[#This Row],[number_vmail_messages]] &lt;= 40, "Medium Usgae", "High Usage")))</f>
        <v>Low Usage</v>
      </c>
      <c r="AD1397" t="str">
        <f>IF(tbl_Customers[[#This Row],[total_day_minutes]]&lt;=150,"Low Usage", IF(tbl_Customers[[#This Row],[total_day_minutes]]&lt;=200,"Medium Usage", IF(tbl_Customers[[#This Row],[total_day_minutes]]&lt;=250,"High Usage","Very High Usage")))</f>
        <v>Low Usage</v>
      </c>
      <c r="AE1397" t="str">
        <f>IF(tbl_Customers[[#This Row],[total_intl_calls]]&lt;=5,"Low Calls", IF(tbl_Customers[[#This Row],[total_intl_calls]]&lt;=10, "Medium Calls", "High Calls"))</f>
        <v>Low Calls</v>
      </c>
      <c r="AF13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97" s="36" t="str">
        <f>IF(tbl_Customers[[#This Row],[Churn_Risk_Score]]&gt;=10,"High Risk", IF(tbl_Customers[[#This Row],[Churn_Risk_Score]]&gt;=5,"Medium Risk","Low Risk"))</f>
        <v>Low Risk</v>
      </c>
    </row>
    <row r="1398" spans="1:33" x14ac:dyDescent="0.35">
      <c r="A1398">
        <v>1397</v>
      </c>
      <c r="B1398" t="s">
        <v>57</v>
      </c>
      <c r="C1398">
        <v>138</v>
      </c>
      <c r="D1398" t="s">
        <v>28</v>
      </c>
      <c r="E1398" t="s">
        <v>22</v>
      </c>
      <c r="F1398" t="s">
        <v>22</v>
      </c>
      <c r="G1398">
        <v>0</v>
      </c>
      <c r="H1398">
        <v>127.1</v>
      </c>
      <c r="I1398">
        <v>102</v>
      </c>
      <c r="J1398">
        <v>21.61</v>
      </c>
      <c r="K1398">
        <v>247.7</v>
      </c>
      <c r="L1398">
        <v>106</v>
      </c>
      <c r="M1398">
        <v>21.05</v>
      </c>
      <c r="N1398">
        <v>207.7</v>
      </c>
      <c r="O1398">
        <v>75</v>
      </c>
      <c r="P1398">
        <v>9.35</v>
      </c>
      <c r="Q1398">
        <v>5</v>
      </c>
      <c r="R1398">
        <v>3</v>
      </c>
      <c r="S1398">
        <v>1.35</v>
      </c>
      <c r="T1398">
        <v>3</v>
      </c>
      <c r="U1398" t="s">
        <v>22</v>
      </c>
      <c r="V1398">
        <f>IF(tbl_Customers[[#This Row],[churn]] = "yes", 1, 0)</f>
        <v>0</v>
      </c>
      <c r="W1398" t="str">
        <f>IF(tbl_Customers[[#This Row],[number_customer_service_calls]] &lt;= 1, "0-1 Calls", IF(tbl_Customers[[#This Row],[number_customer_service_calls]] &lt;= 3, "2-3 Calls", IF(tbl_Customers[[#This Row],[number_customer_service_calls]] &lt;=5, "4-5 Calls", "6+ Calls")))</f>
        <v>2-3 Calls</v>
      </c>
      <c r="X1398" t="str">
        <f>IF(tbl_Customers[[#This Row],[account_length]] &lt;= 50, "0-50", IF(tbl_Customers[[#This Row],[account_length]] &lt;=100, "51-100", IF(tbl_Customers[[#This Row],[account_length]] &lt;= 150, "101-150", "151+")))</f>
        <v>101-150</v>
      </c>
      <c r="Y1398" t="str">
        <f>IF(tbl_Customers[[#This Row],[total_intl_charge]] &lt;= 3, "Low Charges", "High Charges")</f>
        <v>Low Charges</v>
      </c>
      <c r="Z1398" t="str">
        <f>IF(tbl_Customers[[#This Row],[total_eve_calls]]&lt;=80,"Low Calls",
IF(tbl_Customers[[#This Row],[total_eve_calls]]&lt;=120,"Medium Calls","High Calls"))</f>
        <v>Medium Calls</v>
      </c>
      <c r="AA1398" t="str">
        <f>IF(tbl_Customers[[#This Row],[total_eve_charge]]&lt;=15,"Low Charges",
IF(tbl_Customers[[#This Row],[total_eve_charge]]&lt;=20,"Medium Charges","High Charges"))</f>
        <v>High Charges</v>
      </c>
      <c r="AB13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8" t="str">
        <f>IF(tbl_Customers[[#This Row],[number_vmail_messages]] = 0, "No Usage", IF(tbl_Customers[[#This Row],[number_vmail_messages]] &lt;= 20, "Low Usage", IF(tbl_Customers[[#This Row],[number_vmail_messages]] &lt;= 40, "Medium Usgae", "High Usage")))</f>
        <v>No Usage</v>
      </c>
      <c r="AD1398" t="str">
        <f>IF(tbl_Customers[[#This Row],[total_day_minutes]]&lt;=150,"Low Usage", IF(tbl_Customers[[#This Row],[total_day_minutes]]&lt;=200,"Medium Usage", IF(tbl_Customers[[#This Row],[total_day_minutes]]&lt;=250,"High Usage","Very High Usage")))</f>
        <v>Low Usage</v>
      </c>
      <c r="AE1398" t="str">
        <f>IF(tbl_Customers[[#This Row],[total_intl_calls]]&lt;=5,"Low Calls", IF(tbl_Customers[[#This Row],[total_intl_calls]]&lt;=10, "Medium Calls", "High Calls"))</f>
        <v>Low Calls</v>
      </c>
      <c r="AF13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98" s="36" t="str">
        <f>IF(tbl_Customers[[#This Row],[Churn_Risk_Score]]&gt;=10,"High Risk", IF(tbl_Customers[[#This Row],[Churn_Risk_Score]]&gt;=5,"Medium Risk","Low Risk"))</f>
        <v>Low Risk</v>
      </c>
    </row>
    <row r="1399" spans="1:33" x14ac:dyDescent="0.35">
      <c r="A1399">
        <v>1398</v>
      </c>
      <c r="B1399" t="s">
        <v>75</v>
      </c>
      <c r="C1399">
        <v>101</v>
      </c>
      <c r="D1399" t="s">
        <v>21</v>
      </c>
      <c r="E1399" t="s">
        <v>22</v>
      </c>
      <c r="F1399" t="s">
        <v>23</v>
      </c>
      <c r="G1399">
        <v>28</v>
      </c>
      <c r="H1399">
        <v>105.9</v>
      </c>
      <c r="I1399">
        <v>132</v>
      </c>
      <c r="J1399">
        <v>18</v>
      </c>
      <c r="K1399">
        <v>231.7</v>
      </c>
      <c r="L1399">
        <v>107</v>
      </c>
      <c r="M1399">
        <v>19.690000000000001</v>
      </c>
      <c r="N1399">
        <v>281.3</v>
      </c>
      <c r="O1399">
        <v>120</v>
      </c>
      <c r="P1399">
        <v>12.66</v>
      </c>
      <c r="Q1399">
        <v>10.7</v>
      </c>
      <c r="R1399">
        <v>5</v>
      </c>
      <c r="S1399">
        <v>2.89</v>
      </c>
      <c r="T1399">
        <v>1</v>
      </c>
      <c r="U1399" t="s">
        <v>22</v>
      </c>
      <c r="V1399">
        <f>IF(tbl_Customers[[#This Row],[churn]] = "yes", 1, 0)</f>
        <v>0</v>
      </c>
      <c r="W1399" t="str">
        <f>IF(tbl_Customers[[#This Row],[number_customer_service_calls]] &lt;= 1, "0-1 Calls", IF(tbl_Customers[[#This Row],[number_customer_service_calls]] &lt;= 3, "2-3 Calls", IF(tbl_Customers[[#This Row],[number_customer_service_calls]] &lt;=5, "4-5 Calls", "6+ Calls")))</f>
        <v>0-1 Calls</v>
      </c>
      <c r="X1399" t="str">
        <f>IF(tbl_Customers[[#This Row],[account_length]] &lt;= 50, "0-50", IF(tbl_Customers[[#This Row],[account_length]] &lt;=100, "51-100", IF(tbl_Customers[[#This Row],[account_length]] &lt;= 150, "101-150", "151+")))</f>
        <v>101-150</v>
      </c>
      <c r="Y1399" t="str">
        <f>IF(tbl_Customers[[#This Row],[total_intl_charge]] &lt;= 3, "Low Charges", "High Charges")</f>
        <v>Low Charges</v>
      </c>
      <c r="Z1399" t="str">
        <f>IF(tbl_Customers[[#This Row],[total_eve_calls]]&lt;=80,"Low Calls",
IF(tbl_Customers[[#This Row],[total_eve_calls]]&lt;=120,"Medium Calls","High Calls"))</f>
        <v>Medium Calls</v>
      </c>
      <c r="AA1399" t="str">
        <f>IF(tbl_Customers[[#This Row],[total_eve_charge]]&lt;=15,"Low Charges",
IF(tbl_Customers[[#This Row],[total_eve_charge]]&lt;=20,"Medium Charges","High Charges"))</f>
        <v>Medium Charges</v>
      </c>
      <c r="AB13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9" t="str">
        <f>IF(tbl_Customers[[#This Row],[number_vmail_messages]] = 0, "No Usage", IF(tbl_Customers[[#This Row],[number_vmail_messages]] &lt;= 20, "Low Usage", IF(tbl_Customers[[#This Row],[number_vmail_messages]] &lt;= 40, "Medium Usgae", "High Usage")))</f>
        <v>Medium Usgae</v>
      </c>
      <c r="AD1399" t="str">
        <f>IF(tbl_Customers[[#This Row],[total_day_minutes]]&lt;=150,"Low Usage", IF(tbl_Customers[[#This Row],[total_day_minutes]]&lt;=200,"Medium Usage", IF(tbl_Customers[[#This Row],[total_day_minutes]]&lt;=250,"High Usage","Very High Usage")))</f>
        <v>Low Usage</v>
      </c>
      <c r="AE1399" t="str">
        <f>IF(tbl_Customers[[#This Row],[total_intl_calls]]&lt;=5,"Low Calls", IF(tbl_Customers[[#This Row],[total_intl_calls]]&lt;=10, "Medium Calls", "High Calls"))</f>
        <v>Low Calls</v>
      </c>
      <c r="AF13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99" s="36" t="str">
        <f>IF(tbl_Customers[[#This Row],[Churn_Risk_Score]]&gt;=10,"High Risk", IF(tbl_Customers[[#This Row],[Churn_Risk_Score]]&gt;=5,"Medium Risk","Low Risk"))</f>
        <v>Low Risk</v>
      </c>
    </row>
    <row r="1400" spans="1:33" x14ac:dyDescent="0.35">
      <c r="A1400">
        <v>1399</v>
      </c>
      <c r="B1400" t="s">
        <v>38</v>
      </c>
      <c r="C1400">
        <v>136</v>
      </c>
      <c r="D1400" t="s">
        <v>25</v>
      </c>
      <c r="E1400" t="s">
        <v>22</v>
      </c>
      <c r="F1400" t="s">
        <v>22</v>
      </c>
      <c r="G1400">
        <v>0</v>
      </c>
      <c r="H1400">
        <v>142.30000000000001</v>
      </c>
      <c r="I1400">
        <v>79</v>
      </c>
      <c r="J1400">
        <v>24.19</v>
      </c>
      <c r="K1400">
        <v>158</v>
      </c>
      <c r="L1400">
        <v>113</v>
      </c>
      <c r="M1400">
        <v>13.43</v>
      </c>
      <c r="N1400">
        <v>177.5</v>
      </c>
      <c r="O1400">
        <v>75</v>
      </c>
      <c r="P1400">
        <v>7.99</v>
      </c>
      <c r="Q1400">
        <v>6</v>
      </c>
      <c r="R1400">
        <v>11</v>
      </c>
      <c r="S1400">
        <v>1.62</v>
      </c>
      <c r="T1400">
        <v>2</v>
      </c>
      <c r="U1400" t="s">
        <v>22</v>
      </c>
      <c r="V1400">
        <f>IF(tbl_Customers[[#This Row],[churn]] = "yes", 1, 0)</f>
        <v>0</v>
      </c>
      <c r="W1400" t="str">
        <f>IF(tbl_Customers[[#This Row],[number_customer_service_calls]] &lt;= 1, "0-1 Calls", IF(tbl_Customers[[#This Row],[number_customer_service_calls]] &lt;= 3, "2-3 Calls", IF(tbl_Customers[[#This Row],[number_customer_service_calls]] &lt;=5, "4-5 Calls", "6+ Calls")))</f>
        <v>2-3 Calls</v>
      </c>
      <c r="X1400" t="str">
        <f>IF(tbl_Customers[[#This Row],[account_length]] &lt;= 50, "0-50", IF(tbl_Customers[[#This Row],[account_length]] &lt;=100, "51-100", IF(tbl_Customers[[#This Row],[account_length]] &lt;= 150, "101-150", "151+")))</f>
        <v>101-150</v>
      </c>
      <c r="Y1400" t="str">
        <f>IF(tbl_Customers[[#This Row],[total_intl_charge]] &lt;= 3, "Low Charges", "High Charges")</f>
        <v>Low Charges</v>
      </c>
      <c r="Z1400" t="str">
        <f>IF(tbl_Customers[[#This Row],[total_eve_calls]]&lt;=80,"Low Calls",
IF(tbl_Customers[[#This Row],[total_eve_calls]]&lt;=120,"Medium Calls","High Calls"))</f>
        <v>Medium Calls</v>
      </c>
      <c r="AA1400" t="str">
        <f>IF(tbl_Customers[[#This Row],[total_eve_charge]]&lt;=15,"Low Charges",
IF(tbl_Customers[[#This Row],[total_eve_charge]]&lt;=20,"Medium Charges","High Charges"))</f>
        <v>Low Charges</v>
      </c>
      <c r="AB14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00" t="str">
        <f>IF(tbl_Customers[[#This Row],[number_vmail_messages]] = 0, "No Usage", IF(tbl_Customers[[#This Row],[number_vmail_messages]] &lt;= 20, "Low Usage", IF(tbl_Customers[[#This Row],[number_vmail_messages]] &lt;= 40, "Medium Usgae", "High Usage")))</f>
        <v>No Usage</v>
      </c>
      <c r="AD1400" t="str">
        <f>IF(tbl_Customers[[#This Row],[total_day_minutes]]&lt;=150,"Low Usage", IF(tbl_Customers[[#This Row],[total_day_minutes]]&lt;=200,"Medium Usage", IF(tbl_Customers[[#This Row],[total_day_minutes]]&lt;=250,"High Usage","Very High Usage")))</f>
        <v>Low Usage</v>
      </c>
      <c r="AE1400" t="str">
        <f>IF(tbl_Customers[[#This Row],[total_intl_calls]]&lt;=5,"Low Calls", IF(tbl_Customers[[#This Row],[total_intl_calls]]&lt;=10, "Medium Calls", "High Calls"))</f>
        <v>High Calls</v>
      </c>
      <c r="AF14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0" s="36" t="str">
        <f>IF(tbl_Customers[[#This Row],[Churn_Risk_Score]]&gt;=10,"High Risk", IF(tbl_Customers[[#This Row],[Churn_Risk_Score]]&gt;=5,"Medium Risk","Low Risk"))</f>
        <v>Low Risk</v>
      </c>
    </row>
    <row r="1401" spans="1:33" x14ac:dyDescent="0.35">
      <c r="A1401">
        <v>1400</v>
      </c>
      <c r="B1401" t="s">
        <v>27</v>
      </c>
      <c r="C1401">
        <v>132</v>
      </c>
      <c r="D1401" t="s">
        <v>25</v>
      </c>
      <c r="E1401" t="s">
        <v>22</v>
      </c>
      <c r="F1401" t="s">
        <v>23</v>
      </c>
      <c r="G1401">
        <v>36</v>
      </c>
      <c r="H1401">
        <v>201.9</v>
      </c>
      <c r="I1401">
        <v>93</v>
      </c>
      <c r="J1401">
        <v>34.32</v>
      </c>
      <c r="K1401">
        <v>156.30000000000001</v>
      </c>
      <c r="L1401">
        <v>75</v>
      </c>
      <c r="M1401">
        <v>13.29</v>
      </c>
      <c r="N1401">
        <v>131.30000000000001</v>
      </c>
      <c r="O1401">
        <v>92</v>
      </c>
      <c r="P1401">
        <v>5.91</v>
      </c>
      <c r="Q1401">
        <v>13.7</v>
      </c>
      <c r="R1401">
        <v>5</v>
      </c>
      <c r="S1401">
        <v>3.7</v>
      </c>
      <c r="T1401">
        <v>0</v>
      </c>
      <c r="U1401" t="s">
        <v>22</v>
      </c>
      <c r="V1401">
        <f>IF(tbl_Customers[[#This Row],[churn]] = "yes", 1, 0)</f>
        <v>0</v>
      </c>
      <c r="W1401" t="str">
        <f>IF(tbl_Customers[[#This Row],[number_customer_service_calls]] &lt;= 1, "0-1 Calls", IF(tbl_Customers[[#This Row],[number_customer_service_calls]] &lt;= 3, "2-3 Calls", IF(tbl_Customers[[#This Row],[number_customer_service_calls]] &lt;=5, "4-5 Calls", "6+ Calls")))</f>
        <v>0-1 Calls</v>
      </c>
      <c r="X1401" t="str">
        <f>IF(tbl_Customers[[#This Row],[account_length]] &lt;= 50, "0-50", IF(tbl_Customers[[#This Row],[account_length]] &lt;=100, "51-100", IF(tbl_Customers[[#This Row],[account_length]] &lt;= 150, "101-150", "151+")))</f>
        <v>101-150</v>
      </c>
      <c r="Y1401" t="str">
        <f>IF(tbl_Customers[[#This Row],[total_intl_charge]] &lt;= 3, "Low Charges", "High Charges")</f>
        <v>High Charges</v>
      </c>
      <c r="Z1401" t="str">
        <f>IF(tbl_Customers[[#This Row],[total_eve_calls]]&lt;=80,"Low Calls",
IF(tbl_Customers[[#This Row],[total_eve_calls]]&lt;=120,"Medium Calls","High Calls"))</f>
        <v>Low Calls</v>
      </c>
      <c r="AA1401" t="str">
        <f>IF(tbl_Customers[[#This Row],[total_eve_charge]]&lt;=15,"Low Charges",
IF(tbl_Customers[[#This Row],[total_eve_charge]]&lt;=20,"Medium Charges","High Charges"))</f>
        <v>Low Charges</v>
      </c>
      <c r="AB14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1" t="str">
        <f>IF(tbl_Customers[[#This Row],[number_vmail_messages]] = 0, "No Usage", IF(tbl_Customers[[#This Row],[number_vmail_messages]] &lt;= 20, "Low Usage", IF(tbl_Customers[[#This Row],[number_vmail_messages]] &lt;= 40, "Medium Usgae", "High Usage")))</f>
        <v>Medium Usgae</v>
      </c>
      <c r="AD1401" t="str">
        <f>IF(tbl_Customers[[#This Row],[total_day_minutes]]&lt;=150,"Low Usage", IF(tbl_Customers[[#This Row],[total_day_minutes]]&lt;=200,"Medium Usage", IF(tbl_Customers[[#This Row],[total_day_minutes]]&lt;=250,"High Usage","Very High Usage")))</f>
        <v>High Usage</v>
      </c>
      <c r="AE1401" t="str">
        <f>IF(tbl_Customers[[#This Row],[total_intl_calls]]&lt;=5,"Low Calls", IF(tbl_Customers[[#This Row],[total_intl_calls]]&lt;=10, "Medium Calls", "High Calls"))</f>
        <v>Low Calls</v>
      </c>
      <c r="AF14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01" s="36" t="str">
        <f>IF(tbl_Customers[[#This Row],[Churn_Risk_Score]]&gt;=10,"High Risk", IF(tbl_Customers[[#This Row],[Churn_Risk_Score]]&gt;=5,"Medium Risk","Low Risk"))</f>
        <v>Low Risk</v>
      </c>
    </row>
    <row r="1402" spans="1:33" x14ac:dyDescent="0.35">
      <c r="A1402">
        <v>1401</v>
      </c>
      <c r="B1402" t="s">
        <v>57</v>
      </c>
      <c r="C1402">
        <v>128</v>
      </c>
      <c r="D1402" t="s">
        <v>21</v>
      </c>
      <c r="E1402" t="s">
        <v>22</v>
      </c>
      <c r="F1402" t="s">
        <v>22</v>
      </c>
      <c r="G1402">
        <v>0</v>
      </c>
      <c r="H1402">
        <v>247.3</v>
      </c>
      <c r="I1402">
        <v>91</v>
      </c>
      <c r="J1402">
        <v>42.04</v>
      </c>
      <c r="K1402">
        <v>182.7</v>
      </c>
      <c r="L1402">
        <v>60</v>
      </c>
      <c r="M1402">
        <v>15.53</v>
      </c>
      <c r="N1402">
        <v>143.19999999999999</v>
      </c>
      <c r="O1402">
        <v>112</v>
      </c>
      <c r="P1402">
        <v>6.44</v>
      </c>
      <c r="Q1402">
        <v>14.7</v>
      </c>
      <c r="R1402">
        <v>2</v>
      </c>
      <c r="S1402">
        <v>3.97</v>
      </c>
      <c r="T1402">
        <v>3</v>
      </c>
      <c r="U1402" t="s">
        <v>22</v>
      </c>
      <c r="V1402">
        <f>IF(tbl_Customers[[#This Row],[churn]] = "yes", 1, 0)</f>
        <v>0</v>
      </c>
      <c r="W1402" t="str">
        <f>IF(tbl_Customers[[#This Row],[number_customer_service_calls]] &lt;= 1, "0-1 Calls", IF(tbl_Customers[[#This Row],[number_customer_service_calls]] &lt;= 3, "2-3 Calls", IF(tbl_Customers[[#This Row],[number_customer_service_calls]] &lt;=5, "4-5 Calls", "6+ Calls")))</f>
        <v>2-3 Calls</v>
      </c>
      <c r="X1402" t="str">
        <f>IF(tbl_Customers[[#This Row],[account_length]] &lt;= 50, "0-50", IF(tbl_Customers[[#This Row],[account_length]] &lt;=100, "51-100", IF(tbl_Customers[[#This Row],[account_length]] &lt;= 150, "101-150", "151+")))</f>
        <v>101-150</v>
      </c>
      <c r="Y1402" t="str">
        <f>IF(tbl_Customers[[#This Row],[total_intl_charge]] &lt;= 3, "Low Charges", "High Charges")</f>
        <v>High Charges</v>
      </c>
      <c r="Z1402" t="str">
        <f>IF(tbl_Customers[[#This Row],[total_eve_calls]]&lt;=80,"Low Calls",
IF(tbl_Customers[[#This Row],[total_eve_calls]]&lt;=120,"Medium Calls","High Calls"))</f>
        <v>Low Calls</v>
      </c>
      <c r="AA1402" t="str">
        <f>IF(tbl_Customers[[#This Row],[total_eve_charge]]&lt;=15,"Low Charges",
IF(tbl_Customers[[#This Row],[total_eve_charge]]&lt;=20,"Medium Charges","High Charges"))</f>
        <v>Medium Charges</v>
      </c>
      <c r="AB14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2" t="str">
        <f>IF(tbl_Customers[[#This Row],[number_vmail_messages]] = 0, "No Usage", IF(tbl_Customers[[#This Row],[number_vmail_messages]] &lt;= 20, "Low Usage", IF(tbl_Customers[[#This Row],[number_vmail_messages]] &lt;= 40, "Medium Usgae", "High Usage")))</f>
        <v>No Usage</v>
      </c>
      <c r="AD1402" t="str">
        <f>IF(tbl_Customers[[#This Row],[total_day_minutes]]&lt;=150,"Low Usage", IF(tbl_Customers[[#This Row],[total_day_minutes]]&lt;=200,"Medium Usage", IF(tbl_Customers[[#This Row],[total_day_minutes]]&lt;=250,"High Usage","Very High Usage")))</f>
        <v>High Usage</v>
      </c>
      <c r="AE1402" t="str">
        <f>IF(tbl_Customers[[#This Row],[total_intl_calls]]&lt;=5,"Low Calls", IF(tbl_Customers[[#This Row],[total_intl_calls]]&lt;=10, "Medium Calls", "High Calls"))</f>
        <v>Low Calls</v>
      </c>
      <c r="AF14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02" s="36" t="str">
        <f>IF(tbl_Customers[[#This Row],[Churn_Risk_Score]]&gt;=10,"High Risk", IF(tbl_Customers[[#This Row],[Churn_Risk_Score]]&gt;=5,"Medium Risk","Low Risk"))</f>
        <v>Low Risk</v>
      </c>
    </row>
    <row r="1403" spans="1:33" x14ac:dyDescent="0.35">
      <c r="A1403">
        <v>1402</v>
      </c>
      <c r="B1403" t="s">
        <v>68</v>
      </c>
      <c r="C1403">
        <v>92</v>
      </c>
      <c r="D1403" t="s">
        <v>25</v>
      </c>
      <c r="E1403" t="s">
        <v>22</v>
      </c>
      <c r="F1403" t="s">
        <v>23</v>
      </c>
      <c r="G1403">
        <v>38</v>
      </c>
      <c r="H1403">
        <v>242.2</v>
      </c>
      <c r="I1403">
        <v>96</v>
      </c>
      <c r="J1403">
        <v>41.17</v>
      </c>
      <c r="K1403">
        <v>159.69999999999999</v>
      </c>
      <c r="L1403">
        <v>144</v>
      </c>
      <c r="M1403">
        <v>13.57</v>
      </c>
      <c r="N1403">
        <v>210</v>
      </c>
      <c r="O1403">
        <v>108</v>
      </c>
      <c r="P1403">
        <v>9.4499999999999993</v>
      </c>
      <c r="Q1403">
        <v>8.9</v>
      </c>
      <c r="R1403">
        <v>1</v>
      </c>
      <c r="S1403">
        <v>2.4</v>
      </c>
      <c r="T1403">
        <v>1</v>
      </c>
      <c r="U1403" t="s">
        <v>22</v>
      </c>
      <c r="V1403">
        <f>IF(tbl_Customers[[#This Row],[churn]] = "yes", 1, 0)</f>
        <v>0</v>
      </c>
      <c r="W1403" t="str">
        <f>IF(tbl_Customers[[#This Row],[number_customer_service_calls]] &lt;= 1, "0-1 Calls", IF(tbl_Customers[[#This Row],[number_customer_service_calls]] &lt;= 3, "2-3 Calls", IF(tbl_Customers[[#This Row],[number_customer_service_calls]] &lt;=5, "4-5 Calls", "6+ Calls")))</f>
        <v>0-1 Calls</v>
      </c>
      <c r="X1403" t="str">
        <f>IF(tbl_Customers[[#This Row],[account_length]] &lt;= 50, "0-50", IF(tbl_Customers[[#This Row],[account_length]] &lt;=100, "51-100", IF(tbl_Customers[[#This Row],[account_length]] &lt;= 150, "101-150", "151+")))</f>
        <v>51-100</v>
      </c>
      <c r="Y1403" t="str">
        <f>IF(tbl_Customers[[#This Row],[total_intl_charge]] &lt;= 3, "Low Charges", "High Charges")</f>
        <v>Low Charges</v>
      </c>
      <c r="Z1403" t="str">
        <f>IF(tbl_Customers[[#This Row],[total_eve_calls]]&lt;=80,"Low Calls",
IF(tbl_Customers[[#This Row],[total_eve_calls]]&lt;=120,"Medium Calls","High Calls"))</f>
        <v>High Calls</v>
      </c>
      <c r="AA1403" t="str">
        <f>IF(tbl_Customers[[#This Row],[total_eve_charge]]&lt;=15,"Low Charges",
IF(tbl_Customers[[#This Row],[total_eve_charge]]&lt;=20,"Medium Charges","High Charges"))</f>
        <v>Low Charges</v>
      </c>
      <c r="AB14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03" t="str">
        <f>IF(tbl_Customers[[#This Row],[number_vmail_messages]] = 0, "No Usage", IF(tbl_Customers[[#This Row],[number_vmail_messages]] &lt;= 20, "Low Usage", IF(tbl_Customers[[#This Row],[number_vmail_messages]] &lt;= 40, "Medium Usgae", "High Usage")))</f>
        <v>Medium Usgae</v>
      </c>
      <c r="AD1403" t="str">
        <f>IF(tbl_Customers[[#This Row],[total_day_minutes]]&lt;=150,"Low Usage", IF(tbl_Customers[[#This Row],[total_day_minutes]]&lt;=200,"Medium Usage", IF(tbl_Customers[[#This Row],[total_day_minutes]]&lt;=250,"High Usage","Very High Usage")))</f>
        <v>High Usage</v>
      </c>
      <c r="AE1403" t="str">
        <f>IF(tbl_Customers[[#This Row],[total_intl_calls]]&lt;=5,"Low Calls", IF(tbl_Customers[[#This Row],[total_intl_calls]]&lt;=10, "Medium Calls", "High Calls"))</f>
        <v>Low Calls</v>
      </c>
      <c r="AF14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03" s="36" t="str">
        <f>IF(tbl_Customers[[#This Row],[Churn_Risk_Score]]&gt;=10,"High Risk", IF(tbl_Customers[[#This Row],[Churn_Risk_Score]]&gt;=5,"Medium Risk","Low Risk"))</f>
        <v>Low Risk</v>
      </c>
    </row>
    <row r="1404" spans="1:33" x14ac:dyDescent="0.35">
      <c r="A1404">
        <v>1403</v>
      </c>
      <c r="B1404" t="s">
        <v>68</v>
      </c>
      <c r="C1404">
        <v>197</v>
      </c>
      <c r="D1404" t="s">
        <v>21</v>
      </c>
      <c r="E1404" t="s">
        <v>23</v>
      </c>
      <c r="F1404" t="s">
        <v>22</v>
      </c>
      <c r="G1404">
        <v>0</v>
      </c>
      <c r="H1404">
        <v>127.3</v>
      </c>
      <c r="I1404">
        <v>80</v>
      </c>
      <c r="J1404">
        <v>21.64</v>
      </c>
      <c r="K1404">
        <v>222.3</v>
      </c>
      <c r="L1404">
        <v>115</v>
      </c>
      <c r="M1404">
        <v>18.899999999999999</v>
      </c>
      <c r="N1404">
        <v>173.9</v>
      </c>
      <c r="O1404">
        <v>95</v>
      </c>
      <c r="P1404">
        <v>7.83</v>
      </c>
      <c r="Q1404">
        <v>13.7</v>
      </c>
      <c r="R1404">
        <v>5</v>
      </c>
      <c r="S1404">
        <v>3.7</v>
      </c>
      <c r="T1404">
        <v>5</v>
      </c>
      <c r="U1404" t="s">
        <v>23</v>
      </c>
      <c r="V1404">
        <f>IF(tbl_Customers[[#This Row],[churn]] = "yes", 1, 0)</f>
        <v>1</v>
      </c>
      <c r="W1404" t="str">
        <f>IF(tbl_Customers[[#This Row],[number_customer_service_calls]] &lt;= 1, "0-1 Calls", IF(tbl_Customers[[#This Row],[number_customer_service_calls]] &lt;= 3, "2-3 Calls", IF(tbl_Customers[[#This Row],[number_customer_service_calls]] &lt;=5, "4-5 Calls", "6+ Calls")))</f>
        <v>4-5 Calls</v>
      </c>
      <c r="X1404" t="str">
        <f>IF(tbl_Customers[[#This Row],[account_length]] &lt;= 50, "0-50", IF(tbl_Customers[[#This Row],[account_length]] &lt;=100, "51-100", IF(tbl_Customers[[#This Row],[account_length]] &lt;= 150, "101-150", "151+")))</f>
        <v>151+</v>
      </c>
      <c r="Y1404" t="str">
        <f>IF(tbl_Customers[[#This Row],[total_intl_charge]] &lt;= 3, "Low Charges", "High Charges")</f>
        <v>High Charges</v>
      </c>
      <c r="Z1404" t="str">
        <f>IF(tbl_Customers[[#This Row],[total_eve_calls]]&lt;=80,"Low Calls",
IF(tbl_Customers[[#This Row],[total_eve_calls]]&lt;=120,"Medium Calls","High Calls"))</f>
        <v>Medium Calls</v>
      </c>
      <c r="AA1404" t="str">
        <f>IF(tbl_Customers[[#This Row],[total_eve_charge]]&lt;=15,"Low Charges",
IF(tbl_Customers[[#This Row],[total_eve_charge]]&lt;=20,"Medium Charges","High Charges"))</f>
        <v>Medium Charges</v>
      </c>
      <c r="AB14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4" t="str">
        <f>IF(tbl_Customers[[#This Row],[number_vmail_messages]] = 0, "No Usage", IF(tbl_Customers[[#This Row],[number_vmail_messages]] &lt;= 20, "Low Usage", IF(tbl_Customers[[#This Row],[number_vmail_messages]] &lt;= 40, "Medium Usgae", "High Usage")))</f>
        <v>No Usage</v>
      </c>
      <c r="AD1404" t="str">
        <f>IF(tbl_Customers[[#This Row],[total_day_minutes]]&lt;=150,"Low Usage", IF(tbl_Customers[[#This Row],[total_day_minutes]]&lt;=200,"Medium Usage", IF(tbl_Customers[[#This Row],[total_day_minutes]]&lt;=250,"High Usage","Very High Usage")))</f>
        <v>Low Usage</v>
      </c>
      <c r="AE1404" t="str">
        <f>IF(tbl_Customers[[#This Row],[total_intl_calls]]&lt;=5,"Low Calls", IF(tbl_Customers[[#This Row],[total_intl_calls]]&lt;=10, "Medium Calls", "High Calls"))</f>
        <v>Low Calls</v>
      </c>
      <c r="AF14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1404" s="36" t="str">
        <f>IF(tbl_Customers[[#This Row],[Churn_Risk_Score]]&gt;=10,"High Risk", IF(tbl_Customers[[#This Row],[Churn_Risk_Score]]&gt;=5,"Medium Risk","Low Risk"))</f>
        <v>High Risk</v>
      </c>
    </row>
    <row r="1405" spans="1:33" x14ac:dyDescent="0.35">
      <c r="A1405">
        <v>1404</v>
      </c>
      <c r="B1405" t="s">
        <v>31</v>
      </c>
      <c r="C1405">
        <v>191</v>
      </c>
      <c r="D1405" t="s">
        <v>25</v>
      </c>
      <c r="E1405" t="s">
        <v>22</v>
      </c>
      <c r="F1405" t="s">
        <v>22</v>
      </c>
      <c r="G1405">
        <v>0</v>
      </c>
      <c r="H1405">
        <v>162</v>
      </c>
      <c r="I1405">
        <v>104</v>
      </c>
      <c r="J1405">
        <v>27.54</v>
      </c>
      <c r="K1405">
        <v>241.2</v>
      </c>
      <c r="L1405">
        <v>120</v>
      </c>
      <c r="M1405">
        <v>20.5</v>
      </c>
      <c r="N1405">
        <v>210.4</v>
      </c>
      <c r="O1405">
        <v>83</v>
      </c>
      <c r="P1405">
        <v>9.4700000000000006</v>
      </c>
      <c r="Q1405">
        <v>10.9</v>
      </c>
      <c r="R1405">
        <v>7</v>
      </c>
      <c r="S1405">
        <v>2.94</v>
      </c>
      <c r="T1405">
        <v>1</v>
      </c>
      <c r="U1405" t="s">
        <v>22</v>
      </c>
      <c r="V1405">
        <f>IF(tbl_Customers[[#This Row],[churn]] = "yes", 1, 0)</f>
        <v>0</v>
      </c>
      <c r="W1405" t="str">
        <f>IF(tbl_Customers[[#This Row],[number_customer_service_calls]] &lt;= 1, "0-1 Calls", IF(tbl_Customers[[#This Row],[number_customer_service_calls]] &lt;= 3, "2-3 Calls", IF(tbl_Customers[[#This Row],[number_customer_service_calls]] &lt;=5, "4-5 Calls", "6+ Calls")))</f>
        <v>0-1 Calls</v>
      </c>
      <c r="X1405" t="str">
        <f>IF(tbl_Customers[[#This Row],[account_length]] &lt;= 50, "0-50", IF(tbl_Customers[[#This Row],[account_length]] &lt;=100, "51-100", IF(tbl_Customers[[#This Row],[account_length]] &lt;= 150, "101-150", "151+")))</f>
        <v>151+</v>
      </c>
      <c r="Y1405" t="str">
        <f>IF(tbl_Customers[[#This Row],[total_intl_charge]] &lt;= 3, "Low Charges", "High Charges")</f>
        <v>Low Charges</v>
      </c>
      <c r="Z1405" t="str">
        <f>IF(tbl_Customers[[#This Row],[total_eve_calls]]&lt;=80,"Low Calls",
IF(tbl_Customers[[#This Row],[total_eve_calls]]&lt;=120,"Medium Calls","High Calls"))</f>
        <v>Medium Calls</v>
      </c>
      <c r="AA1405" t="str">
        <f>IF(tbl_Customers[[#This Row],[total_eve_charge]]&lt;=15,"Low Charges",
IF(tbl_Customers[[#This Row],[total_eve_charge]]&lt;=20,"Medium Charges","High Charges"))</f>
        <v>High Charges</v>
      </c>
      <c r="AB14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5" t="str">
        <f>IF(tbl_Customers[[#This Row],[number_vmail_messages]] = 0, "No Usage", IF(tbl_Customers[[#This Row],[number_vmail_messages]] &lt;= 20, "Low Usage", IF(tbl_Customers[[#This Row],[number_vmail_messages]] &lt;= 40, "Medium Usgae", "High Usage")))</f>
        <v>No Usage</v>
      </c>
      <c r="AD1405" t="str">
        <f>IF(tbl_Customers[[#This Row],[total_day_minutes]]&lt;=150,"Low Usage", IF(tbl_Customers[[#This Row],[total_day_minutes]]&lt;=200,"Medium Usage", IF(tbl_Customers[[#This Row],[total_day_minutes]]&lt;=250,"High Usage","Very High Usage")))</f>
        <v>Medium Usage</v>
      </c>
      <c r="AE1405" t="str">
        <f>IF(tbl_Customers[[#This Row],[total_intl_calls]]&lt;=5,"Low Calls", IF(tbl_Customers[[#This Row],[total_intl_calls]]&lt;=10, "Medium Calls", "High Calls"))</f>
        <v>Medium Calls</v>
      </c>
      <c r="AF14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5" s="36" t="str">
        <f>IF(tbl_Customers[[#This Row],[Churn_Risk_Score]]&gt;=10,"High Risk", IF(tbl_Customers[[#This Row],[Churn_Risk_Score]]&gt;=5,"Medium Risk","Low Risk"))</f>
        <v>Low Risk</v>
      </c>
    </row>
    <row r="1406" spans="1:33" x14ac:dyDescent="0.35">
      <c r="A1406">
        <v>1405</v>
      </c>
      <c r="B1406" t="s">
        <v>43</v>
      </c>
      <c r="C1406">
        <v>99</v>
      </c>
      <c r="D1406" t="s">
        <v>21</v>
      </c>
      <c r="E1406" t="s">
        <v>22</v>
      </c>
      <c r="F1406" t="s">
        <v>23</v>
      </c>
      <c r="G1406">
        <v>33</v>
      </c>
      <c r="H1406">
        <v>179.1</v>
      </c>
      <c r="I1406">
        <v>93</v>
      </c>
      <c r="J1406">
        <v>30.45</v>
      </c>
      <c r="K1406">
        <v>238.3</v>
      </c>
      <c r="L1406">
        <v>102</v>
      </c>
      <c r="M1406">
        <v>20.260000000000002</v>
      </c>
      <c r="N1406">
        <v>165.7</v>
      </c>
      <c r="O1406">
        <v>96</v>
      </c>
      <c r="P1406">
        <v>7.46</v>
      </c>
      <c r="Q1406">
        <v>10.6</v>
      </c>
      <c r="R1406">
        <v>1</v>
      </c>
      <c r="S1406">
        <v>2.86</v>
      </c>
      <c r="T1406">
        <v>2</v>
      </c>
      <c r="U1406" t="s">
        <v>22</v>
      </c>
      <c r="V1406">
        <f>IF(tbl_Customers[[#This Row],[churn]] = "yes", 1, 0)</f>
        <v>0</v>
      </c>
      <c r="W1406" t="str">
        <f>IF(tbl_Customers[[#This Row],[number_customer_service_calls]] &lt;= 1, "0-1 Calls", IF(tbl_Customers[[#This Row],[number_customer_service_calls]] &lt;= 3, "2-3 Calls", IF(tbl_Customers[[#This Row],[number_customer_service_calls]] &lt;=5, "4-5 Calls", "6+ Calls")))</f>
        <v>2-3 Calls</v>
      </c>
      <c r="X1406" t="str">
        <f>IF(tbl_Customers[[#This Row],[account_length]] &lt;= 50, "0-50", IF(tbl_Customers[[#This Row],[account_length]] &lt;=100, "51-100", IF(tbl_Customers[[#This Row],[account_length]] &lt;= 150, "101-150", "151+")))</f>
        <v>51-100</v>
      </c>
      <c r="Y1406" t="str">
        <f>IF(tbl_Customers[[#This Row],[total_intl_charge]] &lt;= 3, "Low Charges", "High Charges")</f>
        <v>Low Charges</v>
      </c>
      <c r="Z1406" t="str">
        <f>IF(tbl_Customers[[#This Row],[total_eve_calls]]&lt;=80,"Low Calls",
IF(tbl_Customers[[#This Row],[total_eve_calls]]&lt;=120,"Medium Calls","High Calls"))</f>
        <v>Medium Calls</v>
      </c>
      <c r="AA1406" t="str">
        <f>IF(tbl_Customers[[#This Row],[total_eve_charge]]&lt;=15,"Low Charges",
IF(tbl_Customers[[#This Row],[total_eve_charge]]&lt;=20,"Medium Charges","High Charges"))</f>
        <v>High Charges</v>
      </c>
      <c r="AB14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6" t="str">
        <f>IF(tbl_Customers[[#This Row],[number_vmail_messages]] = 0, "No Usage", IF(tbl_Customers[[#This Row],[number_vmail_messages]] &lt;= 20, "Low Usage", IF(tbl_Customers[[#This Row],[number_vmail_messages]] &lt;= 40, "Medium Usgae", "High Usage")))</f>
        <v>Medium Usgae</v>
      </c>
      <c r="AD1406" t="str">
        <f>IF(tbl_Customers[[#This Row],[total_day_minutes]]&lt;=150,"Low Usage", IF(tbl_Customers[[#This Row],[total_day_minutes]]&lt;=200,"Medium Usage", IF(tbl_Customers[[#This Row],[total_day_minutes]]&lt;=250,"High Usage","Very High Usage")))</f>
        <v>Medium Usage</v>
      </c>
      <c r="AE1406" t="str">
        <f>IF(tbl_Customers[[#This Row],[total_intl_calls]]&lt;=5,"Low Calls", IF(tbl_Customers[[#This Row],[total_intl_calls]]&lt;=10, "Medium Calls", "High Calls"))</f>
        <v>Low Calls</v>
      </c>
      <c r="AF14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06" s="36" t="str">
        <f>IF(tbl_Customers[[#This Row],[Churn_Risk_Score]]&gt;=10,"High Risk", IF(tbl_Customers[[#This Row],[Churn_Risk_Score]]&gt;=5,"Medium Risk","Low Risk"))</f>
        <v>Low Risk</v>
      </c>
    </row>
    <row r="1407" spans="1:33" x14ac:dyDescent="0.35">
      <c r="A1407">
        <v>1406</v>
      </c>
      <c r="B1407" t="s">
        <v>55</v>
      </c>
      <c r="C1407">
        <v>78</v>
      </c>
      <c r="D1407" t="s">
        <v>21</v>
      </c>
      <c r="E1407" t="s">
        <v>22</v>
      </c>
      <c r="F1407" t="s">
        <v>22</v>
      </c>
      <c r="G1407">
        <v>0</v>
      </c>
      <c r="H1407">
        <v>193.1</v>
      </c>
      <c r="I1407">
        <v>85</v>
      </c>
      <c r="J1407">
        <v>32.83</v>
      </c>
      <c r="K1407">
        <v>172.1</v>
      </c>
      <c r="L1407">
        <v>105</v>
      </c>
      <c r="M1407">
        <v>14.63</v>
      </c>
      <c r="N1407">
        <v>129.6</v>
      </c>
      <c r="O1407">
        <v>119</v>
      </c>
      <c r="P1407">
        <v>5.83</v>
      </c>
      <c r="Q1407">
        <v>10.199999999999999</v>
      </c>
      <c r="R1407">
        <v>1</v>
      </c>
      <c r="S1407">
        <v>2.75</v>
      </c>
      <c r="T1407">
        <v>0</v>
      </c>
      <c r="U1407" t="s">
        <v>22</v>
      </c>
      <c r="V1407">
        <f>IF(tbl_Customers[[#This Row],[churn]] = "yes", 1, 0)</f>
        <v>0</v>
      </c>
      <c r="W1407" t="str">
        <f>IF(tbl_Customers[[#This Row],[number_customer_service_calls]] &lt;= 1, "0-1 Calls", IF(tbl_Customers[[#This Row],[number_customer_service_calls]] &lt;= 3, "2-3 Calls", IF(tbl_Customers[[#This Row],[number_customer_service_calls]] &lt;=5, "4-5 Calls", "6+ Calls")))</f>
        <v>0-1 Calls</v>
      </c>
      <c r="X1407" t="str">
        <f>IF(tbl_Customers[[#This Row],[account_length]] &lt;= 50, "0-50", IF(tbl_Customers[[#This Row],[account_length]] &lt;=100, "51-100", IF(tbl_Customers[[#This Row],[account_length]] &lt;= 150, "101-150", "151+")))</f>
        <v>51-100</v>
      </c>
      <c r="Y1407" t="str">
        <f>IF(tbl_Customers[[#This Row],[total_intl_charge]] &lt;= 3, "Low Charges", "High Charges")</f>
        <v>Low Charges</v>
      </c>
      <c r="Z1407" t="str">
        <f>IF(tbl_Customers[[#This Row],[total_eve_calls]]&lt;=80,"Low Calls",
IF(tbl_Customers[[#This Row],[total_eve_calls]]&lt;=120,"Medium Calls","High Calls"))</f>
        <v>Medium Calls</v>
      </c>
      <c r="AA1407" t="str">
        <f>IF(tbl_Customers[[#This Row],[total_eve_charge]]&lt;=15,"Low Charges",
IF(tbl_Customers[[#This Row],[total_eve_charge]]&lt;=20,"Medium Charges","High Charges"))</f>
        <v>Low Charges</v>
      </c>
      <c r="AB14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7" t="str">
        <f>IF(tbl_Customers[[#This Row],[number_vmail_messages]] = 0, "No Usage", IF(tbl_Customers[[#This Row],[number_vmail_messages]] &lt;= 20, "Low Usage", IF(tbl_Customers[[#This Row],[number_vmail_messages]] &lt;= 40, "Medium Usgae", "High Usage")))</f>
        <v>No Usage</v>
      </c>
      <c r="AD1407" t="str">
        <f>IF(tbl_Customers[[#This Row],[total_day_minutes]]&lt;=150,"Low Usage", IF(tbl_Customers[[#This Row],[total_day_minutes]]&lt;=200,"Medium Usage", IF(tbl_Customers[[#This Row],[total_day_minutes]]&lt;=250,"High Usage","Very High Usage")))</f>
        <v>Medium Usage</v>
      </c>
      <c r="AE1407" t="str">
        <f>IF(tbl_Customers[[#This Row],[total_intl_calls]]&lt;=5,"Low Calls", IF(tbl_Customers[[#This Row],[total_intl_calls]]&lt;=10, "Medium Calls", "High Calls"))</f>
        <v>Low Calls</v>
      </c>
      <c r="AF14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7" s="36" t="str">
        <f>IF(tbl_Customers[[#This Row],[Churn_Risk_Score]]&gt;=10,"High Risk", IF(tbl_Customers[[#This Row],[Churn_Risk_Score]]&gt;=5,"Medium Risk","Low Risk"))</f>
        <v>Low Risk</v>
      </c>
    </row>
    <row r="1408" spans="1:33" x14ac:dyDescent="0.35">
      <c r="A1408">
        <v>1407</v>
      </c>
      <c r="B1408" t="s">
        <v>36</v>
      </c>
      <c r="C1408">
        <v>98</v>
      </c>
      <c r="D1408" t="s">
        <v>25</v>
      </c>
      <c r="E1408" t="s">
        <v>22</v>
      </c>
      <c r="F1408" t="s">
        <v>22</v>
      </c>
      <c r="G1408">
        <v>0</v>
      </c>
      <c r="H1408">
        <v>171.7</v>
      </c>
      <c r="I1408">
        <v>99</v>
      </c>
      <c r="J1408">
        <v>29.19</v>
      </c>
      <c r="K1408">
        <v>174.8</v>
      </c>
      <c r="L1408">
        <v>87</v>
      </c>
      <c r="M1408">
        <v>14.86</v>
      </c>
      <c r="N1408">
        <v>189.6</v>
      </c>
      <c r="O1408">
        <v>130</v>
      </c>
      <c r="P1408">
        <v>8.5299999999999994</v>
      </c>
      <c r="Q1408">
        <v>7.8</v>
      </c>
      <c r="R1408">
        <v>6</v>
      </c>
      <c r="S1408">
        <v>2.11</v>
      </c>
      <c r="T1408">
        <v>1</v>
      </c>
      <c r="U1408" t="s">
        <v>22</v>
      </c>
      <c r="V1408">
        <f>IF(tbl_Customers[[#This Row],[churn]] = "yes", 1, 0)</f>
        <v>0</v>
      </c>
      <c r="W1408" t="str">
        <f>IF(tbl_Customers[[#This Row],[number_customer_service_calls]] &lt;= 1, "0-1 Calls", IF(tbl_Customers[[#This Row],[number_customer_service_calls]] &lt;= 3, "2-3 Calls", IF(tbl_Customers[[#This Row],[number_customer_service_calls]] &lt;=5, "4-5 Calls", "6+ Calls")))</f>
        <v>0-1 Calls</v>
      </c>
      <c r="X1408" t="str">
        <f>IF(tbl_Customers[[#This Row],[account_length]] &lt;= 50, "0-50", IF(tbl_Customers[[#This Row],[account_length]] &lt;=100, "51-100", IF(tbl_Customers[[#This Row],[account_length]] &lt;= 150, "101-150", "151+")))</f>
        <v>51-100</v>
      </c>
      <c r="Y1408" t="str">
        <f>IF(tbl_Customers[[#This Row],[total_intl_charge]] &lt;= 3, "Low Charges", "High Charges")</f>
        <v>Low Charges</v>
      </c>
      <c r="Z1408" t="str">
        <f>IF(tbl_Customers[[#This Row],[total_eve_calls]]&lt;=80,"Low Calls",
IF(tbl_Customers[[#This Row],[total_eve_calls]]&lt;=120,"Medium Calls","High Calls"))</f>
        <v>Medium Calls</v>
      </c>
      <c r="AA1408" t="str">
        <f>IF(tbl_Customers[[#This Row],[total_eve_charge]]&lt;=15,"Low Charges",
IF(tbl_Customers[[#This Row],[total_eve_charge]]&lt;=20,"Medium Charges","High Charges"))</f>
        <v>Low Charges</v>
      </c>
      <c r="AB14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08" t="str">
        <f>IF(tbl_Customers[[#This Row],[number_vmail_messages]] = 0, "No Usage", IF(tbl_Customers[[#This Row],[number_vmail_messages]] &lt;= 20, "Low Usage", IF(tbl_Customers[[#This Row],[number_vmail_messages]] &lt;= 40, "Medium Usgae", "High Usage")))</f>
        <v>No Usage</v>
      </c>
      <c r="AD1408" t="str">
        <f>IF(tbl_Customers[[#This Row],[total_day_minutes]]&lt;=150,"Low Usage", IF(tbl_Customers[[#This Row],[total_day_minutes]]&lt;=200,"Medium Usage", IF(tbl_Customers[[#This Row],[total_day_minutes]]&lt;=250,"High Usage","Very High Usage")))</f>
        <v>Medium Usage</v>
      </c>
      <c r="AE1408" t="str">
        <f>IF(tbl_Customers[[#This Row],[total_intl_calls]]&lt;=5,"Low Calls", IF(tbl_Customers[[#This Row],[total_intl_calls]]&lt;=10, "Medium Calls", "High Calls"))</f>
        <v>Medium Calls</v>
      </c>
      <c r="AF14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8" s="36" t="str">
        <f>IF(tbl_Customers[[#This Row],[Churn_Risk_Score]]&gt;=10,"High Risk", IF(tbl_Customers[[#This Row],[Churn_Risk_Score]]&gt;=5,"Medium Risk","Low Risk"))</f>
        <v>Low Risk</v>
      </c>
    </row>
    <row r="1409" spans="1:33" x14ac:dyDescent="0.35">
      <c r="A1409">
        <v>1408</v>
      </c>
      <c r="B1409" t="s">
        <v>46</v>
      </c>
      <c r="C1409">
        <v>56</v>
      </c>
      <c r="D1409" t="s">
        <v>21</v>
      </c>
      <c r="E1409" t="s">
        <v>22</v>
      </c>
      <c r="F1409" t="s">
        <v>23</v>
      </c>
      <c r="G1409">
        <v>24</v>
      </c>
      <c r="H1409">
        <v>121.7</v>
      </c>
      <c r="I1409">
        <v>87</v>
      </c>
      <c r="J1409">
        <v>20.69</v>
      </c>
      <c r="K1409">
        <v>184</v>
      </c>
      <c r="L1409">
        <v>76</v>
      </c>
      <c r="M1409">
        <v>15.64</v>
      </c>
      <c r="N1409">
        <v>266.60000000000002</v>
      </c>
      <c r="O1409">
        <v>98</v>
      </c>
      <c r="P1409">
        <v>12</v>
      </c>
      <c r="Q1409">
        <v>12.7</v>
      </c>
      <c r="R1409">
        <v>3</v>
      </c>
      <c r="S1409">
        <v>3.43</v>
      </c>
      <c r="T1409">
        <v>1</v>
      </c>
      <c r="U1409" t="s">
        <v>22</v>
      </c>
      <c r="V1409">
        <f>IF(tbl_Customers[[#This Row],[churn]] = "yes", 1, 0)</f>
        <v>0</v>
      </c>
      <c r="W1409" t="str">
        <f>IF(tbl_Customers[[#This Row],[number_customer_service_calls]] &lt;= 1, "0-1 Calls", IF(tbl_Customers[[#This Row],[number_customer_service_calls]] &lt;= 3, "2-3 Calls", IF(tbl_Customers[[#This Row],[number_customer_service_calls]] &lt;=5, "4-5 Calls", "6+ Calls")))</f>
        <v>0-1 Calls</v>
      </c>
      <c r="X1409" t="str">
        <f>IF(tbl_Customers[[#This Row],[account_length]] &lt;= 50, "0-50", IF(tbl_Customers[[#This Row],[account_length]] &lt;=100, "51-100", IF(tbl_Customers[[#This Row],[account_length]] &lt;= 150, "101-150", "151+")))</f>
        <v>51-100</v>
      </c>
      <c r="Y1409" t="str">
        <f>IF(tbl_Customers[[#This Row],[total_intl_charge]] &lt;= 3, "Low Charges", "High Charges")</f>
        <v>High Charges</v>
      </c>
      <c r="Z1409" t="str">
        <f>IF(tbl_Customers[[#This Row],[total_eve_calls]]&lt;=80,"Low Calls",
IF(tbl_Customers[[#This Row],[total_eve_calls]]&lt;=120,"Medium Calls","High Calls"))</f>
        <v>Low Calls</v>
      </c>
      <c r="AA1409" t="str">
        <f>IF(tbl_Customers[[#This Row],[total_eve_charge]]&lt;=15,"Low Charges",
IF(tbl_Customers[[#This Row],[total_eve_charge]]&lt;=20,"Medium Charges","High Charges"))</f>
        <v>Medium Charges</v>
      </c>
      <c r="AB14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9" t="str">
        <f>IF(tbl_Customers[[#This Row],[number_vmail_messages]] = 0, "No Usage", IF(tbl_Customers[[#This Row],[number_vmail_messages]] &lt;= 20, "Low Usage", IF(tbl_Customers[[#This Row],[number_vmail_messages]] &lt;= 40, "Medium Usgae", "High Usage")))</f>
        <v>Medium Usgae</v>
      </c>
      <c r="AD1409" t="str">
        <f>IF(tbl_Customers[[#This Row],[total_day_minutes]]&lt;=150,"Low Usage", IF(tbl_Customers[[#This Row],[total_day_minutes]]&lt;=200,"Medium Usage", IF(tbl_Customers[[#This Row],[total_day_minutes]]&lt;=250,"High Usage","Very High Usage")))</f>
        <v>Low Usage</v>
      </c>
      <c r="AE1409" t="str">
        <f>IF(tbl_Customers[[#This Row],[total_intl_calls]]&lt;=5,"Low Calls", IF(tbl_Customers[[#This Row],[total_intl_calls]]&lt;=10, "Medium Calls", "High Calls"))</f>
        <v>Low Calls</v>
      </c>
      <c r="AF14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09" s="36" t="str">
        <f>IF(tbl_Customers[[#This Row],[Churn_Risk_Score]]&gt;=10,"High Risk", IF(tbl_Customers[[#This Row],[Churn_Risk_Score]]&gt;=5,"Medium Risk","Low Risk"))</f>
        <v>Low Risk</v>
      </c>
    </row>
    <row r="1410" spans="1:33" x14ac:dyDescent="0.35">
      <c r="A1410">
        <v>1409</v>
      </c>
      <c r="B1410" t="s">
        <v>38</v>
      </c>
      <c r="C1410">
        <v>84</v>
      </c>
      <c r="D1410" t="s">
        <v>21</v>
      </c>
      <c r="E1410" t="s">
        <v>22</v>
      </c>
      <c r="F1410" t="s">
        <v>22</v>
      </c>
      <c r="G1410">
        <v>0</v>
      </c>
      <c r="H1410">
        <v>130.19999999999999</v>
      </c>
      <c r="I1410">
        <v>105</v>
      </c>
      <c r="J1410">
        <v>22.13</v>
      </c>
      <c r="K1410">
        <v>278</v>
      </c>
      <c r="L1410">
        <v>60</v>
      </c>
      <c r="M1410">
        <v>23.63</v>
      </c>
      <c r="N1410">
        <v>305.39999999999998</v>
      </c>
      <c r="O1410">
        <v>74</v>
      </c>
      <c r="P1410">
        <v>13.74</v>
      </c>
      <c r="Q1410">
        <v>14</v>
      </c>
      <c r="R1410">
        <v>6</v>
      </c>
      <c r="S1410">
        <v>3.78</v>
      </c>
      <c r="T1410">
        <v>2</v>
      </c>
      <c r="U1410" t="s">
        <v>22</v>
      </c>
      <c r="V1410">
        <f>IF(tbl_Customers[[#This Row],[churn]] = "yes", 1, 0)</f>
        <v>0</v>
      </c>
      <c r="W1410" t="str">
        <f>IF(tbl_Customers[[#This Row],[number_customer_service_calls]] &lt;= 1, "0-1 Calls", IF(tbl_Customers[[#This Row],[number_customer_service_calls]] &lt;= 3, "2-3 Calls", IF(tbl_Customers[[#This Row],[number_customer_service_calls]] &lt;=5, "4-5 Calls", "6+ Calls")))</f>
        <v>2-3 Calls</v>
      </c>
      <c r="X1410" t="str">
        <f>IF(tbl_Customers[[#This Row],[account_length]] &lt;= 50, "0-50", IF(tbl_Customers[[#This Row],[account_length]] &lt;=100, "51-100", IF(tbl_Customers[[#This Row],[account_length]] &lt;= 150, "101-150", "151+")))</f>
        <v>51-100</v>
      </c>
      <c r="Y1410" t="str">
        <f>IF(tbl_Customers[[#This Row],[total_intl_charge]] &lt;= 3, "Low Charges", "High Charges")</f>
        <v>High Charges</v>
      </c>
      <c r="Z1410" t="str">
        <f>IF(tbl_Customers[[#This Row],[total_eve_calls]]&lt;=80,"Low Calls",
IF(tbl_Customers[[#This Row],[total_eve_calls]]&lt;=120,"Medium Calls","High Calls"))</f>
        <v>Low Calls</v>
      </c>
      <c r="AA1410" t="str">
        <f>IF(tbl_Customers[[#This Row],[total_eve_charge]]&lt;=15,"Low Charges",
IF(tbl_Customers[[#This Row],[total_eve_charge]]&lt;=20,"Medium Charges","High Charges"))</f>
        <v>High Charges</v>
      </c>
      <c r="AB14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0" t="str">
        <f>IF(tbl_Customers[[#This Row],[number_vmail_messages]] = 0, "No Usage", IF(tbl_Customers[[#This Row],[number_vmail_messages]] &lt;= 20, "Low Usage", IF(tbl_Customers[[#This Row],[number_vmail_messages]] &lt;= 40, "Medium Usgae", "High Usage")))</f>
        <v>No Usage</v>
      </c>
      <c r="AD1410" t="str">
        <f>IF(tbl_Customers[[#This Row],[total_day_minutes]]&lt;=150,"Low Usage", IF(tbl_Customers[[#This Row],[total_day_minutes]]&lt;=200,"Medium Usage", IF(tbl_Customers[[#This Row],[total_day_minutes]]&lt;=250,"High Usage","Very High Usage")))</f>
        <v>Low Usage</v>
      </c>
      <c r="AE1410" t="str">
        <f>IF(tbl_Customers[[#This Row],[total_intl_calls]]&lt;=5,"Low Calls", IF(tbl_Customers[[#This Row],[total_intl_calls]]&lt;=10, "Medium Calls", "High Calls"))</f>
        <v>Medium Calls</v>
      </c>
      <c r="AF14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10" s="36" t="str">
        <f>IF(tbl_Customers[[#This Row],[Churn_Risk_Score]]&gt;=10,"High Risk", IF(tbl_Customers[[#This Row],[Churn_Risk_Score]]&gt;=5,"Medium Risk","Low Risk"))</f>
        <v>Low Risk</v>
      </c>
    </row>
    <row r="1411" spans="1:33" x14ac:dyDescent="0.35">
      <c r="A1411">
        <v>1410</v>
      </c>
      <c r="B1411" t="s">
        <v>64</v>
      </c>
      <c r="C1411">
        <v>95</v>
      </c>
      <c r="D1411" t="s">
        <v>28</v>
      </c>
      <c r="E1411" t="s">
        <v>22</v>
      </c>
      <c r="F1411" t="s">
        <v>22</v>
      </c>
      <c r="G1411">
        <v>0</v>
      </c>
      <c r="H1411">
        <v>203.4</v>
      </c>
      <c r="I1411">
        <v>96</v>
      </c>
      <c r="J1411">
        <v>34.58</v>
      </c>
      <c r="K1411">
        <v>168.6</v>
      </c>
      <c r="L1411">
        <v>61</v>
      </c>
      <c r="M1411">
        <v>14.33</v>
      </c>
      <c r="N1411">
        <v>173</v>
      </c>
      <c r="O1411">
        <v>105</v>
      </c>
      <c r="P1411">
        <v>7.79</v>
      </c>
      <c r="Q1411">
        <v>13.7</v>
      </c>
      <c r="R1411">
        <v>3</v>
      </c>
      <c r="S1411">
        <v>3.7</v>
      </c>
      <c r="T1411">
        <v>2</v>
      </c>
      <c r="U1411" t="s">
        <v>22</v>
      </c>
      <c r="V1411">
        <f>IF(tbl_Customers[[#This Row],[churn]] = "yes", 1, 0)</f>
        <v>0</v>
      </c>
      <c r="W1411" t="str">
        <f>IF(tbl_Customers[[#This Row],[number_customer_service_calls]] &lt;= 1, "0-1 Calls", IF(tbl_Customers[[#This Row],[number_customer_service_calls]] &lt;= 3, "2-3 Calls", IF(tbl_Customers[[#This Row],[number_customer_service_calls]] &lt;=5, "4-5 Calls", "6+ Calls")))</f>
        <v>2-3 Calls</v>
      </c>
      <c r="X1411" t="str">
        <f>IF(tbl_Customers[[#This Row],[account_length]] &lt;= 50, "0-50", IF(tbl_Customers[[#This Row],[account_length]] &lt;=100, "51-100", IF(tbl_Customers[[#This Row],[account_length]] &lt;= 150, "101-150", "151+")))</f>
        <v>51-100</v>
      </c>
      <c r="Y1411" t="str">
        <f>IF(tbl_Customers[[#This Row],[total_intl_charge]] &lt;= 3, "Low Charges", "High Charges")</f>
        <v>High Charges</v>
      </c>
      <c r="Z1411" t="str">
        <f>IF(tbl_Customers[[#This Row],[total_eve_calls]]&lt;=80,"Low Calls",
IF(tbl_Customers[[#This Row],[total_eve_calls]]&lt;=120,"Medium Calls","High Calls"))</f>
        <v>Low Calls</v>
      </c>
      <c r="AA1411" t="str">
        <f>IF(tbl_Customers[[#This Row],[total_eve_charge]]&lt;=15,"Low Charges",
IF(tbl_Customers[[#This Row],[total_eve_charge]]&lt;=20,"Medium Charges","High Charges"))</f>
        <v>Low Charges</v>
      </c>
      <c r="AB14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1" t="str">
        <f>IF(tbl_Customers[[#This Row],[number_vmail_messages]] = 0, "No Usage", IF(tbl_Customers[[#This Row],[number_vmail_messages]] &lt;= 20, "Low Usage", IF(tbl_Customers[[#This Row],[number_vmail_messages]] &lt;= 40, "Medium Usgae", "High Usage")))</f>
        <v>No Usage</v>
      </c>
      <c r="AD1411" t="str">
        <f>IF(tbl_Customers[[#This Row],[total_day_minutes]]&lt;=150,"Low Usage", IF(tbl_Customers[[#This Row],[total_day_minutes]]&lt;=200,"Medium Usage", IF(tbl_Customers[[#This Row],[total_day_minutes]]&lt;=250,"High Usage","Very High Usage")))</f>
        <v>High Usage</v>
      </c>
      <c r="AE1411" t="str">
        <f>IF(tbl_Customers[[#This Row],[total_intl_calls]]&lt;=5,"Low Calls", IF(tbl_Customers[[#This Row],[total_intl_calls]]&lt;=10, "Medium Calls", "High Calls"))</f>
        <v>Low Calls</v>
      </c>
      <c r="AF14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11" s="36" t="str">
        <f>IF(tbl_Customers[[#This Row],[Churn_Risk_Score]]&gt;=10,"High Risk", IF(tbl_Customers[[#This Row],[Churn_Risk_Score]]&gt;=5,"Medium Risk","Low Risk"))</f>
        <v>Low Risk</v>
      </c>
    </row>
    <row r="1412" spans="1:33" x14ac:dyDescent="0.35">
      <c r="A1412">
        <v>1411</v>
      </c>
      <c r="B1412" t="s">
        <v>44</v>
      </c>
      <c r="C1412">
        <v>16</v>
      </c>
      <c r="D1412" t="s">
        <v>21</v>
      </c>
      <c r="E1412" t="s">
        <v>22</v>
      </c>
      <c r="F1412" t="s">
        <v>22</v>
      </c>
      <c r="G1412">
        <v>0</v>
      </c>
      <c r="H1412">
        <v>174.7</v>
      </c>
      <c r="I1412">
        <v>83</v>
      </c>
      <c r="J1412">
        <v>29.7</v>
      </c>
      <c r="K1412">
        <v>280.8</v>
      </c>
      <c r="L1412">
        <v>122</v>
      </c>
      <c r="M1412">
        <v>23.87</v>
      </c>
      <c r="N1412">
        <v>171.7</v>
      </c>
      <c r="O1412">
        <v>80</v>
      </c>
      <c r="P1412">
        <v>7.73</v>
      </c>
      <c r="Q1412">
        <v>10.5</v>
      </c>
      <c r="R1412">
        <v>8</v>
      </c>
      <c r="S1412">
        <v>2.84</v>
      </c>
      <c r="T1412">
        <v>5</v>
      </c>
      <c r="U1412" t="s">
        <v>22</v>
      </c>
      <c r="V1412">
        <f>IF(tbl_Customers[[#This Row],[churn]] = "yes", 1, 0)</f>
        <v>0</v>
      </c>
      <c r="W1412" t="str">
        <f>IF(tbl_Customers[[#This Row],[number_customer_service_calls]] &lt;= 1, "0-1 Calls", IF(tbl_Customers[[#This Row],[number_customer_service_calls]] &lt;= 3, "2-3 Calls", IF(tbl_Customers[[#This Row],[number_customer_service_calls]] &lt;=5, "4-5 Calls", "6+ Calls")))</f>
        <v>4-5 Calls</v>
      </c>
      <c r="X1412" t="str">
        <f>IF(tbl_Customers[[#This Row],[account_length]] &lt;= 50, "0-50", IF(tbl_Customers[[#This Row],[account_length]] &lt;=100, "51-100", IF(tbl_Customers[[#This Row],[account_length]] &lt;= 150, "101-150", "151+")))</f>
        <v>0-50</v>
      </c>
      <c r="Y1412" t="str">
        <f>IF(tbl_Customers[[#This Row],[total_intl_charge]] &lt;= 3, "Low Charges", "High Charges")</f>
        <v>Low Charges</v>
      </c>
      <c r="Z1412" t="str">
        <f>IF(tbl_Customers[[#This Row],[total_eve_calls]]&lt;=80,"Low Calls",
IF(tbl_Customers[[#This Row],[total_eve_calls]]&lt;=120,"Medium Calls","High Calls"))</f>
        <v>High Calls</v>
      </c>
      <c r="AA1412" t="str">
        <f>IF(tbl_Customers[[#This Row],[total_eve_charge]]&lt;=15,"Low Charges",
IF(tbl_Customers[[#This Row],[total_eve_charge]]&lt;=20,"Medium Charges","High Charges"))</f>
        <v>High Charges</v>
      </c>
      <c r="AB14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2" t="str">
        <f>IF(tbl_Customers[[#This Row],[number_vmail_messages]] = 0, "No Usage", IF(tbl_Customers[[#This Row],[number_vmail_messages]] &lt;= 20, "Low Usage", IF(tbl_Customers[[#This Row],[number_vmail_messages]] &lt;= 40, "Medium Usgae", "High Usage")))</f>
        <v>No Usage</v>
      </c>
      <c r="AD1412" t="str">
        <f>IF(tbl_Customers[[#This Row],[total_day_minutes]]&lt;=150,"Low Usage", IF(tbl_Customers[[#This Row],[total_day_minutes]]&lt;=200,"Medium Usage", IF(tbl_Customers[[#This Row],[total_day_minutes]]&lt;=250,"High Usage","Very High Usage")))</f>
        <v>Medium Usage</v>
      </c>
      <c r="AE1412" t="str">
        <f>IF(tbl_Customers[[#This Row],[total_intl_calls]]&lt;=5,"Low Calls", IF(tbl_Customers[[#This Row],[total_intl_calls]]&lt;=10, "Medium Calls", "High Calls"))</f>
        <v>Medium Calls</v>
      </c>
      <c r="AF14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12" s="36" t="str">
        <f>IF(tbl_Customers[[#This Row],[Churn_Risk_Score]]&gt;=10,"High Risk", IF(tbl_Customers[[#This Row],[Churn_Risk_Score]]&gt;=5,"Medium Risk","Low Risk"))</f>
        <v>Medium Risk</v>
      </c>
    </row>
    <row r="1413" spans="1:33" x14ac:dyDescent="0.35">
      <c r="A1413">
        <v>1412</v>
      </c>
      <c r="B1413" t="s">
        <v>62</v>
      </c>
      <c r="C1413">
        <v>76</v>
      </c>
      <c r="D1413" t="s">
        <v>28</v>
      </c>
      <c r="E1413" t="s">
        <v>23</v>
      </c>
      <c r="F1413" t="s">
        <v>22</v>
      </c>
      <c r="G1413">
        <v>0</v>
      </c>
      <c r="H1413">
        <v>241</v>
      </c>
      <c r="I1413">
        <v>120</v>
      </c>
      <c r="J1413">
        <v>40.97</v>
      </c>
      <c r="K1413">
        <v>231.8</v>
      </c>
      <c r="L1413">
        <v>96</v>
      </c>
      <c r="M1413">
        <v>19.7</v>
      </c>
      <c r="N1413">
        <v>220.2</v>
      </c>
      <c r="O1413">
        <v>67</v>
      </c>
      <c r="P1413">
        <v>9.91</v>
      </c>
      <c r="Q1413">
        <v>9.9</v>
      </c>
      <c r="R1413">
        <v>1</v>
      </c>
      <c r="S1413">
        <v>2.67</v>
      </c>
      <c r="T1413">
        <v>1</v>
      </c>
      <c r="U1413" t="s">
        <v>23</v>
      </c>
      <c r="V1413">
        <f>IF(tbl_Customers[[#This Row],[churn]] = "yes", 1, 0)</f>
        <v>1</v>
      </c>
      <c r="W1413" t="str">
        <f>IF(tbl_Customers[[#This Row],[number_customer_service_calls]] &lt;= 1, "0-1 Calls", IF(tbl_Customers[[#This Row],[number_customer_service_calls]] &lt;= 3, "2-3 Calls", IF(tbl_Customers[[#This Row],[number_customer_service_calls]] &lt;=5, "4-5 Calls", "6+ Calls")))</f>
        <v>0-1 Calls</v>
      </c>
      <c r="X1413" t="str">
        <f>IF(tbl_Customers[[#This Row],[account_length]] &lt;= 50, "0-50", IF(tbl_Customers[[#This Row],[account_length]] &lt;=100, "51-100", IF(tbl_Customers[[#This Row],[account_length]] &lt;= 150, "101-150", "151+")))</f>
        <v>51-100</v>
      </c>
      <c r="Y1413" t="str">
        <f>IF(tbl_Customers[[#This Row],[total_intl_charge]] &lt;= 3, "Low Charges", "High Charges")</f>
        <v>Low Charges</v>
      </c>
      <c r="Z1413" t="str">
        <f>IF(tbl_Customers[[#This Row],[total_eve_calls]]&lt;=80,"Low Calls",
IF(tbl_Customers[[#This Row],[total_eve_calls]]&lt;=120,"Medium Calls","High Calls"))</f>
        <v>Medium Calls</v>
      </c>
      <c r="AA1413" t="str">
        <f>IF(tbl_Customers[[#This Row],[total_eve_charge]]&lt;=15,"Low Charges",
IF(tbl_Customers[[#This Row],[total_eve_charge]]&lt;=20,"Medium Charges","High Charges"))</f>
        <v>Medium Charges</v>
      </c>
      <c r="AB14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3" t="str">
        <f>IF(tbl_Customers[[#This Row],[number_vmail_messages]] = 0, "No Usage", IF(tbl_Customers[[#This Row],[number_vmail_messages]] &lt;= 20, "Low Usage", IF(tbl_Customers[[#This Row],[number_vmail_messages]] &lt;= 40, "Medium Usgae", "High Usage")))</f>
        <v>No Usage</v>
      </c>
      <c r="AD1413" t="str">
        <f>IF(tbl_Customers[[#This Row],[total_day_minutes]]&lt;=150,"Low Usage", IF(tbl_Customers[[#This Row],[total_day_minutes]]&lt;=200,"Medium Usage", IF(tbl_Customers[[#This Row],[total_day_minutes]]&lt;=250,"High Usage","Very High Usage")))</f>
        <v>High Usage</v>
      </c>
      <c r="AE1413" t="str">
        <f>IF(tbl_Customers[[#This Row],[total_intl_calls]]&lt;=5,"Low Calls", IF(tbl_Customers[[#This Row],[total_intl_calls]]&lt;=10, "Medium Calls", "High Calls"))</f>
        <v>Low Calls</v>
      </c>
      <c r="AF14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13" s="36" t="str">
        <f>IF(tbl_Customers[[#This Row],[Churn_Risk_Score]]&gt;=10,"High Risk", IF(tbl_Customers[[#This Row],[Churn_Risk_Score]]&gt;=5,"Medium Risk","Low Risk"))</f>
        <v>Low Risk</v>
      </c>
    </row>
    <row r="1414" spans="1:33" x14ac:dyDescent="0.35">
      <c r="A1414">
        <v>1413</v>
      </c>
      <c r="B1414" t="s">
        <v>31</v>
      </c>
      <c r="C1414">
        <v>93</v>
      </c>
      <c r="D1414" t="s">
        <v>21</v>
      </c>
      <c r="E1414" t="s">
        <v>22</v>
      </c>
      <c r="F1414" t="s">
        <v>22</v>
      </c>
      <c r="G1414">
        <v>0</v>
      </c>
      <c r="H1414">
        <v>141.69999999999999</v>
      </c>
      <c r="I1414">
        <v>95</v>
      </c>
      <c r="J1414">
        <v>24.09</v>
      </c>
      <c r="K1414">
        <v>221</v>
      </c>
      <c r="L1414">
        <v>100</v>
      </c>
      <c r="M1414">
        <v>18.79</v>
      </c>
      <c r="N1414">
        <v>227.1</v>
      </c>
      <c r="O1414">
        <v>71</v>
      </c>
      <c r="P1414">
        <v>10.220000000000001</v>
      </c>
      <c r="Q1414">
        <v>10.199999999999999</v>
      </c>
      <c r="R1414">
        <v>3</v>
      </c>
      <c r="S1414">
        <v>2.75</v>
      </c>
      <c r="T1414">
        <v>0</v>
      </c>
      <c r="U1414" t="s">
        <v>22</v>
      </c>
      <c r="V1414">
        <f>IF(tbl_Customers[[#This Row],[churn]] = "yes", 1, 0)</f>
        <v>0</v>
      </c>
      <c r="W1414" t="str">
        <f>IF(tbl_Customers[[#This Row],[number_customer_service_calls]] &lt;= 1, "0-1 Calls", IF(tbl_Customers[[#This Row],[number_customer_service_calls]] &lt;= 3, "2-3 Calls", IF(tbl_Customers[[#This Row],[number_customer_service_calls]] &lt;=5, "4-5 Calls", "6+ Calls")))</f>
        <v>0-1 Calls</v>
      </c>
      <c r="X1414" t="str">
        <f>IF(tbl_Customers[[#This Row],[account_length]] &lt;= 50, "0-50", IF(tbl_Customers[[#This Row],[account_length]] &lt;=100, "51-100", IF(tbl_Customers[[#This Row],[account_length]] &lt;= 150, "101-150", "151+")))</f>
        <v>51-100</v>
      </c>
      <c r="Y1414" t="str">
        <f>IF(tbl_Customers[[#This Row],[total_intl_charge]] &lt;= 3, "Low Charges", "High Charges")</f>
        <v>Low Charges</v>
      </c>
      <c r="Z1414" t="str">
        <f>IF(tbl_Customers[[#This Row],[total_eve_calls]]&lt;=80,"Low Calls",
IF(tbl_Customers[[#This Row],[total_eve_calls]]&lt;=120,"Medium Calls","High Calls"))</f>
        <v>Medium Calls</v>
      </c>
      <c r="AA1414" t="str">
        <f>IF(tbl_Customers[[#This Row],[total_eve_charge]]&lt;=15,"Low Charges",
IF(tbl_Customers[[#This Row],[total_eve_charge]]&lt;=20,"Medium Charges","High Charges"))</f>
        <v>Medium Charges</v>
      </c>
      <c r="AB14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4" t="str">
        <f>IF(tbl_Customers[[#This Row],[number_vmail_messages]] = 0, "No Usage", IF(tbl_Customers[[#This Row],[number_vmail_messages]] &lt;= 20, "Low Usage", IF(tbl_Customers[[#This Row],[number_vmail_messages]] &lt;= 40, "Medium Usgae", "High Usage")))</f>
        <v>No Usage</v>
      </c>
      <c r="AD1414" t="str">
        <f>IF(tbl_Customers[[#This Row],[total_day_minutes]]&lt;=150,"Low Usage", IF(tbl_Customers[[#This Row],[total_day_minutes]]&lt;=200,"Medium Usage", IF(tbl_Customers[[#This Row],[total_day_minutes]]&lt;=250,"High Usage","Very High Usage")))</f>
        <v>Low Usage</v>
      </c>
      <c r="AE1414" t="str">
        <f>IF(tbl_Customers[[#This Row],[total_intl_calls]]&lt;=5,"Low Calls", IF(tbl_Customers[[#This Row],[total_intl_calls]]&lt;=10, "Medium Calls", "High Calls"))</f>
        <v>Low Calls</v>
      </c>
      <c r="AF14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14" s="36" t="str">
        <f>IF(tbl_Customers[[#This Row],[Churn_Risk_Score]]&gt;=10,"High Risk", IF(tbl_Customers[[#This Row],[Churn_Risk_Score]]&gt;=5,"Medium Risk","Low Risk"))</f>
        <v>Low Risk</v>
      </c>
    </row>
    <row r="1415" spans="1:33" x14ac:dyDescent="0.35">
      <c r="A1415">
        <v>1414</v>
      </c>
      <c r="B1415" t="s">
        <v>59</v>
      </c>
      <c r="C1415">
        <v>83</v>
      </c>
      <c r="D1415" t="s">
        <v>25</v>
      </c>
      <c r="E1415" t="s">
        <v>22</v>
      </c>
      <c r="F1415" t="s">
        <v>22</v>
      </c>
      <c r="G1415">
        <v>0</v>
      </c>
      <c r="H1415">
        <v>134.80000000000001</v>
      </c>
      <c r="I1415">
        <v>96</v>
      </c>
      <c r="J1415">
        <v>22.92</v>
      </c>
      <c r="K1415">
        <v>167.2</v>
      </c>
      <c r="L1415">
        <v>78</v>
      </c>
      <c r="M1415">
        <v>14.21</v>
      </c>
      <c r="N1415">
        <v>161.5</v>
      </c>
      <c r="O1415">
        <v>123</v>
      </c>
      <c r="P1415">
        <v>7.27</v>
      </c>
      <c r="Q1415">
        <v>7.7</v>
      </c>
      <c r="R1415">
        <v>5</v>
      </c>
      <c r="S1415">
        <v>2.08</v>
      </c>
      <c r="T1415">
        <v>2</v>
      </c>
      <c r="U1415" t="s">
        <v>22</v>
      </c>
      <c r="V1415">
        <f>IF(tbl_Customers[[#This Row],[churn]] = "yes", 1, 0)</f>
        <v>0</v>
      </c>
      <c r="W1415" t="str">
        <f>IF(tbl_Customers[[#This Row],[number_customer_service_calls]] &lt;= 1, "0-1 Calls", IF(tbl_Customers[[#This Row],[number_customer_service_calls]] &lt;= 3, "2-3 Calls", IF(tbl_Customers[[#This Row],[number_customer_service_calls]] &lt;=5, "4-5 Calls", "6+ Calls")))</f>
        <v>2-3 Calls</v>
      </c>
      <c r="X1415" t="str">
        <f>IF(tbl_Customers[[#This Row],[account_length]] &lt;= 50, "0-50", IF(tbl_Customers[[#This Row],[account_length]] &lt;=100, "51-100", IF(tbl_Customers[[#This Row],[account_length]] &lt;= 150, "101-150", "151+")))</f>
        <v>51-100</v>
      </c>
      <c r="Y1415" t="str">
        <f>IF(tbl_Customers[[#This Row],[total_intl_charge]] &lt;= 3, "Low Charges", "High Charges")</f>
        <v>Low Charges</v>
      </c>
      <c r="Z1415" t="str">
        <f>IF(tbl_Customers[[#This Row],[total_eve_calls]]&lt;=80,"Low Calls",
IF(tbl_Customers[[#This Row],[total_eve_calls]]&lt;=120,"Medium Calls","High Calls"))</f>
        <v>Low Calls</v>
      </c>
      <c r="AA1415" t="str">
        <f>IF(tbl_Customers[[#This Row],[total_eve_charge]]&lt;=15,"Low Charges",
IF(tbl_Customers[[#This Row],[total_eve_charge]]&lt;=20,"Medium Charges","High Charges"))</f>
        <v>Low Charges</v>
      </c>
      <c r="AB14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15" t="str">
        <f>IF(tbl_Customers[[#This Row],[number_vmail_messages]] = 0, "No Usage", IF(tbl_Customers[[#This Row],[number_vmail_messages]] &lt;= 20, "Low Usage", IF(tbl_Customers[[#This Row],[number_vmail_messages]] &lt;= 40, "Medium Usgae", "High Usage")))</f>
        <v>No Usage</v>
      </c>
      <c r="AD1415" t="str">
        <f>IF(tbl_Customers[[#This Row],[total_day_minutes]]&lt;=150,"Low Usage", IF(tbl_Customers[[#This Row],[total_day_minutes]]&lt;=200,"Medium Usage", IF(tbl_Customers[[#This Row],[total_day_minutes]]&lt;=250,"High Usage","Very High Usage")))</f>
        <v>Low Usage</v>
      </c>
      <c r="AE1415" t="str">
        <f>IF(tbl_Customers[[#This Row],[total_intl_calls]]&lt;=5,"Low Calls", IF(tbl_Customers[[#This Row],[total_intl_calls]]&lt;=10, "Medium Calls", "High Calls"))</f>
        <v>Low Calls</v>
      </c>
      <c r="AF14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15" s="36" t="str">
        <f>IF(tbl_Customers[[#This Row],[Churn_Risk_Score]]&gt;=10,"High Risk", IF(tbl_Customers[[#This Row],[Churn_Risk_Score]]&gt;=5,"Medium Risk","Low Risk"))</f>
        <v>Low Risk</v>
      </c>
    </row>
    <row r="1416" spans="1:33" x14ac:dyDescent="0.35">
      <c r="A1416">
        <v>1415</v>
      </c>
      <c r="B1416" t="s">
        <v>70</v>
      </c>
      <c r="C1416">
        <v>123</v>
      </c>
      <c r="D1416" t="s">
        <v>21</v>
      </c>
      <c r="E1416" t="s">
        <v>22</v>
      </c>
      <c r="F1416" t="s">
        <v>22</v>
      </c>
      <c r="G1416">
        <v>0</v>
      </c>
      <c r="H1416">
        <v>163.1</v>
      </c>
      <c r="I1416">
        <v>119</v>
      </c>
      <c r="J1416">
        <v>27.73</v>
      </c>
      <c r="K1416">
        <v>249.4</v>
      </c>
      <c r="L1416">
        <v>51</v>
      </c>
      <c r="M1416">
        <v>21.2</v>
      </c>
      <c r="N1416">
        <v>168.2</v>
      </c>
      <c r="O1416">
        <v>77</v>
      </c>
      <c r="P1416">
        <v>7.57</v>
      </c>
      <c r="Q1416">
        <v>9</v>
      </c>
      <c r="R1416">
        <v>10</v>
      </c>
      <c r="S1416">
        <v>2.4300000000000002</v>
      </c>
      <c r="T1416">
        <v>1</v>
      </c>
      <c r="U1416" t="s">
        <v>22</v>
      </c>
      <c r="V1416">
        <f>IF(tbl_Customers[[#This Row],[churn]] = "yes", 1, 0)</f>
        <v>0</v>
      </c>
      <c r="W1416" t="str">
        <f>IF(tbl_Customers[[#This Row],[number_customer_service_calls]] &lt;= 1, "0-1 Calls", IF(tbl_Customers[[#This Row],[number_customer_service_calls]] &lt;= 3, "2-3 Calls", IF(tbl_Customers[[#This Row],[number_customer_service_calls]] &lt;=5, "4-5 Calls", "6+ Calls")))</f>
        <v>0-1 Calls</v>
      </c>
      <c r="X1416" t="str">
        <f>IF(tbl_Customers[[#This Row],[account_length]] &lt;= 50, "0-50", IF(tbl_Customers[[#This Row],[account_length]] &lt;=100, "51-100", IF(tbl_Customers[[#This Row],[account_length]] &lt;= 150, "101-150", "151+")))</f>
        <v>101-150</v>
      </c>
      <c r="Y1416" t="str">
        <f>IF(tbl_Customers[[#This Row],[total_intl_charge]] &lt;= 3, "Low Charges", "High Charges")</f>
        <v>Low Charges</v>
      </c>
      <c r="Z1416" t="str">
        <f>IF(tbl_Customers[[#This Row],[total_eve_calls]]&lt;=80,"Low Calls",
IF(tbl_Customers[[#This Row],[total_eve_calls]]&lt;=120,"Medium Calls","High Calls"))</f>
        <v>Low Calls</v>
      </c>
      <c r="AA1416" t="str">
        <f>IF(tbl_Customers[[#This Row],[total_eve_charge]]&lt;=15,"Low Charges",
IF(tbl_Customers[[#This Row],[total_eve_charge]]&lt;=20,"Medium Charges","High Charges"))</f>
        <v>High Charges</v>
      </c>
      <c r="AB14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6" t="str">
        <f>IF(tbl_Customers[[#This Row],[number_vmail_messages]] = 0, "No Usage", IF(tbl_Customers[[#This Row],[number_vmail_messages]] &lt;= 20, "Low Usage", IF(tbl_Customers[[#This Row],[number_vmail_messages]] &lt;= 40, "Medium Usgae", "High Usage")))</f>
        <v>No Usage</v>
      </c>
      <c r="AD1416" t="str">
        <f>IF(tbl_Customers[[#This Row],[total_day_minutes]]&lt;=150,"Low Usage", IF(tbl_Customers[[#This Row],[total_day_minutes]]&lt;=200,"Medium Usage", IF(tbl_Customers[[#This Row],[total_day_minutes]]&lt;=250,"High Usage","Very High Usage")))</f>
        <v>Medium Usage</v>
      </c>
      <c r="AE1416" t="str">
        <f>IF(tbl_Customers[[#This Row],[total_intl_calls]]&lt;=5,"Low Calls", IF(tbl_Customers[[#This Row],[total_intl_calls]]&lt;=10, "Medium Calls", "High Calls"))</f>
        <v>Medium Calls</v>
      </c>
      <c r="AF14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16" s="36" t="str">
        <f>IF(tbl_Customers[[#This Row],[Churn_Risk_Score]]&gt;=10,"High Risk", IF(tbl_Customers[[#This Row],[Churn_Risk_Score]]&gt;=5,"Medium Risk","Low Risk"))</f>
        <v>Low Risk</v>
      </c>
    </row>
    <row r="1417" spans="1:33" x14ac:dyDescent="0.35">
      <c r="A1417">
        <v>1416</v>
      </c>
      <c r="B1417" t="s">
        <v>26</v>
      </c>
      <c r="C1417">
        <v>82</v>
      </c>
      <c r="D1417" t="s">
        <v>28</v>
      </c>
      <c r="E1417" t="s">
        <v>22</v>
      </c>
      <c r="F1417" t="s">
        <v>22</v>
      </c>
      <c r="G1417">
        <v>0</v>
      </c>
      <c r="H1417">
        <v>329.8</v>
      </c>
      <c r="I1417">
        <v>73</v>
      </c>
      <c r="J1417">
        <v>56.07</v>
      </c>
      <c r="K1417">
        <v>208.3</v>
      </c>
      <c r="L1417">
        <v>120</v>
      </c>
      <c r="M1417">
        <v>17.71</v>
      </c>
      <c r="N1417">
        <v>267.10000000000002</v>
      </c>
      <c r="O1417">
        <v>102</v>
      </c>
      <c r="P1417">
        <v>12.02</v>
      </c>
      <c r="Q1417">
        <v>10.6</v>
      </c>
      <c r="R1417">
        <v>6</v>
      </c>
      <c r="S1417">
        <v>2.86</v>
      </c>
      <c r="T1417">
        <v>0</v>
      </c>
      <c r="U1417" t="s">
        <v>23</v>
      </c>
      <c r="V1417">
        <f>IF(tbl_Customers[[#This Row],[churn]] = "yes", 1, 0)</f>
        <v>1</v>
      </c>
      <c r="W1417" t="str">
        <f>IF(tbl_Customers[[#This Row],[number_customer_service_calls]] &lt;= 1, "0-1 Calls", IF(tbl_Customers[[#This Row],[number_customer_service_calls]] &lt;= 3, "2-3 Calls", IF(tbl_Customers[[#This Row],[number_customer_service_calls]] &lt;=5, "4-5 Calls", "6+ Calls")))</f>
        <v>0-1 Calls</v>
      </c>
      <c r="X1417" t="str">
        <f>IF(tbl_Customers[[#This Row],[account_length]] &lt;= 50, "0-50", IF(tbl_Customers[[#This Row],[account_length]] &lt;=100, "51-100", IF(tbl_Customers[[#This Row],[account_length]] &lt;= 150, "101-150", "151+")))</f>
        <v>51-100</v>
      </c>
      <c r="Y1417" t="str">
        <f>IF(tbl_Customers[[#This Row],[total_intl_charge]] &lt;= 3, "Low Charges", "High Charges")</f>
        <v>Low Charges</v>
      </c>
      <c r="Z1417" t="str">
        <f>IF(tbl_Customers[[#This Row],[total_eve_calls]]&lt;=80,"Low Calls",
IF(tbl_Customers[[#This Row],[total_eve_calls]]&lt;=120,"Medium Calls","High Calls"))</f>
        <v>Medium Calls</v>
      </c>
      <c r="AA1417" t="str">
        <f>IF(tbl_Customers[[#This Row],[total_eve_charge]]&lt;=15,"Low Charges",
IF(tbl_Customers[[#This Row],[total_eve_charge]]&lt;=20,"Medium Charges","High Charges"))</f>
        <v>Medium Charges</v>
      </c>
      <c r="AB14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7" t="str">
        <f>IF(tbl_Customers[[#This Row],[number_vmail_messages]] = 0, "No Usage", IF(tbl_Customers[[#This Row],[number_vmail_messages]] &lt;= 20, "Low Usage", IF(tbl_Customers[[#This Row],[number_vmail_messages]] &lt;= 40, "Medium Usgae", "High Usage")))</f>
        <v>No Usage</v>
      </c>
      <c r="AD1417" t="str">
        <f>IF(tbl_Customers[[#This Row],[total_day_minutes]]&lt;=150,"Low Usage", IF(tbl_Customers[[#This Row],[total_day_minutes]]&lt;=200,"Medium Usage", IF(tbl_Customers[[#This Row],[total_day_minutes]]&lt;=250,"High Usage","Very High Usage")))</f>
        <v>Very High Usage</v>
      </c>
      <c r="AE1417" t="str">
        <f>IF(tbl_Customers[[#This Row],[total_intl_calls]]&lt;=5,"Low Calls", IF(tbl_Customers[[#This Row],[total_intl_calls]]&lt;=10, "Medium Calls", "High Calls"))</f>
        <v>Medium Calls</v>
      </c>
      <c r="AF14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17" s="36" t="str">
        <f>IF(tbl_Customers[[#This Row],[Churn_Risk_Score]]&gt;=10,"High Risk", IF(tbl_Customers[[#This Row],[Churn_Risk_Score]]&gt;=5,"Medium Risk","Low Risk"))</f>
        <v>Medium Risk</v>
      </c>
    </row>
    <row r="1418" spans="1:33" x14ac:dyDescent="0.35">
      <c r="A1418">
        <v>1417</v>
      </c>
      <c r="B1418" t="s">
        <v>41</v>
      </c>
      <c r="C1418">
        <v>110</v>
      </c>
      <c r="D1418" t="s">
        <v>28</v>
      </c>
      <c r="E1418" t="s">
        <v>22</v>
      </c>
      <c r="F1418" t="s">
        <v>22</v>
      </c>
      <c r="G1418">
        <v>0</v>
      </c>
      <c r="H1418">
        <v>131.9</v>
      </c>
      <c r="I1418">
        <v>93</v>
      </c>
      <c r="J1418">
        <v>22.42</v>
      </c>
      <c r="K1418">
        <v>272.7</v>
      </c>
      <c r="L1418">
        <v>106</v>
      </c>
      <c r="M1418">
        <v>23.18</v>
      </c>
      <c r="N1418">
        <v>192.8</v>
      </c>
      <c r="O1418">
        <v>105</v>
      </c>
      <c r="P1418">
        <v>8.68</v>
      </c>
      <c r="Q1418">
        <v>7.1</v>
      </c>
      <c r="R1418">
        <v>4</v>
      </c>
      <c r="S1418">
        <v>1.92</v>
      </c>
      <c r="T1418">
        <v>1</v>
      </c>
      <c r="U1418" t="s">
        <v>22</v>
      </c>
      <c r="V1418">
        <f>IF(tbl_Customers[[#This Row],[churn]] = "yes", 1, 0)</f>
        <v>0</v>
      </c>
      <c r="W1418" t="str">
        <f>IF(tbl_Customers[[#This Row],[number_customer_service_calls]] &lt;= 1, "0-1 Calls", IF(tbl_Customers[[#This Row],[number_customer_service_calls]] &lt;= 3, "2-3 Calls", IF(tbl_Customers[[#This Row],[number_customer_service_calls]] &lt;=5, "4-5 Calls", "6+ Calls")))</f>
        <v>0-1 Calls</v>
      </c>
      <c r="X1418" t="str">
        <f>IF(tbl_Customers[[#This Row],[account_length]] &lt;= 50, "0-50", IF(tbl_Customers[[#This Row],[account_length]] &lt;=100, "51-100", IF(tbl_Customers[[#This Row],[account_length]] &lt;= 150, "101-150", "151+")))</f>
        <v>101-150</v>
      </c>
      <c r="Y1418" t="str">
        <f>IF(tbl_Customers[[#This Row],[total_intl_charge]] &lt;= 3, "Low Charges", "High Charges")</f>
        <v>Low Charges</v>
      </c>
      <c r="Z1418" t="str">
        <f>IF(tbl_Customers[[#This Row],[total_eve_calls]]&lt;=80,"Low Calls",
IF(tbl_Customers[[#This Row],[total_eve_calls]]&lt;=120,"Medium Calls","High Calls"))</f>
        <v>Medium Calls</v>
      </c>
      <c r="AA1418" t="str">
        <f>IF(tbl_Customers[[#This Row],[total_eve_charge]]&lt;=15,"Low Charges",
IF(tbl_Customers[[#This Row],[total_eve_charge]]&lt;=20,"Medium Charges","High Charges"))</f>
        <v>High Charges</v>
      </c>
      <c r="AB14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8" t="str">
        <f>IF(tbl_Customers[[#This Row],[number_vmail_messages]] = 0, "No Usage", IF(tbl_Customers[[#This Row],[number_vmail_messages]] &lt;= 20, "Low Usage", IF(tbl_Customers[[#This Row],[number_vmail_messages]] &lt;= 40, "Medium Usgae", "High Usage")))</f>
        <v>No Usage</v>
      </c>
      <c r="AD1418" t="str">
        <f>IF(tbl_Customers[[#This Row],[total_day_minutes]]&lt;=150,"Low Usage", IF(tbl_Customers[[#This Row],[total_day_minutes]]&lt;=200,"Medium Usage", IF(tbl_Customers[[#This Row],[total_day_minutes]]&lt;=250,"High Usage","Very High Usage")))</f>
        <v>Low Usage</v>
      </c>
      <c r="AE1418" t="str">
        <f>IF(tbl_Customers[[#This Row],[total_intl_calls]]&lt;=5,"Low Calls", IF(tbl_Customers[[#This Row],[total_intl_calls]]&lt;=10, "Medium Calls", "High Calls"))</f>
        <v>Low Calls</v>
      </c>
      <c r="AF14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18" s="36" t="str">
        <f>IF(tbl_Customers[[#This Row],[Churn_Risk_Score]]&gt;=10,"High Risk", IF(tbl_Customers[[#This Row],[Churn_Risk_Score]]&gt;=5,"Medium Risk","Low Risk"))</f>
        <v>Low Risk</v>
      </c>
    </row>
    <row r="1419" spans="1:33" x14ac:dyDescent="0.35">
      <c r="A1419">
        <v>1418</v>
      </c>
      <c r="B1419" t="s">
        <v>47</v>
      </c>
      <c r="C1419">
        <v>96</v>
      </c>
      <c r="D1419" t="s">
        <v>25</v>
      </c>
      <c r="E1419" t="s">
        <v>22</v>
      </c>
      <c r="F1419" t="s">
        <v>23</v>
      </c>
      <c r="G1419">
        <v>29</v>
      </c>
      <c r="H1419">
        <v>150</v>
      </c>
      <c r="I1419">
        <v>91</v>
      </c>
      <c r="J1419">
        <v>25.5</v>
      </c>
      <c r="K1419">
        <v>159.4</v>
      </c>
      <c r="L1419">
        <v>75</v>
      </c>
      <c r="M1419">
        <v>13.55</v>
      </c>
      <c r="N1419">
        <v>228.1</v>
      </c>
      <c r="O1419">
        <v>55</v>
      </c>
      <c r="P1419">
        <v>10.26</v>
      </c>
      <c r="Q1419">
        <v>8.5</v>
      </c>
      <c r="R1419">
        <v>3</v>
      </c>
      <c r="S1419">
        <v>2.2999999999999998</v>
      </c>
      <c r="T1419">
        <v>1</v>
      </c>
      <c r="U1419" t="s">
        <v>22</v>
      </c>
      <c r="V1419">
        <f>IF(tbl_Customers[[#This Row],[churn]] = "yes", 1, 0)</f>
        <v>0</v>
      </c>
      <c r="W1419" t="str">
        <f>IF(tbl_Customers[[#This Row],[number_customer_service_calls]] &lt;= 1, "0-1 Calls", IF(tbl_Customers[[#This Row],[number_customer_service_calls]] &lt;= 3, "2-3 Calls", IF(tbl_Customers[[#This Row],[number_customer_service_calls]] &lt;=5, "4-5 Calls", "6+ Calls")))</f>
        <v>0-1 Calls</v>
      </c>
      <c r="X1419" t="str">
        <f>IF(tbl_Customers[[#This Row],[account_length]] &lt;= 50, "0-50", IF(tbl_Customers[[#This Row],[account_length]] &lt;=100, "51-100", IF(tbl_Customers[[#This Row],[account_length]] &lt;= 150, "101-150", "151+")))</f>
        <v>51-100</v>
      </c>
      <c r="Y1419" t="str">
        <f>IF(tbl_Customers[[#This Row],[total_intl_charge]] &lt;= 3, "Low Charges", "High Charges")</f>
        <v>Low Charges</v>
      </c>
      <c r="Z1419" t="str">
        <f>IF(tbl_Customers[[#This Row],[total_eve_calls]]&lt;=80,"Low Calls",
IF(tbl_Customers[[#This Row],[total_eve_calls]]&lt;=120,"Medium Calls","High Calls"))</f>
        <v>Low Calls</v>
      </c>
      <c r="AA1419" t="str">
        <f>IF(tbl_Customers[[#This Row],[total_eve_charge]]&lt;=15,"Low Charges",
IF(tbl_Customers[[#This Row],[total_eve_charge]]&lt;=20,"Medium Charges","High Charges"))</f>
        <v>Low Charges</v>
      </c>
      <c r="AB14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9" t="str">
        <f>IF(tbl_Customers[[#This Row],[number_vmail_messages]] = 0, "No Usage", IF(tbl_Customers[[#This Row],[number_vmail_messages]] &lt;= 20, "Low Usage", IF(tbl_Customers[[#This Row],[number_vmail_messages]] &lt;= 40, "Medium Usgae", "High Usage")))</f>
        <v>Medium Usgae</v>
      </c>
      <c r="AD1419" t="str">
        <f>IF(tbl_Customers[[#This Row],[total_day_minutes]]&lt;=150,"Low Usage", IF(tbl_Customers[[#This Row],[total_day_minutes]]&lt;=200,"Medium Usage", IF(tbl_Customers[[#This Row],[total_day_minutes]]&lt;=250,"High Usage","Very High Usage")))</f>
        <v>Low Usage</v>
      </c>
      <c r="AE1419" t="str">
        <f>IF(tbl_Customers[[#This Row],[total_intl_calls]]&lt;=5,"Low Calls", IF(tbl_Customers[[#This Row],[total_intl_calls]]&lt;=10, "Medium Calls", "High Calls"))</f>
        <v>Low Calls</v>
      </c>
      <c r="AF14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19" s="36" t="str">
        <f>IF(tbl_Customers[[#This Row],[Churn_Risk_Score]]&gt;=10,"High Risk", IF(tbl_Customers[[#This Row],[Churn_Risk_Score]]&gt;=5,"Medium Risk","Low Risk"))</f>
        <v>Low Risk</v>
      </c>
    </row>
    <row r="1420" spans="1:33" x14ac:dyDescent="0.35">
      <c r="A1420">
        <v>1419</v>
      </c>
      <c r="B1420" t="s">
        <v>71</v>
      </c>
      <c r="C1420">
        <v>47</v>
      </c>
      <c r="D1420" t="s">
        <v>21</v>
      </c>
      <c r="E1420" t="s">
        <v>22</v>
      </c>
      <c r="F1420" t="s">
        <v>23</v>
      </c>
      <c r="G1420">
        <v>30</v>
      </c>
      <c r="H1420">
        <v>196.6</v>
      </c>
      <c r="I1420">
        <v>93</v>
      </c>
      <c r="J1420">
        <v>33.42</v>
      </c>
      <c r="K1420">
        <v>241.4</v>
      </c>
      <c r="L1420">
        <v>140</v>
      </c>
      <c r="M1420">
        <v>20.52</v>
      </c>
      <c r="N1420">
        <v>226</v>
      </c>
      <c r="O1420">
        <v>118</v>
      </c>
      <c r="P1420">
        <v>10.17</v>
      </c>
      <c r="Q1420">
        <v>12.9</v>
      </c>
      <c r="R1420">
        <v>4</v>
      </c>
      <c r="S1420">
        <v>3.48</v>
      </c>
      <c r="T1420">
        <v>2</v>
      </c>
      <c r="U1420" t="s">
        <v>22</v>
      </c>
      <c r="V1420">
        <f>IF(tbl_Customers[[#This Row],[churn]] = "yes", 1, 0)</f>
        <v>0</v>
      </c>
      <c r="W1420" t="str">
        <f>IF(tbl_Customers[[#This Row],[number_customer_service_calls]] &lt;= 1, "0-1 Calls", IF(tbl_Customers[[#This Row],[number_customer_service_calls]] &lt;= 3, "2-3 Calls", IF(tbl_Customers[[#This Row],[number_customer_service_calls]] &lt;=5, "4-5 Calls", "6+ Calls")))</f>
        <v>2-3 Calls</v>
      </c>
      <c r="X1420" t="str">
        <f>IF(tbl_Customers[[#This Row],[account_length]] &lt;= 50, "0-50", IF(tbl_Customers[[#This Row],[account_length]] &lt;=100, "51-100", IF(tbl_Customers[[#This Row],[account_length]] &lt;= 150, "101-150", "151+")))</f>
        <v>0-50</v>
      </c>
      <c r="Y1420" t="str">
        <f>IF(tbl_Customers[[#This Row],[total_intl_charge]] &lt;= 3, "Low Charges", "High Charges")</f>
        <v>High Charges</v>
      </c>
      <c r="Z1420" t="str">
        <f>IF(tbl_Customers[[#This Row],[total_eve_calls]]&lt;=80,"Low Calls",
IF(tbl_Customers[[#This Row],[total_eve_calls]]&lt;=120,"Medium Calls","High Calls"))</f>
        <v>High Calls</v>
      </c>
      <c r="AA1420" t="str">
        <f>IF(tbl_Customers[[#This Row],[total_eve_charge]]&lt;=15,"Low Charges",
IF(tbl_Customers[[#This Row],[total_eve_charge]]&lt;=20,"Medium Charges","High Charges"))</f>
        <v>High Charges</v>
      </c>
      <c r="AB14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0" t="str">
        <f>IF(tbl_Customers[[#This Row],[number_vmail_messages]] = 0, "No Usage", IF(tbl_Customers[[#This Row],[number_vmail_messages]] &lt;= 20, "Low Usage", IF(tbl_Customers[[#This Row],[number_vmail_messages]] &lt;= 40, "Medium Usgae", "High Usage")))</f>
        <v>Medium Usgae</v>
      </c>
      <c r="AD1420" t="str">
        <f>IF(tbl_Customers[[#This Row],[total_day_minutes]]&lt;=150,"Low Usage", IF(tbl_Customers[[#This Row],[total_day_minutes]]&lt;=200,"Medium Usage", IF(tbl_Customers[[#This Row],[total_day_minutes]]&lt;=250,"High Usage","Very High Usage")))</f>
        <v>Medium Usage</v>
      </c>
      <c r="AE1420" t="str">
        <f>IF(tbl_Customers[[#This Row],[total_intl_calls]]&lt;=5,"Low Calls", IF(tbl_Customers[[#This Row],[total_intl_calls]]&lt;=10, "Medium Calls", "High Calls"))</f>
        <v>Low Calls</v>
      </c>
      <c r="AF14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20" s="36" t="str">
        <f>IF(tbl_Customers[[#This Row],[Churn_Risk_Score]]&gt;=10,"High Risk", IF(tbl_Customers[[#This Row],[Churn_Risk_Score]]&gt;=5,"Medium Risk","Low Risk"))</f>
        <v>Low Risk</v>
      </c>
    </row>
    <row r="1421" spans="1:33" x14ac:dyDescent="0.35">
      <c r="A1421">
        <v>1420</v>
      </c>
      <c r="B1421" t="s">
        <v>65</v>
      </c>
      <c r="C1421">
        <v>115</v>
      </c>
      <c r="D1421" t="s">
        <v>28</v>
      </c>
      <c r="E1421" t="s">
        <v>22</v>
      </c>
      <c r="F1421" t="s">
        <v>22</v>
      </c>
      <c r="G1421">
        <v>0</v>
      </c>
      <c r="H1421">
        <v>99.7</v>
      </c>
      <c r="I1421">
        <v>107</v>
      </c>
      <c r="J1421">
        <v>16.95</v>
      </c>
      <c r="K1421">
        <v>145.1</v>
      </c>
      <c r="L1421">
        <v>96</v>
      </c>
      <c r="M1421">
        <v>12.33</v>
      </c>
      <c r="N1421">
        <v>149.4</v>
      </c>
      <c r="O1421">
        <v>99</v>
      </c>
      <c r="P1421">
        <v>6.72</v>
      </c>
      <c r="Q1421">
        <v>14.1</v>
      </c>
      <c r="R1421">
        <v>4</v>
      </c>
      <c r="S1421">
        <v>3.81</v>
      </c>
      <c r="T1421">
        <v>2</v>
      </c>
      <c r="U1421" t="s">
        <v>22</v>
      </c>
      <c r="V1421">
        <f>IF(tbl_Customers[[#This Row],[churn]] = "yes", 1, 0)</f>
        <v>0</v>
      </c>
      <c r="W1421" t="str">
        <f>IF(tbl_Customers[[#This Row],[number_customer_service_calls]] &lt;= 1, "0-1 Calls", IF(tbl_Customers[[#This Row],[number_customer_service_calls]] &lt;= 3, "2-3 Calls", IF(tbl_Customers[[#This Row],[number_customer_service_calls]] &lt;=5, "4-5 Calls", "6+ Calls")))</f>
        <v>2-3 Calls</v>
      </c>
      <c r="X1421" t="str">
        <f>IF(tbl_Customers[[#This Row],[account_length]] &lt;= 50, "0-50", IF(tbl_Customers[[#This Row],[account_length]] &lt;=100, "51-100", IF(tbl_Customers[[#This Row],[account_length]] &lt;= 150, "101-150", "151+")))</f>
        <v>101-150</v>
      </c>
      <c r="Y1421" t="str">
        <f>IF(tbl_Customers[[#This Row],[total_intl_charge]] &lt;= 3, "Low Charges", "High Charges")</f>
        <v>High Charges</v>
      </c>
      <c r="Z1421" t="str">
        <f>IF(tbl_Customers[[#This Row],[total_eve_calls]]&lt;=80,"Low Calls",
IF(tbl_Customers[[#This Row],[total_eve_calls]]&lt;=120,"Medium Calls","High Calls"))</f>
        <v>Medium Calls</v>
      </c>
      <c r="AA1421" t="str">
        <f>IF(tbl_Customers[[#This Row],[total_eve_charge]]&lt;=15,"Low Charges",
IF(tbl_Customers[[#This Row],[total_eve_charge]]&lt;=20,"Medium Charges","High Charges"))</f>
        <v>Low Charges</v>
      </c>
      <c r="AB14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1" t="str">
        <f>IF(tbl_Customers[[#This Row],[number_vmail_messages]] = 0, "No Usage", IF(tbl_Customers[[#This Row],[number_vmail_messages]] &lt;= 20, "Low Usage", IF(tbl_Customers[[#This Row],[number_vmail_messages]] &lt;= 40, "Medium Usgae", "High Usage")))</f>
        <v>No Usage</v>
      </c>
      <c r="AD1421" t="str">
        <f>IF(tbl_Customers[[#This Row],[total_day_minutes]]&lt;=150,"Low Usage", IF(tbl_Customers[[#This Row],[total_day_minutes]]&lt;=200,"Medium Usage", IF(tbl_Customers[[#This Row],[total_day_minutes]]&lt;=250,"High Usage","Very High Usage")))</f>
        <v>Low Usage</v>
      </c>
      <c r="AE1421" t="str">
        <f>IF(tbl_Customers[[#This Row],[total_intl_calls]]&lt;=5,"Low Calls", IF(tbl_Customers[[#This Row],[total_intl_calls]]&lt;=10, "Medium Calls", "High Calls"))</f>
        <v>Low Calls</v>
      </c>
      <c r="AF14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21" s="36" t="str">
        <f>IF(tbl_Customers[[#This Row],[Churn_Risk_Score]]&gt;=10,"High Risk", IF(tbl_Customers[[#This Row],[Churn_Risk_Score]]&gt;=5,"Medium Risk","Low Risk"))</f>
        <v>Low Risk</v>
      </c>
    </row>
    <row r="1422" spans="1:33" x14ac:dyDescent="0.35">
      <c r="A1422">
        <v>1421</v>
      </c>
      <c r="B1422" t="s">
        <v>73</v>
      </c>
      <c r="C1422">
        <v>69</v>
      </c>
      <c r="D1422" t="s">
        <v>21</v>
      </c>
      <c r="E1422" t="s">
        <v>22</v>
      </c>
      <c r="F1422" t="s">
        <v>22</v>
      </c>
      <c r="G1422">
        <v>0</v>
      </c>
      <c r="H1422">
        <v>143.6</v>
      </c>
      <c r="I1422">
        <v>88</v>
      </c>
      <c r="J1422">
        <v>24.41</v>
      </c>
      <c r="K1422">
        <v>141.80000000000001</v>
      </c>
      <c r="L1422">
        <v>86</v>
      </c>
      <c r="M1422">
        <v>12.05</v>
      </c>
      <c r="N1422">
        <v>194</v>
      </c>
      <c r="O1422">
        <v>83</v>
      </c>
      <c r="P1422">
        <v>8.73</v>
      </c>
      <c r="Q1422">
        <v>10.8</v>
      </c>
      <c r="R1422">
        <v>5</v>
      </c>
      <c r="S1422">
        <v>2.92</v>
      </c>
      <c r="T1422">
        <v>3</v>
      </c>
      <c r="U1422" t="s">
        <v>22</v>
      </c>
      <c r="V1422">
        <f>IF(tbl_Customers[[#This Row],[churn]] = "yes", 1, 0)</f>
        <v>0</v>
      </c>
      <c r="W1422" t="str">
        <f>IF(tbl_Customers[[#This Row],[number_customer_service_calls]] &lt;= 1, "0-1 Calls", IF(tbl_Customers[[#This Row],[number_customer_service_calls]] &lt;= 3, "2-3 Calls", IF(tbl_Customers[[#This Row],[number_customer_service_calls]] &lt;=5, "4-5 Calls", "6+ Calls")))</f>
        <v>2-3 Calls</v>
      </c>
      <c r="X1422" t="str">
        <f>IF(tbl_Customers[[#This Row],[account_length]] &lt;= 50, "0-50", IF(tbl_Customers[[#This Row],[account_length]] &lt;=100, "51-100", IF(tbl_Customers[[#This Row],[account_length]] &lt;= 150, "101-150", "151+")))</f>
        <v>51-100</v>
      </c>
      <c r="Y1422" t="str">
        <f>IF(tbl_Customers[[#This Row],[total_intl_charge]] &lt;= 3, "Low Charges", "High Charges")</f>
        <v>Low Charges</v>
      </c>
      <c r="Z1422" t="str">
        <f>IF(tbl_Customers[[#This Row],[total_eve_calls]]&lt;=80,"Low Calls",
IF(tbl_Customers[[#This Row],[total_eve_calls]]&lt;=120,"Medium Calls","High Calls"))</f>
        <v>Medium Calls</v>
      </c>
      <c r="AA1422" t="str">
        <f>IF(tbl_Customers[[#This Row],[total_eve_charge]]&lt;=15,"Low Charges",
IF(tbl_Customers[[#This Row],[total_eve_charge]]&lt;=20,"Medium Charges","High Charges"))</f>
        <v>Low Charges</v>
      </c>
      <c r="AB14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2" t="str">
        <f>IF(tbl_Customers[[#This Row],[number_vmail_messages]] = 0, "No Usage", IF(tbl_Customers[[#This Row],[number_vmail_messages]] &lt;= 20, "Low Usage", IF(tbl_Customers[[#This Row],[number_vmail_messages]] &lt;= 40, "Medium Usgae", "High Usage")))</f>
        <v>No Usage</v>
      </c>
      <c r="AD1422" t="str">
        <f>IF(tbl_Customers[[#This Row],[total_day_minutes]]&lt;=150,"Low Usage", IF(tbl_Customers[[#This Row],[total_day_minutes]]&lt;=200,"Medium Usage", IF(tbl_Customers[[#This Row],[total_day_minutes]]&lt;=250,"High Usage","Very High Usage")))</f>
        <v>Low Usage</v>
      </c>
      <c r="AE1422" t="str">
        <f>IF(tbl_Customers[[#This Row],[total_intl_calls]]&lt;=5,"Low Calls", IF(tbl_Customers[[#This Row],[total_intl_calls]]&lt;=10, "Medium Calls", "High Calls"))</f>
        <v>Low Calls</v>
      </c>
      <c r="AF14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22" s="36" t="str">
        <f>IF(tbl_Customers[[#This Row],[Churn_Risk_Score]]&gt;=10,"High Risk", IF(tbl_Customers[[#This Row],[Churn_Risk_Score]]&gt;=5,"Medium Risk","Low Risk"))</f>
        <v>Low Risk</v>
      </c>
    </row>
    <row r="1423" spans="1:33" x14ac:dyDescent="0.35">
      <c r="A1423">
        <v>1422</v>
      </c>
      <c r="B1423" t="s">
        <v>74</v>
      </c>
      <c r="C1423">
        <v>163</v>
      </c>
      <c r="D1423" t="s">
        <v>25</v>
      </c>
      <c r="E1423" t="s">
        <v>22</v>
      </c>
      <c r="F1423" t="s">
        <v>23</v>
      </c>
      <c r="G1423">
        <v>40</v>
      </c>
      <c r="H1423">
        <v>231.9</v>
      </c>
      <c r="I1423">
        <v>56</v>
      </c>
      <c r="J1423">
        <v>39.42</v>
      </c>
      <c r="K1423">
        <v>211.8</v>
      </c>
      <c r="L1423">
        <v>91</v>
      </c>
      <c r="M1423">
        <v>18</v>
      </c>
      <c r="N1423">
        <v>268.5</v>
      </c>
      <c r="O1423">
        <v>74</v>
      </c>
      <c r="P1423">
        <v>12.08</v>
      </c>
      <c r="Q1423">
        <v>12.3</v>
      </c>
      <c r="R1423">
        <v>3</v>
      </c>
      <c r="S1423">
        <v>3.32</v>
      </c>
      <c r="T1423">
        <v>2</v>
      </c>
      <c r="U1423" t="s">
        <v>22</v>
      </c>
      <c r="V1423">
        <f>IF(tbl_Customers[[#This Row],[churn]] = "yes", 1, 0)</f>
        <v>0</v>
      </c>
      <c r="W1423" t="str">
        <f>IF(tbl_Customers[[#This Row],[number_customer_service_calls]] &lt;= 1, "0-1 Calls", IF(tbl_Customers[[#This Row],[number_customer_service_calls]] &lt;= 3, "2-3 Calls", IF(tbl_Customers[[#This Row],[number_customer_service_calls]] &lt;=5, "4-5 Calls", "6+ Calls")))</f>
        <v>2-3 Calls</v>
      </c>
      <c r="X1423" t="str">
        <f>IF(tbl_Customers[[#This Row],[account_length]] &lt;= 50, "0-50", IF(tbl_Customers[[#This Row],[account_length]] &lt;=100, "51-100", IF(tbl_Customers[[#This Row],[account_length]] &lt;= 150, "101-150", "151+")))</f>
        <v>151+</v>
      </c>
      <c r="Y1423" t="str">
        <f>IF(tbl_Customers[[#This Row],[total_intl_charge]] &lt;= 3, "Low Charges", "High Charges")</f>
        <v>High Charges</v>
      </c>
      <c r="Z1423" t="str">
        <f>IF(tbl_Customers[[#This Row],[total_eve_calls]]&lt;=80,"Low Calls",
IF(tbl_Customers[[#This Row],[total_eve_calls]]&lt;=120,"Medium Calls","High Calls"))</f>
        <v>Medium Calls</v>
      </c>
      <c r="AA1423" t="str">
        <f>IF(tbl_Customers[[#This Row],[total_eve_charge]]&lt;=15,"Low Charges",
IF(tbl_Customers[[#This Row],[total_eve_charge]]&lt;=20,"Medium Charges","High Charges"))</f>
        <v>Medium Charges</v>
      </c>
      <c r="AB14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3" t="str">
        <f>IF(tbl_Customers[[#This Row],[number_vmail_messages]] = 0, "No Usage", IF(tbl_Customers[[#This Row],[number_vmail_messages]] &lt;= 20, "Low Usage", IF(tbl_Customers[[#This Row],[number_vmail_messages]] &lt;= 40, "Medium Usgae", "High Usage")))</f>
        <v>Medium Usgae</v>
      </c>
      <c r="AD1423" t="str">
        <f>IF(tbl_Customers[[#This Row],[total_day_minutes]]&lt;=150,"Low Usage", IF(tbl_Customers[[#This Row],[total_day_minutes]]&lt;=200,"Medium Usage", IF(tbl_Customers[[#This Row],[total_day_minutes]]&lt;=250,"High Usage","Very High Usage")))</f>
        <v>High Usage</v>
      </c>
      <c r="AE1423" t="str">
        <f>IF(tbl_Customers[[#This Row],[total_intl_calls]]&lt;=5,"Low Calls", IF(tbl_Customers[[#This Row],[total_intl_calls]]&lt;=10, "Medium Calls", "High Calls"))</f>
        <v>Low Calls</v>
      </c>
      <c r="AF14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23" s="36" t="str">
        <f>IF(tbl_Customers[[#This Row],[Churn_Risk_Score]]&gt;=10,"High Risk", IF(tbl_Customers[[#This Row],[Churn_Risk_Score]]&gt;=5,"Medium Risk","Low Risk"))</f>
        <v>Low Risk</v>
      </c>
    </row>
    <row r="1424" spans="1:33" x14ac:dyDescent="0.35">
      <c r="A1424">
        <v>1423</v>
      </c>
      <c r="B1424" t="s">
        <v>60</v>
      </c>
      <c r="C1424">
        <v>98</v>
      </c>
      <c r="D1424" t="s">
        <v>21</v>
      </c>
      <c r="E1424" t="s">
        <v>22</v>
      </c>
      <c r="F1424" t="s">
        <v>22</v>
      </c>
      <c r="G1424">
        <v>0</v>
      </c>
      <c r="H1424">
        <v>72.8</v>
      </c>
      <c r="I1424">
        <v>107</v>
      </c>
      <c r="J1424">
        <v>12.38</v>
      </c>
      <c r="K1424">
        <v>186.4</v>
      </c>
      <c r="L1424">
        <v>103</v>
      </c>
      <c r="M1424">
        <v>15.84</v>
      </c>
      <c r="N1424">
        <v>175.3</v>
      </c>
      <c r="O1424">
        <v>110</v>
      </c>
      <c r="P1424">
        <v>7.89</v>
      </c>
      <c r="Q1424">
        <v>10.5</v>
      </c>
      <c r="R1424">
        <v>4</v>
      </c>
      <c r="S1424">
        <v>2.84</v>
      </c>
      <c r="T1424">
        <v>3</v>
      </c>
      <c r="U1424" t="s">
        <v>22</v>
      </c>
      <c r="V1424">
        <f>IF(tbl_Customers[[#This Row],[churn]] = "yes", 1, 0)</f>
        <v>0</v>
      </c>
      <c r="W1424" t="str">
        <f>IF(tbl_Customers[[#This Row],[number_customer_service_calls]] &lt;= 1, "0-1 Calls", IF(tbl_Customers[[#This Row],[number_customer_service_calls]] &lt;= 3, "2-3 Calls", IF(tbl_Customers[[#This Row],[number_customer_service_calls]] &lt;=5, "4-5 Calls", "6+ Calls")))</f>
        <v>2-3 Calls</v>
      </c>
      <c r="X1424" t="str">
        <f>IF(tbl_Customers[[#This Row],[account_length]] &lt;= 50, "0-50", IF(tbl_Customers[[#This Row],[account_length]] &lt;=100, "51-100", IF(tbl_Customers[[#This Row],[account_length]] &lt;= 150, "101-150", "151+")))</f>
        <v>51-100</v>
      </c>
      <c r="Y1424" t="str">
        <f>IF(tbl_Customers[[#This Row],[total_intl_charge]] &lt;= 3, "Low Charges", "High Charges")</f>
        <v>Low Charges</v>
      </c>
      <c r="Z1424" t="str">
        <f>IF(tbl_Customers[[#This Row],[total_eve_calls]]&lt;=80,"Low Calls",
IF(tbl_Customers[[#This Row],[total_eve_calls]]&lt;=120,"Medium Calls","High Calls"))</f>
        <v>Medium Calls</v>
      </c>
      <c r="AA1424" t="str">
        <f>IF(tbl_Customers[[#This Row],[total_eve_charge]]&lt;=15,"Low Charges",
IF(tbl_Customers[[#This Row],[total_eve_charge]]&lt;=20,"Medium Charges","High Charges"))</f>
        <v>Medium Charges</v>
      </c>
      <c r="AB14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4" t="str">
        <f>IF(tbl_Customers[[#This Row],[number_vmail_messages]] = 0, "No Usage", IF(tbl_Customers[[#This Row],[number_vmail_messages]] &lt;= 20, "Low Usage", IF(tbl_Customers[[#This Row],[number_vmail_messages]] &lt;= 40, "Medium Usgae", "High Usage")))</f>
        <v>No Usage</v>
      </c>
      <c r="AD1424" t="str">
        <f>IF(tbl_Customers[[#This Row],[total_day_minutes]]&lt;=150,"Low Usage", IF(tbl_Customers[[#This Row],[total_day_minutes]]&lt;=200,"Medium Usage", IF(tbl_Customers[[#This Row],[total_day_minutes]]&lt;=250,"High Usage","Very High Usage")))</f>
        <v>Low Usage</v>
      </c>
      <c r="AE1424" t="str">
        <f>IF(tbl_Customers[[#This Row],[total_intl_calls]]&lt;=5,"Low Calls", IF(tbl_Customers[[#This Row],[total_intl_calls]]&lt;=10, "Medium Calls", "High Calls"))</f>
        <v>Low Calls</v>
      </c>
      <c r="AF14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24" s="36" t="str">
        <f>IF(tbl_Customers[[#This Row],[Churn_Risk_Score]]&gt;=10,"High Risk", IF(tbl_Customers[[#This Row],[Churn_Risk_Score]]&gt;=5,"Medium Risk","Low Risk"))</f>
        <v>Low Risk</v>
      </c>
    </row>
    <row r="1425" spans="1:33" x14ac:dyDescent="0.35">
      <c r="A1425">
        <v>1424</v>
      </c>
      <c r="B1425" t="s">
        <v>73</v>
      </c>
      <c r="C1425">
        <v>174</v>
      </c>
      <c r="D1425" t="s">
        <v>21</v>
      </c>
      <c r="E1425" t="s">
        <v>22</v>
      </c>
      <c r="F1425" t="s">
        <v>23</v>
      </c>
      <c r="G1425">
        <v>15</v>
      </c>
      <c r="H1425">
        <v>221.8</v>
      </c>
      <c r="I1425">
        <v>143</v>
      </c>
      <c r="J1425">
        <v>37.71</v>
      </c>
      <c r="K1425">
        <v>210.6</v>
      </c>
      <c r="L1425">
        <v>115</v>
      </c>
      <c r="M1425">
        <v>17.899999999999999</v>
      </c>
      <c r="N1425">
        <v>221.8</v>
      </c>
      <c r="O1425">
        <v>109</v>
      </c>
      <c r="P1425">
        <v>9.98</v>
      </c>
      <c r="Q1425">
        <v>12.4</v>
      </c>
      <c r="R1425">
        <v>9</v>
      </c>
      <c r="S1425">
        <v>3.35</v>
      </c>
      <c r="T1425">
        <v>1</v>
      </c>
      <c r="U1425" t="s">
        <v>22</v>
      </c>
      <c r="V1425">
        <f>IF(tbl_Customers[[#This Row],[churn]] = "yes", 1, 0)</f>
        <v>0</v>
      </c>
      <c r="W1425" t="str">
        <f>IF(tbl_Customers[[#This Row],[number_customer_service_calls]] &lt;= 1, "0-1 Calls", IF(tbl_Customers[[#This Row],[number_customer_service_calls]] &lt;= 3, "2-3 Calls", IF(tbl_Customers[[#This Row],[number_customer_service_calls]] &lt;=5, "4-5 Calls", "6+ Calls")))</f>
        <v>0-1 Calls</v>
      </c>
      <c r="X1425" t="str">
        <f>IF(tbl_Customers[[#This Row],[account_length]] &lt;= 50, "0-50", IF(tbl_Customers[[#This Row],[account_length]] &lt;=100, "51-100", IF(tbl_Customers[[#This Row],[account_length]] &lt;= 150, "101-150", "151+")))</f>
        <v>151+</v>
      </c>
      <c r="Y1425" t="str">
        <f>IF(tbl_Customers[[#This Row],[total_intl_charge]] &lt;= 3, "Low Charges", "High Charges")</f>
        <v>High Charges</v>
      </c>
      <c r="Z1425" t="str">
        <f>IF(tbl_Customers[[#This Row],[total_eve_calls]]&lt;=80,"Low Calls",
IF(tbl_Customers[[#This Row],[total_eve_calls]]&lt;=120,"Medium Calls","High Calls"))</f>
        <v>Medium Calls</v>
      </c>
      <c r="AA1425" t="str">
        <f>IF(tbl_Customers[[#This Row],[total_eve_charge]]&lt;=15,"Low Charges",
IF(tbl_Customers[[#This Row],[total_eve_charge]]&lt;=20,"Medium Charges","High Charges"))</f>
        <v>Medium Charges</v>
      </c>
      <c r="AB14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5" t="str">
        <f>IF(tbl_Customers[[#This Row],[number_vmail_messages]] = 0, "No Usage", IF(tbl_Customers[[#This Row],[number_vmail_messages]] &lt;= 20, "Low Usage", IF(tbl_Customers[[#This Row],[number_vmail_messages]] &lt;= 40, "Medium Usgae", "High Usage")))</f>
        <v>Low Usage</v>
      </c>
      <c r="AD1425" t="str">
        <f>IF(tbl_Customers[[#This Row],[total_day_minutes]]&lt;=150,"Low Usage", IF(tbl_Customers[[#This Row],[total_day_minutes]]&lt;=200,"Medium Usage", IF(tbl_Customers[[#This Row],[total_day_minutes]]&lt;=250,"High Usage","Very High Usage")))</f>
        <v>High Usage</v>
      </c>
      <c r="AE1425" t="str">
        <f>IF(tbl_Customers[[#This Row],[total_intl_calls]]&lt;=5,"Low Calls", IF(tbl_Customers[[#This Row],[total_intl_calls]]&lt;=10, "Medium Calls", "High Calls"))</f>
        <v>Medium Calls</v>
      </c>
      <c r="AF14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25" s="36" t="str">
        <f>IF(tbl_Customers[[#This Row],[Churn_Risk_Score]]&gt;=10,"High Risk", IF(tbl_Customers[[#This Row],[Churn_Risk_Score]]&gt;=5,"Medium Risk","Low Risk"))</f>
        <v>Low Risk</v>
      </c>
    </row>
    <row r="1426" spans="1:33" x14ac:dyDescent="0.35">
      <c r="A1426">
        <v>1425</v>
      </c>
      <c r="B1426" t="s">
        <v>52</v>
      </c>
      <c r="C1426">
        <v>95</v>
      </c>
      <c r="D1426" t="s">
        <v>21</v>
      </c>
      <c r="E1426" t="s">
        <v>22</v>
      </c>
      <c r="F1426" t="s">
        <v>22</v>
      </c>
      <c r="G1426">
        <v>0</v>
      </c>
      <c r="H1426">
        <v>269</v>
      </c>
      <c r="I1426">
        <v>120</v>
      </c>
      <c r="J1426">
        <v>45.73</v>
      </c>
      <c r="K1426">
        <v>233.7</v>
      </c>
      <c r="L1426">
        <v>120</v>
      </c>
      <c r="M1426">
        <v>19.86</v>
      </c>
      <c r="N1426">
        <v>179.3</v>
      </c>
      <c r="O1426">
        <v>61</v>
      </c>
      <c r="P1426">
        <v>8.07</v>
      </c>
      <c r="Q1426">
        <v>7.3</v>
      </c>
      <c r="R1426">
        <v>4</v>
      </c>
      <c r="S1426">
        <v>1.97</v>
      </c>
      <c r="T1426">
        <v>2</v>
      </c>
      <c r="U1426" t="s">
        <v>23</v>
      </c>
      <c r="V1426">
        <f>IF(tbl_Customers[[#This Row],[churn]] = "yes", 1, 0)</f>
        <v>1</v>
      </c>
      <c r="W1426" t="str">
        <f>IF(tbl_Customers[[#This Row],[number_customer_service_calls]] &lt;= 1, "0-1 Calls", IF(tbl_Customers[[#This Row],[number_customer_service_calls]] &lt;= 3, "2-3 Calls", IF(tbl_Customers[[#This Row],[number_customer_service_calls]] &lt;=5, "4-5 Calls", "6+ Calls")))</f>
        <v>2-3 Calls</v>
      </c>
      <c r="X1426" t="str">
        <f>IF(tbl_Customers[[#This Row],[account_length]] &lt;= 50, "0-50", IF(tbl_Customers[[#This Row],[account_length]] &lt;=100, "51-100", IF(tbl_Customers[[#This Row],[account_length]] &lt;= 150, "101-150", "151+")))</f>
        <v>51-100</v>
      </c>
      <c r="Y1426" t="str">
        <f>IF(tbl_Customers[[#This Row],[total_intl_charge]] &lt;= 3, "Low Charges", "High Charges")</f>
        <v>Low Charges</v>
      </c>
      <c r="Z1426" t="str">
        <f>IF(tbl_Customers[[#This Row],[total_eve_calls]]&lt;=80,"Low Calls",
IF(tbl_Customers[[#This Row],[total_eve_calls]]&lt;=120,"Medium Calls","High Calls"))</f>
        <v>Medium Calls</v>
      </c>
      <c r="AA1426" t="str">
        <f>IF(tbl_Customers[[#This Row],[total_eve_charge]]&lt;=15,"Low Charges",
IF(tbl_Customers[[#This Row],[total_eve_charge]]&lt;=20,"Medium Charges","High Charges"))</f>
        <v>Medium Charges</v>
      </c>
      <c r="AB14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6" t="str">
        <f>IF(tbl_Customers[[#This Row],[number_vmail_messages]] = 0, "No Usage", IF(tbl_Customers[[#This Row],[number_vmail_messages]] &lt;= 20, "Low Usage", IF(tbl_Customers[[#This Row],[number_vmail_messages]] &lt;= 40, "Medium Usgae", "High Usage")))</f>
        <v>No Usage</v>
      </c>
      <c r="AD1426" t="str">
        <f>IF(tbl_Customers[[#This Row],[total_day_minutes]]&lt;=150,"Low Usage", IF(tbl_Customers[[#This Row],[total_day_minutes]]&lt;=200,"Medium Usage", IF(tbl_Customers[[#This Row],[total_day_minutes]]&lt;=250,"High Usage","Very High Usage")))</f>
        <v>Very High Usage</v>
      </c>
      <c r="AE1426" t="str">
        <f>IF(tbl_Customers[[#This Row],[total_intl_calls]]&lt;=5,"Low Calls", IF(tbl_Customers[[#This Row],[total_intl_calls]]&lt;=10, "Medium Calls", "High Calls"))</f>
        <v>Low Calls</v>
      </c>
      <c r="AF14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26" s="36" t="str">
        <f>IF(tbl_Customers[[#This Row],[Churn_Risk_Score]]&gt;=10,"High Risk", IF(tbl_Customers[[#This Row],[Churn_Risk_Score]]&gt;=5,"Medium Risk","Low Risk"))</f>
        <v>Medium Risk</v>
      </c>
    </row>
    <row r="1427" spans="1:33" x14ac:dyDescent="0.35">
      <c r="A1427">
        <v>1426</v>
      </c>
      <c r="B1427" t="s">
        <v>73</v>
      </c>
      <c r="C1427">
        <v>79</v>
      </c>
      <c r="D1427" t="s">
        <v>21</v>
      </c>
      <c r="E1427" t="s">
        <v>22</v>
      </c>
      <c r="F1427" t="s">
        <v>22</v>
      </c>
      <c r="G1427">
        <v>0</v>
      </c>
      <c r="H1427">
        <v>268.3</v>
      </c>
      <c r="I1427">
        <v>114</v>
      </c>
      <c r="J1427">
        <v>45.61</v>
      </c>
      <c r="K1427">
        <v>185.5</v>
      </c>
      <c r="L1427">
        <v>111</v>
      </c>
      <c r="M1427">
        <v>15.77</v>
      </c>
      <c r="N1427">
        <v>264.60000000000002</v>
      </c>
      <c r="O1427">
        <v>88</v>
      </c>
      <c r="P1427">
        <v>11.91</v>
      </c>
      <c r="Q1427">
        <v>6.3</v>
      </c>
      <c r="R1427">
        <v>7</v>
      </c>
      <c r="S1427">
        <v>1.7</v>
      </c>
      <c r="T1427">
        <v>1</v>
      </c>
      <c r="U1427" t="s">
        <v>23</v>
      </c>
      <c r="V1427">
        <f>IF(tbl_Customers[[#This Row],[churn]] = "yes", 1, 0)</f>
        <v>1</v>
      </c>
      <c r="W1427" t="str">
        <f>IF(tbl_Customers[[#This Row],[number_customer_service_calls]] &lt;= 1, "0-1 Calls", IF(tbl_Customers[[#This Row],[number_customer_service_calls]] &lt;= 3, "2-3 Calls", IF(tbl_Customers[[#This Row],[number_customer_service_calls]] &lt;=5, "4-5 Calls", "6+ Calls")))</f>
        <v>0-1 Calls</v>
      </c>
      <c r="X1427" t="str">
        <f>IF(tbl_Customers[[#This Row],[account_length]] &lt;= 50, "0-50", IF(tbl_Customers[[#This Row],[account_length]] &lt;=100, "51-100", IF(tbl_Customers[[#This Row],[account_length]] &lt;= 150, "101-150", "151+")))</f>
        <v>51-100</v>
      </c>
      <c r="Y1427" t="str">
        <f>IF(tbl_Customers[[#This Row],[total_intl_charge]] &lt;= 3, "Low Charges", "High Charges")</f>
        <v>Low Charges</v>
      </c>
      <c r="Z1427" t="str">
        <f>IF(tbl_Customers[[#This Row],[total_eve_calls]]&lt;=80,"Low Calls",
IF(tbl_Customers[[#This Row],[total_eve_calls]]&lt;=120,"Medium Calls","High Calls"))</f>
        <v>Medium Calls</v>
      </c>
      <c r="AA1427" t="str">
        <f>IF(tbl_Customers[[#This Row],[total_eve_charge]]&lt;=15,"Low Charges",
IF(tbl_Customers[[#This Row],[total_eve_charge]]&lt;=20,"Medium Charges","High Charges"))</f>
        <v>Medium Charges</v>
      </c>
      <c r="AB14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27" t="str">
        <f>IF(tbl_Customers[[#This Row],[number_vmail_messages]] = 0, "No Usage", IF(tbl_Customers[[#This Row],[number_vmail_messages]] &lt;= 20, "Low Usage", IF(tbl_Customers[[#This Row],[number_vmail_messages]] &lt;= 40, "Medium Usgae", "High Usage")))</f>
        <v>No Usage</v>
      </c>
      <c r="AD1427" t="str">
        <f>IF(tbl_Customers[[#This Row],[total_day_minutes]]&lt;=150,"Low Usage", IF(tbl_Customers[[#This Row],[total_day_minutes]]&lt;=200,"Medium Usage", IF(tbl_Customers[[#This Row],[total_day_minutes]]&lt;=250,"High Usage","Very High Usage")))</f>
        <v>Very High Usage</v>
      </c>
      <c r="AE1427" t="str">
        <f>IF(tbl_Customers[[#This Row],[total_intl_calls]]&lt;=5,"Low Calls", IF(tbl_Customers[[#This Row],[total_intl_calls]]&lt;=10, "Medium Calls", "High Calls"))</f>
        <v>Medium Calls</v>
      </c>
      <c r="AF14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27" s="36" t="str">
        <f>IF(tbl_Customers[[#This Row],[Churn_Risk_Score]]&gt;=10,"High Risk", IF(tbl_Customers[[#This Row],[Churn_Risk_Score]]&gt;=5,"Medium Risk","Low Risk"))</f>
        <v>Medium Risk</v>
      </c>
    </row>
    <row r="1428" spans="1:33" x14ac:dyDescent="0.35">
      <c r="A1428">
        <v>1427</v>
      </c>
      <c r="B1428" t="s">
        <v>26</v>
      </c>
      <c r="C1428">
        <v>123</v>
      </c>
      <c r="D1428" t="s">
        <v>21</v>
      </c>
      <c r="E1428" t="s">
        <v>22</v>
      </c>
      <c r="F1428" t="s">
        <v>23</v>
      </c>
      <c r="G1428">
        <v>27</v>
      </c>
      <c r="H1428">
        <v>198.7</v>
      </c>
      <c r="I1428">
        <v>127</v>
      </c>
      <c r="J1428">
        <v>33.78</v>
      </c>
      <c r="K1428">
        <v>249</v>
      </c>
      <c r="L1428">
        <v>105</v>
      </c>
      <c r="M1428">
        <v>21.17</v>
      </c>
      <c r="N1428">
        <v>173.2</v>
      </c>
      <c r="O1428">
        <v>124</v>
      </c>
      <c r="P1428">
        <v>7.79</v>
      </c>
      <c r="Q1428">
        <v>12.5</v>
      </c>
      <c r="R1428">
        <v>5</v>
      </c>
      <c r="S1428">
        <v>3.38</v>
      </c>
      <c r="T1428">
        <v>1</v>
      </c>
      <c r="U1428" t="s">
        <v>22</v>
      </c>
      <c r="V1428">
        <f>IF(tbl_Customers[[#This Row],[churn]] = "yes", 1, 0)</f>
        <v>0</v>
      </c>
      <c r="W1428" t="str">
        <f>IF(tbl_Customers[[#This Row],[number_customer_service_calls]] &lt;= 1, "0-1 Calls", IF(tbl_Customers[[#This Row],[number_customer_service_calls]] &lt;= 3, "2-3 Calls", IF(tbl_Customers[[#This Row],[number_customer_service_calls]] &lt;=5, "4-5 Calls", "6+ Calls")))</f>
        <v>0-1 Calls</v>
      </c>
      <c r="X1428" t="str">
        <f>IF(tbl_Customers[[#This Row],[account_length]] &lt;= 50, "0-50", IF(tbl_Customers[[#This Row],[account_length]] &lt;=100, "51-100", IF(tbl_Customers[[#This Row],[account_length]] &lt;= 150, "101-150", "151+")))</f>
        <v>101-150</v>
      </c>
      <c r="Y1428" t="str">
        <f>IF(tbl_Customers[[#This Row],[total_intl_charge]] &lt;= 3, "Low Charges", "High Charges")</f>
        <v>High Charges</v>
      </c>
      <c r="Z1428" t="str">
        <f>IF(tbl_Customers[[#This Row],[total_eve_calls]]&lt;=80,"Low Calls",
IF(tbl_Customers[[#This Row],[total_eve_calls]]&lt;=120,"Medium Calls","High Calls"))</f>
        <v>Medium Calls</v>
      </c>
      <c r="AA1428" t="str">
        <f>IF(tbl_Customers[[#This Row],[total_eve_charge]]&lt;=15,"Low Charges",
IF(tbl_Customers[[#This Row],[total_eve_charge]]&lt;=20,"Medium Charges","High Charges"))</f>
        <v>High Charges</v>
      </c>
      <c r="AB14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8" t="str">
        <f>IF(tbl_Customers[[#This Row],[number_vmail_messages]] = 0, "No Usage", IF(tbl_Customers[[#This Row],[number_vmail_messages]] &lt;= 20, "Low Usage", IF(tbl_Customers[[#This Row],[number_vmail_messages]] &lt;= 40, "Medium Usgae", "High Usage")))</f>
        <v>Medium Usgae</v>
      </c>
      <c r="AD1428" t="str">
        <f>IF(tbl_Customers[[#This Row],[total_day_minutes]]&lt;=150,"Low Usage", IF(tbl_Customers[[#This Row],[total_day_minutes]]&lt;=200,"Medium Usage", IF(tbl_Customers[[#This Row],[total_day_minutes]]&lt;=250,"High Usage","Very High Usage")))</f>
        <v>Medium Usage</v>
      </c>
      <c r="AE1428" t="str">
        <f>IF(tbl_Customers[[#This Row],[total_intl_calls]]&lt;=5,"Low Calls", IF(tbl_Customers[[#This Row],[total_intl_calls]]&lt;=10, "Medium Calls", "High Calls"))</f>
        <v>Low Calls</v>
      </c>
      <c r="AF14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28" s="36" t="str">
        <f>IF(tbl_Customers[[#This Row],[Churn_Risk_Score]]&gt;=10,"High Risk", IF(tbl_Customers[[#This Row],[Churn_Risk_Score]]&gt;=5,"Medium Risk","Low Risk"))</f>
        <v>Low Risk</v>
      </c>
    </row>
    <row r="1429" spans="1:33" x14ac:dyDescent="0.35">
      <c r="A1429">
        <v>1428</v>
      </c>
      <c r="B1429" t="s">
        <v>64</v>
      </c>
      <c r="C1429">
        <v>99</v>
      </c>
      <c r="D1429" t="s">
        <v>21</v>
      </c>
      <c r="E1429" t="s">
        <v>22</v>
      </c>
      <c r="F1429" t="s">
        <v>22</v>
      </c>
      <c r="G1429">
        <v>0</v>
      </c>
      <c r="H1429">
        <v>115.5</v>
      </c>
      <c r="I1429">
        <v>75</v>
      </c>
      <c r="J1429">
        <v>19.64</v>
      </c>
      <c r="K1429">
        <v>218.1</v>
      </c>
      <c r="L1429">
        <v>111</v>
      </c>
      <c r="M1429">
        <v>18.54</v>
      </c>
      <c r="N1429">
        <v>254.9</v>
      </c>
      <c r="O1429">
        <v>98</v>
      </c>
      <c r="P1429">
        <v>11.47</v>
      </c>
      <c r="Q1429">
        <v>11.5</v>
      </c>
      <c r="R1429">
        <v>7</v>
      </c>
      <c r="S1429">
        <v>3.11</v>
      </c>
      <c r="T1429">
        <v>7</v>
      </c>
      <c r="U1429" t="s">
        <v>23</v>
      </c>
      <c r="V1429">
        <f>IF(tbl_Customers[[#This Row],[churn]] = "yes", 1, 0)</f>
        <v>1</v>
      </c>
      <c r="W1429" t="str">
        <f>IF(tbl_Customers[[#This Row],[number_customer_service_calls]] &lt;= 1, "0-1 Calls", IF(tbl_Customers[[#This Row],[number_customer_service_calls]] &lt;= 3, "2-3 Calls", IF(tbl_Customers[[#This Row],[number_customer_service_calls]] &lt;=5, "4-5 Calls", "6+ Calls")))</f>
        <v>6+ Calls</v>
      </c>
      <c r="X1429" t="str">
        <f>IF(tbl_Customers[[#This Row],[account_length]] &lt;= 50, "0-50", IF(tbl_Customers[[#This Row],[account_length]] &lt;=100, "51-100", IF(tbl_Customers[[#This Row],[account_length]] &lt;= 150, "101-150", "151+")))</f>
        <v>51-100</v>
      </c>
      <c r="Y1429" t="str">
        <f>IF(tbl_Customers[[#This Row],[total_intl_charge]] &lt;= 3, "Low Charges", "High Charges")</f>
        <v>High Charges</v>
      </c>
      <c r="Z1429" t="str">
        <f>IF(tbl_Customers[[#This Row],[total_eve_calls]]&lt;=80,"Low Calls",
IF(tbl_Customers[[#This Row],[total_eve_calls]]&lt;=120,"Medium Calls","High Calls"))</f>
        <v>Medium Calls</v>
      </c>
      <c r="AA1429" t="str">
        <f>IF(tbl_Customers[[#This Row],[total_eve_charge]]&lt;=15,"Low Charges",
IF(tbl_Customers[[#This Row],[total_eve_charge]]&lt;=20,"Medium Charges","High Charges"))</f>
        <v>Medium Charges</v>
      </c>
      <c r="AB14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9" t="str">
        <f>IF(tbl_Customers[[#This Row],[number_vmail_messages]] = 0, "No Usage", IF(tbl_Customers[[#This Row],[number_vmail_messages]] &lt;= 20, "Low Usage", IF(tbl_Customers[[#This Row],[number_vmail_messages]] &lt;= 40, "Medium Usgae", "High Usage")))</f>
        <v>No Usage</v>
      </c>
      <c r="AD1429" t="str">
        <f>IF(tbl_Customers[[#This Row],[total_day_minutes]]&lt;=150,"Low Usage", IF(tbl_Customers[[#This Row],[total_day_minutes]]&lt;=200,"Medium Usage", IF(tbl_Customers[[#This Row],[total_day_minutes]]&lt;=250,"High Usage","Very High Usage")))</f>
        <v>Low Usage</v>
      </c>
      <c r="AE1429" t="str">
        <f>IF(tbl_Customers[[#This Row],[total_intl_calls]]&lt;=5,"Low Calls", IF(tbl_Customers[[#This Row],[total_intl_calls]]&lt;=10, "Medium Calls", "High Calls"))</f>
        <v>Medium Calls</v>
      </c>
      <c r="AF14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29" s="36" t="str">
        <f>IF(tbl_Customers[[#This Row],[Churn_Risk_Score]]&gt;=10,"High Risk", IF(tbl_Customers[[#This Row],[Churn_Risk_Score]]&gt;=5,"Medium Risk","Low Risk"))</f>
        <v>Medium Risk</v>
      </c>
    </row>
    <row r="1430" spans="1:33" x14ac:dyDescent="0.35">
      <c r="A1430">
        <v>1429</v>
      </c>
      <c r="B1430" t="s">
        <v>73</v>
      </c>
      <c r="C1430">
        <v>141</v>
      </c>
      <c r="D1430" t="s">
        <v>28</v>
      </c>
      <c r="E1430" t="s">
        <v>22</v>
      </c>
      <c r="F1430" t="s">
        <v>22</v>
      </c>
      <c r="G1430">
        <v>0</v>
      </c>
      <c r="H1430">
        <v>215.6</v>
      </c>
      <c r="I1430">
        <v>113</v>
      </c>
      <c r="J1430">
        <v>36.65</v>
      </c>
      <c r="K1430">
        <v>200.6</v>
      </c>
      <c r="L1430">
        <v>81</v>
      </c>
      <c r="M1430">
        <v>17.05</v>
      </c>
      <c r="N1430">
        <v>153.80000000000001</v>
      </c>
      <c r="O1430">
        <v>107</v>
      </c>
      <c r="P1430">
        <v>6.92</v>
      </c>
      <c r="Q1430">
        <v>12.4</v>
      </c>
      <c r="R1430">
        <v>6</v>
      </c>
      <c r="S1430">
        <v>3.35</v>
      </c>
      <c r="T1430">
        <v>1</v>
      </c>
      <c r="U1430" t="s">
        <v>22</v>
      </c>
      <c r="V1430">
        <f>IF(tbl_Customers[[#This Row],[churn]] = "yes", 1, 0)</f>
        <v>0</v>
      </c>
      <c r="W1430" t="str">
        <f>IF(tbl_Customers[[#This Row],[number_customer_service_calls]] &lt;= 1, "0-1 Calls", IF(tbl_Customers[[#This Row],[number_customer_service_calls]] &lt;= 3, "2-3 Calls", IF(tbl_Customers[[#This Row],[number_customer_service_calls]] &lt;=5, "4-5 Calls", "6+ Calls")))</f>
        <v>0-1 Calls</v>
      </c>
      <c r="X1430" t="str">
        <f>IF(tbl_Customers[[#This Row],[account_length]] &lt;= 50, "0-50", IF(tbl_Customers[[#This Row],[account_length]] &lt;=100, "51-100", IF(tbl_Customers[[#This Row],[account_length]] &lt;= 150, "101-150", "151+")))</f>
        <v>101-150</v>
      </c>
      <c r="Y1430" t="str">
        <f>IF(tbl_Customers[[#This Row],[total_intl_charge]] &lt;= 3, "Low Charges", "High Charges")</f>
        <v>High Charges</v>
      </c>
      <c r="Z1430" t="str">
        <f>IF(tbl_Customers[[#This Row],[total_eve_calls]]&lt;=80,"Low Calls",
IF(tbl_Customers[[#This Row],[total_eve_calls]]&lt;=120,"Medium Calls","High Calls"))</f>
        <v>Medium Calls</v>
      </c>
      <c r="AA1430" t="str">
        <f>IF(tbl_Customers[[#This Row],[total_eve_charge]]&lt;=15,"Low Charges",
IF(tbl_Customers[[#This Row],[total_eve_charge]]&lt;=20,"Medium Charges","High Charges"))</f>
        <v>Medium Charges</v>
      </c>
      <c r="AB14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0" t="str">
        <f>IF(tbl_Customers[[#This Row],[number_vmail_messages]] = 0, "No Usage", IF(tbl_Customers[[#This Row],[number_vmail_messages]] &lt;= 20, "Low Usage", IF(tbl_Customers[[#This Row],[number_vmail_messages]] &lt;= 40, "Medium Usgae", "High Usage")))</f>
        <v>No Usage</v>
      </c>
      <c r="AD1430" t="str">
        <f>IF(tbl_Customers[[#This Row],[total_day_minutes]]&lt;=150,"Low Usage", IF(tbl_Customers[[#This Row],[total_day_minutes]]&lt;=200,"Medium Usage", IF(tbl_Customers[[#This Row],[total_day_minutes]]&lt;=250,"High Usage","Very High Usage")))</f>
        <v>High Usage</v>
      </c>
      <c r="AE1430" t="str">
        <f>IF(tbl_Customers[[#This Row],[total_intl_calls]]&lt;=5,"Low Calls", IF(tbl_Customers[[#This Row],[total_intl_calls]]&lt;=10, "Medium Calls", "High Calls"))</f>
        <v>Medium Calls</v>
      </c>
      <c r="AF14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30" s="36" t="str">
        <f>IF(tbl_Customers[[#This Row],[Churn_Risk_Score]]&gt;=10,"High Risk", IF(tbl_Customers[[#This Row],[Churn_Risk_Score]]&gt;=5,"Medium Risk","Low Risk"))</f>
        <v>Low Risk</v>
      </c>
    </row>
    <row r="1431" spans="1:33" x14ac:dyDescent="0.35">
      <c r="A1431">
        <v>1430</v>
      </c>
      <c r="B1431" t="s">
        <v>61</v>
      </c>
      <c r="C1431">
        <v>132</v>
      </c>
      <c r="D1431" t="s">
        <v>25</v>
      </c>
      <c r="E1431" t="s">
        <v>22</v>
      </c>
      <c r="F1431" t="s">
        <v>22</v>
      </c>
      <c r="G1431">
        <v>0</v>
      </c>
      <c r="H1431">
        <v>169.9</v>
      </c>
      <c r="I1431">
        <v>107</v>
      </c>
      <c r="J1431">
        <v>28.88</v>
      </c>
      <c r="K1431">
        <v>209.4</v>
      </c>
      <c r="L1431">
        <v>121</v>
      </c>
      <c r="M1431">
        <v>17.8</v>
      </c>
      <c r="N1431">
        <v>206.1</v>
      </c>
      <c r="O1431">
        <v>79</v>
      </c>
      <c r="P1431">
        <v>9.27</v>
      </c>
      <c r="Q1431">
        <v>11.5</v>
      </c>
      <c r="R1431">
        <v>2</v>
      </c>
      <c r="S1431">
        <v>3.11</v>
      </c>
      <c r="T1431">
        <v>1</v>
      </c>
      <c r="U1431" t="s">
        <v>22</v>
      </c>
      <c r="V1431">
        <f>IF(tbl_Customers[[#This Row],[churn]] = "yes", 1, 0)</f>
        <v>0</v>
      </c>
      <c r="W1431" t="str">
        <f>IF(tbl_Customers[[#This Row],[number_customer_service_calls]] &lt;= 1, "0-1 Calls", IF(tbl_Customers[[#This Row],[number_customer_service_calls]] &lt;= 3, "2-3 Calls", IF(tbl_Customers[[#This Row],[number_customer_service_calls]] &lt;=5, "4-5 Calls", "6+ Calls")))</f>
        <v>0-1 Calls</v>
      </c>
      <c r="X1431" t="str">
        <f>IF(tbl_Customers[[#This Row],[account_length]] &lt;= 50, "0-50", IF(tbl_Customers[[#This Row],[account_length]] &lt;=100, "51-100", IF(tbl_Customers[[#This Row],[account_length]] &lt;= 150, "101-150", "151+")))</f>
        <v>101-150</v>
      </c>
      <c r="Y1431" t="str">
        <f>IF(tbl_Customers[[#This Row],[total_intl_charge]] &lt;= 3, "Low Charges", "High Charges")</f>
        <v>High Charges</v>
      </c>
      <c r="Z1431" t="str">
        <f>IF(tbl_Customers[[#This Row],[total_eve_calls]]&lt;=80,"Low Calls",
IF(tbl_Customers[[#This Row],[total_eve_calls]]&lt;=120,"Medium Calls","High Calls"))</f>
        <v>High Calls</v>
      </c>
      <c r="AA1431" t="str">
        <f>IF(tbl_Customers[[#This Row],[total_eve_charge]]&lt;=15,"Low Charges",
IF(tbl_Customers[[#This Row],[total_eve_charge]]&lt;=20,"Medium Charges","High Charges"))</f>
        <v>Medium Charges</v>
      </c>
      <c r="AB14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1" t="str">
        <f>IF(tbl_Customers[[#This Row],[number_vmail_messages]] = 0, "No Usage", IF(tbl_Customers[[#This Row],[number_vmail_messages]] &lt;= 20, "Low Usage", IF(tbl_Customers[[#This Row],[number_vmail_messages]] &lt;= 40, "Medium Usgae", "High Usage")))</f>
        <v>No Usage</v>
      </c>
      <c r="AD1431" t="str">
        <f>IF(tbl_Customers[[#This Row],[total_day_minutes]]&lt;=150,"Low Usage", IF(tbl_Customers[[#This Row],[total_day_minutes]]&lt;=200,"Medium Usage", IF(tbl_Customers[[#This Row],[total_day_minutes]]&lt;=250,"High Usage","Very High Usage")))</f>
        <v>Medium Usage</v>
      </c>
      <c r="AE1431" t="str">
        <f>IF(tbl_Customers[[#This Row],[total_intl_calls]]&lt;=5,"Low Calls", IF(tbl_Customers[[#This Row],[total_intl_calls]]&lt;=10, "Medium Calls", "High Calls"))</f>
        <v>Low Calls</v>
      </c>
      <c r="AF14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31" s="36" t="str">
        <f>IF(tbl_Customers[[#This Row],[Churn_Risk_Score]]&gt;=10,"High Risk", IF(tbl_Customers[[#This Row],[Churn_Risk_Score]]&gt;=5,"Medium Risk","Low Risk"))</f>
        <v>Low Risk</v>
      </c>
    </row>
    <row r="1432" spans="1:33" x14ac:dyDescent="0.35">
      <c r="A1432">
        <v>1431</v>
      </c>
      <c r="B1432" t="s">
        <v>40</v>
      </c>
      <c r="C1432">
        <v>133</v>
      </c>
      <c r="D1432" t="s">
        <v>28</v>
      </c>
      <c r="E1432" t="s">
        <v>22</v>
      </c>
      <c r="F1432" t="s">
        <v>22</v>
      </c>
      <c r="G1432">
        <v>0</v>
      </c>
      <c r="H1432">
        <v>201.7</v>
      </c>
      <c r="I1432">
        <v>85</v>
      </c>
      <c r="J1432">
        <v>34.29</v>
      </c>
      <c r="K1432">
        <v>169.4</v>
      </c>
      <c r="L1432">
        <v>116</v>
      </c>
      <c r="M1432">
        <v>14.4</v>
      </c>
      <c r="N1432">
        <v>286.3</v>
      </c>
      <c r="O1432">
        <v>80</v>
      </c>
      <c r="P1432">
        <v>12.88</v>
      </c>
      <c r="Q1432">
        <v>6</v>
      </c>
      <c r="R1432">
        <v>4</v>
      </c>
      <c r="S1432">
        <v>1.62</v>
      </c>
      <c r="T1432">
        <v>0</v>
      </c>
      <c r="U1432" t="s">
        <v>22</v>
      </c>
      <c r="V1432">
        <f>IF(tbl_Customers[[#This Row],[churn]] = "yes", 1, 0)</f>
        <v>0</v>
      </c>
      <c r="W1432" t="str">
        <f>IF(tbl_Customers[[#This Row],[number_customer_service_calls]] &lt;= 1, "0-1 Calls", IF(tbl_Customers[[#This Row],[number_customer_service_calls]] &lt;= 3, "2-3 Calls", IF(tbl_Customers[[#This Row],[number_customer_service_calls]] &lt;=5, "4-5 Calls", "6+ Calls")))</f>
        <v>0-1 Calls</v>
      </c>
      <c r="X1432" t="str">
        <f>IF(tbl_Customers[[#This Row],[account_length]] &lt;= 50, "0-50", IF(tbl_Customers[[#This Row],[account_length]] &lt;=100, "51-100", IF(tbl_Customers[[#This Row],[account_length]] &lt;= 150, "101-150", "151+")))</f>
        <v>101-150</v>
      </c>
      <c r="Y1432" t="str">
        <f>IF(tbl_Customers[[#This Row],[total_intl_charge]] &lt;= 3, "Low Charges", "High Charges")</f>
        <v>Low Charges</v>
      </c>
      <c r="Z1432" t="str">
        <f>IF(tbl_Customers[[#This Row],[total_eve_calls]]&lt;=80,"Low Calls",
IF(tbl_Customers[[#This Row],[total_eve_calls]]&lt;=120,"Medium Calls","High Calls"))</f>
        <v>Medium Calls</v>
      </c>
      <c r="AA1432" t="str">
        <f>IF(tbl_Customers[[#This Row],[total_eve_charge]]&lt;=15,"Low Charges",
IF(tbl_Customers[[#This Row],[total_eve_charge]]&lt;=20,"Medium Charges","High Charges"))</f>
        <v>Low Charges</v>
      </c>
      <c r="AB14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2" t="str">
        <f>IF(tbl_Customers[[#This Row],[number_vmail_messages]] = 0, "No Usage", IF(tbl_Customers[[#This Row],[number_vmail_messages]] &lt;= 20, "Low Usage", IF(tbl_Customers[[#This Row],[number_vmail_messages]] &lt;= 40, "Medium Usgae", "High Usage")))</f>
        <v>No Usage</v>
      </c>
      <c r="AD1432" t="str">
        <f>IF(tbl_Customers[[#This Row],[total_day_minutes]]&lt;=150,"Low Usage", IF(tbl_Customers[[#This Row],[total_day_minutes]]&lt;=200,"Medium Usage", IF(tbl_Customers[[#This Row],[total_day_minutes]]&lt;=250,"High Usage","Very High Usage")))</f>
        <v>High Usage</v>
      </c>
      <c r="AE1432" t="str">
        <f>IF(tbl_Customers[[#This Row],[total_intl_calls]]&lt;=5,"Low Calls", IF(tbl_Customers[[#This Row],[total_intl_calls]]&lt;=10, "Medium Calls", "High Calls"))</f>
        <v>Low Calls</v>
      </c>
      <c r="AF14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32" s="36" t="str">
        <f>IF(tbl_Customers[[#This Row],[Churn_Risk_Score]]&gt;=10,"High Risk", IF(tbl_Customers[[#This Row],[Churn_Risk_Score]]&gt;=5,"Medium Risk","Low Risk"))</f>
        <v>Low Risk</v>
      </c>
    </row>
    <row r="1433" spans="1:33" x14ac:dyDescent="0.35">
      <c r="A1433">
        <v>1432</v>
      </c>
      <c r="B1433" t="s">
        <v>39</v>
      </c>
      <c r="C1433">
        <v>133</v>
      </c>
      <c r="D1433" t="s">
        <v>25</v>
      </c>
      <c r="E1433" t="s">
        <v>22</v>
      </c>
      <c r="F1433" t="s">
        <v>22</v>
      </c>
      <c r="G1433">
        <v>0</v>
      </c>
      <c r="H1433">
        <v>221.1</v>
      </c>
      <c r="I1433">
        <v>133</v>
      </c>
      <c r="J1433">
        <v>37.590000000000003</v>
      </c>
      <c r="K1433">
        <v>160.19999999999999</v>
      </c>
      <c r="L1433">
        <v>140</v>
      </c>
      <c r="M1433">
        <v>13.62</v>
      </c>
      <c r="N1433">
        <v>161.80000000000001</v>
      </c>
      <c r="O1433">
        <v>84</v>
      </c>
      <c r="P1433">
        <v>7.28</v>
      </c>
      <c r="Q1433">
        <v>8.4</v>
      </c>
      <c r="R1433">
        <v>3</v>
      </c>
      <c r="S1433">
        <v>2.27</v>
      </c>
      <c r="T1433">
        <v>4</v>
      </c>
      <c r="U1433" t="s">
        <v>22</v>
      </c>
      <c r="V1433">
        <f>IF(tbl_Customers[[#This Row],[churn]] = "yes", 1, 0)</f>
        <v>0</v>
      </c>
      <c r="W1433" t="str">
        <f>IF(tbl_Customers[[#This Row],[number_customer_service_calls]] &lt;= 1, "0-1 Calls", IF(tbl_Customers[[#This Row],[number_customer_service_calls]] &lt;= 3, "2-3 Calls", IF(tbl_Customers[[#This Row],[number_customer_service_calls]] &lt;=5, "4-5 Calls", "6+ Calls")))</f>
        <v>4-5 Calls</v>
      </c>
      <c r="X1433" t="str">
        <f>IF(tbl_Customers[[#This Row],[account_length]] &lt;= 50, "0-50", IF(tbl_Customers[[#This Row],[account_length]] &lt;=100, "51-100", IF(tbl_Customers[[#This Row],[account_length]] &lt;= 150, "101-150", "151+")))</f>
        <v>101-150</v>
      </c>
      <c r="Y1433" t="str">
        <f>IF(tbl_Customers[[#This Row],[total_intl_charge]] &lt;= 3, "Low Charges", "High Charges")</f>
        <v>Low Charges</v>
      </c>
      <c r="Z1433" t="str">
        <f>IF(tbl_Customers[[#This Row],[total_eve_calls]]&lt;=80,"Low Calls",
IF(tbl_Customers[[#This Row],[total_eve_calls]]&lt;=120,"Medium Calls","High Calls"))</f>
        <v>High Calls</v>
      </c>
      <c r="AA1433" t="str">
        <f>IF(tbl_Customers[[#This Row],[total_eve_charge]]&lt;=15,"Low Charges",
IF(tbl_Customers[[#This Row],[total_eve_charge]]&lt;=20,"Medium Charges","High Charges"))</f>
        <v>Low Charges</v>
      </c>
      <c r="AB14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3" t="str">
        <f>IF(tbl_Customers[[#This Row],[number_vmail_messages]] = 0, "No Usage", IF(tbl_Customers[[#This Row],[number_vmail_messages]] &lt;= 20, "Low Usage", IF(tbl_Customers[[#This Row],[number_vmail_messages]] &lt;= 40, "Medium Usgae", "High Usage")))</f>
        <v>No Usage</v>
      </c>
      <c r="AD1433" t="str">
        <f>IF(tbl_Customers[[#This Row],[total_day_minutes]]&lt;=150,"Low Usage", IF(tbl_Customers[[#This Row],[total_day_minutes]]&lt;=200,"Medium Usage", IF(tbl_Customers[[#This Row],[total_day_minutes]]&lt;=250,"High Usage","Very High Usage")))</f>
        <v>High Usage</v>
      </c>
      <c r="AE1433" t="str">
        <f>IF(tbl_Customers[[#This Row],[total_intl_calls]]&lt;=5,"Low Calls", IF(tbl_Customers[[#This Row],[total_intl_calls]]&lt;=10, "Medium Calls", "High Calls"))</f>
        <v>Low Calls</v>
      </c>
      <c r="AF14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33" s="36" t="str">
        <f>IF(tbl_Customers[[#This Row],[Churn_Risk_Score]]&gt;=10,"High Risk", IF(tbl_Customers[[#This Row],[Churn_Risk_Score]]&gt;=5,"Medium Risk","Low Risk"))</f>
        <v>Medium Risk</v>
      </c>
    </row>
    <row r="1434" spans="1:33" x14ac:dyDescent="0.35">
      <c r="A1434">
        <v>1433</v>
      </c>
      <c r="B1434" t="s">
        <v>64</v>
      </c>
      <c r="C1434">
        <v>93</v>
      </c>
      <c r="D1434" t="s">
        <v>28</v>
      </c>
      <c r="E1434" t="s">
        <v>22</v>
      </c>
      <c r="F1434" t="s">
        <v>23</v>
      </c>
      <c r="G1434">
        <v>32</v>
      </c>
      <c r="H1434">
        <v>218.7</v>
      </c>
      <c r="I1434">
        <v>117</v>
      </c>
      <c r="J1434">
        <v>37.18</v>
      </c>
      <c r="K1434">
        <v>115</v>
      </c>
      <c r="L1434">
        <v>61</v>
      </c>
      <c r="M1434">
        <v>9.7799999999999994</v>
      </c>
      <c r="N1434">
        <v>192.7</v>
      </c>
      <c r="O1434">
        <v>85</v>
      </c>
      <c r="P1434">
        <v>8.67</v>
      </c>
      <c r="Q1434">
        <v>9.4</v>
      </c>
      <c r="R1434">
        <v>5</v>
      </c>
      <c r="S1434">
        <v>2.54</v>
      </c>
      <c r="T1434">
        <v>2</v>
      </c>
      <c r="U1434" t="s">
        <v>22</v>
      </c>
      <c r="V1434">
        <f>IF(tbl_Customers[[#This Row],[churn]] = "yes", 1, 0)</f>
        <v>0</v>
      </c>
      <c r="W1434" t="str">
        <f>IF(tbl_Customers[[#This Row],[number_customer_service_calls]] &lt;= 1, "0-1 Calls", IF(tbl_Customers[[#This Row],[number_customer_service_calls]] &lt;= 3, "2-3 Calls", IF(tbl_Customers[[#This Row],[number_customer_service_calls]] &lt;=5, "4-5 Calls", "6+ Calls")))</f>
        <v>2-3 Calls</v>
      </c>
      <c r="X1434" t="str">
        <f>IF(tbl_Customers[[#This Row],[account_length]] &lt;= 50, "0-50", IF(tbl_Customers[[#This Row],[account_length]] &lt;=100, "51-100", IF(tbl_Customers[[#This Row],[account_length]] &lt;= 150, "101-150", "151+")))</f>
        <v>51-100</v>
      </c>
      <c r="Y1434" t="str">
        <f>IF(tbl_Customers[[#This Row],[total_intl_charge]] &lt;= 3, "Low Charges", "High Charges")</f>
        <v>Low Charges</v>
      </c>
      <c r="Z1434" t="str">
        <f>IF(tbl_Customers[[#This Row],[total_eve_calls]]&lt;=80,"Low Calls",
IF(tbl_Customers[[#This Row],[total_eve_calls]]&lt;=120,"Medium Calls","High Calls"))</f>
        <v>Low Calls</v>
      </c>
      <c r="AA1434" t="str">
        <f>IF(tbl_Customers[[#This Row],[total_eve_charge]]&lt;=15,"Low Charges",
IF(tbl_Customers[[#This Row],[total_eve_charge]]&lt;=20,"Medium Charges","High Charges"))</f>
        <v>Low Charges</v>
      </c>
      <c r="AB14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4" t="str">
        <f>IF(tbl_Customers[[#This Row],[number_vmail_messages]] = 0, "No Usage", IF(tbl_Customers[[#This Row],[number_vmail_messages]] &lt;= 20, "Low Usage", IF(tbl_Customers[[#This Row],[number_vmail_messages]] &lt;= 40, "Medium Usgae", "High Usage")))</f>
        <v>Medium Usgae</v>
      </c>
      <c r="AD1434" t="str">
        <f>IF(tbl_Customers[[#This Row],[total_day_minutes]]&lt;=150,"Low Usage", IF(tbl_Customers[[#This Row],[total_day_minutes]]&lt;=200,"Medium Usage", IF(tbl_Customers[[#This Row],[total_day_minutes]]&lt;=250,"High Usage","Very High Usage")))</f>
        <v>High Usage</v>
      </c>
      <c r="AE1434" t="str">
        <f>IF(tbl_Customers[[#This Row],[total_intl_calls]]&lt;=5,"Low Calls", IF(tbl_Customers[[#This Row],[total_intl_calls]]&lt;=10, "Medium Calls", "High Calls"))</f>
        <v>Low Calls</v>
      </c>
      <c r="AF14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34" s="36" t="str">
        <f>IF(tbl_Customers[[#This Row],[Churn_Risk_Score]]&gt;=10,"High Risk", IF(tbl_Customers[[#This Row],[Churn_Risk_Score]]&gt;=5,"Medium Risk","Low Risk"))</f>
        <v>Low Risk</v>
      </c>
    </row>
    <row r="1435" spans="1:33" x14ac:dyDescent="0.35">
      <c r="A1435">
        <v>1434</v>
      </c>
      <c r="B1435" t="s">
        <v>27</v>
      </c>
      <c r="C1435">
        <v>34</v>
      </c>
      <c r="D1435" t="s">
        <v>21</v>
      </c>
      <c r="E1435" t="s">
        <v>22</v>
      </c>
      <c r="F1435" t="s">
        <v>22</v>
      </c>
      <c r="G1435">
        <v>0</v>
      </c>
      <c r="H1435">
        <v>293.7</v>
      </c>
      <c r="I1435">
        <v>89</v>
      </c>
      <c r="J1435">
        <v>49.93</v>
      </c>
      <c r="K1435">
        <v>272.5</v>
      </c>
      <c r="L1435">
        <v>71</v>
      </c>
      <c r="M1435">
        <v>23.16</v>
      </c>
      <c r="N1435">
        <v>178.2</v>
      </c>
      <c r="O1435">
        <v>76</v>
      </c>
      <c r="P1435">
        <v>8.02</v>
      </c>
      <c r="Q1435">
        <v>11</v>
      </c>
      <c r="R1435">
        <v>10</v>
      </c>
      <c r="S1435">
        <v>2.97</v>
      </c>
      <c r="T1435">
        <v>2</v>
      </c>
      <c r="U1435" t="s">
        <v>23</v>
      </c>
      <c r="V1435">
        <f>IF(tbl_Customers[[#This Row],[churn]] = "yes", 1, 0)</f>
        <v>1</v>
      </c>
      <c r="W1435" t="str">
        <f>IF(tbl_Customers[[#This Row],[number_customer_service_calls]] &lt;= 1, "0-1 Calls", IF(tbl_Customers[[#This Row],[number_customer_service_calls]] &lt;= 3, "2-3 Calls", IF(tbl_Customers[[#This Row],[number_customer_service_calls]] &lt;=5, "4-5 Calls", "6+ Calls")))</f>
        <v>2-3 Calls</v>
      </c>
      <c r="X1435" t="str">
        <f>IF(tbl_Customers[[#This Row],[account_length]] &lt;= 50, "0-50", IF(tbl_Customers[[#This Row],[account_length]] &lt;=100, "51-100", IF(tbl_Customers[[#This Row],[account_length]] &lt;= 150, "101-150", "151+")))</f>
        <v>0-50</v>
      </c>
      <c r="Y1435" t="str">
        <f>IF(tbl_Customers[[#This Row],[total_intl_charge]] &lt;= 3, "Low Charges", "High Charges")</f>
        <v>Low Charges</v>
      </c>
      <c r="Z1435" t="str">
        <f>IF(tbl_Customers[[#This Row],[total_eve_calls]]&lt;=80,"Low Calls",
IF(tbl_Customers[[#This Row],[total_eve_calls]]&lt;=120,"Medium Calls","High Calls"))</f>
        <v>Low Calls</v>
      </c>
      <c r="AA1435" t="str">
        <f>IF(tbl_Customers[[#This Row],[total_eve_charge]]&lt;=15,"Low Charges",
IF(tbl_Customers[[#This Row],[total_eve_charge]]&lt;=20,"Medium Charges","High Charges"))</f>
        <v>High Charges</v>
      </c>
      <c r="AB14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5" t="str">
        <f>IF(tbl_Customers[[#This Row],[number_vmail_messages]] = 0, "No Usage", IF(tbl_Customers[[#This Row],[number_vmail_messages]] &lt;= 20, "Low Usage", IF(tbl_Customers[[#This Row],[number_vmail_messages]] &lt;= 40, "Medium Usgae", "High Usage")))</f>
        <v>No Usage</v>
      </c>
      <c r="AD1435" t="str">
        <f>IF(tbl_Customers[[#This Row],[total_day_minutes]]&lt;=150,"Low Usage", IF(tbl_Customers[[#This Row],[total_day_minutes]]&lt;=200,"Medium Usage", IF(tbl_Customers[[#This Row],[total_day_minutes]]&lt;=250,"High Usage","Very High Usage")))</f>
        <v>Very High Usage</v>
      </c>
      <c r="AE1435" t="str">
        <f>IF(tbl_Customers[[#This Row],[total_intl_calls]]&lt;=5,"Low Calls", IF(tbl_Customers[[#This Row],[total_intl_calls]]&lt;=10, "Medium Calls", "High Calls"))</f>
        <v>Medium Calls</v>
      </c>
      <c r="AF14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35" s="36" t="str">
        <f>IF(tbl_Customers[[#This Row],[Churn_Risk_Score]]&gt;=10,"High Risk", IF(tbl_Customers[[#This Row],[Churn_Risk_Score]]&gt;=5,"Medium Risk","Low Risk"))</f>
        <v>Medium Risk</v>
      </c>
    </row>
    <row r="1436" spans="1:33" x14ac:dyDescent="0.35">
      <c r="A1436">
        <v>1435</v>
      </c>
      <c r="B1436" t="s">
        <v>54</v>
      </c>
      <c r="C1436">
        <v>96</v>
      </c>
      <c r="D1436" t="s">
        <v>21</v>
      </c>
      <c r="E1436" t="s">
        <v>22</v>
      </c>
      <c r="F1436" t="s">
        <v>23</v>
      </c>
      <c r="G1436">
        <v>26</v>
      </c>
      <c r="H1436">
        <v>175.8</v>
      </c>
      <c r="I1436">
        <v>96</v>
      </c>
      <c r="J1436">
        <v>29.89</v>
      </c>
      <c r="K1436">
        <v>206.6</v>
      </c>
      <c r="L1436">
        <v>84</v>
      </c>
      <c r="M1436">
        <v>17.559999999999999</v>
      </c>
      <c r="N1436">
        <v>178</v>
      </c>
      <c r="O1436">
        <v>105</v>
      </c>
      <c r="P1436">
        <v>8.01</v>
      </c>
      <c r="Q1436">
        <v>11.1</v>
      </c>
      <c r="R1436">
        <v>2</v>
      </c>
      <c r="S1436">
        <v>3</v>
      </c>
      <c r="T1436">
        <v>2</v>
      </c>
      <c r="U1436" t="s">
        <v>22</v>
      </c>
      <c r="V1436">
        <f>IF(tbl_Customers[[#This Row],[churn]] = "yes", 1, 0)</f>
        <v>0</v>
      </c>
      <c r="W1436" t="str">
        <f>IF(tbl_Customers[[#This Row],[number_customer_service_calls]] &lt;= 1, "0-1 Calls", IF(tbl_Customers[[#This Row],[number_customer_service_calls]] &lt;= 3, "2-3 Calls", IF(tbl_Customers[[#This Row],[number_customer_service_calls]] &lt;=5, "4-5 Calls", "6+ Calls")))</f>
        <v>2-3 Calls</v>
      </c>
      <c r="X1436" t="str">
        <f>IF(tbl_Customers[[#This Row],[account_length]] &lt;= 50, "0-50", IF(tbl_Customers[[#This Row],[account_length]] &lt;=100, "51-100", IF(tbl_Customers[[#This Row],[account_length]] &lt;= 150, "101-150", "151+")))</f>
        <v>51-100</v>
      </c>
      <c r="Y1436" t="str">
        <f>IF(tbl_Customers[[#This Row],[total_intl_charge]] &lt;= 3, "Low Charges", "High Charges")</f>
        <v>Low Charges</v>
      </c>
      <c r="Z1436" t="str">
        <f>IF(tbl_Customers[[#This Row],[total_eve_calls]]&lt;=80,"Low Calls",
IF(tbl_Customers[[#This Row],[total_eve_calls]]&lt;=120,"Medium Calls","High Calls"))</f>
        <v>Medium Calls</v>
      </c>
      <c r="AA1436" t="str">
        <f>IF(tbl_Customers[[#This Row],[total_eve_charge]]&lt;=15,"Low Charges",
IF(tbl_Customers[[#This Row],[total_eve_charge]]&lt;=20,"Medium Charges","High Charges"))</f>
        <v>Medium Charges</v>
      </c>
      <c r="AB14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6" t="str">
        <f>IF(tbl_Customers[[#This Row],[number_vmail_messages]] = 0, "No Usage", IF(tbl_Customers[[#This Row],[number_vmail_messages]] &lt;= 20, "Low Usage", IF(tbl_Customers[[#This Row],[number_vmail_messages]] &lt;= 40, "Medium Usgae", "High Usage")))</f>
        <v>Medium Usgae</v>
      </c>
      <c r="AD1436" t="str">
        <f>IF(tbl_Customers[[#This Row],[total_day_minutes]]&lt;=150,"Low Usage", IF(tbl_Customers[[#This Row],[total_day_minutes]]&lt;=200,"Medium Usage", IF(tbl_Customers[[#This Row],[total_day_minutes]]&lt;=250,"High Usage","Very High Usage")))</f>
        <v>Medium Usage</v>
      </c>
      <c r="AE1436" t="str">
        <f>IF(tbl_Customers[[#This Row],[total_intl_calls]]&lt;=5,"Low Calls", IF(tbl_Customers[[#This Row],[total_intl_calls]]&lt;=10, "Medium Calls", "High Calls"))</f>
        <v>Low Calls</v>
      </c>
      <c r="AF14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36" s="36" t="str">
        <f>IF(tbl_Customers[[#This Row],[Churn_Risk_Score]]&gt;=10,"High Risk", IF(tbl_Customers[[#This Row],[Churn_Risk_Score]]&gt;=5,"Medium Risk","Low Risk"))</f>
        <v>Low Risk</v>
      </c>
    </row>
    <row r="1437" spans="1:33" x14ac:dyDescent="0.35">
      <c r="A1437">
        <v>1436</v>
      </c>
      <c r="B1437" t="s">
        <v>40</v>
      </c>
      <c r="C1437">
        <v>144</v>
      </c>
      <c r="D1437" t="s">
        <v>28</v>
      </c>
      <c r="E1437" t="s">
        <v>22</v>
      </c>
      <c r="F1437" t="s">
        <v>22</v>
      </c>
      <c r="G1437">
        <v>0</v>
      </c>
      <c r="H1437">
        <v>278.5</v>
      </c>
      <c r="I1437">
        <v>95</v>
      </c>
      <c r="J1437">
        <v>47.35</v>
      </c>
      <c r="K1437">
        <v>240.7</v>
      </c>
      <c r="L1437">
        <v>90</v>
      </c>
      <c r="M1437">
        <v>20.46</v>
      </c>
      <c r="N1437">
        <v>120</v>
      </c>
      <c r="O1437">
        <v>90</v>
      </c>
      <c r="P1437">
        <v>5.4</v>
      </c>
      <c r="Q1437">
        <v>11.6</v>
      </c>
      <c r="R1437">
        <v>5</v>
      </c>
      <c r="S1437">
        <v>3.13</v>
      </c>
      <c r="T1437">
        <v>1</v>
      </c>
      <c r="U1437" t="s">
        <v>23</v>
      </c>
      <c r="V1437">
        <f>IF(tbl_Customers[[#This Row],[churn]] = "yes", 1, 0)</f>
        <v>1</v>
      </c>
      <c r="W1437" t="str">
        <f>IF(tbl_Customers[[#This Row],[number_customer_service_calls]] &lt;= 1, "0-1 Calls", IF(tbl_Customers[[#This Row],[number_customer_service_calls]] &lt;= 3, "2-3 Calls", IF(tbl_Customers[[#This Row],[number_customer_service_calls]] &lt;=5, "4-5 Calls", "6+ Calls")))</f>
        <v>0-1 Calls</v>
      </c>
      <c r="X1437" t="str">
        <f>IF(tbl_Customers[[#This Row],[account_length]] &lt;= 50, "0-50", IF(tbl_Customers[[#This Row],[account_length]] &lt;=100, "51-100", IF(tbl_Customers[[#This Row],[account_length]] &lt;= 150, "101-150", "151+")))</f>
        <v>101-150</v>
      </c>
      <c r="Y1437" t="str">
        <f>IF(tbl_Customers[[#This Row],[total_intl_charge]] &lt;= 3, "Low Charges", "High Charges")</f>
        <v>High Charges</v>
      </c>
      <c r="Z1437" t="str">
        <f>IF(tbl_Customers[[#This Row],[total_eve_calls]]&lt;=80,"Low Calls",
IF(tbl_Customers[[#This Row],[total_eve_calls]]&lt;=120,"Medium Calls","High Calls"))</f>
        <v>Medium Calls</v>
      </c>
      <c r="AA1437" t="str">
        <f>IF(tbl_Customers[[#This Row],[total_eve_charge]]&lt;=15,"Low Charges",
IF(tbl_Customers[[#This Row],[total_eve_charge]]&lt;=20,"Medium Charges","High Charges"))</f>
        <v>High Charges</v>
      </c>
      <c r="AB14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7" t="str">
        <f>IF(tbl_Customers[[#This Row],[number_vmail_messages]] = 0, "No Usage", IF(tbl_Customers[[#This Row],[number_vmail_messages]] &lt;= 20, "Low Usage", IF(tbl_Customers[[#This Row],[number_vmail_messages]] &lt;= 40, "Medium Usgae", "High Usage")))</f>
        <v>No Usage</v>
      </c>
      <c r="AD1437" t="str">
        <f>IF(tbl_Customers[[#This Row],[total_day_minutes]]&lt;=150,"Low Usage", IF(tbl_Customers[[#This Row],[total_day_minutes]]&lt;=200,"Medium Usage", IF(tbl_Customers[[#This Row],[total_day_minutes]]&lt;=250,"High Usage","Very High Usage")))</f>
        <v>Very High Usage</v>
      </c>
      <c r="AE1437" t="str">
        <f>IF(tbl_Customers[[#This Row],[total_intl_calls]]&lt;=5,"Low Calls", IF(tbl_Customers[[#This Row],[total_intl_calls]]&lt;=10, "Medium Calls", "High Calls"))</f>
        <v>Low Calls</v>
      </c>
      <c r="AF14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37" s="36" t="str">
        <f>IF(tbl_Customers[[#This Row],[Churn_Risk_Score]]&gt;=10,"High Risk", IF(tbl_Customers[[#This Row],[Churn_Risk_Score]]&gt;=5,"Medium Risk","Low Risk"))</f>
        <v>Medium Risk</v>
      </c>
    </row>
    <row r="1438" spans="1:33" x14ac:dyDescent="0.35">
      <c r="A1438">
        <v>1437</v>
      </c>
      <c r="B1438" t="s">
        <v>37</v>
      </c>
      <c r="C1438">
        <v>24</v>
      </c>
      <c r="D1438" t="s">
        <v>25</v>
      </c>
      <c r="E1438" t="s">
        <v>22</v>
      </c>
      <c r="F1438" t="s">
        <v>23</v>
      </c>
      <c r="G1438">
        <v>29</v>
      </c>
      <c r="H1438">
        <v>236.3</v>
      </c>
      <c r="I1438">
        <v>105</v>
      </c>
      <c r="J1438">
        <v>40.17</v>
      </c>
      <c r="K1438">
        <v>190.8</v>
      </c>
      <c r="L1438">
        <v>114</v>
      </c>
      <c r="M1438">
        <v>16.22</v>
      </c>
      <c r="N1438">
        <v>129</v>
      </c>
      <c r="O1438">
        <v>105</v>
      </c>
      <c r="P1438">
        <v>5.81</v>
      </c>
      <c r="Q1438">
        <v>7.2</v>
      </c>
      <c r="R1438">
        <v>2</v>
      </c>
      <c r="S1438">
        <v>1.94</v>
      </c>
      <c r="T1438">
        <v>3</v>
      </c>
      <c r="U1438" t="s">
        <v>22</v>
      </c>
      <c r="V1438">
        <f>IF(tbl_Customers[[#This Row],[churn]] = "yes", 1, 0)</f>
        <v>0</v>
      </c>
      <c r="W1438" t="str">
        <f>IF(tbl_Customers[[#This Row],[number_customer_service_calls]] &lt;= 1, "0-1 Calls", IF(tbl_Customers[[#This Row],[number_customer_service_calls]] &lt;= 3, "2-3 Calls", IF(tbl_Customers[[#This Row],[number_customer_service_calls]] &lt;=5, "4-5 Calls", "6+ Calls")))</f>
        <v>2-3 Calls</v>
      </c>
      <c r="X1438" t="str">
        <f>IF(tbl_Customers[[#This Row],[account_length]] &lt;= 50, "0-50", IF(tbl_Customers[[#This Row],[account_length]] &lt;=100, "51-100", IF(tbl_Customers[[#This Row],[account_length]] &lt;= 150, "101-150", "151+")))</f>
        <v>0-50</v>
      </c>
      <c r="Y1438" t="str">
        <f>IF(tbl_Customers[[#This Row],[total_intl_charge]] &lt;= 3, "Low Charges", "High Charges")</f>
        <v>Low Charges</v>
      </c>
      <c r="Z1438" t="str">
        <f>IF(tbl_Customers[[#This Row],[total_eve_calls]]&lt;=80,"Low Calls",
IF(tbl_Customers[[#This Row],[total_eve_calls]]&lt;=120,"Medium Calls","High Calls"))</f>
        <v>Medium Calls</v>
      </c>
      <c r="AA1438" t="str">
        <f>IF(tbl_Customers[[#This Row],[total_eve_charge]]&lt;=15,"Low Charges",
IF(tbl_Customers[[#This Row],[total_eve_charge]]&lt;=20,"Medium Charges","High Charges"))</f>
        <v>Medium Charges</v>
      </c>
      <c r="AB14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8" t="str">
        <f>IF(tbl_Customers[[#This Row],[number_vmail_messages]] = 0, "No Usage", IF(tbl_Customers[[#This Row],[number_vmail_messages]] &lt;= 20, "Low Usage", IF(tbl_Customers[[#This Row],[number_vmail_messages]] &lt;= 40, "Medium Usgae", "High Usage")))</f>
        <v>Medium Usgae</v>
      </c>
      <c r="AD1438" t="str">
        <f>IF(tbl_Customers[[#This Row],[total_day_minutes]]&lt;=150,"Low Usage", IF(tbl_Customers[[#This Row],[total_day_minutes]]&lt;=200,"Medium Usage", IF(tbl_Customers[[#This Row],[total_day_minutes]]&lt;=250,"High Usage","Very High Usage")))</f>
        <v>High Usage</v>
      </c>
      <c r="AE1438" t="str">
        <f>IF(tbl_Customers[[#This Row],[total_intl_calls]]&lt;=5,"Low Calls", IF(tbl_Customers[[#This Row],[total_intl_calls]]&lt;=10, "Medium Calls", "High Calls"))</f>
        <v>Low Calls</v>
      </c>
      <c r="AF14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38" s="36" t="str">
        <f>IF(tbl_Customers[[#This Row],[Churn_Risk_Score]]&gt;=10,"High Risk", IF(tbl_Customers[[#This Row],[Churn_Risk_Score]]&gt;=5,"Medium Risk","Low Risk"))</f>
        <v>Low Risk</v>
      </c>
    </row>
    <row r="1439" spans="1:33" x14ac:dyDescent="0.35">
      <c r="A1439">
        <v>1438</v>
      </c>
      <c r="B1439" t="s">
        <v>49</v>
      </c>
      <c r="C1439">
        <v>54</v>
      </c>
      <c r="D1439" t="s">
        <v>21</v>
      </c>
      <c r="E1439" t="s">
        <v>22</v>
      </c>
      <c r="F1439" t="s">
        <v>22</v>
      </c>
      <c r="G1439">
        <v>0</v>
      </c>
      <c r="H1439">
        <v>273.8</v>
      </c>
      <c r="I1439">
        <v>113</v>
      </c>
      <c r="J1439">
        <v>46.55</v>
      </c>
      <c r="K1439">
        <v>119.6</v>
      </c>
      <c r="L1439">
        <v>156</v>
      </c>
      <c r="M1439">
        <v>10.17</v>
      </c>
      <c r="N1439">
        <v>267.60000000000002</v>
      </c>
      <c r="O1439">
        <v>117</v>
      </c>
      <c r="P1439">
        <v>12.04</v>
      </c>
      <c r="Q1439">
        <v>11.7</v>
      </c>
      <c r="R1439">
        <v>3</v>
      </c>
      <c r="S1439">
        <v>3.16</v>
      </c>
      <c r="T1439">
        <v>1</v>
      </c>
      <c r="U1439" t="s">
        <v>22</v>
      </c>
      <c r="V1439">
        <f>IF(tbl_Customers[[#This Row],[churn]] = "yes", 1, 0)</f>
        <v>0</v>
      </c>
      <c r="W1439" t="str">
        <f>IF(tbl_Customers[[#This Row],[number_customer_service_calls]] &lt;= 1, "0-1 Calls", IF(tbl_Customers[[#This Row],[number_customer_service_calls]] &lt;= 3, "2-3 Calls", IF(tbl_Customers[[#This Row],[number_customer_service_calls]] &lt;=5, "4-5 Calls", "6+ Calls")))</f>
        <v>0-1 Calls</v>
      </c>
      <c r="X1439" t="str">
        <f>IF(tbl_Customers[[#This Row],[account_length]] &lt;= 50, "0-50", IF(tbl_Customers[[#This Row],[account_length]] &lt;=100, "51-100", IF(tbl_Customers[[#This Row],[account_length]] &lt;= 150, "101-150", "151+")))</f>
        <v>51-100</v>
      </c>
      <c r="Y1439" t="str">
        <f>IF(tbl_Customers[[#This Row],[total_intl_charge]] &lt;= 3, "Low Charges", "High Charges")</f>
        <v>High Charges</v>
      </c>
      <c r="Z1439" t="str">
        <f>IF(tbl_Customers[[#This Row],[total_eve_calls]]&lt;=80,"Low Calls",
IF(tbl_Customers[[#This Row],[total_eve_calls]]&lt;=120,"Medium Calls","High Calls"))</f>
        <v>High Calls</v>
      </c>
      <c r="AA1439" t="str">
        <f>IF(tbl_Customers[[#This Row],[total_eve_charge]]&lt;=15,"Low Charges",
IF(tbl_Customers[[#This Row],[total_eve_charge]]&lt;=20,"Medium Charges","High Charges"))</f>
        <v>Low Charges</v>
      </c>
      <c r="AB14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9" t="str">
        <f>IF(tbl_Customers[[#This Row],[number_vmail_messages]] = 0, "No Usage", IF(tbl_Customers[[#This Row],[number_vmail_messages]] &lt;= 20, "Low Usage", IF(tbl_Customers[[#This Row],[number_vmail_messages]] &lt;= 40, "Medium Usgae", "High Usage")))</f>
        <v>No Usage</v>
      </c>
      <c r="AD1439" t="str">
        <f>IF(tbl_Customers[[#This Row],[total_day_minutes]]&lt;=150,"Low Usage", IF(tbl_Customers[[#This Row],[total_day_minutes]]&lt;=200,"Medium Usage", IF(tbl_Customers[[#This Row],[total_day_minutes]]&lt;=250,"High Usage","Very High Usage")))</f>
        <v>Very High Usage</v>
      </c>
      <c r="AE1439" t="str">
        <f>IF(tbl_Customers[[#This Row],[total_intl_calls]]&lt;=5,"Low Calls", IF(tbl_Customers[[#This Row],[total_intl_calls]]&lt;=10, "Medium Calls", "High Calls"))</f>
        <v>Low Calls</v>
      </c>
      <c r="AF14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39" s="36" t="str">
        <f>IF(tbl_Customers[[#This Row],[Churn_Risk_Score]]&gt;=10,"High Risk", IF(tbl_Customers[[#This Row],[Churn_Risk_Score]]&gt;=5,"Medium Risk","Low Risk"))</f>
        <v>Medium Risk</v>
      </c>
    </row>
    <row r="1440" spans="1:33" x14ac:dyDescent="0.35">
      <c r="A1440">
        <v>1439</v>
      </c>
      <c r="B1440" t="s">
        <v>31</v>
      </c>
      <c r="C1440">
        <v>50</v>
      </c>
      <c r="D1440" t="s">
        <v>25</v>
      </c>
      <c r="E1440" t="s">
        <v>22</v>
      </c>
      <c r="F1440" t="s">
        <v>22</v>
      </c>
      <c r="G1440">
        <v>0</v>
      </c>
      <c r="H1440">
        <v>131.1</v>
      </c>
      <c r="I1440">
        <v>129</v>
      </c>
      <c r="J1440">
        <v>22.29</v>
      </c>
      <c r="K1440">
        <v>160.5</v>
      </c>
      <c r="L1440">
        <v>94</v>
      </c>
      <c r="M1440">
        <v>13.64</v>
      </c>
      <c r="N1440">
        <v>206.9</v>
      </c>
      <c r="O1440">
        <v>88</v>
      </c>
      <c r="P1440">
        <v>9.31</v>
      </c>
      <c r="Q1440">
        <v>5.6</v>
      </c>
      <c r="R1440">
        <v>9</v>
      </c>
      <c r="S1440">
        <v>1.51</v>
      </c>
      <c r="T1440">
        <v>5</v>
      </c>
      <c r="U1440" t="s">
        <v>23</v>
      </c>
      <c r="V1440">
        <f>IF(tbl_Customers[[#This Row],[churn]] = "yes", 1, 0)</f>
        <v>1</v>
      </c>
      <c r="W1440" t="str">
        <f>IF(tbl_Customers[[#This Row],[number_customer_service_calls]] &lt;= 1, "0-1 Calls", IF(tbl_Customers[[#This Row],[number_customer_service_calls]] &lt;= 3, "2-3 Calls", IF(tbl_Customers[[#This Row],[number_customer_service_calls]] &lt;=5, "4-5 Calls", "6+ Calls")))</f>
        <v>4-5 Calls</v>
      </c>
      <c r="X1440" t="str">
        <f>IF(tbl_Customers[[#This Row],[account_length]] &lt;= 50, "0-50", IF(tbl_Customers[[#This Row],[account_length]] &lt;=100, "51-100", IF(tbl_Customers[[#This Row],[account_length]] &lt;= 150, "101-150", "151+")))</f>
        <v>0-50</v>
      </c>
      <c r="Y1440" t="str">
        <f>IF(tbl_Customers[[#This Row],[total_intl_charge]] &lt;= 3, "Low Charges", "High Charges")</f>
        <v>Low Charges</v>
      </c>
      <c r="Z1440" t="str">
        <f>IF(tbl_Customers[[#This Row],[total_eve_calls]]&lt;=80,"Low Calls",
IF(tbl_Customers[[#This Row],[total_eve_calls]]&lt;=120,"Medium Calls","High Calls"))</f>
        <v>Medium Calls</v>
      </c>
      <c r="AA1440" t="str">
        <f>IF(tbl_Customers[[#This Row],[total_eve_charge]]&lt;=15,"Low Charges",
IF(tbl_Customers[[#This Row],[total_eve_charge]]&lt;=20,"Medium Charges","High Charges"))</f>
        <v>Low Charges</v>
      </c>
      <c r="AB14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0" t="str">
        <f>IF(tbl_Customers[[#This Row],[number_vmail_messages]] = 0, "No Usage", IF(tbl_Customers[[#This Row],[number_vmail_messages]] &lt;= 20, "Low Usage", IF(tbl_Customers[[#This Row],[number_vmail_messages]] &lt;= 40, "Medium Usgae", "High Usage")))</f>
        <v>No Usage</v>
      </c>
      <c r="AD1440" t="str">
        <f>IF(tbl_Customers[[#This Row],[total_day_minutes]]&lt;=150,"Low Usage", IF(tbl_Customers[[#This Row],[total_day_minutes]]&lt;=200,"Medium Usage", IF(tbl_Customers[[#This Row],[total_day_minutes]]&lt;=250,"High Usage","Very High Usage")))</f>
        <v>Low Usage</v>
      </c>
      <c r="AE1440" t="str">
        <f>IF(tbl_Customers[[#This Row],[total_intl_calls]]&lt;=5,"Low Calls", IF(tbl_Customers[[#This Row],[total_intl_calls]]&lt;=10, "Medium Calls", "High Calls"))</f>
        <v>Medium Calls</v>
      </c>
      <c r="AF14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40" s="36" t="str">
        <f>IF(tbl_Customers[[#This Row],[Churn_Risk_Score]]&gt;=10,"High Risk", IF(tbl_Customers[[#This Row],[Churn_Risk_Score]]&gt;=5,"Medium Risk","Low Risk"))</f>
        <v>Medium Risk</v>
      </c>
    </row>
    <row r="1441" spans="1:33" x14ac:dyDescent="0.35">
      <c r="A1441">
        <v>1440</v>
      </c>
      <c r="B1441" t="s">
        <v>37</v>
      </c>
      <c r="C1441">
        <v>92</v>
      </c>
      <c r="D1441" t="s">
        <v>21</v>
      </c>
      <c r="E1441" t="s">
        <v>22</v>
      </c>
      <c r="F1441" t="s">
        <v>23</v>
      </c>
      <c r="G1441">
        <v>23</v>
      </c>
      <c r="H1441">
        <v>167.4</v>
      </c>
      <c r="I1441">
        <v>83</v>
      </c>
      <c r="J1441">
        <v>28.46</v>
      </c>
      <c r="K1441">
        <v>258.60000000000002</v>
      </c>
      <c r="L1441">
        <v>129</v>
      </c>
      <c r="M1441">
        <v>21.98</v>
      </c>
      <c r="N1441">
        <v>116.4</v>
      </c>
      <c r="O1441">
        <v>110</v>
      </c>
      <c r="P1441">
        <v>5.24</v>
      </c>
      <c r="Q1441">
        <v>11.2</v>
      </c>
      <c r="R1441">
        <v>3</v>
      </c>
      <c r="S1441">
        <v>3.02</v>
      </c>
      <c r="T1441">
        <v>4</v>
      </c>
      <c r="U1441" t="s">
        <v>22</v>
      </c>
      <c r="V1441">
        <f>IF(tbl_Customers[[#This Row],[churn]] = "yes", 1, 0)</f>
        <v>0</v>
      </c>
      <c r="W1441" t="str">
        <f>IF(tbl_Customers[[#This Row],[number_customer_service_calls]] &lt;= 1, "0-1 Calls", IF(tbl_Customers[[#This Row],[number_customer_service_calls]] &lt;= 3, "2-3 Calls", IF(tbl_Customers[[#This Row],[number_customer_service_calls]] &lt;=5, "4-5 Calls", "6+ Calls")))</f>
        <v>4-5 Calls</v>
      </c>
      <c r="X1441" t="str">
        <f>IF(tbl_Customers[[#This Row],[account_length]] &lt;= 50, "0-50", IF(tbl_Customers[[#This Row],[account_length]] &lt;=100, "51-100", IF(tbl_Customers[[#This Row],[account_length]] &lt;= 150, "101-150", "151+")))</f>
        <v>51-100</v>
      </c>
      <c r="Y1441" t="str">
        <f>IF(tbl_Customers[[#This Row],[total_intl_charge]] &lt;= 3, "Low Charges", "High Charges")</f>
        <v>High Charges</v>
      </c>
      <c r="Z1441" t="str">
        <f>IF(tbl_Customers[[#This Row],[total_eve_calls]]&lt;=80,"Low Calls",
IF(tbl_Customers[[#This Row],[total_eve_calls]]&lt;=120,"Medium Calls","High Calls"))</f>
        <v>High Calls</v>
      </c>
      <c r="AA1441" t="str">
        <f>IF(tbl_Customers[[#This Row],[total_eve_charge]]&lt;=15,"Low Charges",
IF(tbl_Customers[[#This Row],[total_eve_charge]]&lt;=20,"Medium Charges","High Charges"))</f>
        <v>High Charges</v>
      </c>
      <c r="AB14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1" t="str">
        <f>IF(tbl_Customers[[#This Row],[number_vmail_messages]] = 0, "No Usage", IF(tbl_Customers[[#This Row],[number_vmail_messages]] &lt;= 20, "Low Usage", IF(tbl_Customers[[#This Row],[number_vmail_messages]] &lt;= 40, "Medium Usgae", "High Usage")))</f>
        <v>Medium Usgae</v>
      </c>
      <c r="AD1441" t="str">
        <f>IF(tbl_Customers[[#This Row],[total_day_minutes]]&lt;=150,"Low Usage", IF(tbl_Customers[[#This Row],[total_day_minutes]]&lt;=200,"Medium Usage", IF(tbl_Customers[[#This Row],[total_day_minutes]]&lt;=250,"High Usage","Very High Usage")))</f>
        <v>Medium Usage</v>
      </c>
      <c r="AE1441" t="str">
        <f>IF(tbl_Customers[[#This Row],[total_intl_calls]]&lt;=5,"Low Calls", IF(tbl_Customers[[#This Row],[total_intl_calls]]&lt;=10, "Medium Calls", "High Calls"))</f>
        <v>Low Calls</v>
      </c>
      <c r="AF14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441" s="36" t="str">
        <f>IF(tbl_Customers[[#This Row],[Churn_Risk_Score]]&gt;=10,"High Risk", IF(tbl_Customers[[#This Row],[Churn_Risk_Score]]&gt;=5,"Medium Risk","Low Risk"))</f>
        <v>Medium Risk</v>
      </c>
    </row>
    <row r="1442" spans="1:33" x14ac:dyDescent="0.35">
      <c r="A1442">
        <v>1441</v>
      </c>
      <c r="B1442" t="s">
        <v>62</v>
      </c>
      <c r="C1442">
        <v>96</v>
      </c>
      <c r="D1442" t="s">
        <v>25</v>
      </c>
      <c r="E1442" t="s">
        <v>22</v>
      </c>
      <c r="F1442" t="s">
        <v>22</v>
      </c>
      <c r="G1442">
        <v>0</v>
      </c>
      <c r="H1442">
        <v>197.7</v>
      </c>
      <c r="I1442">
        <v>68</v>
      </c>
      <c r="J1442">
        <v>33.61</v>
      </c>
      <c r="K1442">
        <v>250.5</v>
      </c>
      <c r="L1442">
        <v>53</v>
      </c>
      <c r="M1442">
        <v>21.29</v>
      </c>
      <c r="N1442">
        <v>181.2</v>
      </c>
      <c r="O1442">
        <v>67</v>
      </c>
      <c r="P1442">
        <v>8.15</v>
      </c>
      <c r="Q1442">
        <v>10.5</v>
      </c>
      <c r="R1442">
        <v>3</v>
      </c>
      <c r="S1442">
        <v>2.84</v>
      </c>
      <c r="T1442">
        <v>3</v>
      </c>
      <c r="U1442" t="s">
        <v>22</v>
      </c>
      <c r="V1442">
        <f>IF(tbl_Customers[[#This Row],[churn]] = "yes", 1, 0)</f>
        <v>0</v>
      </c>
      <c r="W1442" t="str">
        <f>IF(tbl_Customers[[#This Row],[number_customer_service_calls]] &lt;= 1, "0-1 Calls", IF(tbl_Customers[[#This Row],[number_customer_service_calls]] &lt;= 3, "2-3 Calls", IF(tbl_Customers[[#This Row],[number_customer_service_calls]] &lt;=5, "4-5 Calls", "6+ Calls")))</f>
        <v>2-3 Calls</v>
      </c>
      <c r="X1442" t="str">
        <f>IF(tbl_Customers[[#This Row],[account_length]] &lt;= 50, "0-50", IF(tbl_Customers[[#This Row],[account_length]] &lt;=100, "51-100", IF(tbl_Customers[[#This Row],[account_length]] &lt;= 150, "101-150", "151+")))</f>
        <v>51-100</v>
      </c>
      <c r="Y1442" t="str">
        <f>IF(tbl_Customers[[#This Row],[total_intl_charge]] &lt;= 3, "Low Charges", "High Charges")</f>
        <v>Low Charges</v>
      </c>
      <c r="Z1442" t="str">
        <f>IF(tbl_Customers[[#This Row],[total_eve_calls]]&lt;=80,"Low Calls",
IF(tbl_Customers[[#This Row],[total_eve_calls]]&lt;=120,"Medium Calls","High Calls"))</f>
        <v>Low Calls</v>
      </c>
      <c r="AA1442" t="str">
        <f>IF(tbl_Customers[[#This Row],[total_eve_charge]]&lt;=15,"Low Charges",
IF(tbl_Customers[[#This Row],[total_eve_charge]]&lt;=20,"Medium Charges","High Charges"))</f>
        <v>High Charges</v>
      </c>
      <c r="AB14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42" t="str">
        <f>IF(tbl_Customers[[#This Row],[number_vmail_messages]] = 0, "No Usage", IF(tbl_Customers[[#This Row],[number_vmail_messages]] &lt;= 20, "Low Usage", IF(tbl_Customers[[#This Row],[number_vmail_messages]] &lt;= 40, "Medium Usgae", "High Usage")))</f>
        <v>No Usage</v>
      </c>
      <c r="AD1442" t="str">
        <f>IF(tbl_Customers[[#This Row],[total_day_minutes]]&lt;=150,"Low Usage", IF(tbl_Customers[[#This Row],[total_day_minutes]]&lt;=200,"Medium Usage", IF(tbl_Customers[[#This Row],[total_day_minutes]]&lt;=250,"High Usage","Very High Usage")))</f>
        <v>Medium Usage</v>
      </c>
      <c r="AE1442" t="str">
        <f>IF(tbl_Customers[[#This Row],[total_intl_calls]]&lt;=5,"Low Calls", IF(tbl_Customers[[#This Row],[total_intl_calls]]&lt;=10, "Medium Calls", "High Calls"))</f>
        <v>Low Calls</v>
      </c>
      <c r="AF14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42" s="36" t="str">
        <f>IF(tbl_Customers[[#This Row],[Churn_Risk_Score]]&gt;=10,"High Risk", IF(tbl_Customers[[#This Row],[Churn_Risk_Score]]&gt;=5,"Medium Risk","Low Risk"))</f>
        <v>Low Risk</v>
      </c>
    </row>
    <row r="1443" spans="1:33" x14ac:dyDescent="0.35">
      <c r="A1443">
        <v>1442</v>
      </c>
      <c r="B1443" t="s">
        <v>20</v>
      </c>
      <c r="C1443">
        <v>146</v>
      </c>
      <c r="D1443" t="s">
        <v>21</v>
      </c>
      <c r="E1443" t="s">
        <v>22</v>
      </c>
      <c r="F1443" t="s">
        <v>22</v>
      </c>
      <c r="G1443">
        <v>0</v>
      </c>
      <c r="H1443">
        <v>169.5</v>
      </c>
      <c r="I1443">
        <v>93</v>
      </c>
      <c r="J1443">
        <v>28.82</v>
      </c>
      <c r="K1443">
        <v>230.9</v>
      </c>
      <c r="L1443">
        <v>71</v>
      </c>
      <c r="M1443">
        <v>19.63</v>
      </c>
      <c r="N1443">
        <v>269.8</v>
      </c>
      <c r="O1443">
        <v>115</v>
      </c>
      <c r="P1443">
        <v>12.14</v>
      </c>
      <c r="Q1443">
        <v>9</v>
      </c>
      <c r="R1443">
        <v>7</v>
      </c>
      <c r="S1443">
        <v>2.4300000000000002</v>
      </c>
      <c r="T1443">
        <v>2</v>
      </c>
      <c r="U1443" t="s">
        <v>22</v>
      </c>
      <c r="V1443">
        <f>IF(tbl_Customers[[#This Row],[churn]] = "yes", 1, 0)</f>
        <v>0</v>
      </c>
      <c r="W1443" t="str">
        <f>IF(tbl_Customers[[#This Row],[number_customer_service_calls]] &lt;= 1, "0-1 Calls", IF(tbl_Customers[[#This Row],[number_customer_service_calls]] &lt;= 3, "2-3 Calls", IF(tbl_Customers[[#This Row],[number_customer_service_calls]] &lt;=5, "4-5 Calls", "6+ Calls")))</f>
        <v>2-3 Calls</v>
      </c>
      <c r="X1443" t="str">
        <f>IF(tbl_Customers[[#This Row],[account_length]] &lt;= 50, "0-50", IF(tbl_Customers[[#This Row],[account_length]] &lt;=100, "51-100", IF(tbl_Customers[[#This Row],[account_length]] &lt;= 150, "101-150", "151+")))</f>
        <v>101-150</v>
      </c>
      <c r="Y1443" t="str">
        <f>IF(tbl_Customers[[#This Row],[total_intl_charge]] &lt;= 3, "Low Charges", "High Charges")</f>
        <v>Low Charges</v>
      </c>
      <c r="Z1443" t="str">
        <f>IF(tbl_Customers[[#This Row],[total_eve_calls]]&lt;=80,"Low Calls",
IF(tbl_Customers[[#This Row],[total_eve_calls]]&lt;=120,"Medium Calls","High Calls"))</f>
        <v>Low Calls</v>
      </c>
      <c r="AA1443" t="str">
        <f>IF(tbl_Customers[[#This Row],[total_eve_charge]]&lt;=15,"Low Charges",
IF(tbl_Customers[[#This Row],[total_eve_charge]]&lt;=20,"Medium Charges","High Charges"))</f>
        <v>Medium Charges</v>
      </c>
      <c r="AB14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3" t="str">
        <f>IF(tbl_Customers[[#This Row],[number_vmail_messages]] = 0, "No Usage", IF(tbl_Customers[[#This Row],[number_vmail_messages]] &lt;= 20, "Low Usage", IF(tbl_Customers[[#This Row],[number_vmail_messages]] &lt;= 40, "Medium Usgae", "High Usage")))</f>
        <v>No Usage</v>
      </c>
      <c r="AD1443" t="str">
        <f>IF(tbl_Customers[[#This Row],[total_day_minutes]]&lt;=150,"Low Usage", IF(tbl_Customers[[#This Row],[total_day_minutes]]&lt;=200,"Medium Usage", IF(tbl_Customers[[#This Row],[total_day_minutes]]&lt;=250,"High Usage","Very High Usage")))</f>
        <v>Medium Usage</v>
      </c>
      <c r="AE1443" t="str">
        <f>IF(tbl_Customers[[#This Row],[total_intl_calls]]&lt;=5,"Low Calls", IF(tbl_Customers[[#This Row],[total_intl_calls]]&lt;=10, "Medium Calls", "High Calls"))</f>
        <v>Medium Calls</v>
      </c>
      <c r="AF14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43" s="36" t="str">
        <f>IF(tbl_Customers[[#This Row],[Churn_Risk_Score]]&gt;=10,"High Risk", IF(tbl_Customers[[#This Row],[Churn_Risk_Score]]&gt;=5,"Medium Risk","Low Risk"))</f>
        <v>Low Risk</v>
      </c>
    </row>
    <row r="1444" spans="1:33" x14ac:dyDescent="0.35">
      <c r="A1444">
        <v>1443</v>
      </c>
      <c r="B1444" t="s">
        <v>37</v>
      </c>
      <c r="C1444">
        <v>138</v>
      </c>
      <c r="D1444" t="s">
        <v>21</v>
      </c>
      <c r="E1444" t="s">
        <v>23</v>
      </c>
      <c r="F1444" t="s">
        <v>23</v>
      </c>
      <c r="G1444">
        <v>17</v>
      </c>
      <c r="H1444">
        <v>225.2</v>
      </c>
      <c r="I1444">
        <v>116</v>
      </c>
      <c r="J1444">
        <v>38.28</v>
      </c>
      <c r="K1444">
        <v>173.4</v>
      </c>
      <c r="L1444">
        <v>88</v>
      </c>
      <c r="M1444">
        <v>14.74</v>
      </c>
      <c r="N1444">
        <v>145.80000000000001</v>
      </c>
      <c r="O1444">
        <v>99</v>
      </c>
      <c r="P1444">
        <v>6.56</v>
      </c>
      <c r="Q1444">
        <v>11.7</v>
      </c>
      <c r="R1444">
        <v>4</v>
      </c>
      <c r="S1444">
        <v>3.16</v>
      </c>
      <c r="T1444">
        <v>0</v>
      </c>
      <c r="U1444" t="s">
        <v>22</v>
      </c>
      <c r="V1444">
        <f>IF(tbl_Customers[[#This Row],[churn]] = "yes", 1, 0)</f>
        <v>0</v>
      </c>
      <c r="W1444" t="str">
        <f>IF(tbl_Customers[[#This Row],[number_customer_service_calls]] &lt;= 1, "0-1 Calls", IF(tbl_Customers[[#This Row],[number_customer_service_calls]] &lt;= 3, "2-3 Calls", IF(tbl_Customers[[#This Row],[number_customer_service_calls]] &lt;=5, "4-5 Calls", "6+ Calls")))</f>
        <v>0-1 Calls</v>
      </c>
      <c r="X1444" t="str">
        <f>IF(tbl_Customers[[#This Row],[account_length]] &lt;= 50, "0-50", IF(tbl_Customers[[#This Row],[account_length]] &lt;=100, "51-100", IF(tbl_Customers[[#This Row],[account_length]] &lt;= 150, "101-150", "151+")))</f>
        <v>101-150</v>
      </c>
      <c r="Y1444" t="str">
        <f>IF(tbl_Customers[[#This Row],[total_intl_charge]] &lt;= 3, "Low Charges", "High Charges")</f>
        <v>High Charges</v>
      </c>
      <c r="Z1444" t="str">
        <f>IF(tbl_Customers[[#This Row],[total_eve_calls]]&lt;=80,"Low Calls",
IF(tbl_Customers[[#This Row],[total_eve_calls]]&lt;=120,"Medium Calls","High Calls"))</f>
        <v>Medium Calls</v>
      </c>
      <c r="AA1444" t="str">
        <f>IF(tbl_Customers[[#This Row],[total_eve_charge]]&lt;=15,"Low Charges",
IF(tbl_Customers[[#This Row],[total_eve_charge]]&lt;=20,"Medium Charges","High Charges"))</f>
        <v>Low Charges</v>
      </c>
      <c r="AB14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4" t="str">
        <f>IF(tbl_Customers[[#This Row],[number_vmail_messages]] = 0, "No Usage", IF(tbl_Customers[[#This Row],[number_vmail_messages]] &lt;= 20, "Low Usage", IF(tbl_Customers[[#This Row],[number_vmail_messages]] &lt;= 40, "Medium Usgae", "High Usage")))</f>
        <v>Low Usage</v>
      </c>
      <c r="AD1444" t="str">
        <f>IF(tbl_Customers[[#This Row],[total_day_minutes]]&lt;=150,"Low Usage", IF(tbl_Customers[[#This Row],[total_day_minutes]]&lt;=200,"Medium Usage", IF(tbl_Customers[[#This Row],[total_day_minutes]]&lt;=250,"High Usage","Very High Usage")))</f>
        <v>High Usage</v>
      </c>
      <c r="AE1444" t="str">
        <f>IF(tbl_Customers[[#This Row],[total_intl_calls]]&lt;=5,"Low Calls", IF(tbl_Customers[[#This Row],[total_intl_calls]]&lt;=10, "Medium Calls", "High Calls"))</f>
        <v>Low Calls</v>
      </c>
      <c r="AF14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444" s="36" t="str">
        <f>IF(tbl_Customers[[#This Row],[Churn_Risk_Score]]&gt;=10,"High Risk", IF(tbl_Customers[[#This Row],[Churn_Risk_Score]]&gt;=5,"Medium Risk","Low Risk"))</f>
        <v>Medium Risk</v>
      </c>
    </row>
    <row r="1445" spans="1:33" x14ac:dyDescent="0.35">
      <c r="A1445">
        <v>1444</v>
      </c>
      <c r="B1445" t="s">
        <v>29</v>
      </c>
      <c r="C1445">
        <v>76</v>
      </c>
      <c r="D1445" t="s">
        <v>28</v>
      </c>
      <c r="E1445" t="s">
        <v>22</v>
      </c>
      <c r="F1445" t="s">
        <v>22</v>
      </c>
      <c r="G1445">
        <v>0</v>
      </c>
      <c r="H1445">
        <v>129.69999999999999</v>
      </c>
      <c r="I1445">
        <v>84</v>
      </c>
      <c r="J1445">
        <v>22.05</v>
      </c>
      <c r="K1445">
        <v>177.5</v>
      </c>
      <c r="L1445">
        <v>80</v>
      </c>
      <c r="M1445">
        <v>15.09</v>
      </c>
      <c r="N1445">
        <v>228.9</v>
      </c>
      <c r="O1445">
        <v>87</v>
      </c>
      <c r="P1445">
        <v>10.3</v>
      </c>
      <c r="Q1445">
        <v>7.5</v>
      </c>
      <c r="R1445">
        <v>3</v>
      </c>
      <c r="S1445">
        <v>2.0299999999999998</v>
      </c>
      <c r="T1445">
        <v>5</v>
      </c>
      <c r="U1445" t="s">
        <v>23</v>
      </c>
      <c r="V1445">
        <f>IF(tbl_Customers[[#This Row],[churn]] = "yes", 1, 0)</f>
        <v>1</v>
      </c>
      <c r="W1445" t="str">
        <f>IF(tbl_Customers[[#This Row],[number_customer_service_calls]] &lt;= 1, "0-1 Calls", IF(tbl_Customers[[#This Row],[number_customer_service_calls]] &lt;= 3, "2-3 Calls", IF(tbl_Customers[[#This Row],[number_customer_service_calls]] &lt;=5, "4-5 Calls", "6+ Calls")))</f>
        <v>4-5 Calls</v>
      </c>
      <c r="X1445" t="str">
        <f>IF(tbl_Customers[[#This Row],[account_length]] &lt;= 50, "0-50", IF(tbl_Customers[[#This Row],[account_length]] &lt;=100, "51-100", IF(tbl_Customers[[#This Row],[account_length]] &lt;= 150, "101-150", "151+")))</f>
        <v>51-100</v>
      </c>
      <c r="Y1445" t="str">
        <f>IF(tbl_Customers[[#This Row],[total_intl_charge]] &lt;= 3, "Low Charges", "High Charges")</f>
        <v>Low Charges</v>
      </c>
      <c r="Z1445" t="str">
        <f>IF(tbl_Customers[[#This Row],[total_eve_calls]]&lt;=80,"Low Calls",
IF(tbl_Customers[[#This Row],[total_eve_calls]]&lt;=120,"Medium Calls","High Calls"))</f>
        <v>Low Calls</v>
      </c>
      <c r="AA1445" t="str">
        <f>IF(tbl_Customers[[#This Row],[total_eve_charge]]&lt;=15,"Low Charges",
IF(tbl_Customers[[#This Row],[total_eve_charge]]&lt;=20,"Medium Charges","High Charges"))</f>
        <v>Medium Charges</v>
      </c>
      <c r="AB14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5" t="str">
        <f>IF(tbl_Customers[[#This Row],[number_vmail_messages]] = 0, "No Usage", IF(tbl_Customers[[#This Row],[number_vmail_messages]] &lt;= 20, "Low Usage", IF(tbl_Customers[[#This Row],[number_vmail_messages]] &lt;= 40, "Medium Usgae", "High Usage")))</f>
        <v>No Usage</v>
      </c>
      <c r="AD1445" t="str">
        <f>IF(tbl_Customers[[#This Row],[total_day_minutes]]&lt;=150,"Low Usage", IF(tbl_Customers[[#This Row],[total_day_minutes]]&lt;=200,"Medium Usage", IF(tbl_Customers[[#This Row],[total_day_minutes]]&lt;=250,"High Usage","Very High Usage")))</f>
        <v>Low Usage</v>
      </c>
      <c r="AE1445" t="str">
        <f>IF(tbl_Customers[[#This Row],[total_intl_calls]]&lt;=5,"Low Calls", IF(tbl_Customers[[#This Row],[total_intl_calls]]&lt;=10, "Medium Calls", "High Calls"))</f>
        <v>Low Calls</v>
      </c>
      <c r="AF14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45" s="36" t="str">
        <f>IF(tbl_Customers[[#This Row],[Churn_Risk_Score]]&gt;=10,"High Risk", IF(tbl_Customers[[#This Row],[Churn_Risk_Score]]&gt;=5,"Medium Risk","Low Risk"))</f>
        <v>Medium Risk</v>
      </c>
    </row>
    <row r="1446" spans="1:33" x14ac:dyDescent="0.35">
      <c r="A1446">
        <v>1445</v>
      </c>
      <c r="B1446" t="s">
        <v>69</v>
      </c>
      <c r="C1446">
        <v>99</v>
      </c>
      <c r="D1446" t="s">
        <v>21</v>
      </c>
      <c r="E1446" t="s">
        <v>22</v>
      </c>
      <c r="F1446" t="s">
        <v>22</v>
      </c>
      <c r="G1446">
        <v>0</v>
      </c>
      <c r="H1446">
        <v>200</v>
      </c>
      <c r="I1446">
        <v>66</v>
      </c>
      <c r="J1446">
        <v>34</v>
      </c>
      <c r="K1446">
        <v>107.9</v>
      </c>
      <c r="L1446">
        <v>104</v>
      </c>
      <c r="M1446">
        <v>9.17</v>
      </c>
      <c r="N1446">
        <v>233.7</v>
      </c>
      <c r="O1446">
        <v>82</v>
      </c>
      <c r="P1446">
        <v>10.52</v>
      </c>
      <c r="Q1446">
        <v>11.4</v>
      </c>
      <c r="R1446">
        <v>2</v>
      </c>
      <c r="S1446">
        <v>3.08</v>
      </c>
      <c r="T1446">
        <v>3</v>
      </c>
      <c r="U1446" t="s">
        <v>22</v>
      </c>
      <c r="V1446">
        <f>IF(tbl_Customers[[#This Row],[churn]] = "yes", 1, 0)</f>
        <v>0</v>
      </c>
      <c r="W1446" t="str">
        <f>IF(tbl_Customers[[#This Row],[number_customer_service_calls]] &lt;= 1, "0-1 Calls", IF(tbl_Customers[[#This Row],[number_customer_service_calls]] &lt;= 3, "2-3 Calls", IF(tbl_Customers[[#This Row],[number_customer_service_calls]] &lt;=5, "4-5 Calls", "6+ Calls")))</f>
        <v>2-3 Calls</v>
      </c>
      <c r="X1446" t="str">
        <f>IF(tbl_Customers[[#This Row],[account_length]] &lt;= 50, "0-50", IF(tbl_Customers[[#This Row],[account_length]] &lt;=100, "51-100", IF(tbl_Customers[[#This Row],[account_length]] &lt;= 150, "101-150", "151+")))</f>
        <v>51-100</v>
      </c>
      <c r="Y1446" t="str">
        <f>IF(tbl_Customers[[#This Row],[total_intl_charge]] &lt;= 3, "Low Charges", "High Charges")</f>
        <v>High Charges</v>
      </c>
      <c r="Z1446" t="str">
        <f>IF(tbl_Customers[[#This Row],[total_eve_calls]]&lt;=80,"Low Calls",
IF(tbl_Customers[[#This Row],[total_eve_calls]]&lt;=120,"Medium Calls","High Calls"))</f>
        <v>Medium Calls</v>
      </c>
      <c r="AA1446" t="str">
        <f>IF(tbl_Customers[[#This Row],[total_eve_charge]]&lt;=15,"Low Charges",
IF(tbl_Customers[[#This Row],[total_eve_charge]]&lt;=20,"Medium Charges","High Charges"))</f>
        <v>Low Charges</v>
      </c>
      <c r="AB14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6" t="str">
        <f>IF(tbl_Customers[[#This Row],[number_vmail_messages]] = 0, "No Usage", IF(tbl_Customers[[#This Row],[number_vmail_messages]] &lt;= 20, "Low Usage", IF(tbl_Customers[[#This Row],[number_vmail_messages]] &lt;= 40, "Medium Usgae", "High Usage")))</f>
        <v>No Usage</v>
      </c>
      <c r="AD1446" t="str">
        <f>IF(tbl_Customers[[#This Row],[total_day_minutes]]&lt;=150,"Low Usage", IF(tbl_Customers[[#This Row],[total_day_minutes]]&lt;=200,"Medium Usage", IF(tbl_Customers[[#This Row],[total_day_minutes]]&lt;=250,"High Usage","Very High Usage")))</f>
        <v>Medium Usage</v>
      </c>
      <c r="AE1446" t="str">
        <f>IF(tbl_Customers[[#This Row],[total_intl_calls]]&lt;=5,"Low Calls", IF(tbl_Customers[[#This Row],[total_intl_calls]]&lt;=10, "Medium Calls", "High Calls"))</f>
        <v>Low Calls</v>
      </c>
      <c r="AF14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46" s="36" t="str">
        <f>IF(tbl_Customers[[#This Row],[Churn_Risk_Score]]&gt;=10,"High Risk", IF(tbl_Customers[[#This Row],[Churn_Risk_Score]]&gt;=5,"Medium Risk","Low Risk"))</f>
        <v>Low Risk</v>
      </c>
    </row>
    <row r="1447" spans="1:33" x14ac:dyDescent="0.35">
      <c r="A1447">
        <v>1446</v>
      </c>
      <c r="B1447" t="s">
        <v>58</v>
      </c>
      <c r="C1447">
        <v>83</v>
      </c>
      <c r="D1447" t="s">
        <v>28</v>
      </c>
      <c r="E1447" t="s">
        <v>22</v>
      </c>
      <c r="F1447" t="s">
        <v>23</v>
      </c>
      <c r="G1447">
        <v>36</v>
      </c>
      <c r="H1447">
        <v>95.9</v>
      </c>
      <c r="I1447">
        <v>87</v>
      </c>
      <c r="J1447">
        <v>16.3</v>
      </c>
      <c r="K1447">
        <v>261.60000000000002</v>
      </c>
      <c r="L1447">
        <v>105</v>
      </c>
      <c r="M1447">
        <v>22.24</v>
      </c>
      <c r="N1447">
        <v>228.6</v>
      </c>
      <c r="O1447">
        <v>109</v>
      </c>
      <c r="P1447">
        <v>10.29</v>
      </c>
      <c r="Q1447">
        <v>13.3</v>
      </c>
      <c r="R1447">
        <v>4</v>
      </c>
      <c r="S1447">
        <v>3.59</v>
      </c>
      <c r="T1447">
        <v>0</v>
      </c>
      <c r="U1447" t="s">
        <v>22</v>
      </c>
      <c r="V1447">
        <f>IF(tbl_Customers[[#This Row],[churn]] = "yes", 1, 0)</f>
        <v>0</v>
      </c>
      <c r="W1447" t="str">
        <f>IF(tbl_Customers[[#This Row],[number_customer_service_calls]] &lt;= 1, "0-1 Calls", IF(tbl_Customers[[#This Row],[number_customer_service_calls]] &lt;= 3, "2-3 Calls", IF(tbl_Customers[[#This Row],[number_customer_service_calls]] &lt;=5, "4-5 Calls", "6+ Calls")))</f>
        <v>0-1 Calls</v>
      </c>
      <c r="X1447" t="str">
        <f>IF(tbl_Customers[[#This Row],[account_length]] &lt;= 50, "0-50", IF(tbl_Customers[[#This Row],[account_length]] &lt;=100, "51-100", IF(tbl_Customers[[#This Row],[account_length]] &lt;= 150, "101-150", "151+")))</f>
        <v>51-100</v>
      </c>
      <c r="Y1447" t="str">
        <f>IF(tbl_Customers[[#This Row],[total_intl_charge]] &lt;= 3, "Low Charges", "High Charges")</f>
        <v>High Charges</v>
      </c>
      <c r="Z1447" t="str">
        <f>IF(tbl_Customers[[#This Row],[total_eve_calls]]&lt;=80,"Low Calls",
IF(tbl_Customers[[#This Row],[total_eve_calls]]&lt;=120,"Medium Calls","High Calls"))</f>
        <v>Medium Calls</v>
      </c>
      <c r="AA1447" t="str">
        <f>IF(tbl_Customers[[#This Row],[total_eve_charge]]&lt;=15,"Low Charges",
IF(tbl_Customers[[#This Row],[total_eve_charge]]&lt;=20,"Medium Charges","High Charges"))</f>
        <v>High Charges</v>
      </c>
      <c r="AB14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7" t="str">
        <f>IF(tbl_Customers[[#This Row],[number_vmail_messages]] = 0, "No Usage", IF(tbl_Customers[[#This Row],[number_vmail_messages]] &lt;= 20, "Low Usage", IF(tbl_Customers[[#This Row],[number_vmail_messages]] &lt;= 40, "Medium Usgae", "High Usage")))</f>
        <v>Medium Usgae</v>
      </c>
      <c r="AD1447" t="str">
        <f>IF(tbl_Customers[[#This Row],[total_day_minutes]]&lt;=150,"Low Usage", IF(tbl_Customers[[#This Row],[total_day_minutes]]&lt;=200,"Medium Usage", IF(tbl_Customers[[#This Row],[total_day_minutes]]&lt;=250,"High Usage","Very High Usage")))</f>
        <v>Low Usage</v>
      </c>
      <c r="AE1447" t="str">
        <f>IF(tbl_Customers[[#This Row],[total_intl_calls]]&lt;=5,"Low Calls", IF(tbl_Customers[[#This Row],[total_intl_calls]]&lt;=10, "Medium Calls", "High Calls"))</f>
        <v>Low Calls</v>
      </c>
      <c r="AF14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47" s="36" t="str">
        <f>IF(tbl_Customers[[#This Row],[Churn_Risk_Score]]&gt;=10,"High Risk", IF(tbl_Customers[[#This Row],[Churn_Risk_Score]]&gt;=5,"Medium Risk","Low Risk"))</f>
        <v>Low Risk</v>
      </c>
    </row>
    <row r="1448" spans="1:33" x14ac:dyDescent="0.35">
      <c r="A1448">
        <v>1447</v>
      </c>
      <c r="B1448" t="s">
        <v>66</v>
      </c>
      <c r="C1448">
        <v>36</v>
      </c>
      <c r="D1448" t="s">
        <v>28</v>
      </c>
      <c r="E1448" t="s">
        <v>22</v>
      </c>
      <c r="F1448" t="s">
        <v>23</v>
      </c>
      <c r="G1448">
        <v>25</v>
      </c>
      <c r="H1448">
        <v>152.80000000000001</v>
      </c>
      <c r="I1448">
        <v>110</v>
      </c>
      <c r="J1448">
        <v>25.98</v>
      </c>
      <c r="K1448">
        <v>242.8</v>
      </c>
      <c r="L1448">
        <v>67</v>
      </c>
      <c r="M1448">
        <v>20.64</v>
      </c>
      <c r="N1448">
        <v>147.4</v>
      </c>
      <c r="O1448">
        <v>74</v>
      </c>
      <c r="P1448">
        <v>6.63</v>
      </c>
      <c r="Q1448">
        <v>9.1</v>
      </c>
      <c r="R1448">
        <v>2</v>
      </c>
      <c r="S1448">
        <v>2.46</v>
      </c>
      <c r="T1448">
        <v>1</v>
      </c>
      <c r="U1448" t="s">
        <v>22</v>
      </c>
      <c r="V1448">
        <f>IF(tbl_Customers[[#This Row],[churn]] = "yes", 1, 0)</f>
        <v>0</v>
      </c>
      <c r="W1448" t="str">
        <f>IF(tbl_Customers[[#This Row],[number_customer_service_calls]] &lt;= 1, "0-1 Calls", IF(tbl_Customers[[#This Row],[number_customer_service_calls]] &lt;= 3, "2-3 Calls", IF(tbl_Customers[[#This Row],[number_customer_service_calls]] &lt;=5, "4-5 Calls", "6+ Calls")))</f>
        <v>0-1 Calls</v>
      </c>
      <c r="X1448" t="str">
        <f>IF(tbl_Customers[[#This Row],[account_length]] &lt;= 50, "0-50", IF(tbl_Customers[[#This Row],[account_length]] &lt;=100, "51-100", IF(tbl_Customers[[#This Row],[account_length]] &lt;= 150, "101-150", "151+")))</f>
        <v>0-50</v>
      </c>
      <c r="Y1448" t="str">
        <f>IF(tbl_Customers[[#This Row],[total_intl_charge]] &lt;= 3, "Low Charges", "High Charges")</f>
        <v>Low Charges</v>
      </c>
      <c r="Z1448" t="str">
        <f>IF(tbl_Customers[[#This Row],[total_eve_calls]]&lt;=80,"Low Calls",
IF(tbl_Customers[[#This Row],[total_eve_calls]]&lt;=120,"Medium Calls","High Calls"))</f>
        <v>Low Calls</v>
      </c>
      <c r="AA1448" t="str">
        <f>IF(tbl_Customers[[#This Row],[total_eve_charge]]&lt;=15,"Low Charges",
IF(tbl_Customers[[#This Row],[total_eve_charge]]&lt;=20,"Medium Charges","High Charges"))</f>
        <v>High Charges</v>
      </c>
      <c r="AB14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8" t="str">
        <f>IF(tbl_Customers[[#This Row],[number_vmail_messages]] = 0, "No Usage", IF(tbl_Customers[[#This Row],[number_vmail_messages]] &lt;= 20, "Low Usage", IF(tbl_Customers[[#This Row],[number_vmail_messages]] &lt;= 40, "Medium Usgae", "High Usage")))</f>
        <v>Medium Usgae</v>
      </c>
      <c r="AD1448" t="str">
        <f>IF(tbl_Customers[[#This Row],[total_day_minutes]]&lt;=150,"Low Usage", IF(tbl_Customers[[#This Row],[total_day_minutes]]&lt;=200,"Medium Usage", IF(tbl_Customers[[#This Row],[total_day_minutes]]&lt;=250,"High Usage","Very High Usage")))</f>
        <v>Medium Usage</v>
      </c>
      <c r="AE1448" t="str">
        <f>IF(tbl_Customers[[#This Row],[total_intl_calls]]&lt;=5,"Low Calls", IF(tbl_Customers[[#This Row],[total_intl_calls]]&lt;=10, "Medium Calls", "High Calls"))</f>
        <v>Low Calls</v>
      </c>
      <c r="AF14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48" s="36" t="str">
        <f>IF(tbl_Customers[[#This Row],[Churn_Risk_Score]]&gt;=10,"High Risk", IF(tbl_Customers[[#This Row],[Churn_Risk_Score]]&gt;=5,"Medium Risk","Low Risk"))</f>
        <v>Low Risk</v>
      </c>
    </row>
    <row r="1449" spans="1:33" x14ac:dyDescent="0.35">
      <c r="A1449">
        <v>1448</v>
      </c>
      <c r="B1449" t="s">
        <v>42</v>
      </c>
      <c r="C1449">
        <v>109</v>
      </c>
      <c r="D1449" t="s">
        <v>21</v>
      </c>
      <c r="E1449" t="s">
        <v>23</v>
      </c>
      <c r="F1449" t="s">
        <v>22</v>
      </c>
      <c r="G1449">
        <v>0</v>
      </c>
      <c r="H1449">
        <v>268.39999999999998</v>
      </c>
      <c r="I1449">
        <v>85</v>
      </c>
      <c r="J1449">
        <v>45.63</v>
      </c>
      <c r="K1449">
        <v>150.6</v>
      </c>
      <c r="L1449">
        <v>131</v>
      </c>
      <c r="M1449">
        <v>12.8</v>
      </c>
      <c r="N1449">
        <v>297.89999999999998</v>
      </c>
      <c r="O1449">
        <v>84</v>
      </c>
      <c r="P1449">
        <v>13.41</v>
      </c>
      <c r="Q1449">
        <v>9.6999999999999993</v>
      </c>
      <c r="R1449">
        <v>8</v>
      </c>
      <c r="S1449">
        <v>2.62</v>
      </c>
      <c r="T1449">
        <v>2</v>
      </c>
      <c r="U1449" t="s">
        <v>23</v>
      </c>
      <c r="V1449">
        <f>IF(tbl_Customers[[#This Row],[churn]] = "yes", 1, 0)</f>
        <v>1</v>
      </c>
      <c r="W1449" t="str">
        <f>IF(tbl_Customers[[#This Row],[number_customer_service_calls]] &lt;= 1, "0-1 Calls", IF(tbl_Customers[[#This Row],[number_customer_service_calls]] &lt;= 3, "2-3 Calls", IF(tbl_Customers[[#This Row],[number_customer_service_calls]] &lt;=5, "4-5 Calls", "6+ Calls")))</f>
        <v>2-3 Calls</v>
      </c>
      <c r="X1449" t="str">
        <f>IF(tbl_Customers[[#This Row],[account_length]] &lt;= 50, "0-50", IF(tbl_Customers[[#This Row],[account_length]] &lt;=100, "51-100", IF(tbl_Customers[[#This Row],[account_length]] &lt;= 150, "101-150", "151+")))</f>
        <v>101-150</v>
      </c>
      <c r="Y1449" t="str">
        <f>IF(tbl_Customers[[#This Row],[total_intl_charge]] &lt;= 3, "Low Charges", "High Charges")</f>
        <v>Low Charges</v>
      </c>
      <c r="Z1449" t="str">
        <f>IF(tbl_Customers[[#This Row],[total_eve_calls]]&lt;=80,"Low Calls",
IF(tbl_Customers[[#This Row],[total_eve_calls]]&lt;=120,"Medium Calls","High Calls"))</f>
        <v>High Calls</v>
      </c>
      <c r="AA1449" t="str">
        <f>IF(tbl_Customers[[#This Row],[total_eve_charge]]&lt;=15,"Low Charges",
IF(tbl_Customers[[#This Row],[total_eve_charge]]&lt;=20,"Medium Charges","High Charges"))</f>
        <v>Low Charges</v>
      </c>
      <c r="AB14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9" t="str">
        <f>IF(tbl_Customers[[#This Row],[number_vmail_messages]] = 0, "No Usage", IF(tbl_Customers[[#This Row],[number_vmail_messages]] &lt;= 20, "Low Usage", IF(tbl_Customers[[#This Row],[number_vmail_messages]] &lt;= 40, "Medium Usgae", "High Usage")))</f>
        <v>No Usage</v>
      </c>
      <c r="AD1449" t="str">
        <f>IF(tbl_Customers[[#This Row],[total_day_minutes]]&lt;=150,"Low Usage", IF(tbl_Customers[[#This Row],[total_day_minutes]]&lt;=200,"Medium Usage", IF(tbl_Customers[[#This Row],[total_day_minutes]]&lt;=250,"High Usage","Very High Usage")))</f>
        <v>Very High Usage</v>
      </c>
      <c r="AE1449" t="str">
        <f>IF(tbl_Customers[[#This Row],[total_intl_calls]]&lt;=5,"Low Calls", IF(tbl_Customers[[#This Row],[total_intl_calls]]&lt;=10, "Medium Calls", "High Calls"))</f>
        <v>Medium Calls</v>
      </c>
      <c r="AF14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49" s="36" t="str">
        <f>IF(tbl_Customers[[#This Row],[Churn_Risk_Score]]&gt;=10,"High Risk", IF(tbl_Customers[[#This Row],[Churn_Risk_Score]]&gt;=5,"Medium Risk","Low Risk"))</f>
        <v>Medium Risk</v>
      </c>
    </row>
    <row r="1450" spans="1:33" x14ac:dyDescent="0.35">
      <c r="A1450">
        <v>1449</v>
      </c>
      <c r="B1450" t="s">
        <v>42</v>
      </c>
      <c r="C1450">
        <v>100</v>
      </c>
      <c r="D1450" t="s">
        <v>21</v>
      </c>
      <c r="E1450" t="s">
        <v>22</v>
      </c>
      <c r="F1450" t="s">
        <v>22</v>
      </c>
      <c r="G1450">
        <v>0</v>
      </c>
      <c r="H1450">
        <v>188.5</v>
      </c>
      <c r="I1450">
        <v>152</v>
      </c>
      <c r="J1450">
        <v>32.049999999999997</v>
      </c>
      <c r="K1450">
        <v>148.30000000000001</v>
      </c>
      <c r="L1450">
        <v>115</v>
      </c>
      <c r="M1450">
        <v>12.61</v>
      </c>
      <c r="N1450">
        <v>179.8</v>
      </c>
      <c r="O1450">
        <v>88</v>
      </c>
      <c r="P1450">
        <v>8.09</v>
      </c>
      <c r="Q1450">
        <v>15.2</v>
      </c>
      <c r="R1450">
        <v>5</v>
      </c>
      <c r="S1450">
        <v>4.0999999999999996</v>
      </c>
      <c r="T1450">
        <v>2</v>
      </c>
      <c r="U1450" t="s">
        <v>22</v>
      </c>
      <c r="V1450">
        <f>IF(tbl_Customers[[#This Row],[churn]] = "yes", 1, 0)</f>
        <v>0</v>
      </c>
      <c r="W1450" t="str">
        <f>IF(tbl_Customers[[#This Row],[number_customer_service_calls]] &lt;= 1, "0-1 Calls", IF(tbl_Customers[[#This Row],[number_customer_service_calls]] &lt;= 3, "2-3 Calls", IF(tbl_Customers[[#This Row],[number_customer_service_calls]] &lt;=5, "4-5 Calls", "6+ Calls")))</f>
        <v>2-3 Calls</v>
      </c>
      <c r="X1450" t="str">
        <f>IF(tbl_Customers[[#This Row],[account_length]] &lt;= 50, "0-50", IF(tbl_Customers[[#This Row],[account_length]] &lt;=100, "51-100", IF(tbl_Customers[[#This Row],[account_length]] &lt;= 150, "101-150", "151+")))</f>
        <v>51-100</v>
      </c>
      <c r="Y1450" t="str">
        <f>IF(tbl_Customers[[#This Row],[total_intl_charge]] &lt;= 3, "Low Charges", "High Charges")</f>
        <v>High Charges</v>
      </c>
      <c r="Z1450" t="str">
        <f>IF(tbl_Customers[[#This Row],[total_eve_calls]]&lt;=80,"Low Calls",
IF(tbl_Customers[[#This Row],[total_eve_calls]]&lt;=120,"Medium Calls","High Calls"))</f>
        <v>Medium Calls</v>
      </c>
      <c r="AA1450" t="str">
        <f>IF(tbl_Customers[[#This Row],[total_eve_charge]]&lt;=15,"Low Charges",
IF(tbl_Customers[[#This Row],[total_eve_charge]]&lt;=20,"Medium Charges","High Charges"))</f>
        <v>Low Charges</v>
      </c>
      <c r="AB14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0" t="str">
        <f>IF(tbl_Customers[[#This Row],[number_vmail_messages]] = 0, "No Usage", IF(tbl_Customers[[#This Row],[number_vmail_messages]] &lt;= 20, "Low Usage", IF(tbl_Customers[[#This Row],[number_vmail_messages]] &lt;= 40, "Medium Usgae", "High Usage")))</f>
        <v>No Usage</v>
      </c>
      <c r="AD1450" t="str">
        <f>IF(tbl_Customers[[#This Row],[total_day_minutes]]&lt;=150,"Low Usage", IF(tbl_Customers[[#This Row],[total_day_minutes]]&lt;=200,"Medium Usage", IF(tbl_Customers[[#This Row],[total_day_minutes]]&lt;=250,"High Usage","Very High Usage")))</f>
        <v>Medium Usage</v>
      </c>
      <c r="AE1450" t="str">
        <f>IF(tbl_Customers[[#This Row],[total_intl_calls]]&lt;=5,"Low Calls", IF(tbl_Customers[[#This Row],[total_intl_calls]]&lt;=10, "Medium Calls", "High Calls"))</f>
        <v>Low Calls</v>
      </c>
      <c r="AF14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50" s="36" t="str">
        <f>IF(tbl_Customers[[#This Row],[Churn_Risk_Score]]&gt;=10,"High Risk", IF(tbl_Customers[[#This Row],[Churn_Risk_Score]]&gt;=5,"Medium Risk","Low Risk"))</f>
        <v>Low Risk</v>
      </c>
    </row>
    <row r="1451" spans="1:33" x14ac:dyDescent="0.35">
      <c r="A1451">
        <v>1450</v>
      </c>
      <c r="B1451" t="s">
        <v>45</v>
      </c>
      <c r="C1451">
        <v>104</v>
      </c>
      <c r="D1451" t="s">
        <v>25</v>
      </c>
      <c r="E1451" t="s">
        <v>22</v>
      </c>
      <c r="F1451" t="s">
        <v>22</v>
      </c>
      <c r="G1451">
        <v>0</v>
      </c>
      <c r="H1451">
        <v>170.6</v>
      </c>
      <c r="I1451">
        <v>97</v>
      </c>
      <c r="J1451">
        <v>29</v>
      </c>
      <c r="K1451">
        <v>162.1</v>
      </c>
      <c r="L1451">
        <v>111</v>
      </c>
      <c r="M1451">
        <v>13.78</v>
      </c>
      <c r="N1451">
        <v>210.7</v>
      </c>
      <c r="O1451">
        <v>131</v>
      </c>
      <c r="P1451">
        <v>9.48</v>
      </c>
      <c r="Q1451">
        <v>6.1</v>
      </c>
      <c r="R1451">
        <v>1</v>
      </c>
      <c r="S1451">
        <v>1.65</v>
      </c>
      <c r="T1451">
        <v>1</v>
      </c>
      <c r="U1451" t="s">
        <v>22</v>
      </c>
      <c r="V1451">
        <f>IF(tbl_Customers[[#This Row],[churn]] = "yes", 1, 0)</f>
        <v>0</v>
      </c>
      <c r="W1451" t="str">
        <f>IF(tbl_Customers[[#This Row],[number_customer_service_calls]] &lt;= 1, "0-1 Calls", IF(tbl_Customers[[#This Row],[number_customer_service_calls]] &lt;= 3, "2-3 Calls", IF(tbl_Customers[[#This Row],[number_customer_service_calls]] &lt;=5, "4-5 Calls", "6+ Calls")))</f>
        <v>0-1 Calls</v>
      </c>
      <c r="X1451" t="str">
        <f>IF(tbl_Customers[[#This Row],[account_length]] &lt;= 50, "0-50", IF(tbl_Customers[[#This Row],[account_length]] &lt;=100, "51-100", IF(tbl_Customers[[#This Row],[account_length]] &lt;= 150, "101-150", "151+")))</f>
        <v>101-150</v>
      </c>
      <c r="Y1451" t="str">
        <f>IF(tbl_Customers[[#This Row],[total_intl_charge]] &lt;= 3, "Low Charges", "High Charges")</f>
        <v>Low Charges</v>
      </c>
      <c r="Z1451" t="str">
        <f>IF(tbl_Customers[[#This Row],[total_eve_calls]]&lt;=80,"Low Calls",
IF(tbl_Customers[[#This Row],[total_eve_calls]]&lt;=120,"Medium Calls","High Calls"))</f>
        <v>Medium Calls</v>
      </c>
      <c r="AA1451" t="str">
        <f>IF(tbl_Customers[[#This Row],[total_eve_charge]]&lt;=15,"Low Charges",
IF(tbl_Customers[[#This Row],[total_eve_charge]]&lt;=20,"Medium Charges","High Charges"))</f>
        <v>Low Charges</v>
      </c>
      <c r="AB14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1" t="str">
        <f>IF(tbl_Customers[[#This Row],[number_vmail_messages]] = 0, "No Usage", IF(tbl_Customers[[#This Row],[number_vmail_messages]] &lt;= 20, "Low Usage", IF(tbl_Customers[[#This Row],[number_vmail_messages]] &lt;= 40, "Medium Usgae", "High Usage")))</f>
        <v>No Usage</v>
      </c>
      <c r="AD1451" t="str">
        <f>IF(tbl_Customers[[#This Row],[total_day_minutes]]&lt;=150,"Low Usage", IF(tbl_Customers[[#This Row],[total_day_minutes]]&lt;=200,"Medium Usage", IF(tbl_Customers[[#This Row],[total_day_minutes]]&lt;=250,"High Usage","Very High Usage")))</f>
        <v>Medium Usage</v>
      </c>
      <c r="AE1451" t="str">
        <f>IF(tbl_Customers[[#This Row],[total_intl_calls]]&lt;=5,"Low Calls", IF(tbl_Customers[[#This Row],[total_intl_calls]]&lt;=10, "Medium Calls", "High Calls"))</f>
        <v>Low Calls</v>
      </c>
      <c r="AF14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1" s="36" t="str">
        <f>IF(tbl_Customers[[#This Row],[Churn_Risk_Score]]&gt;=10,"High Risk", IF(tbl_Customers[[#This Row],[Churn_Risk_Score]]&gt;=5,"Medium Risk","Low Risk"))</f>
        <v>Low Risk</v>
      </c>
    </row>
    <row r="1452" spans="1:33" x14ac:dyDescent="0.35">
      <c r="A1452">
        <v>1451</v>
      </c>
      <c r="B1452" t="s">
        <v>24</v>
      </c>
      <c r="C1452">
        <v>106</v>
      </c>
      <c r="D1452" t="s">
        <v>21</v>
      </c>
      <c r="E1452" t="s">
        <v>22</v>
      </c>
      <c r="F1452" t="s">
        <v>22</v>
      </c>
      <c r="G1452">
        <v>0</v>
      </c>
      <c r="H1452">
        <v>191.4</v>
      </c>
      <c r="I1452">
        <v>124</v>
      </c>
      <c r="J1452">
        <v>32.54</v>
      </c>
      <c r="K1452">
        <v>200.7</v>
      </c>
      <c r="L1452">
        <v>116</v>
      </c>
      <c r="M1452">
        <v>17.059999999999999</v>
      </c>
      <c r="N1452">
        <v>230.1</v>
      </c>
      <c r="O1452">
        <v>76</v>
      </c>
      <c r="P1452">
        <v>10.35</v>
      </c>
      <c r="Q1452">
        <v>8.1999999999999993</v>
      </c>
      <c r="R1452">
        <v>3</v>
      </c>
      <c r="S1452">
        <v>2.21</v>
      </c>
      <c r="T1452">
        <v>1</v>
      </c>
      <c r="U1452" t="s">
        <v>22</v>
      </c>
      <c r="V1452">
        <f>IF(tbl_Customers[[#This Row],[churn]] = "yes", 1, 0)</f>
        <v>0</v>
      </c>
      <c r="W1452" t="str">
        <f>IF(tbl_Customers[[#This Row],[number_customer_service_calls]] &lt;= 1, "0-1 Calls", IF(tbl_Customers[[#This Row],[number_customer_service_calls]] &lt;= 3, "2-3 Calls", IF(tbl_Customers[[#This Row],[number_customer_service_calls]] &lt;=5, "4-5 Calls", "6+ Calls")))</f>
        <v>0-1 Calls</v>
      </c>
      <c r="X1452" t="str">
        <f>IF(tbl_Customers[[#This Row],[account_length]] &lt;= 50, "0-50", IF(tbl_Customers[[#This Row],[account_length]] &lt;=100, "51-100", IF(tbl_Customers[[#This Row],[account_length]] &lt;= 150, "101-150", "151+")))</f>
        <v>101-150</v>
      </c>
      <c r="Y1452" t="str">
        <f>IF(tbl_Customers[[#This Row],[total_intl_charge]] &lt;= 3, "Low Charges", "High Charges")</f>
        <v>Low Charges</v>
      </c>
      <c r="Z1452" t="str">
        <f>IF(tbl_Customers[[#This Row],[total_eve_calls]]&lt;=80,"Low Calls",
IF(tbl_Customers[[#This Row],[total_eve_calls]]&lt;=120,"Medium Calls","High Calls"))</f>
        <v>Medium Calls</v>
      </c>
      <c r="AA1452" t="str">
        <f>IF(tbl_Customers[[#This Row],[total_eve_charge]]&lt;=15,"Low Charges",
IF(tbl_Customers[[#This Row],[total_eve_charge]]&lt;=20,"Medium Charges","High Charges"))</f>
        <v>Medium Charges</v>
      </c>
      <c r="AB14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52" t="str">
        <f>IF(tbl_Customers[[#This Row],[number_vmail_messages]] = 0, "No Usage", IF(tbl_Customers[[#This Row],[number_vmail_messages]] &lt;= 20, "Low Usage", IF(tbl_Customers[[#This Row],[number_vmail_messages]] &lt;= 40, "Medium Usgae", "High Usage")))</f>
        <v>No Usage</v>
      </c>
      <c r="AD1452" t="str">
        <f>IF(tbl_Customers[[#This Row],[total_day_minutes]]&lt;=150,"Low Usage", IF(tbl_Customers[[#This Row],[total_day_minutes]]&lt;=200,"Medium Usage", IF(tbl_Customers[[#This Row],[total_day_minutes]]&lt;=250,"High Usage","Very High Usage")))</f>
        <v>Medium Usage</v>
      </c>
      <c r="AE1452" t="str">
        <f>IF(tbl_Customers[[#This Row],[total_intl_calls]]&lt;=5,"Low Calls", IF(tbl_Customers[[#This Row],[total_intl_calls]]&lt;=10, "Medium Calls", "High Calls"))</f>
        <v>Low Calls</v>
      </c>
      <c r="AF14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2" s="36" t="str">
        <f>IF(tbl_Customers[[#This Row],[Churn_Risk_Score]]&gt;=10,"High Risk", IF(tbl_Customers[[#This Row],[Churn_Risk_Score]]&gt;=5,"Medium Risk","Low Risk"))</f>
        <v>Low Risk</v>
      </c>
    </row>
    <row r="1453" spans="1:33" x14ac:dyDescent="0.35">
      <c r="A1453">
        <v>1452</v>
      </c>
      <c r="B1453" t="s">
        <v>43</v>
      </c>
      <c r="C1453">
        <v>100</v>
      </c>
      <c r="D1453" t="s">
        <v>28</v>
      </c>
      <c r="E1453" t="s">
        <v>22</v>
      </c>
      <c r="F1453" t="s">
        <v>22</v>
      </c>
      <c r="G1453">
        <v>0</v>
      </c>
      <c r="H1453">
        <v>115.9</v>
      </c>
      <c r="I1453">
        <v>87</v>
      </c>
      <c r="J1453">
        <v>19.7</v>
      </c>
      <c r="K1453">
        <v>111.3</v>
      </c>
      <c r="L1453">
        <v>56</v>
      </c>
      <c r="M1453">
        <v>9.4600000000000009</v>
      </c>
      <c r="N1453">
        <v>170.2</v>
      </c>
      <c r="O1453">
        <v>77</v>
      </c>
      <c r="P1453">
        <v>7.66</v>
      </c>
      <c r="Q1453">
        <v>7.1</v>
      </c>
      <c r="R1453">
        <v>4</v>
      </c>
      <c r="S1453">
        <v>1.92</v>
      </c>
      <c r="T1453">
        <v>1</v>
      </c>
      <c r="U1453" t="s">
        <v>22</v>
      </c>
      <c r="V1453">
        <f>IF(tbl_Customers[[#This Row],[churn]] = "yes", 1, 0)</f>
        <v>0</v>
      </c>
      <c r="W1453" t="str">
        <f>IF(tbl_Customers[[#This Row],[number_customer_service_calls]] &lt;= 1, "0-1 Calls", IF(tbl_Customers[[#This Row],[number_customer_service_calls]] &lt;= 3, "2-3 Calls", IF(tbl_Customers[[#This Row],[number_customer_service_calls]] &lt;=5, "4-5 Calls", "6+ Calls")))</f>
        <v>0-1 Calls</v>
      </c>
      <c r="X1453" t="str">
        <f>IF(tbl_Customers[[#This Row],[account_length]] &lt;= 50, "0-50", IF(tbl_Customers[[#This Row],[account_length]] &lt;=100, "51-100", IF(tbl_Customers[[#This Row],[account_length]] &lt;= 150, "101-150", "151+")))</f>
        <v>51-100</v>
      </c>
      <c r="Y1453" t="str">
        <f>IF(tbl_Customers[[#This Row],[total_intl_charge]] &lt;= 3, "Low Charges", "High Charges")</f>
        <v>Low Charges</v>
      </c>
      <c r="Z1453" t="str">
        <f>IF(tbl_Customers[[#This Row],[total_eve_calls]]&lt;=80,"Low Calls",
IF(tbl_Customers[[#This Row],[total_eve_calls]]&lt;=120,"Medium Calls","High Calls"))</f>
        <v>Low Calls</v>
      </c>
      <c r="AA1453" t="str">
        <f>IF(tbl_Customers[[#This Row],[total_eve_charge]]&lt;=15,"Low Charges",
IF(tbl_Customers[[#This Row],[total_eve_charge]]&lt;=20,"Medium Charges","High Charges"))</f>
        <v>Low Charges</v>
      </c>
      <c r="AB14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53" t="str">
        <f>IF(tbl_Customers[[#This Row],[number_vmail_messages]] = 0, "No Usage", IF(tbl_Customers[[#This Row],[number_vmail_messages]] &lt;= 20, "Low Usage", IF(tbl_Customers[[#This Row],[number_vmail_messages]] &lt;= 40, "Medium Usgae", "High Usage")))</f>
        <v>No Usage</v>
      </c>
      <c r="AD1453" t="str">
        <f>IF(tbl_Customers[[#This Row],[total_day_minutes]]&lt;=150,"Low Usage", IF(tbl_Customers[[#This Row],[total_day_minutes]]&lt;=200,"Medium Usage", IF(tbl_Customers[[#This Row],[total_day_minutes]]&lt;=250,"High Usage","Very High Usage")))</f>
        <v>Low Usage</v>
      </c>
      <c r="AE1453" t="str">
        <f>IF(tbl_Customers[[#This Row],[total_intl_calls]]&lt;=5,"Low Calls", IF(tbl_Customers[[#This Row],[total_intl_calls]]&lt;=10, "Medium Calls", "High Calls"))</f>
        <v>Low Calls</v>
      </c>
      <c r="AF14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3" s="36" t="str">
        <f>IF(tbl_Customers[[#This Row],[Churn_Risk_Score]]&gt;=10,"High Risk", IF(tbl_Customers[[#This Row],[Churn_Risk_Score]]&gt;=5,"Medium Risk","Low Risk"))</f>
        <v>Low Risk</v>
      </c>
    </row>
    <row r="1454" spans="1:33" x14ac:dyDescent="0.35">
      <c r="A1454">
        <v>1453</v>
      </c>
      <c r="B1454" t="s">
        <v>60</v>
      </c>
      <c r="C1454">
        <v>99</v>
      </c>
      <c r="D1454" t="s">
        <v>25</v>
      </c>
      <c r="E1454" t="s">
        <v>22</v>
      </c>
      <c r="F1454" t="s">
        <v>22</v>
      </c>
      <c r="G1454">
        <v>0</v>
      </c>
      <c r="H1454">
        <v>128.80000000000001</v>
      </c>
      <c r="I1454">
        <v>86</v>
      </c>
      <c r="J1454">
        <v>21.9</v>
      </c>
      <c r="K1454">
        <v>203.9</v>
      </c>
      <c r="L1454">
        <v>105</v>
      </c>
      <c r="M1454">
        <v>17.329999999999998</v>
      </c>
      <c r="N1454">
        <v>282.60000000000002</v>
      </c>
      <c r="O1454">
        <v>131</v>
      </c>
      <c r="P1454">
        <v>12.72</v>
      </c>
      <c r="Q1454">
        <v>14.1</v>
      </c>
      <c r="R1454">
        <v>4</v>
      </c>
      <c r="S1454">
        <v>3.81</v>
      </c>
      <c r="T1454">
        <v>2</v>
      </c>
      <c r="U1454" t="s">
        <v>22</v>
      </c>
      <c r="V1454">
        <f>IF(tbl_Customers[[#This Row],[churn]] = "yes", 1, 0)</f>
        <v>0</v>
      </c>
      <c r="W1454" t="str">
        <f>IF(tbl_Customers[[#This Row],[number_customer_service_calls]] &lt;= 1, "0-1 Calls", IF(tbl_Customers[[#This Row],[number_customer_service_calls]] &lt;= 3, "2-3 Calls", IF(tbl_Customers[[#This Row],[number_customer_service_calls]] &lt;=5, "4-5 Calls", "6+ Calls")))</f>
        <v>2-3 Calls</v>
      </c>
      <c r="X1454" t="str">
        <f>IF(tbl_Customers[[#This Row],[account_length]] &lt;= 50, "0-50", IF(tbl_Customers[[#This Row],[account_length]] &lt;=100, "51-100", IF(tbl_Customers[[#This Row],[account_length]] &lt;= 150, "101-150", "151+")))</f>
        <v>51-100</v>
      </c>
      <c r="Y1454" t="str">
        <f>IF(tbl_Customers[[#This Row],[total_intl_charge]] &lt;= 3, "Low Charges", "High Charges")</f>
        <v>High Charges</v>
      </c>
      <c r="Z1454" t="str">
        <f>IF(tbl_Customers[[#This Row],[total_eve_calls]]&lt;=80,"Low Calls",
IF(tbl_Customers[[#This Row],[total_eve_calls]]&lt;=120,"Medium Calls","High Calls"))</f>
        <v>Medium Calls</v>
      </c>
      <c r="AA1454" t="str">
        <f>IF(tbl_Customers[[#This Row],[total_eve_charge]]&lt;=15,"Low Charges",
IF(tbl_Customers[[#This Row],[total_eve_charge]]&lt;=20,"Medium Charges","High Charges"))</f>
        <v>Medium Charges</v>
      </c>
      <c r="AB14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4" t="str">
        <f>IF(tbl_Customers[[#This Row],[number_vmail_messages]] = 0, "No Usage", IF(tbl_Customers[[#This Row],[number_vmail_messages]] &lt;= 20, "Low Usage", IF(tbl_Customers[[#This Row],[number_vmail_messages]] &lt;= 40, "Medium Usgae", "High Usage")))</f>
        <v>No Usage</v>
      </c>
      <c r="AD1454" t="str">
        <f>IF(tbl_Customers[[#This Row],[total_day_minutes]]&lt;=150,"Low Usage", IF(tbl_Customers[[#This Row],[total_day_minutes]]&lt;=200,"Medium Usage", IF(tbl_Customers[[#This Row],[total_day_minutes]]&lt;=250,"High Usage","Very High Usage")))</f>
        <v>Low Usage</v>
      </c>
      <c r="AE1454" t="str">
        <f>IF(tbl_Customers[[#This Row],[total_intl_calls]]&lt;=5,"Low Calls", IF(tbl_Customers[[#This Row],[total_intl_calls]]&lt;=10, "Medium Calls", "High Calls"))</f>
        <v>Low Calls</v>
      </c>
      <c r="AF14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54" s="36" t="str">
        <f>IF(tbl_Customers[[#This Row],[Churn_Risk_Score]]&gt;=10,"High Risk", IF(tbl_Customers[[#This Row],[Churn_Risk_Score]]&gt;=5,"Medium Risk","Low Risk"))</f>
        <v>Low Risk</v>
      </c>
    </row>
    <row r="1455" spans="1:33" x14ac:dyDescent="0.35">
      <c r="A1455">
        <v>1454</v>
      </c>
      <c r="B1455" t="s">
        <v>31</v>
      </c>
      <c r="C1455">
        <v>50</v>
      </c>
      <c r="D1455" t="s">
        <v>28</v>
      </c>
      <c r="E1455" t="s">
        <v>22</v>
      </c>
      <c r="F1455" t="s">
        <v>22</v>
      </c>
      <c r="G1455">
        <v>0</v>
      </c>
      <c r="H1455">
        <v>131.69999999999999</v>
      </c>
      <c r="I1455">
        <v>108</v>
      </c>
      <c r="J1455">
        <v>22.39</v>
      </c>
      <c r="K1455">
        <v>216.5</v>
      </c>
      <c r="L1455">
        <v>103</v>
      </c>
      <c r="M1455">
        <v>18.399999999999999</v>
      </c>
      <c r="N1455">
        <v>196.1</v>
      </c>
      <c r="O1455">
        <v>126</v>
      </c>
      <c r="P1455">
        <v>8.82</v>
      </c>
      <c r="Q1455">
        <v>11</v>
      </c>
      <c r="R1455">
        <v>5</v>
      </c>
      <c r="S1455">
        <v>2.97</v>
      </c>
      <c r="T1455">
        <v>1</v>
      </c>
      <c r="U1455" t="s">
        <v>22</v>
      </c>
      <c r="V1455">
        <f>IF(tbl_Customers[[#This Row],[churn]] = "yes", 1, 0)</f>
        <v>0</v>
      </c>
      <c r="W1455" t="str">
        <f>IF(tbl_Customers[[#This Row],[number_customer_service_calls]] &lt;= 1, "0-1 Calls", IF(tbl_Customers[[#This Row],[number_customer_service_calls]] &lt;= 3, "2-3 Calls", IF(tbl_Customers[[#This Row],[number_customer_service_calls]] &lt;=5, "4-5 Calls", "6+ Calls")))</f>
        <v>0-1 Calls</v>
      </c>
      <c r="X1455" t="str">
        <f>IF(tbl_Customers[[#This Row],[account_length]] &lt;= 50, "0-50", IF(tbl_Customers[[#This Row],[account_length]] &lt;=100, "51-100", IF(tbl_Customers[[#This Row],[account_length]] &lt;= 150, "101-150", "151+")))</f>
        <v>0-50</v>
      </c>
      <c r="Y1455" t="str">
        <f>IF(tbl_Customers[[#This Row],[total_intl_charge]] &lt;= 3, "Low Charges", "High Charges")</f>
        <v>Low Charges</v>
      </c>
      <c r="Z1455" t="str">
        <f>IF(tbl_Customers[[#This Row],[total_eve_calls]]&lt;=80,"Low Calls",
IF(tbl_Customers[[#This Row],[total_eve_calls]]&lt;=120,"Medium Calls","High Calls"))</f>
        <v>Medium Calls</v>
      </c>
      <c r="AA1455" t="str">
        <f>IF(tbl_Customers[[#This Row],[total_eve_charge]]&lt;=15,"Low Charges",
IF(tbl_Customers[[#This Row],[total_eve_charge]]&lt;=20,"Medium Charges","High Charges"))</f>
        <v>Medium Charges</v>
      </c>
      <c r="AB14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5" t="str">
        <f>IF(tbl_Customers[[#This Row],[number_vmail_messages]] = 0, "No Usage", IF(tbl_Customers[[#This Row],[number_vmail_messages]] &lt;= 20, "Low Usage", IF(tbl_Customers[[#This Row],[number_vmail_messages]] &lt;= 40, "Medium Usgae", "High Usage")))</f>
        <v>No Usage</v>
      </c>
      <c r="AD1455" t="str">
        <f>IF(tbl_Customers[[#This Row],[total_day_minutes]]&lt;=150,"Low Usage", IF(tbl_Customers[[#This Row],[total_day_minutes]]&lt;=200,"Medium Usage", IF(tbl_Customers[[#This Row],[total_day_minutes]]&lt;=250,"High Usage","Very High Usage")))</f>
        <v>Low Usage</v>
      </c>
      <c r="AE1455" t="str">
        <f>IF(tbl_Customers[[#This Row],[total_intl_calls]]&lt;=5,"Low Calls", IF(tbl_Customers[[#This Row],[total_intl_calls]]&lt;=10, "Medium Calls", "High Calls"))</f>
        <v>Low Calls</v>
      </c>
      <c r="AF14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5" s="36" t="str">
        <f>IF(tbl_Customers[[#This Row],[Churn_Risk_Score]]&gt;=10,"High Risk", IF(tbl_Customers[[#This Row],[Churn_Risk_Score]]&gt;=5,"Medium Risk","Low Risk"))</f>
        <v>Low Risk</v>
      </c>
    </row>
    <row r="1456" spans="1:33" x14ac:dyDescent="0.35">
      <c r="A1456">
        <v>1455</v>
      </c>
      <c r="B1456" t="s">
        <v>67</v>
      </c>
      <c r="C1456">
        <v>105</v>
      </c>
      <c r="D1456" t="s">
        <v>21</v>
      </c>
      <c r="E1456" t="s">
        <v>22</v>
      </c>
      <c r="F1456" t="s">
        <v>22</v>
      </c>
      <c r="G1456">
        <v>0</v>
      </c>
      <c r="H1456">
        <v>101.4</v>
      </c>
      <c r="I1456">
        <v>48</v>
      </c>
      <c r="J1456">
        <v>17.239999999999998</v>
      </c>
      <c r="K1456">
        <v>159.1</v>
      </c>
      <c r="L1456">
        <v>119</v>
      </c>
      <c r="M1456">
        <v>13.52</v>
      </c>
      <c r="N1456">
        <v>259.2</v>
      </c>
      <c r="O1456">
        <v>53</v>
      </c>
      <c r="P1456">
        <v>11.66</v>
      </c>
      <c r="Q1456">
        <v>12.2</v>
      </c>
      <c r="R1456">
        <v>2</v>
      </c>
      <c r="S1456">
        <v>3.29</v>
      </c>
      <c r="T1456">
        <v>1</v>
      </c>
      <c r="U1456" t="s">
        <v>22</v>
      </c>
      <c r="V1456">
        <f>IF(tbl_Customers[[#This Row],[churn]] = "yes", 1, 0)</f>
        <v>0</v>
      </c>
      <c r="W1456" t="str">
        <f>IF(tbl_Customers[[#This Row],[number_customer_service_calls]] &lt;= 1, "0-1 Calls", IF(tbl_Customers[[#This Row],[number_customer_service_calls]] &lt;= 3, "2-3 Calls", IF(tbl_Customers[[#This Row],[number_customer_service_calls]] &lt;=5, "4-5 Calls", "6+ Calls")))</f>
        <v>0-1 Calls</v>
      </c>
      <c r="X1456" t="str">
        <f>IF(tbl_Customers[[#This Row],[account_length]] &lt;= 50, "0-50", IF(tbl_Customers[[#This Row],[account_length]] &lt;=100, "51-100", IF(tbl_Customers[[#This Row],[account_length]] &lt;= 150, "101-150", "151+")))</f>
        <v>101-150</v>
      </c>
      <c r="Y1456" t="str">
        <f>IF(tbl_Customers[[#This Row],[total_intl_charge]] &lt;= 3, "Low Charges", "High Charges")</f>
        <v>High Charges</v>
      </c>
      <c r="Z1456" t="str">
        <f>IF(tbl_Customers[[#This Row],[total_eve_calls]]&lt;=80,"Low Calls",
IF(tbl_Customers[[#This Row],[total_eve_calls]]&lt;=120,"Medium Calls","High Calls"))</f>
        <v>Medium Calls</v>
      </c>
      <c r="AA1456" t="str">
        <f>IF(tbl_Customers[[#This Row],[total_eve_charge]]&lt;=15,"Low Charges",
IF(tbl_Customers[[#This Row],[total_eve_charge]]&lt;=20,"Medium Charges","High Charges"))</f>
        <v>Low Charges</v>
      </c>
      <c r="AB14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6" t="str">
        <f>IF(tbl_Customers[[#This Row],[number_vmail_messages]] = 0, "No Usage", IF(tbl_Customers[[#This Row],[number_vmail_messages]] &lt;= 20, "Low Usage", IF(tbl_Customers[[#This Row],[number_vmail_messages]] &lt;= 40, "Medium Usgae", "High Usage")))</f>
        <v>No Usage</v>
      </c>
      <c r="AD1456" t="str">
        <f>IF(tbl_Customers[[#This Row],[total_day_minutes]]&lt;=150,"Low Usage", IF(tbl_Customers[[#This Row],[total_day_minutes]]&lt;=200,"Medium Usage", IF(tbl_Customers[[#This Row],[total_day_minutes]]&lt;=250,"High Usage","Very High Usage")))</f>
        <v>Low Usage</v>
      </c>
      <c r="AE1456" t="str">
        <f>IF(tbl_Customers[[#This Row],[total_intl_calls]]&lt;=5,"Low Calls", IF(tbl_Customers[[#This Row],[total_intl_calls]]&lt;=10, "Medium Calls", "High Calls"))</f>
        <v>Low Calls</v>
      </c>
      <c r="AF14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56" s="36" t="str">
        <f>IF(tbl_Customers[[#This Row],[Churn_Risk_Score]]&gt;=10,"High Risk", IF(tbl_Customers[[#This Row],[Churn_Risk_Score]]&gt;=5,"Medium Risk","Low Risk"))</f>
        <v>Low Risk</v>
      </c>
    </row>
    <row r="1457" spans="1:33" x14ac:dyDescent="0.35">
      <c r="A1457">
        <v>1456</v>
      </c>
      <c r="B1457" t="s">
        <v>61</v>
      </c>
      <c r="C1457">
        <v>161</v>
      </c>
      <c r="D1457" t="s">
        <v>25</v>
      </c>
      <c r="E1457" t="s">
        <v>22</v>
      </c>
      <c r="F1457" t="s">
        <v>22</v>
      </c>
      <c r="G1457">
        <v>0</v>
      </c>
      <c r="H1457">
        <v>107.5</v>
      </c>
      <c r="I1457">
        <v>121</v>
      </c>
      <c r="J1457">
        <v>18.28</v>
      </c>
      <c r="K1457">
        <v>256.39999999999998</v>
      </c>
      <c r="L1457">
        <v>46</v>
      </c>
      <c r="M1457">
        <v>21.79</v>
      </c>
      <c r="N1457">
        <v>247.2</v>
      </c>
      <c r="O1457">
        <v>131</v>
      </c>
      <c r="P1457">
        <v>11.12</v>
      </c>
      <c r="Q1457">
        <v>12.6</v>
      </c>
      <c r="R1457">
        <v>3</v>
      </c>
      <c r="S1457">
        <v>3.4</v>
      </c>
      <c r="T1457">
        <v>2</v>
      </c>
      <c r="U1457" t="s">
        <v>22</v>
      </c>
      <c r="V1457">
        <f>IF(tbl_Customers[[#This Row],[churn]] = "yes", 1, 0)</f>
        <v>0</v>
      </c>
      <c r="W1457" t="str">
        <f>IF(tbl_Customers[[#This Row],[number_customer_service_calls]] &lt;= 1, "0-1 Calls", IF(tbl_Customers[[#This Row],[number_customer_service_calls]] &lt;= 3, "2-3 Calls", IF(tbl_Customers[[#This Row],[number_customer_service_calls]] &lt;=5, "4-5 Calls", "6+ Calls")))</f>
        <v>2-3 Calls</v>
      </c>
      <c r="X1457" t="str">
        <f>IF(tbl_Customers[[#This Row],[account_length]] &lt;= 50, "0-50", IF(tbl_Customers[[#This Row],[account_length]] &lt;=100, "51-100", IF(tbl_Customers[[#This Row],[account_length]] &lt;= 150, "101-150", "151+")))</f>
        <v>151+</v>
      </c>
      <c r="Y1457" t="str">
        <f>IF(tbl_Customers[[#This Row],[total_intl_charge]] &lt;= 3, "Low Charges", "High Charges")</f>
        <v>High Charges</v>
      </c>
      <c r="Z1457" t="str">
        <f>IF(tbl_Customers[[#This Row],[total_eve_calls]]&lt;=80,"Low Calls",
IF(tbl_Customers[[#This Row],[total_eve_calls]]&lt;=120,"Medium Calls","High Calls"))</f>
        <v>Low Calls</v>
      </c>
      <c r="AA1457" t="str">
        <f>IF(tbl_Customers[[#This Row],[total_eve_charge]]&lt;=15,"Low Charges",
IF(tbl_Customers[[#This Row],[total_eve_charge]]&lt;=20,"Medium Charges","High Charges"))</f>
        <v>High Charges</v>
      </c>
      <c r="AB14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7" t="str">
        <f>IF(tbl_Customers[[#This Row],[number_vmail_messages]] = 0, "No Usage", IF(tbl_Customers[[#This Row],[number_vmail_messages]] &lt;= 20, "Low Usage", IF(tbl_Customers[[#This Row],[number_vmail_messages]] &lt;= 40, "Medium Usgae", "High Usage")))</f>
        <v>No Usage</v>
      </c>
      <c r="AD1457" t="str">
        <f>IF(tbl_Customers[[#This Row],[total_day_minutes]]&lt;=150,"Low Usage", IF(tbl_Customers[[#This Row],[total_day_minutes]]&lt;=200,"Medium Usage", IF(tbl_Customers[[#This Row],[total_day_minutes]]&lt;=250,"High Usage","Very High Usage")))</f>
        <v>Low Usage</v>
      </c>
      <c r="AE1457" t="str">
        <f>IF(tbl_Customers[[#This Row],[total_intl_calls]]&lt;=5,"Low Calls", IF(tbl_Customers[[#This Row],[total_intl_calls]]&lt;=10, "Medium Calls", "High Calls"))</f>
        <v>Low Calls</v>
      </c>
      <c r="AF14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57" s="36" t="str">
        <f>IF(tbl_Customers[[#This Row],[Churn_Risk_Score]]&gt;=10,"High Risk", IF(tbl_Customers[[#This Row],[Churn_Risk_Score]]&gt;=5,"Medium Risk","Low Risk"))</f>
        <v>Low Risk</v>
      </c>
    </row>
    <row r="1458" spans="1:33" x14ac:dyDescent="0.35">
      <c r="A1458">
        <v>1457</v>
      </c>
      <c r="B1458" t="s">
        <v>45</v>
      </c>
      <c r="C1458">
        <v>97</v>
      </c>
      <c r="D1458" t="s">
        <v>21</v>
      </c>
      <c r="E1458" t="s">
        <v>22</v>
      </c>
      <c r="F1458" t="s">
        <v>23</v>
      </c>
      <c r="G1458">
        <v>43</v>
      </c>
      <c r="H1458">
        <v>121.1</v>
      </c>
      <c r="I1458">
        <v>105</v>
      </c>
      <c r="J1458">
        <v>20.59</v>
      </c>
      <c r="K1458">
        <v>260.2</v>
      </c>
      <c r="L1458">
        <v>115</v>
      </c>
      <c r="M1458">
        <v>22.12</v>
      </c>
      <c r="N1458">
        <v>222.4</v>
      </c>
      <c r="O1458">
        <v>100</v>
      </c>
      <c r="P1458">
        <v>10.01</v>
      </c>
      <c r="Q1458">
        <v>8.3000000000000007</v>
      </c>
      <c r="R1458">
        <v>5</v>
      </c>
      <c r="S1458">
        <v>2.2400000000000002</v>
      </c>
      <c r="T1458">
        <v>3</v>
      </c>
      <c r="U1458" t="s">
        <v>22</v>
      </c>
      <c r="V1458">
        <f>IF(tbl_Customers[[#This Row],[churn]] = "yes", 1, 0)</f>
        <v>0</v>
      </c>
      <c r="W1458" t="str">
        <f>IF(tbl_Customers[[#This Row],[number_customer_service_calls]] &lt;= 1, "0-1 Calls", IF(tbl_Customers[[#This Row],[number_customer_service_calls]] &lt;= 3, "2-3 Calls", IF(tbl_Customers[[#This Row],[number_customer_service_calls]] &lt;=5, "4-5 Calls", "6+ Calls")))</f>
        <v>2-3 Calls</v>
      </c>
      <c r="X1458" t="str">
        <f>IF(tbl_Customers[[#This Row],[account_length]] &lt;= 50, "0-50", IF(tbl_Customers[[#This Row],[account_length]] &lt;=100, "51-100", IF(tbl_Customers[[#This Row],[account_length]] &lt;= 150, "101-150", "151+")))</f>
        <v>51-100</v>
      </c>
      <c r="Y1458" t="str">
        <f>IF(tbl_Customers[[#This Row],[total_intl_charge]] &lt;= 3, "Low Charges", "High Charges")</f>
        <v>Low Charges</v>
      </c>
      <c r="Z1458" t="str">
        <f>IF(tbl_Customers[[#This Row],[total_eve_calls]]&lt;=80,"Low Calls",
IF(tbl_Customers[[#This Row],[total_eve_calls]]&lt;=120,"Medium Calls","High Calls"))</f>
        <v>Medium Calls</v>
      </c>
      <c r="AA1458" t="str">
        <f>IF(tbl_Customers[[#This Row],[total_eve_charge]]&lt;=15,"Low Charges",
IF(tbl_Customers[[#This Row],[total_eve_charge]]&lt;=20,"Medium Charges","High Charges"))</f>
        <v>High Charges</v>
      </c>
      <c r="AB14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8" t="str">
        <f>IF(tbl_Customers[[#This Row],[number_vmail_messages]] = 0, "No Usage", IF(tbl_Customers[[#This Row],[number_vmail_messages]] &lt;= 20, "Low Usage", IF(tbl_Customers[[#This Row],[number_vmail_messages]] &lt;= 40, "Medium Usgae", "High Usage")))</f>
        <v>High Usage</v>
      </c>
      <c r="AD1458" t="str">
        <f>IF(tbl_Customers[[#This Row],[total_day_minutes]]&lt;=150,"Low Usage", IF(tbl_Customers[[#This Row],[total_day_minutes]]&lt;=200,"Medium Usage", IF(tbl_Customers[[#This Row],[total_day_minutes]]&lt;=250,"High Usage","Very High Usage")))</f>
        <v>Low Usage</v>
      </c>
      <c r="AE1458" t="str">
        <f>IF(tbl_Customers[[#This Row],[total_intl_calls]]&lt;=5,"Low Calls", IF(tbl_Customers[[#This Row],[total_intl_calls]]&lt;=10, "Medium Calls", "High Calls"))</f>
        <v>Low Calls</v>
      </c>
      <c r="AF14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58" s="36" t="str">
        <f>IF(tbl_Customers[[#This Row],[Churn_Risk_Score]]&gt;=10,"High Risk", IF(tbl_Customers[[#This Row],[Churn_Risk_Score]]&gt;=5,"Medium Risk","Low Risk"))</f>
        <v>Low Risk</v>
      </c>
    </row>
    <row r="1459" spans="1:33" x14ac:dyDescent="0.35">
      <c r="A1459">
        <v>1458</v>
      </c>
      <c r="B1459" t="s">
        <v>59</v>
      </c>
      <c r="C1459">
        <v>130</v>
      </c>
      <c r="D1459" t="s">
        <v>28</v>
      </c>
      <c r="E1459" t="s">
        <v>22</v>
      </c>
      <c r="F1459" t="s">
        <v>22</v>
      </c>
      <c r="G1459">
        <v>0</v>
      </c>
      <c r="H1459">
        <v>124.3</v>
      </c>
      <c r="I1459">
        <v>70</v>
      </c>
      <c r="J1459">
        <v>21.13</v>
      </c>
      <c r="K1459">
        <v>270.7</v>
      </c>
      <c r="L1459">
        <v>99</v>
      </c>
      <c r="M1459">
        <v>23.01</v>
      </c>
      <c r="N1459">
        <v>239.5</v>
      </c>
      <c r="O1459">
        <v>83</v>
      </c>
      <c r="P1459">
        <v>10.78</v>
      </c>
      <c r="Q1459">
        <v>3.5</v>
      </c>
      <c r="R1459">
        <v>6</v>
      </c>
      <c r="S1459">
        <v>0.95</v>
      </c>
      <c r="T1459">
        <v>0</v>
      </c>
      <c r="U1459" t="s">
        <v>22</v>
      </c>
      <c r="V1459">
        <f>IF(tbl_Customers[[#This Row],[churn]] = "yes", 1, 0)</f>
        <v>0</v>
      </c>
      <c r="W1459" t="str">
        <f>IF(tbl_Customers[[#This Row],[number_customer_service_calls]] &lt;= 1, "0-1 Calls", IF(tbl_Customers[[#This Row],[number_customer_service_calls]] &lt;= 3, "2-3 Calls", IF(tbl_Customers[[#This Row],[number_customer_service_calls]] &lt;=5, "4-5 Calls", "6+ Calls")))</f>
        <v>0-1 Calls</v>
      </c>
      <c r="X1459" t="str">
        <f>IF(tbl_Customers[[#This Row],[account_length]] &lt;= 50, "0-50", IF(tbl_Customers[[#This Row],[account_length]] &lt;=100, "51-100", IF(tbl_Customers[[#This Row],[account_length]] &lt;= 150, "101-150", "151+")))</f>
        <v>101-150</v>
      </c>
      <c r="Y1459" t="str">
        <f>IF(tbl_Customers[[#This Row],[total_intl_charge]] &lt;= 3, "Low Charges", "High Charges")</f>
        <v>Low Charges</v>
      </c>
      <c r="Z1459" t="str">
        <f>IF(tbl_Customers[[#This Row],[total_eve_calls]]&lt;=80,"Low Calls",
IF(tbl_Customers[[#This Row],[total_eve_calls]]&lt;=120,"Medium Calls","High Calls"))</f>
        <v>Medium Calls</v>
      </c>
      <c r="AA1459" t="str">
        <f>IF(tbl_Customers[[#This Row],[total_eve_charge]]&lt;=15,"Low Charges",
IF(tbl_Customers[[#This Row],[total_eve_charge]]&lt;=20,"Medium Charges","High Charges"))</f>
        <v>High Charges</v>
      </c>
      <c r="AB14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9" t="str">
        <f>IF(tbl_Customers[[#This Row],[number_vmail_messages]] = 0, "No Usage", IF(tbl_Customers[[#This Row],[number_vmail_messages]] &lt;= 20, "Low Usage", IF(tbl_Customers[[#This Row],[number_vmail_messages]] &lt;= 40, "Medium Usgae", "High Usage")))</f>
        <v>No Usage</v>
      </c>
      <c r="AD1459" t="str">
        <f>IF(tbl_Customers[[#This Row],[total_day_minutes]]&lt;=150,"Low Usage", IF(tbl_Customers[[#This Row],[total_day_minutes]]&lt;=200,"Medium Usage", IF(tbl_Customers[[#This Row],[total_day_minutes]]&lt;=250,"High Usage","Very High Usage")))</f>
        <v>Low Usage</v>
      </c>
      <c r="AE1459" t="str">
        <f>IF(tbl_Customers[[#This Row],[total_intl_calls]]&lt;=5,"Low Calls", IF(tbl_Customers[[#This Row],[total_intl_calls]]&lt;=10, "Medium Calls", "High Calls"))</f>
        <v>Medium Calls</v>
      </c>
      <c r="AF14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9" s="36" t="str">
        <f>IF(tbl_Customers[[#This Row],[Churn_Risk_Score]]&gt;=10,"High Risk", IF(tbl_Customers[[#This Row],[Churn_Risk_Score]]&gt;=5,"Medium Risk","Low Risk"))</f>
        <v>Low Risk</v>
      </c>
    </row>
    <row r="1460" spans="1:33" x14ac:dyDescent="0.35">
      <c r="A1460">
        <v>1459</v>
      </c>
      <c r="B1460" t="s">
        <v>51</v>
      </c>
      <c r="C1460">
        <v>92</v>
      </c>
      <c r="D1460" t="s">
        <v>21</v>
      </c>
      <c r="E1460" t="s">
        <v>22</v>
      </c>
      <c r="F1460" t="s">
        <v>22</v>
      </c>
      <c r="G1460">
        <v>0</v>
      </c>
      <c r="H1460">
        <v>157.69999999999999</v>
      </c>
      <c r="I1460">
        <v>101</v>
      </c>
      <c r="J1460">
        <v>26.81</v>
      </c>
      <c r="K1460">
        <v>298.60000000000002</v>
      </c>
      <c r="L1460">
        <v>100</v>
      </c>
      <c r="M1460">
        <v>25.38</v>
      </c>
      <c r="N1460">
        <v>216.9</v>
      </c>
      <c r="O1460">
        <v>99</v>
      </c>
      <c r="P1460">
        <v>9.76</v>
      </c>
      <c r="Q1460">
        <v>13.8</v>
      </c>
      <c r="R1460">
        <v>3</v>
      </c>
      <c r="S1460">
        <v>3.73</v>
      </c>
      <c r="T1460">
        <v>1</v>
      </c>
      <c r="U1460" t="s">
        <v>22</v>
      </c>
      <c r="V1460">
        <f>IF(tbl_Customers[[#This Row],[churn]] = "yes", 1, 0)</f>
        <v>0</v>
      </c>
      <c r="W1460" t="str">
        <f>IF(tbl_Customers[[#This Row],[number_customer_service_calls]] &lt;= 1, "0-1 Calls", IF(tbl_Customers[[#This Row],[number_customer_service_calls]] &lt;= 3, "2-3 Calls", IF(tbl_Customers[[#This Row],[number_customer_service_calls]] &lt;=5, "4-5 Calls", "6+ Calls")))</f>
        <v>0-1 Calls</v>
      </c>
      <c r="X1460" t="str">
        <f>IF(tbl_Customers[[#This Row],[account_length]] &lt;= 50, "0-50", IF(tbl_Customers[[#This Row],[account_length]] &lt;=100, "51-100", IF(tbl_Customers[[#This Row],[account_length]] &lt;= 150, "101-150", "151+")))</f>
        <v>51-100</v>
      </c>
      <c r="Y1460" t="str">
        <f>IF(tbl_Customers[[#This Row],[total_intl_charge]] &lt;= 3, "Low Charges", "High Charges")</f>
        <v>High Charges</v>
      </c>
      <c r="Z1460" t="str">
        <f>IF(tbl_Customers[[#This Row],[total_eve_calls]]&lt;=80,"Low Calls",
IF(tbl_Customers[[#This Row],[total_eve_calls]]&lt;=120,"Medium Calls","High Calls"))</f>
        <v>Medium Calls</v>
      </c>
      <c r="AA1460" t="str">
        <f>IF(tbl_Customers[[#This Row],[total_eve_charge]]&lt;=15,"Low Charges",
IF(tbl_Customers[[#This Row],[total_eve_charge]]&lt;=20,"Medium Charges","High Charges"))</f>
        <v>High Charges</v>
      </c>
      <c r="AB14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0" t="str">
        <f>IF(tbl_Customers[[#This Row],[number_vmail_messages]] = 0, "No Usage", IF(tbl_Customers[[#This Row],[number_vmail_messages]] &lt;= 20, "Low Usage", IF(tbl_Customers[[#This Row],[number_vmail_messages]] &lt;= 40, "Medium Usgae", "High Usage")))</f>
        <v>No Usage</v>
      </c>
      <c r="AD1460" t="str">
        <f>IF(tbl_Customers[[#This Row],[total_day_minutes]]&lt;=150,"Low Usage", IF(tbl_Customers[[#This Row],[total_day_minutes]]&lt;=200,"Medium Usage", IF(tbl_Customers[[#This Row],[total_day_minutes]]&lt;=250,"High Usage","Very High Usage")))</f>
        <v>Medium Usage</v>
      </c>
      <c r="AE1460" t="str">
        <f>IF(tbl_Customers[[#This Row],[total_intl_calls]]&lt;=5,"Low Calls", IF(tbl_Customers[[#This Row],[total_intl_calls]]&lt;=10, "Medium Calls", "High Calls"))</f>
        <v>Low Calls</v>
      </c>
      <c r="AF14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60" s="36" t="str">
        <f>IF(tbl_Customers[[#This Row],[Churn_Risk_Score]]&gt;=10,"High Risk", IF(tbl_Customers[[#This Row],[Churn_Risk_Score]]&gt;=5,"Medium Risk","Low Risk"))</f>
        <v>Low Risk</v>
      </c>
    </row>
    <row r="1461" spans="1:33" x14ac:dyDescent="0.35">
      <c r="A1461">
        <v>1460</v>
      </c>
      <c r="B1461" t="s">
        <v>41</v>
      </c>
      <c r="C1461">
        <v>119</v>
      </c>
      <c r="D1461" t="s">
        <v>25</v>
      </c>
      <c r="E1461" t="s">
        <v>22</v>
      </c>
      <c r="F1461" t="s">
        <v>22</v>
      </c>
      <c r="G1461">
        <v>0</v>
      </c>
      <c r="H1461">
        <v>124.3</v>
      </c>
      <c r="I1461">
        <v>68</v>
      </c>
      <c r="J1461">
        <v>21.13</v>
      </c>
      <c r="K1461">
        <v>207.1</v>
      </c>
      <c r="L1461">
        <v>88</v>
      </c>
      <c r="M1461">
        <v>17.600000000000001</v>
      </c>
      <c r="N1461">
        <v>157.4</v>
      </c>
      <c r="O1461">
        <v>93</v>
      </c>
      <c r="P1461">
        <v>7.08</v>
      </c>
      <c r="Q1461">
        <v>14.8</v>
      </c>
      <c r="R1461">
        <v>1</v>
      </c>
      <c r="S1461">
        <v>4</v>
      </c>
      <c r="T1461">
        <v>0</v>
      </c>
      <c r="U1461" t="s">
        <v>22</v>
      </c>
      <c r="V1461">
        <f>IF(tbl_Customers[[#This Row],[churn]] = "yes", 1, 0)</f>
        <v>0</v>
      </c>
      <c r="W1461" t="str">
        <f>IF(tbl_Customers[[#This Row],[number_customer_service_calls]] &lt;= 1, "0-1 Calls", IF(tbl_Customers[[#This Row],[number_customer_service_calls]] &lt;= 3, "2-3 Calls", IF(tbl_Customers[[#This Row],[number_customer_service_calls]] &lt;=5, "4-5 Calls", "6+ Calls")))</f>
        <v>0-1 Calls</v>
      </c>
      <c r="X1461" t="str">
        <f>IF(tbl_Customers[[#This Row],[account_length]] &lt;= 50, "0-50", IF(tbl_Customers[[#This Row],[account_length]] &lt;=100, "51-100", IF(tbl_Customers[[#This Row],[account_length]] &lt;= 150, "101-150", "151+")))</f>
        <v>101-150</v>
      </c>
      <c r="Y1461" t="str">
        <f>IF(tbl_Customers[[#This Row],[total_intl_charge]] &lt;= 3, "Low Charges", "High Charges")</f>
        <v>High Charges</v>
      </c>
      <c r="Z1461" t="str">
        <f>IF(tbl_Customers[[#This Row],[total_eve_calls]]&lt;=80,"Low Calls",
IF(tbl_Customers[[#This Row],[total_eve_calls]]&lt;=120,"Medium Calls","High Calls"))</f>
        <v>Medium Calls</v>
      </c>
      <c r="AA1461" t="str">
        <f>IF(tbl_Customers[[#This Row],[total_eve_charge]]&lt;=15,"Low Charges",
IF(tbl_Customers[[#This Row],[total_eve_charge]]&lt;=20,"Medium Charges","High Charges"))</f>
        <v>Medium Charges</v>
      </c>
      <c r="AB14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1" t="str">
        <f>IF(tbl_Customers[[#This Row],[number_vmail_messages]] = 0, "No Usage", IF(tbl_Customers[[#This Row],[number_vmail_messages]] &lt;= 20, "Low Usage", IF(tbl_Customers[[#This Row],[number_vmail_messages]] &lt;= 40, "Medium Usgae", "High Usage")))</f>
        <v>No Usage</v>
      </c>
      <c r="AD1461" t="str">
        <f>IF(tbl_Customers[[#This Row],[total_day_minutes]]&lt;=150,"Low Usage", IF(tbl_Customers[[#This Row],[total_day_minutes]]&lt;=200,"Medium Usage", IF(tbl_Customers[[#This Row],[total_day_minutes]]&lt;=250,"High Usage","Very High Usage")))</f>
        <v>Low Usage</v>
      </c>
      <c r="AE1461" t="str">
        <f>IF(tbl_Customers[[#This Row],[total_intl_calls]]&lt;=5,"Low Calls", IF(tbl_Customers[[#This Row],[total_intl_calls]]&lt;=10, "Medium Calls", "High Calls"))</f>
        <v>Low Calls</v>
      </c>
      <c r="AF14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61" s="36" t="str">
        <f>IF(tbl_Customers[[#This Row],[Churn_Risk_Score]]&gt;=10,"High Risk", IF(tbl_Customers[[#This Row],[Churn_Risk_Score]]&gt;=5,"Medium Risk","Low Risk"))</f>
        <v>Low Risk</v>
      </c>
    </row>
    <row r="1462" spans="1:33" x14ac:dyDescent="0.35">
      <c r="A1462">
        <v>1461</v>
      </c>
      <c r="B1462" t="s">
        <v>62</v>
      </c>
      <c r="C1462">
        <v>115</v>
      </c>
      <c r="D1462" t="s">
        <v>21</v>
      </c>
      <c r="E1462" t="s">
        <v>22</v>
      </c>
      <c r="F1462" t="s">
        <v>22</v>
      </c>
      <c r="G1462">
        <v>0</v>
      </c>
      <c r="H1462">
        <v>286.39999999999998</v>
      </c>
      <c r="I1462">
        <v>125</v>
      </c>
      <c r="J1462">
        <v>48.69</v>
      </c>
      <c r="K1462">
        <v>205.7</v>
      </c>
      <c r="L1462">
        <v>74</v>
      </c>
      <c r="M1462">
        <v>17.48</v>
      </c>
      <c r="N1462">
        <v>191.4</v>
      </c>
      <c r="O1462">
        <v>141</v>
      </c>
      <c r="P1462">
        <v>8.61</v>
      </c>
      <c r="Q1462">
        <v>6.9</v>
      </c>
      <c r="R1462">
        <v>6</v>
      </c>
      <c r="S1462">
        <v>1.86</v>
      </c>
      <c r="T1462">
        <v>1</v>
      </c>
      <c r="U1462" t="s">
        <v>23</v>
      </c>
      <c r="V1462">
        <f>IF(tbl_Customers[[#This Row],[churn]] = "yes", 1, 0)</f>
        <v>1</v>
      </c>
      <c r="W1462" t="str">
        <f>IF(tbl_Customers[[#This Row],[number_customer_service_calls]] &lt;= 1, "0-1 Calls", IF(tbl_Customers[[#This Row],[number_customer_service_calls]] &lt;= 3, "2-3 Calls", IF(tbl_Customers[[#This Row],[number_customer_service_calls]] &lt;=5, "4-5 Calls", "6+ Calls")))</f>
        <v>0-1 Calls</v>
      </c>
      <c r="X1462" t="str">
        <f>IF(tbl_Customers[[#This Row],[account_length]] &lt;= 50, "0-50", IF(tbl_Customers[[#This Row],[account_length]] &lt;=100, "51-100", IF(tbl_Customers[[#This Row],[account_length]] &lt;= 150, "101-150", "151+")))</f>
        <v>101-150</v>
      </c>
      <c r="Y1462" t="str">
        <f>IF(tbl_Customers[[#This Row],[total_intl_charge]] &lt;= 3, "Low Charges", "High Charges")</f>
        <v>Low Charges</v>
      </c>
      <c r="Z1462" t="str">
        <f>IF(tbl_Customers[[#This Row],[total_eve_calls]]&lt;=80,"Low Calls",
IF(tbl_Customers[[#This Row],[total_eve_calls]]&lt;=120,"Medium Calls","High Calls"))</f>
        <v>Low Calls</v>
      </c>
      <c r="AA1462" t="str">
        <f>IF(tbl_Customers[[#This Row],[total_eve_charge]]&lt;=15,"Low Charges",
IF(tbl_Customers[[#This Row],[total_eve_charge]]&lt;=20,"Medium Charges","High Charges"))</f>
        <v>Medium Charges</v>
      </c>
      <c r="AB14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2" t="str">
        <f>IF(tbl_Customers[[#This Row],[number_vmail_messages]] = 0, "No Usage", IF(tbl_Customers[[#This Row],[number_vmail_messages]] &lt;= 20, "Low Usage", IF(tbl_Customers[[#This Row],[number_vmail_messages]] &lt;= 40, "Medium Usgae", "High Usage")))</f>
        <v>No Usage</v>
      </c>
      <c r="AD1462" t="str">
        <f>IF(tbl_Customers[[#This Row],[total_day_minutes]]&lt;=150,"Low Usage", IF(tbl_Customers[[#This Row],[total_day_minutes]]&lt;=200,"Medium Usage", IF(tbl_Customers[[#This Row],[total_day_minutes]]&lt;=250,"High Usage","Very High Usage")))</f>
        <v>Very High Usage</v>
      </c>
      <c r="AE1462" t="str">
        <f>IF(tbl_Customers[[#This Row],[total_intl_calls]]&lt;=5,"Low Calls", IF(tbl_Customers[[#This Row],[total_intl_calls]]&lt;=10, "Medium Calls", "High Calls"))</f>
        <v>Medium Calls</v>
      </c>
      <c r="AF14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62" s="36" t="str">
        <f>IF(tbl_Customers[[#This Row],[Churn_Risk_Score]]&gt;=10,"High Risk", IF(tbl_Customers[[#This Row],[Churn_Risk_Score]]&gt;=5,"Medium Risk","Low Risk"))</f>
        <v>Medium Risk</v>
      </c>
    </row>
    <row r="1463" spans="1:33" x14ac:dyDescent="0.35">
      <c r="A1463">
        <v>1462</v>
      </c>
      <c r="B1463" t="s">
        <v>33</v>
      </c>
      <c r="C1463">
        <v>134</v>
      </c>
      <c r="D1463" t="s">
        <v>21</v>
      </c>
      <c r="E1463" t="s">
        <v>22</v>
      </c>
      <c r="F1463" t="s">
        <v>22</v>
      </c>
      <c r="G1463">
        <v>0</v>
      </c>
      <c r="H1463">
        <v>141.69999999999999</v>
      </c>
      <c r="I1463">
        <v>95</v>
      </c>
      <c r="J1463">
        <v>24.09</v>
      </c>
      <c r="K1463">
        <v>205.6</v>
      </c>
      <c r="L1463">
        <v>101</v>
      </c>
      <c r="M1463">
        <v>17.48</v>
      </c>
      <c r="N1463">
        <v>218.5</v>
      </c>
      <c r="O1463">
        <v>60</v>
      </c>
      <c r="P1463">
        <v>9.83</v>
      </c>
      <c r="Q1463">
        <v>8.8000000000000007</v>
      </c>
      <c r="R1463">
        <v>6</v>
      </c>
      <c r="S1463">
        <v>2.38</v>
      </c>
      <c r="T1463">
        <v>0</v>
      </c>
      <c r="U1463" t="s">
        <v>22</v>
      </c>
      <c r="V1463">
        <f>IF(tbl_Customers[[#This Row],[churn]] = "yes", 1, 0)</f>
        <v>0</v>
      </c>
      <c r="W1463" t="str">
        <f>IF(tbl_Customers[[#This Row],[number_customer_service_calls]] &lt;= 1, "0-1 Calls", IF(tbl_Customers[[#This Row],[number_customer_service_calls]] &lt;= 3, "2-3 Calls", IF(tbl_Customers[[#This Row],[number_customer_service_calls]] &lt;=5, "4-5 Calls", "6+ Calls")))</f>
        <v>0-1 Calls</v>
      </c>
      <c r="X1463" t="str">
        <f>IF(tbl_Customers[[#This Row],[account_length]] &lt;= 50, "0-50", IF(tbl_Customers[[#This Row],[account_length]] &lt;=100, "51-100", IF(tbl_Customers[[#This Row],[account_length]] &lt;= 150, "101-150", "151+")))</f>
        <v>101-150</v>
      </c>
      <c r="Y1463" t="str">
        <f>IF(tbl_Customers[[#This Row],[total_intl_charge]] &lt;= 3, "Low Charges", "High Charges")</f>
        <v>Low Charges</v>
      </c>
      <c r="Z1463" t="str">
        <f>IF(tbl_Customers[[#This Row],[total_eve_calls]]&lt;=80,"Low Calls",
IF(tbl_Customers[[#This Row],[total_eve_calls]]&lt;=120,"Medium Calls","High Calls"))</f>
        <v>Medium Calls</v>
      </c>
      <c r="AA1463" t="str">
        <f>IF(tbl_Customers[[#This Row],[total_eve_charge]]&lt;=15,"Low Charges",
IF(tbl_Customers[[#This Row],[total_eve_charge]]&lt;=20,"Medium Charges","High Charges"))</f>
        <v>Medium Charges</v>
      </c>
      <c r="AB14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3" t="str">
        <f>IF(tbl_Customers[[#This Row],[number_vmail_messages]] = 0, "No Usage", IF(tbl_Customers[[#This Row],[number_vmail_messages]] &lt;= 20, "Low Usage", IF(tbl_Customers[[#This Row],[number_vmail_messages]] &lt;= 40, "Medium Usgae", "High Usage")))</f>
        <v>No Usage</v>
      </c>
      <c r="AD1463" t="str">
        <f>IF(tbl_Customers[[#This Row],[total_day_minutes]]&lt;=150,"Low Usage", IF(tbl_Customers[[#This Row],[total_day_minutes]]&lt;=200,"Medium Usage", IF(tbl_Customers[[#This Row],[total_day_minutes]]&lt;=250,"High Usage","Very High Usage")))</f>
        <v>Low Usage</v>
      </c>
      <c r="AE1463" t="str">
        <f>IF(tbl_Customers[[#This Row],[total_intl_calls]]&lt;=5,"Low Calls", IF(tbl_Customers[[#This Row],[total_intl_calls]]&lt;=10, "Medium Calls", "High Calls"))</f>
        <v>Medium Calls</v>
      </c>
      <c r="AF14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63" s="36" t="str">
        <f>IF(tbl_Customers[[#This Row],[Churn_Risk_Score]]&gt;=10,"High Risk", IF(tbl_Customers[[#This Row],[Churn_Risk_Score]]&gt;=5,"Medium Risk","Low Risk"))</f>
        <v>Low Risk</v>
      </c>
    </row>
    <row r="1464" spans="1:33" x14ac:dyDescent="0.35">
      <c r="A1464">
        <v>1463</v>
      </c>
      <c r="B1464" t="s">
        <v>38</v>
      </c>
      <c r="C1464">
        <v>127</v>
      </c>
      <c r="D1464" t="s">
        <v>25</v>
      </c>
      <c r="E1464" t="s">
        <v>22</v>
      </c>
      <c r="F1464" t="s">
        <v>23</v>
      </c>
      <c r="G1464">
        <v>25</v>
      </c>
      <c r="H1464">
        <v>173</v>
      </c>
      <c r="I1464">
        <v>91</v>
      </c>
      <c r="J1464">
        <v>29.41</v>
      </c>
      <c r="K1464">
        <v>245.8</v>
      </c>
      <c r="L1464">
        <v>64</v>
      </c>
      <c r="M1464">
        <v>20.89</v>
      </c>
      <c r="N1464">
        <v>300</v>
      </c>
      <c r="O1464">
        <v>99</v>
      </c>
      <c r="P1464">
        <v>13.5</v>
      </c>
      <c r="Q1464">
        <v>4.8</v>
      </c>
      <c r="R1464">
        <v>3</v>
      </c>
      <c r="S1464">
        <v>1.3</v>
      </c>
      <c r="T1464">
        <v>0</v>
      </c>
      <c r="U1464" t="s">
        <v>22</v>
      </c>
      <c r="V1464">
        <f>IF(tbl_Customers[[#This Row],[churn]] = "yes", 1, 0)</f>
        <v>0</v>
      </c>
      <c r="W1464" t="str">
        <f>IF(tbl_Customers[[#This Row],[number_customer_service_calls]] &lt;= 1, "0-1 Calls", IF(tbl_Customers[[#This Row],[number_customer_service_calls]] &lt;= 3, "2-3 Calls", IF(tbl_Customers[[#This Row],[number_customer_service_calls]] &lt;=5, "4-5 Calls", "6+ Calls")))</f>
        <v>0-1 Calls</v>
      </c>
      <c r="X1464" t="str">
        <f>IF(tbl_Customers[[#This Row],[account_length]] &lt;= 50, "0-50", IF(tbl_Customers[[#This Row],[account_length]] &lt;=100, "51-100", IF(tbl_Customers[[#This Row],[account_length]] &lt;= 150, "101-150", "151+")))</f>
        <v>101-150</v>
      </c>
      <c r="Y1464" t="str">
        <f>IF(tbl_Customers[[#This Row],[total_intl_charge]] &lt;= 3, "Low Charges", "High Charges")</f>
        <v>Low Charges</v>
      </c>
      <c r="Z1464" t="str">
        <f>IF(tbl_Customers[[#This Row],[total_eve_calls]]&lt;=80,"Low Calls",
IF(tbl_Customers[[#This Row],[total_eve_calls]]&lt;=120,"Medium Calls","High Calls"))</f>
        <v>Low Calls</v>
      </c>
      <c r="AA1464" t="str">
        <f>IF(tbl_Customers[[#This Row],[total_eve_charge]]&lt;=15,"Low Charges",
IF(tbl_Customers[[#This Row],[total_eve_charge]]&lt;=20,"Medium Charges","High Charges"))</f>
        <v>High Charges</v>
      </c>
      <c r="AB14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4" t="str">
        <f>IF(tbl_Customers[[#This Row],[number_vmail_messages]] = 0, "No Usage", IF(tbl_Customers[[#This Row],[number_vmail_messages]] &lt;= 20, "Low Usage", IF(tbl_Customers[[#This Row],[number_vmail_messages]] &lt;= 40, "Medium Usgae", "High Usage")))</f>
        <v>Medium Usgae</v>
      </c>
      <c r="AD1464" t="str">
        <f>IF(tbl_Customers[[#This Row],[total_day_minutes]]&lt;=150,"Low Usage", IF(tbl_Customers[[#This Row],[total_day_minutes]]&lt;=200,"Medium Usage", IF(tbl_Customers[[#This Row],[total_day_minutes]]&lt;=250,"High Usage","Very High Usage")))</f>
        <v>Medium Usage</v>
      </c>
      <c r="AE1464" t="str">
        <f>IF(tbl_Customers[[#This Row],[total_intl_calls]]&lt;=5,"Low Calls", IF(tbl_Customers[[#This Row],[total_intl_calls]]&lt;=10, "Medium Calls", "High Calls"))</f>
        <v>Low Calls</v>
      </c>
      <c r="AF14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64" s="36" t="str">
        <f>IF(tbl_Customers[[#This Row],[Churn_Risk_Score]]&gt;=10,"High Risk", IF(tbl_Customers[[#This Row],[Churn_Risk_Score]]&gt;=5,"Medium Risk","Low Risk"))</f>
        <v>Low Risk</v>
      </c>
    </row>
    <row r="1465" spans="1:33" x14ac:dyDescent="0.35">
      <c r="A1465">
        <v>1464</v>
      </c>
      <c r="B1465" t="s">
        <v>24</v>
      </c>
      <c r="C1465">
        <v>80</v>
      </c>
      <c r="D1465" t="s">
        <v>21</v>
      </c>
      <c r="E1465" t="s">
        <v>22</v>
      </c>
      <c r="F1465" t="s">
        <v>22</v>
      </c>
      <c r="G1465">
        <v>0</v>
      </c>
      <c r="H1465">
        <v>268.7</v>
      </c>
      <c r="I1465">
        <v>120</v>
      </c>
      <c r="J1465">
        <v>45.68</v>
      </c>
      <c r="K1465">
        <v>301</v>
      </c>
      <c r="L1465">
        <v>147</v>
      </c>
      <c r="M1465">
        <v>25.59</v>
      </c>
      <c r="N1465">
        <v>167</v>
      </c>
      <c r="O1465">
        <v>140</v>
      </c>
      <c r="P1465">
        <v>7.52</v>
      </c>
      <c r="Q1465">
        <v>5.8</v>
      </c>
      <c r="R1465">
        <v>1</v>
      </c>
      <c r="S1465">
        <v>1.57</v>
      </c>
      <c r="T1465">
        <v>2</v>
      </c>
      <c r="U1465" t="s">
        <v>23</v>
      </c>
      <c r="V1465">
        <f>IF(tbl_Customers[[#This Row],[churn]] = "yes", 1, 0)</f>
        <v>1</v>
      </c>
      <c r="W1465" t="str">
        <f>IF(tbl_Customers[[#This Row],[number_customer_service_calls]] &lt;= 1, "0-1 Calls", IF(tbl_Customers[[#This Row],[number_customer_service_calls]] &lt;= 3, "2-3 Calls", IF(tbl_Customers[[#This Row],[number_customer_service_calls]] &lt;=5, "4-5 Calls", "6+ Calls")))</f>
        <v>2-3 Calls</v>
      </c>
      <c r="X1465" t="str">
        <f>IF(tbl_Customers[[#This Row],[account_length]] &lt;= 50, "0-50", IF(tbl_Customers[[#This Row],[account_length]] &lt;=100, "51-100", IF(tbl_Customers[[#This Row],[account_length]] &lt;= 150, "101-150", "151+")))</f>
        <v>51-100</v>
      </c>
      <c r="Y1465" t="str">
        <f>IF(tbl_Customers[[#This Row],[total_intl_charge]] &lt;= 3, "Low Charges", "High Charges")</f>
        <v>Low Charges</v>
      </c>
      <c r="Z1465" t="str">
        <f>IF(tbl_Customers[[#This Row],[total_eve_calls]]&lt;=80,"Low Calls",
IF(tbl_Customers[[#This Row],[total_eve_calls]]&lt;=120,"Medium Calls","High Calls"))</f>
        <v>High Calls</v>
      </c>
      <c r="AA1465" t="str">
        <f>IF(tbl_Customers[[#This Row],[total_eve_charge]]&lt;=15,"Low Charges",
IF(tbl_Customers[[#This Row],[total_eve_charge]]&lt;=20,"Medium Charges","High Charges"))</f>
        <v>High Charges</v>
      </c>
      <c r="AB14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5" t="str">
        <f>IF(tbl_Customers[[#This Row],[number_vmail_messages]] = 0, "No Usage", IF(tbl_Customers[[#This Row],[number_vmail_messages]] &lt;= 20, "Low Usage", IF(tbl_Customers[[#This Row],[number_vmail_messages]] &lt;= 40, "Medium Usgae", "High Usage")))</f>
        <v>No Usage</v>
      </c>
      <c r="AD1465" t="str">
        <f>IF(tbl_Customers[[#This Row],[total_day_minutes]]&lt;=150,"Low Usage", IF(tbl_Customers[[#This Row],[total_day_minutes]]&lt;=200,"Medium Usage", IF(tbl_Customers[[#This Row],[total_day_minutes]]&lt;=250,"High Usage","Very High Usage")))</f>
        <v>Very High Usage</v>
      </c>
      <c r="AE1465" t="str">
        <f>IF(tbl_Customers[[#This Row],[total_intl_calls]]&lt;=5,"Low Calls", IF(tbl_Customers[[#This Row],[total_intl_calls]]&lt;=10, "Medium Calls", "High Calls"))</f>
        <v>Low Calls</v>
      </c>
      <c r="AF14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65" s="36" t="str">
        <f>IF(tbl_Customers[[#This Row],[Churn_Risk_Score]]&gt;=10,"High Risk", IF(tbl_Customers[[#This Row],[Churn_Risk_Score]]&gt;=5,"Medium Risk","Low Risk"))</f>
        <v>Medium Risk</v>
      </c>
    </row>
    <row r="1466" spans="1:33" x14ac:dyDescent="0.35">
      <c r="A1466">
        <v>1465</v>
      </c>
      <c r="B1466" t="s">
        <v>75</v>
      </c>
      <c r="C1466">
        <v>153</v>
      </c>
      <c r="D1466" t="s">
        <v>21</v>
      </c>
      <c r="E1466" t="s">
        <v>22</v>
      </c>
      <c r="F1466" t="s">
        <v>23</v>
      </c>
      <c r="G1466">
        <v>31</v>
      </c>
      <c r="H1466">
        <v>218.5</v>
      </c>
      <c r="I1466">
        <v>130</v>
      </c>
      <c r="J1466">
        <v>37.15</v>
      </c>
      <c r="K1466">
        <v>134.19999999999999</v>
      </c>
      <c r="L1466">
        <v>103</v>
      </c>
      <c r="M1466">
        <v>11.41</v>
      </c>
      <c r="N1466">
        <v>118.9</v>
      </c>
      <c r="O1466">
        <v>105</v>
      </c>
      <c r="P1466">
        <v>5.35</v>
      </c>
      <c r="Q1466">
        <v>9.4</v>
      </c>
      <c r="R1466">
        <v>6</v>
      </c>
      <c r="S1466">
        <v>2.54</v>
      </c>
      <c r="T1466">
        <v>0</v>
      </c>
      <c r="U1466" t="s">
        <v>22</v>
      </c>
      <c r="V1466">
        <f>IF(tbl_Customers[[#This Row],[churn]] = "yes", 1, 0)</f>
        <v>0</v>
      </c>
      <c r="W1466" t="str">
        <f>IF(tbl_Customers[[#This Row],[number_customer_service_calls]] &lt;= 1, "0-1 Calls", IF(tbl_Customers[[#This Row],[number_customer_service_calls]] &lt;= 3, "2-3 Calls", IF(tbl_Customers[[#This Row],[number_customer_service_calls]] &lt;=5, "4-5 Calls", "6+ Calls")))</f>
        <v>0-1 Calls</v>
      </c>
      <c r="X1466" t="str">
        <f>IF(tbl_Customers[[#This Row],[account_length]] &lt;= 50, "0-50", IF(tbl_Customers[[#This Row],[account_length]] &lt;=100, "51-100", IF(tbl_Customers[[#This Row],[account_length]] &lt;= 150, "101-150", "151+")))</f>
        <v>151+</v>
      </c>
      <c r="Y1466" t="str">
        <f>IF(tbl_Customers[[#This Row],[total_intl_charge]] &lt;= 3, "Low Charges", "High Charges")</f>
        <v>Low Charges</v>
      </c>
      <c r="Z1466" t="str">
        <f>IF(tbl_Customers[[#This Row],[total_eve_calls]]&lt;=80,"Low Calls",
IF(tbl_Customers[[#This Row],[total_eve_calls]]&lt;=120,"Medium Calls","High Calls"))</f>
        <v>Medium Calls</v>
      </c>
      <c r="AA1466" t="str">
        <f>IF(tbl_Customers[[#This Row],[total_eve_charge]]&lt;=15,"Low Charges",
IF(tbl_Customers[[#This Row],[total_eve_charge]]&lt;=20,"Medium Charges","High Charges"))</f>
        <v>Low Charges</v>
      </c>
      <c r="AB14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6" t="str">
        <f>IF(tbl_Customers[[#This Row],[number_vmail_messages]] = 0, "No Usage", IF(tbl_Customers[[#This Row],[number_vmail_messages]] &lt;= 20, "Low Usage", IF(tbl_Customers[[#This Row],[number_vmail_messages]] &lt;= 40, "Medium Usgae", "High Usage")))</f>
        <v>Medium Usgae</v>
      </c>
      <c r="AD1466" t="str">
        <f>IF(tbl_Customers[[#This Row],[total_day_minutes]]&lt;=150,"Low Usage", IF(tbl_Customers[[#This Row],[total_day_minutes]]&lt;=200,"Medium Usage", IF(tbl_Customers[[#This Row],[total_day_minutes]]&lt;=250,"High Usage","Very High Usage")))</f>
        <v>High Usage</v>
      </c>
      <c r="AE1466" t="str">
        <f>IF(tbl_Customers[[#This Row],[total_intl_calls]]&lt;=5,"Low Calls", IF(tbl_Customers[[#This Row],[total_intl_calls]]&lt;=10, "Medium Calls", "High Calls"))</f>
        <v>Medium Calls</v>
      </c>
      <c r="AF14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66" s="36" t="str">
        <f>IF(tbl_Customers[[#This Row],[Churn_Risk_Score]]&gt;=10,"High Risk", IF(tbl_Customers[[#This Row],[Churn_Risk_Score]]&gt;=5,"Medium Risk","Low Risk"))</f>
        <v>Low Risk</v>
      </c>
    </row>
    <row r="1467" spans="1:33" x14ac:dyDescent="0.35">
      <c r="A1467">
        <v>1466</v>
      </c>
      <c r="B1467" t="s">
        <v>60</v>
      </c>
      <c r="C1467">
        <v>85</v>
      </c>
      <c r="D1467" t="s">
        <v>21</v>
      </c>
      <c r="E1467" t="s">
        <v>22</v>
      </c>
      <c r="F1467" t="s">
        <v>22</v>
      </c>
      <c r="G1467">
        <v>0</v>
      </c>
      <c r="H1467">
        <v>255.3</v>
      </c>
      <c r="I1467">
        <v>114</v>
      </c>
      <c r="J1467">
        <v>43.4</v>
      </c>
      <c r="K1467">
        <v>194.6</v>
      </c>
      <c r="L1467">
        <v>83</v>
      </c>
      <c r="M1467">
        <v>16.54</v>
      </c>
      <c r="N1467">
        <v>276.60000000000002</v>
      </c>
      <c r="O1467">
        <v>78</v>
      </c>
      <c r="P1467">
        <v>12.45</v>
      </c>
      <c r="Q1467">
        <v>3.7</v>
      </c>
      <c r="R1467">
        <v>5</v>
      </c>
      <c r="S1467">
        <v>1</v>
      </c>
      <c r="T1467">
        <v>3</v>
      </c>
      <c r="U1467" t="s">
        <v>22</v>
      </c>
      <c r="V1467">
        <f>IF(tbl_Customers[[#This Row],[churn]] = "yes", 1, 0)</f>
        <v>0</v>
      </c>
      <c r="W1467" t="str">
        <f>IF(tbl_Customers[[#This Row],[number_customer_service_calls]] &lt;= 1, "0-1 Calls", IF(tbl_Customers[[#This Row],[number_customer_service_calls]] &lt;= 3, "2-3 Calls", IF(tbl_Customers[[#This Row],[number_customer_service_calls]] &lt;=5, "4-5 Calls", "6+ Calls")))</f>
        <v>2-3 Calls</v>
      </c>
      <c r="X1467" t="str">
        <f>IF(tbl_Customers[[#This Row],[account_length]] &lt;= 50, "0-50", IF(tbl_Customers[[#This Row],[account_length]] &lt;=100, "51-100", IF(tbl_Customers[[#This Row],[account_length]] &lt;= 150, "101-150", "151+")))</f>
        <v>51-100</v>
      </c>
      <c r="Y1467" t="str">
        <f>IF(tbl_Customers[[#This Row],[total_intl_charge]] &lt;= 3, "Low Charges", "High Charges")</f>
        <v>Low Charges</v>
      </c>
      <c r="Z1467" t="str">
        <f>IF(tbl_Customers[[#This Row],[total_eve_calls]]&lt;=80,"Low Calls",
IF(tbl_Customers[[#This Row],[total_eve_calls]]&lt;=120,"Medium Calls","High Calls"))</f>
        <v>Medium Calls</v>
      </c>
      <c r="AA1467" t="str">
        <f>IF(tbl_Customers[[#This Row],[total_eve_charge]]&lt;=15,"Low Charges",
IF(tbl_Customers[[#This Row],[total_eve_charge]]&lt;=20,"Medium Charges","High Charges"))</f>
        <v>Medium Charges</v>
      </c>
      <c r="AB14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7" t="str">
        <f>IF(tbl_Customers[[#This Row],[number_vmail_messages]] = 0, "No Usage", IF(tbl_Customers[[#This Row],[number_vmail_messages]] &lt;= 20, "Low Usage", IF(tbl_Customers[[#This Row],[number_vmail_messages]] &lt;= 40, "Medium Usgae", "High Usage")))</f>
        <v>No Usage</v>
      </c>
      <c r="AD1467" t="str">
        <f>IF(tbl_Customers[[#This Row],[total_day_minutes]]&lt;=150,"Low Usage", IF(tbl_Customers[[#This Row],[total_day_minutes]]&lt;=200,"Medium Usage", IF(tbl_Customers[[#This Row],[total_day_minutes]]&lt;=250,"High Usage","Very High Usage")))</f>
        <v>Very High Usage</v>
      </c>
      <c r="AE1467" t="str">
        <f>IF(tbl_Customers[[#This Row],[total_intl_calls]]&lt;=5,"Low Calls", IF(tbl_Customers[[#This Row],[total_intl_calls]]&lt;=10, "Medium Calls", "High Calls"))</f>
        <v>Low Calls</v>
      </c>
      <c r="AF14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67" s="36" t="str">
        <f>IF(tbl_Customers[[#This Row],[Churn_Risk_Score]]&gt;=10,"High Risk", IF(tbl_Customers[[#This Row],[Churn_Risk_Score]]&gt;=5,"Medium Risk","Low Risk"))</f>
        <v>Medium Risk</v>
      </c>
    </row>
    <row r="1468" spans="1:33" x14ac:dyDescent="0.35">
      <c r="A1468">
        <v>1467</v>
      </c>
      <c r="B1468" t="s">
        <v>45</v>
      </c>
      <c r="C1468">
        <v>79</v>
      </c>
      <c r="D1468" t="s">
        <v>21</v>
      </c>
      <c r="E1468" t="s">
        <v>22</v>
      </c>
      <c r="F1468" t="s">
        <v>22</v>
      </c>
      <c r="G1468">
        <v>0</v>
      </c>
      <c r="H1468">
        <v>41.9</v>
      </c>
      <c r="I1468">
        <v>124</v>
      </c>
      <c r="J1468">
        <v>7.12</v>
      </c>
      <c r="K1468">
        <v>211</v>
      </c>
      <c r="L1468">
        <v>95</v>
      </c>
      <c r="M1468">
        <v>17.940000000000001</v>
      </c>
      <c r="N1468">
        <v>237.9</v>
      </c>
      <c r="O1468">
        <v>55</v>
      </c>
      <c r="P1468">
        <v>10.71</v>
      </c>
      <c r="Q1468">
        <v>11.4</v>
      </c>
      <c r="R1468">
        <v>5</v>
      </c>
      <c r="S1468">
        <v>3.08</v>
      </c>
      <c r="T1468">
        <v>1</v>
      </c>
      <c r="U1468" t="s">
        <v>22</v>
      </c>
      <c r="V1468">
        <f>IF(tbl_Customers[[#This Row],[churn]] = "yes", 1, 0)</f>
        <v>0</v>
      </c>
      <c r="W1468" t="str">
        <f>IF(tbl_Customers[[#This Row],[number_customer_service_calls]] &lt;= 1, "0-1 Calls", IF(tbl_Customers[[#This Row],[number_customer_service_calls]] &lt;= 3, "2-3 Calls", IF(tbl_Customers[[#This Row],[number_customer_service_calls]] &lt;=5, "4-5 Calls", "6+ Calls")))</f>
        <v>0-1 Calls</v>
      </c>
      <c r="X1468" t="str">
        <f>IF(tbl_Customers[[#This Row],[account_length]] &lt;= 50, "0-50", IF(tbl_Customers[[#This Row],[account_length]] &lt;=100, "51-100", IF(tbl_Customers[[#This Row],[account_length]] &lt;= 150, "101-150", "151+")))</f>
        <v>51-100</v>
      </c>
      <c r="Y1468" t="str">
        <f>IF(tbl_Customers[[#This Row],[total_intl_charge]] &lt;= 3, "Low Charges", "High Charges")</f>
        <v>High Charges</v>
      </c>
      <c r="Z1468" t="str">
        <f>IF(tbl_Customers[[#This Row],[total_eve_calls]]&lt;=80,"Low Calls",
IF(tbl_Customers[[#This Row],[total_eve_calls]]&lt;=120,"Medium Calls","High Calls"))</f>
        <v>Medium Calls</v>
      </c>
      <c r="AA1468" t="str">
        <f>IF(tbl_Customers[[#This Row],[total_eve_charge]]&lt;=15,"Low Charges",
IF(tbl_Customers[[#This Row],[total_eve_charge]]&lt;=20,"Medium Charges","High Charges"))</f>
        <v>Medium Charges</v>
      </c>
      <c r="AB14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8" t="str">
        <f>IF(tbl_Customers[[#This Row],[number_vmail_messages]] = 0, "No Usage", IF(tbl_Customers[[#This Row],[number_vmail_messages]] &lt;= 20, "Low Usage", IF(tbl_Customers[[#This Row],[number_vmail_messages]] &lt;= 40, "Medium Usgae", "High Usage")))</f>
        <v>No Usage</v>
      </c>
      <c r="AD1468" t="str">
        <f>IF(tbl_Customers[[#This Row],[total_day_minutes]]&lt;=150,"Low Usage", IF(tbl_Customers[[#This Row],[total_day_minutes]]&lt;=200,"Medium Usage", IF(tbl_Customers[[#This Row],[total_day_minutes]]&lt;=250,"High Usage","Very High Usage")))</f>
        <v>Low Usage</v>
      </c>
      <c r="AE1468" t="str">
        <f>IF(tbl_Customers[[#This Row],[total_intl_calls]]&lt;=5,"Low Calls", IF(tbl_Customers[[#This Row],[total_intl_calls]]&lt;=10, "Medium Calls", "High Calls"))</f>
        <v>Low Calls</v>
      </c>
      <c r="AF14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68" s="36" t="str">
        <f>IF(tbl_Customers[[#This Row],[Churn_Risk_Score]]&gt;=10,"High Risk", IF(tbl_Customers[[#This Row],[Churn_Risk_Score]]&gt;=5,"Medium Risk","Low Risk"))</f>
        <v>Low Risk</v>
      </c>
    </row>
    <row r="1469" spans="1:33" x14ac:dyDescent="0.35">
      <c r="A1469">
        <v>1468</v>
      </c>
      <c r="B1469" t="s">
        <v>75</v>
      </c>
      <c r="C1469">
        <v>35</v>
      </c>
      <c r="D1469" t="s">
        <v>21</v>
      </c>
      <c r="E1469" t="s">
        <v>22</v>
      </c>
      <c r="F1469" t="s">
        <v>22</v>
      </c>
      <c r="G1469">
        <v>0</v>
      </c>
      <c r="H1469">
        <v>260.8</v>
      </c>
      <c r="I1469">
        <v>87</v>
      </c>
      <c r="J1469">
        <v>44.34</v>
      </c>
      <c r="K1469">
        <v>258.10000000000002</v>
      </c>
      <c r="L1469">
        <v>78</v>
      </c>
      <c r="M1469">
        <v>21.94</v>
      </c>
      <c r="N1469">
        <v>131.30000000000001</v>
      </c>
      <c r="O1469">
        <v>123</v>
      </c>
      <c r="P1469">
        <v>5.91</v>
      </c>
      <c r="Q1469">
        <v>5.8</v>
      </c>
      <c r="R1469">
        <v>2</v>
      </c>
      <c r="S1469">
        <v>1.57</v>
      </c>
      <c r="T1469">
        <v>1</v>
      </c>
      <c r="U1469" t="s">
        <v>22</v>
      </c>
      <c r="V1469">
        <f>IF(tbl_Customers[[#This Row],[churn]] = "yes", 1, 0)</f>
        <v>0</v>
      </c>
      <c r="W1469" t="str">
        <f>IF(tbl_Customers[[#This Row],[number_customer_service_calls]] &lt;= 1, "0-1 Calls", IF(tbl_Customers[[#This Row],[number_customer_service_calls]] &lt;= 3, "2-3 Calls", IF(tbl_Customers[[#This Row],[number_customer_service_calls]] &lt;=5, "4-5 Calls", "6+ Calls")))</f>
        <v>0-1 Calls</v>
      </c>
      <c r="X1469" t="str">
        <f>IF(tbl_Customers[[#This Row],[account_length]] &lt;= 50, "0-50", IF(tbl_Customers[[#This Row],[account_length]] &lt;=100, "51-100", IF(tbl_Customers[[#This Row],[account_length]] &lt;= 150, "101-150", "151+")))</f>
        <v>0-50</v>
      </c>
      <c r="Y1469" t="str">
        <f>IF(tbl_Customers[[#This Row],[total_intl_charge]] &lt;= 3, "Low Charges", "High Charges")</f>
        <v>Low Charges</v>
      </c>
      <c r="Z1469" t="str">
        <f>IF(tbl_Customers[[#This Row],[total_eve_calls]]&lt;=80,"Low Calls",
IF(tbl_Customers[[#This Row],[total_eve_calls]]&lt;=120,"Medium Calls","High Calls"))</f>
        <v>Low Calls</v>
      </c>
      <c r="AA1469" t="str">
        <f>IF(tbl_Customers[[#This Row],[total_eve_charge]]&lt;=15,"Low Charges",
IF(tbl_Customers[[#This Row],[total_eve_charge]]&lt;=20,"Medium Charges","High Charges"))</f>
        <v>High Charges</v>
      </c>
      <c r="AB14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9" t="str">
        <f>IF(tbl_Customers[[#This Row],[number_vmail_messages]] = 0, "No Usage", IF(tbl_Customers[[#This Row],[number_vmail_messages]] &lt;= 20, "Low Usage", IF(tbl_Customers[[#This Row],[number_vmail_messages]] &lt;= 40, "Medium Usgae", "High Usage")))</f>
        <v>No Usage</v>
      </c>
      <c r="AD1469" t="str">
        <f>IF(tbl_Customers[[#This Row],[total_day_minutes]]&lt;=150,"Low Usage", IF(tbl_Customers[[#This Row],[total_day_minutes]]&lt;=200,"Medium Usage", IF(tbl_Customers[[#This Row],[total_day_minutes]]&lt;=250,"High Usage","Very High Usage")))</f>
        <v>Very High Usage</v>
      </c>
      <c r="AE1469" t="str">
        <f>IF(tbl_Customers[[#This Row],[total_intl_calls]]&lt;=5,"Low Calls", IF(tbl_Customers[[#This Row],[total_intl_calls]]&lt;=10, "Medium Calls", "High Calls"))</f>
        <v>Low Calls</v>
      </c>
      <c r="AF14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69" s="36" t="str">
        <f>IF(tbl_Customers[[#This Row],[Churn_Risk_Score]]&gt;=10,"High Risk", IF(tbl_Customers[[#This Row],[Churn_Risk_Score]]&gt;=5,"Medium Risk","Low Risk"))</f>
        <v>Medium Risk</v>
      </c>
    </row>
    <row r="1470" spans="1:33" x14ac:dyDescent="0.35">
      <c r="A1470">
        <v>1469</v>
      </c>
      <c r="B1470" t="s">
        <v>51</v>
      </c>
      <c r="C1470">
        <v>120</v>
      </c>
      <c r="D1470" t="s">
        <v>25</v>
      </c>
      <c r="E1470" t="s">
        <v>22</v>
      </c>
      <c r="F1470" t="s">
        <v>23</v>
      </c>
      <c r="G1470">
        <v>26</v>
      </c>
      <c r="H1470">
        <v>239.4</v>
      </c>
      <c r="I1470">
        <v>94</v>
      </c>
      <c r="J1470">
        <v>40.700000000000003</v>
      </c>
      <c r="K1470">
        <v>259.39999999999998</v>
      </c>
      <c r="L1470">
        <v>88</v>
      </c>
      <c r="M1470">
        <v>22.05</v>
      </c>
      <c r="N1470">
        <v>238</v>
      </c>
      <c r="O1470">
        <v>132</v>
      </c>
      <c r="P1470">
        <v>10.71</v>
      </c>
      <c r="Q1470">
        <v>7.7</v>
      </c>
      <c r="R1470">
        <v>3</v>
      </c>
      <c r="S1470">
        <v>2.08</v>
      </c>
      <c r="T1470">
        <v>0</v>
      </c>
      <c r="U1470" t="s">
        <v>22</v>
      </c>
      <c r="V1470">
        <f>IF(tbl_Customers[[#This Row],[churn]] = "yes", 1, 0)</f>
        <v>0</v>
      </c>
      <c r="W1470" t="str">
        <f>IF(tbl_Customers[[#This Row],[number_customer_service_calls]] &lt;= 1, "0-1 Calls", IF(tbl_Customers[[#This Row],[number_customer_service_calls]] &lt;= 3, "2-3 Calls", IF(tbl_Customers[[#This Row],[number_customer_service_calls]] &lt;=5, "4-5 Calls", "6+ Calls")))</f>
        <v>0-1 Calls</v>
      </c>
      <c r="X1470" t="str">
        <f>IF(tbl_Customers[[#This Row],[account_length]] &lt;= 50, "0-50", IF(tbl_Customers[[#This Row],[account_length]] &lt;=100, "51-100", IF(tbl_Customers[[#This Row],[account_length]] &lt;= 150, "101-150", "151+")))</f>
        <v>101-150</v>
      </c>
      <c r="Y1470" t="str">
        <f>IF(tbl_Customers[[#This Row],[total_intl_charge]] &lt;= 3, "Low Charges", "High Charges")</f>
        <v>Low Charges</v>
      </c>
      <c r="Z1470" t="str">
        <f>IF(tbl_Customers[[#This Row],[total_eve_calls]]&lt;=80,"Low Calls",
IF(tbl_Customers[[#This Row],[total_eve_calls]]&lt;=120,"Medium Calls","High Calls"))</f>
        <v>Medium Calls</v>
      </c>
      <c r="AA1470" t="str">
        <f>IF(tbl_Customers[[#This Row],[total_eve_charge]]&lt;=15,"Low Charges",
IF(tbl_Customers[[#This Row],[total_eve_charge]]&lt;=20,"Medium Charges","High Charges"))</f>
        <v>High Charges</v>
      </c>
      <c r="AB14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0" t="str">
        <f>IF(tbl_Customers[[#This Row],[number_vmail_messages]] = 0, "No Usage", IF(tbl_Customers[[#This Row],[number_vmail_messages]] &lt;= 20, "Low Usage", IF(tbl_Customers[[#This Row],[number_vmail_messages]] &lt;= 40, "Medium Usgae", "High Usage")))</f>
        <v>Medium Usgae</v>
      </c>
      <c r="AD1470" t="str">
        <f>IF(tbl_Customers[[#This Row],[total_day_minutes]]&lt;=150,"Low Usage", IF(tbl_Customers[[#This Row],[total_day_minutes]]&lt;=200,"Medium Usage", IF(tbl_Customers[[#This Row],[total_day_minutes]]&lt;=250,"High Usage","Very High Usage")))</f>
        <v>High Usage</v>
      </c>
      <c r="AE1470" t="str">
        <f>IF(tbl_Customers[[#This Row],[total_intl_calls]]&lt;=5,"Low Calls", IF(tbl_Customers[[#This Row],[total_intl_calls]]&lt;=10, "Medium Calls", "High Calls"))</f>
        <v>Low Calls</v>
      </c>
      <c r="AF14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70" s="36" t="str">
        <f>IF(tbl_Customers[[#This Row],[Churn_Risk_Score]]&gt;=10,"High Risk", IF(tbl_Customers[[#This Row],[Churn_Risk_Score]]&gt;=5,"Medium Risk","Low Risk"))</f>
        <v>Low Risk</v>
      </c>
    </row>
    <row r="1471" spans="1:33" x14ac:dyDescent="0.35">
      <c r="A1471">
        <v>1470</v>
      </c>
      <c r="B1471" t="s">
        <v>60</v>
      </c>
      <c r="C1471">
        <v>68</v>
      </c>
      <c r="D1471" t="s">
        <v>28</v>
      </c>
      <c r="E1471" t="s">
        <v>22</v>
      </c>
      <c r="F1471" t="s">
        <v>22</v>
      </c>
      <c r="G1471">
        <v>0</v>
      </c>
      <c r="H1471">
        <v>226.7</v>
      </c>
      <c r="I1471">
        <v>94</v>
      </c>
      <c r="J1471">
        <v>38.54</v>
      </c>
      <c r="K1471">
        <v>168.4</v>
      </c>
      <c r="L1471">
        <v>129</v>
      </c>
      <c r="M1471">
        <v>14.31</v>
      </c>
      <c r="N1471">
        <v>188.7</v>
      </c>
      <c r="O1471">
        <v>117</v>
      </c>
      <c r="P1471">
        <v>8.49</v>
      </c>
      <c r="Q1471">
        <v>10.199999999999999</v>
      </c>
      <c r="R1471">
        <v>1</v>
      </c>
      <c r="S1471">
        <v>2.75</v>
      </c>
      <c r="T1471">
        <v>0</v>
      </c>
      <c r="U1471" t="s">
        <v>22</v>
      </c>
      <c r="V1471">
        <f>IF(tbl_Customers[[#This Row],[churn]] = "yes", 1, 0)</f>
        <v>0</v>
      </c>
      <c r="W1471" t="str">
        <f>IF(tbl_Customers[[#This Row],[number_customer_service_calls]] &lt;= 1, "0-1 Calls", IF(tbl_Customers[[#This Row],[number_customer_service_calls]] &lt;= 3, "2-3 Calls", IF(tbl_Customers[[#This Row],[number_customer_service_calls]] &lt;=5, "4-5 Calls", "6+ Calls")))</f>
        <v>0-1 Calls</v>
      </c>
      <c r="X1471" t="str">
        <f>IF(tbl_Customers[[#This Row],[account_length]] &lt;= 50, "0-50", IF(tbl_Customers[[#This Row],[account_length]] &lt;=100, "51-100", IF(tbl_Customers[[#This Row],[account_length]] &lt;= 150, "101-150", "151+")))</f>
        <v>51-100</v>
      </c>
      <c r="Y1471" t="str">
        <f>IF(tbl_Customers[[#This Row],[total_intl_charge]] &lt;= 3, "Low Charges", "High Charges")</f>
        <v>Low Charges</v>
      </c>
      <c r="Z1471" t="str">
        <f>IF(tbl_Customers[[#This Row],[total_eve_calls]]&lt;=80,"Low Calls",
IF(tbl_Customers[[#This Row],[total_eve_calls]]&lt;=120,"Medium Calls","High Calls"))</f>
        <v>High Calls</v>
      </c>
      <c r="AA1471" t="str">
        <f>IF(tbl_Customers[[#This Row],[total_eve_charge]]&lt;=15,"Low Charges",
IF(tbl_Customers[[#This Row],[total_eve_charge]]&lt;=20,"Medium Charges","High Charges"))</f>
        <v>Low Charges</v>
      </c>
      <c r="AB14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1" t="str">
        <f>IF(tbl_Customers[[#This Row],[number_vmail_messages]] = 0, "No Usage", IF(tbl_Customers[[#This Row],[number_vmail_messages]] &lt;= 20, "Low Usage", IF(tbl_Customers[[#This Row],[number_vmail_messages]] &lt;= 40, "Medium Usgae", "High Usage")))</f>
        <v>No Usage</v>
      </c>
      <c r="AD1471" t="str">
        <f>IF(tbl_Customers[[#This Row],[total_day_minutes]]&lt;=150,"Low Usage", IF(tbl_Customers[[#This Row],[total_day_minutes]]&lt;=200,"Medium Usage", IF(tbl_Customers[[#This Row],[total_day_minutes]]&lt;=250,"High Usage","Very High Usage")))</f>
        <v>High Usage</v>
      </c>
      <c r="AE1471" t="str">
        <f>IF(tbl_Customers[[#This Row],[total_intl_calls]]&lt;=5,"Low Calls", IF(tbl_Customers[[#This Row],[total_intl_calls]]&lt;=10, "Medium Calls", "High Calls"))</f>
        <v>Low Calls</v>
      </c>
      <c r="AF14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1" s="36" t="str">
        <f>IF(tbl_Customers[[#This Row],[Churn_Risk_Score]]&gt;=10,"High Risk", IF(tbl_Customers[[#This Row],[Churn_Risk_Score]]&gt;=5,"Medium Risk","Low Risk"))</f>
        <v>Low Risk</v>
      </c>
    </row>
    <row r="1472" spans="1:33" x14ac:dyDescent="0.35">
      <c r="A1472">
        <v>1471</v>
      </c>
      <c r="B1472" t="s">
        <v>70</v>
      </c>
      <c r="C1472">
        <v>120</v>
      </c>
      <c r="D1472" t="s">
        <v>28</v>
      </c>
      <c r="E1472" t="s">
        <v>22</v>
      </c>
      <c r="F1472" t="s">
        <v>22</v>
      </c>
      <c r="G1472">
        <v>0</v>
      </c>
      <c r="H1472">
        <v>158</v>
      </c>
      <c r="I1472">
        <v>110</v>
      </c>
      <c r="J1472">
        <v>26.86</v>
      </c>
      <c r="K1472">
        <v>197</v>
      </c>
      <c r="L1472">
        <v>103</v>
      </c>
      <c r="M1472">
        <v>16.75</v>
      </c>
      <c r="N1472">
        <v>154.9</v>
      </c>
      <c r="O1472">
        <v>132</v>
      </c>
      <c r="P1472">
        <v>6.97</v>
      </c>
      <c r="Q1472">
        <v>10</v>
      </c>
      <c r="R1472">
        <v>5</v>
      </c>
      <c r="S1472">
        <v>2.7</v>
      </c>
      <c r="T1472">
        <v>1</v>
      </c>
      <c r="U1472" t="s">
        <v>22</v>
      </c>
      <c r="V1472">
        <f>IF(tbl_Customers[[#This Row],[churn]] = "yes", 1, 0)</f>
        <v>0</v>
      </c>
      <c r="W1472" t="str">
        <f>IF(tbl_Customers[[#This Row],[number_customer_service_calls]] &lt;= 1, "0-1 Calls", IF(tbl_Customers[[#This Row],[number_customer_service_calls]] &lt;= 3, "2-3 Calls", IF(tbl_Customers[[#This Row],[number_customer_service_calls]] &lt;=5, "4-5 Calls", "6+ Calls")))</f>
        <v>0-1 Calls</v>
      </c>
      <c r="X1472" t="str">
        <f>IF(tbl_Customers[[#This Row],[account_length]] &lt;= 50, "0-50", IF(tbl_Customers[[#This Row],[account_length]] &lt;=100, "51-100", IF(tbl_Customers[[#This Row],[account_length]] &lt;= 150, "101-150", "151+")))</f>
        <v>101-150</v>
      </c>
      <c r="Y1472" t="str">
        <f>IF(tbl_Customers[[#This Row],[total_intl_charge]] &lt;= 3, "Low Charges", "High Charges")</f>
        <v>Low Charges</v>
      </c>
      <c r="Z1472" t="str">
        <f>IF(tbl_Customers[[#This Row],[total_eve_calls]]&lt;=80,"Low Calls",
IF(tbl_Customers[[#This Row],[total_eve_calls]]&lt;=120,"Medium Calls","High Calls"))</f>
        <v>Medium Calls</v>
      </c>
      <c r="AA1472" t="str">
        <f>IF(tbl_Customers[[#This Row],[total_eve_charge]]&lt;=15,"Low Charges",
IF(tbl_Customers[[#This Row],[total_eve_charge]]&lt;=20,"Medium Charges","High Charges"))</f>
        <v>Medium Charges</v>
      </c>
      <c r="AB14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72" t="str">
        <f>IF(tbl_Customers[[#This Row],[number_vmail_messages]] = 0, "No Usage", IF(tbl_Customers[[#This Row],[number_vmail_messages]] &lt;= 20, "Low Usage", IF(tbl_Customers[[#This Row],[number_vmail_messages]] &lt;= 40, "Medium Usgae", "High Usage")))</f>
        <v>No Usage</v>
      </c>
      <c r="AD1472" t="str">
        <f>IF(tbl_Customers[[#This Row],[total_day_minutes]]&lt;=150,"Low Usage", IF(tbl_Customers[[#This Row],[total_day_minutes]]&lt;=200,"Medium Usage", IF(tbl_Customers[[#This Row],[total_day_minutes]]&lt;=250,"High Usage","Very High Usage")))</f>
        <v>Medium Usage</v>
      </c>
      <c r="AE1472" t="str">
        <f>IF(tbl_Customers[[#This Row],[total_intl_calls]]&lt;=5,"Low Calls", IF(tbl_Customers[[#This Row],[total_intl_calls]]&lt;=10, "Medium Calls", "High Calls"))</f>
        <v>Low Calls</v>
      </c>
      <c r="AF14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2" s="36" t="str">
        <f>IF(tbl_Customers[[#This Row],[Churn_Risk_Score]]&gt;=10,"High Risk", IF(tbl_Customers[[#This Row],[Churn_Risk_Score]]&gt;=5,"Medium Risk","Low Risk"))</f>
        <v>Low Risk</v>
      </c>
    </row>
    <row r="1473" spans="1:33" x14ac:dyDescent="0.35">
      <c r="A1473">
        <v>1472</v>
      </c>
      <c r="B1473" t="s">
        <v>66</v>
      </c>
      <c r="C1473">
        <v>23</v>
      </c>
      <c r="D1473" t="s">
        <v>28</v>
      </c>
      <c r="E1473" t="s">
        <v>22</v>
      </c>
      <c r="F1473" t="s">
        <v>22</v>
      </c>
      <c r="G1473">
        <v>0</v>
      </c>
      <c r="H1473">
        <v>113.1</v>
      </c>
      <c r="I1473">
        <v>74</v>
      </c>
      <c r="J1473">
        <v>19.23</v>
      </c>
      <c r="K1473">
        <v>168.8</v>
      </c>
      <c r="L1473">
        <v>95</v>
      </c>
      <c r="M1473">
        <v>14.35</v>
      </c>
      <c r="N1473">
        <v>262.89999999999998</v>
      </c>
      <c r="O1473">
        <v>126</v>
      </c>
      <c r="P1473">
        <v>11.83</v>
      </c>
      <c r="Q1473">
        <v>6.9</v>
      </c>
      <c r="R1473">
        <v>2</v>
      </c>
      <c r="S1473">
        <v>1.86</v>
      </c>
      <c r="T1473">
        <v>1</v>
      </c>
      <c r="U1473" t="s">
        <v>23</v>
      </c>
      <c r="V1473">
        <f>IF(tbl_Customers[[#This Row],[churn]] = "yes", 1, 0)</f>
        <v>1</v>
      </c>
      <c r="W1473" t="str">
        <f>IF(tbl_Customers[[#This Row],[number_customer_service_calls]] &lt;= 1, "0-1 Calls", IF(tbl_Customers[[#This Row],[number_customer_service_calls]] &lt;= 3, "2-3 Calls", IF(tbl_Customers[[#This Row],[number_customer_service_calls]] &lt;=5, "4-5 Calls", "6+ Calls")))</f>
        <v>0-1 Calls</v>
      </c>
      <c r="X1473" t="str">
        <f>IF(tbl_Customers[[#This Row],[account_length]] &lt;= 50, "0-50", IF(tbl_Customers[[#This Row],[account_length]] &lt;=100, "51-100", IF(tbl_Customers[[#This Row],[account_length]] &lt;= 150, "101-150", "151+")))</f>
        <v>0-50</v>
      </c>
      <c r="Y1473" t="str">
        <f>IF(tbl_Customers[[#This Row],[total_intl_charge]] &lt;= 3, "Low Charges", "High Charges")</f>
        <v>Low Charges</v>
      </c>
      <c r="Z1473" t="str">
        <f>IF(tbl_Customers[[#This Row],[total_eve_calls]]&lt;=80,"Low Calls",
IF(tbl_Customers[[#This Row],[total_eve_calls]]&lt;=120,"Medium Calls","High Calls"))</f>
        <v>Medium Calls</v>
      </c>
      <c r="AA1473" t="str">
        <f>IF(tbl_Customers[[#This Row],[total_eve_charge]]&lt;=15,"Low Charges",
IF(tbl_Customers[[#This Row],[total_eve_charge]]&lt;=20,"Medium Charges","High Charges"))</f>
        <v>Low Charges</v>
      </c>
      <c r="AB14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73" t="str">
        <f>IF(tbl_Customers[[#This Row],[number_vmail_messages]] = 0, "No Usage", IF(tbl_Customers[[#This Row],[number_vmail_messages]] &lt;= 20, "Low Usage", IF(tbl_Customers[[#This Row],[number_vmail_messages]] &lt;= 40, "Medium Usgae", "High Usage")))</f>
        <v>No Usage</v>
      </c>
      <c r="AD1473" t="str">
        <f>IF(tbl_Customers[[#This Row],[total_day_minutes]]&lt;=150,"Low Usage", IF(tbl_Customers[[#This Row],[total_day_minutes]]&lt;=200,"Medium Usage", IF(tbl_Customers[[#This Row],[total_day_minutes]]&lt;=250,"High Usage","Very High Usage")))</f>
        <v>Low Usage</v>
      </c>
      <c r="AE1473" t="str">
        <f>IF(tbl_Customers[[#This Row],[total_intl_calls]]&lt;=5,"Low Calls", IF(tbl_Customers[[#This Row],[total_intl_calls]]&lt;=10, "Medium Calls", "High Calls"))</f>
        <v>Low Calls</v>
      </c>
      <c r="AF14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3" s="36" t="str">
        <f>IF(tbl_Customers[[#This Row],[Churn_Risk_Score]]&gt;=10,"High Risk", IF(tbl_Customers[[#This Row],[Churn_Risk_Score]]&gt;=5,"Medium Risk","Low Risk"))</f>
        <v>Low Risk</v>
      </c>
    </row>
    <row r="1474" spans="1:33" x14ac:dyDescent="0.35">
      <c r="A1474">
        <v>1473</v>
      </c>
      <c r="B1474" t="s">
        <v>44</v>
      </c>
      <c r="C1474">
        <v>225</v>
      </c>
      <c r="D1474" t="s">
        <v>21</v>
      </c>
      <c r="E1474" t="s">
        <v>22</v>
      </c>
      <c r="F1474" t="s">
        <v>22</v>
      </c>
      <c r="G1474">
        <v>0</v>
      </c>
      <c r="H1474">
        <v>182.7</v>
      </c>
      <c r="I1474">
        <v>142</v>
      </c>
      <c r="J1474">
        <v>31.06</v>
      </c>
      <c r="K1474">
        <v>246.5</v>
      </c>
      <c r="L1474">
        <v>63</v>
      </c>
      <c r="M1474">
        <v>20.95</v>
      </c>
      <c r="N1474">
        <v>218</v>
      </c>
      <c r="O1474">
        <v>103</v>
      </c>
      <c r="P1474">
        <v>9.81</v>
      </c>
      <c r="Q1474">
        <v>8.8000000000000007</v>
      </c>
      <c r="R1474">
        <v>2</v>
      </c>
      <c r="S1474">
        <v>2.38</v>
      </c>
      <c r="T1474">
        <v>1</v>
      </c>
      <c r="U1474" t="s">
        <v>22</v>
      </c>
      <c r="V1474">
        <f>IF(tbl_Customers[[#This Row],[churn]] = "yes", 1, 0)</f>
        <v>0</v>
      </c>
      <c r="W1474" t="str">
        <f>IF(tbl_Customers[[#This Row],[number_customer_service_calls]] &lt;= 1, "0-1 Calls", IF(tbl_Customers[[#This Row],[number_customer_service_calls]] &lt;= 3, "2-3 Calls", IF(tbl_Customers[[#This Row],[number_customer_service_calls]] &lt;=5, "4-5 Calls", "6+ Calls")))</f>
        <v>0-1 Calls</v>
      </c>
      <c r="X1474" t="str">
        <f>IF(tbl_Customers[[#This Row],[account_length]] &lt;= 50, "0-50", IF(tbl_Customers[[#This Row],[account_length]] &lt;=100, "51-100", IF(tbl_Customers[[#This Row],[account_length]] &lt;= 150, "101-150", "151+")))</f>
        <v>151+</v>
      </c>
      <c r="Y1474" t="str">
        <f>IF(tbl_Customers[[#This Row],[total_intl_charge]] &lt;= 3, "Low Charges", "High Charges")</f>
        <v>Low Charges</v>
      </c>
      <c r="Z1474" t="str">
        <f>IF(tbl_Customers[[#This Row],[total_eve_calls]]&lt;=80,"Low Calls",
IF(tbl_Customers[[#This Row],[total_eve_calls]]&lt;=120,"Medium Calls","High Calls"))</f>
        <v>Low Calls</v>
      </c>
      <c r="AA1474" t="str">
        <f>IF(tbl_Customers[[#This Row],[total_eve_charge]]&lt;=15,"Low Charges",
IF(tbl_Customers[[#This Row],[total_eve_charge]]&lt;=20,"Medium Charges","High Charges"))</f>
        <v>High Charges</v>
      </c>
      <c r="AB14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4" t="str">
        <f>IF(tbl_Customers[[#This Row],[number_vmail_messages]] = 0, "No Usage", IF(tbl_Customers[[#This Row],[number_vmail_messages]] &lt;= 20, "Low Usage", IF(tbl_Customers[[#This Row],[number_vmail_messages]] &lt;= 40, "Medium Usgae", "High Usage")))</f>
        <v>No Usage</v>
      </c>
      <c r="AD1474" t="str">
        <f>IF(tbl_Customers[[#This Row],[total_day_minutes]]&lt;=150,"Low Usage", IF(tbl_Customers[[#This Row],[total_day_minutes]]&lt;=200,"Medium Usage", IF(tbl_Customers[[#This Row],[total_day_minutes]]&lt;=250,"High Usage","Very High Usage")))</f>
        <v>Medium Usage</v>
      </c>
      <c r="AE1474" t="str">
        <f>IF(tbl_Customers[[#This Row],[total_intl_calls]]&lt;=5,"Low Calls", IF(tbl_Customers[[#This Row],[total_intl_calls]]&lt;=10, "Medium Calls", "High Calls"))</f>
        <v>Low Calls</v>
      </c>
      <c r="AF14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4" s="36" t="str">
        <f>IF(tbl_Customers[[#This Row],[Churn_Risk_Score]]&gt;=10,"High Risk", IF(tbl_Customers[[#This Row],[Churn_Risk_Score]]&gt;=5,"Medium Risk","Low Risk"))</f>
        <v>Low Risk</v>
      </c>
    </row>
    <row r="1475" spans="1:33" x14ac:dyDescent="0.35">
      <c r="A1475">
        <v>1474</v>
      </c>
      <c r="B1475" t="s">
        <v>36</v>
      </c>
      <c r="C1475">
        <v>181</v>
      </c>
      <c r="D1475" t="s">
        <v>21</v>
      </c>
      <c r="E1475" t="s">
        <v>23</v>
      </c>
      <c r="F1475" t="s">
        <v>22</v>
      </c>
      <c r="G1475">
        <v>0</v>
      </c>
      <c r="H1475">
        <v>161.30000000000001</v>
      </c>
      <c r="I1475">
        <v>83</v>
      </c>
      <c r="J1475">
        <v>27.42</v>
      </c>
      <c r="K1475">
        <v>124.4</v>
      </c>
      <c r="L1475">
        <v>83</v>
      </c>
      <c r="M1475">
        <v>10.57</v>
      </c>
      <c r="N1475">
        <v>262</v>
      </c>
      <c r="O1475">
        <v>98</v>
      </c>
      <c r="P1475">
        <v>11.79</v>
      </c>
      <c r="Q1475">
        <v>14.1</v>
      </c>
      <c r="R1475">
        <v>3</v>
      </c>
      <c r="S1475">
        <v>3.81</v>
      </c>
      <c r="T1475">
        <v>0</v>
      </c>
      <c r="U1475" t="s">
        <v>23</v>
      </c>
      <c r="V1475">
        <f>IF(tbl_Customers[[#This Row],[churn]] = "yes", 1, 0)</f>
        <v>1</v>
      </c>
      <c r="W1475" t="str">
        <f>IF(tbl_Customers[[#This Row],[number_customer_service_calls]] &lt;= 1, "0-1 Calls", IF(tbl_Customers[[#This Row],[number_customer_service_calls]] &lt;= 3, "2-3 Calls", IF(tbl_Customers[[#This Row],[number_customer_service_calls]] &lt;=5, "4-5 Calls", "6+ Calls")))</f>
        <v>0-1 Calls</v>
      </c>
      <c r="X1475" t="str">
        <f>IF(tbl_Customers[[#This Row],[account_length]] &lt;= 50, "0-50", IF(tbl_Customers[[#This Row],[account_length]] &lt;=100, "51-100", IF(tbl_Customers[[#This Row],[account_length]] &lt;= 150, "101-150", "151+")))</f>
        <v>151+</v>
      </c>
      <c r="Y1475" t="str">
        <f>IF(tbl_Customers[[#This Row],[total_intl_charge]] &lt;= 3, "Low Charges", "High Charges")</f>
        <v>High Charges</v>
      </c>
      <c r="Z1475" t="str">
        <f>IF(tbl_Customers[[#This Row],[total_eve_calls]]&lt;=80,"Low Calls",
IF(tbl_Customers[[#This Row],[total_eve_calls]]&lt;=120,"Medium Calls","High Calls"))</f>
        <v>Medium Calls</v>
      </c>
      <c r="AA1475" t="str">
        <f>IF(tbl_Customers[[#This Row],[total_eve_charge]]&lt;=15,"Low Charges",
IF(tbl_Customers[[#This Row],[total_eve_charge]]&lt;=20,"Medium Charges","High Charges"))</f>
        <v>Low Charges</v>
      </c>
      <c r="AB14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5" t="str">
        <f>IF(tbl_Customers[[#This Row],[number_vmail_messages]] = 0, "No Usage", IF(tbl_Customers[[#This Row],[number_vmail_messages]] &lt;= 20, "Low Usage", IF(tbl_Customers[[#This Row],[number_vmail_messages]] &lt;= 40, "Medium Usgae", "High Usage")))</f>
        <v>No Usage</v>
      </c>
      <c r="AD1475" t="str">
        <f>IF(tbl_Customers[[#This Row],[total_day_minutes]]&lt;=150,"Low Usage", IF(tbl_Customers[[#This Row],[total_day_minutes]]&lt;=200,"Medium Usage", IF(tbl_Customers[[#This Row],[total_day_minutes]]&lt;=250,"High Usage","Very High Usage")))</f>
        <v>Medium Usage</v>
      </c>
      <c r="AE1475" t="str">
        <f>IF(tbl_Customers[[#This Row],[total_intl_calls]]&lt;=5,"Low Calls", IF(tbl_Customers[[#This Row],[total_intl_calls]]&lt;=10, "Medium Calls", "High Calls"))</f>
        <v>Low Calls</v>
      </c>
      <c r="AF14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475" s="36" t="str">
        <f>IF(tbl_Customers[[#This Row],[Churn_Risk_Score]]&gt;=10,"High Risk", IF(tbl_Customers[[#This Row],[Churn_Risk_Score]]&gt;=5,"Medium Risk","Low Risk"))</f>
        <v>Medium Risk</v>
      </c>
    </row>
    <row r="1476" spans="1:33" x14ac:dyDescent="0.35">
      <c r="A1476">
        <v>1475</v>
      </c>
      <c r="B1476" t="s">
        <v>64</v>
      </c>
      <c r="C1476">
        <v>63</v>
      </c>
      <c r="D1476" t="s">
        <v>21</v>
      </c>
      <c r="E1476" t="s">
        <v>22</v>
      </c>
      <c r="F1476" t="s">
        <v>22</v>
      </c>
      <c r="G1476">
        <v>0</v>
      </c>
      <c r="H1476">
        <v>142.5</v>
      </c>
      <c r="I1476">
        <v>92</v>
      </c>
      <c r="J1476">
        <v>24.23</v>
      </c>
      <c r="K1476">
        <v>208.3</v>
      </c>
      <c r="L1476">
        <v>102</v>
      </c>
      <c r="M1476">
        <v>17.71</v>
      </c>
      <c r="N1476">
        <v>228.9</v>
      </c>
      <c r="O1476">
        <v>120</v>
      </c>
      <c r="P1476">
        <v>10.3</v>
      </c>
      <c r="Q1476">
        <v>7.5</v>
      </c>
      <c r="R1476">
        <v>2</v>
      </c>
      <c r="S1476">
        <v>2.0299999999999998</v>
      </c>
      <c r="T1476">
        <v>2</v>
      </c>
      <c r="U1476" t="s">
        <v>22</v>
      </c>
      <c r="V1476">
        <f>IF(tbl_Customers[[#This Row],[churn]] = "yes", 1, 0)</f>
        <v>0</v>
      </c>
      <c r="W1476" t="str">
        <f>IF(tbl_Customers[[#This Row],[number_customer_service_calls]] &lt;= 1, "0-1 Calls", IF(tbl_Customers[[#This Row],[number_customer_service_calls]] &lt;= 3, "2-3 Calls", IF(tbl_Customers[[#This Row],[number_customer_service_calls]] &lt;=5, "4-5 Calls", "6+ Calls")))</f>
        <v>2-3 Calls</v>
      </c>
      <c r="X1476" t="str">
        <f>IF(tbl_Customers[[#This Row],[account_length]] &lt;= 50, "0-50", IF(tbl_Customers[[#This Row],[account_length]] &lt;=100, "51-100", IF(tbl_Customers[[#This Row],[account_length]] &lt;= 150, "101-150", "151+")))</f>
        <v>51-100</v>
      </c>
      <c r="Y1476" t="str">
        <f>IF(tbl_Customers[[#This Row],[total_intl_charge]] &lt;= 3, "Low Charges", "High Charges")</f>
        <v>Low Charges</v>
      </c>
      <c r="Z1476" t="str">
        <f>IF(tbl_Customers[[#This Row],[total_eve_calls]]&lt;=80,"Low Calls",
IF(tbl_Customers[[#This Row],[total_eve_calls]]&lt;=120,"Medium Calls","High Calls"))</f>
        <v>Medium Calls</v>
      </c>
      <c r="AA1476" t="str">
        <f>IF(tbl_Customers[[#This Row],[total_eve_charge]]&lt;=15,"Low Charges",
IF(tbl_Customers[[#This Row],[total_eve_charge]]&lt;=20,"Medium Charges","High Charges"))</f>
        <v>Medium Charges</v>
      </c>
      <c r="AB14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76" t="str">
        <f>IF(tbl_Customers[[#This Row],[number_vmail_messages]] = 0, "No Usage", IF(tbl_Customers[[#This Row],[number_vmail_messages]] &lt;= 20, "Low Usage", IF(tbl_Customers[[#This Row],[number_vmail_messages]] &lt;= 40, "Medium Usgae", "High Usage")))</f>
        <v>No Usage</v>
      </c>
      <c r="AD1476" t="str">
        <f>IF(tbl_Customers[[#This Row],[total_day_minutes]]&lt;=150,"Low Usage", IF(tbl_Customers[[#This Row],[total_day_minutes]]&lt;=200,"Medium Usage", IF(tbl_Customers[[#This Row],[total_day_minutes]]&lt;=250,"High Usage","Very High Usage")))</f>
        <v>Low Usage</v>
      </c>
      <c r="AE1476" t="str">
        <f>IF(tbl_Customers[[#This Row],[total_intl_calls]]&lt;=5,"Low Calls", IF(tbl_Customers[[#This Row],[total_intl_calls]]&lt;=10, "Medium Calls", "High Calls"))</f>
        <v>Low Calls</v>
      </c>
      <c r="AF14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6" s="36" t="str">
        <f>IF(tbl_Customers[[#This Row],[Churn_Risk_Score]]&gt;=10,"High Risk", IF(tbl_Customers[[#This Row],[Churn_Risk_Score]]&gt;=5,"Medium Risk","Low Risk"))</f>
        <v>Low Risk</v>
      </c>
    </row>
    <row r="1477" spans="1:33" x14ac:dyDescent="0.35">
      <c r="A1477">
        <v>1476</v>
      </c>
      <c r="B1477" t="s">
        <v>58</v>
      </c>
      <c r="C1477">
        <v>54</v>
      </c>
      <c r="D1477" t="s">
        <v>21</v>
      </c>
      <c r="E1477" t="s">
        <v>23</v>
      </c>
      <c r="F1477" t="s">
        <v>22</v>
      </c>
      <c r="G1477">
        <v>0</v>
      </c>
      <c r="H1477">
        <v>190.5</v>
      </c>
      <c r="I1477">
        <v>108</v>
      </c>
      <c r="J1477">
        <v>32.39</v>
      </c>
      <c r="K1477">
        <v>259.7</v>
      </c>
      <c r="L1477">
        <v>108</v>
      </c>
      <c r="M1477">
        <v>22.07</v>
      </c>
      <c r="N1477">
        <v>141.5</v>
      </c>
      <c r="O1477">
        <v>111</v>
      </c>
      <c r="P1477">
        <v>6.37</v>
      </c>
      <c r="Q1477">
        <v>9.6999999999999993</v>
      </c>
      <c r="R1477">
        <v>2</v>
      </c>
      <c r="S1477">
        <v>2.62</v>
      </c>
      <c r="T1477">
        <v>2</v>
      </c>
      <c r="U1477" t="s">
        <v>23</v>
      </c>
      <c r="V1477">
        <f>IF(tbl_Customers[[#This Row],[churn]] = "yes", 1, 0)</f>
        <v>1</v>
      </c>
      <c r="W1477" t="str">
        <f>IF(tbl_Customers[[#This Row],[number_customer_service_calls]] &lt;= 1, "0-1 Calls", IF(tbl_Customers[[#This Row],[number_customer_service_calls]] &lt;= 3, "2-3 Calls", IF(tbl_Customers[[#This Row],[number_customer_service_calls]] &lt;=5, "4-5 Calls", "6+ Calls")))</f>
        <v>2-3 Calls</v>
      </c>
      <c r="X1477" t="str">
        <f>IF(tbl_Customers[[#This Row],[account_length]] &lt;= 50, "0-50", IF(tbl_Customers[[#This Row],[account_length]] &lt;=100, "51-100", IF(tbl_Customers[[#This Row],[account_length]] &lt;= 150, "101-150", "151+")))</f>
        <v>51-100</v>
      </c>
      <c r="Y1477" t="str">
        <f>IF(tbl_Customers[[#This Row],[total_intl_charge]] &lt;= 3, "Low Charges", "High Charges")</f>
        <v>Low Charges</v>
      </c>
      <c r="Z1477" t="str">
        <f>IF(tbl_Customers[[#This Row],[total_eve_calls]]&lt;=80,"Low Calls",
IF(tbl_Customers[[#This Row],[total_eve_calls]]&lt;=120,"Medium Calls","High Calls"))</f>
        <v>Medium Calls</v>
      </c>
      <c r="AA1477" t="str">
        <f>IF(tbl_Customers[[#This Row],[total_eve_charge]]&lt;=15,"Low Charges",
IF(tbl_Customers[[#This Row],[total_eve_charge]]&lt;=20,"Medium Charges","High Charges"))</f>
        <v>High Charges</v>
      </c>
      <c r="AB14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7" t="str">
        <f>IF(tbl_Customers[[#This Row],[number_vmail_messages]] = 0, "No Usage", IF(tbl_Customers[[#This Row],[number_vmail_messages]] &lt;= 20, "Low Usage", IF(tbl_Customers[[#This Row],[number_vmail_messages]] &lt;= 40, "Medium Usgae", "High Usage")))</f>
        <v>No Usage</v>
      </c>
      <c r="AD1477" t="str">
        <f>IF(tbl_Customers[[#This Row],[total_day_minutes]]&lt;=150,"Low Usage", IF(tbl_Customers[[#This Row],[total_day_minutes]]&lt;=200,"Medium Usage", IF(tbl_Customers[[#This Row],[total_day_minutes]]&lt;=250,"High Usage","Very High Usage")))</f>
        <v>Medium Usage</v>
      </c>
      <c r="AE1477" t="str">
        <f>IF(tbl_Customers[[#This Row],[total_intl_calls]]&lt;=5,"Low Calls", IF(tbl_Customers[[#This Row],[total_intl_calls]]&lt;=10, "Medium Calls", "High Calls"))</f>
        <v>Low Calls</v>
      </c>
      <c r="AF14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77" s="36" t="str">
        <f>IF(tbl_Customers[[#This Row],[Churn_Risk_Score]]&gt;=10,"High Risk", IF(tbl_Customers[[#This Row],[Churn_Risk_Score]]&gt;=5,"Medium Risk","Low Risk"))</f>
        <v>Low Risk</v>
      </c>
    </row>
    <row r="1478" spans="1:33" x14ac:dyDescent="0.35">
      <c r="A1478">
        <v>1477</v>
      </c>
      <c r="B1478" t="s">
        <v>29</v>
      </c>
      <c r="C1478">
        <v>80</v>
      </c>
      <c r="D1478" t="s">
        <v>25</v>
      </c>
      <c r="E1478" t="s">
        <v>23</v>
      </c>
      <c r="F1478" t="s">
        <v>23</v>
      </c>
      <c r="G1478">
        <v>15</v>
      </c>
      <c r="H1478">
        <v>159.30000000000001</v>
      </c>
      <c r="I1478">
        <v>110</v>
      </c>
      <c r="J1478">
        <v>27.08</v>
      </c>
      <c r="K1478">
        <v>170.6</v>
      </c>
      <c r="L1478">
        <v>120</v>
      </c>
      <c r="M1478">
        <v>14.5</v>
      </c>
      <c r="N1478">
        <v>141.19999999999999</v>
      </c>
      <c r="O1478">
        <v>82</v>
      </c>
      <c r="P1478">
        <v>6.35</v>
      </c>
      <c r="Q1478">
        <v>11.9</v>
      </c>
      <c r="R1478">
        <v>5</v>
      </c>
      <c r="S1478">
        <v>3.21</v>
      </c>
      <c r="T1478">
        <v>1</v>
      </c>
      <c r="U1478" t="s">
        <v>22</v>
      </c>
      <c r="V1478">
        <f>IF(tbl_Customers[[#This Row],[churn]] = "yes", 1, 0)</f>
        <v>0</v>
      </c>
      <c r="W1478" t="str">
        <f>IF(tbl_Customers[[#This Row],[number_customer_service_calls]] &lt;= 1, "0-1 Calls", IF(tbl_Customers[[#This Row],[number_customer_service_calls]] &lt;= 3, "2-3 Calls", IF(tbl_Customers[[#This Row],[number_customer_service_calls]] &lt;=5, "4-5 Calls", "6+ Calls")))</f>
        <v>0-1 Calls</v>
      </c>
      <c r="X1478" t="str">
        <f>IF(tbl_Customers[[#This Row],[account_length]] &lt;= 50, "0-50", IF(tbl_Customers[[#This Row],[account_length]] &lt;=100, "51-100", IF(tbl_Customers[[#This Row],[account_length]] &lt;= 150, "101-150", "151+")))</f>
        <v>51-100</v>
      </c>
      <c r="Y1478" t="str">
        <f>IF(tbl_Customers[[#This Row],[total_intl_charge]] &lt;= 3, "Low Charges", "High Charges")</f>
        <v>High Charges</v>
      </c>
      <c r="Z1478" t="str">
        <f>IF(tbl_Customers[[#This Row],[total_eve_calls]]&lt;=80,"Low Calls",
IF(tbl_Customers[[#This Row],[total_eve_calls]]&lt;=120,"Medium Calls","High Calls"))</f>
        <v>Medium Calls</v>
      </c>
      <c r="AA1478" t="str">
        <f>IF(tbl_Customers[[#This Row],[total_eve_charge]]&lt;=15,"Low Charges",
IF(tbl_Customers[[#This Row],[total_eve_charge]]&lt;=20,"Medium Charges","High Charges"))</f>
        <v>Low Charges</v>
      </c>
      <c r="AB14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8" t="str">
        <f>IF(tbl_Customers[[#This Row],[number_vmail_messages]] = 0, "No Usage", IF(tbl_Customers[[#This Row],[number_vmail_messages]] &lt;= 20, "Low Usage", IF(tbl_Customers[[#This Row],[number_vmail_messages]] &lt;= 40, "Medium Usgae", "High Usage")))</f>
        <v>Low Usage</v>
      </c>
      <c r="AD1478" t="str">
        <f>IF(tbl_Customers[[#This Row],[total_day_minutes]]&lt;=150,"Low Usage", IF(tbl_Customers[[#This Row],[total_day_minutes]]&lt;=200,"Medium Usage", IF(tbl_Customers[[#This Row],[total_day_minutes]]&lt;=250,"High Usage","Very High Usage")))</f>
        <v>Medium Usage</v>
      </c>
      <c r="AE1478" t="str">
        <f>IF(tbl_Customers[[#This Row],[total_intl_calls]]&lt;=5,"Low Calls", IF(tbl_Customers[[#This Row],[total_intl_calls]]&lt;=10, "Medium Calls", "High Calls"))</f>
        <v>Low Calls</v>
      </c>
      <c r="AF14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478" s="36" t="str">
        <f>IF(tbl_Customers[[#This Row],[Churn_Risk_Score]]&gt;=10,"High Risk", IF(tbl_Customers[[#This Row],[Churn_Risk_Score]]&gt;=5,"Medium Risk","Low Risk"))</f>
        <v>Medium Risk</v>
      </c>
    </row>
    <row r="1479" spans="1:33" x14ac:dyDescent="0.35">
      <c r="A1479">
        <v>1478</v>
      </c>
      <c r="B1479" t="s">
        <v>58</v>
      </c>
      <c r="C1479">
        <v>118</v>
      </c>
      <c r="D1479" t="s">
        <v>25</v>
      </c>
      <c r="E1479" t="s">
        <v>23</v>
      </c>
      <c r="F1479" t="s">
        <v>23</v>
      </c>
      <c r="G1479">
        <v>39</v>
      </c>
      <c r="H1479">
        <v>153.80000000000001</v>
      </c>
      <c r="I1479">
        <v>106</v>
      </c>
      <c r="J1479">
        <v>26.15</v>
      </c>
      <c r="K1479">
        <v>123.3</v>
      </c>
      <c r="L1479">
        <v>111</v>
      </c>
      <c r="M1479">
        <v>10.48</v>
      </c>
      <c r="N1479">
        <v>117.8</v>
      </c>
      <c r="O1479">
        <v>103</v>
      </c>
      <c r="P1479">
        <v>5.3</v>
      </c>
      <c r="Q1479">
        <v>9.1999999999999993</v>
      </c>
      <c r="R1479">
        <v>6</v>
      </c>
      <c r="S1479">
        <v>2.48</v>
      </c>
      <c r="T1479">
        <v>1</v>
      </c>
      <c r="U1479" t="s">
        <v>22</v>
      </c>
      <c r="V1479">
        <f>IF(tbl_Customers[[#This Row],[churn]] = "yes", 1, 0)</f>
        <v>0</v>
      </c>
      <c r="W1479" t="str">
        <f>IF(tbl_Customers[[#This Row],[number_customer_service_calls]] &lt;= 1, "0-1 Calls", IF(tbl_Customers[[#This Row],[number_customer_service_calls]] &lt;= 3, "2-3 Calls", IF(tbl_Customers[[#This Row],[number_customer_service_calls]] &lt;=5, "4-5 Calls", "6+ Calls")))</f>
        <v>0-1 Calls</v>
      </c>
      <c r="X1479" t="str">
        <f>IF(tbl_Customers[[#This Row],[account_length]] &lt;= 50, "0-50", IF(tbl_Customers[[#This Row],[account_length]] &lt;=100, "51-100", IF(tbl_Customers[[#This Row],[account_length]] &lt;= 150, "101-150", "151+")))</f>
        <v>101-150</v>
      </c>
      <c r="Y1479" t="str">
        <f>IF(tbl_Customers[[#This Row],[total_intl_charge]] &lt;= 3, "Low Charges", "High Charges")</f>
        <v>Low Charges</v>
      </c>
      <c r="Z1479" t="str">
        <f>IF(tbl_Customers[[#This Row],[total_eve_calls]]&lt;=80,"Low Calls",
IF(tbl_Customers[[#This Row],[total_eve_calls]]&lt;=120,"Medium Calls","High Calls"))</f>
        <v>Medium Calls</v>
      </c>
      <c r="AA1479" t="str">
        <f>IF(tbl_Customers[[#This Row],[total_eve_charge]]&lt;=15,"Low Charges",
IF(tbl_Customers[[#This Row],[total_eve_charge]]&lt;=20,"Medium Charges","High Charges"))</f>
        <v>Low Charges</v>
      </c>
      <c r="AB14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79" t="str">
        <f>IF(tbl_Customers[[#This Row],[number_vmail_messages]] = 0, "No Usage", IF(tbl_Customers[[#This Row],[number_vmail_messages]] &lt;= 20, "Low Usage", IF(tbl_Customers[[#This Row],[number_vmail_messages]] &lt;= 40, "Medium Usgae", "High Usage")))</f>
        <v>Medium Usgae</v>
      </c>
      <c r="AD1479" t="str">
        <f>IF(tbl_Customers[[#This Row],[total_day_minutes]]&lt;=150,"Low Usage", IF(tbl_Customers[[#This Row],[total_day_minutes]]&lt;=200,"Medium Usage", IF(tbl_Customers[[#This Row],[total_day_minutes]]&lt;=250,"High Usage","Very High Usage")))</f>
        <v>Medium Usage</v>
      </c>
      <c r="AE1479" t="str">
        <f>IF(tbl_Customers[[#This Row],[total_intl_calls]]&lt;=5,"Low Calls", IF(tbl_Customers[[#This Row],[total_intl_calls]]&lt;=10, "Medium Calls", "High Calls"))</f>
        <v>Medium Calls</v>
      </c>
      <c r="AF14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79" s="36" t="str">
        <f>IF(tbl_Customers[[#This Row],[Churn_Risk_Score]]&gt;=10,"High Risk", IF(tbl_Customers[[#This Row],[Churn_Risk_Score]]&gt;=5,"Medium Risk","Low Risk"))</f>
        <v>Low Risk</v>
      </c>
    </row>
    <row r="1480" spans="1:33" x14ac:dyDescent="0.35">
      <c r="A1480">
        <v>1479</v>
      </c>
      <c r="B1480" t="s">
        <v>24</v>
      </c>
      <c r="C1480">
        <v>42</v>
      </c>
      <c r="D1480" t="s">
        <v>25</v>
      </c>
      <c r="E1480" t="s">
        <v>23</v>
      </c>
      <c r="F1480" t="s">
        <v>22</v>
      </c>
      <c r="G1480">
        <v>0</v>
      </c>
      <c r="H1480">
        <v>180.7</v>
      </c>
      <c r="I1480">
        <v>127</v>
      </c>
      <c r="J1480">
        <v>30.72</v>
      </c>
      <c r="K1480">
        <v>174.6</v>
      </c>
      <c r="L1480">
        <v>94</v>
      </c>
      <c r="M1480">
        <v>14.84</v>
      </c>
      <c r="N1480">
        <v>165.3</v>
      </c>
      <c r="O1480">
        <v>114</v>
      </c>
      <c r="P1480">
        <v>7.44</v>
      </c>
      <c r="Q1480">
        <v>12</v>
      </c>
      <c r="R1480">
        <v>6</v>
      </c>
      <c r="S1480">
        <v>3.24</v>
      </c>
      <c r="T1480">
        <v>2</v>
      </c>
      <c r="U1480" t="s">
        <v>22</v>
      </c>
      <c r="V1480">
        <f>IF(tbl_Customers[[#This Row],[churn]] = "yes", 1, 0)</f>
        <v>0</v>
      </c>
      <c r="W1480" t="str">
        <f>IF(tbl_Customers[[#This Row],[number_customer_service_calls]] &lt;= 1, "0-1 Calls", IF(tbl_Customers[[#This Row],[number_customer_service_calls]] &lt;= 3, "2-3 Calls", IF(tbl_Customers[[#This Row],[number_customer_service_calls]] &lt;=5, "4-5 Calls", "6+ Calls")))</f>
        <v>2-3 Calls</v>
      </c>
      <c r="X1480" t="str">
        <f>IF(tbl_Customers[[#This Row],[account_length]] &lt;= 50, "0-50", IF(tbl_Customers[[#This Row],[account_length]] &lt;=100, "51-100", IF(tbl_Customers[[#This Row],[account_length]] &lt;= 150, "101-150", "151+")))</f>
        <v>0-50</v>
      </c>
      <c r="Y1480" t="str">
        <f>IF(tbl_Customers[[#This Row],[total_intl_charge]] &lt;= 3, "Low Charges", "High Charges")</f>
        <v>High Charges</v>
      </c>
      <c r="Z1480" t="str">
        <f>IF(tbl_Customers[[#This Row],[total_eve_calls]]&lt;=80,"Low Calls",
IF(tbl_Customers[[#This Row],[total_eve_calls]]&lt;=120,"Medium Calls","High Calls"))</f>
        <v>Medium Calls</v>
      </c>
      <c r="AA1480" t="str">
        <f>IF(tbl_Customers[[#This Row],[total_eve_charge]]&lt;=15,"Low Charges",
IF(tbl_Customers[[#This Row],[total_eve_charge]]&lt;=20,"Medium Charges","High Charges"))</f>
        <v>Low Charges</v>
      </c>
      <c r="AB14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0" t="str">
        <f>IF(tbl_Customers[[#This Row],[number_vmail_messages]] = 0, "No Usage", IF(tbl_Customers[[#This Row],[number_vmail_messages]] &lt;= 20, "Low Usage", IF(tbl_Customers[[#This Row],[number_vmail_messages]] &lt;= 40, "Medium Usgae", "High Usage")))</f>
        <v>No Usage</v>
      </c>
      <c r="AD1480" t="str">
        <f>IF(tbl_Customers[[#This Row],[total_day_minutes]]&lt;=150,"Low Usage", IF(tbl_Customers[[#This Row],[total_day_minutes]]&lt;=200,"Medium Usage", IF(tbl_Customers[[#This Row],[total_day_minutes]]&lt;=250,"High Usage","Very High Usage")))</f>
        <v>Medium Usage</v>
      </c>
      <c r="AE1480" t="str">
        <f>IF(tbl_Customers[[#This Row],[total_intl_calls]]&lt;=5,"Low Calls", IF(tbl_Customers[[#This Row],[total_intl_calls]]&lt;=10, "Medium Calls", "High Calls"))</f>
        <v>Medium Calls</v>
      </c>
      <c r="AF14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480" s="36" t="str">
        <f>IF(tbl_Customers[[#This Row],[Churn_Risk_Score]]&gt;=10,"High Risk", IF(tbl_Customers[[#This Row],[Churn_Risk_Score]]&gt;=5,"Medium Risk","Low Risk"))</f>
        <v>Medium Risk</v>
      </c>
    </row>
    <row r="1481" spans="1:33" x14ac:dyDescent="0.35">
      <c r="A1481">
        <v>1480</v>
      </c>
      <c r="B1481" t="s">
        <v>20</v>
      </c>
      <c r="C1481">
        <v>134</v>
      </c>
      <c r="D1481" t="s">
        <v>25</v>
      </c>
      <c r="E1481" t="s">
        <v>22</v>
      </c>
      <c r="F1481" t="s">
        <v>22</v>
      </c>
      <c r="G1481">
        <v>0</v>
      </c>
      <c r="H1481">
        <v>202.7</v>
      </c>
      <c r="I1481">
        <v>105</v>
      </c>
      <c r="J1481">
        <v>34.46</v>
      </c>
      <c r="K1481">
        <v>224.9</v>
      </c>
      <c r="L1481">
        <v>90</v>
      </c>
      <c r="M1481">
        <v>19.12</v>
      </c>
      <c r="N1481">
        <v>253.9</v>
      </c>
      <c r="O1481">
        <v>108</v>
      </c>
      <c r="P1481">
        <v>11.43</v>
      </c>
      <c r="Q1481">
        <v>12.1</v>
      </c>
      <c r="R1481">
        <v>7</v>
      </c>
      <c r="S1481">
        <v>3.27</v>
      </c>
      <c r="T1481">
        <v>0</v>
      </c>
      <c r="U1481" t="s">
        <v>22</v>
      </c>
      <c r="V1481">
        <f>IF(tbl_Customers[[#This Row],[churn]] = "yes", 1, 0)</f>
        <v>0</v>
      </c>
      <c r="W1481" t="str">
        <f>IF(tbl_Customers[[#This Row],[number_customer_service_calls]] &lt;= 1, "0-1 Calls", IF(tbl_Customers[[#This Row],[number_customer_service_calls]] &lt;= 3, "2-3 Calls", IF(tbl_Customers[[#This Row],[number_customer_service_calls]] &lt;=5, "4-5 Calls", "6+ Calls")))</f>
        <v>0-1 Calls</v>
      </c>
      <c r="X1481" t="str">
        <f>IF(tbl_Customers[[#This Row],[account_length]] &lt;= 50, "0-50", IF(tbl_Customers[[#This Row],[account_length]] &lt;=100, "51-100", IF(tbl_Customers[[#This Row],[account_length]] &lt;= 150, "101-150", "151+")))</f>
        <v>101-150</v>
      </c>
      <c r="Y1481" t="str">
        <f>IF(tbl_Customers[[#This Row],[total_intl_charge]] &lt;= 3, "Low Charges", "High Charges")</f>
        <v>High Charges</v>
      </c>
      <c r="Z1481" t="str">
        <f>IF(tbl_Customers[[#This Row],[total_eve_calls]]&lt;=80,"Low Calls",
IF(tbl_Customers[[#This Row],[total_eve_calls]]&lt;=120,"Medium Calls","High Calls"))</f>
        <v>Medium Calls</v>
      </c>
      <c r="AA1481" t="str">
        <f>IF(tbl_Customers[[#This Row],[total_eve_charge]]&lt;=15,"Low Charges",
IF(tbl_Customers[[#This Row],[total_eve_charge]]&lt;=20,"Medium Charges","High Charges"))</f>
        <v>Medium Charges</v>
      </c>
      <c r="AB14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1" t="str">
        <f>IF(tbl_Customers[[#This Row],[number_vmail_messages]] = 0, "No Usage", IF(tbl_Customers[[#This Row],[number_vmail_messages]] &lt;= 20, "Low Usage", IF(tbl_Customers[[#This Row],[number_vmail_messages]] &lt;= 40, "Medium Usgae", "High Usage")))</f>
        <v>No Usage</v>
      </c>
      <c r="AD1481" t="str">
        <f>IF(tbl_Customers[[#This Row],[total_day_minutes]]&lt;=150,"Low Usage", IF(tbl_Customers[[#This Row],[total_day_minutes]]&lt;=200,"Medium Usage", IF(tbl_Customers[[#This Row],[total_day_minutes]]&lt;=250,"High Usage","Very High Usage")))</f>
        <v>High Usage</v>
      </c>
      <c r="AE1481" t="str">
        <f>IF(tbl_Customers[[#This Row],[total_intl_calls]]&lt;=5,"Low Calls", IF(tbl_Customers[[#This Row],[total_intl_calls]]&lt;=10, "Medium Calls", "High Calls"))</f>
        <v>Medium Calls</v>
      </c>
      <c r="AF14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81" s="36" t="str">
        <f>IF(tbl_Customers[[#This Row],[Churn_Risk_Score]]&gt;=10,"High Risk", IF(tbl_Customers[[#This Row],[Churn_Risk_Score]]&gt;=5,"Medium Risk","Low Risk"))</f>
        <v>Low Risk</v>
      </c>
    </row>
    <row r="1482" spans="1:33" x14ac:dyDescent="0.35">
      <c r="A1482">
        <v>1481</v>
      </c>
      <c r="B1482" t="s">
        <v>39</v>
      </c>
      <c r="C1482">
        <v>66</v>
      </c>
      <c r="D1482" t="s">
        <v>21</v>
      </c>
      <c r="E1482" t="s">
        <v>22</v>
      </c>
      <c r="F1482" t="s">
        <v>23</v>
      </c>
      <c r="G1482">
        <v>35</v>
      </c>
      <c r="H1482">
        <v>190.8</v>
      </c>
      <c r="I1482">
        <v>100</v>
      </c>
      <c r="J1482">
        <v>32.44</v>
      </c>
      <c r="K1482">
        <v>261.3</v>
      </c>
      <c r="L1482">
        <v>93</v>
      </c>
      <c r="M1482">
        <v>22.21</v>
      </c>
      <c r="N1482">
        <v>209.5</v>
      </c>
      <c r="O1482">
        <v>108</v>
      </c>
      <c r="P1482">
        <v>9.43</v>
      </c>
      <c r="Q1482">
        <v>8.9</v>
      </c>
      <c r="R1482">
        <v>6</v>
      </c>
      <c r="S1482">
        <v>2.4</v>
      </c>
      <c r="T1482">
        <v>0</v>
      </c>
      <c r="U1482" t="s">
        <v>22</v>
      </c>
      <c r="V1482">
        <f>IF(tbl_Customers[[#This Row],[churn]] = "yes", 1, 0)</f>
        <v>0</v>
      </c>
      <c r="W1482" t="str">
        <f>IF(tbl_Customers[[#This Row],[number_customer_service_calls]] &lt;= 1, "0-1 Calls", IF(tbl_Customers[[#This Row],[number_customer_service_calls]] &lt;= 3, "2-3 Calls", IF(tbl_Customers[[#This Row],[number_customer_service_calls]] &lt;=5, "4-5 Calls", "6+ Calls")))</f>
        <v>0-1 Calls</v>
      </c>
      <c r="X1482" t="str">
        <f>IF(tbl_Customers[[#This Row],[account_length]] &lt;= 50, "0-50", IF(tbl_Customers[[#This Row],[account_length]] &lt;=100, "51-100", IF(tbl_Customers[[#This Row],[account_length]] &lt;= 150, "101-150", "151+")))</f>
        <v>51-100</v>
      </c>
      <c r="Y1482" t="str">
        <f>IF(tbl_Customers[[#This Row],[total_intl_charge]] &lt;= 3, "Low Charges", "High Charges")</f>
        <v>Low Charges</v>
      </c>
      <c r="Z1482" t="str">
        <f>IF(tbl_Customers[[#This Row],[total_eve_calls]]&lt;=80,"Low Calls",
IF(tbl_Customers[[#This Row],[total_eve_calls]]&lt;=120,"Medium Calls","High Calls"))</f>
        <v>Medium Calls</v>
      </c>
      <c r="AA1482" t="str">
        <f>IF(tbl_Customers[[#This Row],[total_eve_charge]]&lt;=15,"Low Charges",
IF(tbl_Customers[[#This Row],[total_eve_charge]]&lt;=20,"Medium Charges","High Charges"))</f>
        <v>High Charges</v>
      </c>
      <c r="AB14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2" t="str">
        <f>IF(tbl_Customers[[#This Row],[number_vmail_messages]] = 0, "No Usage", IF(tbl_Customers[[#This Row],[number_vmail_messages]] &lt;= 20, "Low Usage", IF(tbl_Customers[[#This Row],[number_vmail_messages]] &lt;= 40, "Medium Usgae", "High Usage")))</f>
        <v>Medium Usgae</v>
      </c>
      <c r="AD1482" t="str">
        <f>IF(tbl_Customers[[#This Row],[total_day_minutes]]&lt;=150,"Low Usage", IF(tbl_Customers[[#This Row],[total_day_minutes]]&lt;=200,"Medium Usage", IF(tbl_Customers[[#This Row],[total_day_minutes]]&lt;=250,"High Usage","Very High Usage")))</f>
        <v>Medium Usage</v>
      </c>
      <c r="AE1482" t="str">
        <f>IF(tbl_Customers[[#This Row],[total_intl_calls]]&lt;=5,"Low Calls", IF(tbl_Customers[[#This Row],[total_intl_calls]]&lt;=10, "Medium Calls", "High Calls"))</f>
        <v>Medium Calls</v>
      </c>
      <c r="AF14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82" s="36" t="str">
        <f>IF(tbl_Customers[[#This Row],[Churn_Risk_Score]]&gt;=10,"High Risk", IF(tbl_Customers[[#This Row],[Churn_Risk_Score]]&gt;=5,"Medium Risk","Low Risk"))</f>
        <v>Low Risk</v>
      </c>
    </row>
    <row r="1483" spans="1:33" x14ac:dyDescent="0.35">
      <c r="A1483">
        <v>1482</v>
      </c>
      <c r="B1483" t="s">
        <v>71</v>
      </c>
      <c r="C1483">
        <v>127</v>
      </c>
      <c r="D1483" t="s">
        <v>21</v>
      </c>
      <c r="E1483" t="s">
        <v>22</v>
      </c>
      <c r="F1483" t="s">
        <v>23</v>
      </c>
      <c r="G1483">
        <v>28</v>
      </c>
      <c r="H1483">
        <v>235.6</v>
      </c>
      <c r="I1483">
        <v>124</v>
      </c>
      <c r="J1483">
        <v>40.049999999999997</v>
      </c>
      <c r="K1483">
        <v>236.8</v>
      </c>
      <c r="L1483">
        <v>113</v>
      </c>
      <c r="M1483">
        <v>20.13</v>
      </c>
      <c r="N1483">
        <v>241.2</v>
      </c>
      <c r="O1483">
        <v>127</v>
      </c>
      <c r="P1483">
        <v>10.85</v>
      </c>
      <c r="Q1483">
        <v>7.7</v>
      </c>
      <c r="R1483">
        <v>2</v>
      </c>
      <c r="S1483">
        <v>2.08</v>
      </c>
      <c r="T1483">
        <v>1</v>
      </c>
      <c r="U1483" t="s">
        <v>22</v>
      </c>
      <c r="V1483">
        <f>IF(tbl_Customers[[#This Row],[churn]] = "yes", 1, 0)</f>
        <v>0</v>
      </c>
      <c r="W1483" t="str">
        <f>IF(tbl_Customers[[#This Row],[number_customer_service_calls]] &lt;= 1, "0-1 Calls", IF(tbl_Customers[[#This Row],[number_customer_service_calls]] &lt;= 3, "2-3 Calls", IF(tbl_Customers[[#This Row],[number_customer_service_calls]] &lt;=5, "4-5 Calls", "6+ Calls")))</f>
        <v>0-1 Calls</v>
      </c>
      <c r="X1483" t="str">
        <f>IF(tbl_Customers[[#This Row],[account_length]] &lt;= 50, "0-50", IF(tbl_Customers[[#This Row],[account_length]] &lt;=100, "51-100", IF(tbl_Customers[[#This Row],[account_length]] &lt;= 150, "101-150", "151+")))</f>
        <v>101-150</v>
      </c>
      <c r="Y1483" t="str">
        <f>IF(tbl_Customers[[#This Row],[total_intl_charge]] &lt;= 3, "Low Charges", "High Charges")</f>
        <v>Low Charges</v>
      </c>
      <c r="Z1483" t="str">
        <f>IF(tbl_Customers[[#This Row],[total_eve_calls]]&lt;=80,"Low Calls",
IF(tbl_Customers[[#This Row],[total_eve_calls]]&lt;=120,"Medium Calls","High Calls"))</f>
        <v>Medium Calls</v>
      </c>
      <c r="AA1483" t="str">
        <f>IF(tbl_Customers[[#This Row],[total_eve_charge]]&lt;=15,"Low Charges",
IF(tbl_Customers[[#This Row],[total_eve_charge]]&lt;=20,"Medium Charges","High Charges"))</f>
        <v>High Charges</v>
      </c>
      <c r="AB14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3" t="str">
        <f>IF(tbl_Customers[[#This Row],[number_vmail_messages]] = 0, "No Usage", IF(tbl_Customers[[#This Row],[number_vmail_messages]] &lt;= 20, "Low Usage", IF(tbl_Customers[[#This Row],[number_vmail_messages]] &lt;= 40, "Medium Usgae", "High Usage")))</f>
        <v>Medium Usgae</v>
      </c>
      <c r="AD1483" t="str">
        <f>IF(tbl_Customers[[#This Row],[total_day_minutes]]&lt;=150,"Low Usage", IF(tbl_Customers[[#This Row],[total_day_minutes]]&lt;=200,"Medium Usage", IF(tbl_Customers[[#This Row],[total_day_minutes]]&lt;=250,"High Usage","Very High Usage")))</f>
        <v>High Usage</v>
      </c>
      <c r="AE1483" t="str">
        <f>IF(tbl_Customers[[#This Row],[total_intl_calls]]&lt;=5,"Low Calls", IF(tbl_Customers[[#This Row],[total_intl_calls]]&lt;=10, "Medium Calls", "High Calls"))</f>
        <v>Low Calls</v>
      </c>
      <c r="AF14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83" s="36" t="str">
        <f>IF(tbl_Customers[[#This Row],[Churn_Risk_Score]]&gt;=10,"High Risk", IF(tbl_Customers[[#This Row],[Churn_Risk_Score]]&gt;=5,"Medium Risk","Low Risk"))</f>
        <v>Low Risk</v>
      </c>
    </row>
    <row r="1484" spans="1:33" x14ac:dyDescent="0.35">
      <c r="A1484">
        <v>1483</v>
      </c>
      <c r="B1484" t="s">
        <v>45</v>
      </c>
      <c r="C1484">
        <v>146</v>
      </c>
      <c r="D1484" t="s">
        <v>28</v>
      </c>
      <c r="E1484" t="s">
        <v>22</v>
      </c>
      <c r="F1484" t="s">
        <v>22</v>
      </c>
      <c r="G1484">
        <v>0</v>
      </c>
      <c r="H1484">
        <v>189.3</v>
      </c>
      <c r="I1484">
        <v>77</v>
      </c>
      <c r="J1484">
        <v>32.18</v>
      </c>
      <c r="K1484">
        <v>155.9</v>
      </c>
      <c r="L1484">
        <v>128</v>
      </c>
      <c r="M1484">
        <v>13.25</v>
      </c>
      <c r="N1484">
        <v>186</v>
      </c>
      <c r="O1484">
        <v>83</v>
      </c>
      <c r="P1484">
        <v>8.3699999999999992</v>
      </c>
      <c r="Q1484">
        <v>7.4</v>
      </c>
      <c r="R1484">
        <v>3</v>
      </c>
      <c r="S1484">
        <v>2</v>
      </c>
      <c r="T1484">
        <v>0</v>
      </c>
      <c r="U1484" t="s">
        <v>22</v>
      </c>
      <c r="V1484">
        <f>IF(tbl_Customers[[#This Row],[churn]] = "yes", 1, 0)</f>
        <v>0</v>
      </c>
      <c r="W1484" t="str">
        <f>IF(tbl_Customers[[#This Row],[number_customer_service_calls]] &lt;= 1, "0-1 Calls", IF(tbl_Customers[[#This Row],[number_customer_service_calls]] &lt;= 3, "2-3 Calls", IF(tbl_Customers[[#This Row],[number_customer_service_calls]] &lt;=5, "4-5 Calls", "6+ Calls")))</f>
        <v>0-1 Calls</v>
      </c>
      <c r="X1484" t="str">
        <f>IF(tbl_Customers[[#This Row],[account_length]] &lt;= 50, "0-50", IF(tbl_Customers[[#This Row],[account_length]] &lt;=100, "51-100", IF(tbl_Customers[[#This Row],[account_length]] &lt;= 150, "101-150", "151+")))</f>
        <v>101-150</v>
      </c>
      <c r="Y1484" t="str">
        <f>IF(tbl_Customers[[#This Row],[total_intl_charge]] &lt;= 3, "Low Charges", "High Charges")</f>
        <v>Low Charges</v>
      </c>
      <c r="Z1484" t="str">
        <f>IF(tbl_Customers[[#This Row],[total_eve_calls]]&lt;=80,"Low Calls",
IF(tbl_Customers[[#This Row],[total_eve_calls]]&lt;=120,"Medium Calls","High Calls"))</f>
        <v>High Calls</v>
      </c>
      <c r="AA1484" t="str">
        <f>IF(tbl_Customers[[#This Row],[total_eve_charge]]&lt;=15,"Low Charges",
IF(tbl_Customers[[#This Row],[total_eve_charge]]&lt;=20,"Medium Charges","High Charges"))</f>
        <v>Low Charges</v>
      </c>
      <c r="AB14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84" t="str">
        <f>IF(tbl_Customers[[#This Row],[number_vmail_messages]] = 0, "No Usage", IF(tbl_Customers[[#This Row],[number_vmail_messages]] &lt;= 20, "Low Usage", IF(tbl_Customers[[#This Row],[number_vmail_messages]] &lt;= 40, "Medium Usgae", "High Usage")))</f>
        <v>No Usage</v>
      </c>
      <c r="AD1484" t="str">
        <f>IF(tbl_Customers[[#This Row],[total_day_minutes]]&lt;=150,"Low Usage", IF(tbl_Customers[[#This Row],[total_day_minutes]]&lt;=200,"Medium Usage", IF(tbl_Customers[[#This Row],[total_day_minutes]]&lt;=250,"High Usage","Very High Usage")))</f>
        <v>Medium Usage</v>
      </c>
      <c r="AE1484" t="str">
        <f>IF(tbl_Customers[[#This Row],[total_intl_calls]]&lt;=5,"Low Calls", IF(tbl_Customers[[#This Row],[total_intl_calls]]&lt;=10, "Medium Calls", "High Calls"))</f>
        <v>Low Calls</v>
      </c>
      <c r="AF14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84" s="36" t="str">
        <f>IF(tbl_Customers[[#This Row],[Churn_Risk_Score]]&gt;=10,"High Risk", IF(tbl_Customers[[#This Row],[Churn_Risk_Score]]&gt;=5,"Medium Risk","Low Risk"))</f>
        <v>Low Risk</v>
      </c>
    </row>
    <row r="1485" spans="1:33" x14ac:dyDescent="0.35">
      <c r="A1485">
        <v>1484</v>
      </c>
      <c r="B1485" t="s">
        <v>44</v>
      </c>
      <c r="C1485">
        <v>93</v>
      </c>
      <c r="D1485" t="s">
        <v>25</v>
      </c>
      <c r="E1485" t="s">
        <v>22</v>
      </c>
      <c r="F1485" t="s">
        <v>23</v>
      </c>
      <c r="G1485">
        <v>42</v>
      </c>
      <c r="H1485">
        <v>166.9</v>
      </c>
      <c r="I1485">
        <v>101</v>
      </c>
      <c r="J1485">
        <v>28.37</v>
      </c>
      <c r="K1485">
        <v>273.2</v>
      </c>
      <c r="L1485">
        <v>84</v>
      </c>
      <c r="M1485">
        <v>23.22</v>
      </c>
      <c r="N1485">
        <v>171</v>
      </c>
      <c r="O1485">
        <v>106</v>
      </c>
      <c r="P1485">
        <v>7.69</v>
      </c>
      <c r="Q1485">
        <v>11.5</v>
      </c>
      <c r="R1485">
        <v>1</v>
      </c>
      <c r="S1485">
        <v>3.11</v>
      </c>
      <c r="T1485">
        <v>1</v>
      </c>
      <c r="U1485" t="s">
        <v>22</v>
      </c>
      <c r="V1485">
        <f>IF(tbl_Customers[[#This Row],[churn]] = "yes", 1, 0)</f>
        <v>0</v>
      </c>
      <c r="W1485" t="str">
        <f>IF(tbl_Customers[[#This Row],[number_customer_service_calls]] &lt;= 1, "0-1 Calls", IF(tbl_Customers[[#This Row],[number_customer_service_calls]] &lt;= 3, "2-3 Calls", IF(tbl_Customers[[#This Row],[number_customer_service_calls]] &lt;=5, "4-5 Calls", "6+ Calls")))</f>
        <v>0-1 Calls</v>
      </c>
      <c r="X1485" t="str">
        <f>IF(tbl_Customers[[#This Row],[account_length]] &lt;= 50, "0-50", IF(tbl_Customers[[#This Row],[account_length]] &lt;=100, "51-100", IF(tbl_Customers[[#This Row],[account_length]] &lt;= 150, "101-150", "151+")))</f>
        <v>51-100</v>
      </c>
      <c r="Y1485" t="str">
        <f>IF(tbl_Customers[[#This Row],[total_intl_charge]] &lt;= 3, "Low Charges", "High Charges")</f>
        <v>High Charges</v>
      </c>
      <c r="Z1485" t="str">
        <f>IF(tbl_Customers[[#This Row],[total_eve_calls]]&lt;=80,"Low Calls",
IF(tbl_Customers[[#This Row],[total_eve_calls]]&lt;=120,"Medium Calls","High Calls"))</f>
        <v>Medium Calls</v>
      </c>
      <c r="AA1485" t="str">
        <f>IF(tbl_Customers[[#This Row],[total_eve_charge]]&lt;=15,"Low Charges",
IF(tbl_Customers[[#This Row],[total_eve_charge]]&lt;=20,"Medium Charges","High Charges"))</f>
        <v>High Charges</v>
      </c>
      <c r="AB14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5" t="str">
        <f>IF(tbl_Customers[[#This Row],[number_vmail_messages]] = 0, "No Usage", IF(tbl_Customers[[#This Row],[number_vmail_messages]] &lt;= 20, "Low Usage", IF(tbl_Customers[[#This Row],[number_vmail_messages]] &lt;= 40, "Medium Usgae", "High Usage")))</f>
        <v>High Usage</v>
      </c>
      <c r="AD1485" t="str">
        <f>IF(tbl_Customers[[#This Row],[total_day_minutes]]&lt;=150,"Low Usage", IF(tbl_Customers[[#This Row],[total_day_minutes]]&lt;=200,"Medium Usage", IF(tbl_Customers[[#This Row],[total_day_minutes]]&lt;=250,"High Usage","Very High Usage")))</f>
        <v>Medium Usage</v>
      </c>
      <c r="AE1485" t="str">
        <f>IF(tbl_Customers[[#This Row],[total_intl_calls]]&lt;=5,"Low Calls", IF(tbl_Customers[[#This Row],[total_intl_calls]]&lt;=10, "Medium Calls", "High Calls"))</f>
        <v>Low Calls</v>
      </c>
      <c r="AF14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85" s="36" t="str">
        <f>IF(tbl_Customers[[#This Row],[Churn_Risk_Score]]&gt;=10,"High Risk", IF(tbl_Customers[[#This Row],[Churn_Risk_Score]]&gt;=5,"Medium Risk","Low Risk"))</f>
        <v>Low Risk</v>
      </c>
    </row>
    <row r="1486" spans="1:33" x14ac:dyDescent="0.35">
      <c r="A1486">
        <v>1485</v>
      </c>
      <c r="B1486" t="s">
        <v>74</v>
      </c>
      <c r="C1486">
        <v>77</v>
      </c>
      <c r="D1486" t="s">
        <v>21</v>
      </c>
      <c r="E1486" t="s">
        <v>22</v>
      </c>
      <c r="F1486" t="s">
        <v>22</v>
      </c>
      <c r="G1486">
        <v>0</v>
      </c>
      <c r="H1486">
        <v>245.2</v>
      </c>
      <c r="I1486">
        <v>87</v>
      </c>
      <c r="J1486">
        <v>41.68</v>
      </c>
      <c r="K1486">
        <v>254.1</v>
      </c>
      <c r="L1486">
        <v>83</v>
      </c>
      <c r="M1486">
        <v>21.6</v>
      </c>
      <c r="N1486">
        <v>239.4</v>
      </c>
      <c r="O1486">
        <v>91</v>
      </c>
      <c r="P1486">
        <v>10.77</v>
      </c>
      <c r="Q1486">
        <v>7.5</v>
      </c>
      <c r="R1486">
        <v>4</v>
      </c>
      <c r="S1486">
        <v>2.0299999999999998</v>
      </c>
      <c r="T1486">
        <v>0</v>
      </c>
      <c r="U1486" t="s">
        <v>23</v>
      </c>
      <c r="V1486">
        <f>IF(tbl_Customers[[#This Row],[churn]] = "yes", 1, 0)</f>
        <v>1</v>
      </c>
      <c r="W1486" t="str">
        <f>IF(tbl_Customers[[#This Row],[number_customer_service_calls]] &lt;= 1, "0-1 Calls", IF(tbl_Customers[[#This Row],[number_customer_service_calls]] &lt;= 3, "2-3 Calls", IF(tbl_Customers[[#This Row],[number_customer_service_calls]] &lt;=5, "4-5 Calls", "6+ Calls")))</f>
        <v>0-1 Calls</v>
      </c>
      <c r="X1486" t="str">
        <f>IF(tbl_Customers[[#This Row],[account_length]] &lt;= 50, "0-50", IF(tbl_Customers[[#This Row],[account_length]] &lt;=100, "51-100", IF(tbl_Customers[[#This Row],[account_length]] &lt;= 150, "101-150", "151+")))</f>
        <v>51-100</v>
      </c>
      <c r="Y1486" t="str">
        <f>IF(tbl_Customers[[#This Row],[total_intl_charge]] &lt;= 3, "Low Charges", "High Charges")</f>
        <v>Low Charges</v>
      </c>
      <c r="Z1486" t="str">
        <f>IF(tbl_Customers[[#This Row],[total_eve_calls]]&lt;=80,"Low Calls",
IF(tbl_Customers[[#This Row],[total_eve_calls]]&lt;=120,"Medium Calls","High Calls"))</f>
        <v>Medium Calls</v>
      </c>
      <c r="AA1486" t="str">
        <f>IF(tbl_Customers[[#This Row],[total_eve_charge]]&lt;=15,"Low Charges",
IF(tbl_Customers[[#This Row],[total_eve_charge]]&lt;=20,"Medium Charges","High Charges"))</f>
        <v>High Charges</v>
      </c>
      <c r="AB14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6" t="str">
        <f>IF(tbl_Customers[[#This Row],[number_vmail_messages]] = 0, "No Usage", IF(tbl_Customers[[#This Row],[number_vmail_messages]] &lt;= 20, "Low Usage", IF(tbl_Customers[[#This Row],[number_vmail_messages]] &lt;= 40, "Medium Usgae", "High Usage")))</f>
        <v>No Usage</v>
      </c>
      <c r="AD1486" t="str">
        <f>IF(tbl_Customers[[#This Row],[total_day_minutes]]&lt;=150,"Low Usage", IF(tbl_Customers[[#This Row],[total_day_minutes]]&lt;=200,"Medium Usage", IF(tbl_Customers[[#This Row],[total_day_minutes]]&lt;=250,"High Usage","Very High Usage")))</f>
        <v>High Usage</v>
      </c>
      <c r="AE1486" t="str">
        <f>IF(tbl_Customers[[#This Row],[total_intl_calls]]&lt;=5,"Low Calls", IF(tbl_Customers[[#This Row],[total_intl_calls]]&lt;=10, "Medium Calls", "High Calls"))</f>
        <v>Low Calls</v>
      </c>
      <c r="AF14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86" s="36" t="str">
        <f>IF(tbl_Customers[[#This Row],[Churn_Risk_Score]]&gt;=10,"High Risk", IF(tbl_Customers[[#This Row],[Churn_Risk_Score]]&gt;=5,"Medium Risk","Low Risk"))</f>
        <v>Low Risk</v>
      </c>
    </row>
    <row r="1487" spans="1:33" x14ac:dyDescent="0.35">
      <c r="A1487">
        <v>1486</v>
      </c>
      <c r="B1487" t="s">
        <v>61</v>
      </c>
      <c r="C1487">
        <v>111</v>
      </c>
      <c r="D1487" t="s">
        <v>21</v>
      </c>
      <c r="E1487" t="s">
        <v>22</v>
      </c>
      <c r="F1487" t="s">
        <v>22</v>
      </c>
      <c r="G1487">
        <v>0</v>
      </c>
      <c r="H1487">
        <v>132.6</v>
      </c>
      <c r="I1487">
        <v>125</v>
      </c>
      <c r="J1487">
        <v>22.54</v>
      </c>
      <c r="K1487">
        <v>221.1</v>
      </c>
      <c r="L1487">
        <v>67</v>
      </c>
      <c r="M1487">
        <v>18.79</v>
      </c>
      <c r="N1487">
        <v>127.9</v>
      </c>
      <c r="O1487">
        <v>101</v>
      </c>
      <c r="P1487">
        <v>5.76</v>
      </c>
      <c r="Q1487">
        <v>12.7</v>
      </c>
      <c r="R1487">
        <v>2</v>
      </c>
      <c r="S1487">
        <v>3.43</v>
      </c>
      <c r="T1487">
        <v>4</v>
      </c>
      <c r="U1487" t="s">
        <v>23</v>
      </c>
      <c r="V1487">
        <f>IF(tbl_Customers[[#This Row],[churn]] = "yes", 1, 0)</f>
        <v>1</v>
      </c>
      <c r="W1487" t="str">
        <f>IF(tbl_Customers[[#This Row],[number_customer_service_calls]] &lt;= 1, "0-1 Calls", IF(tbl_Customers[[#This Row],[number_customer_service_calls]] &lt;= 3, "2-3 Calls", IF(tbl_Customers[[#This Row],[number_customer_service_calls]] &lt;=5, "4-5 Calls", "6+ Calls")))</f>
        <v>4-5 Calls</v>
      </c>
      <c r="X1487" t="str">
        <f>IF(tbl_Customers[[#This Row],[account_length]] &lt;= 50, "0-50", IF(tbl_Customers[[#This Row],[account_length]] &lt;=100, "51-100", IF(tbl_Customers[[#This Row],[account_length]] &lt;= 150, "101-150", "151+")))</f>
        <v>101-150</v>
      </c>
      <c r="Y1487" t="str">
        <f>IF(tbl_Customers[[#This Row],[total_intl_charge]] &lt;= 3, "Low Charges", "High Charges")</f>
        <v>High Charges</v>
      </c>
      <c r="Z1487" t="str">
        <f>IF(tbl_Customers[[#This Row],[total_eve_calls]]&lt;=80,"Low Calls",
IF(tbl_Customers[[#This Row],[total_eve_calls]]&lt;=120,"Medium Calls","High Calls"))</f>
        <v>Low Calls</v>
      </c>
      <c r="AA1487" t="str">
        <f>IF(tbl_Customers[[#This Row],[total_eve_charge]]&lt;=15,"Low Charges",
IF(tbl_Customers[[#This Row],[total_eve_charge]]&lt;=20,"Medium Charges","High Charges"))</f>
        <v>Medium Charges</v>
      </c>
      <c r="AB14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7" t="str">
        <f>IF(tbl_Customers[[#This Row],[number_vmail_messages]] = 0, "No Usage", IF(tbl_Customers[[#This Row],[number_vmail_messages]] &lt;= 20, "Low Usage", IF(tbl_Customers[[#This Row],[number_vmail_messages]] &lt;= 40, "Medium Usgae", "High Usage")))</f>
        <v>No Usage</v>
      </c>
      <c r="AD1487" t="str">
        <f>IF(tbl_Customers[[#This Row],[total_day_minutes]]&lt;=150,"Low Usage", IF(tbl_Customers[[#This Row],[total_day_minutes]]&lt;=200,"Medium Usage", IF(tbl_Customers[[#This Row],[total_day_minutes]]&lt;=250,"High Usage","Very High Usage")))</f>
        <v>Low Usage</v>
      </c>
      <c r="AE1487" t="str">
        <f>IF(tbl_Customers[[#This Row],[total_intl_calls]]&lt;=5,"Low Calls", IF(tbl_Customers[[#This Row],[total_intl_calls]]&lt;=10, "Medium Calls", "High Calls"))</f>
        <v>Low Calls</v>
      </c>
      <c r="AF14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87" s="36" t="str">
        <f>IF(tbl_Customers[[#This Row],[Churn_Risk_Score]]&gt;=10,"High Risk", IF(tbl_Customers[[#This Row],[Churn_Risk_Score]]&gt;=5,"Medium Risk","Low Risk"))</f>
        <v>Medium Risk</v>
      </c>
    </row>
    <row r="1488" spans="1:33" x14ac:dyDescent="0.35">
      <c r="A1488">
        <v>1487</v>
      </c>
      <c r="B1488" t="s">
        <v>24</v>
      </c>
      <c r="C1488">
        <v>125</v>
      </c>
      <c r="D1488" t="s">
        <v>21</v>
      </c>
      <c r="E1488" t="s">
        <v>22</v>
      </c>
      <c r="F1488" t="s">
        <v>22</v>
      </c>
      <c r="G1488">
        <v>0</v>
      </c>
      <c r="H1488">
        <v>182.3</v>
      </c>
      <c r="I1488">
        <v>64</v>
      </c>
      <c r="J1488">
        <v>30.99</v>
      </c>
      <c r="K1488">
        <v>139.80000000000001</v>
      </c>
      <c r="L1488">
        <v>121</v>
      </c>
      <c r="M1488">
        <v>11.88</v>
      </c>
      <c r="N1488">
        <v>171.6</v>
      </c>
      <c r="O1488">
        <v>96</v>
      </c>
      <c r="P1488">
        <v>7.72</v>
      </c>
      <c r="Q1488">
        <v>11.6</v>
      </c>
      <c r="R1488">
        <v>7</v>
      </c>
      <c r="S1488">
        <v>3.13</v>
      </c>
      <c r="T1488">
        <v>2</v>
      </c>
      <c r="U1488" t="s">
        <v>22</v>
      </c>
      <c r="V1488">
        <f>IF(tbl_Customers[[#This Row],[churn]] = "yes", 1, 0)</f>
        <v>0</v>
      </c>
      <c r="W1488" t="str">
        <f>IF(tbl_Customers[[#This Row],[number_customer_service_calls]] &lt;= 1, "0-1 Calls", IF(tbl_Customers[[#This Row],[number_customer_service_calls]] &lt;= 3, "2-3 Calls", IF(tbl_Customers[[#This Row],[number_customer_service_calls]] &lt;=5, "4-5 Calls", "6+ Calls")))</f>
        <v>2-3 Calls</v>
      </c>
      <c r="X1488" t="str">
        <f>IF(tbl_Customers[[#This Row],[account_length]] &lt;= 50, "0-50", IF(tbl_Customers[[#This Row],[account_length]] &lt;=100, "51-100", IF(tbl_Customers[[#This Row],[account_length]] &lt;= 150, "101-150", "151+")))</f>
        <v>101-150</v>
      </c>
      <c r="Y1488" t="str">
        <f>IF(tbl_Customers[[#This Row],[total_intl_charge]] &lt;= 3, "Low Charges", "High Charges")</f>
        <v>High Charges</v>
      </c>
      <c r="Z1488" t="str">
        <f>IF(tbl_Customers[[#This Row],[total_eve_calls]]&lt;=80,"Low Calls",
IF(tbl_Customers[[#This Row],[total_eve_calls]]&lt;=120,"Medium Calls","High Calls"))</f>
        <v>High Calls</v>
      </c>
      <c r="AA1488" t="str">
        <f>IF(tbl_Customers[[#This Row],[total_eve_charge]]&lt;=15,"Low Charges",
IF(tbl_Customers[[#This Row],[total_eve_charge]]&lt;=20,"Medium Charges","High Charges"))</f>
        <v>Low Charges</v>
      </c>
      <c r="AB14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8" t="str">
        <f>IF(tbl_Customers[[#This Row],[number_vmail_messages]] = 0, "No Usage", IF(tbl_Customers[[#This Row],[number_vmail_messages]] &lt;= 20, "Low Usage", IF(tbl_Customers[[#This Row],[number_vmail_messages]] &lt;= 40, "Medium Usgae", "High Usage")))</f>
        <v>No Usage</v>
      </c>
      <c r="AD1488" t="str">
        <f>IF(tbl_Customers[[#This Row],[total_day_minutes]]&lt;=150,"Low Usage", IF(tbl_Customers[[#This Row],[total_day_minutes]]&lt;=200,"Medium Usage", IF(tbl_Customers[[#This Row],[total_day_minutes]]&lt;=250,"High Usage","Very High Usage")))</f>
        <v>Medium Usage</v>
      </c>
      <c r="AE1488" t="str">
        <f>IF(tbl_Customers[[#This Row],[total_intl_calls]]&lt;=5,"Low Calls", IF(tbl_Customers[[#This Row],[total_intl_calls]]&lt;=10, "Medium Calls", "High Calls"))</f>
        <v>Medium Calls</v>
      </c>
      <c r="AF14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88" s="36" t="str">
        <f>IF(tbl_Customers[[#This Row],[Churn_Risk_Score]]&gt;=10,"High Risk", IF(tbl_Customers[[#This Row],[Churn_Risk_Score]]&gt;=5,"Medium Risk","Low Risk"))</f>
        <v>Low Risk</v>
      </c>
    </row>
    <row r="1489" spans="1:33" x14ac:dyDescent="0.35">
      <c r="A1489">
        <v>1488</v>
      </c>
      <c r="B1489" t="s">
        <v>68</v>
      </c>
      <c r="C1489">
        <v>115</v>
      </c>
      <c r="D1489" t="s">
        <v>28</v>
      </c>
      <c r="E1489" t="s">
        <v>22</v>
      </c>
      <c r="F1489" t="s">
        <v>23</v>
      </c>
      <c r="G1489">
        <v>14</v>
      </c>
      <c r="H1489">
        <v>192.3</v>
      </c>
      <c r="I1489">
        <v>86</v>
      </c>
      <c r="J1489">
        <v>32.69</v>
      </c>
      <c r="K1489">
        <v>88.7</v>
      </c>
      <c r="L1489">
        <v>90</v>
      </c>
      <c r="M1489">
        <v>7.54</v>
      </c>
      <c r="N1489">
        <v>229.4</v>
      </c>
      <c r="O1489">
        <v>120</v>
      </c>
      <c r="P1489">
        <v>10.32</v>
      </c>
      <c r="Q1489">
        <v>10.5</v>
      </c>
      <c r="R1489">
        <v>3</v>
      </c>
      <c r="S1489">
        <v>2.84</v>
      </c>
      <c r="T1489">
        <v>2</v>
      </c>
      <c r="U1489" t="s">
        <v>22</v>
      </c>
      <c r="V1489">
        <f>IF(tbl_Customers[[#This Row],[churn]] = "yes", 1, 0)</f>
        <v>0</v>
      </c>
      <c r="W1489" t="str">
        <f>IF(tbl_Customers[[#This Row],[number_customer_service_calls]] &lt;= 1, "0-1 Calls", IF(tbl_Customers[[#This Row],[number_customer_service_calls]] &lt;= 3, "2-3 Calls", IF(tbl_Customers[[#This Row],[number_customer_service_calls]] &lt;=5, "4-5 Calls", "6+ Calls")))</f>
        <v>2-3 Calls</v>
      </c>
      <c r="X1489" t="str">
        <f>IF(tbl_Customers[[#This Row],[account_length]] &lt;= 50, "0-50", IF(tbl_Customers[[#This Row],[account_length]] &lt;=100, "51-100", IF(tbl_Customers[[#This Row],[account_length]] &lt;= 150, "101-150", "151+")))</f>
        <v>101-150</v>
      </c>
      <c r="Y1489" t="str">
        <f>IF(tbl_Customers[[#This Row],[total_intl_charge]] &lt;= 3, "Low Charges", "High Charges")</f>
        <v>Low Charges</v>
      </c>
      <c r="Z1489" t="str">
        <f>IF(tbl_Customers[[#This Row],[total_eve_calls]]&lt;=80,"Low Calls",
IF(tbl_Customers[[#This Row],[total_eve_calls]]&lt;=120,"Medium Calls","High Calls"))</f>
        <v>Medium Calls</v>
      </c>
      <c r="AA1489" t="str">
        <f>IF(tbl_Customers[[#This Row],[total_eve_charge]]&lt;=15,"Low Charges",
IF(tbl_Customers[[#This Row],[total_eve_charge]]&lt;=20,"Medium Charges","High Charges"))</f>
        <v>Low Charges</v>
      </c>
      <c r="AB14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9" t="str">
        <f>IF(tbl_Customers[[#This Row],[number_vmail_messages]] = 0, "No Usage", IF(tbl_Customers[[#This Row],[number_vmail_messages]] &lt;= 20, "Low Usage", IF(tbl_Customers[[#This Row],[number_vmail_messages]] &lt;= 40, "Medium Usgae", "High Usage")))</f>
        <v>Low Usage</v>
      </c>
      <c r="AD1489" t="str">
        <f>IF(tbl_Customers[[#This Row],[total_day_minutes]]&lt;=150,"Low Usage", IF(tbl_Customers[[#This Row],[total_day_minutes]]&lt;=200,"Medium Usage", IF(tbl_Customers[[#This Row],[total_day_minutes]]&lt;=250,"High Usage","Very High Usage")))</f>
        <v>Medium Usage</v>
      </c>
      <c r="AE1489" t="str">
        <f>IF(tbl_Customers[[#This Row],[total_intl_calls]]&lt;=5,"Low Calls", IF(tbl_Customers[[#This Row],[total_intl_calls]]&lt;=10, "Medium Calls", "High Calls"))</f>
        <v>Low Calls</v>
      </c>
      <c r="AF14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89" s="36" t="str">
        <f>IF(tbl_Customers[[#This Row],[Churn_Risk_Score]]&gt;=10,"High Risk", IF(tbl_Customers[[#This Row],[Churn_Risk_Score]]&gt;=5,"Medium Risk","Low Risk"))</f>
        <v>Low Risk</v>
      </c>
    </row>
    <row r="1490" spans="1:33" x14ac:dyDescent="0.35">
      <c r="A1490">
        <v>1489</v>
      </c>
      <c r="B1490" t="s">
        <v>60</v>
      </c>
      <c r="C1490">
        <v>115</v>
      </c>
      <c r="D1490" t="s">
        <v>28</v>
      </c>
      <c r="E1490" t="s">
        <v>23</v>
      </c>
      <c r="F1490" t="s">
        <v>22</v>
      </c>
      <c r="G1490">
        <v>0</v>
      </c>
      <c r="H1490">
        <v>122</v>
      </c>
      <c r="I1490">
        <v>110</v>
      </c>
      <c r="J1490">
        <v>20.74</v>
      </c>
      <c r="K1490">
        <v>220.2</v>
      </c>
      <c r="L1490">
        <v>100</v>
      </c>
      <c r="M1490">
        <v>18.72</v>
      </c>
      <c r="N1490">
        <v>179.7</v>
      </c>
      <c r="O1490">
        <v>124</v>
      </c>
      <c r="P1490">
        <v>8.09</v>
      </c>
      <c r="Q1490">
        <v>10.8</v>
      </c>
      <c r="R1490">
        <v>2</v>
      </c>
      <c r="S1490">
        <v>2.92</v>
      </c>
      <c r="T1490">
        <v>2</v>
      </c>
      <c r="U1490" t="s">
        <v>23</v>
      </c>
      <c r="V1490">
        <f>IF(tbl_Customers[[#This Row],[churn]] = "yes", 1, 0)</f>
        <v>1</v>
      </c>
      <c r="W1490" t="str">
        <f>IF(tbl_Customers[[#This Row],[number_customer_service_calls]] &lt;= 1, "0-1 Calls", IF(tbl_Customers[[#This Row],[number_customer_service_calls]] &lt;= 3, "2-3 Calls", IF(tbl_Customers[[#This Row],[number_customer_service_calls]] &lt;=5, "4-5 Calls", "6+ Calls")))</f>
        <v>2-3 Calls</v>
      </c>
      <c r="X1490" t="str">
        <f>IF(tbl_Customers[[#This Row],[account_length]] &lt;= 50, "0-50", IF(tbl_Customers[[#This Row],[account_length]] &lt;=100, "51-100", IF(tbl_Customers[[#This Row],[account_length]] &lt;= 150, "101-150", "151+")))</f>
        <v>101-150</v>
      </c>
      <c r="Y1490" t="str">
        <f>IF(tbl_Customers[[#This Row],[total_intl_charge]] &lt;= 3, "Low Charges", "High Charges")</f>
        <v>Low Charges</v>
      </c>
      <c r="Z1490" t="str">
        <f>IF(tbl_Customers[[#This Row],[total_eve_calls]]&lt;=80,"Low Calls",
IF(tbl_Customers[[#This Row],[total_eve_calls]]&lt;=120,"Medium Calls","High Calls"))</f>
        <v>Medium Calls</v>
      </c>
      <c r="AA1490" t="str">
        <f>IF(tbl_Customers[[#This Row],[total_eve_charge]]&lt;=15,"Low Charges",
IF(tbl_Customers[[#This Row],[total_eve_charge]]&lt;=20,"Medium Charges","High Charges"))</f>
        <v>Medium Charges</v>
      </c>
      <c r="AB14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0" t="str">
        <f>IF(tbl_Customers[[#This Row],[number_vmail_messages]] = 0, "No Usage", IF(tbl_Customers[[#This Row],[number_vmail_messages]] &lt;= 20, "Low Usage", IF(tbl_Customers[[#This Row],[number_vmail_messages]] &lt;= 40, "Medium Usgae", "High Usage")))</f>
        <v>No Usage</v>
      </c>
      <c r="AD1490" t="str">
        <f>IF(tbl_Customers[[#This Row],[total_day_minutes]]&lt;=150,"Low Usage", IF(tbl_Customers[[#This Row],[total_day_minutes]]&lt;=200,"Medium Usage", IF(tbl_Customers[[#This Row],[total_day_minutes]]&lt;=250,"High Usage","Very High Usage")))</f>
        <v>Low Usage</v>
      </c>
      <c r="AE1490" t="str">
        <f>IF(tbl_Customers[[#This Row],[total_intl_calls]]&lt;=5,"Low Calls", IF(tbl_Customers[[#This Row],[total_intl_calls]]&lt;=10, "Medium Calls", "High Calls"))</f>
        <v>Low Calls</v>
      </c>
      <c r="AF14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90" s="36" t="str">
        <f>IF(tbl_Customers[[#This Row],[Churn_Risk_Score]]&gt;=10,"High Risk", IF(tbl_Customers[[#This Row],[Churn_Risk_Score]]&gt;=5,"Medium Risk","Low Risk"))</f>
        <v>Low Risk</v>
      </c>
    </row>
    <row r="1491" spans="1:33" x14ac:dyDescent="0.35">
      <c r="A1491">
        <v>1490</v>
      </c>
      <c r="B1491" t="s">
        <v>58</v>
      </c>
      <c r="C1491">
        <v>114</v>
      </c>
      <c r="D1491" t="s">
        <v>25</v>
      </c>
      <c r="E1491" t="s">
        <v>22</v>
      </c>
      <c r="F1491" t="s">
        <v>22</v>
      </c>
      <c r="G1491">
        <v>0</v>
      </c>
      <c r="H1491">
        <v>193</v>
      </c>
      <c r="I1491">
        <v>101</v>
      </c>
      <c r="J1491">
        <v>32.81</v>
      </c>
      <c r="K1491">
        <v>250</v>
      </c>
      <c r="L1491">
        <v>81</v>
      </c>
      <c r="M1491">
        <v>21.25</v>
      </c>
      <c r="N1491">
        <v>133.30000000000001</v>
      </c>
      <c r="O1491">
        <v>79</v>
      </c>
      <c r="P1491">
        <v>6</v>
      </c>
      <c r="Q1491">
        <v>9.6</v>
      </c>
      <c r="R1491">
        <v>2</v>
      </c>
      <c r="S1491">
        <v>2.59</v>
      </c>
      <c r="T1491">
        <v>2</v>
      </c>
      <c r="U1491" t="s">
        <v>22</v>
      </c>
      <c r="V1491">
        <f>IF(tbl_Customers[[#This Row],[churn]] = "yes", 1, 0)</f>
        <v>0</v>
      </c>
      <c r="W1491" t="str">
        <f>IF(tbl_Customers[[#This Row],[number_customer_service_calls]] &lt;= 1, "0-1 Calls", IF(tbl_Customers[[#This Row],[number_customer_service_calls]] &lt;= 3, "2-3 Calls", IF(tbl_Customers[[#This Row],[number_customer_service_calls]] &lt;=5, "4-5 Calls", "6+ Calls")))</f>
        <v>2-3 Calls</v>
      </c>
      <c r="X1491" t="str">
        <f>IF(tbl_Customers[[#This Row],[account_length]] &lt;= 50, "0-50", IF(tbl_Customers[[#This Row],[account_length]] &lt;=100, "51-100", IF(tbl_Customers[[#This Row],[account_length]] &lt;= 150, "101-150", "151+")))</f>
        <v>101-150</v>
      </c>
      <c r="Y1491" t="str">
        <f>IF(tbl_Customers[[#This Row],[total_intl_charge]] &lt;= 3, "Low Charges", "High Charges")</f>
        <v>Low Charges</v>
      </c>
      <c r="Z1491" t="str">
        <f>IF(tbl_Customers[[#This Row],[total_eve_calls]]&lt;=80,"Low Calls",
IF(tbl_Customers[[#This Row],[total_eve_calls]]&lt;=120,"Medium Calls","High Calls"))</f>
        <v>Medium Calls</v>
      </c>
      <c r="AA1491" t="str">
        <f>IF(tbl_Customers[[#This Row],[total_eve_charge]]&lt;=15,"Low Charges",
IF(tbl_Customers[[#This Row],[total_eve_charge]]&lt;=20,"Medium Charges","High Charges"))</f>
        <v>High Charges</v>
      </c>
      <c r="AB14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1" t="str">
        <f>IF(tbl_Customers[[#This Row],[number_vmail_messages]] = 0, "No Usage", IF(tbl_Customers[[#This Row],[number_vmail_messages]] &lt;= 20, "Low Usage", IF(tbl_Customers[[#This Row],[number_vmail_messages]] &lt;= 40, "Medium Usgae", "High Usage")))</f>
        <v>No Usage</v>
      </c>
      <c r="AD1491" t="str">
        <f>IF(tbl_Customers[[#This Row],[total_day_minutes]]&lt;=150,"Low Usage", IF(tbl_Customers[[#This Row],[total_day_minutes]]&lt;=200,"Medium Usage", IF(tbl_Customers[[#This Row],[total_day_minutes]]&lt;=250,"High Usage","Very High Usage")))</f>
        <v>Medium Usage</v>
      </c>
      <c r="AE1491" t="str">
        <f>IF(tbl_Customers[[#This Row],[total_intl_calls]]&lt;=5,"Low Calls", IF(tbl_Customers[[#This Row],[total_intl_calls]]&lt;=10, "Medium Calls", "High Calls"))</f>
        <v>Low Calls</v>
      </c>
      <c r="AF14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91" s="36" t="str">
        <f>IF(tbl_Customers[[#This Row],[Churn_Risk_Score]]&gt;=10,"High Risk", IF(tbl_Customers[[#This Row],[Churn_Risk_Score]]&gt;=5,"Medium Risk","Low Risk"))</f>
        <v>Low Risk</v>
      </c>
    </row>
    <row r="1492" spans="1:33" x14ac:dyDescent="0.35">
      <c r="A1492">
        <v>1491</v>
      </c>
      <c r="B1492" t="s">
        <v>75</v>
      </c>
      <c r="C1492">
        <v>118</v>
      </c>
      <c r="D1492" t="s">
        <v>21</v>
      </c>
      <c r="E1492" t="s">
        <v>22</v>
      </c>
      <c r="F1492" t="s">
        <v>23</v>
      </c>
      <c r="G1492">
        <v>39</v>
      </c>
      <c r="H1492">
        <v>91.5</v>
      </c>
      <c r="I1492">
        <v>125</v>
      </c>
      <c r="J1492">
        <v>15.56</v>
      </c>
      <c r="K1492">
        <v>219.9</v>
      </c>
      <c r="L1492">
        <v>113</v>
      </c>
      <c r="M1492">
        <v>18.690000000000001</v>
      </c>
      <c r="N1492">
        <v>229</v>
      </c>
      <c r="O1492">
        <v>99</v>
      </c>
      <c r="P1492">
        <v>10.31</v>
      </c>
      <c r="Q1492">
        <v>12.7</v>
      </c>
      <c r="R1492">
        <v>8</v>
      </c>
      <c r="S1492">
        <v>3.43</v>
      </c>
      <c r="T1492">
        <v>2</v>
      </c>
      <c r="U1492" t="s">
        <v>22</v>
      </c>
      <c r="V1492">
        <f>IF(tbl_Customers[[#This Row],[churn]] = "yes", 1, 0)</f>
        <v>0</v>
      </c>
      <c r="W1492" t="str">
        <f>IF(tbl_Customers[[#This Row],[number_customer_service_calls]] &lt;= 1, "0-1 Calls", IF(tbl_Customers[[#This Row],[number_customer_service_calls]] &lt;= 3, "2-3 Calls", IF(tbl_Customers[[#This Row],[number_customer_service_calls]] &lt;=5, "4-5 Calls", "6+ Calls")))</f>
        <v>2-3 Calls</v>
      </c>
      <c r="X1492" t="str">
        <f>IF(tbl_Customers[[#This Row],[account_length]] &lt;= 50, "0-50", IF(tbl_Customers[[#This Row],[account_length]] &lt;=100, "51-100", IF(tbl_Customers[[#This Row],[account_length]] &lt;= 150, "101-150", "151+")))</f>
        <v>101-150</v>
      </c>
      <c r="Y1492" t="str">
        <f>IF(tbl_Customers[[#This Row],[total_intl_charge]] &lt;= 3, "Low Charges", "High Charges")</f>
        <v>High Charges</v>
      </c>
      <c r="Z1492" t="str">
        <f>IF(tbl_Customers[[#This Row],[total_eve_calls]]&lt;=80,"Low Calls",
IF(tbl_Customers[[#This Row],[total_eve_calls]]&lt;=120,"Medium Calls","High Calls"))</f>
        <v>Medium Calls</v>
      </c>
      <c r="AA1492" t="str">
        <f>IF(tbl_Customers[[#This Row],[total_eve_charge]]&lt;=15,"Low Charges",
IF(tbl_Customers[[#This Row],[total_eve_charge]]&lt;=20,"Medium Charges","High Charges"))</f>
        <v>Medium Charges</v>
      </c>
      <c r="AB14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2" t="str">
        <f>IF(tbl_Customers[[#This Row],[number_vmail_messages]] = 0, "No Usage", IF(tbl_Customers[[#This Row],[number_vmail_messages]] &lt;= 20, "Low Usage", IF(tbl_Customers[[#This Row],[number_vmail_messages]] &lt;= 40, "Medium Usgae", "High Usage")))</f>
        <v>Medium Usgae</v>
      </c>
      <c r="AD1492" t="str">
        <f>IF(tbl_Customers[[#This Row],[total_day_minutes]]&lt;=150,"Low Usage", IF(tbl_Customers[[#This Row],[total_day_minutes]]&lt;=200,"Medium Usage", IF(tbl_Customers[[#This Row],[total_day_minutes]]&lt;=250,"High Usage","Very High Usage")))</f>
        <v>Low Usage</v>
      </c>
      <c r="AE1492" t="str">
        <f>IF(tbl_Customers[[#This Row],[total_intl_calls]]&lt;=5,"Low Calls", IF(tbl_Customers[[#This Row],[total_intl_calls]]&lt;=10, "Medium Calls", "High Calls"))</f>
        <v>Medium Calls</v>
      </c>
      <c r="AF14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92" s="36" t="str">
        <f>IF(tbl_Customers[[#This Row],[Churn_Risk_Score]]&gt;=10,"High Risk", IF(tbl_Customers[[#This Row],[Churn_Risk_Score]]&gt;=5,"Medium Risk","Low Risk"))</f>
        <v>Low Risk</v>
      </c>
    </row>
    <row r="1493" spans="1:33" x14ac:dyDescent="0.35">
      <c r="A1493">
        <v>1492</v>
      </c>
      <c r="B1493" t="s">
        <v>36</v>
      </c>
      <c r="C1493">
        <v>21</v>
      </c>
      <c r="D1493" t="s">
        <v>21</v>
      </c>
      <c r="E1493" t="s">
        <v>22</v>
      </c>
      <c r="F1493" t="s">
        <v>22</v>
      </c>
      <c r="G1493">
        <v>0</v>
      </c>
      <c r="H1493">
        <v>244.7</v>
      </c>
      <c r="I1493">
        <v>81</v>
      </c>
      <c r="J1493">
        <v>41.6</v>
      </c>
      <c r="K1493">
        <v>168</v>
      </c>
      <c r="L1493">
        <v>117</v>
      </c>
      <c r="M1493">
        <v>14.28</v>
      </c>
      <c r="N1493">
        <v>281.5</v>
      </c>
      <c r="O1493">
        <v>87</v>
      </c>
      <c r="P1493">
        <v>12.67</v>
      </c>
      <c r="Q1493">
        <v>6.6</v>
      </c>
      <c r="R1493">
        <v>1</v>
      </c>
      <c r="S1493">
        <v>1.78</v>
      </c>
      <c r="T1493">
        <v>1</v>
      </c>
      <c r="U1493" t="s">
        <v>22</v>
      </c>
      <c r="V1493">
        <f>IF(tbl_Customers[[#This Row],[churn]] = "yes", 1, 0)</f>
        <v>0</v>
      </c>
      <c r="W1493" t="str">
        <f>IF(tbl_Customers[[#This Row],[number_customer_service_calls]] &lt;= 1, "0-1 Calls", IF(tbl_Customers[[#This Row],[number_customer_service_calls]] &lt;= 3, "2-3 Calls", IF(tbl_Customers[[#This Row],[number_customer_service_calls]] &lt;=5, "4-5 Calls", "6+ Calls")))</f>
        <v>0-1 Calls</v>
      </c>
      <c r="X1493" t="str">
        <f>IF(tbl_Customers[[#This Row],[account_length]] &lt;= 50, "0-50", IF(tbl_Customers[[#This Row],[account_length]] &lt;=100, "51-100", IF(tbl_Customers[[#This Row],[account_length]] &lt;= 150, "101-150", "151+")))</f>
        <v>0-50</v>
      </c>
      <c r="Y1493" t="str">
        <f>IF(tbl_Customers[[#This Row],[total_intl_charge]] &lt;= 3, "Low Charges", "High Charges")</f>
        <v>Low Charges</v>
      </c>
      <c r="Z1493" t="str">
        <f>IF(tbl_Customers[[#This Row],[total_eve_calls]]&lt;=80,"Low Calls",
IF(tbl_Customers[[#This Row],[total_eve_calls]]&lt;=120,"Medium Calls","High Calls"))</f>
        <v>Medium Calls</v>
      </c>
      <c r="AA1493" t="str">
        <f>IF(tbl_Customers[[#This Row],[total_eve_charge]]&lt;=15,"Low Charges",
IF(tbl_Customers[[#This Row],[total_eve_charge]]&lt;=20,"Medium Charges","High Charges"))</f>
        <v>Low Charges</v>
      </c>
      <c r="AB14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93" t="str">
        <f>IF(tbl_Customers[[#This Row],[number_vmail_messages]] = 0, "No Usage", IF(tbl_Customers[[#This Row],[number_vmail_messages]] &lt;= 20, "Low Usage", IF(tbl_Customers[[#This Row],[number_vmail_messages]] &lt;= 40, "Medium Usgae", "High Usage")))</f>
        <v>No Usage</v>
      </c>
      <c r="AD1493" t="str">
        <f>IF(tbl_Customers[[#This Row],[total_day_minutes]]&lt;=150,"Low Usage", IF(tbl_Customers[[#This Row],[total_day_minutes]]&lt;=200,"Medium Usage", IF(tbl_Customers[[#This Row],[total_day_minutes]]&lt;=250,"High Usage","Very High Usage")))</f>
        <v>High Usage</v>
      </c>
      <c r="AE1493" t="str">
        <f>IF(tbl_Customers[[#This Row],[total_intl_calls]]&lt;=5,"Low Calls", IF(tbl_Customers[[#This Row],[total_intl_calls]]&lt;=10, "Medium Calls", "High Calls"))</f>
        <v>Low Calls</v>
      </c>
      <c r="AF14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93" s="36" t="str">
        <f>IF(tbl_Customers[[#This Row],[Churn_Risk_Score]]&gt;=10,"High Risk", IF(tbl_Customers[[#This Row],[Churn_Risk_Score]]&gt;=5,"Medium Risk","Low Risk"))</f>
        <v>Low Risk</v>
      </c>
    </row>
    <row r="1494" spans="1:33" x14ac:dyDescent="0.35">
      <c r="A1494">
        <v>1493</v>
      </c>
      <c r="B1494" t="s">
        <v>51</v>
      </c>
      <c r="C1494">
        <v>142</v>
      </c>
      <c r="D1494" t="s">
        <v>25</v>
      </c>
      <c r="E1494" t="s">
        <v>22</v>
      </c>
      <c r="F1494" t="s">
        <v>23</v>
      </c>
      <c r="G1494">
        <v>24</v>
      </c>
      <c r="H1494">
        <v>239.8</v>
      </c>
      <c r="I1494">
        <v>103</v>
      </c>
      <c r="J1494">
        <v>40.770000000000003</v>
      </c>
      <c r="K1494">
        <v>285.89999999999998</v>
      </c>
      <c r="L1494">
        <v>65</v>
      </c>
      <c r="M1494">
        <v>24.3</v>
      </c>
      <c r="N1494">
        <v>256.7</v>
      </c>
      <c r="O1494">
        <v>106</v>
      </c>
      <c r="P1494">
        <v>11.55</v>
      </c>
      <c r="Q1494">
        <v>9.5</v>
      </c>
      <c r="R1494">
        <v>4</v>
      </c>
      <c r="S1494">
        <v>2.57</v>
      </c>
      <c r="T1494">
        <v>0</v>
      </c>
      <c r="U1494" t="s">
        <v>22</v>
      </c>
      <c r="V1494">
        <f>IF(tbl_Customers[[#This Row],[churn]] = "yes", 1, 0)</f>
        <v>0</v>
      </c>
      <c r="W1494" t="str">
        <f>IF(tbl_Customers[[#This Row],[number_customer_service_calls]] &lt;= 1, "0-1 Calls", IF(tbl_Customers[[#This Row],[number_customer_service_calls]] &lt;= 3, "2-3 Calls", IF(tbl_Customers[[#This Row],[number_customer_service_calls]] &lt;=5, "4-5 Calls", "6+ Calls")))</f>
        <v>0-1 Calls</v>
      </c>
      <c r="X1494" t="str">
        <f>IF(tbl_Customers[[#This Row],[account_length]] &lt;= 50, "0-50", IF(tbl_Customers[[#This Row],[account_length]] &lt;=100, "51-100", IF(tbl_Customers[[#This Row],[account_length]] &lt;= 150, "101-150", "151+")))</f>
        <v>101-150</v>
      </c>
      <c r="Y1494" t="str">
        <f>IF(tbl_Customers[[#This Row],[total_intl_charge]] &lt;= 3, "Low Charges", "High Charges")</f>
        <v>Low Charges</v>
      </c>
      <c r="Z1494" t="str">
        <f>IF(tbl_Customers[[#This Row],[total_eve_calls]]&lt;=80,"Low Calls",
IF(tbl_Customers[[#This Row],[total_eve_calls]]&lt;=120,"Medium Calls","High Calls"))</f>
        <v>Low Calls</v>
      </c>
      <c r="AA1494" t="str">
        <f>IF(tbl_Customers[[#This Row],[total_eve_charge]]&lt;=15,"Low Charges",
IF(tbl_Customers[[#This Row],[total_eve_charge]]&lt;=20,"Medium Charges","High Charges"))</f>
        <v>High Charges</v>
      </c>
      <c r="AB14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4" t="str">
        <f>IF(tbl_Customers[[#This Row],[number_vmail_messages]] = 0, "No Usage", IF(tbl_Customers[[#This Row],[number_vmail_messages]] &lt;= 20, "Low Usage", IF(tbl_Customers[[#This Row],[number_vmail_messages]] &lt;= 40, "Medium Usgae", "High Usage")))</f>
        <v>Medium Usgae</v>
      </c>
      <c r="AD1494" t="str">
        <f>IF(tbl_Customers[[#This Row],[total_day_minutes]]&lt;=150,"Low Usage", IF(tbl_Customers[[#This Row],[total_day_minutes]]&lt;=200,"Medium Usage", IF(tbl_Customers[[#This Row],[total_day_minutes]]&lt;=250,"High Usage","Very High Usage")))</f>
        <v>High Usage</v>
      </c>
      <c r="AE1494" t="str">
        <f>IF(tbl_Customers[[#This Row],[total_intl_calls]]&lt;=5,"Low Calls", IF(tbl_Customers[[#This Row],[total_intl_calls]]&lt;=10, "Medium Calls", "High Calls"))</f>
        <v>Low Calls</v>
      </c>
      <c r="AF14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94" s="36" t="str">
        <f>IF(tbl_Customers[[#This Row],[Churn_Risk_Score]]&gt;=10,"High Risk", IF(tbl_Customers[[#This Row],[Churn_Risk_Score]]&gt;=5,"Medium Risk","Low Risk"))</f>
        <v>Low Risk</v>
      </c>
    </row>
    <row r="1495" spans="1:33" x14ac:dyDescent="0.35">
      <c r="A1495">
        <v>1494</v>
      </c>
      <c r="B1495" t="s">
        <v>44</v>
      </c>
      <c r="C1495">
        <v>62</v>
      </c>
      <c r="D1495" t="s">
        <v>21</v>
      </c>
      <c r="E1495" t="s">
        <v>22</v>
      </c>
      <c r="F1495" t="s">
        <v>22</v>
      </c>
      <c r="G1495">
        <v>0</v>
      </c>
      <c r="H1495">
        <v>172.4</v>
      </c>
      <c r="I1495">
        <v>132</v>
      </c>
      <c r="J1495">
        <v>29.31</v>
      </c>
      <c r="K1495">
        <v>230.5</v>
      </c>
      <c r="L1495">
        <v>100</v>
      </c>
      <c r="M1495">
        <v>19.59</v>
      </c>
      <c r="N1495">
        <v>228.2</v>
      </c>
      <c r="O1495">
        <v>109</v>
      </c>
      <c r="P1495">
        <v>10.27</v>
      </c>
      <c r="Q1495">
        <v>11</v>
      </c>
      <c r="R1495">
        <v>5</v>
      </c>
      <c r="S1495">
        <v>2.97</v>
      </c>
      <c r="T1495">
        <v>0</v>
      </c>
      <c r="U1495" t="s">
        <v>22</v>
      </c>
      <c r="V1495">
        <f>IF(tbl_Customers[[#This Row],[churn]] = "yes", 1, 0)</f>
        <v>0</v>
      </c>
      <c r="W1495" t="str">
        <f>IF(tbl_Customers[[#This Row],[number_customer_service_calls]] &lt;= 1, "0-1 Calls", IF(tbl_Customers[[#This Row],[number_customer_service_calls]] &lt;= 3, "2-3 Calls", IF(tbl_Customers[[#This Row],[number_customer_service_calls]] &lt;=5, "4-5 Calls", "6+ Calls")))</f>
        <v>0-1 Calls</v>
      </c>
      <c r="X1495" t="str">
        <f>IF(tbl_Customers[[#This Row],[account_length]] &lt;= 50, "0-50", IF(tbl_Customers[[#This Row],[account_length]] &lt;=100, "51-100", IF(tbl_Customers[[#This Row],[account_length]] &lt;= 150, "101-150", "151+")))</f>
        <v>51-100</v>
      </c>
      <c r="Y1495" t="str">
        <f>IF(tbl_Customers[[#This Row],[total_intl_charge]] &lt;= 3, "Low Charges", "High Charges")</f>
        <v>Low Charges</v>
      </c>
      <c r="Z1495" t="str">
        <f>IF(tbl_Customers[[#This Row],[total_eve_calls]]&lt;=80,"Low Calls",
IF(tbl_Customers[[#This Row],[total_eve_calls]]&lt;=120,"Medium Calls","High Calls"))</f>
        <v>Medium Calls</v>
      </c>
      <c r="AA1495" t="str">
        <f>IF(tbl_Customers[[#This Row],[total_eve_charge]]&lt;=15,"Low Charges",
IF(tbl_Customers[[#This Row],[total_eve_charge]]&lt;=20,"Medium Charges","High Charges"))</f>
        <v>Medium Charges</v>
      </c>
      <c r="AB14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5" t="str">
        <f>IF(tbl_Customers[[#This Row],[number_vmail_messages]] = 0, "No Usage", IF(tbl_Customers[[#This Row],[number_vmail_messages]] &lt;= 20, "Low Usage", IF(tbl_Customers[[#This Row],[number_vmail_messages]] &lt;= 40, "Medium Usgae", "High Usage")))</f>
        <v>No Usage</v>
      </c>
      <c r="AD1495" t="str">
        <f>IF(tbl_Customers[[#This Row],[total_day_minutes]]&lt;=150,"Low Usage", IF(tbl_Customers[[#This Row],[total_day_minutes]]&lt;=200,"Medium Usage", IF(tbl_Customers[[#This Row],[total_day_minutes]]&lt;=250,"High Usage","Very High Usage")))</f>
        <v>Medium Usage</v>
      </c>
      <c r="AE1495" t="str">
        <f>IF(tbl_Customers[[#This Row],[total_intl_calls]]&lt;=5,"Low Calls", IF(tbl_Customers[[#This Row],[total_intl_calls]]&lt;=10, "Medium Calls", "High Calls"))</f>
        <v>Low Calls</v>
      </c>
      <c r="AF14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95" s="36" t="str">
        <f>IF(tbl_Customers[[#This Row],[Churn_Risk_Score]]&gt;=10,"High Risk", IF(tbl_Customers[[#This Row],[Churn_Risk_Score]]&gt;=5,"Medium Risk","Low Risk"))</f>
        <v>Low Risk</v>
      </c>
    </row>
    <row r="1496" spans="1:33" x14ac:dyDescent="0.35">
      <c r="A1496">
        <v>1495</v>
      </c>
      <c r="B1496" t="s">
        <v>52</v>
      </c>
      <c r="C1496">
        <v>149</v>
      </c>
      <c r="D1496" t="s">
        <v>21</v>
      </c>
      <c r="E1496" t="s">
        <v>22</v>
      </c>
      <c r="F1496" t="s">
        <v>22</v>
      </c>
      <c r="G1496">
        <v>0</v>
      </c>
      <c r="H1496">
        <v>242.5</v>
      </c>
      <c r="I1496">
        <v>83</v>
      </c>
      <c r="J1496">
        <v>41.23</v>
      </c>
      <c r="K1496">
        <v>245.4</v>
      </c>
      <c r="L1496">
        <v>97</v>
      </c>
      <c r="M1496">
        <v>20.86</v>
      </c>
      <c r="N1496">
        <v>219.6</v>
      </c>
      <c r="O1496">
        <v>80</v>
      </c>
      <c r="P1496">
        <v>9.8800000000000008</v>
      </c>
      <c r="Q1496">
        <v>10</v>
      </c>
      <c r="R1496">
        <v>3</v>
      </c>
      <c r="S1496">
        <v>2.7</v>
      </c>
      <c r="T1496">
        <v>3</v>
      </c>
      <c r="U1496" t="s">
        <v>23</v>
      </c>
      <c r="V1496">
        <f>IF(tbl_Customers[[#This Row],[churn]] = "yes", 1, 0)</f>
        <v>1</v>
      </c>
      <c r="W1496" t="str">
        <f>IF(tbl_Customers[[#This Row],[number_customer_service_calls]] &lt;= 1, "0-1 Calls", IF(tbl_Customers[[#This Row],[number_customer_service_calls]] &lt;= 3, "2-3 Calls", IF(tbl_Customers[[#This Row],[number_customer_service_calls]] &lt;=5, "4-5 Calls", "6+ Calls")))</f>
        <v>2-3 Calls</v>
      </c>
      <c r="X1496" t="str">
        <f>IF(tbl_Customers[[#This Row],[account_length]] &lt;= 50, "0-50", IF(tbl_Customers[[#This Row],[account_length]] &lt;=100, "51-100", IF(tbl_Customers[[#This Row],[account_length]] &lt;= 150, "101-150", "151+")))</f>
        <v>101-150</v>
      </c>
      <c r="Y1496" t="str">
        <f>IF(tbl_Customers[[#This Row],[total_intl_charge]] &lt;= 3, "Low Charges", "High Charges")</f>
        <v>Low Charges</v>
      </c>
      <c r="Z1496" t="str">
        <f>IF(tbl_Customers[[#This Row],[total_eve_calls]]&lt;=80,"Low Calls",
IF(tbl_Customers[[#This Row],[total_eve_calls]]&lt;=120,"Medium Calls","High Calls"))</f>
        <v>Medium Calls</v>
      </c>
      <c r="AA1496" t="str">
        <f>IF(tbl_Customers[[#This Row],[total_eve_charge]]&lt;=15,"Low Charges",
IF(tbl_Customers[[#This Row],[total_eve_charge]]&lt;=20,"Medium Charges","High Charges"))</f>
        <v>High Charges</v>
      </c>
      <c r="AB14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6" t="str">
        <f>IF(tbl_Customers[[#This Row],[number_vmail_messages]] = 0, "No Usage", IF(tbl_Customers[[#This Row],[number_vmail_messages]] &lt;= 20, "Low Usage", IF(tbl_Customers[[#This Row],[number_vmail_messages]] &lt;= 40, "Medium Usgae", "High Usage")))</f>
        <v>No Usage</v>
      </c>
      <c r="AD1496" t="str">
        <f>IF(tbl_Customers[[#This Row],[total_day_minutes]]&lt;=150,"Low Usage", IF(tbl_Customers[[#This Row],[total_day_minutes]]&lt;=200,"Medium Usage", IF(tbl_Customers[[#This Row],[total_day_minutes]]&lt;=250,"High Usage","Very High Usage")))</f>
        <v>High Usage</v>
      </c>
      <c r="AE1496" t="str">
        <f>IF(tbl_Customers[[#This Row],[total_intl_calls]]&lt;=5,"Low Calls", IF(tbl_Customers[[#This Row],[total_intl_calls]]&lt;=10, "Medium Calls", "High Calls"))</f>
        <v>Low Calls</v>
      </c>
      <c r="AF14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96" s="36" t="str">
        <f>IF(tbl_Customers[[#This Row],[Churn_Risk_Score]]&gt;=10,"High Risk", IF(tbl_Customers[[#This Row],[Churn_Risk_Score]]&gt;=5,"Medium Risk","Low Risk"))</f>
        <v>Low Risk</v>
      </c>
    </row>
    <row r="1497" spans="1:33" x14ac:dyDescent="0.35">
      <c r="A1497">
        <v>1496</v>
      </c>
      <c r="B1497" t="s">
        <v>41</v>
      </c>
      <c r="C1497">
        <v>54</v>
      </c>
      <c r="D1497" t="s">
        <v>28</v>
      </c>
      <c r="E1497" t="s">
        <v>22</v>
      </c>
      <c r="F1497" t="s">
        <v>23</v>
      </c>
      <c r="G1497">
        <v>39</v>
      </c>
      <c r="H1497">
        <v>117.6</v>
      </c>
      <c r="I1497">
        <v>82</v>
      </c>
      <c r="J1497">
        <v>19.989999999999998</v>
      </c>
      <c r="K1497">
        <v>159.19999999999999</v>
      </c>
      <c r="L1497">
        <v>60</v>
      </c>
      <c r="M1497">
        <v>13.53</v>
      </c>
      <c r="N1497">
        <v>236.4</v>
      </c>
      <c r="O1497">
        <v>113</v>
      </c>
      <c r="P1497">
        <v>10.64</v>
      </c>
      <c r="Q1497">
        <v>11.3</v>
      </c>
      <c r="R1497">
        <v>10</v>
      </c>
      <c r="S1497">
        <v>3.05</v>
      </c>
      <c r="T1497">
        <v>2</v>
      </c>
      <c r="U1497" t="s">
        <v>22</v>
      </c>
      <c r="V1497">
        <f>IF(tbl_Customers[[#This Row],[churn]] = "yes", 1, 0)</f>
        <v>0</v>
      </c>
      <c r="W1497" t="str">
        <f>IF(tbl_Customers[[#This Row],[number_customer_service_calls]] &lt;= 1, "0-1 Calls", IF(tbl_Customers[[#This Row],[number_customer_service_calls]] &lt;= 3, "2-3 Calls", IF(tbl_Customers[[#This Row],[number_customer_service_calls]] &lt;=5, "4-5 Calls", "6+ Calls")))</f>
        <v>2-3 Calls</v>
      </c>
      <c r="X1497" t="str">
        <f>IF(tbl_Customers[[#This Row],[account_length]] &lt;= 50, "0-50", IF(tbl_Customers[[#This Row],[account_length]] &lt;=100, "51-100", IF(tbl_Customers[[#This Row],[account_length]] &lt;= 150, "101-150", "151+")))</f>
        <v>51-100</v>
      </c>
      <c r="Y1497" t="str">
        <f>IF(tbl_Customers[[#This Row],[total_intl_charge]] &lt;= 3, "Low Charges", "High Charges")</f>
        <v>High Charges</v>
      </c>
      <c r="Z1497" t="str">
        <f>IF(tbl_Customers[[#This Row],[total_eve_calls]]&lt;=80,"Low Calls",
IF(tbl_Customers[[#This Row],[total_eve_calls]]&lt;=120,"Medium Calls","High Calls"))</f>
        <v>Low Calls</v>
      </c>
      <c r="AA1497" t="str">
        <f>IF(tbl_Customers[[#This Row],[total_eve_charge]]&lt;=15,"Low Charges",
IF(tbl_Customers[[#This Row],[total_eve_charge]]&lt;=20,"Medium Charges","High Charges"))</f>
        <v>Low Charges</v>
      </c>
      <c r="AB14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7" t="str">
        <f>IF(tbl_Customers[[#This Row],[number_vmail_messages]] = 0, "No Usage", IF(tbl_Customers[[#This Row],[number_vmail_messages]] &lt;= 20, "Low Usage", IF(tbl_Customers[[#This Row],[number_vmail_messages]] &lt;= 40, "Medium Usgae", "High Usage")))</f>
        <v>Medium Usgae</v>
      </c>
      <c r="AD1497" t="str">
        <f>IF(tbl_Customers[[#This Row],[total_day_minutes]]&lt;=150,"Low Usage", IF(tbl_Customers[[#This Row],[total_day_minutes]]&lt;=200,"Medium Usage", IF(tbl_Customers[[#This Row],[total_day_minutes]]&lt;=250,"High Usage","Very High Usage")))</f>
        <v>Low Usage</v>
      </c>
      <c r="AE1497" t="str">
        <f>IF(tbl_Customers[[#This Row],[total_intl_calls]]&lt;=5,"Low Calls", IF(tbl_Customers[[#This Row],[total_intl_calls]]&lt;=10, "Medium Calls", "High Calls"))</f>
        <v>Medium Calls</v>
      </c>
      <c r="AF14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97" s="36" t="str">
        <f>IF(tbl_Customers[[#This Row],[Churn_Risk_Score]]&gt;=10,"High Risk", IF(tbl_Customers[[#This Row],[Churn_Risk_Score]]&gt;=5,"Medium Risk","Low Risk"))</f>
        <v>Low Risk</v>
      </c>
    </row>
    <row r="1498" spans="1:33" x14ac:dyDescent="0.35">
      <c r="A1498">
        <v>1497</v>
      </c>
      <c r="B1498" t="s">
        <v>30</v>
      </c>
      <c r="C1498">
        <v>112</v>
      </c>
      <c r="D1498" t="s">
        <v>28</v>
      </c>
      <c r="E1498" t="s">
        <v>22</v>
      </c>
      <c r="F1498" t="s">
        <v>22</v>
      </c>
      <c r="G1498">
        <v>0</v>
      </c>
      <c r="H1498">
        <v>174.5</v>
      </c>
      <c r="I1498">
        <v>127</v>
      </c>
      <c r="J1498">
        <v>29.67</v>
      </c>
      <c r="K1498">
        <v>259.3</v>
      </c>
      <c r="L1498">
        <v>71</v>
      </c>
      <c r="M1498">
        <v>22.04</v>
      </c>
      <c r="N1498">
        <v>170.5</v>
      </c>
      <c r="O1498">
        <v>120</v>
      </c>
      <c r="P1498">
        <v>7.67</v>
      </c>
      <c r="Q1498">
        <v>11.3</v>
      </c>
      <c r="R1498">
        <v>7</v>
      </c>
      <c r="S1498">
        <v>3.05</v>
      </c>
      <c r="T1498">
        <v>1</v>
      </c>
      <c r="U1498" t="s">
        <v>22</v>
      </c>
      <c r="V1498">
        <f>IF(tbl_Customers[[#This Row],[churn]] = "yes", 1, 0)</f>
        <v>0</v>
      </c>
      <c r="W1498" t="str">
        <f>IF(tbl_Customers[[#This Row],[number_customer_service_calls]] &lt;= 1, "0-1 Calls", IF(tbl_Customers[[#This Row],[number_customer_service_calls]] &lt;= 3, "2-3 Calls", IF(tbl_Customers[[#This Row],[number_customer_service_calls]] &lt;=5, "4-5 Calls", "6+ Calls")))</f>
        <v>0-1 Calls</v>
      </c>
      <c r="X1498" t="str">
        <f>IF(tbl_Customers[[#This Row],[account_length]] &lt;= 50, "0-50", IF(tbl_Customers[[#This Row],[account_length]] &lt;=100, "51-100", IF(tbl_Customers[[#This Row],[account_length]] &lt;= 150, "101-150", "151+")))</f>
        <v>101-150</v>
      </c>
      <c r="Y1498" t="str">
        <f>IF(tbl_Customers[[#This Row],[total_intl_charge]] &lt;= 3, "Low Charges", "High Charges")</f>
        <v>High Charges</v>
      </c>
      <c r="Z1498" t="str">
        <f>IF(tbl_Customers[[#This Row],[total_eve_calls]]&lt;=80,"Low Calls",
IF(tbl_Customers[[#This Row],[total_eve_calls]]&lt;=120,"Medium Calls","High Calls"))</f>
        <v>Low Calls</v>
      </c>
      <c r="AA1498" t="str">
        <f>IF(tbl_Customers[[#This Row],[total_eve_charge]]&lt;=15,"Low Charges",
IF(tbl_Customers[[#This Row],[total_eve_charge]]&lt;=20,"Medium Charges","High Charges"))</f>
        <v>High Charges</v>
      </c>
      <c r="AB14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8" t="str">
        <f>IF(tbl_Customers[[#This Row],[number_vmail_messages]] = 0, "No Usage", IF(tbl_Customers[[#This Row],[number_vmail_messages]] &lt;= 20, "Low Usage", IF(tbl_Customers[[#This Row],[number_vmail_messages]] &lt;= 40, "Medium Usgae", "High Usage")))</f>
        <v>No Usage</v>
      </c>
      <c r="AD1498" t="str">
        <f>IF(tbl_Customers[[#This Row],[total_day_minutes]]&lt;=150,"Low Usage", IF(tbl_Customers[[#This Row],[total_day_minutes]]&lt;=200,"Medium Usage", IF(tbl_Customers[[#This Row],[total_day_minutes]]&lt;=250,"High Usage","Very High Usage")))</f>
        <v>Medium Usage</v>
      </c>
      <c r="AE1498" t="str">
        <f>IF(tbl_Customers[[#This Row],[total_intl_calls]]&lt;=5,"Low Calls", IF(tbl_Customers[[#This Row],[total_intl_calls]]&lt;=10, "Medium Calls", "High Calls"))</f>
        <v>Medium Calls</v>
      </c>
      <c r="AF14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98" s="36" t="str">
        <f>IF(tbl_Customers[[#This Row],[Churn_Risk_Score]]&gt;=10,"High Risk", IF(tbl_Customers[[#This Row],[Churn_Risk_Score]]&gt;=5,"Medium Risk","Low Risk"))</f>
        <v>Low Risk</v>
      </c>
    </row>
    <row r="1499" spans="1:33" x14ac:dyDescent="0.35">
      <c r="A1499">
        <v>1498</v>
      </c>
      <c r="B1499" t="s">
        <v>68</v>
      </c>
      <c r="C1499">
        <v>68</v>
      </c>
      <c r="D1499" t="s">
        <v>28</v>
      </c>
      <c r="E1499" t="s">
        <v>22</v>
      </c>
      <c r="F1499" t="s">
        <v>22</v>
      </c>
      <c r="G1499">
        <v>0</v>
      </c>
      <c r="H1499">
        <v>157.30000000000001</v>
      </c>
      <c r="I1499">
        <v>83</v>
      </c>
      <c r="J1499">
        <v>26.74</v>
      </c>
      <c r="K1499">
        <v>220.9</v>
      </c>
      <c r="L1499">
        <v>85</v>
      </c>
      <c r="M1499">
        <v>18.78</v>
      </c>
      <c r="N1499">
        <v>218.9</v>
      </c>
      <c r="O1499">
        <v>129</v>
      </c>
      <c r="P1499">
        <v>9.85</v>
      </c>
      <c r="Q1499">
        <v>12</v>
      </c>
      <c r="R1499">
        <v>7</v>
      </c>
      <c r="S1499">
        <v>3.24</v>
      </c>
      <c r="T1499">
        <v>1</v>
      </c>
      <c r="U1499" t="s">
        <v>22</v>
      </c>
      <c r="V1499">
        <f>IF(tbl_Customers[[#This Row],[churn]] = "yes", 1, 0)</f>
        <v>0</v>
      </c>
      <c r="W1499" t="str">
        <f>IF(tbl_Customers[[#This Row],[number_customer_service_calls]] &lt;= 1, "0-1 Calls", IF(tbl_Customers[[#This Row],[number_customer_service_calls]] &lt;= 3, "2-3 Calls", IF(tbl_Customers[[#This Row],[number_customer_service_calls]] &lt;=5, "4-5 Calls", "6+ Calls")))</f>
        <v>0-1 Calls</v>
      </c>
      <c r="X1499" t="str">
        <f>IF(tbl_Customers[[#This Row],[account_length]] &lt;= 50, "0-50", IF(tbl_Customers[[#This Row],[account_length]] &lt;=100, "51-100", IF(tbl_Customers[[#This Row],[account_length]] &lt;= 150, "101-150", "151+")))</f>
        <v>51-100</v>
      </c>
      <c r="Y1499" t="str">
        <f>IF(tbl_Customers[[#This Row],[total_intl_charge]] &lt;= 3, "Low Charges", "High Charges")</f>
        <v>High Charges</v>
      </c>
      <c r="Z1499" t="str">
        <f>IF(tbl_Customers[[#This Row],[total_eve_calls]]&lt;=80,"Low Calls",
IF(tbl_Customers[[#This Row],[total_eve_calls]]&lt;=120,"Medium Calls","High Calls"))</f>
        <v>Medium Calls</v>
      </c>
      <c r="AA1499" t="str">
        <f>IF(tbl_Customers[[#This Row],[total_eve_charge]]&lt;=15,"Low Charges",
IF(tbl_Customers[[#This Row],[total_eve_charge]]&lt;=20,"Medium Charges","High Charges"))</f>
        <v>Medium Charges</v>
      </c>
      <c r="AB14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9" t="str">
        <f>IF(tbl_Customers[[#This Row],[number_vmail_messages]] = 0, "No Usage", IF(tbl_Customers[[#This Row],[number_vmail_messages]] &lt;= 20, "Low Usage", IF(tbl_Customers[[#This Row],[number_vmail_messages]] &lt;= 40, "Medium Usgae", "High Usage")))</f>
        <v>No Usage</v>
      </c>
      <c r="AD1499" t="str">
        <f>IF(tbl_Customers[[#This Row],[total_day_minutes]]&lt;=150,"Low Usage", IF(tbl_Customers[[#This Row],[total_day_minutes]]&lt;=200,"Medium Usage", IF(tbl_Customers[[#This Row],[total_day_minutes]]&lt;=250,"High Usage","Very High Usage")))</f>
        <v>Medium Usage</v>
      </c>
      <c r="AE1499" t="str">
        <f>IF(tbl_Customers[[#This Row],[total_intl_calls]]&lt;=5,"Low Calls", IF(tbl_Customers[[#This Row],[total_intl_calls]]&lt;=10, "Medium Calls", "High Calls"))</f>
        <v>Medium Calls</v>
      </c>
      <c r="AF14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99" s="36" t="str">
        <f>IF(tbl_Customers[[#This Row],[Churn_Risk_Score]]&gt;=10,"High Risk", IF(tbl_Customers[[#This Row],[Churn_Risk_Score]]&gt;=5,"Medium Risk","Low Risk"))</f>
        <v>Low Risk</v>
      </c>
    </row>
    <row r="1500" spans="1:33" x14ac:dyDescent="0.35">
      <c r="A1500">
        <v>1499</v>
      </c>
      <c r="B1500" t="s">
        <v>39</v>
      </c>
      <c r="C1500">
        <v>201</v>
      </c>
      <c r="D1500" t="s">
        <v>21</v>
      </c>
      <c r="E1500" t="s">
        <v>22</v>
      </c>
      <c r="F1500" t="s">
        <v>23</v>
      </c>
      <c r="G1500">
        <v>21</v>
      </c>
      <c r="H1500">
        <v>192</v>
      </c>
      <c r="I1500">
        <v>97</v>
      </c>
      <c r="J1500">
        <v>32.64</v>
      </c>
      <c r="K1500">
        <v>239.1</v>
      </c>
      <c r="L1500">
        <v>81</v>
      </c>
      <c r="M1500">
        <v>20.32</v>
      </c>
      <c r="N1500">
        <v>116.1</v>
      </c>
      <c r="O1500">
        <v>125</v>
      </c>
      <c r="P1500">
        <v>5.22</v>
      </c>
      <c r="Q1500">
        <v>15.1</v>
      </c>
      <c r="R1500">
        <v>3</v>
      </c>
      <c r="S1500">
        <v>4.08</v>
      </c>
      <c r="T1500">
        <v>1</v>
      </c>
      <c r="U1500" t="s">
        <v>22</v>
      </c>
      <c r="V1500">
        <f>IF(tbl_Customers[[#This Row],[churn]] = "yes", 1, 0)</f>
        <v>0</v>
      </c>
      <c r="W1500" t="str">
        <f>IF(tbl_Customers[[#This Row],[number_customer_service_calls]] &lt;= 1, "0-1 Calls", IF(tbl_Customers[[#This Row],[number_customer_service_calls]] &lt;= 3, "2-3 Calls", IF(tbl_Customers[[#This Row],[number_customer_service_calls]] &lt;=5, "4-5 Calls", "6+ Calls")))</f>
        <v>0-1 Calls</v>
      </c>
      <c r="X1500" t="str">
        <f>IF(tbl_Customers[[#This Row],[account_length]] &lt;= 50, "0-50", IF(tbl_Customers[[#This Row],[account_length]] &lt;=100, "51-100", IF(tbl_Customers[[#This Row],[account_length]] &lt;= 150, "101-150", "151+")))</f>
        <v>151+</v>
      </c>
      <c r="Y1500" t="str">
        <f>IF(tbl_Customers[[#This Row],[total_intl_charge]] &lt;= 3, "Low Charges", "High Charges")</f>
        <v>High Charges</v>
      </c>
      <c r="Z1500" t="str">
        <f>IF(tbl_Customers[[#This Row],[total_eve_calls]]&lt;=80,"Low Calls",
IF(tbl_Customers[[#This Row],[total_eve_calls]]&lt;=120,"Medium Calls","High Calls"))</f>
        <v>Medium Calls</v>
      </c>
      <c r="AA1500" t="str">
        <f>IF(tbl_Customers[[#This Row],[total_eve_charge]]&lt;=15,"Low Charges",
IF(tbl_Customers[[#This Row],[total_eve_charge]]&lt;=20,"Medium Charges","High Charges"))</f>
        <v>High Charges</v>
      </c>
      <c r="AB15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0" t="str">
        <f>IF(tbl_Customers[[#This Row],[number_vmail_messages]] = 0, "No Usage", IF(tbl_Customers[[#This Row],[number_vmail_messages]] &lt;= 20, "Low Usage", IF(tbl_Customers[[#This Row],[number_vmail_messages]] &lt;= 40, "Medium Usgae", "High Usage")))</f>
        <v>Medium Usgae</v>
      </c>
      <c r="AD1500" t="str">
        <f>IF(tbl_Customers[[#This Row],[total_day_minutes]]&lt;=150,"Low Usage", IF(tbl_Customers[[#This Row],[total_day_minutes]]&lt;=200,"Medium Usage", IF(tbl_Customers[[#This Row],[total_day_minutes]]&lt;=250,"High Usage","Very High Usage")))</f>
        <v>Medium Usage</v>
      </c>
      <c r="AE1500" t="str">
        <f>IF(tbl_Customers[[#This Row],[total_intl_calls]]&lt;=5,"Low Calls", IF(tbl_Customers[[#This Row],[total_intl_calls]]&lt;=10, "Medium Calls", "High Calls"))</f>
        <v>Low Calls</v>
      </c>
      <c r="AF15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00" s="36" t="str">
        <f>IF(tbl_Customers[[#This Row],[Churn_Risk_Score]]&gt;=10,"High Risk", IF(tbl_Customers[[#This Row],[Churn_Risk_Score]]&gt;=5,"Medium Risk","Low Risk"))</f>
        <v>Low Risk</v>
      </c>
    </row>
    <row r="1501" spans="1:33" x14ac:dyDescent="0.35">
      <c r="A1501">
        <v>1500</v>
      </c>
      <c r="B1501" t="s">
        <v>73</v>
      </c>
      <c r="C1501">
        <v>88</v>
      </c>
      <c r="D1501" t="s">
        <v>28</v>
      </c>
      <c r="E1501" t="s">
        <v>22</v>
      </c>
      <c r="F1501" t="s">
        <v>22</v>
      </c>
      <c r="G1501">
        <v>0</v>
      </c>
      <c r="H1501">
        <v>218.2</v>
      </c>
      <c r="I1501">
        <v>76</v>
      </c>
      <c r="J1501">
        <v>37.090000000000003</v>
      </c>
      <c r="K1501">
        <v>169.3</v>
      </c>
      <c r="L1501">
        <v>60</v>
      </c>
      <c r="M1501">
        <v>14.39</v>
      </c>
      <c r="N1501">
        <v>141.1</v>
      </c>
      <c r="O1501">
        <v>99</v>
      </c>
      <c r="P1501">
        <v>6.35</v>
      </c>
      <c r="Q1501">
        <v>8</v>
      </c>
      <c r="R1501">
        <v>1</v>
      </c>
      <c r="S1501">
        <v>2.16</v>
      </c>
      <c r="T1501">
        <v>1</v>
      </c>
      <c r="U1501" t="s">
        <v>22</v>
      </c>
      <c r="V1501">
        <f>IF(tbl_Customers[[#This Row],[churn]] = "yes", 1, 0)</f>
        <v>0</v>
      </c>
      <c r="W1501" t="str">
        <f>IF(tbl_Customers[[#This Row],[number_customer_service_calls]] &lt;= 1, "0-1 Calls", IF(tbl_Customers[[#This Row],[number_customer_service_calls]] &lt;= 3, "2-3 Calls", IF(tbl_Customers[[#This Row],[number_customer_service_calls]] &lt;=5, "4-5 Calls", "6+ Calls")))</f>
        <v>0-1 Calls</v>
      </c>
      <c r="X1501" t="str">
        <f>IF(tbl_Customers[[#This Row],[account_length]] &lt;= 50, "0-50", IF(tbl_Customers[[#This Row],[account_length]] &lt;=100, "51-100", IF(tbl_Customers[[#This Row],[account_length]] &lt;= 150, "101-150", "151+")))</f>
        <v>51-100</v>
      </c>
      <c r="Y1501" t="str">
        <f>IF(tbl_Customers[[#This Row],[total_intl_charge]] &lt;= 3, "Low Charges", "High Charges")</f>
        <v>Low Charges</v>
      </c>
      <c r="Z1501" t="str">
        <f>IF(tbl_Customers[[#This Row],[total_eve_calls]]&lt;=80,"Low Calls",
IF(tbl_Customers[[#This Row],[total_eve_calls]]&lt;=120,"Medium Calls","High Calls"))</f>
        <v>Low Calls</v>
      </c>
      <c r="AA1501" t="str">
        <f>IF(tbl_Customers[[#This Row],[total_eve_charge]]&lt;=15,"Low Charges",
IF(tbl_Customers[[#This Row],[total_eve_charge]]&lt;=20,"Medium Charges","High Charges"))</f>
        <v>Low Charges</v>
      </c>
      <c r="AB15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1" t="str">
        <f>IF(tbl_Customers[[#This Row],[number_vmail_messages]] = 0, "No Usage", IF(tbl_Customers[[#This Row],[number_vmail_messages]] &lt;= 20, "Low Usage", IF(tbl_Customers[[#This Row],[number_vmail_messages]] &lt;= 40, "Medium Usgae", "High Usage")))</f>
        <v>No Usage</v>
      </c>
      <c r="AD1501" t="str">
        <f>IF(tbl_Customers[[#This Row],[total_day_minutes]]&lt;=150,"Low Usage", IF(tbl_Customers[[#This Row],[total_day_minutes]]&lt;=200,"Medium Usage", IF(tbl_Customers[[#This Row],[total_day_minutes]]&lt;=250,"High Usage","Very High Usage")))</f>
        <v>High Usage</v>
      </c>
      <c r="AE1501" t="str">
        <f>IF(tbl_Customers[[#This Row],[total_intl_calls]]&lt;=5,"Low Calls", IF(tbl_Customers[[#This Row],[total_intl_calls]]&lt;=10, "Medium Calls", "High Calls"))</f>
        <v>Low Calls</v>
      </c>
      <c r="AF15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01" s="36" t="str">
        <f>IF(tbl_Customers[[#This Row],[Churn_Risk_Score]]&gt;=10,"High Risk", IF(tbl_Customers[[#This Row],[Churn_Risk_Score]]&gt;=5,"Medium Risk","Low Risk"))</f>
        <v>Low Risk</v>
      </c>
    </row>
    <row r="1502" spans="1:33" x14ac:dyDescent="0.35">
      <c r="A1502">
        <v>1501</v>
      </c>
      <c r="B1502" t="s">
        <v>72</v>
      </c>
      <c r="C1502">
        <v>85</v>
      </c>
      <c r="D1502" t="s">
        <v>21</v>
      </c>
      <c r="E1502" t="s">
        <v>22</v>
      </c>
      <c r="F1502" t="s">
        <v>23</v>
      </c>
      <c r="G1502">
        <v>29</v>
      </c>
      <c r="H1502">
        <v>144.6</v>
      </c>
      <c r="I1502">
        <v>97</v>
      </c>
      <c r="J1502">
        <v>24.58</v>
      </c>
      <c r="K1502">
        <v>140</v>
      </c>
      <c r="L1502">
        <v>102</v>
      </c>
      <c r="M1502">
        <v>11.9</v>
      </c>
      <c r="N1502">
        <v>165.4</v>
      </c>
      <c r="O1502">
        <v>148</v>
      </c>
      <c r="P1502">
        <v>7.44</v>
      </c>
      <c r="Q1502">
        <v>10.9</v>
      </c>
      <c r="R1502">
        <v>3</v>
      </c>
      <c r="S1502">
        <v>2.94</v>
      </c>
      <c r="T1502">
        <v>1</v>
      </c>
      <c r="U1502" t="s">
        <v>22</v>
      </c>
      <c r="V1502">
        <f>IF(tbl_Customers[[#This Row],[churn]] = "yes", 1, 0)</f>
        <v>0</v>
      </c>
      <c r="W1502" t="str">
        <f>IF(tbl_Customers[[#This Row],[number_customer_service_calls]] &lt;= 1, "0-1 Calls", IF(tbl_Customers[[#This Row],[number_customer_service_calls]] &lt;= 3, "2-3 Calls", IF(tbl_Customers[[#This Row],[number_customer_service_calls]] &lt;=5, "4-5 Calls", "6+ Calls")))</f>
        <v>0-1 Calls</v>
      </c>
      <c r="X1502" t="str">
        <f>IF(tbl_Customers[[#This Row],[account_length]] &lt;= 50, "0-50", IF(tbl_Customers[[#This Row],[account_length]] &lt;=100, "51-100", IF(tbl_Customers[[#This Row],[account_length]] &lt;= 150, "101-150", "151+")))</f>
        <v>51-100</v>
      </c>
      <c r="Y1502" t="str">
        <f>IF(tbl_Customers[[#This Row],[total_intl_charge]] &lt;= 3, "Low Charges", "High Charges")</f>
        <v>Low Charges</v>
      </c>
      <c r="Z1502" t="str">
        <f>IF(tbl_Customers[[#This Row],[total_eve_calls]]&lt;=80,"Low Calls",
IF(tbl_Customers[[#This Row],[total_eve_calls]]&lt;=120,"Medium Calls","High Calls"))</f>
        <v>Medium Calls</v>
      </c>
      <c r="AA1502" t="str">
        <f>IF(tbl_Customers[[#This Row],[total_eve_charge]]&lt;=15,"Low Charges",
IF(tbl_Customers[[#This Row],[total_eve_charge]]&lt;=20,"Medium Charges","High Charges"))</f>
        <v>Low Charges</v>
      </c>
      <c r="AB15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2" t="str">
        <f>IF(tbl_Customers[[#This Row],[number_vmail_messages]] = 0, "No Usage", IF(tbl_Customers[[#This Row],[number_vmail_messages]] &lt;= 20, "Low Usage", IF(tbl_Customers[[#This Row],[number_vmail_messages]] &lt;= 40, "Medium Usgae", "High Usage")))</f>
        <v>Medium Usgae</v>
      </c>
      <c r="AD1502" t="str">
        <f>IF(tbl_Customers[[#This Row],[total_day_minutes]]&lt;=150,"Low Usage", IF(tbl_Customers[[#This Row],[total_day_minutes]]&lt;=200,"Medium Usage", IF(tbl_Customers[[#This Row],[total_day_minutes]]&lt;=250,"High Usage","Very High Usage")))</f>
        <v>Low Usage</v>
      </c>
      <c r="AE1502" t="str">
        <f>IF(tbl_Customers[[#This Row],[total_intl_calls]]&lt;=5,"Low Calls", IF(tbl_Customers[[#This Row],[total_intl_calls]]&lt;=10, "Medium Calls", "High Calls"))</f>
        <v>Low Calls</v>
      </c>
      <c r="AF15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02" s="36" t="str">
        <f>IF(tbl_Customers[[#This Row],[Churn_Risk_Score]]&gt;=10,"High Risk", IF(tbl_Customers[[#This Row],[Churn_Risk_Score]]&gt;=5,"Medium Risk","Low Risk"))</f>
        <v>Low Risk</v>
      </c>
    </row>
    <row r="1503" spans="1:33" x14ac:dyDescent="0.35">
      <c r="A1503">
        <v>1502</v>
      </c>
      <c r="B1503" t="s">
        <v>54</v>
      </c>
      <c r="C1503">
        <v>51</v>
      </c>
      <c r="D1503" t="s">
        <v>21</v>
      </c>
      <c r="E1503" t="s">
        <v>23</v>
      </c>
      <c r="F1503" t="s">
        <v>22</v>
      </c>
      <c r="G1503">
        <v>0</v>
      </c>
      <c r="H1503">
        <v>153.6</v>
      </c>
      <c r="I1503">
        <v>108</v>
      </c>
      <c r="J1503">
        <v>26.11</v>
      </c>
      <c r="K1503">
        <v>232.9</v>
      </c>
      <c r="L1503">
        <v>85</v>
      </c>
      <c r="M1503">
        <v>19.8</v>
      </c>
      <c r="N1503">
        <v>214.2</v>
      </c>
      <c r="O1503">
        <v>92</v>
      </c>
      <c r="P1503">
        <v>9.64</v>
      </c>
      <c r="Q1503">
        <v>14.1</v>
      </c>
      <c r="R1503">
        <v>4</v>
      </c>
      <c r="S1503">
        <v>3.81</v>
      </c>
      <c r="T1503">
        <v>0</v>
      </c>
      <c r="U1503" t="s">
        <v>23</v>
      </c>
      <c r="V1503">
        <f>IF(tbl_Customers[[#This Row],[churn]] = "yes", 1, 0)</f>
        <v>1</v>
      </c>
      <c r="W1503" t="str">
        <f>IF(tbl_Customers[[#This Row],[number_customer_service_calls]] &lt;= 1, "0-1 Calls", IF(tbl_Customers[[#This Row],[number_customer_service_calls]] &lt;= 3, "2-3 Calls", IF(tbl_Customers[[#This Row],[number_customer_service_calls]] &lt;=5, "4-5 Calls", "6+ Calls")))</f>
        <v>0-1 Calls</v>
      </c>
      <c r="X1503" t="str">
        <f>IF(tbl_Customers[[#This Row],[account_length]] &lt;= 50, "0-50", IF(tbl_Customers[[#This Row],[account_length]] &lt;=100, "51-100", IF(tbl_Customers[[#This Row],[account_length]] &lt;= 150, "101-150", "151+")))</f>
        <v>51-100</v>
      </c>
      <c r="Y1503" t="str">
        <f>IF(tbl_Customers[[#This Row],[total_intl_charge]] &lt;= 3, "Low Charges", "High Charges")</f>
        <v>High Charges</v>
      </c>
      <c r="Z1503" t="str">
        <f>IF(tbl_Customers[[#This Row],[total_eve_calls]]&lt;=80,"Low Calls",
IF(tbl_Customers[[#This Row],[total_eve_calls]]&lt;=120,"Medium Calls","High Calls"))</f>
        <v>Medium Calls</v>
      </c>
      <c r="AA1503" t="str">
        <f>IF(tbl_Customers[[#This Row],[total_eve_charge]]&lt;=15,"Low Charges",
IF(tbl_Customers[[#This Row],[total_eve_charge]]&lt;=20,"Medium Charges","High Charges"))</f>
        <v>Medium Charges</v>
      </c>
      <c r="AB15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3" t="str">
        <f>IF(tbl_Customers[[#This Row],[number_vmail_messages]] = 0, "No Usage", IF(tbl_Customers[[#This Row],[number_vmail_messages]] &lt;= 20, "Low Usage", IF(tbl_Customers[[#This Row],[number_vmail_messages]] &lt;= 40, "Medium Usgae", "High Usage")))</f>
        <v>No Usage</v>
      </c>
      <c r="AD1503" t="str">
        <f>IF(tbl_Customers[[#This Row],[total_day_minutes]]&lt;=150,"Low Usage", IF(tbl_Customers[[#This Row],[total_day_minutes]]&lt;=200,"Medium Usage", IF(tbl_Customers[[#This Row],[total_day_minutes]]&lt;=250,"High Usage","Very High Usage")))</f>
        <v>Medium Usage</v>
      </c>
      <c r="AE1503" t="str">
        <f>IF(tbl_Customers[[#This Row],[total_intl_calls]]&lt;=5,"Low Calls", IF(tbl_Customers[[#This Row],[total_intl_calls]]&lt;=10, "Medium Calls", "High Calls"))</f>
        <v>Low Calls</v>
      </c>
      <c r="AF15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03" s="36" t="str">
        <f>IF(tbl_Customers[[#This Row],[Churn_Risk_Score]]&gt;=10,"High Risk", IF(tbl_Customers[[#This Row],[Churn_Risk_Score]]&gt;=5,"Medium Risk","Low Risk"))</f>
        <v>Medium Risk</v>
      </c>
    </row>
    <row r="1504" spans="1:33" x14ac:dyDescent="0.35">
      <c r="A1504">
        <v>1503</v>
      </c>
      <c r="B1504" t="s">
        <v>29</v>
      </c>
      <c r="C1504">
        <v>45</v>
      </c>
      <c r="D1504" t="s">
        <v>28</v>
      </c>
      <c r="E1504" t="s">
        <v>22</v>
      </c>
      <c r="F1504" t="s">
        <v>23</v>
      </c>
      <c r="G1504">
        <v>29</v>
      </c>
      <c r="H1504">
        <v>135.80000000000001</v>
      </c>
      <c r="I1504">
        <v>104</v>
      </c>
      <c r="J1504">
        <v>23.09</v>
      </c>
      <c r="K1504">
        <v>222.5</v>
      </c>
      <c r="L1504">
        <v>101</v>
      </c>
      <c r="M1504">
        <v>18.91</v>
      </c>
      <c r="N1504">
        <v>235.6</v>
      </c>
      <c r="O1504">
        <v>92</v>
      </c>
      <c r="P1504">
        <v>10.6</v>
      </c>
      <c r="Q1504">
        <v>7.9</v>
      </c>
      <c r="R1504">
        <v>6</v>
      </c>
      <c r="S1504">
        <v>2.13</v>
      </c>
      <c r="T1504">
        <v>2</v>
      </c>
      <c r="U1504" t="s">
        <v>22</v>
      </c>
      <c r="V1504">
        <f>IF(tbl_Customers[[#This Row],[churn]] = "yes", 1, 0)</f>
        <v>0</v>
      </c>
      <c r="W1504" t="str">
        <f>IF(tbl_Customers[[#This Row],[number_customer_service_calls]] &lt;= 1, "0-1 Calls", IF(tbl_Customers[[#This Row],[number_customer_service_calls]] &lt;= 3, "2-3 Calls", IF(tbl_Customers[[#This Row],[number_customer_service_calls]] &lt;=5, "4-5 Calls", "6+ Calls")))</f>
        <v>2-3 Calls</v>
      </c>
      <c r="X1504" t="str">
        <f>IF(tbl_Customers[[#This Row],[account_length]] &lt;= 50, "0-50", IF(tbl_Customers[[#This Row],[account_length]] &lt;=100, "51-100", IF(tbl_Customers[[#This Row],[account_length]] &lt;= 150, "101-150", "151+")))</f>
        <v>0-50</v>
      </c>
      <c r="Y1504" t="str">
        <f>IF(tbl_Customers[[#This Row],[total_intl_charge]] &lt;= 3, "Low Charges", "High Charges")</f>
        <v>Low Charges</v>
      </c>
      <c r="Z1504" t="str">
        <f>IF(tbl_Customers[[#This Row],[total_eve_calls]]&lt;=80,"Low Calls",
IF(tbl_Customers[[#This Row],[total_eve_calls]]&lt;=120,"Medium Calls","High Calls"))</f>
        <v>Medium Calls</v>
      </c>
      <c r="AA1504" t="str">
        <f>IF(tbl_Customers[[#This Row],[total_eve_charge]]&lt;=15,"Low Charges",
IF(tbl_Customers[[#This Row],[total_eve_charge]]&lt;=20,"Medium Charges","High Charges"))</f>
        <v>Medium Charges</v>
      </c>
      <c r="AB15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4" t="str">
        <f>IF(tbl_Customers[[#This Row],[number_vmail_messages]] = 0, "No Usage", IF(tbl_Customers[[#This Row],[number_vmail_messages]] &lt;= 20, "Low Usage", IF(tbl_Customers[[#This Row],[number_vmail_messages]] &lt;= 40, "Medium Usgae", "High Usage")))</f>
        <v>Medium Usgae</v>
      </c>
      <c r="AD1504" t="str">
        <f>IF(tbl_Customers[[#This Row],[total_day_minutes]]&lt;=150,"Low Usage", IF(tbl_Customers[[#This Row],[total_day_minutes]]&lt;=200,"Medium Usage", IF(tbl_Customers[[#This Row],[total_day_minutes]]&lt;=250,"High Usage","Very High Usage")))</f>
        <v>Low Usage</v>
      </c>
      <c r="AE1504" t="str">
        <f>IF(tbl_Customers[[#This Row],[total_intl_calls]]&lt;=5,"Low Calls", IF(tbl_Customers[[#This Row],[total_intl_calls]]&lt;=10, "Medium Calls", "High Calls"))</f>
        <v>Medium Calls</v>
      </c>
      <c r="AF15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04" s="36" t="str">
        <f>IF(tbl_Customers[[#This Row],[Churn_Risk_Score]]&gt;=10,"High Risk", IF(tbl_Customers[[#This Row],[Churn_Risk_Score]]&gt;=5,"Medium Risk","Low Risk"))</f>
        <v>Low Risk</v>
      </c>
    </row>
    <row r="1505" spans="1:33" x14ac:dyDescent="0.35">
      <c r="A1505">
        <v>1504</v>
      </c>
      <c r="B1505" t="s">
        <v>50</v>
      </c>
      <c r="C1505">
        <v>116</v>
      </c>
      <c r="D1505" t="s">
        <v>28</v>
      </c>
      <c r="E1505" t="s">
        <v>22</v>
      </c>
      <c r="F1505" t="s">
        <v>22</v>
      </c>
      <c r="G1505">
        <v>0</v>
      </c>
      <c r="H1505">
        <v>160.69999999999999</v>
      </c>
      <c r="I1505">
        <v>69</v>
      </c>
      <c r="J1505">
        <v>27.32</v>
      </c>
      <c r="K1505">
        <v>146.80000000000001</v>
      </c>
      <c r="L1505">
        <v>106</v>
      </c>
      <c r="M1505">
        <v>12.48</v>
      </c>
      <c r="N1505">
        <v>287.8</v>
      </c>
      <c r="O1505">
        <v>144</v>
      </c>
      <c r="P1505">
        <v>12.95</v>
      </c>
      <c r="Q1505">
        <v>8.1999999999999993</v>
      </c>
      <c r="R1505">
        <v>5</v>
      </c>
      <c r="S1505">
        <v>2.21</v>
      </c>
      <c r="T1505">
        <v>0</v>
      </c>
      <c r="U1505" t="s">
        <v>22</v>
      </c>
      <c r="V1505">
        <f>IF(tbl_Customers[[#This Row],[churn]] = "yes", 1, 0)</f>
        <v>0</v>
      </c>
      <c r="W1505" t="str">
        <f>IF(tbl_Customers[[#This Row],[number_customer_service_calls]] &lt;= 1, "0-1 Calls", IF(tbl_Customers[[#This Row],[number_customer_service_calls]] &lt;= 3, "2-3 Calls", IF(tbl_Customers[[#This Row],[number_customer_service_calls]] &lt;=5, "4-5 Calls", "6+ Calls")))</f>
        <v>0-1 Calls</v>
      </c>
      <c r="X1505" t="str">
        <f>IF(tbl_Customers[[#This Row],[account_length]] &lt;= 50, "0-50", IF(tbl_Customers[[#This Row],[account_length]] &lt;=100, "51-100", IF(tbl_Customers[[#This Row],[account_length]] &lt;= 150, "101-150", "151+")))</f>
        <v>101-150</v>
      </c>
      <c r="Y1505" t="str">
        <f>IF(tbl_Customers[[#This Row],[total_intl_charge]] &lt;= 3, "Low Charges", "High Charges")</f>
        <v>Low Charges</v>
      </c>
      <c r="Z1505" t="str">
        <f>IF(tbl_Customers[[#This Row],[total_eve_calls]]&lt;=80,"Low Calls",
IF(tbl_Customers[[#This Row],[total_eve_calls]]&lt;=120,"Medium Calls","High Calls"))</f>
        <v>Medium Calls</v>
      </c>
      <c r="AA1505" t="str">
        <f>IF(tbl_Customers[[#This Row],[total_eve_charge]]&lt;=15,"Low Charges",
IF(tbl_Customers[[#This Row],[total_eve_charge]]&lt;=20,"Medium Charges","High Charges"))</f>
        <v>Low Charges</v>
      </c>
      <c r="AB15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5" t="str">
        <f>IF(tbl_Customers[[#This Row],[number_vmail_messages]] = 0, "No Usage", IF(tbl_Customers[[#This Row],[number_vmail_messages]] &lt;= 20, "Low Usage", IF(tbl_Customers[[#This Row],[number_vmail_messages]] &lt;= 40, "Medium Usgae", "High Usage")))</f>
        <v>No Usage</v>
      </c>
      <c r="AD1505" t="str">
        <f>IF(tbl_Customers[[#This Row],[total_day_minutes]]&lt;=150,"Low Usage", IF(tbl_Customers[[#This Row],[total_day_minutes]]&lt;=200,"Medium Usage", IF(tbl_Customers[[#This Row],[total_day_minutes]]&lt;=250,"High Usage","Very High Usage")))</f>
        <v>Medium Usage</v>
      </c>
      <c r="AE1505" t="str">
        <f>IF(tbl_Customers[[#This Row],[total_intl_calls]]&lt;=5,"Low Calls", IF(tbl_Customers[[#This Row],[total_intl_calls]]&lt;=10, "Medium Calls", "High Calls"))</f>
        <v>Low Calls</v>
      </c>
      <c r="AF15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05" s="36" t="str">
        <f>IF(tbl_Customers[[#This Row],[Churn_Risk_Score]]&gt;=10,"High Risk", IF(tbl_Customers[[#This Row],[Churn_Risk_Score]]&gt;=5,"Medium Risk","Low Risk"))</f>
        <v>Low Risk</v>
      </c>
    </row>
    <row r="1506" spans="1:33" x14ac:dyDescent="0.35">
      <c r="A1506">
        <v>1505</v>
      </c>
      <c r="B1506" t="s">
        <v>20</v>
      </c>
      <c r="C1506">
        <v>146</v>
      </c>
      <c r="D1506" t="s">
        <v>25</v>
      </c>
      <c r="E1506" t="s">
        <v>22</v>
      </c>
      <c r="F1506" t="s">
        <v>23</v>
      </c>
      <c r="G1506">
        <v>31</v>
      </c>
      <c r="H1506">
        <v>202.5</v>
      </c>
      <c r="I1506">
        <v>91</v>
      </c>
      <c r="J1506">
        <v>34.43</v>
      </c>
      <c r="K1506">
        <v>241.4</v>
      </c>
      <c r="L1506">
        <v>108</v>
      </c>
      <c r="M1506">
        <v>20.52</v>
      </c>
      <c r="N1506">
        <v>169.6</v>
      </c>
      <c r="O1506">
        <v>77</v>
      </c>
      <c r="P1506">
        <v>7.63</v>
      </c>
      <c r="Q1506">
        <v>7.8</v>
      </c>
      <c r="R1506">
        <v>2</v>
      </c>
      <c r="S1506">
        <v>2.11</v>
      </c>
      <c r="T1506">
        <v>1</v>
      </c>
      <c r="U1506" t="s">
        <v>22</v>
      </c>
      <c r="V1506">
        <f>IF(tbl_Customers[[#This Row],[churn]] = "yes", 1, 0)</f>
        <v>0</v>
      </c>
      <c r="W1506" t="str">
        <f>IF(tbl_Customers[[#This Row],[number_customer_service_calls]] &lt;= 1, "0-1 Calls", IF(tbl_Customers[[#This Row],[number_customer_service_calls]] &lt;= 3, "2-3 Calls", IF(tbl_Customers[[#This Row],[number_customer_service_calls]] &lt;=5, "4-5 Calls", "6+ Calls")))</f>
        <v>0-1 Calls</v>
      </c>
      <c r="X1506" t="str">
        <f>IF(tbl_Customers[[#This Row],[account_length]] &lt;= 50, "0-50", IF(tbl_Customers[[#This Row],[account_length]] &lt;=100, "51-100", IF(tbl_Customers[[#This Row],[account_length]] &lt;= 150, "101-150", "151+")))</f>
        <v>101-150</v>
      </c>
      <c r="Y1506" t="str">
        <f>IF(tbl_Customers[[#This Row],[total_intl_charge]] &lt;= 3, "Low Charges", "High Charges")</f>
        <v>Low Charges</v>
      </c>
      <c r="Z1506" t="str">
        <f>IF(tbl_Customers[[#This Row],[total_eve_calls]]&lt;=80,"Low Calls",
IF(tbl_Customers[[#This Row],[total_eve_calls]]&lt;=120,"Medium Calls","High Calls"))</f>
        <v>Medium Calls</v>
      </c>
      <c r="AA1506" t="str">
        <f>IF(tbl_Customers[[#This Row],[total_eve_charge]]&lt;=15,"Low Charges",
IF(tbl_Customers[[#This Row],[total_eve_charge]]&lt;=20,"Medium Charges","High Charges"))</f>
        <v>High Charges</v>
      </c>
      <c r="AB15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6" t="str">
        <f>IF(tbl_Customers[[#This Row],[number_vmail_messages]] = 0, "No Usage", IF(tbl_Customers[[#This Row],[number_vmail_messages]] &lt;= 20, "Low Usage", IF(tbl_Customers[[#This Row],[number_vmail_messages]] &lt;= 40, "Medium Usgae", "High Usage")))</f>
        <v>Medium Usgae</v>
      </c>
      <c r="AD1506" t="str">
        <f>IF(tbl_Customers[[#This Row],[total_day_minutes]]&lt;=150,"Low Usage", IF(tbl_Customers[[#This Row],[total_day_minutes]]&lt;=200,"Medium Usage", IF(tbl_Customers[[#This Row],[total_day_minutes]]&lt;=250,"High Usage","Very High Usage")))</f>
        <v>High Usage</v>
      </c>
      <c r="AE1506" t="str">
        <f>IF(tbl_Customers[[#This Row],[total_intl_calls]]&lt;=5,"Low Calls", IF(tbl_Customers[[#This Row],[total_intl_calls]]&lt;=10, "Medium Calls", "High Calls"))</f>
        <v>Low Calls</v>
      </c>
      <c r="AF15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06" s="36" t="str">
        <f>IF(tbl_Customers[[#This Row],[Churn_Risk_Score]]&gt;=10,"High Risk", IF(tbl_Customers[[#This Row],[Churn_Risk_Score]]&gt;=5,"Medium Risk","Low Risk"))</f>
        <v>Low Risk</v>
      </c>
    </row>
    <row r="1507" spans="1:33" x14ac:dyDescent="0.35">
      <c r="A1507">
        <v>1506</v>
      </c>
      <c r="B1507" t="s">
        <v>51</v>
      </c>
      <c r="C1507">
        <v>63</v>
      </c>
      <c r="D1507" t="s">
        <v>28</v>
      </c>
      <c r="E1507" t="s">
        <v>22</v>
      </c>
      <c r="F1507" t="s">
        <v>23</v>
      </c>
      <c r="G1507">
        <v>34</v>
      </c>
      <c r="H1507">
        <v>152.19999999999999</v>
      </c>
      <c r="I1507">
        <v>119</v>
      </c>
      <c r="J1507">
        <v>25.87</v>
      </c>
      <c r="K1507">
        <v>227.1</v>
      </c>
      <c r="L1507">
        <v>91</v>
      </c>
      <c r="M1507">
        <v>19.3</v>
      </c>
      <c r="N1507">
        <v>195.7</v>
      </c>
      <c r="O1507">
        <v>103</v>
      </c>
      <c r="P1507">
        <v>8.81</v>
      </c>
      <c r="Q1507">
        <v>12.3</v>
      </c>
      <c r="R1507">
        <v>5</v>
      </c>
      <c r="S1507">
        <v>3.32</v>
      </c>
      <c r="T1507">
        <v>1</v>
      </c>
      <c r="U1507" t="s">
        <v>22</v>
      </c>
      <c r="V1507">
        <f>IF(tbl_Customers[[#This Row],[churn]] = "yes", 1, 0)</f>
        <v>0</v>
      </c>
      <c r="W1507" t="str">
        <f>IF(tbl_Customers[[#This Row],[number_customer_service_calls]] &lt;= 1, "0-1 Calls", IF(tbl_Customers[[#This Row],[number_customer_service_calls]] &lt;= 3, "2-3 Calls", IF(tbl_Customers[[#This Row],[number_customer_service_calls]] &lt;=5, "4-5 Calls", "6+ Calls")))</f>
        <v>0-1 Calls</v>
      </c>
      <c r="X1507" t="str">
        <f>IF(tbl_Customers[[#This Row],[account_length]] &lt;= 50, "0-50", IF(tbl_Customers[[#This Row],[account_length]] &lt;=100, "51-100", IF(tbl_Customers[[#This Row],[account_length]] &lt;= 150, "101-150", "151+")))</f>
        <v>51-100</v>
      </c>
      <c r="Y1507" t="str">
        <f>IF(tbl_Customers[[#This Row],[total_intl_charge]] &lt;= 3, "Low Charges", "High Charges")</f>
        <v>High Charges</v>
      </c>
      <c r="Z1507" t="str">
        <f>IF(tbl_Customers[[#This Row],[total_eve_calls]]&lt;=80,"Low Calls",
IF(tbl_Customers[[#This Row],[total_eve_calls]]&lt;=120,"Medium Calls","High Calls"))</f>
        <v>Medium Calls</v>
      </c>
      <c r="AA1507" t="str">
        <f>IF(tbl_Customers[[#This Row],[total_eve_charge]]&lt;=15,"Low Charges",
IF(tbl_Customers[[#This Row],[total_eve_charge]]&lt;=20,"Medium Charges","High Charges"))</f>
        <v>Medium Charges</v>
      </c>
      <c r="AB15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7" t="str">
        <f>IF(tbl_Customers[[#This Row],[number_vmail_messages]] = 0, "No Usage", IF(tbl_Customers[[#This Row],[number_vmail_messages]] &lt;= 20, "Low Usage", IF(tbl_Customers[[#This Row],[number_vmail_messages]] &lt;= 40, "Medium Usgae", "High Usage")))</f>
        <v>Medium Usgae</v>
      </c>
      <c r="AD1507" t="str">
        <f>IF(tbl_Customers[[#This Row],[total_day_minutes]]&lt;=150,"Low Usage", IF(tbl_Customers[[#This Row],[total_day_minutes]]&lt;=200,"Medium Usage", IF(tbl_Customers[[#This Row],[total_day_minutes]]&lt;=250,"High Usage","Very High Usage")))</f>
        <v>Medium Usage</v>
      </c>
      <c r="AE1507" t="str">
        <f>IF(tbl_Customers[[#This Row],[total_intl_calls]]&lt;=5,"Low Calls", IF(tbl_Customers[[#This Row],[total_intl_calls]]&lt;=10, "Medium Calls", "High Calls"))</f>
        <v>Low Calls</v>
      </c>
      <c r="AF15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07" s="36" t="str">
        <f>IF(tbl_Customers[[#This Row],[Churn_Risk_Score]]&gt;=10,"High Risk", IF(tbl_Customers[[#This Row],[Churn_Risk_Score]]&gt;=5,"Medium Risk","Low Risk"))</f>
        <v>Low Risk</v>
      </c>
    </row>
    <row r="1508" spans="1:33" x14ac:dyDescent="0.35">
      <c r="A1508">
        <v>1507</v>
      </c>
      <c r="B1508" t="s">
        <v>48</v>
      </c>
      <c r="C1508">
        <v>133</v>
      </c>
      <c r="D1508" t="s">
        <v>28</v>
      </c>
      <c r="E1508" t="s">
        <v>22</v>
      </c>
      <c r="F1508" t="s">
        <v>22</v>
      </c>
      <c r="G1508">
        <v>0</v>
      </c>
      <c r="H1508">
        <v>227.4</v>
      </c>
      <c r="I1508">
        <v>90</v>
      </c>
      <c r="J1508">
        <v>38.659999999999997</v>
      </c>
      <c r="K1508">
        <v>73.2</v>
      </c>
      <c r="L1508">
        <v>135</v>
      </c>
      <c r="M1508">
        <v>6.22</v>
      </c>
      <c r="N1508">
        <v>114.3</v>
      </c>
      <c r="O1508">
        <v>99</v>
      </c>
      <c r="P1508">
        <v>5.14</v>
      </c>
      <c r="Q1508">
        <v>4.7</v>
      </c>
      <c r="R1508">
        <v>7</v>
      </c>
      <c r="S1508">
        <v>1.27</v>
      </c>
      <c r="T1508">
        <v>0</v>
      </c>
      <c r="U1508" t="s">
        <v>22</v>
      </c>
      <c r="V1508">
        <f>IF(tbl_Customers[[#This Row],[churn]] = "yes", 1, 0)</f>
        <v>0</v>
      </c>
      <c r="W1508" t="str">
        <f>IF(tbl_Customers[[#This Row],[number_customer_service_calls]] &lt;= 1, "0-1 Calls", IF(tbl_Customers[[#This Row],[number_customer_service_calls]] &lt;= 3, "2-3 Calls", IF(tbl_Customers[[#This Row],[number_customer_service_calls]] &lt;=5, "4-5 Calls", "6+ Calls")))</f>
        <v>0-1 Calls</v>
      </c>
      <c r="X1508" t="str">
        <f>IF(tbl_Customers[[#This Row],[account_length]] &lt;= 50, "0-50", IF(tbl_Customers[[#This Row],[account_length]] &lt;=100, "51-100", IF(tbl_Customers[[#This Row],[account_length]] &lt;= 150, "101-150", "151+")))</f>
        <v>101-150</v>
      </c>
      <c r="Y1508" t="str">
        <f>IF(tbl_Customers[[#This Row],[total_intl_charge]] &lt;= 3, "Low Charges", "High Charges")</f>
        <v>Low Charges</v>
      </c>
      <c r="Z1508" t="str">
        <f>IF(tbl_Customers[[#This Row],[total_eve_calls]]&lt;=80,"Low Calls",
IF(tbl_Customers[[#This Row],[total_eve_calls]]&lt;=120,"Medium Calls","High Calls"))</f>
        <v>High Calls</v>
      </c>
      <c r="AA1508" t="str">
        <f>IF(tbl_Customers[[#This Row],[total_eve_charge]]&lt;=15,"Low Charges",
IF(tbl_Customers[[#This Row],[total_eve_charge]]&lt;=20,"Medium Charges","High Charges"))</f>
        <v>Low Charges</v>
      </c>
      <c r="AB15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8" t="str">
        <f>IF(tbl_Customers[[#This Row],[number_vmail_messages]] = 0, "No Usage", IF(tbl_Customers[[#This Row],[number_vmail_messages]] &lt;= 20, "Low Usage", IF(tbl_Customers[[#This Row],[number_vmail_messages]] &lt;= 40, "Medium Usgae", "High Usage")))</f>
        <v>No Usage</v>
      </c>
      <c r="AD1508" t="str">
        <f>IF(tbl_Customers[[#This Row],[total_day_minutes]]&lt;=150,"Low Usage", IF(tbl_Customers[[#This Row],[total_day_minutes]]&lt;=200,"Medium Usage", IF(tbl_Customers[[#This Row],[total_day_minutes]]&lt;=250,"High Usage","Very High Usage")))</f>
        <v>High Usage</v>
      </c>
      <c r="AE1508" t="str">
        <f>IF(tbl_Customers[[#This Row],[total_intl_calls]]&lt;=5,"Low Calls", IF(tbl_Customers[[#This Row],[total_intl_calls]]&lt;=10, "Medium Calls", "High Calls"))</f>
        <v>Medium Calls</v>
      </c>
      <c r="AF15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08" s="36" t="str">
        <f>IF(tbl_Customers[[#This Row],[Churn_Risk_Score]]&gt;=10,"High Risk", IF(tbl_Customers[[#This Row],[Churn_Risk_Score]]&gt;=5,"Medium Risk","Low Risk"))</f>
        <v>Low Risk</v>
      </c>
    </row>
    <row r="1509" spans="1:33" x14ac:dyDescent="0.35">
      <c r="A1509">
        <v>1508</v>
      </c>
      <c r="B1509" t="s">
        <v>65</v>
      </c>
      <c r="C1509">
        <v>125</v>
      </c>
      <c r="D1509" t="s">
        <v>25</v>
      </c>
      <c r="E1509" t="s">
        <v>22</v>
      </c>
      <c r="F1509" t="s">
        <v>22</v>
      </c>
      <c r="G1509">
        <v>0</v>
      </c>
      <c r="H1509">
        <v>191.6</v>
      </c>
      <c r="I1509">
        <v>115</v>
      </c>
      <c r="J1509">
        <v>32.57</v>
      </c>
      <c r="K1509">
        <v>205.6</v>
      </c>
      <c r="L1509">
        <v>108</v>
      </c>
      <c r="M1509">
        <v>17.48</v>
      </c>
      <c r="N1509">
        <v>210.2</v>
      </c>
      <c r="O1509">
        <v>123</v>
      </c>
      <c r="P1509">
        <v>9.4600000000000009</v>
      </c>
      <c r="Q1509">
        <v>9.1999999999999993</v>
      </c>
      <c r="R1509">
        <v>3</v>
      </c>
      <c r="S1509">
        <v>2.48</v>
      </c>
      <c r="T1509">
        <v>2</v>
      </c>
      <c r="U1509" t="s">
        <v>22</v>
      </c>
      <c r="V1509">
        <f>IF(tbl_Customers[[#This Row],[churn]] = "yes", 1, 0)</f>
        <v>0</v>
      </c>
      <c r="W1509" t="str">
        <f>IF(tbl_Customers[[#This Row],[number_customer_service_calls]] &lt;= 1, "0-1 Calls", IF(tbl_Customers[[#This Row],[number_customer_service_calls]] &lt;= 3, "2-3 Calls", IF(tbl_Customers[[#This Row],[number_customer_service_calls]] &lt;=5, "4-5 Calls", "6+ Calls")))</f>
        <v>2-3 Calls</v>
      </c>
      <c r="X1509" t="str">
        <f>IF(tbl_Customers[[#This Row],[account_length]] &lt;= 50, "0-50", IF(tbl_Customers[[#This Row],[account_length]] &lt;=100, "51-100", IF(tbl_Customers[[#This Row],[account_length]] &lt;= 150, "101-150", "151+")))</f>
        <v>101-150</v>
      </c>
      <c r="Y1509" t="str">
        <f>IF(tbl_Customers[[#This Row],[total_intl_charge]] &lt;= 3, "Low Charges", "High Charges")</f>
        <v>Low Charges</v>
      </c>
      <c r="Z1509" t="str">
        <f>IF(tbl_Customers[[#This Row],[total_eve_calls]]&lt;=80,"Low Calls",
IF(tbl_Customers[[#This Row],[total_eve_calls]]&lt;=120,"Medium Calls","High Calls"))</f>
        <v>Medium Calls</v>
      </c>
      <c r="AA1509" t="str">
        <f>IF(tbl_Customers[[#This Row],[total_eve_charge]]&lt;=15,"Low Charges",
IF(tbl_Customers[[#This Row],[total_eve_charge]]&lt;=20,"Medium Charges","High Charges"))</f>
        <v>Medium Charges</v>
      </c>
      <c r="AB15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9" t="str">
        <f>IF(tbl_Customers[[#This Row],[number_vmail_messages]] = 0, "No Usage", IF(tbl_Customers[[#This Row],[number_vmail_messages]] &lt;= 20, "Low Usage", IF(tbl_Customers[[#This Row],[number_vmail_messages]] &lt;= 40, "Medium Usgae", "High Usage")))</f>
        <v>No Usage</v>
      </c>
      <c r="AD1509" t="str">
        <f>IF(tbl_Customers[[#This Row],[total_day_minutes]]&lt;=150,"Low Usage", IF(tbl_Customers[[#This Row],[total_day_minutes]]&lt;=200,"Medium Usage", IF(tbl_Customers[[#This Row],[total_day_minutes]]&lt;=250,"High Usage","Very High Usage")))</f>
        <v>Medium Usage</v>
      </c>
      <c r="AE1509" t="str">
        <f>IF(tbl_Customers[[#This Row],[total_intl_calls]]&lt;=5,"Low Calls", IF(tbl_Customers[[#This Row],[total_intl_calls]]&lt;=10, "Medium Calls", "High Calls"))</f>
        <v>Low Calls</v>
      </c>
      <c r="AF15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09" s="36" t="str">
        <f>IF(tbl_Customers[[#This Row],[Churn_Risk_Score]]&gt;=10,"High Risk", IF(tbl_Customers[[#This Row],[Churn_Risk_Score]]&gt;=5,"Medium Risk","Low Risk"))</f>
        <v>Low Risk</v>
      </c>
    </row>
    <row r="1510" spans="1:33" x14ac:dyDescent="0.35">
      <c r="A1510">
        <v>1509</v>
      </c>
      <c r="B1510" t="s">
        <v>20</v>
      </c>
      <c r="C1510">
        <v>72</v>
      </c>
      <c r="D1510" t="s">
        <v>28</v>
      </c>
      <c r="E1510" t="s">
        <v>22</v>
      </c>
      <c r="F1510" t="s">
        <v>22</v>
      </c>
      <c r="G1510">
        <v>0</v>
      </c>
      <c r="H1510">
        <v>138.9</v>
      </c>
      <c r="I1510">
        <v>111</v>
      </c>
      <c r="J1510">
        <v>23.61</v>
      </c>
      <c r="K1510">
        <v>211.6</v>
      </c>
      <c r="L1510">
        <v>102</v>
      </c>
      <c r="M1510">
        <v>17.989999999999998</v>
      </c>
      <c r="N1510">
        <v>179.5</v>
      </c>
      <c r="O1510">
        <v>91</v>
      </c>
      <c r="P1510">
        <v>8.08</v>
      </c>
      <c r="Q1510">
        <v>10.8</v>
      </c>
      <c r="R1510">
        <v>3</v>
      </c>
      <c r="S1510">
        <v>2.92</v>
      </c>
      <c r="T1510">
        <v>1</v>
      </c>
      <c r="U1510" t="s">
        <v>22</v>
      </c>
      <c r="V1510">
        <f>IF(tbl_Customers[[#This Row],[churn]] = "yes", 1, 0)</f>
        <v>0</v>
      </c>
      <c r="W1510" t="str">
        <f>IF(tbl_Customers[[#This Row],[number_customer_service_calls]] &lt;= 1, "0-1 Calls", IF(tbl_Customers[[#This Row],[number_customer_service_calls]] &lt;= 3, "2-3 Calls", IF(tbl_Customers[[#This Row],[number_customer_service_calls]] &lt;=5, "4-5 Calls", "6+ Calls")))</f>
        <v>0-1 Calls</v>
      </c>
      <c r="X1510" t="str">
        <f>IF(tbl_Customers[[#This Row],[account_length]] &lt;= 50, "0-50", IF(tbl_Customers[[#This Row],[account_length]] &lt;=100, "51-100", IF(tbl_Customers[[#This Row],[account_length]] &lt;= 150, "101-150", "151+")))</f>
        <v>51-100</v>
      </c>
      <c r="Y1510" t="str">
        <f>IF(tbl_Customers[[#This Row],[total_intl_charge]] &lt;= 3, "Low Charges", "High Charges")</f>
        <v>Low Charges</v>
      </c>
      <c r="Z1510" t="str">
        <f>IF(tbl_Customers[[#This Row],[total_eve_calls]]&lt;=80,"Low Calls",
IF(tbl_Customers[[#This Row],[total_eve_calls]]&lt;=120,"Medium Calls","High Calls"))</f>
        <v>Medium Calls</v>
      </c>
      <c r="AA1510" t="str">
        <f>IF(tbl_Customers[[#This Row],[total_eve_charge]]&lt;=15,"Low Charges",
IF(tbl_Customers[[#This Row],[total_eve_charge]]&lt;=20,"Medium Charges","High Charges"))</f>
        <v>Medium Charges</v>
      </c>
      <c r="AB15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0" t="str">
        <f>IF(tbl_Customers[[#This Row],[number_vmail_messages]] = 0, "No Usage", IF(tbl_Customers[[#This Row],[number_vmail_messages]] &lt;= 20, "Low Usage", IF(tbl_Customers[[#This Row],[number_vmail_messages]] &lt;= 40, "Medium Usgae", "High Usage")))</f>
        <v>No Usage</v>
      </c>
      <c r="AD1510" t="str">
        <f>IF(tbl_Customers[[#This Row],[total_day_minutes]]&lt;=150,"Low Usage", IF(tbl_Customers[[#This Row],[total_day_minutes]]&lt;=200,"Medium Usage", IF(tbl_Customers[[#This Row],[total_day_minutes]]&lt;=250,"High Usage","Very High Usage")))</f>
        <v>Low Usage</v>
      </c>
      <c r="AE1510" t="str">
        <f>IF(tbl_Customers[[#This Row],[total_intl_calls]]&lt;=5,"Low Calls", IF(tbl_Customers[[#This Row],[total_intl_calls]]&lt;=10, "Medium Calls", "High Calls"))</f>
        <v>Low Calls</v>
      </c>
      <c r="AF15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0" s="36" t="str">
        <f>IF(tbl_Customers[[#This Row],[Churn_Risk_Score]]&gt;=10,"High Risk", IF(tbl_Customers[[#This Row],[Churn_Risk_Score]]&gt;=5,"Medium Risk","Low Risk"))</f>
        <v>Low Risk</v>
      </c>
    </row>
    <row r="1511" spans="1:33" x14ac:dyDescent="0.35">
      <c r="A1511">
        <v>1510</v>
      </c>
      <c r="B1511" t="s">
        <v>71</v>
      </c>
      <c r="C1511">
        <v>130</v>
      </c>
      <c r="D1511" t="s">
        <v>25</v>
      </c>
      <c r="E1511" t="s">
        <v>22</v>
      </c>
      <c r="F1511" t="s">
        <v>22</v>
      </c>
      <c r="G1511">
        <v>0</v>
      </c>
      <c r="H1511">
        <v>127</v>
      </c>
      <c r="I1511">
        <v>102</v>
      </c>
      <c r="J1511">
        <v>21.59</v>
      </c>
      <c r="K1511">
        <v>206.9</v>
      </c>
      <c r="L1511">
        <v>107</v>
      </c>
      <c r="M1511">
        <v>17.59</v>
      </c>
      <c r="N1511">
        <v>231.7</v>
      </c>
      <c r="O1511">
        <v>99</v>
      </c>
      <c r="P1511">
        <v>10.43</v>
      </c>
      <c r="Q1511">
        <v>6.1</v>
      </c>
      <c r="R1511">
        <v>6</v>
      </c>
      <c r="S1511">
        <v>1.65</v>
      </c>
      <c r="T1511">
        <v>0</v>
      </c>
      <c r="U1511" t="s">
        <v>22</v>
      </c>
      <c r="V1511">
        <f>IF(tbl_Customers[[#This Row],[churn]] = "yes", 1, 0)</f>
        <v>0</v>
      </c>
      <c r="W1511" t="str">
        <f>IF(tbl_Customers[[#This Row],[number_customer_service_calls]] &lt;= 1, "0-1 Calls", IF(tbl_Customers[[#This Row],[number_customer_service_calls]] &lt;= 3, "2-3 Calls", IF(tbl_Customers[[#This Row],[number_customer_service_calls]] &lt;=5, "4-5 Calls", "6+ Calls")))</f>
        <v>0-1 Calls</v>
      </c>
      <c r="X1511" t="str">
        <f>IF(tbl_Customers[[#This Row],[account_length]] &lt;= 50, "0-50", IF(tbl_Customers[[#This Row],[account_length]] &lt;=100, "51-100", IF(tbl_Customers[[#This Row],[account_length]] &lt;= 150, "101-150", "151+")))</f>
        <v>101-150</v>
      </c>
      <c r="Y1511" t="str">
        <f>IF(tbl_Customers[[#This Row],[total_intl_charge]] &lt;= 3, "Low Charges", "High Charges")</f>
        <v>Low Charges</v>
      </c>
      <c r="Z1511" t="str">
        <f>IF(tbl_Customers[[#This Row],[total_eve_calls]]&lt;=80,"Low Calls",
IF(tbl_Customers[[#This Row],[total_eve_calls]]&lt;=120,"Medium Calls","High Calls"))</f>
        <v>Medium Calls</v>
      </c>
      <c r="AA1511" t="str">
        <f>IF(tbl_Customers[[#This Row],[total_eve_charge]]&lt;=15,"Low Charges",
IF(tbl_Customers[[#This Row],[total_eve_charge]]&lt;=20,"Medium Charges","High Charges"))</f>
        <v>Medium Charges</v>
      </c>
      <c r="AB15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1" t="str">
        <f>IF(tbl_Customers[[#This Row],[number_vmail_messages]] = 0, "No Usage", IF(tbl_Customers[[#This Row],[number_vmail_messages]] &lt;= 20, "Low Usage", IF(tbl_Customers[[#This Row],[number_vmail_messages]] &lt;= 40, "Medium Usgae", "High Usage")))</f>
        <v>No Usage</v>
      </c>
      <c r="AD1511" t="str">
        <f>IF(tbl_Customers[[#This Row],[total_day_minutes]]&lt;=150,"Low Usage", IF(tbl_Customers[[#This Row],[total_day_minutes]]&lt;=200,"Medium Usage", IF(tbl_Customers[[#This Row],[total_day_minutes]]&lt;=250,"High Usage","Very High Usage")))</f>
        <v>Low Usage</v>
      </c>
      <c r="AE1511" t="str">
        <f>IF(tbl_Customers[[#This Row],[total_intl_calls]]&lt;=5,"Low Calls", IF(tbl_Customers[[#This Row],[total_intl_calls]]&lt;=10, "Medium Calls", "High Calls"))</f>
        <v>Medium Calls</v>
      </c>
      <c r="AF15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1" s="36" t="str">
        <f>IF(tbl_Customers[[#This Row],[Churn_Risk_Score]]&gt;=10,"High Risk", IF(tbl_Customers[[#This Row],[Churn_Risk_Score]]&gt;=5,"Medium Risk","Low Risk"))</f>
        <v>Low Risk</v>
      </c>
    </row>
    <row r="1512" spans="1:33" x14ac:dyDescent="0.35">
      <c r="A1512">
        <v>1511</v>
      </c>
      <c r="B1512" t="s">
        <v>57</v>
      </c>
      <c r="C1512">
        <v>97</v>
      </c>
      <c r="D1512" t="s">
        <v>21</v>
      </c>
      <c r="E1512" t="s">
        <v>22</v>
      </c>
      <c r="F1512" t="s">
        <v>22</v>
      </c>
      <c r="G1512">
        <v>0</v>
      </c>
      <c r="H1512">
        <v>168.6</v>
      </c>
      <c r="I1512">
        <v>87</v>
      </c>
      <c r="J1512">
        <v>28.66</v>
      </c>
      <c r="K1512">
        <v>259.2</v>
      </c>
      <c r="L1512">
        <v>105</v>
      </c>
      <c r="M1512">
        <v>22.03</v>
      </c>
      <c r="N1512">
        <v>279.8</v>
      </c>
      <c r="O1512">
        <v>123</v>
      </c>
      <c r="P1512">
        <v>12.59</v>
      </c>
      <c r="Q1512">
        <v>7.3</v>
      </c>
      <c r="R1512">
        <v>4</v>
      </c>
      <c r="S1512">
        <v>1.97</v>
      </c>
      <c r="T1512">
        <v>1</v>
      </c>
      <c r="U1512" t="s">
        <v>22</v>
      </c>
      <c r="V1512">
        <f>IF(tbl_Customers[[#This Row],[churn]] = "yes", 1, 0)</f>
        <v>0</v>
      </c>
      <c r="W1512" t="str">
        <f>IF(tbl_Customers[[#This Row],[number_customer_service_calls]] &lt;= 1, "0-1 Calls", IF(tbl_Customers[[#This Row],[number_customer_service_calls]] &lt;= 3, "2-3 Calls", IF(tbl_Customers[[#This Row],[number_customer_service_calls]] &lt;=5, "4-5 Calls", "6+ Calls")))</f>
        <v>0-1 Calls</v>
      </c>
      <c r="X1512" t="str">
        <f>IF(tbl_Customers[[#This Row],[account_length]] &lt;= 50, "0-50", IF(tbl_Customers[[#This Row],[account_length]] &lt;=100, "51-100", IF(tbl_Customers[[#This Row],[account_length]] &lt;= 150, "101-150", "151+")))</f>
        <v>51-100</v>
      </c>
      <c r="Y1512" t="str">
        <f>IF(tbl_Customers[[#This Row],[total_intl_charge]] &lt;= 3, "Low Charges", "High Charges")</f>
        <v>Low Charges</v>
      </c>
      <c r="Z1512" t="str">
        <f>IF(tbl_Customers[[#This Row],[total_eve_calls]]&lt;=80,"Low Calls",
IF(tbl_Customers[[#This Row],[total_eve_calls]]&lt;=120,"Medium Calls","High Calls"))</f>
        <v>Medium Calls</v>
      </c>
      <c r="AA1512" t="str">
        <f>IF(tbl_Customers[[#This Row],[total_eve_charge]]&lt;=15,"Low Charges",
IF(tbl_Customers[[#This Row],[total_eve_charge]]&lt;=20,"Medium Charges","High Charges"))</f>
        <v>High Charges</v>
      </c>
      <c r="AB15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2" t="str">
        <f>IF(tbl_Customers[[#This Row],[number_vmail_messages]] = 0, "No Usage", IF(tbl_Customers[[#This Row],[number_vmail_messages]] &lt;= 20, "Low Usage", IF(tbl_Customers[[#This Row],[number_vmail_messages]] &lt;= 40, "Medium Usgae", "High Usage")))</f>
        <v>No Usage</v>
      </c>
      <c r="AD1512" t="str">
        <f>IF(tbl_Customers[[#This Row],[total_day_minutes]]&lt;=150,"Low Usage", IF(tbl_Customers[[#This Row],[total_day_minutes]]&lt;=200,"Medium Usage", IF(tbl_Customers[[#This Row],[total_day_minutes]]&lt;=250,"High Usage","Very High Usage")))</f>
        <v>Medium Usage</v>
      </c>
      <c r="AE1512" t="str">
        <f>IF(tbl_Customers[[#This Row],[total_intl_calls]]&lt;=5,"Low Calls", IF(tbl_Customers[[#This Row],[total_intl_calls]]&lt;=10, "Medium Calls", "High Calls"))</f>
        <v>Low Calls</v>
      </c>
      <c r="AF15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2" s="36" t="str">
        <f>IF(tbl_Customers[[#This Row],[Churn_Risk_Score]]&gt;=10,"High Risk", IF(tbl_Customers[[#This Row],[Churn_Risk_Score]]&gt;=5,"Medium Risk","Low Risk"))</f>
        <v>Low Risk</v>
      </c>
    </row>
    <row r="1513" spans="1:33" x14ac:dyDescent="0.35">
      <c r="A1513">
        <v>1512</v>
      </c>
      <c r="B1513" t="s">
        <v>36</v>
      </c>
      <c r="C1513">
        <v>54</v>
      </c>
      <c r="D1513" t="s">
        <v>21</v>
      </c>
      <c r="E1513" t="s">
        <v>22</v>
      </c>
      <c r="F1513" t="s">
        <v>22</v>
      </c>
      <c r="G1513">
        <v>0</v>
      </c>
      <c r="H1513">
        <v>286.60000000000002</v>
      </c>
      <c r="I1513">
        <v>73</v>
      </c>
      <c r="J1513">
        <v>48.72</v>
      </c>
      <c r="K1513">
        <v>223.2</v>
      </c>
      <c r="L1513">
        <v>108</v>
      </c>
      <c r="M1513">
        <v>18.97</v>
      </c>
      <c r="N1513">
        <v>203.7</v>
      </c>
      <c r="O1513">
        <v>107</v>
      </c>
      <c r="P1513">
        <v>9.17</v>
      </c>
      <c r="Q1513">
        <v>11.5</v>
      </c>
      <c r="R1513">
        <v>5</v>
      </c>
      <c r="S1513">
        <v>3.11</v>
      </c>
      <c r="T1513">
        <v>1</v>
      </c>
      <c r="U1513" t="s">
        <v>23</v>
      </c>
      <c r="V1513">
        <f>IF(tbl_Customers[[#This Row],[churn]] = "yes", 1, 0)</f>
        <v>1</v>
      </c>
      <c r="W1513" t="str">
        <f>IF(tbl_Customers[[#This Row],[number_customer_service_calls]] &lt;= 1, "0-1 Calls", IF(tbl_Customers[[#This Row],[number_customer_service_calls]] &lt;= 3, "2-3 Calls", IF(tbl_Customers[[#This Row],[number_customer_service_calls]] &lt;=5, "4-5 Calls", "6+ Calls")))</f>
        <v>0-1 Calls</v>
      </c>
      <c r="X1513" t="str">
        <f>IF(tbl_Customers[[#This Row],[account_length]] &lt;= 50, "0-50", IF(tbl_Customers[[#This Row],[account_length]] &lt;=100, "51-100", IF(tbl_Customers[[#This Row],[account_length]] &lt;= 150, "101-150", "151+")))</f>
        <v>51-100</v>
      </c>
      <c r="Y1513" t="str">
        <f>IF(tbl_Customers[[#This Row],[total_intl_charge]] &lt;= 3, "Low Charges", "High Charges")</f>
        <v>High Charges</v>
      </c>
      <c r="Z1513" t="str">
        <f>IF(tbl_Customers[[#This Row],[total_eve_calls]]&lt;=80,"Low Calls",
IF(tbl_Customers[[#This Row],[total_eve_calls]]&lt;=120,"Medium Calls","High Calls"))</f>
        <v>Medium Calls</v>
      </c>
      <c r="AA1513" t="str">
        <f>IF(tbl_Customers[[#This Row],[total_eve_charge]]&lt;=15,"Low Charges",
IF(tbl_Customers[[#This Row],[total_eve_charge]]&lt;=20,"Medium Charges","High Charges"))</f>
        <v>Medium Charges</v>
      </c>
      <c r="AB15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13" t="str">
        <f>IF(tbl_Customers[[#This Row],[number_vmail_messages]] = 0, "No Usage", IF(tbl_Customers[[#This Row],[number_vmail_messages]] &lt;= 20, "Low Usage", IF(tbl_Customers[[#This Row],[number_vmail_messages]] &lt;= 40, "Medium Usgae", "High Usage")))</f>
        <v>No Usage</v>
      </c>
      <c r="AD1513" t="str">
        <f>IF(tbl_Customers[[#This Row],[total_day_minutes]]&lt;=150,"Low Usage", IF(tbl_Customers[[#This Row],[total_day_minutes]]&lt;=200,"Medium Usage", IF(tbl_Customers[[#This Row],[total_day_minutes]]&lt;=250,"High Usage","Very High Usage")))</f>
        <v>Very High Usage</v>
      </c>
      <c r="AE1513" t="str">
        <f>IF(tbl_Customers[[#This Row],[total_intl_calls]]&lt;=5,"Low Calls", IF(tbl_Customers[[#This Row],[total_intl_calls]]&lt;=10, "Medium Calls", "High Calls"))</f>
        <v>Low Calls</v>
      </c>
      <c r="AF15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13" s="36" t="str">
        <f>IF(tbl_Customers[[#This Row],[Churn_Risk_Score]]&gt;=10,"High Risk", IF(tbl_Customers[[#This Row],[Churn_Risk_Score]]&gt;=5,"Medium Risk","Low Risk"))</f>
        <v>Medium Risk</v>
      </c>
    </row>
    <row r="1514" spans="1:33" x14ac:dyDescent="0.35">
      <c r="A1514">
        <v>1513</v>
      </c>
      <c r="B1514" t="s">
        <v>48</v>
      </c>
      <c r="C1514">
        <v>160</v>
      </c>
      <c r="D1514" t="s">
        <v>21</v>
      </c>
      <c r="E1514" t="s">
        <v>22</v>
      </c>
      <c r="F1514" t="s">
        <v>23</v>
      </c>
      <c r="G1514">
        <v>29</v>
      </c>
      <c r="H1514">
        <v>164.6</v>
      </c>
      <c r="I1514">
        <v>121</v>
      </c>
      <c r="J1514">
        <v>27.98</v>
      </c>
      <c r="K1514">
        <v>262.8</v>
      </c>
      <c r="L1514">
        <v>108</v>
      </c>
      <c r="M1514">
        <v>22.34</v>
      </c>
      <c r="N1514">
        <v>123.8</v>
      </c>
      <c r="O1514">
        <v>131</v>
      </c>
      <c r="P1514">
        <v>5.57</v>
      </c>
      <c r="Q1514">
        <v>15.2</v>
      </c>
      <c r="R1514">
        <v>4</v>
      </c>
      <c r="S1514">
        <v>4.0999999999999996</v>
      </c>
      <c r="T1514">
        <v>1</v>
      </c>
      <c r="U1514" t="s">
        <v>22</v>
      </c>
      <c r="V1514">
        <f>IF(tbl_Customers[[#This Row],[churn]] = "yes", 1, 0)</f>
        <v>0</v>
      </c>
      <c r="W1514" t="str">
        <f>IF(tbl_Customers[[#This Row],[number_customer_service_calls]] &lt;= 1, "0-1 Calls", IF(tbl_Customers[[#This Row],[number_customer_service_calls]] &lt;= 3, "2-3 Calls", IF(tbl_Customers[[#This Row],[number_customer_service_calls]] &lt;=5, "4-5 Calls", "6+ Calls")))</f>
        <v>0-1 Calls</v>
      </c>
      <c r="X1514" t="str">
        <f>IF(tbl_Customers[[#This Row],[account_length]] &lt;= 50, "0-50", IF(tbl_Customers[[#This Row],[account_length]] &lt;=100, "51-100", IF(tbl_Customers[[#This Row],[account_length]] &lt;= 150, "101-150", "151+")))</f>
        <v>151+</v>
      </c>
      <c r="Y1514" t="str">
        <f>IF(tbl_Customers[[#This Row],[total_intl_charge]] &lt;= 3, "Low Charges", "High Charges")</f>
        <v>High Charges</v>
      </c>
      <c r="Z1514" t="str">
        <f>IF(tbl_Customers[[#This Row],[total_eve_calls]]&lt;=80,"Low Calls",
IF(tbl_Customers[[#This Row],[total_eve_calls]]&lt;=120,"Medium Calls","High Calls"))</f>
        <v>Medium Calls</v>
      </c>
      <c r="AA1514" t="str">
        <f>IF(tbl_Customers[[#This Row],[total_eve_charge]]&lt;=15,"Low Charges",
IF(tbl_Customers[[#This Row],[total_eve_charge]]&lt;=20,"Medium Charges","High Charges"))</f>
        <v>High Charges</v>
      </c>
      <c r="AB15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4" t="str">
        <f>IF(tbl_Customers[[#This Row],[number_vmail_messages]] = 0, "No Usage", IF(tbl_Customers[[#This Row],[number_vmail_messages]] &lt;= 20, "Low Usage", IF(tbl_Customers[[#This Row],[number_vmail_messages]] &lt;= 40, "Medium Usgae", "High Usage")))</f>
        <v>Medium Usgae</v>
      </c>
      <c r="AD1514" t="str">
        <f>IF(tbl_Customers[[#This Row],[total_day_minutes]]&lt;=150,"Low Usage", IF(tbl_Customers[[#This Row],[total_day_minutes]]&lt;=200,"Medium Usage", IF(tbl_Customers[[#This Row],[total_day_minutes]]&lt;=250,"High Usage","Very High Usage")))</f>
        <v>Medium Usage</v>
      </c>
      <c r="AE1514" t="str">
        <f>IF(tbl_Customers[[#This Row],[total_intl_calls]]&lt;=5,"Low Calls", IF(tbl_Customers[[#This Row],[total_intl_calls]]&lt;=10, "Medium Calls", "High Calls"))</f>
        <v>Low Calls</v>
      </c>
      <c r="AF15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14" s="36" t="str">
        <f>IF(tbl_Customers[[#This Row],[Churn_Risk_Score]]&gt;=10,"High Risk", IF(tbl_Customers[[#This Row],[Churn_Risk_Score]]&gt;=5,"Medium Risk","Low Risk"))</f>
        <v>Low Risk</v>
      </c>
    </row>
    <row r="1515" spans="1:33" x14ac:dyDescent="0.35">
      <c r="A1515">
        <v>1514</v>
      </c>
      <c r="B1515" t="s">
        <v>39</v>
      </c>
      <c r="C1515">
        <v>79</v>
      </c>
      <c r="D1515" t="s">
        <v>21</v>
      </c>
      <c r="E1515" t="s">
        <v>22</v>
      </c>
      <c r="F1515" t="s">
        <v>22</v>
      </c>
      <c r="G1515">
        <v>0</v>
      </c>
      <c r="H1515">
        <v>144</v>
      </c>
      <c r="I1515">
        <v>90</v>
      </c>
      <c r="J1515">
        <v>24.48</v>
      </c>
      <c r="K1515">
        <v>135.80000000000001</v>
      </c>
      <c r="L1515">
        <v>91</v>
      </c>
      <c r="M1515">
        <v>11.54</v>
      </c>
      <c r="N1515">
        <v>212.4</v>
      </c>
      <c r="O1515">
        <v>129</v>
      </c>
      <c r="P1515">
        <v>9.56</v>
      </c>
      <c r="Q1515">
        <v>13</v>
      </c>
      <c r="R1515">
        <v>4</v>
      </c>
      <c r="S1515">
        <v>3.51</v>
      </c>
      <c r="T1515">
        <v>1</v>
      </c>
      <c r="U1515" t="s">
        <v>22</v>
      </c>
      <c r="V1515">
        <f>IF(tbl_Customers[[#This Row],[churn]] = "yes", 1, 0)</f>
        <v>0</v>
      </c>
      <c r="W1515" t="str">
        <f>IF(tbl_Customers[[#This Row],[number_customer_service_calls]] &lt;= 1, "0-1 Calls", IF(tbl_Customers[[#This Row],[number_customer_service_calls]] &lt;= 3, "2-3 Calls", IF(tbl_Customers[[#This Row],[number_customer_service_calls]] &lt;=5, "4-5 Calls", "6+ Calls")))</f>
        <v>0-1 Calls</v>
      </c>
      <c r="X1515" t="str">
        <f>IF(tbl_Customers[[#This Row],[account_length]] &lt;= 50, "0-50", IF(tbl_Customers[[#This Row],[account_length]] &lt;=100, "51-100", IF(tbl_Customers[[#This Row],[account_length]] &lt;= 150, "101-150", "151+")))</f>
        <v>51-100</v>
      </c>
      <c r="Y1515" t="str">
        <f>IF(tbl_Customers[[#This Row],[total_intl_charge]] &lt;= 3, "Low Charges", "High Charges")</f>
        <v>High Charges</v>
      </c>
      <c r="Z1515" t="str">
        <f>IF(tbl_Customers[[#This Row],[total_eve_calls]]&lt;=80,"Low Calls",
IF(tbl_Customers[[#This Row],[total_eve_calls]]&lt;=120,"Medium Calls","High Calls"))</f>
        <v>Medium Calls</v>
      </c>
      <c r="AA1515" t="str">
        <f>IF(tbl_Customers[[#This Row],[total_eve_charge]]&lt;=15,"Low Charges",
IF(tbl_Customers[[#This Row],[total_eve_charge]]&lt;=20,"Medium Charges","High Charges"))</f>
        <v>Low Charges</v>
      </c>
      <c r="AB15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5" t="str">
        <f>IF(tbl_Customers[[#This Row],[number_vmail_messages]] = 0, "No Usage", IF(tbl_Customers[[#This Row],[number_vmail_messages]] &lt;= 20, "Low Usage", IF(tbl_Customers[[#This Row],[number_vmail_messages]] &lt;= 40, "Medium Usgae", "High Usage")))</f>
        <v>No Usage</v>
      </c>
      <c r="AD1515" t="str">
        <f>IF(tbl_Customers[[#This Row],[total_day_minutes]]&lt;=150,"Low Usage", IF(tbl_Customers[[#This Row],[total_day_minutes]]&lt;=200,"Medium Usage", IF(tbl_Customers[[#This Row],[total_day_minutes]]&lt;=250,"High Usage","Very High Usage")))</f>
        <v>Low Usage</v>
      </c>
      <c r="AE1515" t="str">
        <f>IF(tbl_Customers[[#This Row],[total_intl_calls]]&lt;=5,"Low Calls", IF(tbl_Customers[[#This Row],[total_intl_calls]]&lt;=10, "Medium Calls", "High Calls"))</f>
        <v>Low Calls</v>
      </c>
      <c r="AF15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15" s="36" t="str">
        <f>IF(tbl_Customers[[#This Row],[Churn_Risk_Score]]&gt;=10,"High Risk", IF(tbl_Customers[[#This Row],[Churn_Risk_Score]]&gt;=5,"Medium Risk","Low Risk"))</f>
        <v>Low Risk</v>
      </c>
    </row>
    <row r="1516" spans="1:33" x14ac:dyDescent="0.35">
      <c r="A1516">
        <v>1515</v>
      </c>
      <c r="B1516" t="s">
        <v>31</v>
      </c>
      <c r="C1516">
        <v>92</v>
      </c>
      <c r="D1516" t="s">
        <v>21</v>
      </c>
      <c r="E1516" t="s">
        <v>22</v>
      </c>
      <c r="F1516" t="s">
        <v>23</v>
      </c>
      <c r="G1516">
        <v>47</v>
      </c>
      <c r="H1516">
        <v>141.6</v>
      </c>
      <c r="I1516">
        <v>95</v>
      </c>
      <c r="J1516">
        <v>24.07</v>
      </c>
      <c r="K1516">
        <v>207.9</v>
      </c>
      <c r="L1516">
        <v>130</v>
      </c>
      <c r="M1516">
        <v>17.670000000000002</v>
      </c>
      <c r="N1516">
        <v>203.6</v>
      </c>
      <c r="O1516">
        <v>95</v>
      </c>
      <c r="P1516">
        <v>9.16</v>
      </c>
      <c r="Q1516">
        <v>10.199999999999999</v>
      </c>
      <c r="R1516">
        <v>11</v>
      </c>
      <c r="S1516">
        <v>2.75</v>
      </c>
      <c r="T1516">
        <v>0</v>
      </c>
      <c r="U1516" t="s">
        <v>22</v>
      </c>
      <c r="V1516">
        <f>IF(tbl_Customers[[#This Row],[churn]] = "yes", 1, 0)</f>
        <v>0</v>
      </c>
      <c r="W1516" t="str">
        <f>IF(tbl_Customers[[#This Row],[number_customer_service_calls]] &lt;= 1, "0-1 Calls", IF(tbl_Customers[[#This Row],[number_customer_service_calls]] &lt;= 3, "2-3 Calls", IF(tbl_Customers[[#This Row],[number_customer_service_calls]] &lt;=5, "4-5 Calls", "6+ Calls")))</f>
        <v>0-1 Calls</v>
      </c>
      <c r="X1516" t="str">
        <f>IF(tbl_Customers[[#This Row],[account_length]] &lt;= 50, "0-50", IF(tbl_Customers[[#This Row],[account_length]] &lt;=100, "51-100", IF(tbl_Customers[[#This Row],[account_length]] &lt;= 150, "101-150", "151+")))</f>
        <v>51-100</v>
      </c>
      <c r="Y1516" t="str">
        <f>IF(tbl_Customers[[#This Row],[total_intl_charge]] &lt;= 3, "Low Charges", "High Charges")</f>
        <v>Low Charges</v>
      </c>
      <c r="Z1516" t="str">
        <f>IF(tbl_Customers[[#This Row],[total_eve_calls]]&lt;=80,"Low Calls",
IF(tbl_Customers[[#This Row],[total_eve_calls]]&lt;=120,"Medium Calls","High Calls"))</f>
        <v>High Calls</v>
      </c>
      <c r="AA1516" t="str">
        <f>IF(tbl_Customers[[#This Row],[total_eve_charge]]&lt;=15,"Low Charges",
IF(tbl_Customers[[#This Row],[total_eve_charge]]&lt;=20,"Medium Charges","High Charges"))</f>
        <v>Medium Charges</v>
      </c>
      <c r="AB15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6" t="str">
        <f>IF(tbl_Customers[[#This Row],[number_vmail_messages]] = 0, "No Usage", IF(tbl_Customers[[#This Row],[number_vmail_messages]] &lt;= 20, "Low Usage", IF(tbl_Customers[[#This Row],[number_vmail_messages]] &lt;= 40, "Medium Usgae", "High Usage")))</f>
        <v>High Usage</v>
      </c>
      <c r="AD1516" t="str">
        <f>IF(tbl_Customers[[#This Row],[total_day_minutes]]&lt;=150,"Low Usage", IF(tbl_Customers[[#This Row],[total_day_minutes]]&lt;=200,"Medium Usage", IF(tbl_Customers[[#This Row],[total_day_minutes]]&lt;=250,"High Usage","Very High Usage")))</f>
        <v>Low Usage</v>
      </c>
      <c r="AE1516" t="str">
        <f>IF(tbl_Customers[[#This Row],[total_intl_calls]]&lt;=5,"Low Calls", IF(tbl_Customers[[#This Row],[total_intl_calls]]&lt;=10, "Medium Calls", "High Calls"))</f>
        <v>High Calls</v>
      </c>
      <c r="AF15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16" s="36" t="str">
        <f>IF(tbl_Customers[[#This Row],[Churn_Risk_Score]]&gt;=10,"High Risk", IF(tbl_Customers[[#This Row],[Churn_Risk_Score]]&gt;=5,"Medium Risk","Low Risk"))</f>
        <v>Low Risk</v>
      </c>
    </row>
    <row r="1517" spans="1:33" x14ac:dyDescent="0.35">
      <c r="A1517">
        <v>1516</v>
      </c>
      <c r="B1517" t="s">
        <v>75</v>
      </c>
      <c r="C1517">
        <v>132</v>
      </c>
      <c r="D1517" t="s">
        <v>28</v>
      </c>
      <c r="E1517" t="s">
        <v>22</v>
      </c>
      <c r="F1517" t="s">
        <v>22</v>
      </c>
      <c r="G1517">
        <v>0</v>
      </c>
      <c r="H1517">
        <v>163.19999999999999</v>
      </c>
      <c r="I1517">
        <v>80</v>
      </c>
      <c r="J1517">
        <v>27.74</v>
      </c>
      <c r="K1517">
        <v>167.6</v>
      </c>
      <c r="L1517">
        <v>90</v>
      </c>
      <c r="M1517">
        <v>14.25</v>
      </c>
      <c r="N1517">
        <v>87.5</v>
      </c>
      <c r="O1517">
        <v>90</v>
      </c>
      <c r="P1517">
        <v>3.94</v>
      </c>
      <c r="Q1517">
        <v>6.2</v>
      </c>
      <c r="R1517">
        <v>10</v>
      </c>
      <c r="S1517">
        <v>1.67</v>
      </c>
      <c r="T1517">
        <v>1</v>
      </c>
      <c r="U1517" t="s">
        <v>22</v>
      </c>
      <c r="V1517">
        <f>IF(tbl_Customers[[#This Row],[churn]] = "yes", 1, 0)</f>
        <v>0</v>
      </c>
      <c r="W1517" t="str">
        <f>IF(tbl_Customers[[#This Row],[number_customer_service_calls]] &lt;= 1, "0-1 Calls", IF(tbl_Customers[[#This Row],[number_customer_service_calls]] &lt;= 3, "2-3 Calls", IF(tbl_Customers[[#This Row],[number_customer_service_calls]] &lt;=5, "4-5 Calls", "6+ Calls")))</f>
        <v>0-1 Calls</v>
      </c>
      <c r="X1517" t="str">
        <f>IF(tbl_Customers[[#This Row],[account_length]] &lt;= 50, "0-50", IF(tbl_Customers[[#This Row],[account_length]] &lt;=100, "51-100", IF(tbl_Customers[[#This Row],[account_length]] &lt;= 150, "101-150", "151+")))</f>
        <v>101-150</v>
      </c>
      <c r="Y1517" t="str">
        <f>IF(tbl_Customers[[#This Row],[total_intl_charge]] &lt;= 3, "Low Charges", "High Charges")</f>
        <v>Low Charges</v>
      </c>
      <c r="Z1517" t="str">
        <f>IF(tbl_Customers[[#This Row],[total_eve_calls]]&lt;=80,"Low Calls",
IF(tbl_Customers[[#This Row],[total_eve_calls]]&lt;=120,"Medium Calls","High Calls"))</f>
        <v>Medium Calls</v>
      </c>
      <c r="AA1517" t="str">
        <f>IF(tbl_Customers[[#This Row],[total_eve_charge]]&lt;=15,"Low Charges",
IF(tbl_Customers[[#This Row],[total_eve_charge]]&lt;=20,"Medium Charges","High Charges"))</f>
        <v>Low Charges</v>
      </c>
      <c r="AB15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17" t="str">
        <f>IF(tbl_Customers[[#This Row],[number_vmail_messages]] = 0, "No Usage", IF(tbl_Customers[[#This Row],[number_vmail_messages]] &lt;= 20, "Low Usage", IF(tbl_Customers[[#This Row],[number_vmail_messages]] &lt;= 40, "Medium Usgae", "High Usage")))</f>
        <v>No Usage</v>
      </c>
      <c r="AD1517" t="str">
        <f>IF(tbl_Customers[[#This Row],[total_day_minutes]]&lt;=150,"Low Usage", IF(tbl_Customers[[#This Row],[total_day_minutes]]&lt;=200,"Medium Usage", IF(tbl_Customers[[#This Row],[total_day_minutes]]&lt;=250,"High Usage","Very High Usage")))</f>
        <v>Medium Usage</v>
      </c>
      <c r="AE1517" t="str">
        <f>IF(tbl_Customers[[#This Row],[total_intl_calls]]&lt;=5,"Low Calls", IF(tbl_Customers[[#This Row],[total_intl_calls]]&lt;=10, "Medium Calls", "High Calls"))</f>
        <v>Medium Calls</v>
      </c>
      <c r="AF15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7" s="36" t="str">
        <f>IF(tbl_Customers[[#This Row],[Churn_Risk_Score]]&gt;=10,"High Risk", IF(tbl_Customers[[#This Row],[Churn_Risk_Score]]&gt;=5,"Medium Risk","Low Risk"))</f>
        <v>Low Risk</v>
      </c>
    </row>
    <row r="1518" spans="1:33" x14ac:dyDescent="0.35">
      <c r="A1518">
        <v>1517</v>
      </c>
      <c r="B1518" t="s">
        <v>57</v>
      </c>
      <c r="C1518">
        <v>93</v>
      </c>
      <c r="D1518" t="s">
        <v>21</v>
      </c>
      <c r="E1518" t="s">
        <v>22</v>
      </c>
      <c r="F1518" t="s">
        <v>22</v>
      </c>
      <c r="G1518">
        <v>0</v>
      </c>
      <c r="H1518">
        <v>176.1</v>
      </c>
      <c r="I1518">
        <v>103</v>
      </c>
      <c r="J1518">
        <v>29.94</v>
      </c>
      <c r="K1518">
        <v>199.7</v>
      </c>
      <c r="L1518">
        <v>130</v>
      </c>
      <c r="M1518">
        <v>16.97</v>
      </c>
      <c r="N1518">
        <v>263.89999999999998</v>
      </c>
      <c r="O1518">
        <v>96</v>
      </c>
      <c r="P1518">
        <v>11.88</v>
      </c>
      <c r="Q1518">
        <v>8.5</v>
      </c>
      <c r="R1518">
        <v>6</v>
      </c>
      <c r="S1518">
        <v>2.2999999999999998</v>
      </c>
      <c r="T1518">
        <v>2</v>
      </c>
      <c r="U1518" t="s">
        <v>22</v>
      </c>
      <c r="V1518">
        <f>IF(tbl_Customers[[#This Row],[churn]] = "yes", 1, 0)</f>
        <v>0</v>
      </c>
      <c r="W1518" t="str">
        <f>IF(tbl_Customers[[#This Row],[number_customer_service_calls]] &lt;= 1, "0-1 Calls", IF(tbl_Customers[[#This Row],[number_customer_service_calls]] &lt;= 3, "2-3 Calls", IF(tbl_Customers[[#This Row],[number_customer_service_calls]] &lt;=5, "4-5 Calls", "6+ Calls")))</f>
        <v>2-3 Calls</v>
      </c>
      <c r="X1518" t="str">
        <f>IF(tbl_Customers[[#This Row],[account_length]] &lt;= 50, "0-50", IF(tbl_Customers[[#This Row],[account_length]] &lt;=100, "51-100", IF(tbl_Customers[[#This Row],[account_length]] &lt;= 150, "101-150", "151+")))</f>
        <v>51-100</v>
      </c>
      <c r="Y1518" t="str">
        <f>IF(tbl_Customers[[#This Row],[total_intl_charge]] &lt;= 3, "Low Charges", "High Charges")</f>
        <v>Low Charges</v>
      </c>
      <c r="Z1518" t="str">
        <f>IF(tbl_Customers[[#This Row],[total_eve_calls]]&lt;=80,"Low Calls",
IF(tbl_Customers[[#This Row],[total_eve_calls]]&lt;=120,"Medium Calls","High Calls"))</f>
        <v>High Calls</v>
      </c>
      <c r="AA1518" t="str">
        <f>IF(tbl_Customers[[#This Row],[total_eve_charge]]&lt;=15,"Low Charges",
IF(tbl_Customers[[#This Row],[total_eve_charge]]&lt;=20,"Medium Charges","High Charges"))</f>
        <v>Medium Charges</v>
      </c>
      <c r="AB15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8" t="str">
        <f>IF(tbl_Customers[[#This Row],[number_vmail_messages]] = 0, "No Usage", IF(tbl_Customers[[#This Row],[number_vmail_messages]] &lt;= 20, "Low Usage", IF(tbl_Customers[[#This Row],[number_vmail_messages]] &lt;= 40, "Medium Usgae", "High Usage")))</f>
        <v>No Usage</v>
      </c>
      <c r="AD1518" t="str">
        <f>IF(tbl_Customers[[#This Row],[total_day_minutes]]&lt;=150,"Low Usage", IF(tbl_Customers[[#This Row],[total_day_minutes]]&lt;=200,"Medium Usage", IF(tbl_Customers[[#This Row],[total_day_minutes]]&lt;=250,"High Usage","Very High Usage")))</f>
        <v>Medium Usage</v>
      </c>
      <c r="AE1518" t="str">
        <f>IF(tbl_Customers[[#This Row],[total_intl_calls]]&lt;=5,"Low Calls", IF(tbl_Customers[[#This Row],[total_intl_calls]]&lt;=10, "Medium Calls", "High Calls"))</f>
        <v>Medium Calls</v>
      </c>
      <c r="AF15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8" s="36" t="str">
        <f>IF(tbl_Customers[[#This Row],[Churn_Risk_Score]]&gt;=10,"High Risk", IF(tbl_Customers[[#This Row],[Churn_Risk_Score]]&gt;=5,"Medium Risk","Low Risk"))</f>
        <v>Low Risk</v>
      </c>
    </row>
    <row r="1519" spans="1:33" x14ac:dyDescent="0.35">
      <c r="A1519">
        <v>1518</v>
      </c>
      <c r="B1519" t="s">
        <v>47</v>
      </c>
      <c r="C1519">
        <v>101</v>
      </c>
      <c r="D1519" t="s">
        <v>28</v>
      </c>
      <c r="E1519" t="s">
        <v>22</v>
      </c>
      <c r="F1519" t="s">
        <v>22</v>
      </c>
      <c r="G1519">
        <v>0</v>
      </c>
      <c r="H1519">
        <v>174.9</v>
      </c>
      <c r="I1519">
        <v>105</v>
      </c>
      <c r="J1519">
        <v>29.73</v>
      </c>
      <c r="K1519">
        <v>262</v>
      </c>
      <c r="L1519">
        <v>75</v>
      </c>
      <c r="M1519">
        <v>22.27</v>
      </c>
      <c r="N1519">
        <v>210</v>
      </c>
      <c r="O1519">
        <v>93</v>
      </c>
      <c r="P1519">
        <v>9.4499999999999993</v>
      </c>
      <c r="Q1519">
        <v>8.5</v>
      </c>
      <c r="R1519">
        <v>5</v>
      </c>
      <c r="S1519">
        <v>2.2999999999999998</v>
      </c>
      <c r="T1519">
        <v>1</v>
      </c>
      <c r="U1519" t="s">
        <v>22</v>
      </c>
      <c r="V1519">
        <f>IF(tbl_Customers[[#This Row],[churn]] = "yes", 1, 0)</f>
        <v>0</v>
      </c>
      <c r="W1519" t="str">
        <f>IF(tbl_Customers[[#This Row],[number_customer_service_calls]] &lt;= 1, "0-1 Calls", IF(tbl_Customers[[#This Row],[number_customer_service_calls]] &lt;= 3, "2-3 Calls", IF(tbl_Customers[[#This Row],[number_customer_service_calls]] &lt;=5, "4-5 Calls", "6+ Calls")))</f>
        <v>0-1 Calls</v>
      </c>
      <c r="X1519" t="str">
        <f>IF(tbl_Customers[[#This Row],[account_length]] &lt;= 50, "0-50", IF(tbl_Customers[[#This Row],[account_length]] &lt;=100, "51-100", IF(tbl_Customers[[#This Row],[account_length]] &lt;= 150, "101-150", "151+")))</f>
        <v>101-150</v>
      </c>
      <c r="Y1519" t="str">
        <f>IF(tbl_Customers[[#This Row],[total_intl_charge]] &lt;= 3, "Low Charges", "High Charges")</f>
        <v>Low Charges</v>
      </c>
      <c r="Z1519" t="str">
        <f>IF(tbl_Customers[[#This Row],[total_eve_calls]]&lt;=80,"Low Calls",
IF(tbl_Customers[[#This Row],[total_eve_calls]]&lt;=120,"Medium Calls","High Calls"))</f>
        <v>Low Calls</v>
      </c>
      <c r="AA1519" t="str">
        <f>IF(tbl_Customers[[#This Row],[total_eve_charge]]&lt;=15,"Low Charges",
IF(tbl_Customers[[#This Row],[total_eve_charge]]&lt;=20,"Medium Charges","High Charges"))</f>
        <v>High Charges</v>
      </c>
      <c r="AB15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9" t="str">
        <f>IF(tbl_Customers[[#This Row],[number_vmail_messages]] = 0, "No Usage", IF(tbl_Customers[[#This Row],[number_vmail_messages]] &lt;= 20, "Low Usage", IF(tbl_Customers[[#This Row],[number_vmail_messages]] &lt;= 40, "Medium Usgae", "High Usage")))</f>
        <v>No Usage</v>
      </c>
      <c r="AD1519" t="str">
        <f>IF(tbl_Customers[[#This Row],[total_day_minutes]]&lt;=150,"Low Usage", IF(tbl_Customers[[#This Row],[total_day_minutes]]&lt;=200,"Medium Usage", IF(tbl_Customers[[#This Row],[total_day_minutes]]&lt;=250,"High Usage","Very High Usage")))</f>
        <v>Medium Usage</v>
      </c>
      <c r="AE1519" t="str">
        <f>IF(tbl_Customers[[#This Row],[total_intl_calls]]&lt;=5,"Low Calls", IF(tbl_Customers[[#This Row],[total_intl_calls]]&lt;=10, "Medium Calls", "High Calls"))</f>
        <v>Low Calls</v>
      </c>
      <c r="AF15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9" s="36" t="str">
        <f>IF(tbl_Customers[[#This Row],[Churn_Risk_Score]]&gt;=10,"High Risk", IF(tbl_Customers[[#This Row],[Churn_Risk_Score]]&gt;=5,"Medium Risk","Low Risk"))</f>
        <v>Low Risk</v>
      </c>
    </row>
    <row r="1520" spans="1:33" x14ac:dyDescent="0.35">
      <c r="A1520">
        <v>1519</v>
      </c>
      <c r="B1520" t="s">
        <v>74</v>
      </c>
      <c r="C1520">
        <v>125</v>
      </c>
      <c r="D1520" t="s">
        <v>21</v>
      </c>
      <c r="E1520" t="s">
        <v>23</v>
      </c>
      <c r="F1520" t="s">
        <v>22</v>
      </c>
      <c r="G1520">
        <v>0</v>
      </c>
      <c r="H1520">
        <v>187.3</v>
      </c>
      <c r="I1520">
        <v>118</v>
      </c>
      <c r="J1520">
        <v>31.84</v>
      </c>
      <c r="K1520">
        <v>160.69999999999999</v>
      </c>
      <c r="L1520">
        <v>111</v>
      </c>
      <c r="M1520">
        <v>13.66</v>
      </c>
      <c r="N1520">
        <v>263.8</v>
      </c>
      <c r="O1520">
        <v>112</v>
      </c>
      <c r="P1520">
        <v>11.87</v>
      </c>
      <c r="Q1520">
        <v>9.6</v>
      </c>
      <c r="R1520">
        <v>2</v>
      </c>
      <c r="S1520">
        <v>2.59</v>
      </c>
      <c r="T1520">
        <v>0</v>
      </c>
      <c r="U1520" t="s">
        <v>23</v>
      </c>
      <c r="V1520">
        <f>IF(tbl_Customers[[#This Row],[churn]] = "yes", 1, 0)</f>
        <v>1</v>
      </c>
      <c r="W1520" t="str">
        <f>IF(tbl_Customers[[#This Row],[number_customer_service_calls]] &lt;= 1, "0-1 Calls", IF(tbl_Customers[[#This Row],[number_customer_service_calls]] &lt;= 3, "2-3 Calls", IF(tbl_Customers[[#This Row],[number_customer_service_calls]] &lt;=5, "4-5 Calls", "6+ Calls")))</f>
        <v>0-1 Calls</v>
      </c>
      <c r="X1520" t="str">
        <f>IF(tbl_Customers[[#This Row],[account_length]] &lt;= 50, "0-50", IF(tbl_Customers[[#This Row],[account_length]] &lt;=100, "51-100", IF(tbl_Customers[[#This Row],[account_length]] &lt;= 150, "101-150", "151+")))</f>
        <v>101-150</v>
      </c>
      <c r="Y1520" t="str">
        <f>IF(tbl_Customers[[#This Row],[total_intl_charge]] &lt;= 3, "Low Charges", "High Charges")</f>
        <v>Low Charges</v>
      </c>
      <c r="Z1520" t="str">
        <f>IF(tbl_Customers[[#This Row],[total_eve_calls]]&lt;=80,"Low Calls",
IF(tbl_Customers[[#This Row],[total_eve_calls]]&lt;=120,"Medium Calls","High Calls"))</f>
        <v>Medium Calls</v>
      </c>
      <c r="AA1520" t="str">
        <f>IF(tbl_Customers[[#This Row],[total_eve_charge]]&lt;=15,"Low Charges",
IF(tbl_Customers[[#This Row],[total_eve_charge]]&lt;=20,"Medium Charges","High Charges"))</f>
        <v>Low Charges</v>
      </c>
      <c r="AB15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20" t="str">
        <f>IF(tbl_Customers[[#This Row],[number_vmail_messages]] = 0, "No Usage", IF(tbl_Customers[[#This Row],[number_vmail_messages]] &lt;= 20, "Low Usage", IF(tbl_Customers[[#This Row],[number_vmail_messages]] &lt;= 40, "Medium Usgae", "High Usage")))</f>
        <v>No Usage</v>
      </c>
      <c r="AD1520" t="str">
        <f>IF(tbl_Customers[[#This Row],[total_day_minutes]]&lt;=150,"Low Usage", IF(tbl_Customers[[#This Row],[total_day_minutes]]&lt;=200,"Medium Usage", IF(tbl_Customers[[#This Row],[total_day_minutes]]&lt;=250,"High Usage","Very High Usage")))</f>
        <v>Medium Usage</v>
      </c>
      <c r="AE1520" t="str">
        <f>IF(tbl_Customers[[#This Row],[total_intl_calls]]&lt;=5,"Low Calls", IF(tbl_Customers[[#This Row],[total_intl_calls]]&lt;=10, "Medium Calls", "High Calls"))</f>
        <v>Low Calls</v>
      </c>
      <c r="AF15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0" s="36" t="str">
        <f>IF(tbl_Customers[[#This Row],[Churn_Risk_Score]]&gt;=10,"High Risk", IF(tbl_Customers[[#This Row],[Churn_Risk_Score]]&gt;=5,"Medium Risk","Low Risk"))</f>
        <v>Low Risk</v>
      </c>
    </row>
    <row r="1521" spans="1:33" x14ac:dyDescent="0.35">
      <c r="A1521">
        <v>1520</v>
      </c>
      <c r="B1521" t="s">
        <v>41</v>
      </c>
      <c r="C1521">
        <v>63</v>
      </c>
      <c r="D1521" t="s">
        <v>21</v>
      </c>
      <c r="E1521" t="s">
        <v>22</v>
      </c>
      <c r="F1521" t="s">
        <v>22</v>
      </c>
      <c r="G1521">
        <v>0</v>
      </c>
      <c r="H1521">
        <v>211.8</v>
      </c>
      <c r="I1521">
        <v>84</v>
      </c>
      <c r="J1521">
        <v>36.01</v>
      </c>
      <c r="K1521">
        <v>230.9</v>
      </c>
      <c r="L1521">
        <v>137</v>
      </c>
      <c r="M1521">
        <v>19.63</v>
      </c>
      <c r="N1521">
        <v>217.1</v>
      </c>
      <c r="O1521">
        <v>99</v>
      </c>
      <c r="P1521">
        <v>9.77</v>
      </c>
      <c r="Q1521">
        <v>10.7</v>
      </c>
      <c r="R1521">
        <v>9</v>
      </c>
      <c r="S1521">
        <v>2.89</v>
      </c>
      <c r="T1521">
        <v>3</v>
      </c>
      <c r="U1521" t="s">
        <v>22</v>
      </c>
      <c r="V1521">
        <f>IF(tbl_Customers[[#This Row],[churn]] = "yes", 1, 0)</f>
        <v>0</v>
      </c>
      <c r="W1521" t="str">
        <f>IF(tbl_Customers[[#This Row],[number_customer_service_calls]] &lt;= 1, "0-1 Calls", IF(tbl_Customers[[#This Row],[number_customer_service_calls]] &lt;= 3, "2-3 Calls", IF(tbl_Customers[[#This Row],[number_customer_service_calls]] &lt;=5, "4-5 Calls", "6+ Calls")))</f>
        <v>2-3 Calls</v>
      </c>
      <c r="X1521" t="str">
        <f>IF(tbl_Customers[[#This Row],[account_length]] &lt;= 50, "0-50", IF(tbl_Customers[[#This Row],[account_length]] &lt;=100, "51-100", IF(tbl_Customers[[#This Row],[account_length]] &lt;= 150, "101-150", "151+")))</f>
        <v>51-100</v>
      </c>
      <c r="Y1521" t="str">
        <f>IF(tbl_Customers[[#This Row],[total_intl_charge]] &lt;= 3, "Low Charges", "High Charges")</f>
        <v>Low Charges</v>
      </c>
      <c r="Z1521" t="str">
        <f>IF(tbl_Customers[[#This Row],[total_eve_calls]]&lt;=80,"Low Calls",
IF(tbl_Customers[[#This Row],[total_eve_calls]]&lt;=120,"Medium Calls","High Calls"))</f>
        <v>High Calls</v>
      </c>
      <c r="AA1521" t="str">
        <f>IF(tbl_Customers[[#This Row],[total_eve_charge]]&lt;=15,"Low Charges",
IF(tbl_Customers[[#This Row],[total_eve_charge]]&lt;=20,"Medium Charges","High Charges"))</f>
        <v>Medium Charges</v>
      </c>
      <c r="AB15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1" t="str">
        <f>IF(tbl_Customers[[#This Row],[number_vmail_messages]] = 0, "No Usage", IF(tbl_Customers[[#This Row],[number_vmail_messages]] &lt;= 20, "Low Usage", IF(tbl_Customers[[#This Row],[number_vmail_messages]] &lt;= 40, "Medium Usgae", "High Usage")))</f>
        <v>No Usage</v>
      </c>
      <c r="AD1521" t="str">
        <f>IF(tbl_Customers[[#This Row],[total_day_minutes]]&lt;=150,"Low Usage", IF(tbl_Customers[[#This Row],[total_day_minutes]]&lt;=200,"Medium Usage", IF(tbl_Customers[[#This Row],[total_day_minutes]]&lt;=250,"High Usage","Very High Usage")))</f>
        <v>High Usage</v>
      </c>
      <c r="AE1521" t="str">
        <f>IF(tbl_Customers[[#This Row],[total_intl_calls]]&lt;=5,"Low Calls", IF(tbl_Customers[[#This Row],[total_intl_calls]]&lt;=10, "Medium Calls", "High Calls"))</f>
        <v>Medium Calls</v>
      </c>
      <c r="AF15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21" s="36" t="str">
        <f>IF(tbl_Customers[[#This Row],[Churn_Risk_Score]]&gt;=10,"High Risk", IF(tbl_Customers[[#This Row],[Churn_Risk_Score]]&gt;=5,"Medium Risk","Low Risk"))</f>
        <v>Low Risk</v>
      </c>
    </row>
    <row r="1522" spans="1:33" x14ac:dyDescent="0.35">
      <c r="A1522">
        <v>1521</v>
      </c>
      <c r="B1522" t="s">
        <v>49</v>
      </c>
      <c r="C1522">
        <v>107</v>
      </c>
      <c r="D1522" t="s">
        <v>21</v>
      </c>
      <c r="E1522" t="s">
        <v>22</v>
      </c>
      <c r="F1522" t="s">
        <v>22</v>
      </c>
      <c r="G1522">
        <v>0</v>
      </c>
      <c r="H1522">
        <v>241.9</v>
      </c>
      <c r="I1522">
        <v>102</v>
      </c>
      <c r="J1522">
        <v>41.12</v>
      </c>
      <c r="K1522">
        <v>126.9</v>
      </c>
      <c r="L1522">
        <v>117</v>
      </c>
      <c r="M1522">
        <v>10.79</v>
      </c>
      <c r="N1522">
        <v>185.6</v>
      </c>
      <c r="O1522">
        <v>92</v>
      </c>
      <c r="P1522">
        <v>8.35</v>
      </c>
      <c r="Q1522">
        <v>11.7</v>
      </c>
      <c r="R1522">
        <v>6</v>
      </c>
      <c r="S1522">
        <v>3.16</v>
      </c>
      <c r="T1522">
        <v>0</v>
      </c>
      <c r="U1522" t="s">
        <v>22</v>
      </c>
      <c r="V1522">
        <f>IF(tbl_Customers[[#This Row],[churn]] = "yes", 1, 0)</f>
        <v>0</v>
      </c>
      <c r="W1522" t="str">
        <f>IF(tbl_Customers[[#This Row],[number_customer_service_calls]] &lt;= 1, "0-1 Calls", IF(tbl_Customers[[#This Row],[number_customer_service_calls]] &lt;= 3, "2-3 Calls", IF(tbl_Customers[[#This Row],[number_customer_service_calls]] &lt;=5, "4-5 Calls", "6+ Calls")))</f>
        <v>0-1 Calls</v>
      </c>
      <c r="X1522" t="str">
        <f>IF(tbl_Customers[[#This Row],[account_length]] &lt;= 50, "0-50", IF(tbl_Customers[[#This Row],[account_length]] &lt;=100, "51-100", IF(tbl_Customers[[#This Row],[account_length]] &lt;= 150, "101-150", "151+")))</f>
        <v>101-150</v>
      </c>
      <c r="Y1522" t="str">
        <f>IF(tbl_Customers[[#This Row],[total_intl_charge]] &lt;= 3, "Low Charges", "High Charges")</f>
        <v>High Charges</v>
      </c>
      <c r="Z1522" t="str">
        <f>IF(tbl_Customers[[#This Row],[total_eve_calls]]&lt;=80,"Low Calls",
IF(tbl_Customers[[#This Row],[total_eve_calls]]&lt;=120,"Medium Calls","High Calls"))</f>
        <v>Medium Calls</v>
      </c>
      <c r="AA1522" t="str">
        <f>IF(tbl_Customers[[#This Row],[total_eve_charge]]&lt;=15,"Low Charges",
IF(tbl_Customers[[#This Row],[total_eve_charge]]&lt;=20,"Medium Charges","High Charges"))</f>
        <v>Low Charges</v>
      </c>
      <c r="AB15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2" t="str">
        <f>IF(tbl_Customers[[#This Row],[number_vmail_messages]] = 0, "No Usage", IF(tbl_Customers[[#This Row],[number_vmail_messages]] &lt;= 20, "Low Usage", IF(tbl_Customers[[#This Row],[number_vmail_messages]] &lt;= 40, "Medium Usgae", "High Usage")))</f>
        <v>No Usage</v>
      </c>
      <c r="AD1522" t="str">
        <f>IF(tbl_Customers[[#This Row],[total_day_minutes]]&lt;=150,"Low Usage", IF(tbl_Customers[[#This Row],[total_day_minutes]]&lt;=200,"Medium Usage", IF(tbl_Customers[[#This Row],[total_day_minutes]]&lt;=250,"High Usage","Very High Usage")))</f>
        <v>High Usage</v>
      </c>
      <c r="AE1522" t="str">
        <f>IF(tbl_Customers[[#This Row],[total_intl_calls]]&lt;=5,"Low Calls", IF(tbl_Customers[[#This Row],[total_intl_calls]]&lt;=10, "Medium Calls", "High Calls"))</f>
        <v>Medium Calls</v>
      </c>
      <c r="AF15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2" s="36" t="str">
        <f>IF(tbl_Customers[[#This Row],[Churn_Risk_Score]]&gt;=10,"High Risk", IF(tbl_Customers[[#This Row],[Churn_Risk_Score]]&gt;=5,"Medium Risk","Low Risk"))</f>
        <v>Low Risk</v>
      </c>
    </row>
    <row r="1523" spans="1:33" x14ac:dyDescent="0.35">
      <c r="A1523">
        <v>1522</v>
      </c>
      <c r="B1523" t="s">
        <v>75</v>
      </c>
      <c r="C1523">
        <v>110</v>
      </c>
      <c r="D1523" t="s">
        <v>25</v>
      </c>
      <c r="E1523" t="s">
        <v>22</v>
      </c>
      <c r="F1523" t="s">
        <v>22</v>
      </c>
      <c r="G1523">
        <v>0</v>
      </c>
      <c r="H1523">
        <v>196.1</v>
      </c>
      <c r="I1523">
        <v>103</v>
      </c>
      <c r="J1523">
        <v>33.340000000000003</v>
      </c>
      <c r="K1523">
        <v>199.7</v>
      </c>
      <c r="L1523">
        <v>123</v>
      </c>
      <c r="M1523">
        <v>16.97</v>
      </c>
      <c r="N1523">
        <v>135.9</v>
      </c>
      <c r="O1523">
        <v>71</v>
      </c>
      <c r="P1523">
        <v>6.12</v>
      </c>
      <c r="Q1523">
        <v>12.9</v>
      </c>
      <c r="R1523">
        <v>1</v>
      </c>
      <c r="S1523">
        <v>3.48</v>
      </c>
      <c r="T1523">
        <v>3</v>
      </c>
      <c r="U1523" t="s">
        <v>22</v>
      </c>
      <c r="V1523">
        <f>IF(tbl_Customers[[#This Row],[churn]] = "yes", 1, 0)</f>
        <v>0</v>
      </c>
      <c r="W1523" t="str">
        <f>IF(tbl_Customers[[#This Row],[number_customer_service_calls]] &lt;= 1, "0-1 Calls", IF(tbl_Customers[[#This Row],[number_customer_service_calls]] &lt;= 3, "2-3 Calls", IF(tbl_Customers[[#This Row],[number_customer_service_calls]] &lt;=5, "4-5 Calls", "6+ Calls")))</f>
        <v>2-3 Calls</v>
      </c>
      <c r="X1523" t="str">
        <f>IF(tbl_Customers[[#This Row],[account_length]] &lt;= 50, "0-50", IF(tbl_Customers[[#This Row],[account_length]] &lt;=100, "51-100", IF(tbl_Customers[[#This Row],[account_length]] &lt;= 150, "101-150", "151+")))</f>
        <v>101-150</v>
      </c>
      <c r="Y1523" t="str">
        <f>IF(tbl_Customers[[#This Row],[total_intl_charge]] &lt;= 3, "Low Charges", "High Charges")</f>
        <v>High Charges</v>
      </c>
      <c r="Z1523" t="str">
        <f>IF(tbl_Customers[[#This Row],[total_eve_calls]]&lt;=80,"Low Calls",
IF(tbl_Customers[[#This Row],[total_eve_calls]]&lt;=120,"Medium Calls","High Calls"))</f>
        <v>High Calls</v>
      </c>
      <c r="AA1523" t="str">
        <f>IF(tbl_Customers[[#This Row],[total_eve_charge]]&lt;=15,"Low Charges",
IF(tbl_Customers[[#This Row],[total_eve_charge]]&lt;=20,"Medium Charges","High Charges"))</f>
        <v>Medium Charges</v>
      </c>
      <c r="AB15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3" t="str">
        <f>IF(tbl_Customers[[#This Row],[number_vmail_messages]] = 0, "No Usage", IF(tbl_Customers[[#This Row],[number_vmail_messages]] &lt;= 20, "Low Usage", IF(tbl_Customers[[#This Row],[number_vmail_messages]] &lt;= 40, "Medium Usgae", "High Usage")))</f>
        <v>No Usage</v>
      </c>
      <c r="AD1523" t="str">
        <f>IF(tbl_Customers[[#This Row],[total_day_minutes]]&lt;=150,"Low Usage", IF(tbl_Customers[[#This Row],[total_day_minutes]]&lt;=200,"Medium Usage", IF(tbl_Customers[[#This Row],[total_day_minutes]]&lt;=250,"High Usage","Very High Usage")))</f>
        <v>Medium Usage</v>
      </c>
      <c r="AE1523" t="str">
        <f>IF(tbl_Customers[[#This Row],[total_intl_calls]]&lt;=5,"Low Calls", IF(tbl_Customers[[#This Row],[total_intl_calls]]&lt;=10, "Medium Calls", "High Calls"))</f>
        <v>Low Calls</v>
      </c>
      <c r="AF15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3" s="36" t="str">
        <f>IF(tbl_Customers[[#This Row],[Churn_Risk_Score]]&gt;=10,"High Risk", IF(tbl_Customers[[#This Row],[Churn_Risk_Score]]&gt;=5,"Medium Risk","Low Risk"))</f>
        <v>Low Risk</v>
      </c>
    </row>
    <row r="1524" spans="1:33" x14ac:dyDescent="0.35">
      <c r="A1524">
        <v>1523</v>
      </c>
      <c r="B1524" t="s">
        <v>46</v>
      </c>
      <c r="C1524">
        <v>83</v>
      </c>
      <c r="D1524" t="s">
        <v>21</v>
      </c>
      <c r="E1524" t="s">
        <v>22</v>
      </c>
      <c r="F1524" t="s">
        <v>22</v>
      </c>
      <c r="G1524">
        <v>0</v>
      </c>
      <c r="H1524">
        <v>231.3</v>
      </c>
      <c r="I1524">
        <v>100</v>
      </c>
      <c r="J1524">
        <v>39.32</v>
      </c>
      <c r="K1524">
        <v>210.4</v>
      </c>
      <c r="L1524">
        <v>84</v>
      </c>
      <c r="M1524">
        <v>17.88</v>
      </c>
      <c r="N1524">
        <v>217.4</v>
      </c>
      <c r="O1524">
        <v>106</v>
      </c>
      <c r="P1524">
        <v>9.7799999999999994</v>
      </c>
      <c r="Q1524">
        <v>12.4</v>
      </c>
      <c r="R1524">
        <v>2</v>
      </c>
      <c r="S1524">
        <v>3.35</v>
      </c>
      <c r="T1524">
        <v>3</v>
      </c>
      <c r="U1524" t="s">
        <v>22</v>
      </c>
      <c r="V1524">
        <f>IF(tbl_Customers[[#This Row],[churn]] = "yes", 1, 0)</f>
        <v>0</v>
      </c>
      <c r="W1524" t="str">
        <f>IF(tbl_Customers[[#This Row],[number_customer_service_calls]] &lt;= 1, "0-1 Calls", IF(tbl_Customers[[#This Row],[number_customer_service_calls]] &lt;= 3, "2-3 Calls", IF(tbl_Customers[[#This Row],[number_customer_service_calls]] &lt;=5, "4-5 Calls", "6+ Calls")))</f>
        <v>2-3 Calls</v>
      </c>
      <c r="X1524" t="str">
        <f>IF(tbl_Customers[[#This Row],[account_length]] &lt;= 50, "0-50", IF(tbl_Customers[[#This Row],[account_length]] &lt;=100, "51-100", IF(tbl_Customers[[#This Row],[account_length]] &lt;= 150, "101-150", "151+")))</f>
        <v>51-100</v>
      </c>
      <c r="Y1524" t="str">
        <f>IF(tbl_Customers[[#This Row],[total_intl_charge]] &lt;= 3, "Low Charges", "High Charges")</f>
        <v>High Charges</v>
      </c>
      <c r="Z1524" t="str">
        <f>IF(tbl_Customers[[#This Row],[total_eve_calls]]&lt;=80,"Low Calls",
IF(tbl_Customers[[#This Row],[total_eve_calls]]&lt;=120,"Medium Calls","High Calls"))</f>
        <v>Medium Calls</v>
      </c>
      <c r="AA1524" t="str">
        <f>IF(tbl_Customers[[#This Row],[total_eve_charge]]&lt;=15,"Low Charges",
IF(tbl_Customers[[#This Row],[total_eve_charge]]&lt;=20,"Medium Charges","High Charges"))</f>
        <v>Medium Charges</v>
      </c>
      <c r="AB15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4" t="str">
        <f>IF(tbl_Customers[[#This Row],[number_vmail_messages]] = 0, "No Usage", IF(tbl_Customers[[#This Row],[number_vmail_messages]] &lt;= 20, "Low Usage", IF(tbl_Customers[[#This Row],[number_vmail_messages]] &lt;= 40, "Medium Usgae", "High Usage")))</f>
        <v>No Usage</v>
      </c>
      <c r="AD1524" t="str">
        <f>IF(tbl_Customers[[#This Row],[total_day_minutes]]&lt;=150,"Low Usage", IF(tbl_Customers[[#This Row],[total_day_minutes]]&lt;=200,"Medium Usage", IF(tbl_Customers[[#This Row],[total_day_minutes]]&lt;=250,"High Usage","Very High Usage")))</f>
        <v>High Usage</v>
      </c>
      <c r="AE1524" t="str">
        <f>IF(tbl_Customers[[#This Row],[total_intl_calls]]&lt;=5,"Low Calls", IF(tbl_Customers[[#This Row],[total_intl_calls]]&lt;=10, "Medium Calls", "High Calls"))</f>
        <v>Low Calls</v>
      </c>
      <c r="AF15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4" s="36" t="str">
        <f>IF(tbl_Customers[[#This Row],[Churn_Risk_Score]]&gt;=10,"High Risk", IF(tbl_Customers[[#This Row],[Churn_Risk_Score]]&gt;=5,"Medium Risk","Low Risk"))</f>
        <v>Low Risk</v>
      </c>
    </row>
    <row r="1525" spans="1:33" x14ac:dyDescent="0.35">
      <c r="A1525">
        <v>1524</v>
      </c>
      <c r="B1525" t="s">
        <v>60</v>
      </c>
      <c r="C1525">
        <v>117</v>
      </c>
      <c r="D1525" t="s">
        <v>25</v>
      </c>
      <c r="E1525" t="s">
        <v>22</v>
      </c>
      <c r="F1525" t="s">
        <v>22</v>
      </c>
      <c r="G1525">
        <v>0</v>
      </c>
      <c r="H1525">
        <v>161.6</v>
      </c>
      <c r="I1525">
        <v>104</v>
      </c>
      <c r="J1525">
        <v>27.47</v>
      </c>
      <c r="K1525">
        <v>196.3</v>
      </c>
      <c r="L1525">
        <v>119</v>
      </c>
      <c r="M1525">
        <v>16.690000000000001</v>
      </c>
      <c r="N1525">
        <v>294.8</v>
      </c>
      <c r="O1525">
        <v>111</v>
      </c>
      <c r="P1525">
        <v>13.27</v>
      </c>
      <c r="Q1525">
        <v>13.8</v>
      </c>
      <c r="R1525">
        <v>2</v>
      </c>
      <c r="S1525">
        <v>3.73</v>
      </c>
      <c r="T1525">
        <v>1</v>
      </c>
      <c r="U1525" t="s">
        <v>22</v>
      </c>
      <c r="V1525">
        <f>IF(tbl_Customers[[#This Row],[churn]] = "yes", 1, 0)</f>
        <v>0</v>
      </c>
      <c r="W1525" t="str">
        <f>IF(tbl_Customers[[#This Row],[number_customer_service_calls]] &lt;= 1, "0-1 Calls", IF(tbl_Customers[[#This Row],[number_customer_service_calls]] &lt;= 3, "2-3 Calls", IF(tbl_Customers[[#This Row],[number_customer_service_calls]] &lt;=5, "4-5 Calls", "6+ Calls")))</f>
        <v>0-1 Calls</v>
      </c>
      <c r="X1525" t="str">
        <f>IF(tbl_Customers[[#This Row],[account_length]] &lt;= 50, "0-50", IF(tbl_Customers[[#This Row],[account_length]] &lt;=100, "51-100", IF(tbl_Customers[[#This Row],[account_length]] &lt;= 150, "101-150", "151+")))</f>
        <v>101-150</v>
      </c>
      <c r="Y1525" t="str">
        <f>IF(tbl_Customers[[#This Row],[total_intl_charge]] &lt;= 3, "Low Charges", "High Charges")</f>
        <v>High Charges</v>
      </c>
      <c r="Z1525" t="str">
        <f>IF(tbl_Customers[[#This Row],[total_eve_calls]]&lt;=80,"Low Calls",
IF(tbl_Customers[[#This Row],[total_eve_calls]]&lt;=120,"Medium Calls","High Calls"))</f>
        <v>Medium Calls</v>
      </c>
      <c r="AA1525" t="str">
        <f>IF(tbl_Customers[[#This Row],[total_eve_charge]]&lt;=15,"Low Charges",
IF(tbl_Customers[[#This Row],[total_eve_charge]]&lt;=20,"Medium Charges","High Charges"))</f>
        <v>Medium Charges</v>
      </c>
      <c r="AB15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5" t="str">
        <f>IF(tbl_Customers[[#This Row],[number_vmail_messages]] = 0, "No Usage", IF(tbl_Customers[[#This Row],[number_vmail_messages]] &lt;= 20, "Low Usage", IF(tbl_Customers[[#This Row],[number_vmail_messages]] &lt;= 40, "Medium Usgae", "High Usage")))</f>
        <v>No Usage</v>
      </c>
      <c r="AD1525" t="str">
        <f>IF(tbl_Customers[[#This Row],[total_day_minutes]]&lt;=150,"Low Usage", IF(tbl_Customers[[#This Row],[total_day_minutes]]&lt;=200,"Medium Usage", IF(tbl_Customers[[#This Row],[total_day_minutes]]&lt;=250,"High Usage","Very High Usage")))</f>
        <v>Medium Usage</v>
      </c>
      <c r="AE1525" t="str">
        <f>IF(tbl_Customers[[#This Row],[total_intl_calls]]&lt;=5,"Low Calls", IF(tbl_Customers[[#This Row],[total_intl_calls]]&lt;=10, "Medium Calls", "High Calls"))</f>
        <v>Low Calls</v>
      </c>
      <c r="AF15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5" s="36" t="str">
        <f>IF(tbl_Customers[[#This Row],[Churn_Risk_Score]]&gt;=10,"High Risk", IF(tbl_Customers[[#This Row],[Churn_Risk_Score]]&gt;=5,"Medium Risk","Low Risk"))</f>
        <v>Low Risk</v>
      </c>
    </row>
    <row r="1526" spans="1:33" x14ac:dyDescent="0.35">
      <c r="A1526">
        <v>1525</v>
      </c>
      <c r="B1526" t="s">
        <v>65</v>
      </c>
      <c r="C1526">
        <v>124</v>
      </c>
      <c r="D1526" t="s">
        <v>21</v>
      </c>
      <c r="E1526" t="s">
        <v>22</v>
      </c>
      <c r="F1526" t="s">
        <v>22</v>
      </c>
      <c r="G1526">
        <v>0</v>
      </c>
      <c r="H1526">
        <v>194</v>
      </c>
      <c r="I1526">
        <v>103</v>
      </c>
      <c r="J1526">
        <v>32.979999999999997</v>
      </c>
      <c r="K1526">
        <v>241</v>
      </c>
      <c r="L1526">
        <v>116</v>
      </c>
      <c r="M1526">
        <v>20.49</v>
      </c>
      <c r="N1526">
        <v>227.5</v>
      </c>
      <c r="O1526">
        <v>153</v>
      </c>
      <c r="P1526">
        <v>10.24</v>
      </c>
      <c r="Q1526">
        <v>11.9</v>
      </c>
      <c r="R1526">
        <v>5</v>
      </c>
      <c r="S1526">
        <v>3.21</v>
      </c>
      <c r="T1526">
        <v>0</v>
      </c>
      <c r="U1526" t="s">
        <v>22</v>
      </c>
      <c r="V1526">
        <f>IF(tbl_Customers[[#This Row],[churn]] = "yes", 1, 0)</f>
        <v>0</v>
      </c>
      <c r="W1526" t="str">
        <f>IF(tbl_Customers[[#This Row],[number_customer_service_calls]] &lt;= 1, "0-1 Calls", IF(tbl_Customers[[#This Row],[number_customer_service_calls]] &lt;= 3, "2-3 Calls", IF(tbl_Customers[[#This Row],[number_customer_service_calls]] &lt;=5, "4-5 Calls", "6+ Calls")))</f>
        <v>0-1 Calls</v>
      </c>
      <c r="X1526" t="str">
        <f>IF(tbl_Customers[[#This Row],[account_length]] &lt;= 50, "0-50", IF(tbl_Customers[[#This Row],[account_length]] &lt;=100, "51-100", IF(tbl_Customers[[#This Row],[account_length]] &lt;= 150, "101-150", "151+")))</f>
        <v>101-150</v>
      </c>
      <c r="Y1526" t="str">
        <f>IF(tbl_Customers[[#This Row],[total_intl_charge]] &lt;= 3, "Low Charges", "High Charges")</f>
        <v>High Charges</v>
      </c>
      <c r="Z1526" t="str">
        <f>IF(tbl_Customers[[#This Row],[total_eve_calls]]&lt;=80,"Low Calls",
IF(tbl_Customers[[#This Row],[total_eve_calls]]&lt;=120,"Medium Calls","High Calls"))</f>
        <v>Medium Calls</v>
      </c>
      <c r="AA1526" t="str">
        <f>IF(tbl_Customers[[#This Row],[total_eve_charge]]&lt;=15,"Low Charges",
IF(tbl_Customers[[#This Row],[total_eve_charge]]&lt;=20,"Medium Charges","High Charges"))</f>
        <v>High Charges</v>
      </c>
      <c r="AB15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6" t="str">
        <f>IF(tbl_Customers[[#This Row],[number_vmail_messages]] = 0, "No Usage", IF(tbl_Customers[[#This Row],[number_vmail_messages]] &lt;= 20, "Low Usage", IF(tbl_Customers[[#This Row],[number_vmail_messages]] &lt;= 40, "Medium Usgae", "High Usage")))</f>
        <v>No Usage</v>
      </c>
      <c r="AD1526" t="str">
        <f>IF(tbl_Customers[[#This Row],[total_day_minutes]]&lt;=150,"Low Usage", IF(tbl_Customers[[#This Row],[total_day_minutes]]&lt;=200,"Medium Usage", IF(tbl_Customers[[#This Row],[total_day_minutes]]&lt;=250,"High Usage","Very High Usage")))</f>
        <v>Medium Usage</v>
      </c>
      <c r="AE1526" t="str">
        <f>IF(tbl_Customers[[#This Row],[total_intl_calls]]&lt;=5,"Low Calls", IF(tbl_Customers[[#This Row],[total_intl_calls]]&lt;=10, "Medium Calls", "High Calls"))</f>
        <v>Low Calls</v>
      </c>
      <c r="AF15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6" s="36" t="str">
        <f>IF(tbl_Customers[[#This Row],[Churn_Risk_Score]]&gt;=10,"High Risk", IF(tbl_Customers[[#This Row],[Churn_Risk_Score]]&gt;=5,"Medium Risk","Low Risk"))</f>
        <v>Low Risk</v>
      </c>
    </row>
    <row r="1527" spans="1:33" x14ac:dyDescent="0.35">
      <c r="A1527">
        <v>1526</v>
      </c>
      <c r="B1527" t="s">
        <v>46</v>
      </c>
      <c r="C1527">
        <v>115</v>
      </c>
      <c r="D1527" t="s">
        <v>28</v>
      </c>
      <c r="E1527" t="s">
        <v>22</v>
      </c>
      <c r="F1527" t="s">
        <v>22</v>
      </c>
      <c r="G1527">
        <v>0</v>
      </c>
      <c r="H1527">
        <v>109.7</v>
      </c>
      <c r="I1527">
        <v>148</v>
      </c>
      <c r="J1527">
        <v>18.649999999999999</v>
      </c>
      <c r="K1527">
        <v>223.8</v>
      </c>
      <c r="L1527">
        <v>87</v>
      </c>
      <c r="M1527">
        <v>19.02</v>
      </c>
      <c r="N1527">
        <v>240.3</v>
      </c>
      <c r="O1527">
        <v>96</v>
      </c>
      <c r="P1527">
        <v>10.81</v>
      </c>
      <c r="Q1527">
        <v>15.4</v>
      </c>
      <c r="R1527">
        <v>8</v>
      </c>
      <c r="S1527">
        <v>4.16</v>
      </c>
      <c r="T1527">
        <v>3</v>
      </c>
      <c r="U1527" t="s">
        <v>22</v>
      </c>
      <c r="V1527">
        <f>IF(tbl_Customers[[#This Row],[churn]] = "yes", 1, 0)</f>
        <v>0</v>
      </c>
      <c r="W1527" t="str">
        <f>IF(tbl_Customers[[#This Row],[number_customer_service_calls]] &lt;= 1, "0-1 Calls", IF(tbl_Customers[[#This Row],[number_customer_service_calls]] &lt;= 3, "2-3 Calls", IF(tbl_Customers[[#This Row],[number_customer_service_calls]] &lt;=5, "4-5 Calls", "6+ Calls")))</f>
        <v>2-3 Calls</v>
      </c>
      <c r="X1527" t="str">
        <f>IF(tbl_Customers[[#This Row],[account_length]] &lt;= 50, "0-50", IF(tbl_Customers[[#This Row],[account_length]] &lt;=100, "51-100", IF(tbl_Customers[[#This Row],[account_length]] &lt;= 150, "101-150", "151+")))</f>
        <v>101-150</v>
      </c>
      <c r="Y1527" t="str">
        <f>IF(tbl_Customers[[#This Row],[total_intl_charge]] &lt;= 3, "Low Charges", "High Charges")</f>
        <v>High Charges</v>
      </c>
      <c r="Z1527" t="str">
        <f>IF(tbl_Customers[[#This Row],[total_eve_calls]]&lt;=80,"Low Calls",
IF(tbl_Customers[[#This Row],[total_eve_calls]]&lt;=120,"Medium Calls","High Calls"))</f>
        <v>Medium Calls</v>
      </c>
      <c r="AA1527" t="str">
        <f>IF(tbl_Customers[[#This Row],[total_eve_charge]]&lt;=15,"Low Charges",
IF(tbl_Customers[[#This Row],[total_eve_charge]]&lt;=20,"Medium Charges","High Charges"))</f>
        <v>Medium Charges</v>
      </c>
      <c r="AB15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7" t="str">
        <f>IF(tbl_Customers[[#This Row],[number_vmail_messages]] = 0, "No Usage", IF(tbl_Customers[[#This Row],[number_vmail_messages]] &lt;= 20, "Low Usage", IF(tbl_Customers[[#This Row],[number_vmail_messages]] &lt;= 40, "Medium Usgae", "High Usage")))</f>
        <v>No Usage</v>
      </c>
      <c r="AD1527" t="str">
        <f>IF(tbl_Customers[[#This Row],[total_day_minutes]]&lt;=150,"Low Usage", IF(tbl_Customers[[#This Row],[total_day_minutes]]&lt;=200,"Medium Usage", IF(tbl_Customers[[#This Row],[total_day_minutes]]&lt;=250,"High Usage","Very High Usage")))</f>
        <v>Low Usage</v>
      </c>
      <c r="AE1527" t="str">
        <f>IF(tbl_Customers[[#This Row],[total_intl_calls]]&lt;=5,"Low Calls", IF(tbl_Customers[[#This Row],[total_intl_calls]]&lt;=10, "Medium Calls", "High Calls"))</f>
        <v>Medium Calls</v>
      </c>
      <c r="AF15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7" s="36" t="str">
        <f>IF(tbl_Customers[[#This Row],[Churn_Risk_Score]]&gt;=10,"High Risk", IF(tbl_Customers[[#This Row],[Churn_Risk_Score]]&gt;=5,"Medium Risk","Low Risk"))</f>
        <v>Low Risk</v>
      </c>
    </row>
    <row r="1528" spans="1:33" x14ac:dyDescent="0.35">
      <c r="A1528">
        <v>1527</v>
      </c>
      <c r="B1528" t="s">
        <v>41</v>
      </c>
      <c r="C1528">
        <v>156</v>
      </c>
      <c r="D1528" t="s">
        <v>25</v>
      </c>
      <c r="E1528" t="s">
        <v>23</v>
      </c>
      <c r="F1528" t="s">
        <v>22</v>
      </c>
      <c r="G1528">
        <v>0</v>
      </c>
      <c r="H1528">
        <v>277</v>
      </c>
      <c r="I1528">
        <v>119</v>
      </c>
      <c r="J1528">
        <v>47.09</v>
      </c>
      <c r="K1528">
        <v>238.3</v>
      </c>
      <c r="L1528">
        <v>106</v>
      </c>
      <c r="M1528">
        <v>20.260000000000002</v>
      </c>
      <c r="N1528">
        <v>94.4</v>
      </c>
      <c r="O1528">
        <v>96</v>
      </c>
      <c r="P1528">
        <v>4.25</v>
      </c>
      <c r="Q1528">
        <v>8.3000000000000007</v>
      </c>
      <c r="R1528">
        <v>3</v>
      </c>
      <c r="S1528">
        <v>2.2400000000000002</v>
      </c>
      <c r="T1528">
        <v>1</v>
      </c>
      <c r="U1528" t="s">
        <v>22</v>
      </c>
      <c r="V1528">
        <f>IF(tbl_Customers[[#This Row],[churn]] = "yes", 1, 0)</f>
        <v>0</v>
      </c>
      <c r="W1528" t="str">
        <f>IF(tbl_Customers[[#This Row],[number_customer_service_calls]] &lt;= 1, "0-1 Calls", IF(tbl_Customers[[#This Row],[number_customer_service_calls]] &lt;= 3, "2-3 Calls", IF(tbl_Customers[[#This Row],[number_customer_service_calls]] &lt;=5, "4-5 Calls", "6+ Calls")))</f>
        <v>0-1 Calls</v>
      </c>
      <c r="X1528" t="str">
        <f>IF(tbl_Customers[[#This Row],[account_length]] &lt;= 50, "0-50", IF(tbl_Customers[[#This Row],[account_length]] &lt;=100, "51-100", IF(tbl_Customers[[#This Row],[account_length]] &lt;= 150, "101-150", "151+")))</f>
        <v>151+</v>
      </c>
      <c r="Y1528" t="str">
        <f>IF(tbl_Customers[[#This Row],[total_intl_charge]] &lt;= 3, "Low Charges", "High Charges")</f>
        <v>Low Charges</v>
      </c>
      <c r="Z1528" t="str">
        <f>IF(tbl_Customers[[#This Row],[total_eve_calls]]&lt;=80,"Low Calls",
IF(tbl_Customers[[#This Row],[total_eve_calls]]&lt;=120,"Medium Calls","High Calls"))</f>
        <v>Medium Calls</v>
      </c>
      <c r="AA1528" t="str">
        <f>IF(tbl_Customers[[#This Row],[total_eve_charge]]&lt;=15,"Low Charges",
IF(tbl_Customers[[#This Row],[total_eve_charge]]&lt;=20,"Medium Charges","High Charges"))</f>
        <v>High Charges</v>
      </c>
      <c r="AB15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8" t="str">
        <f>IF(tbl_Customers[[#This Row],[number_vmail_messages]] = 0, "No Usage", IF(tbl_Customers[[#This Row],[number_vmail_messages]] &lt;= 20, "Low Usage", IF(tbl_Customers[[#This Row],[number_vmail_messages]] &lt;= 40, "Medium Usgae", "High Usage")))</f>
        <v>No Usage</v>
      </c>
      <c r="AD1528" t="str">
        <f>IF(tbl_Customers[[#This Row],[total_day_minutes]]&lt;=150,"Low Usage", IF(tbl_Customers[[#This Row],[total_day_minutes]]&lt;=200,"Medium Usage", IF(tbl_Customers[[#This Row],[total_day_minutes]]&lt;=250,"High Usage","Very High Usage")))</f>
        <v>Very High Usage</v>
      </c>
      <c r="AE1528" t="str">
        <f>IF(tbl_Customers[[#This Row],[total_intl_calls]]&lt;=5,"Low Calls", IF(tbl_Customers[[#This Row],[total_intl_calls]]&lt;=10, "Medium Calls", "High Calls"))</f>
        <v>Low Calls</v>
      </c>
      <c r="AF15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28" s="36" t="str">
        <f>IF(tbl_Customers[[#This Row],[Churn_Risk_Score]]&gt;=10,"High Risk", IF(tbl_Customers[[#This Row],[Churn_Risk_Score]]&gt;=5,"Medium Risk","Low Risk"))</f>
        <v>Medium Risk</v>
      </c>
    </row>
    <row r="1529" spans="1:33" x14ac:dyDescent="0.35">
      <c r="A1529">
        <v>1528</v>
      </c>
      <c r="B1529" t="s">
        <v>65</v>
      </c>
      <c r="C1529">
        <v>89</v>
      </c>
      <c r="D1529" t="s">
        <v>25</v>
      </c>
      <c r="E1529" t="s">
        <v>22</v>
      </c>
      <c r="F1529" t="s">
        <v>22</v>
      </c>
      <c r="G1529">
        <v>0</v>
      </c>
      <c r="H1529">
        <v>192.1</v>
      </c>
      <c r="I1529">
        <v>83</v>
      </c>
      <c r="J1529">
        <v>32.659999999999997</v>
      </c>
      <c r="K1529">
        <v>163.6</v>
      </c>
      <c r="L1529">
        <v>88</v>
      </c>
      <c r="M1529">
        <v>13.91</v>
      </c>
      <c r="N1529">
        <v>169.7</v>
      </c>
      <c r="O1529">
        <v>138</v>
      </c>
      <c r="P1529">
        <v>7.64</v>
      </c>
      <c r="Q1529">
        <v>6.1</v>
      </c>
      <c r="R1529">
        <v>3</v>
      </c>
      <c r="S1529">
        <v>1.65</v>
      </c>
      <c r="T1529">
        <v>0</v>
      </c>
      <c r="U1529" t="s">
        <v>22</v>
      </c>
      <c r="V1529">
        <f>IF(tbl_Customers[[#This Row],[churn]] = "yes", 1, 0)</f>
        <v>0</v>
      </c>
      <c r="W1529" t="str">
        <f>IF(tbl_Customers[[#This Row],[number_customer_service_calls]] &lt;= 1, "0-1 Calls", IF(tbl_Customers[[#This Row],[number_customer_service_calls]] &lt;= 3, "2-3 Calls", IF(tbl_Customers[[#This Row],[number_customer_service_calls]] &lt;=5, "4-5 Calls", "6+ Calls")))</f>
        <v>0-1 Calls</v>
      </c>
      <c r="X1529" t="str">
        <f>IF(tbl_Customers[[#This Row],[account_length]] &lt;= 50, "0-50", IF(tbl_Customers[[#This Row],[account_length]] &lt;=100, "51-100", IF(tbl_Customers[[#This Row],[account_length]] &lt;= 150, "101-150", "151+")))</f>
        <v>51-100</v>
      </c>
      <c r="Y1529" t="str">
        <f>IF(tbl_Customers[[#This Row],[total_intl_charge]] &lt;= 3, "Low Charges", "High Charges")</f>
        <v>Low Charges</v>
      </c>
      <c r="Z1529" t="str">
        <f>IF(tbl_Customers[[#This Row],[total_eve_calls]]&lt;=80,"Low Calls",
IF(tbl_Customers[[#This Row],[total_eve_calls]]&lt;=120,"Medium Calls","High Calls"))</f>
        <v>Medium Calls</v>
      </c>
      <c r="AA1529" t="str">
        <f>IF(tbl_Customers[[#This Row],[total_eve_charge]]&lt;=15,"Low Charges",
IF(tbl_Customers[[#This Row],[total_eve_charge]]&lt;=20,"Medium Charges","High Charges"))</f>
        <v>Low Charges</v>
      </c>
      <c r="AB15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29" t="str">
        <f>IF(tbl_Customers[[#This Row],[number_vmail_messages]] = 0, "No Usage", IF(tbl_Customers[[#This Row],[number_vmail_messages]] &lt;= 20, "Low Usage", IF(tbl_Customers[[#This Row],[number_vmail_messages]] &lt;= 40, "Medium Usgae", "High Usage")))</f>
        <v>No Usage</v>
      </c>
      <c r="AD1529" t="str">
        <f>IF(tbl_Customers[[#This Row],[total_day_minutes]]&lt;=150,"Low Usage", IF(tbl_Customers[[#This Row],[total_day_minutes]]&lt;=200,"Medium Usage", IF(tbl_Customers[[#This Row],[total_day_minutes]]&lt;=250,"High Usage","Very High Usage")))</f>
        <v>Medium Usage</v>
      </c>
      <c r="AE1529" t="str">
        <f>IF(tbl_Customers[[#This Row],[total_intl_calls]]&lt;=5,"Low Calls", IF(tbl_Customers[[#This Row],[total_intl_calls]]&lt;=10, "Medium Calls", "High Calls"))</f>
        <v>Low Calls</v>
      </c>
      <c r="AF15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29" s="36" t="str">
        <f>IF(tbl_Customers[[#This Row],[Churn_Risk_Score]]&gt;=10,"High Risk", IF(tbl_Customers[[#This Row],[Churn_Risk_Score]]&gt;=5,"Medium Risk","Low Risk"))</f>
        <v>Low Risk</v>
      </c>
    </row>
    <row r="1530" spans="1:33" x14ac:dyDescent="0.35">
      <c r="A1530">
        <v>1529</v>
      </c>
      <c r="B1530" t="s">
        <v>65</v>
      </c>
      <c r="C1530">
        <v>72</v>
      </c>
      <c r="D1530" t="s">
        <v>21</v>
      </c>
      <c r="E1530" t="s">
        <v>22</v>
      </c>
      <c r="F1530" t="s">
        <v>22</v>
      </c>
      <c r="G1530">
        <v>0</v>
      </c>
      <c r="H1530">
        <v>198.4</v>
      </c>
      <c r="I1530">
        <v>147</v>
      </c>
      <c r="J1530">
        <v>33.729999999999997</v>
      </c>
      <c r="K1530">
        <v>216.9</v>
      </c>
      <c r="L1530">
        <v>121</v>
      </c>
      <c r="M1530">
        <v>18.440000000000001</v>
      </c>
      <c r="N1530">
        <v>112.8</v>
      </c>
      <c r="O1530">
        <v>125</v>
      </c>
      <c r="P1530">
        <v>5.08</v>
      </c>
      <c r="Q1530">
        <v>13.1</v>
      </c>
      <c r="R1530">
        <v>4</v>
      </c>
      <c r="S1530">
        <v>3.54</v>
      </c>
      <c r="T1530">
        <v>0</v>
      </c>
      <c r="U1530" t="s">
        <v>22</v>
      </c>
      <c r="V1530">
        <f>IF(tbl_Customers[[#This Row],[churn]] = "yes", 1, 0)</f>
        <v>0</v>
      </c>
      <c r="W1530" t="str">
        <f>IF(tbl_Customers[[#This Row],[number_customer_service_calls]] &lt;= 1, "0-1 Calls", IF(tbl_Customers[[#This Row],[number_customer_service_calls]] &lt;= 3, "2-3 Calls", IF(tbl_Customers[[#This Row],[number_customer_service_calls]] &lt;=5, "4-5 Calls", "6+ Calls")))</f>
        <v>0-1 Calls</v>
      </c>
      <c r="X1530" t="str">
        <f>IF(tbl_Customers[[#This Row],[account_length]] &lt;= 50, "0-50", IF(tbl_Customers[[#This Row],[account_length]] &lt;=100, "51-100", IF(tbl_Customers[[#This Row],[account_length]] &lt;= 150, "101-150", "151+")))</f>
        <v>51-100</v>
      </c>
      <c r="Y1530" t="str">
        <f>IF(tbl_Customers[[#This Row],[total_intl_charge]] &lt;= 3, "Low Charges", "High Charges")</f>
        <v>High Charges</v>
      </c>
      <c r="Z1530" t="str">
        <f>IF(tbl_Customers[[#This Row],[total_eve_calls]]&lt;=80,"Low Calls",
IF(tbl_Customers[[#This Row],[total_eve_calls]]&lt;=120,"Medium Calls","High Calls"))</f>
        <v>High Calls</v>
      </c>
      <c r="AA1530" t="str">
        <f>IF(tbl_Customers[[#This Row],[total_eve_charge]]&lt;=15,"Low Charges",
IF(tbl_Customers[[#This Row],[total_eve_charge]]&lt;=20,"Medium Charges","High Charges"))</f>
        <v>Medium Charges</v>
      </c>
      <c r="AB15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0" t="str">
        <f>IF(tbl_Customers[[#This Row],[number_vmail_messages]] = 0, "No Usage", IF(tbl_Customers[[#This Row],[number_vmail_messages]] &lt;= 20, "Low Usage", IF(tbl_Customers[[#This Row],[number_vmail_messages]] &lt;= 40, "Medium Usgae", "High Usage")))</f>
        <v>No Usage</v>
      </c>
      <c r="AD1530" t="str">
        <f>IF(tbl_Customers[[#This Row],[total_day_minutes]]&lt;=150,"Low Usage", IF(tbl_Customers[[#This Row],[total_day_minutes]]&lt;=200,"Medium Usage", IF(tbl_Customers[[#This Row],[total_day_minutes]]&lt;=250,"High Usage","Very High Usage")))</f>
        <v>Medium Usage</v>
      </c>
      <c r="AE1530" t="str">
        <f>IF(tbl_Customers[[#This Row],[total_intl_calls]]&lt;=5,"Low Calls", IF(tbl_Customers[[#This Row],[total_intl_calls]]&lt;=10, "Medium Calls", "High Calls"))</f>
        <v>Low Calls</v>
      </c>
      <c r="AF15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30" s="36" t="str">
        <f>IF(tbl_Customers[[#This Row],[Churn_Risk_Score]]&gt;=10,"High Risk", IF(tbl_Customers[[#This Row],[Churn_Risk_Score]]&gt;=5,"Medium Risk","Low Risk"))</f>
        <v>Low Risk</v>
      </c>
    </row>
    <row r="1531" spans="1:33" x14ac:dyDescent="0.35">
      <c r="A1531">
        <v>1530</v>
      </c>
      <c r="B1531" t="s">
        <v>32</v>
      </c>
      <c r="C1531">
        <v>101</v>
      </c>
      <c r="D1531" t="s">
        <v>21</v>
      </c>
      <c r="E1531" t="s">
        <v>22</v>
      </c>
      <c r="F1531" t="s">
        <v>23</v>
      </c>
      <c r="G1531">
        <v>42</v>
      </c>
      <c r="H1531">
        <v>209.2</v>
      </c>
      <c r="I1531">
        <v>82</v>
      </c>
      <c r="J1531">
        <v>35.56</v>
      </c>
      <c r="K1531">
        <v>159.69999999999999</v>
      </c>
      <c r="L1531">
        <v>74</v>
      </c>
      <c r="M1531">
        <v>13.57</v>
      </c>
      <c r="N1531">
        <v>181.6</v>
      </c>
      <c r="O1531">
        <v>100</v>
      </c>
      <c r="P1531">
        <v>8.17</v>
      </c>
      <c r="Q1531">
        <v>9.5</v>
      </c>
      <c r="R1531">
        <v>3</v>
      </c>
      <c r="S1531">
        <v>2.57</v>
      </c>
      <c r="T1531">
        <v>0</v>
      </c>
      <c r="U1531" t="s">
        <v>22</v>
      </c>
      <c r="V1531">
        <f>IF(tbl_Customers[[#This Row],[churn]] = "yes", 1, 0)</f>
        <v>0</v>
      </c>
      <c r="W1531" t="str">
        <f>IF(tbl_Customers[[#This Row],[number_customer_service_calls]] &lt;= 1, "0-1 Calls", IF(tbl_Customers[[#This Row],[number_customer_service_calls]] &lt;= 3, "2-3 Calls", IF(tbl_Customers[[#This Row],[number_customer_service_calls]] &lt;=5, "4-5 Calls", "6+ Calls")))</f>
        <v>0-1 Calls</v>
      </c>
      <c r="X1531" t="str">
        <f>IF(tbl_Customers[[#This Row],[account_length]] &lt;= 50, "0-50", IF(tbl_Customers[[#This Row],[account_length]] &lt;=100, "51-100", IF(tbl_Customers[[#This Row],[account_length]] &lt;= 150, "101-150", "151+")))</f>
        <v>101-150</v>
      </c>
      <c r="Y1531" t="str">
        <f>IF(tbl_Customers[[#This Row],[total_intl_charge]] &lt;= 3, "Low Charges", "High Charges")</f>
        <v>Low Charges</v>
      </c>
      <c r="Z1531" t="str">
        <f>IF(tbl_Customers[[#This Row],[total_eve_calls]]&lt;=80,"Low Calls",
IF(tbl_Customers[[#This Row],[total_eve_calls]]&lt;=120,"Medium Calls","High Calls"))</f>
        <v>Low Calls</v>
      </c>
      <c r="AA1531" t="str">
        <f>IF(tbl_Customers[[#This Row],[total_eve_charge]]&lt;=15,"Low Charges",
IF(tbl_Customers[[#This Row],[total_eve_charge]]&lt;=20,"Medium Charges","High Charges"))</f>
        <v>Low Charges</v>
      </c>
      <c r="AB15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1" t="str">
        <f>IF(tbl_Customers[[#This Row],[number_vmail_messages]] = 0, "No Usage", IF(tbl_Customers[[#This Row],[number_vmail_messages]] &lt;= 20, "Low Usage", IF(tbl_Customers[[#This Row],[number_vmail_messages]] &lt;= 40, "Medium Usgae", "High Usage")))</f>
        <v>High Usage</v>
      </c>
      <c r="AD1531" t="str">
        <f>IF(tbl_Customers[[#This Row],[total_day_minutes]]&lt;=150,"Low Usage", IF(tbl_Customers[[#This Row],[total_day_minutes]]&lt;=200,"Medium Usage", IF(tbl_Customers[[#This Row],[total_day_minutes]]&lt;=250,"High Usage","Very High Usage")))</f>
        <v>High Usage</v>
      </c>
      <c r="AE1531" t="str">
        <f>IF(tbl_Customers[[#This Row],[total_intl_calls]]&lt;=5,"Low Calls", IF(tbl_Customers[[#This Row],[total_intl_calls]]&lt;=10, "Medium Calls", "High Calls"))</f>
        <v>Low Calls</v>
      </c>
      <c r="AF15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31" s="36" t="str">
        <f>IF(tbl_Customers[[#This Row],[Churn_Risk_Score]]&gt;=10,"High Risk", IF(tbl_Customers[[#This Row],[Churn_Risk_Score]]&gt;=5,"Medium Risk","Low Risk"))</f>
        <v>Low Risk</v>
      </c>
    </row>
    <row r="1532" spans="1:33" x14ac:dyDescent="0.35">
      <c r="A1532">
        <v>1531</v>
      </c>
      <c r="B1532" t="s">
        <v>52</v>
      </c>
      <c r="C1532">
        <v>53</v>
      </c>
      <c r="D1532" t="s">
        <v>21</v>
      </c>
      <c r="E1532" t="s">
        <v>22</v>
      </c>
      <c r="F1532" t="s">
        <v>22</v>
      </c>
      <c r="G1532">
        <v>0</v>
      </c>
      <c r="H1532">
        <v>184.8</v>
      </c>
      <c r="I1532">
        <v>98</v>
      </c>
      <c r="J1532">
        <v>31.42</v>
      </c>
      <c r="K1532">
        <v>216.4</v>
      </c>
      <c r="L1532">
        <v>125</v>
      </c>
      <c r="M1532">
        <v>18.39</v>
      </c>
      <c r="N1532">
        <v>141.1</v>
      </c>
      <c r="O1532">
        <v>116</v>
      </c>
      <c r="P1532">
        <v>6.35</v>
      </c>
      <c r="Q1532">
        <v>18.399999999999999</v>
      </c>
      <c r="R1532">
        <v>3</v>
      </c>
      <c r="S1532">
        <v>4.97</v>
      </c>
      <c r="T1532">
        <v>2</v>
      </c>
      <c r="U1532" t="s">
        <v>22</v>
      </c>
      <c r="V1532">
        <f>IF(tbl_Customers[[#This Row],[churn]] = "yes", 1, 0)</f>
        <v>0</v>
      </c>
      <c r="W1532" t="str">
        <f>IF(tbl_Customers[[#This Row],[number_customer_service_calls]] &lt;= 1, "0-1 Calls", IF(tbl_Customers[[#This Row],[number_customer_service_calls]] &lt;= 3, "2-3 Calls", IF(tbl_Customers[[#This Row],[number_customer_service_calls]] &lt;=5, "4-5 Calls", "6+ Calls")))</f>
        <v>2-3 Calls</v>
      </c>
      <c r="X1532" t="str">
        <f>IF(tbl_Customers[[#This Row],[account_length]] &lt;= 50, "0-50", IF(tbl_Customers[[#This Row],[account_length]] &lt;=100, "51-100", IF(tbl_Customers[[#This Row],[account_length]] &lt;= 150, "101-150", "151+")))</f>
        <v>51-100</v>
      </c>
      <c r="Y1532" t="str">
        <f>IF(tbl_Customers[[#This Row],[total_intl_charge]] &lt;= 3, "Low Charges", "High Charges")</f>
        <v>High Charges</v>
      </c>
      <c r="Z1532" t="str">
        <f>IF(tbl_Customers[[#This Row],[total_eve_calls]]&lt;=80,"Low Calls",
IF(tbl_Customers[[#This Row],[total_eve_calls]]&lt;=120,"Medium Calls","High Calls"))</f>
        <v>High Calls</v>
      </c>
      <c r="AA1532" t="str">
        <f>IF(tbl_Customers[[#This Row],[total_eve_charge]]&lt;=15,"Low Charges",
IF(tbl_Customers[[#This Row],[total_eve_charge]]&lt;=20,"Medium Charges","High Charges"))</f>
        <v>Medium Charges</v>
      </c>
      <c r="AB15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2" t="str">
        <f>IF(tbl_Customers[[#This Row],[number_vmail_messages]] = 0, "No Usage", IF(tbl_Customers[[#This Row],[number_vmail_messages]] &lt;= 20, "Low Usage", IF(tbl_Customers[[#This Row],[number_vmail_messages]] &lt;= 40, "Medium Usgae", "High Usage")))</f>
        <v>No Usage</v>
      </c>
      <c r="AD1532" t="str">
        <f>IF(tbl_Customers[[#This Row],[total_day_minutes]]&lt;=150,"Low Usage", IF(tbl_Customers[[#This Row],[total_day_minutes]]&lt;=200,"Medium Usage", IF(tbl_Customers[[#This Row],[total_day_minutes]]&lt;=250,"High Usage","Very High Usage")))</f>
        <v>Medium Usage</v>
      </c>
      <c r="AE1532" t="str">
        <f>IF(tbl_Customers[[#This Row],[total_intl_calls]]&lt;=5,"Low Calls", IF(tbl_Customers[[#This Row],[total_intl_calls]]&lt;=10, "Medium Calls", "High Calls"))</f>
        <v>Low Calls</v>
      </c>
      <c r="AF15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32" s="36" t="str">
        <f>IF(tbl_Customers[[#This Row],[Churn_Risk_Score]]&gt;=10,"High Risk", IF(tbl_Customers[[#This Row],[Churn_Risk_Score]]&gt;=5,"Medium Risk","Low Risk"))</f>
        <v>Low Risk</v>
      </c>
    </row>
    <row r="1533" spans="1:33" x14ac:dyDescent="0.35">
      <c r="A1533">
        <v>1532</v>
      </c>
      <c r="B1533" t="s">
        <v>57</v>
      </c>
      <c r="C1533">
        <v>116</v>
      </c>
      <c r="D1533" t="s">
        <v>25</v>
      </c>
      <c r="E1533" t="s">
        <v>22</v>
      </c>
      <c r="F1533" t="s">
        <v>22</v>
      </c>
      <c r="G1533">
        <v>0</v>
      </c>
      <c r="H1533">
        <v>167.8</v>
      </c>
      <c r="I1533">
        <v>119</v>
      </c>
      <c r="J1533">
        <v>28.53</v>
      </c>
      <c r="K1533">
        <v>142</v>
      </c>
      <c r="L1533">
        <v>123</v>
      </c>
      <c r="M1533">
        <v>12.07</v>
      </c>
      <c r="N1533">
        <v>190.7</v>
      </c>
      <c r="O1533">
        <v>128</v>
      </c>
      <c r="P1533">
        <v>8.58</v>
      </c>
      <c r="Q1533">
        <v>7.3</v>
      </c>
      <c r="R1533">
        <v>4</v>
      </c>
      <c r="S1533">
        <v>1.97</v>
      </c>
      <c r="T1533">
        <v>2</v>
      </c>
      <c r="U1533" t="s">
        <v>22</v>
      </c>
      <c r="V1533">
        <f>IF(tbl_Customers[[#This Row],[churn]] = "yes", 1, 0)</f>
        <v>0</v>
      </c>
      <c r="W1533" t="str">
        <f>IF(tbl_Customers[[#This Row],[number_customer_service_calls]] &lt;= 1, "0-1 Calls", IF(tbl_Customers[[#This Row],[number_customer_service_calls]] &lt;= 3, "2-3 Calls", IF(tbl_Customers[[#This Row],[number_customer_service_calls]] &lt;=5, "4-5 Calls", "6+ Calls")))</f>
        <v>2-3 Calls</v>
      </c>
      <c r="X1533" t="str">
        <f>IF(tbl_Customers[[#This Row],[account_length]] &lt;= 50, "0-50", IF(tbl_Customers[[#This Row],[account_length]] &lt;=100, "51-100", IF(tbl_Customers[[#This Row],[account_length]] &lt;= 150, "101-150", "151+")))</f>
        <v>101-150</v>
      </c>
      <c r="Y1533" t="str">
        <f>IF(tbl_Customers[[#This Row],[total_intl_charge]] &lt;= 3, "Low Charges", "High Charges")</f>
        <v>Low Charges</v>
      </c>
      <c r="Z1533" t="str">
        <f>IF(tbl_Customers[[#This Row],[total_eve_calls]]&lt;=80,"Low Calls",
IF(tbl_Customers[[#This Row],[total_eve_calls]]&lt;=120,"Medium Calls","High Calls"))</f>
        <v>High Calls</v>
      </c>
      <c r="AA1533" t="str">
        <f>IF(tbl_Customers[[#This Row],[total_eve_charge]]&lt;=15,"Low Charges",
IF(tbl_Customers[[#This Row],[total_eve_charge]]&lt;=20,"Medium Charges","High Charges"))</f>
        <v>Low Charges</v>
      </c>
      <c r="AB15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33" t="str">
        <f>IF(tbl_Customers[[#This Row],[number_vmail_messages]] = 0, "No Usage", IF(tbl_Customers[[#This Row],[number_vmail_messages]] &lt;= 20, "Low Usage", IF(tbl_Customers[[#This Row],[number_vmail_messages]] &lt;= 40, "Medium Usgae", "High Usage")))</f>
        <v>No Usage</v>
      </c>
      <c r="AD1533" t="str">
        <f>IF(tbl_Customers[[#This Row],[total_day_minutes]]&lt;=150,"Low Usage", IF(tbl_Customers[[#This Row],[total_day_minutes]]&lt;=200,"Medium Usage", IF(tbl_Customers[[#This Row],[total_day_minutes]]&lt;=250,"High Usage","Very High Usage")))</f>
        <v>Medium Usage</v>
      </c>
      <c r="AE1533" t="str">
        <f>IF(tbl_Customers[[#This Row],[total_intl_calls]]&lt;=5,"Low Calls", IF(tbl_Customers[[#This Row],[total_intl_calls]]&lt;=10, "Medium Calls", "High Calls"))</f>
        <v>Low Calls</v>
      </c>
      <c r="AF15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33" s="36" t="str">
        <f>IF(tbl_Customers[[#This Row],[Churn_Risk_Score]]&gt;=10,"High Risk", IF(tbl_Customers[[#This Row],[Churn_Risk_Score]]&gt;=5,"Medium Risk","Low Risk"))</f>
        <v>Low Risk</v>
      </c>
    </row>
    <row r="1534" spans="1:33" x14ac:dyDescent="0.35">
      <c r="A1534">
        <v>1533</v>
      </c>
      <c r="B1534" t="s">
        <v>54</v>
      </c>
      <c r="C1534">
        <v>78</v>
      </c>
      <c r="D1534" t="s">
        <v>25</v>
      </c>
      <c r="E1534" t="s">
        <v>22</v>
      </c>
      <c r="F1534" t="s">
        <v>22</v>
      </c>
      <c r="G1534">
        <v>0</v>
      </c>
      <c r="H1534">
        <v>139.19999999999999</v>
      </c>
      <c r="I1534">
        <v>140</v>
      </c>
      <c r="J1534">
        <v>23.66</v>
      </c>
      <c r="K1534">
        <v>191.4</v>
      </c>
      <c r="L1534">
        <v>113</v>
      </c>
      <c r="M1534">
        <v>16.27</v>
      </c>
      <c r="N1534">
        <v>286.5</v>
      </c>
      <c r="O1534">
        <v>125</v>
      </c>
      <c r="P1534">
        <v>12.89</v>
      </c>
      <c r="Q1534">
        <v>11.8</v>
      </c>
      <c r="R1534">
        <v>3</v>
      </c>
      <c r="S1534">
        <v>3.19</v>
      </c>
      <c r="T1534">
        <v>3</v>
      </c>
      <c r="U1534" t="s">
        <v>22</v>
      </c>
      <c r="V1534">
        <f>IF(tbl_Customers[[#This Row],[churn]] = "yes", 1, 0)</f>
        <v>0</v>
      </c>
      <c r="W1534" t="str">
        <f>IF(tbl_Customers[[#This Row],[number_customer_service_calls]] &lt;= 1, "0-1 Calls", IF(tbl_Customers[[#This Row],[number_customer_service_calls]] &lt;= 3, "2-3 Calls", IF(tbl_Customers[[#This Row],[number_customer_service_calls]] &lt;=5, "4-5 Calls", "6+ Calls")))</f>
        <v>2-3 Calls</v>
      </c>
      <c r="X1534" t="str">
        <f>IF(tbl_Customers[[#This Row],[account_length]] &lt;= 50, "0-50", IF(tbl_Customers[[#This Row],[account_length]] &lt;=100, "51-100", IF(tbl_Customers[[#This Row],[account_length]] &lt;= 150, "101-150", "151+")))</f>
        <v>51-100</v>
      </c>
      <c r="Y1534" t="str">
        <f>IF(tbl_Customers[[#This Row],[total_intl_charge]] &lt;= 3, "Low Charges", "High Charges")</f>
        <v>High Charges</v>
      </c>
      <c r="Z1534" t="str">
        <f>IF(tbl_Customers[[#This Row],[total_eve_calls]]&lt;=80,"Low Calls",
IF(tbl_Customers[[#This Row],[total_eve_calls]]&lt;=120,"Medium Calls","High Calls"))</f>
        <v>Medium Calls</v>
      </c>
      <c r="AA1534" t="str">
        <f>IF(tbl_Customers[[#This Row],[total_eve_charge]]&lt;=15,"Low Charges",
IF(tbl_Customers[[#This Row],[total_eve_charge]]&lt;=20,"Medium Charges","High Charges"))</f>
        <v>Medium Charges</v>
      </c>
      <c r="AB15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34" t="str">
        <f>IF(tbl_Customers[[#This Row],[number_vmail_messages]] = 0, "No Usage", IF(tbl_Customers[[#This Row],[number_vmail_messages]] &lt;= 20, "Low Usage", IF(tbl_Customers[[#This Row],[number_vmail_messages]] &lt;= 40, "Medium Usgae", "High Usage")))</f>
        <v>No Usage</v>
      </c>
      <c r="AD1534" t="str">
        <f>IF(tbl_Customers[[#This Row],[total_day_minutes]]&lt;=150,"Low Usage", IF(tbl_Customers[[#This Row],[total_day_minutes]]&lt;=200,"Medium Usage", IF(tbl_Customers[[#This Row],[total_day_minutes]]&lt;=250,"High Usage","Very High Usage")))</f>
        <v>Low Usage</v>
      </c>
      <c r="AE1534" t="str">
        <f>IF(tbl_Customers[[#This Row],[total_intl_calls]]&lt;=5,"Low Calls", IF(tbl_Customers[[#This Row],[total_intl_calls]]&lt;=10, "Medium Calls", "High Calls"))</f>
        <v>Low Calls</v>
      </c>
      <c r="AF15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34" s="36" t="str">
        <f>IF(tbl_Customers[[#This Row],[Churn_Risk_Score]]&gt;=10,"High Risk", IF(tbl_Customers[[#This Row],[Churn_Risk_Score]]&gt;=5,"Medium Risk","Low Risk"))</f>
        <v>Low Risk</v>
      </c>
    </row>
    <row r="1535" spans="1:33" x14ac:dyDescent="0.35">
      <c r="A1535">
        <v>1534</v>
      </c>
      <c r="B1535" t="s">
        <v>69</v>
      </c>
      <c r="C1535">
        <v>56</v>
      </c>
      <c r="D1535" t="s">
        <v>28</v>
      </c>
      <c r="E1535" t="s">
        <v>22</v>
      </c>
      <c r="F1535" t="s">
        <v>22</v>
      </c>
      <c r="G1535">
        <v>0</v>
      </c>
      <c r="H1535">
        <v>121.6</v>
      </c>
      <c r="I1535">
        <v>84</v>
      </c>
      <c r="J1535">
        <v>20.67</v>
      </c>
      <c r="K1535">
        <v>165.3</v>
      </c>
      <c r="L1535">
        <v>115</v>
      </c>
      <c r="M1535">
        <v>14.05</v>
      </c>
      <c r="N1535">
        <v>243.9</v>
      </c>
      <c r="O1535">
        <v>95</v>
      </c>
      <c r="P1535">
        <v>10.98</v>
      </c>
      <c r="Q1535">
        <v>8.9</v>
      </c>
      <c r="R1535">
        <v>2</v>
      </c>
      <c r="S1535">
        <v>2.4</v>
      </c>
      <c r="T1535">
        <v>1</v>
      </c>
      <c r="U1535" t="s">
        <v>22</v>
      </c>
      <c r="V1535">
        <f>IF(tbl_Customers[[#This Row],[churn]] = "yes", 1, 0)</f>
        <v>0</v>
      </c>
      <c r="W1535" t="str">
        <f>IF(tbl_Customers[[#This Row],[number_customer_service_calls]] &lt;= 1, "0-1 Calls", IF(tbl_Customers[[#This Row],[number_customer_service_calls]] &lt;= 3, "2-3 Calls", IF(tbl_Customers[[#This Row],[number_customer_service_calls]] &lt;=5, "4-5 Calls", "6+ Calls")))</f>
        <v>0-1 Calls</v>
      </c>
      <c r="X1535" t="str">
        <f>IF(tbl_Customers[[#This Row],[account_length]] &lt;= 50, "0-50", IF(tbl_Customers[[#This Row],[account_length]] &lt;=100, "51-100", IF(tbl_Customers[[#This Row],[account_length]] &lt;= 150, "101-150", "151+")))</f>
        <v>51-100</v>
      </c>
      <c r="Y1535" t="str">
        <f>IF(tbl_Customers[[#This Row],[total_intl_charge]] &lt;= 3, "Low Charges", "High Charges")</f>
        <v>Low Charges</v>
      </c>
      <c r="Z1535" t="str">
        <f>IF(tbl_Customers[[#This Row],[total_eve_calls]]&lt;=80,"Low Calls",
IF(tbl_Customers[[#This Row],[total_eve_calls]]&lt;=120,"Medium Calls","High Calls"))</f>
        <v>Medium Calls</v>
      </c>
      <c r="AA1535" t="str">
        <f>IF(tbl_Customers[[#This Row],[total_eve_charge]]&lt;=15,"Low Charges",
IF(tbl_Customers[[#This Row],[total_eve_charge]]&lt;=20,"Medium Charges","High Charges"))</f>
        <v>Low Charges</v>
      </c>
      <c r="AB15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5" t="str">
        <f>IF(tbl_Customers[[#This Row],[number_vmail_messages]] = 0, "No Usage", IF(tbl_Customers[[#This Row],[number_vmail_messages]] &lt;= 20, "Low Usage", IF(tbl_Customers[[#This Row],[number_vmail_messages]] &lt;= 40, "Medium Usgae", "High Usage")))</f>
        <v>No Usage</v>
      </c>
      <c r="AD1535" t="str">
        <f>IF(tbl_Customers[[#This Row],[total_day_minutes]]&lt;=150,"Low Usage", IF(tbl_Customers[[#This Row],[total_day_minutes]]&lt;=200,"Medium Usage", IF(tbl_Customers[[#This Row],[total_day_minutes]]&lt;=250,"High Usage","Very High Usage")))</f>
        <v>Low Usage</v>
      </c>
      <c r="AE1535" t="str">
        <f>IF(tbl_Customers[[#This Row],[total_intl_calls]]&lt;=5,"Low Calls", IF(tbl_Customers[[#This Row],[total_intl_calls]]&lt;=10, "Medium Calls", "High Calls"))</f>
        <v>Low Calls</v>
      </c>
      <c r="AF15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35" s="36" t="str">
        <f>IF(tbl_Customers[[#This Row],[Churn_Risk_Score]]&gt;=10,"High Risk", IF(tbl_Customers[[#This Row],[Churn_Risk_Score]]&gt;=5,"Medium Risk","Low Risk"))</f>
        <v>Low Risk</v>
      </c>
    </row>
    <row r="1536" spans="1:33" x14ac:dyDescent="0.35">
      <c r="A1536">
        <v>1535</v>
      </c>
      <c r="B1536" t="s">
        <v>20</v>
      </c>
      <c r="C1536">
        <v>123</v>
      </c>
      <c r="D1536" t="s">
        <v>25</v>
      </c>
      <c r="E1536" t="s">
        <v>22</v>
      </c>
      <c r="F1536" t="s">
        <v>23</v>
      </c>
      <c r="G1536">
        <v>39</v>
      </c>
      <c r="H1536">
        <v>270.39999999999998</v>
      </c>
      <c r="I1536">
        <v>99</v>
      </c>
      <c r="J1536">
        <v>45.97</v>
      </c>
      <c r="K1536">
        <v>245.1</v>
      </c>
      <c r="L1536">
        <v>110</v>
      </c>
      <c r="M1536">
        <v>20.83</v>
      </c>
      <c r="N1536">
        <v>108.9</v>
      </c>
      <c r="O1536">
        <v>113</v>
      </c>
      <c r="P1536">
        <v>4.9000000000000004</v>
      </c>
      <c r="Q1536">
        <v>15.4</v>
      </c>
      <c r="R1536">
        <v>7</v>
      </c>
      <c r="S1536">
        <v>4.16</v>
      </c>
      <c r="T1536">
        <v>1</v>
      </c>
      <c r="U1536" t="s">
        <v>22</v>
      </c>
      <c r="V1536">
        <f>IF(tbl_Customers[[#This Row],[churn]] = "yes", 1, 0)</f>
        <v>0</v>
      </c>
      <c r="W1536" t="str">
        <f>IF(tbl_Customers[[#This Row],[number_customer_service_calls]] &lt;= 1, "0-1 Calls", IF(tbl_Customers[[#This Row],[number_customer_service_calls]] &lt;= 3, "2-3 Calls", IF(tbl_Customers[[#This Row],[number_customer_service_calls]] &lt;=5, "4-5 Calls", "6+ Calls")))</f>
        <v>0-1 Calls</v>
      </c>
      <c r="X1536" t="str">
        <f>IF(tbl_Customers[[#This Row],[account_length]] &lt;= 50, "0-50", IF(tbl_Customers[[#This Row],[account_length]] &lt;=100, "51-100", IF(tbl_Customers[[#This Row],[account_length]] &lt;= 150, "101-150", "151+")))</f>
        <v>101-150</v>
      </c>
      <c r="Y1536" t="str">
        <f>IF(tbl_Customers[[#This Row],[total_intl_charge]] &lt;= 3, "Low Charges", "High Charges")</f>
        <v>High Charges</v>
      </c>
      <c r="Z1536" t="str">
        <f>IF(tbl_Customers[[#This Row],[total_eve_calls]]&lt;=80,"Low Calls",
IF(tbl_Customers[[#This Row],[total_eve_calls]]&lt;=120,"Medium Calls","High Calls"))</f>
        <v>Medium Calls</v>
      </c>
      <c r="AA1536" t="str">
        <f>IF(tbl_Customers[[#This Row],[total_eve_charge]]&lt;=15,"Low Charges",
IF(tbl_Customers[[#This Row],[total_eve_charge]]&lt;=20,"Medium Charges","High Charges"))</f>
        <v>High Charges</v>
      </c>
      <c r="AB15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6" t="str">
        <f>IF(tbl_Customers[[#This Row],[number_vmail_messages]] = 0, "No Usage", IF(tbl_Customers[[#This Row],[number_vmail_messages]] &lt;= 20, "Low Usage", IF(tbl_Customers[[#This Row],[number_vmail_messages]] &lt;= 40, "Medium Usgae", "High Usage")))</f>
        <v>Medium Usgae</v>
      </c>
      <c r="AD1536" t="str">
        <f>IF(tbl_Customers[[#This Row],[total_day_minutes]]&lt;=150,"Low Usage", IF(tbl_Customers[[#This Row],[total_day_minutes]]&lt;=200,"Medium Usage", IF(tbl_Customers[[#This Row],[total_day_minutes]]&lt;=250,"High Usage","Very High Usage")))</f>
        <v>Very High Usage</v>
      </c>
      <c r="AE1536" t="str">
        <f>IF(tbl_Customers[[#This Row],[total_intl_calls]]&lt;=5,"Low Calls", IF(tbl_Customers[[#This Row],[total_intl_calls]]&lt;=10, "Medium Calls", "High Calls"))</f>
        <v>Medium Calls</v>
      </c>
      <c r="AF15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36" s="36" t="str">
        <f>IF(tbl_Customers[[#This Row],[Churn_Risk_Score]]&gt;=10,"High Risk", IF(tbl_Customers[[#This Row],[Churn_Risk_Score]]&gt;=5,"Medium Risk","Low Risk"))</f>
        <v>Medium Risk</v>
      </c>
    </row>
    <row r="1537" spans="1:33" x14ac:dyDescent="0.35">
      <c r="A1537">
        <v>1536</v>
      </c>
      <c r="B1537" t="s">
        <v>20</v>
      </c>
      <c r="C1537">
        <v>127</v>
      </c>
      <c r="D1537" t="s">
        <v>25</v>
      </c>
      <c r="E1537" t="s">
        <v>22</v>
      </c>
      <c r="F1537" t="s">
        <v>22</v>
      </c>
      <c r="G1537">
        <v>0</v>
      </c>
      <c r="H1537">
        <v>139.6</v>
      </c>
      <c r="I1537">
        <v>94</v>
      </c>
      <c r="J1537">
        <v>23.73</v>
      </c>
      <c r="K1537">
        <v>240.9</v>
      </c>
      <c r="L1537">
        <v>112</v>
      </c>
      <c r="M1537">
        <v>20.48</v>
      </c>
      <c r="N1537">
        <v>127.1</v>
      </c>
      <c r="O1537">
        <v>88</v>
      </c>
      <c r="P1537">
        <v>5.72</v>
      </c>
      <c r="Q1537">
        <v>8.8000000000000007</v>
      </c>
      <c r="R1537">
        <v>4</v>
      </c>
      <c r="S1537">
        <v>2.38</v>
      </c>
      <c r="T1537">
        <v>2</v>
      </c>
      <c r="U1537" t="s">
        <v>22</v>
      </c>
      <c r="V1537">
        <f>IF(tbl_Customers[[#This Row],[churn]] = "yes", 1, 0)</f>
        <v>0</v>
      </c>
      <c r="W1537" t="str">
        <f>IF(tbl_Customers[[#This Row],[number_customer_service_calls]] &lt;= 1, "0-1 Calls", IF(tbl_Customers[[#This Row],[number_customer_service_calls]] &lt;= 3, "2-3 Calls", IF(tbl_Customers[[#This Row],[number_customer_service_calls]] &lt;=5, "4-5 Calls", "6+ Calls")))</f>
        <v>2-3 Calls</v>
      </c>
      <c r="X1537" t="str">
        <f>IF(tbl_Customers[[#This Row],[account_length]] &lt;= 50, "0-50", IF(tbl_Customers[[#This Row],[account_length]] &lt;=100, "51-100", IF(tbl_Customers[[#This Row],[account_length]] &lt;= 150, "101-150", "151+")))</f>
        <v>101-150</v>
      </c>
      <c r="Y1537" t="str">
        <f>IF(tbl_Customers[[#This Row],[total_intl_charge]] &lt;= 3, "Low Charges", "High Charges")</f>
        <v>Low Charges</v>
      </c>
      <c r="Z1537" t="str">
        <f>IF(tbl_Customers[[#This Row],[total_eve_calls]]&lt;=80,"Low Calls",
IF(tbl_Customers[[#This Row],[total_eve_calls]]&lt;=120,"Medium Calls","High Calls"))</f>
        <v>Medium Calls</v>
      </c>
      <c r="AA1537" t="str">
        <f>IF(tbl_Customers[[#This Row],[total_eve_charge]]&lt;=15,"Low Charges",
IF(tbl_Customers[[#This Row],[total_eve_charge]]&lt;=20,"Medium Charges","High Charges"))</f>
        <v>High Charges</v>
      </c>
      <c r="AB15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7" t="str">
        <f>IF(tbl_Customers[[#This Row],[number_vmail_messages]] = 0, "No Usage", IF(tbl_Customers[[#This Row],[number_vmail_messages]] &lt;= 20, "Low Usage", IF(tbl_Customers[[#This Row],[number_vmail_messages]] &lt;= 40, "Medium Usgae", "High Usage")))</f>
        <v>No Usage</v>
      </c>
      <c r="AD1537" t="str">
        <f>IF(tbl_Customers[[#This Row],[total_day_minutes]]&lt;=150,"Low Usage", IF(tbl_Customers[[#This Row],[total_day_minutes]]&lt;=200,"Medium Usage", IF(tbl_Customers[[#This Row],[total_day_minutes]]&lt;=250,"High Usage","Very High Usage")))</f>
        <v>Low Usage</v>
      </c>
      <c r="AE1537" t="str">
        <f>IF(tbl_Customers[[#This Row],[total_intl_calls]]&lt;=5,"Low Calls", IF(tbl_Customers[[#This Row],[total_intl_calls]]&lt;=10, "Medium Calls", "High Calls"))</f>
        <v>Low Calls</v>
      </c>
      <c r="AF15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37" s="36" t="str">
        <f>IF(tbl_Customers[[#This Row],[Churn_Risk_Score]]&gt;=10,"High Risk", IF(tbl_Customers[[#This Row],[Churn_Risk_Score]]&gt;=5,"Medium Risk","Low Risk"))</f>
        <v>Low Risk</v>
      </c>
    </row>
    <row r="1538" spans="1:33" x14ac:dyDescent="0.35">
      <c r="A1538">
        <v>1537</v>
      </c>
      <c r="B1538" t="s">
        <v>50</v>
      </c>
      <c r="C1538">
        <v>116</v>
      </c>
      <c r="D1538" t="s">
        <v>21</v>
      </c>
      <c r="E1538" t="s">
        <v>22</v>
      </c>
      <c r="F1538" t="s">
        <v>23</v>
      </c>
      <c r="G1538">
        <v>23</v>
      </c>
      <c r="H1538">
        <v>253</v>
      </c>
      <c r="I1538">
        <v>78</v>
      </c>
      <c r="J1538">
        <v>43.01</v>
      </c>
      <c r="K1538">
        <v>138.9</v>
      </c>
      <c r="L1538">
        <v>121</v>
      </c>
      <c r="M1538">
        <v>11.81</v>
      </c>
      <c r="N1538">
        <v>277.8</v>
      </c>
      <c r="O1538">
        <v>104</v>
      </c>
      <c r="P1538">
        <v>12.5</v>
      </c>
      <c r="Q1538">
        <v>11.8</v>
      </c>
      <c r="R1538">
        <v>3</v>
      </c>
      <c r="S1538">
        <v>3.19</v>
      </c>
      <c r="T1538">
        <v>2</v>
      </c>
      <c r="U1538" t="s">
        <v>22</v>
      </c>
      <c r="V1538">
        <f>IF(tbl_Customers[[#This Row],[churn]] = "yes", 1, 0)</f>
        <v>0</v>
      </c>
      <c r="W1538" t="str">
        <f>IF(tbl_Customers[[#This Row],[number_customer_service_calls]] &lt;= 1, "0-1 Calls", IF(tbl_Customers[[#This Row],[number_customer_service_calls]] &lt;= 3, "2-3 Calls", IF(tbl_Customers[[#This Row],[number_customer_service_calls]] &lt;=5, "4-5 Calls", "6+ Calls")))</f>
        <v>2-3 Calls</v>
      </c>
      <c r="X1538" t="str">
        <f>IF(tbl_Customers[[#This Row],[account_length]] &lt;= 50, "0-50", IF(tbl_Customers[[#This Row],[account_length]] &lt;=100, "51-100", IF(tbl_Customers[[#This Row],[account_length]] &lt;= 150, "101-150", "151+")))</f>
        <v>101-150</v>
      </c>
      <c r="Y1538" t="str">
        <f>IF(tbl_Customers[[#This Row],[total_intl_charge]] &lt;= 3, "Low Charges", "High Charges")</f>
        <v>High Charges</v>
      </c>
      <c r="Z1538" t="str">
        <f>IF(tbl_Customers[[#This Row],[total_eve_calls]]&lt;=80,"Low Calls",
IF(tbl_Customers[[#This Row],[total_eve_calls]]&lt;=120,"Medium Calls","High Calls"))</f>
        <v>High Calls</v>
      </c>
      <c r="AA1538" t="str">
        <f>IF(tbl_Customers[[#This Row],[total_eve_charge]]&lt;=15,"Low Charges",
IF(tbl_Customers[[#This Row],[total_eve_charge]]&lt;=20,"Medium Charges","High Charges"))</f>
        <v>Low Charges</v>
      </c>
      <c r="AB15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38" t="str">
        <f>IF(tbl_Customers[[#This Row],[number_vmail_messages]] = 0, "No Usage", IF(tbl_Customers[[#This Row],[number_vmail_messages]] &lt;= 20, "Low Usage", IF(tbl_Customers[[#This Row],[number_vmail_messages]] &lt;= 40, "Medium Usgae", "High Usage")))</f>
        <v>Medium Usgae</v>
      </c>
      <c r="AD1538" t="str">
        <f>IF(tbl_Customers[[#This Row],[total_day_minutes]]&lt;=150,"Low Usage", IF(tbl_Customers[[#This Row],[total_day_minutes]]&lt;=200,"Medium Usage", IF(tbl_Customers[[#This Row],[total_day_minutes]]&lt;=250,"High Usage","Very High Usage")))</f>
        <v>Very High Usage</v>
      </c>
      <c r="AE1538" t="str">
        <f>IF(tbl_Customers[[#This Row],[total_intl_calls]]&lt;=5,"Low Calls", IF(tbl_Customers[[#This Row],[total_intl_calls]]&lt;=10, "Medium Calls", "High Calls"))</f>
        <v>Low Calls</v>
      </c>
      <c r="AF15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38" s="36" t="str">
        <f>IF(tbl_Customers[[#This Row],[Churn_Risk_Score]]&gt;=10,"High Risk", IF(tbl_Customers[[#This Row],[Churn_Risk_Score]]&gt;=5,"Medium Risk","Low Risk"))</f>
        <v>Medium Risk</v>
      </c>
    </row>
    <row r="1539" spans="1:33" x14ac:dyDescent="0.35">
      <c r="A1539">
        <v>1538</v>
      </c>
      <c r="B1539" t="s">
        <v>70</v>
      </c>
      <c r="C1539">
        <v>138</v>
      </c>
      <c r="D1539" t="s">
        <v>28</v>
      </c>
      <c r="E1539" t="s">
        <v>22</v>
      </c>
      <c r="F1539" t="s">
        <v>23</v>
      </c>
      <c r="G1539">
        <v>26</v>
      </c>
      <c r="H1539">
        <v>183.9</v>
      </c>
      <c r="I1539">
        <v>83</v>
      </c>
      <c r="J1539">
        <v>31.26</v>
      </c>
      <c r="K1539">
        <v>240.7</v>
      </c>
      <c r="L1539">
        <v>93</v>
      </c>
      <c r="M1539">
        <v>20.46</v>
      </c>
      <c r="N1539">
        <v>185.7</v>
      </c>
      <c r="O1539">
        <v>125</v>
      </c>
      <c r="P1539">
        <v>8.36</v>
      </c>
      <c r="Q1539">
        <v>15</v>
      </c>
      <c r="R1539">
        <v>3</v>
      </c>
      <c r="S1539">
        <v>4.05</v>
      </c>
      <c r="T1539">
        <v>1</v>
      </c>
      <c r="U1539" t="s">
        <v>22</v>
      </c>
      <c r="V1539">
        <f>IF(tbl_Customers[[#This Row],[churn]] = "yes", 1, 0)</f>
        <v>0</v>
      </c>
      <c r="W1539" t="str">
        <f>IF(tbl_Customers[[#This Row],[number_customer_service_calls]] &lt;= 1, "0-1 Calls", IF(tbl_Customers[[#This Row],[number_customer_service_calls]] &lt;= 3, "2-3 Calls", IF(tbl_Customers[[#This Row],[number_customer_service_calls]] &lt;=5, "4-5 Calls", "6+ Calls")))</f>
        <v>0-1 Calls</v>
      </c>
      <c r="X1539" t="str">
        <f>IF(tbl_Customers[[#This Row],[account_length]] &lt;= 50, "0-50", IF(tbl_Customers[[#This Row],[account_length]] &lt;=100, "51-100", IF(tbl_Customers[[#This Row],[account_length]] &lt;= 150, "101-150", "151+")))</f>
        <v>101-150</v>
      </c>
      <c r="Y1539" t="str">
        <f>IF(tbl_Customers[[#This Row],[total_intl_charge]] &lt;= 3, "Low Charges", "High Charges")</f>
        <v>High Charges</v>
      </c>
      <c r="Z1539" t="str">
        <f>IF(tbl_Customers[[#This Row],[total_eve_calls]]&lt;=80,"Low Calls",
IF(tbl_Customers[[#This Row],[total_eve_calls]]&lt;=120,"Medium Calls","High Calls"))</f>
        <v>Medium Calls</v>
      </c>
      <c r="AA1539" t="str">
        <f>IF(tbl_Customers[[#This Row],[total_eve_charge]]&lt;=15,"Low Charges",
IF(tbl_Customers[[#This Row],[total_eve_charge]]&lt;=20,"Medium Charges","High Charges"))</f>
        <v>High Charges</v>
      </c>
      <c r="AB15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9" t="str">
        <f>IF(tbl_Customers[[#This Row],[number_vmail_messages]] = 0, "No Usage", IF(tbl_Customers[[#This Row],[number_vmail_messages]] &lt;= 20, "Low Usage", IF(tbl_Customers[[#This Row],[number_vmail_messages]] &lt;= 40, "Medium Usgae", "High Usage")))</f>
        <v>Medium Usgae</v>
      </c>
      <c r="AD1539" t="str">
        <f>IF(tbl_Customers[[#This Row],[total_day_minutes]]&lt;=150,"Low Usage", IF(tbl_Customers[[#This Row],[total_day_minutes]]&lt;=200,"Medium Usage", IF(tbl_Customers[[#This Row],[total_day_minutes]]&lt;=250,"High Usage","Very High Usage")))</f>
        <v>Medium Usage</v>
      </c>
      <c r="AE1539" t="str">
        <f>IF(tbl_Customers[[#This Row],[total_intl_calls]]&lt;=5,"Low Calls", IF(tbl_Customers[[#This Row],[total_intl_calls]]&lt;=10, "Medium Calls", "High Calls"))</f>
        <v>Low Calls</v>
      </c>
      <c r="AF15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39" s="36" t="str">
        <f>IF(tbl_Customers[[#This Row],[Churn_Risk_Score]]&gt;=10,"High Risk", IF(tbl_Customers[[#This Row],[Churn_Risk_Score]]&gt;=5,"Medium Risk","Low Risk"))</f>
        <v>Low Risk</v>
      </c>
    </row>
    <row r="1540" spans="1:33" x14ac:dyDescent="0.35">
      <c r="A1540">
        <v>1539</v>
      </c>
      <c r="B1540" t="s">
        <v>39</v>
      </c>
      <c r="C1540">
        <v>120</v>
      </c>
      <c r="D1540" t="s">
        <v>21</v>
      </c>
      <c r="E1540" t="s">
        <v>22</v>
      </c>
      <c r="F1540" t="s">
        <v>22</v>
      </c>
      <c r="G1540">
        <v>0</v>
      </c>
      <c r="H1540">
        <v>203.3</v>
      </c>
      <c r="I1540">
        <v>108</v>
      </c>
      <c r="J1540">
        <v>34.56</v>
      </c>
      <c r="K1540">
        <v>259.89999999999998</v>
      </c>
      <c r="L1540">
        <v>66</v>
      </c>
      <c r="M1540">
        <v>22.09</v>
      </c>
      <c r="N1540">
        <v>115.9</v>
      </c>
      <c r="O1540">
        <v>103</v>
      </c>
      <c r="P1540">
        <v>5.22</v>
      </c>
      <c r="Q1540">
        <v>7.8</v>
      </c>
      <c r="R1540">
        <v>2</v>
      </c>
      <c r="S1540">
        <v>2.11</v>
      </c>
      <c r="T1540">
        <v>3</v>
      </c>
      <c r="U1540" t="s">
        <v>22</v>
      </c>
      <c r="V1540">
        <f>IF(tbl_Customers[[#This Row],[churn]] = "yes", 1, 0)</f>
        <v>0</v>
      </c>
      <c r="W1540" t="str">
        <f>IF(tbl_Customers[[#This Row],[number_customer_service_calls]] &lt;= 1, "0-1 Calls", IF(tbl_Customers[[#This Row],[number_customer_service_calls]] &lt;= 3, "2-3 Calls", IF(tbl_Customers[[#This Row],[number_customer_service_calls]] &lt;=5, "4-5 Calls", "6+ Calls")))</f>
        <v>2-3 Calls</v>
      </c>
      <c r="X1540" t="str">
        <f>IF(tbl_Customers[[#This Row],[account_length]] &lt;= 50, "0-50", IF(tbl_Customers[[#This Row],[account_length]] &lt;=100, "51-100", IF(tbl_Customers[[#This Row],[account_length]] &lt;= 150, "101-150", "151+")))</f>
        <v>101-150</v>
      </c>
      <c r="Y1540" t="str">
        <f>IF(tbl_Customers[[#This Row],[total_intl_charge]] &lt;= 3, "Low Charges", "High Charges")</f>
        <v>Low Charges</v>
      </c>
      <c r="Z1540" t="str">
        <f>IF(tbl_Customers[[#This Row],[total_eve_calls]]&lt;=80,"Low Calls",
IF(tbl_Customers[[#This Row],[total_eve_calls]]&lt;=120,"Medium Calls","High Calls"))</f>
        <v>Low Calls</v>
      </c>
      <c r="AA1540" t="str">
        <f>IF(tbl_Customers[[#This Row],[total_eve_charge]]&lt;=15,"Low Charges",
IF(tbl_Customers[[#This Row],[total_eve_charge]]&lt;=20,"Medium Charges","High Charges"))</f>
        <v>High Charges</v>
      </c>
      <c r="AB15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0" t="str">
        <f>IF(tbl_Customers[[#This Row],[number_vmail_messages]] = 0, "No Usage", IF(tbl_Customers[[#This Row],[number_vmail_messages]] &lt;= 20, "Low Usage", IF(tbl_Customers[[#This Row],[number_vmail_messages]] &lt;= 40, "Medium Usgae", "High Usage")))</f>
        <v>No Usage</v>
      </c>
      <c r="AD1540" t="str">
        <f>IF(tbl_Customers[[#This Row],[total_day_minutes]]&lt;=150,"Low Usage", IF(tbl_Customers[[#This Row],[total_day_minutes]]&lt;=200,"Medium Usage", IF(tbl_Customers[[#This Row],[total_day_minutes]]&lt;=250,"High Usage","Very High Usage")))</f>
        <v>High Usage</v>
      </c>
      <c r="AE1540" t="str">
        <f>IF(tbl_Customers[[#This Row],[total_intl_calls]]&lt;=5,"Low Calls", IF(tbl_Customers[[#This Row],[total_intl_calls]]&lt;=10, "Medium Calls", "High Calls"))</f>
        <v>Low Calls</v>
      </c>
      <c r="AF15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0" s="36" t="str">
        <f>IF(tbl_Customers[[#This Row],[Churn_Risk_Score]]&gt;=10,"High Risk", IF(tbl_Customers[[#This Row],[Churn_Risk_Score]]&gt;=5,"Medium Risk","Low Risk"))</f>
        <v>Low Risk</v>
      </c>
    </row>
    <row r="1541" spans="1:33" x14ac:dyDescent="0.35">
      <c r="A1541">
        <v>1540</v>
      </c>
      <c r="B1541" t="s">
        <v>51</v>
      </c>
      <c r="C1541">
        <v>102</v>
      </c>
      <c r="D1541" t="s">
        <v>25</v>
      </c>
      <c r="E1541" t="s">
        <v>22</v>
      </c>
      <c r="F1541" t="s">
        <v>22</v>
      </c>
      <c r="G1541">
        <v>0</v>
      </c>
      <c r="H1541">
        <v>200.6</v>
      </c>
      <c r="I1541">
        <v>106</v>
      </c>
      <c r="J1541">
        <v>34.1</v>
      </c>
      <c r="K1541">
        <v>152.5</v>
      </c>
      <c r="L1541">
        <v>127</v>
      </c>
      <c r="M1541">
        <v>12.96</v>
      </c>
      <c r="N1541">
        <v>199.4</v>
      </c>
      <c r="O1541">
        <v>128</v>
      </c>
      <c r="P1541">
        <v>8.9700000000000006</v>
      </c>
      <c r="Q1541">
        <v>7.7</v>
      </c>
      <c r="R1541">
        <v>2</v>
      </c>
      <c r="S1541">
        <v>2.08</v>
      </c>
      <c r="T1541">
        <v>3</v>
      </c>
      <c r="U1541" t="s">
        <v>22</v>
      </c>
      <c r="V1541">
        <f>IF(tbl_Customers[[#This Row],[churn]] = "yes", 1, 0)</f>
        <v>0</v>
      </c>
      <c r="W1541" t="str">
        <f>IF(tbl_Customers[[#This Row],[number_customer_service_calls]] &lt;= 1, "0-1 Calls", IF(tbl_Customers[[#This Row],[number_customer_service_calls]] &lt;= 3, "2-3 Calls", IF(tbl_Customers[[#This Row],[number_customer_service_calls]] &lt;=5, "4-5 Calls", "6+ Calls")))</f>
        <v>2-3 Calls</v>
      </c>
      <c r="X1541" t="str">
        <f>IF(tbl_Customers[[#This Row],[account_length]] &lt;= 50, "0-50", IF(tbl_Customers[[#This Row],[account_length]] &lt;=100, "51-100", IF(tbl_Customers[[#This Row],[account_length]] &lt;= 150, "101-150", "151+")))</f>
        <v>101-150</v>
      </c>
      <c r="Y1541" t="str">
        <f>IF(tbl_Customers[[#This Row],[total_intl_charge]] &lt;= 3, "Low Charges", "High Charges")</f>
        <v>Low Charges</v>
      </c>
      <c r="Z1541" t="str">
        <f>IF(tbl_Customers[[#This Row],[total_eve_calls]]&lt;=80,"Low Calls",
IF(tbl_Customers[[#This Row],[total_eve_calls]]&lt;=120,"Medium Calls","High Calls"))</f>
        <v>High Calls</v>
      </c>
      <c r="AA1541" t="str">
        <f>IF(tbl_Customers[[#This Row],[total_eve_charge]]&lt;=15,"Low Charges",
IF(tbl_Customers[[#This Row],[total_eve_charge]]&lt;=20,"Medium Charges","High Charges"))</f>
        <v>Low Charges</v>
      </c>
      <c r="AB15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1" t="str">
        <f>IF(tbl_Customers[[#This Row],[number_vmail_messages]] = 0, "No Usage", IF(tbl_Customers[[#This Row],[number_vmail_messages]] &lt;= 20, "Low Usage", IF(tbl_Customers[[#This Row],[number_vmail_messages]] &lt;= 40, "Medium Usgae", "High Usage")))</f>
        <v>No Usage</v>
      </c>
      <c r="AD1541" t="str">
        <f>IF(tbl_Customers[[#This Row],[total_day_minutes]]&lt;=150,"Low Usage", IF(tbl_Customers[[#This Row],[total_day_minutes]]&lt;=200,"Medium Usage", IF(tbl_Customers[[#This Row],[total_day_minutes]]&lt;=250,"High Usage","Very High Usage")))</f>
        <v>High Usage</v>
      </c>
      <c r="AE1541" t="str">
        <f>IF(tbl_Customers[[#This Row],[total_intl_calls]]&lt;=5,"Low Calls", IF(tbl_Customers[[#This Row],[total_intl_calls]]&lt;=10, "Medium Calls", "High Calls"))</f>
        <v>Low Calls</v>
      </c>
      <c r="AF15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1" s="36" t="str">
        <f>IF(tbl_Customers[[#This Row],[Churn_Risk_Score]]&gt;=10,"High Risk", IF(tbl_Customers[[#This Row],[Churn_Risk_Score]]&gt;=5,"Medium Risk","Low Risk"))</f>
        <v>Low Risk</v>
      </c>
    </row>
    <row r="1542" spans="1:33" x14ac:dyDescent="0.35">
      <c r="A1542">
        <v>1541</v>
      </c>
      <c r="B1542" t="s">
        <v>52</v>
      </c>
      <c r="C1542">
        <v>95</v>
      </c>
      <c r="D1542" t="s">
        <v>21</v>
      </c>
      <c r="E1542" t="s">
        <v>22</v>
      </c>
      <c r="F1542" t="s">
        <v>22</v>
      </c>
      <c r="G1542">
        <v>0</v>
      </c>
      <c r="H1542">
        <v>167.6</v>
      </c>
      <c r="I1542">
        <v>96</v>
      </c>
      <c r="J1542">
        <v>28.49</v>
      </c>
      <c r="K1542">
        <v>176</v>
      </c>
      <c r="L1542">
        <v>89</v>
      </c>
      <c r="M1542">
        <v>14.96</v>
      </c>
      <c r="N1542">
        <v>250.9</v>
      </c>
      <c r="O1542">
        <v>113</v>
      </c>
      <c r="P1542">
        <v>11.29</v>
      </c>
      <c r="Q1542">
        <v>13.4</v>
      </c>
      <c r="R1542">
        <v>6</v>
      </c>
      <c r="S1542">
        <v>3.62</v>
      </c>
      <c r="T1542">
        <v>2</v>
      </c>
      <c r="U1542" t="s">
        <v>22</v>
      </c>
      <c r="V1542">
        <f>IF(tbl_Customers[[#This Row],[churn]] = "yes", 1, 0)</f>
        <v>0</v>
      </c>
      <c r="W1542" t="str">
        <f>IF(tbl_Customers[[#This Row],[number_customer_service_calls]] &lt;= 1, "0-1 Calls", IF(tbl_Customers[[#This Row],[number_customer_service_calls]] &lt;= 3, "2-3 Calls", IF(tbl_Customers[[#This Row],[number_customer_service_calls]] &lt;=5, "4-5 Calls", "6+ Calls")))</f>
        <v>2-3 Calls</v>
      </c>
      <c r="X1542" t="str">
        <f>IF(tbl_Customers[[#This Row],[account_length]] &lt;= 50, "0-50", IF(tbl_Customers[[#This Row],[account_length]] &lt;=100, "51-100", IF(tbl_Customers[[#This Row],[account_length]] &lt;= 150, "101-150", "151+")))</f>
        <v>51-100</v>
      </c>
      <c r="Y1542" t="str">
        <f>IF(tbl_Customers[[#This Row],[total_intl_charge]] &lt;= 3, "Low Charges", "High Charges")</f>
        <v>High Charges</v>
      </c>
      <c r="Z1542" t="str">
        <f>IF(tbl_Customers[[#This Row],[total_eve_calls]]&lt;=80,"Low Calls",
IF(tbl_Customers[[#This Row],[total_eve_calls]]&lt;=120,"Medium Calls","High Calls"))</f>
        <v>Medium Calls</v>
      </c>
      <c r="AA1542" t="str">
        <f>IF(tbl_Customers[[#This Row],[total_eve_charge]]&lt;=15,"Low Charges",
IF(tbl_Customers[[#This Row],[total_eve_charge]]&lt;=20,"Medium Charges","High Charges"))</f>
        <v>Low Charges</v>
      </c>
      <c r="AB15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2" t="str">
        <f>IF(tbl_Customers[[#This Row],[number_vmail_messages]] = 0, "No Usage", IF(tbl_Customers[[#This Row],[number_vmail_messages]] &lt;= 20, "Low Usage", IF(tbl_Customers[[#This Row],[number_vmail_messages]] &lt;= 40, "Medium Usgae", "High Usage")))</f>
        <v>No Usage</v>
      </c>
      <c r="AD1542" t="str">
        <f>IF(tbl_Customers[[#This Row],[total_day_minutes]]&lt;=150,"Low Usage", IF(tbl_Customers[[#This Row],[total_day_minutes]]&lt;=200,"Medium Usage", IF(tbl_Customers[[#This Row],[total_day_minutes]]&lt;=250,"High Usage","Very High Usage")))</f>
        <v>Medium Usage</v>
      </c>
      <c r="AE1542" t="str">
        <f>IF(tbl_Customers[[#This Row],[total_intl_calls]]&lt;=5,"Low Calls", IF(tbl_Customers[[#This Row],[total_intl_calls]]&lt;=10, "Medium Calls", "High Calls"))</f>
        <v>Medium Calls</v>
      </c>
      <c r="AF15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42" s="36" t="str">
        <f>IF(tbl_Customers[[#This Row],[Churn_Risk_Score]]&gt;=10,"High Risk", IF(tbl_Customers[[#This Row],[Churn_Risk_Score]]&gt;=5,"Medium Risk","Low Risk"))</f>
        <v>Low Risk</v>
      </c>
    </row>
    <row r="1543" spans="1:33" x14ac:dyDescent="0.35">
      <c r="A1543">
        <v>1542</v>
      </c>
      <c r="B1543" t="s">
        <v>38</v>
      </c>
      <c r="C1543">
        <v>102</v>
      </c>
      <c r="D1543" t="s">
        <v>25</v>
      </c>
      <c r="E1543" t="s">
        <v>22</v>
      </c>
      <c r="F1543" t="s">
        <v>22</v>
      </c>
      <c r="G1543">
        <v>0</v>
      </c>
      <c r="H1543">
        <v>156.5</v>
      </c>
      <c r="I1543">
        <v>67</v>
      </c>
      <c r="J1543">
        <v>26.61</v>
      </c>
      <c r="K1543">
        <v>204.3</v>
      </c>
      <c r="L1543">
        <v>103</v>
      </c>
      <c r="M1543">
        <v>17.37</v>
      </c>
      <c r="N1543">
        <v>141.9</v>
      </c>
      <c r="O1543">
        <v>72</v>
      </c>
      <c r="P1543">
        <v>6.39</v>
      </c>
      <c r="Q1543">
        <v>9.9</v>
      </c>
      <c r="R1543">
        <v>2</v>
      </c>
      <c r="S1543">
        <v>2.67</v>
      </c>
      <c r="T1543">
        <v>2</v>
      </c>
      <c r="U1543" t="s">
        <v>22</v>
      </c>
      <c r="V1543">
        <f>IF(tbl_Customers[[#This Row],[churn]] = "yes", 1, 0)</f>
        <v>0</v>
      </c>
      <c r="W1543" t="str">
        <f>IF(tbl_Customers[[#This Row],[number_customer_service_calls]] &lt;= 1, "0-1 Calls", IF(tbl_Customers[[#This Row],[number_customer_service_calls]] &lt;= 3, "2-3 Calls", IF(tbl_Customers[[#This Row],[number_customer_service_calls]] &lt;=5, "4-5 Calls", "6+ Calls")))</f>
        <v>2-3 Calls</v>
      </c>
      <c r="X1543" t="str">
        <f>IF(tbl_Customers[[#This Row],[account_length]] &lt;= 50, "0-50", IF(tbl_Customers[[#This Row],[account_length]] &lt;=100, "51-100", IF(tbl_Customers[[#This Row],[account_length]] &lt;= 150, "101-150", "151+")))</f>
        <v>101-150</v>
      </c>
      <c r="Y1543" t="str">
        <f>IF(tbl_Customers[[#This Row],[total_intl_charge]] &lt;= 3, "Low Charges", "High Charges")</f>
        <v>Low Charges</v>
      </c>
      <c r="Z1543" t="str">
        <f>IF(tbl_Customers[[#This Row],[total_eve_calls]]&lt;=80,"Low Calls",
IF(tbl_Customers[[#This Row],[total_eve_calls]]&lt;=120,"Medium Calls","High Calls"))</f>
        <v>Medium Calls</v>
      </c>
      <c r="AA1543" t="str">
        <f>IF(tbl_Customers[[#This Row],[total_eve_charge]]&lt;=15,"Low Charges",
IF(tbl_Customers[[#This Row],[total_eve_charge]]&lt;=20,"Medium Charges","High Charges"))</f>
        <v>Medium Charges</v>
      </c>
      <c r="AB15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3" t="str">
        <f>IF(tbl_Customers[[#This Row],[number_vmail_messages]] = 0, "No Usage", IF(tbl_Customers[[#This Row],[number_vmail_messages]] &lt;= 20, "Low Usage", IF(tbl_Customers[[#This Row],[number_vmail_messages]] &lt;= 40, "Medium Usgae", "High Usage")))</f>
        <v>No Usage</v>
      </c>
      <c r="AD1543" t="str">
        <f>IF(tbl_Customers[[#This Row],[total_day_minutes]]&lt;=150,"Low Usage", IF(tbl_Customers[[#This Row],[total_day_minutes]]&lt;=200,"Medium Usage", IF(tbl_Customers[[#This Row],[total_day_minutes]]&lt;=250,"High Usage","Very High Usage")))</f>
        <v>Medium Usage</v>
      </c>
      <c r="AE1543" t="str">
        <f>IF(tbl_Customers[[#This Row],[total_intl_calls]]&lt;=5,"Low Calls", IF(tbl_Customers[[#This Row],[total_intl_calls]]&lt;=10, "Medium Calls", "High Calls"))</f>
        <v>Low Calls</v>
      </c>
      <c r="AF15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3" s="36" t="str">
        <f>IF(tbl_Customers[[#This Row],[Churn_Risk_Score]]&gt;=10,"High Risk", IF(tbl_Customers[[#This Row],[Churn_Risk_Score]]&gt;=5,"Medium Risk","Low Risk"))</f>
        <v>Low Risk</v>
      </c>
    </row>
    <row r="1544" spans="1:33" x14ac:dyDescent="0.35">
      <c r="A1544">
        <v>1543</v>
      </c>
      <c r="B1544" t="s">
        <v>50</v>
      </c>
      <c r="C1544">
        <v>89</v>
      </c>
      <c r="D1544" t="s">
        <v>21</v>
      </c>
      <c r="E1544" t="s">
        <v>22</v>
      </c>
      <c r="F1544" t="s">
        <v>23</v>
      </c>
      <c r="G1544">
        <v>25</v>
      </c>
      <c r="H1544">
        <v>215.1</v>
      </c>
      <c r="I1544">
        <v>140</v>
      </c>
      <c r="J1544">
        <v>36.57</v>
      </c>
      <c r="K1544">
        <v>197.4</v>
      </c>
      <c r="L1544">
        <v>69</v>
      </c>
      <c r="M1544">
        <v>16.78</v>
      </c>
      <c r="N1544">
        <v>162.1</v>
      </c>
      <c r="O1544">
        <v>117</v>
      </c>
      <c r="P1544">
        <v>7.29</v>
      </c>
      <c r="Q1544">
        <v>10.6</v>
      </c>
      <c r="R1544">
        <v>10</v>
      </c>
      <c r="S1544">
        <v>2.86</v>
      </c>
      <c r="T1544">
        <v>1</v>
      </c>
      <c r="U1544" t="s">
        <v>22</v>
      </c>
      <c r="V1544">
        <f>IF(tbl_Customers[[#This Row],[churn]] = "yes", 1, 0)</f>
        <v>0</v>
      </c>
      <c r="W1544" t="str">
        <f>IF(tbl_Customers[[#This Row],[number_customer_service_calls]] &lt;= 1, "0-1 Calls", IF(tbl_Customers[[#This Row],[number_customer_service_calls]] &lt;= 3, "2-3 Calls", IF(tbl_Customers[[#This Row],[number_customer_service_calls]] &lt;=5, "4-5 Calls", "6+ Calls")))</f>
        <v>0-1 Calls</v>
      </c>
      <c r="X1544" t="str">
        <f>IF(tbl_Customers[[#This Row],[account_length]] &lt;= 50, "0-50", IF(tbl_Customers[[#This Row],[account_length]] &lt;=100, "51-100", IF(tbl_Customers[[#This Row],[account_length]] &lt;= 150, "101-150", "151+")))</f>
        <v>51-100</v>
      </c>
      <c r="Y1544" t="str">
        <f>IF(tbl_Customers[[#This Row],[total_intl_charge]] &lt;= 3, "Low Charges", "High Charges")</f>
        <v>Low Charges</v>
      </c>
      <c r="Z1544" t="str">
        <f>IF(tbl_Customers[[#This Row],[total_eve_calls]]&lt;=80,"Low Calls",
IF(tbl_Customers[[#This Row],[total_eve_calls]]&lt;=120,"Medium Calls","High Calls"))</f>
        <v>Low Calls</v>
      </c>
      <c r="AA1544" t="str">
        <f>IF(tbl_Customers[[#This Row],[total_eve_charge]]&lt;=15,"Low Charges",
IF(tbl_Customers[[#This Row],[total_eve_charge]]&lt;=20,"Medium Charges","High Charges"))</f>
        <v>Medium Charges</v>
      </c>
      <c r="AB15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4" t="str">
        <f>IF(tbl_Customers[[#This Row],[number_vmail_messages]] = 0, "No Usage", IF(tbl_Customers[[#This Row],[number_vmail_messages]] &lt;= 20, "Low Usage", IF(tbl_Customers[[#This Row],[number_vmail_messages]] &lt;= 40, "Medium Usgae", "High Usage")))</f>
        <v>Medium Usgae</v>
      </c>
      <c r="AD1544" t="str">
        <f>IF(tbl_Customers[[#This Row],[total_day_minutes]]&lt;=150,"Low Usage", IF(tbl_Customers[[#This Row],[total_day_minutes]]&lt;=200,"Medium Usage", IF(tbl_Customers[[#This Row],[total_day_minutes]]&lt;=250,"High Usage","Very High Usage")))</f>
        <v>High Usage</v>
      </c>
      <c r="AE1544" t="str">
        <f>IF(tbl_Customers[[#This Row],[total_intl_calls]]&lt;=5,"Low Calls", IF(tbl_Customers[[#This Row],[total_intl_calls]]&lt;=10, "Medium Calls", "High Calls"))</f>
        <v>Medium Calls</v>
      </c>
      <c r="AF15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44" s="36" t="str">
        <f>IF(tbl_Customers[[#This Row],[Churn_Risk_Score]]&gt;=10,"High Risk", IF(tbl_Customers[[#This Row],[Churn_Risk_Score]]&gt;=5,"Medium Risk","Low Risk"))</f>
        <v>Low Risk</v>
      </c>
    </row>
    <row r="1545" spans="1:33" x14ac:dyDescent="0.35">
      <c r="A1545">
        <v>1544</v>
      </c>
      <c r="B1545" t="s">
        <v>74</v>
      </c>
      <c r="C1545">
        <v>50</v>
      </c>
      <c r="D1545" t="s">
        <v>25</v>
      </c>
      <c r="E1545" t="s">
        <v>22</v>
      </c>
      <c r="F1545" t="s">
        <v>22</v>
      </c>
      <c r="G1545">
        <v>0</v>
      </c>
      <c r="H1545">
        <v>301.7</v>
      </c>
      <c r="I1545">
        <v>82</v>
      </c>
      <c r="J1545">
        <v>51.29</v>
      </c>
      <c r="K1545">
        <v>167.1</v>
      </c>
      <c r="L1545">
        <v>118</v>
      </c>
      <c r="M1545">
        <v>14.2</v>
      </c>
      <c r="N1545">
        <v>72.2</v>
      </c>
      <c r="O1545">
        <v>89</v>
      </c>
      <c r="P1545">
        <v>3.25</v>
      </c>
      <c r="Q1545">
        <v>10.5</v>
      </c>
      <c r="R1545">
        <v>6</v>
      </c>
      <c r="S1545">
        <v>2.84</v>
      </c>
      <c r="T1545">
        <v>1</v>
      </c>
      <c r="U1545" t="s">
        <v>22</v>
      </c>
      <c r="V1545">
        <f>IF(tbl_Customers[[#This Row],[churn]] = "yes", 1, 0)</f>
        <v>0</v>
      </c>
      <c r="W1545" t="str">
        <f>IF(tbl_Customers[[#This Row],[number_customer_service_calls]] &lt;= 1, "0-1 Calls", IF(tbl_Customers[[#This Row],[number_customer_service_calls]] &lt;= 3, "2-3 Calls", IF(tbl_Customers[[#This Row],[number_customer_service_calls]] &lt;=5, "4-5 Calls", "6+ Calls")))</f>
        <v>0-1 Calls</v>
      </c>
      <c r="X1545" t="str">
        <f>IF(tbl_Customers[[#This Row],[account_length]] &lt;= 50, "0-50", IF(tbl_Customers[[#This Row],[account_length]] &lt;=100, "51-100", IF(tbl_Customers[[#This Row],[account_length]] &lt;= 150, "101-150", "151+")))</f>
        <v>0-50</v>
      </c>
      <c r="Y1545" t="str">
        <f>IF(tbl_Customers[[#This Row],[total_intl_charge]] &lt;= 3, "Low Charges", "High Charges")</f>
        <v>Low Charges</v>
      </c>
      <c r="Z1545" t="str">
        <f>IF(tbl_Customers[[#This Row],[total_eve_calls]]&lt;=80,"Low Calls",
IF(tbl_Customers[[#This Row],[total_eve_calls]]&lt;=120,"Medium Calls","High Calls"))</f>
        <v>Medium Calls</v>
      </c>
      <c r="AA1545" t="str">
        <f>IF(tbl_Customers[[#This Row],[total_eve_charge]]&lt;=15,"Low Charges",
IF(tbl_Customers[[#This Row],[total_eve_charge]]&lt;=20,"Medium Charges","High Charges"))</f>
        <v>Low Charges</v>
      </c>
      <c r="AB15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5" t="str">
        <f>IF(tbl_Customers[[#This Row],[number_vmail_messages]] = 0, "No Usage", IF(tbl_Customers[[#This Row],[number_vmail_messages]] &lt;= 20, "Low Usage", IF(tbl_Customers[[#This Row],[number_vmail_messages]] &lt;= 40, "Medium Usgae", "High Usage")))</f>
        <v>No Usage</v>
      </c>
      <c r="AD1545" t="str">
        <f>IF(tbl_Customers[[#This Row],[total_day_minutes]]&lt;=150,"Low Usage", IF(tbl_Customers[[#This Row],[total_day_minutes]]&lt;=200,"Medium Usage", IF(tbl_Customers[[#This Row],[total_day_minutes]]&lt;=250,"High Usage","Very High Usage")))</f>
        <v>Very High Usage</v>
      </c>
      <c r="AE1545" t="str">
        <f>IF(tbl_Customers[[#This Row],[total_intl_calls]]&lt;=5,"Low Calls", IF(tbl_Customers[[#This Row],[total_intl_calls]]&lt;=10, "Medium Calls", "High Calls"))</f>
        <v>Medium Calls</v>
      </c>
      <c r="AF15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45" s="36" t="str">
        <f>IF(tbl_Customers[[#This Row],[Churn_Risk_Score]]&gt;=10,"High Risk", IF(tbl_Customers[[#This Row],[Churn_Risk_Score]]&gt;=5,"Medium Risk","Low Risk"))</f>
        <v>Medium Risk</v>
      </c>
    </row>
    <row r="1546" spans="1:33" x14ac:dyDescent="0.35">
      <c r="A1546">
        <v>1545</v>
      </c>
      <c r="B1546" t="s">
        <v>20</v>
      </c>
      <c r="C1546">
        <v>93</v>
      </c>
      <c r="D1546" t="s">
        <v>21</v>
      </c>
      <c r="E1546" t="s">
        <v>22</v>
      </c>
      <c r="F1546" t="s">
        <v>23</v>
      </c>
      <c r="G1546">
        <v>42</v>
      </c>
      <c r="H1546">
        <v>152.30000000000001</v>
      </c>
      <c r="I1546">
        <v>90</v>
      </c>
      <c r="J1546">
        <v>25.89</v>
      </c>
      <c r="K1546">
        <v>267.5</v>
      </c>
      <c r="L1546">
        <v>102</v>
      </c>
      <c r="M1546">
        <v>22.74</v>
      </c>
      <c r="N1546">
        <v>266.89999999999998</v>
      </c>
      <c r="O1546">
        <v>130</v>
      </c>
      <c r="P1546">
        <v>12.01</v>
      </c>
      <c r="Q1546">
        <v>11.3</v>
      </c>
      <c r="R1546">
        <v>5</v>
      </c>
      <c r="S1546">
        <v>3.05</v>
      </c>
      <c r="T1546">
        <v>7</v>
      </c>
      <c r="U1546" t="s">
        <v>22</v>
      </c>
      <c r="V1546">
        <f>IF(tbl_Customers[[#This Row],[churn]] = "yes", 1, 0)</f>
        <v>0</v>
      </c>
      <c r="W1546" t="str">
        <f>IF(tbl_Customers[[#This Row],[number_customer_service_calls]] &lt;= 1, "0-1 Calls", IF(tbl_Customers[[#This Row],[number_customer_service_calls]] &lt;= 3, "2-3 Calls", IF(tbl_Customers[[#This Row],[number_customer_service_calls]] &lt;=5, "4-5 Calls", "6+ Calls")))</f>
        <v>6+ Calls</v>
      </c>
      <c r="X1546" t="str">
        <f>IF(tbl_Customers[[#This Row],[account_length]] &lt;= 50, "0-50", IF(tbl_Customers[[#This Row],[account_length]] &lt;=100, "51-100", IF(tbl_Customers[[#This Row],[account_length]] &lt;= 150, "101-150", "151+")))</f>
        <v>51-100</v>
      </c>
      <c r="Y1546" t="str">
        <f>IF(tbl_Customers[[#This Row],[total_intl_charge]] &lt;= 3, "Low Charges", "High Charges")</f>
        <v>High Charges</v>
      </c>
      <c r="Z1546" t="str">
        <f>IF(tbl_Customers[[#This Row],[total_eve_calls]]&lt;=80,"Low Calls",
IF(tbl_Customers[[#This Row],[total_eve_calls]]&lt;=120,"Medium Calls","High Calls"))</f>
        <v>Medium Calls</v>
      </c>
      <c r="AA1546" t="str">
        <f>IF(tbl_Customers[[#This Row],[total_eve_charge]]&lt;=15,"Low Charges",
IF(tbl_Customers[[#This Row],[total_eve_charge]]&lt;=20,"Medium Charges","High Charges"))</f>
        <v>High Charges</v>
      </c>
      <c r="AB15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6" t="str">
        <f>IF(tbl_Customers[[#This Row],[number_vmail_messages]] = 0, "No Usage", IF(tbl_Customers[[#This Row],[number_vmail_messages]] &lt;= 20, "Low Usage", IF(tbl_Customers[[#This Row],[number_vmail_messages]] &lt;= 40, "Medium Usgae", "High Usage")))</f>
        <v>High Usage</v>
      </c>
      <c r="AD1546" t="str">
        <f>IF(tbl_Customers[[#This Row],[total_day_minutes]]&lt;=150,"Low Usage", IF(tbl_Customers[[#This Row],[total_day_minutes]]&lt;=200,"Medium Usage", IF(tbl_Customers[[#This Row],[total_day_minutes]]&lt;=250,"High Usage","Very High Usage")))</f>
        <v>Medium Usage</v>
      </c>
      <c r="AE1546" t="str">
        <f>IF(tbl_Customers[[#This Row],[total_intl_calls]]&lt;=5,"Low Calls", IF(tbl_Customers[[#This Row],[total_intl_calls]]&lt;=10, "Medium Calls", "High Calls"))</f>
        <v>Low Calls</v>
      </c>
      <c r="AF15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46" s="36" t="str">
        <f>IF(tbl_Customers[[#This Row],[Churn_Risk_Score]]&gt;=10,"High Risk", IF(tbl_Customers[[#This Row],[Churn_Risk_Score]]&gt;=5,"Medium Risk","Low Risk"))</f>
        <v>Medium Risk</v>
      </c>
    </row>
    <row r="1547" spans="1:33" x14ac:dyDescent="0.35">
      <c r="A1547">
        <v>1546</v>
      </c>
      <c r="B1547" t="s">
        <v>44</v>
      </c>
      <c r="C1547">
        <v>68</v>
      </c>
      <c r="D1547" t="s">
        <v>28</v>
      </c>
      <c r="E1547" t="s">
        <v>22</v>
      </c>
      <c r="F1547" t="s">
        <v>22</v>
      </c>
      <c r="G1547">
        <v>0</v>
      </c>
      <c r="H1547">
        <v>195.4</v>
      </c>
      <c r="I1547">
        <v>116</v>
      </c>
      <c r="J1547">
        <v>33.22</v>
      </c>
      <c r="K1547">
        <v>212.1</v>
      </c>
      <c r="L1547">
        <v>101</v>
      </c>
      <c r="M1547">
        <v>18.03</v>
      </c>
      <c r="N1547">
        <v>138.4</v>
      </c>
      <c r="O1547">
        <v>134</v>
      </c>
      <c r="P1547">
        <v>6.23</v>
      </c>
      <c r="Q1547">
        <v>15.1</v>
      </c>
      <c r="R1547">
        <v>11</v>
      </c>
      <c r="S1547">
        <v>4.08</v>
      </c>
      <c r="T1547">
        <v>1</v>
      </c>
      <c r="U1547" t="s">
        <v>22</v>
      </c>
      <c r="V1547">
        <f>IF(tbl_Customers[[#This Row],[churn]] = "yes", 1, 0)</f>
        <v>0</v>
      </c>
      <c r="W1547" t="str">
        <f>IF(tbl_Customers[[#This Row],[number_customer_service_calls]] &lt;= 1, "0-1 Calls", IF(tbl_Customers[[#This Row],[number_customer_service_calls]] &lt;= 3, "2-3 Calls", IF(tbl_Customers[[#This Row],[number_customer_service_calls]] &lt;=5, "4-5 Calls", "6+ Calls")))</f>
        <v>0-1 Calls</v>
      </c>
      <c r="X1547" t="str">
        <f>IF(tbl_Customers[[#This Row],[account_length]] &lt;= 50, "0-50", IF(tbl_Customers[[#This Row],[account_length]] &lt;=100, "51-100", IF(tbl_Customers[[#This Row],[account_length]] &lt;= 150, "101-150", "151+")))</f>
        <v>51-100</v>
      </c>
      <c r="Y1547" t="str">
        <f>IF(tbl_Customers[[#This Row],[total_intl_charge]] &lt;= 3, "Low Charges", "High Charges")</f>
        <v>High Charges</v>
      </c>
      <c r="Z1547" t="str">
        <f>IF(tbl_Customers[[#This Row],[total_eve_calls]]&lt;=80,"Low Calls",
IF(tbl_Customers[[#This Row],[total_eve_calls]]&lt;=120,"Medium Calls","High Calls"))</f>
        <v>Medium Calls</v>
      </c>
      <c r="AA1547" t="str">
        <f>IF(tbl_Customers[[#This Row],[total_eve_charge]]&lt;=15,"Low Charges",
IF(tbl_Customers[[#This Row],[total_eve_charge]]&lt;=20,"Medium Charges","High Charges"))</f>
        <v>Medium Charges</v>
      </c>
      <c r="AB15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7" t="str">
        <f>IF(tbl_Customers[[#This Row],[number_vmail_messages]] = 0, "No Usage", IF(tbl_Customers[[#This Row],[number_vmail_messages]] &lt;= 20, "Low Usage", IF(tbl_Customers[[#This Row],[number_vmail_messages]] &lt;= 40, "Medium Usgae", "High Usage")))</f>
        <v>No Usage</v>
      </c>
      <c r="AD1547" t="str">
        <f>IF(tbl_Customers[[#This Row],[total_day_minutes]]&lt;=150,"Low Usage", IF(tbl_Customers[[#This Row],[total_day_minutes]]&lt;=200,"Medium Usage", IF(tbl_Customers[[#This Row],[total_day_minutes]]&lt;=250,"High Usage","Very High Usage")))</f>
        <v>Medium Usage</v>
      </c>
      <c r="AE1547" t="str">
        <f>IF(tbl_Customers[[#This Row],[total_intl_calls]]&lt;=5,"Low Calls", IF(tbl_Customers[[#This Row],[total_intl_calls]]&lt;=10, "Medium Calls", "High Calls"))</f>
        <v>High Calls</v>
      </c>
      <c r="AF15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47" s="36" t="str">
        <f>IF(tbl_Customers[[#This Row],[Churn_Risk_Score]]&gt;=10,"High Risk", IF(tbl_Customers[[#This Row],[Churn_Risk_Score]]&gt;=5,"Medium Risk","Low Risk"))</f>
        <v>Low Risk</v>
      </c>
    </row>
    <row r="1548" spans="1:33" x14ac:dyDescent="0.35">
      <c r="A1548">
        <v>1547</v>
      </c>
      <c r="B1548" t="s">
        <v>72</v>
      </c>
      <c r="C1548">
        <v>70</v>
      </c>
      <c r="D1548" t="s">
        <v>25</v>
      </c>
      <c r="E1548" t="s">
        <v>22</v>
      </c>
      <c r="F1548" t="s">
        <v>22</v>
      </c>
      <c r="G1548">
        <v>0</v>
      </c>
      <c r="H1548">
        <v>208.7</v>
      </c>
      <c r="I1548">
        <v>97</v>
      </c>
      <c r="J1548">
        <v>35.479999999999997</v>
      </c>
      <c r="K1548">
        <v>275.5</v>
      </c>
      <c r="L1548">
        <v>83</v>
      </c>
      <c r="M1548">
        <v>23.42</v>
      </c>
      <c r="N1548">
        <v>182.5</v>
      </c>
      <c r="O1548">
        <v>122</v>
      </c>
      <c r="P1548">
        <v>8.2100000000000009</v>
      </c>
      <c r="Q1548">
        <v>8</v>
      </c>
      <c r="R1548">
        <v>3</v>
      </c>
      <c r="S1548">
        <v>2.16</v>
      </c>
      <c r="T1548">
        <v>2</v>
      </c>
      <c r="U1548" t="s">
        <v>22</v>
      </c>
      <c r="V1548">
        <f>IF(tbl_Customers[[#This Row],[churn]] = "yes", 1, 0)</f>
        <v>0</v>
      </c>
      <c r="W1548" t="str">
        <f>IF(tbl_Customers[[#This Row],[number_customer_service_calls]] &lt;= 1, "0-1 Calls", IF(tbl_Customers[[#This Row],[number_customer_service_calls]] &lt;= 3, "2-3 Calls", IF(tbl_Customers[[#This Row],[number_customer_service_calls]] &lt;=5, "4-5 Calls", "6+ Calls")))</f>
        <v>2-3 Calls</v>
      </c>
      <c r="X1548" t="str">
        <f>IF(tbl_Customers[[#This Row],[account_length]] &lt;= 50, "0-50", IF(tbl_Customers[[#This Row],[account_length]] &lt;=100, "51-100", IF(tbl_Customers[[#This Row],[account_length]] &lt;= 150, "101-150", "151+")))</f>
        <v>51-100</v>
      </c>
      <c r="Y1548" t="str">
        <f>IF(tbl_Customers[[#This Row],[total_intl_charge]] &lt;= 3, "Low Charges", "High Charges")</f>
        <v>Low Charges</v>
      </c>
      <c r="Z1548" t="str">
        <f>IF(tbl_Customers[[#This Row],[total_eve_calls]]&lt;=80,"Low Calls",
IF(tbl_Customers[[#This Row],[total_eve_calls]]&lt;=120,"Medium Calls","High Calls"))</f>
        <v>Medium Calls</v>
      </c>
      <c r="AA1548" t="str">
        <f>IF(tbl_Customers[[#This Row],[total_eve_charge]]&lt;=15,"Low Charges",
IF(tbl_Customers[[#This Row],[total_eve_charge]]&lt;=20,"Medium Charges","High Charges"))</f>
        <v>High Charges</v>
      </c>
      <c r="AB15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8" t="str">
        <f>IF(tbl_Customers[[#This Row],[number_vmail_messages]] = 0, "No Usage", IF(tbl_Customers[[#This Row],[number_vmail_messages]] &lt;= 20, "Low Usage", IF(tbl_Customers[[#This Row],[number_vmail_messages]] &lt;= 40, "Medium Usgae", "High Usage")))</f>
        <v>No Usage</v>
      </c>
      <c r="AD1548" t="str">
        <f>IF(tbl_Customers[[#This Row],[total_day_minutes]]&lt;=150,"Low Usage", IF(tbl_Customers[[#This Row],[total_day_minutes]]&lt;=200,"Medium Usage", IF(tbl_Customers[[#This Row],[total_day_minutes]]&lt;=250,"High Usage","Very High Usage")))</f>
        <v>High Usage</v>
      </c>
      <c r="AE1548" t="str">
        <f>IF(tbl_Customers[[#This Row],[total_intl_calls]]&lt;=5,"Low Calls", IF(tbl_Customers[[#This Row],[total_intl_calls]]&lt;=10, "Medium Calls", "High Calls"))</f>
        <v>Low Calls</v>
      </c>
      <c r="AF15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8" s="36" t="str">
        <f>IF(tbl_Customers[[#This Row],[Churn_Risk_Score]]&gt;=10,"High Risk", IF(tbl_Customers[[#This Row],[Churn_Risk_Score]]&gt;=5,"Medium Risk","Low Risk"))</f>
        <v>Low Risk</v>
      </c>
    </row>
    <row r="1549" spans="1:33" x14ac:dyDescent="0.35">
      <c r="A1549">
        <v>1548</v>
      </c>
      <c r="B1549" t="s">
        <v>63</v>
      </c>
      <c r="C1549">
        <v>141</v>
      </c>
      <c r="D1549" t="s">
        <v>21</v>
      </c>
      <c r="E1549" t="s">
        <v>22</v>
      </c>
      <c r="F1549" t="s">
        <v>23</v>
      </c>
      <c r="G1549">
        <v>37</v>
      </c>
      <c r="H1549">
        <v>185.4</v>
      </c>
      <c r="I1549">
        <v>87</v>
      </c>
      <c r="J1549">
        <v>31.52</v>
      </c>
      <c r="K1549">
        <v>178.5</v>
      </c>
      <c r="L1549">
        <v>128</v>
      </c>
      <c r="M1549">
        <v>15.17</v>
      </c>
      <c r="N1549">
        <v>218.3</v>
      </c>
      <c r="O1549">
        <v>107</v>
      </c>
      <c r="P1549">
        <v>9.82</v>
      </c>
      <c r="Q1549">
        <v>8</v>
      </c>
      <c r="R1549">
        <v>3</v>
      </c>
      <c r="S1549">
        <v>2.16</v>
      </c>
      <c r="T1549">
        <v>4</v>
      </c>
      <c r="U1549" t="s">
        <v>22</v>
      </c>
      <c r="V1549">
        <f>IF(tbl_Customers[[#This Row],[churn]] = "yes", 1, 0)</f>
        <v>0</v>
      </c>
      <c r="W1549" t="str">
        <f>IF(tbl_Customers[[#This Row],[number_customer_service_calls]] &lt;= 1, "0-1 Calls", IF(tbl_Customers[[#This Row],[number_customer_service_calls]] &lt;= 3, "2-3 Calls", IF(tbl_Customers[[#This Row],[number_customer_service_calls]] &lt;=5, "4-5 Calls", "6+ Calls")))</f>
        <v>4-5 Calls</v>
      </c>
      <c r="X1549" t="str">
        <f>IF(tbl_Customers[[#This Row],[account_length]] &lt;= 50, "0-50", IF(tbl_Customers[[#This Row],[account_length]] &lt;=100, "51-100", IF(tbl_Customers[[#This Row],[account_length]] &lt;= 150, "101-150", "151+")))</f>
        <v>101-150</v>
      </c>
      <c r="Y1549" t="str">
        <f>IF(tbl_Customers[[#This Row],[total_intl_charge]] &lt;= 3, "Low Charges", "High Charges")</f>
        <v>Low Charges</v>
      </c>
      <c r="Z1549" t="str">
        <f>IF(tbl_Customers[[#This Row],[total_eve_calls]]&lt;=80,"Low Calls",
IF(tbl_Customers[[#This Row],[total_eve_calls]]&lt;=120,"Medium Calls","High Calls"))</f>
        <v>High Calls</v>
      </c>
      <c r="AA1549" t="str">
        <f>IF(tbl_Customers[[#This Row],[total_eve_charge]]&lt;=15,"Low Charges",
IF(tbl_Customers[[#This Row],[total_eve_charge]]&lt;=20,"Medium Charges","High Charges"))</f>
        <v>Medium Charges</v>
      </c>
      <c r="AB15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9" t="str">
        <f>IF(tbl_Customers[[#This Row],[number_vmail_messages]] = 0, "No Usage", IF(tbl_Customers[[#This Row],[number_vmail_messages]] &lt;= 20, "Low Usage", IF(tbl_Customers[[#This Row],[number_vmail_messages]] &lt;= 40, "Medium Usgae", "High Usage")))</f>
        <v>Medium Usgae</v>
      </c>
      <c r="AD1549" t="str">
        <f>IF(tbl_Customers[[#This Row],[total_day_minutes]]&lt;=150,"Low Usage", IF(tbl_Customers[[#This Row],[total_day_minutes]]&lt;=200,"Medium Usage", IF(tbl_Customers[[#This Row],[total_day_minutes]]&lt;=250,"High Usage","Very High Usage")))</f>
        <v>Medium Usage</v>
      </c>
      <c r="AE1549" t="str">
        <f>IF(tbl_Customers[[#This Row],[total_intl_calls]]&lt;=5,"Low Calls", IF(tbl_Customers[[#This Row],[total_intl_calls]]&lt;=10, "Medium Calls", "High Calls"))</f>
        <v>Low Calls</v>
      </c>
      <c r="AF15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49" s="36" t="str">
        <f>IF(tbl_Customers[[#This Row],[Churn_Risk_Score]]&gt;=10,"High Risk", IF(tbl_Customers[[#This Row],[Churn_Risk_Score]]&gt;=5,"Medium Risk","Low Risk"))</f>
        <v>Low Risk</v>
      </c>
    </row>
    <row r="1550" spans="1:33" x14ac:dyDescent="0.35">
      <c r="A1550">
        <v>1549</v>
      </c>
      <c r="B1550" t="s">
        <v>27</v>
      </c>
      <c r="C1550">
        <v>112</v>
      </c>
      <c r="D1550" t="s">
        <v>21</v>
      </c>
      <c r="E1550" t="s">
        <v>22</v>
      </c>
      <c r="F1550" t="s">
        <v>23</v>
      </c>
      <c r="G1550">
        <v>17</v>
      </c>
      <c r="H1550">
        <v>183.2</v>
      </c>
      <c r="I1550">
        <v>95</v>
      </c>
      <c r="J1550">
        <v>31.14</v>
      </c>
      <c r="K1550">
        <v>252.8</v>
      </c>
      <c r="L1550">
        <v>125</v>
      </c>
      <c r="M1550">
        <v>21.49</v>
      </c>
      <c r="N1550">
        <v>156.69999999999999</v>
      </c>
      <c r="O1550">
        <v>95</v>
      </c>
      <c r="P1550">
        <v>7.05</v>
      </c>
      <c r="Q1550">
        <v>9.6999999999999993</v>
      </c>
      <c r="R1550">
        <v>3</v>
      </c>
      <c r="S1550">
        <v>2.62</v>
      </c>
      <c r="T1550">
        <v>0</v>
      </c>
      <c r="U1550" t="s">
        <v>22</v>
      </c>
      <c r="V1550">
        <f>IF(tbl_Customers[[#This Row],[churn]] = "yes", 1, 0)</f>
        <v>0</v>
      </c>
      <c r="W1550" t="str">
        <f>IF(tbl_Customers[[#This Row],[number_customer_service_calls]] &lt;= 1, "0-1 Calls", IF(tbl_Customers[[#This Row],[number_customer_service_calls]] &lt;= 3, "2-3 Calls", IF(tbl_Customers[[#This Row],[number_customer_service_calls]] &lt;=5, "4-5 Calls", "6+ Calls")))</f>
        <v>0-1 Calls</v>
      </c>
      <c r="X1550" t="str">
        <f>IF(tbl_Customers[[#This Row],[account_length]] &lt;= 50, "0-50", IF(tbl_Customers[[#This Row],[account_length]] &lt;=100, "51-100", IF(tbl_Customers[[#This Row],[account_length]] &lt;= 150, "101-150", "151+")))</f>
        <v>101-150</v>
      </c>
      <c r="Y1550" t="str">
        <f>IF(tbl_Customers[[#This Row],[total_intl_charge]] &lt;= 3, "Low Charges", "High Charges")</f>
        <v>Low Charges</v>
      </c>
      <c r="Z1550" t="str">
        <f>IF(tbl_Customers[[#This Row],[total_eve_calls]]&lt;=80,"Low Calls",
IF(tbl_Customers[[#This Row],[total_eve_calls]]&lt;=120,"Medium Calls","High Calls"))</f>
        <v>High Calls</v>
      </c>
      <c r="AA1550" t="str">
        <f>IF(tbl_Customers[[#This Row],[total_eve_charge]]&lt;=15,"Low Charges",
IF(tbl_Customers[[#This Row],[total_eve_charge]]&lt;=20,"Medium Charges","High Charges"))</f>
        <v>High Charges</v>
      </c>
      <c r="AB15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0" t="str">
        <f>IF(tbl_Customers[[#This Row],[number_vmail_messages]] = 0, "No Usage", IF(tbl_Customers[[#This Row],[number_vmail_messages]] &lt;= 20, "Low Usage", IF(tbl_Customers[[#This Row],[number_vmail_messages]] &lt;= 40, "Medium Usgae", "High Usage")))</f>
        <v>Low Usage</v>
      </c>
      <c r="AD1550" t="str">
        <f>IF(tbl_Customers[[#This Row],[total_day_minutes]]&lt;=150,"Low Usage", IF(tbl_Customers[[#This Row],[total_day_minutes]]&lt;=200,"Medium Usage", IF(tbl_Customers[[#This Row],[total_day_minutes]]&lt;=250,"High Usage","Very High Usage")))</f>
        <v>Medium Usage</v>
      </c>
      <c r="AE1550" t="str">
        <f>IF(tbl_Customers[[#This Row],[total_intl_calls]]&lt;=5,"Low Calls", IF(tbl_Customers[[#This Row],[total_intl_calls]]&lt;=10, "Medium Calls", "High Calls"))</f>
        <v>Low Calls</v>
      </c>
      <c r="AF15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50" s="36" t="str">
        <f>IF(tbl_Customers[[#This Row],[Churn_Risk_Score]]&gt;=10,"High Risk", IF(tbl_Customers[[#This Row],[Churn_Risk_Score]]&gt;=5,"Medium Risk","Low Risk"))</f>
        <v>Low Risk</v>
      </c>
    </row>
    <row r="1551" spans="1:33" x14ac:dyDescent="0.35">
      <c r="A1551">
        <v>1550</v>
      </c>
      <c r="B1551" t="s">
        <v>46</v>
      </c>
      <c r="C1551">
        <v>117</v>
      </c>
      <c r="D1551" t="s">
        <v>28</v>
      </c>
      <c r="E1551" t="s">
        <v>23</v>
      </c>
      <c r="F1551" t="s">
        <v>22</v>
      </c>
      <c r="G1551">
        <v>0</v>
      </c>
      <c r="H1551">
        <v>54.2</v>
      </c>
      <c r="I1551">
        <v>100</v>
      </c>
      <c r="J1551">
        <v>9.2100000000000009</v>
      </c>
      <c r="K1551">
        <v>303.2</v>
      </c>
      <c r="L1551">
        <v>84</v>
      </c>
      <c r="M1551">
        <v>25.77</v>
      </c>
      <c r="N1551">
        <v>171.8</v>
      </c>
      <c r="O1551">
        <v>84</v>
      </c>
      <c r="P1551">
        <v>7.73</v>
      </c>
      <c r="Q1551">
        <v>8.6</v>
      </c>
      <c r="R1551">
        <v>2</v>
      </c>
      <c r="S1551">
        <v>2.3199999999999998</v>
      </c>
      <c r="T1551">
        <v>1</v>
      </c>
      <c r="U1551" t="s">
        <v>23</v>
      </c>
      <c r="V1551">
        <f>IF(tbl_Customers[[#This Row],[churn]] = "yes", 1, 0)</f>
        <v>1</v>
      </c>
      <c r="W1551" t="str">
        <f>IF(tbl_Customers[[#This Row],[number_customer_service_calls]] &lt;= 1, "0-1 Calls", IF(tbl_Customers[[#This Row],[number_customer_service_calls]] &lt;= 3, "2-3 Calls", IF(tbl_Customers[[#This Row],[number_customer_service_calls]] &lt;=5, "4-5 Calls", "6+ Calls")))</f>
        <v>0-1 Calls</v>
      </c>
      <c r="X1551" t="str">
        <f>IF(tbl_Customers[[#This Row],[account_length]] &lt;= 50, "0-50", IF(tbl_Customers[[#This Row],[account_length]] &lt;=100, "51-100", IF(tbl_Customers[[#This Row],[account_length]] &lt;= 150, "101-150", "151+")))</f>
        <v>101-150</v>
      </c>
      <c r="Y1551" t="str">
        <f>IF(tbl_Customers[[#This Row],[total_intl_charge]] &lt;= 3, "Low Charges", "High Charges")</f>
        <v>Low Charges</v>
      </c>
      <c r="Z1551" t="str">
        <f>IF(tbl_Customers[[#This Row],[total_eve_calls]]&lt;=80,"Low Calls",
IF(tbl_Customers[[#This Row],[total_eve_calls]]&lt;=120,"Medium Calls","High Calls"))</f>
        <v>Medium Calls</v>
      </c>
      <c r="AA1551" t="str">
        <f>IF(tbl_Customers[[#This Row],[total_eve_charge]]&lt;=15,"Low Charges",
IF(tbl_Customers[[#This Row],[total_eve_charge]]&lt;=20,"Medium Charges","High Charges"))</f>
        <v>High Charges</v>
      </c>
      <c r="AB15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1" t="str">
        <f>IF(tbl_Customers[[#This Row],[number_vmail_messages]] = 0, "No Usage", IF(tbl_Customers[[#This Row],[number_vmail_messages]] &lt;= 20, "Low Usage", IF(tbl_Customers[[#This Row],[number_vmail_messages]] &lt;= 40, "Medium Usgae", "High Usage")))</f>
        <v>No Usage</v>
      </c>
      <c r="AD1551" t="str">
        <f>IF(tbl_Customers[[#This Row],[total_day_minutes]]&lt;=150,"Low Usage", IF(tbl_Customers[[#This Row],[total_day_minutes]]&lt;=200,"Medium Usage", IF(tbl_Customers[[#This Row],[total_day_minutes]]&lt;=250,"High Usage","Very High Usage")))</f>
        <v>Low Usage</v>
      </c>
      <c r="AE1551" t="str">
        <f>IF(tbl_Customers[[#This Row],[total_intl_calls]]&lt;=5,"Low Calls", IF(tbl_Customers[[#This Row],[total_intl_calls]]&lt;=10, "Medium Calls", "High Calls"))</f>
        <v>Low Calls</v>
      </c>
      <c r="AF15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51" s="36" t="str">
        <f>IF(tbl_Customers[[#This Row],[Churn_Risk_Score]]&gt;=10,"High Risk", IF(tbl_Customers[[#This Row],[Churn_Risk_Score]]&gt;=5,"Medium Risk","Low Risk"))</f>
        <v>Low Risk</v>
      </c>
    </row>
    <row r="1552" spans="1:33" x14ac:dyDescent="0.35">
      <c r="A1552">
        <v>1551</v>
      </c>
      <c r="B1552" t="s">
        <v>34</v>
      </c>
      <c r="C1552">
        <v>1</v>
      </c>
      <c r="D1552" t="s">
        <v>25</v>
      </c>
      <c r="E1552" t="s">
        <v>22</v>
      </c>
      <c r="F1552" t="s">
        <v>23</v>
      </c>
      <c r="G1552">
        <v>26</v>
      </c>
      <c r="H1552">
        <v>208</v>
      </c>
      <c r="I1552">
        <v>115</v>
      </c>
      <c r="J1552">
        <v>35.36</v>
      </c>
      <c r="K1552">
        <v>185</v>
      </c>
      <c r="L1552">
        <v>113</v>
      </c>
      <c r="M1552">
        <v>15.73</v>
      </c>
      <c r="N1552">
        <v>177.7</v>
      </c>
      <c r="O1552">
        <v>144</v>
      </c>
      <c r="P1552">
        <v>8</v>
      </c>
      <c r="Q1552">
        <v>8.1</v>
      </c>
      <c r="R1552">
        <v>9</v>
      </c>
      <c r="S1552">
        <v>2.19</v>
      </c>
      <c r="T1552">
        <v>1</v>
      </c>
      <c r="U1552" t="s">
        <v>22</v>
      </c>
      <c r="V1552">
        <f>IF(tbl_Customers[[#This Row],[churn]] = "yes", 1, 0)</f>
        <v>0</v>
      </c>
      <c r="W1552" t="str">
        <f>IF(tbl_Customers[[#This Row],[number_customer_service_calls]] &lt;= 1, "0-1 Calls", IF(tbl_Customers[[#This Row],[number_customer_service_calls]] &lt;= 3, "2-3 Calls", IF(tbl_Customers[[#This Row],[number_customer_service_calls]] &lt;=5, "4-5 Calls", "6+ Calls")))</f>
        <v>0-1 Calls</v>
      </c>
      <c r="X1552" t="str">
        <f>IF(tbl_Customers[[#This Row],[account_length]] &lt;= 50, "0-50", IF(tbl_Customers[[#This Row],[account_length]] &lt;=100, "51-100", IF(tbl_Customers[[#This Row],[account_length]] &lt;= 150, "101-150", "151+")))</f>
        <v>0-50</v>
      </c>
      <c r="Y1552" t="str">
        <f>IF(tbl_Customers[[#This Row],[total_intl_charge]] &lt;= 3, "Low Charges", "High Charges")</f>
        <v>Low Charges</v>
      </c>
      <c r="Z1552" t="str">
        <f>IF(tbl_Customers[[#This Row],[total_eve_calls]]&lt;=80,"Low Calls",
IF(tbl_Customers[[#This Row],[total_eve_calls]]&lt;=120,"Medium Calls","High Calls"))</f>
        <v>Medium Calls</v>
      </c>
      <c r="AA1552" t="str">
        <f>IF(tbl_Customers[[#This Row],[total_eve_charge]]&lt;=15,"Low Charges",
IF(tbl_Customers[[#This Row],[total_eve_charge]]&lt;=20,"Medium Charges","High Charges"))</f>
        <v>Medium Charges</v>
      </c>
      <c r="AB15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2" t="str">
        <f>IF(tbl_Customers[[#This Row],[number_vmail_messages]] = 0, "No Usage", IF(tbl_Customers[[#This Row],[number_vmail_messages]] &lt;= 20, "Low Usage", IF(tbl_Customers[[#This Row],[number_vmail_messages]] &lt;= 40, "Medium Usgae", "High Usage")))</f>
        <v>Medium Usgae</v>
      </c>
      <c r="AD1552" t="str">
        <f>IF(tbl_Customers[[#This Row],[total_day_minutes]]&lt;=150,"Low Usage", IF(tbl_Customers[[#This Row],[total_day_minutes]]&lt;=200,"Medium Usage", IF(tbl_Customers[[#This Row],[total_day_minutes]]&lt;=250,"High Usage","Very High Usage")))</f>
        <v>High Usage</v>
      </c>
      <c r="AE1552" t="str">
        <f>IF(tbl_Customers[[#This Row],[total_intl_calls]]&lt;=5,"Low Calls", IF(tbl_Customers[[#This Row],[total_intl_calls]]&lt;=10, "Medium Calls", "High Calls"))</f>
        <v>Medium Calls</v>
      </c>
      <c r="AF15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52" s="36" t="str">
        <f>IF(tbl_Customers[[#This Row],[Churn_Risk_Score]]&gt;=10,"High Risk", IF(tbl_Customers[[#This Row],[Churn_Risk_Score]]&gt;=5,"Medium Risk","Low Risk"))</f>
        <v>Low Risk</v>
      </c>
    </row>
    <row r="1553" spans="1:33" x14ac:dyDescent="0.35">
      <c r="A1553">
        <v>1552</v>
      </c>
      <c r="B1553" t="s">
        <v>68</v>
      </c>
      <c r="C1553">
        <v>70</v>
      </c>
      <c r="D1553" t="s">
        <v>21</v>
      </c>
      <c r="E1553" t="s">
        <v>22</v>
      </c>
      <c r="F1553" t="s">
        <v>22</v>
      </c>
      <c r="G1553">
        <v>0</v>
      </c>
      <c r="H1553">
        <v>230.3</v>
      </c>
      <c r="I1553">
        <v>110</v>
      </c>
      <c r="J1553">
        <v>39.15</v>
      </c>
      <c r="K1553">
        <v>77.900000000000006</v>
      </c>
      <c r="L1553">
        <v>87</v>
      </c>
      <c r="M1553">
        <v>6.62</v>
      </c>
      <c r="N1553">
        <v>247.1</v>
      </c>
      <c r="O1553">
        <v>105</v>
      </c>
      <c r="P1553">
        <v>11.12</v>
      </c>
      <c r="Q1553">
        <v>13.2</v>
      </c>
      <c r="R1553">
        <v>4</v>
      </c>
      <c r="S1553">
        <v>3.56</v>
      </c>
      <c r="T1553">
        <v>1</v>
      </c>
      <c r="U1553" t="s">
        <v>22</v>
      </c>
      <c r="V1553">
        <f>IF(tbl_Customers[[#This Row],[churn]] = "yes", 1, 0)</f>
        <v>0</v>
      </c>
      <c r="W1553" t="str">
        <f>IF(tbl_Customers[[#This Row],[number_customer_service_calls]] &lt;= 1, "0-1 Calls", IF(tbl_Customers[[#This Row],[number_customer_service_calls]] &lt;= 3, "2-3 Calls", IF(tbl_Customers[[#This Row],[number_customer_service_calls]] &lt;=5, "4-5 Calls", "6+ Calls")))</f>
        <v>0-1 Calls</v>
      </c>
      <c r="X1553" t="str">
        <f>IF(tbl_Customers[[#This Row],[account_length]] &lt;= 50, "0-50", IF(tbl_Customers[[#This Row],[account_length]] &lt;=100, "51-100", IF(tbl_Customers[[#This Row],[account_length]] &lt;= 150, "101-150", "151+")))</f>
        <v>51-100</v>
      </c>
      <c r="Y1553" t="str">
        <f>IF(tbl_Customers[[#This Row],[total_intl_charge]] &lt;= 3, "Low Charges", "High Charges")</f>
        <v>High Charges</v>
      </c>
      <c r="Z1553" t="str">
        <f>IF(tbl_Customers[[#This Row],[total_eve_calls]]&lt;=80,"Low Calls",
IF(tbl_Customers[[#This Row],[total_eve_calls]]&lt;=120,"Medium Calls","High Calls"))</f>
        <v>Medium Calls</v>
      </c>
      <c r="AA1553" t="str">
        <f>IF(tbl_Customers[[#This Row],[total_eve_charge]]&lt;=15,"Low Charges",
IF(tbl_Customers[[#This Row],[total_eve_charge]]&lt;=20,"Medium Charges","High Charges"))</f>
        <v>Low Charges</v>
      </c>
      <c r="AB15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3" t="str">
        <f>IF(tbl_Customers[[#This Row],[number_vmail_messages]] = 0, "No Usage", IF(tbl_Customers[[#This Row],[number_vmail_messages]] &lt;= 20, "Low Usage", IF(tbl_Customers[[#This Row],[number_vmail_messages]] &lt;= 40, "Medium Usgae", "High Usage")))</f>
        <v>No Usage</v>
      </c>
      <c r="AD1553" t="str">
        <f>IF(tbl_Customers[[#This Row],[total_day_minutes]]&lt;=150,"Low Usage", IF(tbl_Customers[[#This Row],[total_day_minutes]]&lt;=200,"Medium Usage", IF(tbl_Customers[[#This Row],[total_day_minutes]]&lt;=250,"High Usage","Very High Usage")))</f>
        <v>High Usage</v>
      </c>
      <c r="AE1553" t="str">
        <f>IF(tbl_Customers[[#This Row],[total_intl_calls]]&lt;=5,"Low Calls", IF(tbl_Customers[[#This Row],[total_intl_calls]]&lt;=10, "Medium Calls", "High Calls"))</f>
        <v>Low Calls</v>
      </c>
      <c r="AF15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53" s="36" t="str">
        <f>IF(tbl_Customers[[#This Row],[Churn_Risk_Score]]&gt;=10,"High Risk", IF(tbl_Customers[[#This Row],[Churn_Risk_Score]]&gt;=5,"Medium Risk","Low Risk"))</f>
        <v>Low Risk</v>
      </c>
    </row>
    <row r="1554" spans="1:33" x14ac:dyDescent="0.35">
      <c r="A1554">
        <v>1553</v>
      </c>
      <c r="B1554" t="s">
        <v>52</v>
      </c>
      <c r="C1554">
        <v>87</v>
      </c>
      <c r="D1554" t="s">
        <v>28</v>
      </c>
      <c r="E1554" t="s">
        <v>22</v>
      </c>
      <c r="F1554" t="s">
        <v>23</v>
      </c>
      <c r="G1554">
        <v>22</v>
      </c>
      <c r="H1554">
        <v>240.8</v>
      </c>
      <c r="I1554">
        <v>102</v>
      </c>
      <c r="J1554">
        <v>40.94</v>
      </c>
      <c r="K1554">
        <v>75.900000000000006</v>
      </c>
      <c r="L1554">
        <v>106</v>
      </c>
      <c r="M1554">
        <v>6.45</v>
      </c>
      <c r="N1554">
        <v>224.6</v>
      </c>
      <c r="O1554">
        <v>115</v>
      </c>
      <c r="P1554">
        <v>10.11</v>
      </c>
      <c r="Q1554">
        <v>7.1</v>
      </c>
      <c r="R1554">
        <v>3</v>
      </c>
      <c r="S1554">
        <v>1.92</v>
      </c>
      <c r="T1554">
        <v>2</v>
      </c>
      <c r="U1554" t="s">
        <v>22</v>
      </c>
      <c r="V1554">
        <f>IF(tbl_Customers[[#This Row],[churn]] = "yes", 1, 0)</f>
        <v>0</v>
      </c>
      <c r="W1554" t="str">
        <f>IF(tbl_Customers[[#This Row],[number_customer_service_calls]] &lt;= 1, "0-1 Calls", IF(tbl_Customers[[#This Row],[number_customer_service_calls]] &lt;= 3, "2-3 Calls", IF(tbl_Customers[[#This Row],[number_customer_service_calls]] &lt;=5, "4-5 Calls", "6+ Calls")))</f>
        <v>2-3 Calls</v>
      </c>
      <c r="X1554" t="str">
        <f>IF(tbl_Customers[[#This Row],[account_length]] &lt;= 50, "0-50", IF(tbl_Customers[[#This Row],[account_length]] &lt;=100, "51-100", IF(tbl_Customers[[#This Row],[account_length]] &lt;= 150, "101-150", "151+")))</f>
        <v>51-100</v>
      </c>
      <c r="Y1554" t="str">
        <f>IF(tbl_Customers[[#This Row],[total_intl_charge]] &lt;= 3, "Low Charges", "High Charges")</f>
        <v>Low Charges</v>
      </c>
      <c r="Z1554" t="str">
        <f>IF(tbl_Customers[[#This Row],[total_eve_calls]]&lt;=80,"Low Calls",
IF(tbl_Customers[[#This Row],[total_eve_calls]]&lt;=120,"Medium Calls","High Calls"))</f>
        <v>Medium Calls</v>
      </c>
      <c r="AA1554" t="str">
        <f>IF(tbl_Customers[[#This Row],[total_eve_charge]]&lt;=15,"Low Charges",
IF(tbl_Customers[[#This Row],[total_eve_charge]]&lt;=20,"Medium Charges","High Charges"))</f>
        <v>Low Charges</v>
      </c>
      <c r="AB15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4" t="str">
        <f>IF(tbl_Customers[[#This Row],[number_vmail_messages]] = 0, "No Usage", IF(tbl_Customers[[#This Row],[number_vmail_messages]] &lt;= 20, "Low Usage", IF(tbl_Customers[[#This Row],[number_vmail_messages]] &lt;= 40, "Medium Usgae", "High Usage")))</f>
        <v>Medium Usgae</v>
      </c>
      <c r="AD1554" t="str">
        <f>IF(tbl_Customers[[#This Row],[total_day_minutes]]&lt;=150,"Low Usage", IF(tbl_Customers[[#This Row],[total_day_minutes]]&lt;=200,"Medium Usage", IF(tbl_Customers[[#This Row],[total_day_minutes]]&lt;=250,"High Usage","Very High Usage")))</f>
        <v>High Usage</v>
      </c>
      <c r="AE1554" t="str">
        <f>IF(tbl_Customers[[#This Row],[total_intl_calls]]&lt;=5,"Low Calls", IF(tbl_Customers[[#This Row],[total_intl_calls]]&lt;=10, "Medium Calls", "High Calls"))</f>
        <v>Low Calls</v>
      </c>
      <c r="AF15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54" s="36" t="str">
        <f>IF(tbl_Customers[[#This Row],[Churn_Risk_Score]]&gt;=10,"High Risk", IF(tbl_Customers[[#This Row],[Churn_Risk_Score]]&gt;=5,"Medium Risk","Low Risk"))</f>
        <v>Low Risk</v>
      </c>
    </row>
    <row r="1555" spans="1:33" x14ac:dyDescent="0.35">
      <c r="A1555">
        <v>1554</v>
      </c>
      <c r="B1555" t="s">
        <v>31</v>
      </c>
      <c r="C1555">
        <v>52</v>
      </c>
      <c r="D1555" t="s">
        <v>28</v>
      </c>
      <c r="E1555" t="s">
        <v>22</v>
      </c>
      <c r="F1555" t="s">
        <v>23</v>
      </c>
      <c r="G1555">
        <v>21</v>
      </c>
      <c r="H1555">
        <v>195.7</v>
      </c>
      <c r="I1555">
        <v>119</v>
      </c>
      <c r="J1555">
        <v>33.270000000000003</v>
      </c>
      <c r="K1555">
        <v>106.2</v>
      </c>
      <c r="L1555">
        <v>95</v>
      </c>
      <c r="M1555">
        <v>9.0299999999999994</v>
      </c>
      <c r="N1555">
        <v>157.4</v>
      </c>
      <c r="O1555">
        <v>94</v>
      </c>
      <c r="P1555">
        <v>7.08</v>
      </c>
      <c r="Q1555">
        <v>5.3</v>
      </c>
      <c r="R1555">
        <v>3</v>
      </c>
      <c r="S1555">
        <v>1.43</v>
      </c>
      <c r="T1555">
        <v>2</v>
      </c>
      <c r="U1555" t="s">
        <v>22</v>
      </c>
      <c r="V1555">
        <f>IF(tbl_Customers[[#This Row],[churn]] = "yes", 1, 0)</f>
        <v>0</v>
      </c>
      <c r="W1555" t="str">
        <f>IF(tbl_Customers[[#This Row],[number_customer_service_calls]] &lt;= 1, "0-1 Calls", IF(tbl_Customers[[#This Row],[number_customer_service_calls]] &lt;= 3, "2-3 Calls", IF(tbl_Customers[[#This Row],[number_customer_service_calls]] &lt;=5, "4-5 Calls", "6+ Calls")))</f>
        <v>2-3 Calls</v>
      </c>
      <c r="X1555" t="str">
        <f>IF(tbl_Customers[[#This Row],[account_length]] &lt;= 50, "0-50", IF(tbl_Customers[[#This Row],[account_length]] &lt;=100, "51-100", IF(tbl_Customers[[#This Row],[account_length]] &lt;= 150, "101-150", "151+")))</f>
        <v>51-100</v>
      </c>
      <c r="Y1555" t="str">
        <f>IF(tbl_Customers[[#This Row],[total_intl_charge]] &lt;= 3, "Low Charges", "High Charges")</f>
        <v>Low Charges</v>
      </c>
      <c r="Z1555" t="str">
        <f>IF(tbl_Customers[[#This Row],[total_eve_calls]]&lt;=80,"Low Calls",
IF(tbl_Customers[[#This Row],[total_eve_calls]]&lt;=120,"Medium Calls","High Calls"))</f>
        <v>Medium Calls</v>
      </c>
      <c r="AA1555" t="str">
        <f>IF(tbl_Customers[[#This Row],[total_eve_charge]]&lt;=15,"Low Charges",
IF(tbl_Customers[[#This Row],[total_eve_charge]]&lt;=20,"Medium Charges","High Charges"))</f>
        <v>Low Charges</v>
      </c>
      <c r="AB15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5" t="str">
        <f>IF(tbl_Customers[[#This Row],[number_vmail_messages]] = 0, "No Usage", IF(tbl_Customers[[#This Row],[number_vmail_messages]] &lt;= 20, "Low Usage", IF(tbl_Customers[[#This Row],[number_vmail_messages]] &lt;= 40, "Medium Usgae", "High Usage")))</f>
        <v>Medium Usgae</v>
      </c>
      <c r="AD1555" t="str">
        <f>IF(tbl_Customers[[#This Row],[total_day_minutes]]&lt;=150,"Low Usage", IF(tbl_Customers[[#This Row],[total_day_minutes]]&lt;=200,"Medium Usage", IF(tbl_Customers[[#This Row],[total_day_minutes]]&lt;=250,"High Usage","Very High Usage")))</f>
        <v>Medium Usage</v>
      </c>
      <c r="AE1555" t="str">
        <f>IF(tbl_Customers[[#This Row],[total_intl_calls]]&lt;=5,"Low Calls", IF(tbl_Customers[[#This Row],[total_intl_calls]]&lt;=10, "Medium Calls", "High Calls"))</f>
        <v>Low Calls</v>
      </c>
      <c r="AF15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55" s="36" t="str">
        <f>IF(tbl_Customers[[#This Row],[Churn_Risk_Score]]&gt;=10,"High Risk", IF(tbl_Customers[[#This Row],[Churn_Risk_Score]]&gt;=5,"Medium Risk","Low Risk"))</f>
        <v>Low Risk</v>
      </c>
    </row>
    <row r="1556" spans="1:33" x14ac:dyDescent="0.35">
      <c r="A1556">
        <v>1555</v>
      </c>
      <c r="B1556" t="s">
        <v>59</v>
      </c>
      <c r="C1556">
        <v>97</v>
      </c>
      <c r="D1556" t="s">
        <v>25</v>
      </c>
      <c r="E1556" t="s">
        <v>22</v>
      </c>
      <c r="F1556" t="s">
        <v>22</v>
      </c>
      <c r="G1556">
        <v>0</v>
      </c>
      <c r="H1556">
        <v>276.10000000000002</v>
      </c>
      <c r="I1556">
        <v>82</v>
      </c>
      <c r="J1556">
        <v>46.94</v>
      </c>
      <c r="K1556">
        <v>201.1</v>
      </c>
      <c r="L1556">
        <v>106</v>
      </c>
      <c r="M1556">
        <v>17.09</v>
      </c>
      <c r="N1556">
        <v>231.3</v>
      </c>
      <c r="O1556">
        <v>73</v>
      </c>
      <c r="P1556">
        <v>10.41</v>
      </c>
      <c r="Q1556">
        <v>8.9</v>
      </c>
      <c r="R1556">
        <v>4</v>
      </c>
      <c r="S1556">
        <v>2.4</v>
      </c>
      <c r="T1556">
        <v>0</v>
      </c>
      <c r="U1556" t="s">
        <v>23</v>
      </c>
      <c r="V1556">
        <f>IF(tbl_Customers[[#This Row],[churn]] = "yes", 1, 0)</f>
        <v>1</v>
      </c>
      <c r="W1556" t="str">
        <f>IF(tbl_Customers[[#This Row],[number_customer_service_calls]] &lt;= 1, "0-1 Calls", IF(tbl_Customers[[#This Row],[number_customer_service_calls]] &lt;= 3, "2-3 Calls", IF(tbl_Customers[[#This Row],[number_customer_service_calls]] &lt;=5, "4-5 Calls", "6+ Calls")))</f>
        <v>0-1 Calls</v>
      </c>
      <c r="X1556" t="str">
        <f>IF(tbl_Customers[[#This Row],[account_length]] &lt;= 50, "0-50", IF(tbl_Customers[[#This Row],[account_length]] &lt;=100, "51-100", IF(tbl_Customers[[#This Row],[account_length]] &lt;= 150, "101-150", "151+")))</f>
        <v>51-100</v>
      </c>
      <c r="Y1556" t="str">
        <f>IF(tbl_Customers[[#This Row],[total_intl_charge]] &lt;= 3, "Low Charges", "High Charges")</f>
        <v>Low Charges</v>
      </c>
      <c r="Z1556" t="str">
        <f>IF(tbl_Customers[[#This Row],[total_eve_calls]]&lt;=80,"Low Calls",
IF(tbl_Customers[[#This Row],[total_eve_calls]]&lt;=120,"Medium Calls","High Calls"))</f>
        <v>Medium Calls</v>
      </c>
      <c r="AA1556" t="str">
        <f>IF(tbl_Customers[[#This Row],[total_eve_charge]]&lt;=15,"Low Charges",
IF(tbl_Customers[[#This Row],[total_eve_charge]]&lt;=20,"Medium Charges","High Charges"))</f>
        <v>Medium Charges</v>
      </c>
      <c r="AB15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6" t="str">
        <f>IF(tbl_Customers[[#This Row],[number_vmail_messages]] = 0, "No Usage", IF(tbl_Customers[[#This Row],[number_vmail_messages]] &lt;= 20, "Low Usage", IF(tbl_Customers[[#This Row],[number_vmail_messages]] &lt;= 40, "Medium Usgae", "High Usage")))</f>
        <v>No Usage</v>
      </c>
      <c r="AD1556" t="str">
        <f>IF(tbl_Customers[[#This Row],[total_day_minutes]]&lt;=150,"Low Usage", IF(tbl_Customers[[#This Row],[total_day_minutes]]&lt;=200,"Medium Usage", IF(tbl_Customers[[#This Row],[total_day_minutes]]&lt;=250,"High Usage","Very High Usage")))</f>
        <v>Very High Usage</v>
      </c>
      <c r="AE1556" t="str">
        <f>IF(tbl_Customers[[#This Row],[total_intl_calls]]&lt;=5,"Low Calls", IF(tbl_Customers[[#This Row],[total_intl_calls]]&lt;=10, "Medium Calls", "High Calls"))</f>
        <v>Low Calls</v>
      </c>
      <c r="AF15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56" s="36" t="str">
        <f>IF(tbl_Customers[[#This Row],[Churn_Risk_Score]]&gt;=10,"High Risk", IF(tbl_Customers[[#This Row],[Churn_Risk_Score]]&gt;=5,"Medium Risk","Low Risk"))</f>
        <v>Medium Risk</v>
      </c>
    </row>
    <row r="1557" spans="1:33" x14ac:dyDescent="0.35">
      <c r="A1557">
        <v>1556</v>
      </c>
      <c r="B1557" t="s">
        <v>62</v>
      </c>
      <c r="C1557">
        <v>105</v>
      </c>
      <c r="D1557" t="s">
        <v>25</v>
      </c>
      <c r="E1557" t="s">
        <v>22</v>
      </c>
      <c r="F1557" t="s">
        <v>22</v>
      </c>
      <c r="G1557">
        <v>0</v>
      </c>
      <c r="H1557">
        <v>166.1</v>
      </c>
      <c r="I1557">
        <v>93</v>
      </c>
      <c r="J1557">
        <v>28.24</v>
      </c>
      <c r="K1557">
        <v>175.9</v>
      </c>
      <c r="L1557">
        <v>106</v>
      </c>
      <c r="M1557">
        <v>14.95</v>
      </c>
      <c r="N1557">
        <v>243.5</v>
      </c>
      <c r="O1557">
        <v>55</v>
      </c>
      <c r="P1557">
        <v>10.96</v>
      </c>
      <c r="Q1557">
        <v>16.2</v>
      </c>
      <c r="R1557">
        <v>3</v>
      </c>
      <c r="S1557">
        <v>4.37</v>
      </c>
      <c r="T1557">
        <v>2</v>
      </c>
      <c r="U1557" t="s">
        <v>22</v>
      </c>
      <c r="V1557">
        <f>IF(tbl_Customers[[#This Row],[churn]] = "yes", 1, 0)</f>
        <v>0</v>
      </c>
      <c r="W1557" t="str">
        <f>IF(tbl_Customers[[#This Row],[number_customer_service_calls]] &lt;= 1, "0-1 Calls", IF(tbl_Customers[[#This Row],[number_customer_service_calls]] &lt;= 3, "2-3 Calls", IF(tbl_Customers[[#This Row],[number_customer_service_calls]] &lt;=5, "4-5 Calls", "6+ Calls")))</f>
        <v>2-3 Calls</v>
      </c>
      <c r="X1557" t="str">
        <f>IF(tbl_Customers[[#This Row],[account_length]] &lt;= 50, "0-50", IF(tbl_Customers[[#This Row],[account_length]] &lt;=100, "51-100", IF(tbl_Customers[[#This Row],[account_length]] &lt;= 150, "101-150", "151+")))</f>
        <v>101-150</v>
      </c>
      <c r="Y1557" t="str">
        <f>IF(tbl_Customers[[#This Row],[total_intl_charge]] &lt;= 3, "Low Charges", "High Charges")</f>
        <v>High Charges</v>
      </c>
      <c r="Z1557" t="str">
        <f>IF(tbl_Customers[[#This Row],[total_eve_calls]]&lt;=80,"Low Calls",
IF(tbl_Customers[[#This Row],[total_eve_calls]]&lt;=120,"Medium Calls","High Calls"))</f>
        <v>Medium Calls</v>
      </c>
      <c r="AA1557" t="str">
        <f>IF(tbl_Customers[[#This Row],[total_eve_charge]]&lt;=15,"Low Charges",
IF(tbl_Customers[[#This Row],[total_eve_charge]]&lt;=20,"Medium Charges","High Charges"))</f>
        <v>Low Charges</v>
      </c>
      <c r="AB15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7" t="str">
        <f>IF(tbl_Customers[[#This Row],[number_vmail_messages]] = 0, "No Usage", IF(tbl_Customers[[#This Row],[number_vmail_messages]] &lt;= 20, "Low Usage", IF(tbl_Customers[[#This Row],[number_vmail_messages]] &lt;= 40, "Medium Usgae", "High Usage")))</f>
        <v>No Usage</v>
      </c>
      <c r="AD1557" t="str">
        <f>IF(tbl_Customers[[#This Row],[total_day_minutes]]&lt;=150,"Low Usage", IF(tbl_Customers[[#This Row],[total_day_minutes]]&lt;=200,"Medium Usage", IF(tbl_Customers[[#This Row],[total_day_minutes]]&lt;=250,"High Usage","Very High Usage")))</f>
        <v>Medium Usage</v>
      </c>
      <c r="AE1557" t="str">
        <f>IF(tbl_Customers[[#This Row],[total_intl_calls]]&lt;=5,"Low Calls", IF(tbl_Customers[[#This Row],[total_intl_calls]]&lt;=10, "Medium Calls", "High Calls"))</f>
        <v>Low Calls</v>
      </c>
      <c r="AF15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57" s="36" t="str">
        <f>IF(tbl_Customers[[#This Row],[Churn_Risk_Score]]&gt;=10,"High Risk", IF(tbl_Customers[[#This Row],[Churn_Risk_Score]]&gt;=5,"Medium Risk","Low Risk"))</f>
        <v>Low Risk</v>
      </c>
    </row>
    <row r="1558" spans="1:33" x14ac:dyDescent="0.35">
      <c r="A1558">
        <v>1557</v>
      </c>
      <c r="B1558" t="s">
        <v>43</v>
      </c>
      <c r="C1558">
        <v>77</v>
      </c>
      <c r="D1558" t="s">
        <v>28</v>
      </c>
      <c r="E1558" t="s">
        <v>22</v>
      </c>
      <c r="F1558" t="s">
        <v>23</v>
      </c>
      <c r="G1558">
        <v>28</v>
      </c>
      <c r="H1558">
        <v>135.9</v>
      </c>
      <c r="I1558">
        <v>117</v>
      </c>
      <c r="J1558">
        <v>23.1</v>
      </c>
      <c r="K1558">
        <v>244.5</v>
      </c>
      <c r="L1558">
        <v>102</v>
      </c>
      <c r="M1558">
        <v>20.78</v>
      </c>
      <c r="N1558">
        <v>207.5</v>
      </c>
      <c r="O1558">
        <v>74</v>
      </c>
      <c r="P1558">
        <v>9.34</v>
      </c>
      <c r="Q1558">
        <v>11.5</v>
      </c>
      <c r="R1558">
        <v>3</v>
      </c>
      <c r="S1558">
        <v>3.11</v>
      </c>
      <c r="T1558">
        <v>4</v>
      </c>
      <c r="U1558" t="s">
        <v>23</v>
      </c>
      <c r="V1558">
        <f>IF(tbl_Customers[[#This Row],[churn]] = "yes", 1, 0)</f>
        <v>1</v>
      </c>
      <c r="W1558" t="str">
        <f>IF(tbl_Customers[[#This Row],[number_customer_service_calls]] &lt;= 1, "0-1 Calls", IF(tbl_Customers[[#This Row],[number_customer_service_calls]] &lt;= 3, "2-3 Calls", IF(tbl_Customers[[#This Row],[number_customer_service_calls]] &lt;=5, "4-5 Calls", "6+ Calls")))</f>
        <v>4-5 Calls</v>
      </c>
      <c r="X1558" t="str">
        <f>IF(tbl_Customers[[#This Row],[account_length]] &lt;= 50, "0-50", IF(tbl_Customers[[#This Row],[account_length]] &lt;=100, "51-100", IF(tbl_Customers[[#This Row],[account_length]] &lt;= 150, "101-150", "151+")))</f>
        <v>51-100</v>
      </c>
      <c r="Y1558" t="str">
        <f>IF(tbl_Customers[[#This Row],[total_intl_charge]] &lt;= 3, "Low Charges", "High Charges")</f>
        <v>High Charges</v>
      </c>
      <c r="Z1558" t="str">
        <f>IF(tbl_Customers[[#This Row],[total_eve_calls]]&lt;=80,"Low Calls",
IF(tbl_Customers[[#This Row],[total_eve_calls]]&lt;=120,"Medium Calls","High Calls"))</f>
        <v>Medium Calls</v>
      </c>
      <c r="AA1558" t="str">
        <f>IF(tbl_Customers[[#This Row],[total_eve_charge]]&lt;=15,"Low Charges",
IF(tbl_Customers[[#This Row],[total_eve_charge]]&lt;=20,"Medium Charges","High Charges"))</f>
        <v>High Charges</v>
      </c>
      <c r="AB15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8" t="str">
        <f>IF(tbl_Customers[[#This Row],[number_vmail_messages]] = 0, "No Usage", IF(tbl_Customers[[#This Row],[number_vmail_messages]] &lt;= 20, "Low Usage", IF(tbl_Customers[[#This Row],[number_vmail_messages]] &lt;= 40, "Medium Usgae", "High Usage")))</f>
        <v>Medium Usgae</v>
      </c>
      <c r="AD1558" t="str">
        <f>IF(tbl_Customers[[#This Row],[total_day_minutes]]&lt;=150,"Low Usage", IF(tbl_Customers[[#This Row],[total_day_minutes]]&lt;=200,"Medium Usage", IF(tbl_Customers[[#This Row],[total_day_minutes]]&lt;=250,"High Usage","Very High Usage")))</f>
        <v>Low Usage</v>
      </c>
      <c r="AE1558" t="str">
        <f>IF(tbl_Customers[[#This Row],[total_intl_calls]]&lt;=5,"Low Calls", IF(tbl_Customers[[#This Row],[total_intl_calls]]&lt;=10, "Medium Calls", "High Calls"))</f>
        <v>Low Calls</v>
      </c>
      <c r="AF15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58" s="36" t="str">
        <f>IF(tbl_Customers[[#This Row],[Churn_Risk_Score]]&gt;=10,"High Risk", IF(tbl_Customers[[#This Row],[Churn_Risk_Score]]&gt;=5,"Medium Risk","Low Risk"))</f>
        <v>Medium Risk</v>
      </c>
    </row>
    <row r="1559" spans="1:33" x14ac:dyDescent="0.35">
      <c r="A1559">
        <v>1558</v>
      </c>
      <c r="B1559" t="s">
        <v>58</v>
      </c>
      <c r="C1559">
        <v>80</v>
      </c>
      <c r="D1559" t="s">
        <v>21</v>
      </c>
      <c r="E1559" t="s">
        <v>23</v>
      </c>
      <c r="F1559" t="s">
        <v>22</v>
      </c>
      <c r="G1559">
        <v>0</v>
      </c>
      <c r="H1559">
        <v>189.1</v>
      </c>
      <c r="I1559">
        <v>122</v>
      </c>
      <c r="J1559">
        <v>32.15</v>
      </c>
      <c r="K1559">
        <v>223.2</v>
      </c>
      <c r="L1559">
        <v>92</v>
      </c>
      <c r="M1559">
        <v>18.97</v>
      </c>
      <c r="N1559">
        <v>269</v>
      </c>
      <c r="O1559">
        <v>116</v>
      </c>
      <c r="P1559">
        <v>12.11</v>
      </c>
      <c r="Q1559">
        <v>13.9</v>
      </c>
      <c r="R1559">
        <v>3</v>
      </c>
      <c r="S1559">
        <v>3.75</v>
      </c>
      <c r="T1559">
        <v>2</v>
      </c>
      <c r="U1559" t="s">
        <v>23</v>
      </c>
      <c r="V1559">
        <f>IF(tbl_Customers[[#This Row],[churn]] = "yes", 1, 0)</f>
        <v>1</v>
      </c>
      <c r="W1559" t="str">
        <f>IF(tbl_Customers[[#This Row],[number_customer_service_calls]] &lt;= 1, "0-1 Calls", IF(tbl_Customers[[#This Row],[number_customer_service_calls]] &lt;= 3, "2-3 Calls", IF(tbl_Customers[[#This Row],[number_customer_service_calls]] &lt;=5, "4-5 Calls", "6+ Calls")))</f>
        <v>2-3 Calls</v>
      </c>
      <c r="X1559" t="str">
        <f>IF(tbl_Customers[[#This Row],[account_length]] &lt;= 50, "0-50", IF(tbl_Customers[[#This Row],[account_length]] &lt;=100, "51-100", IF(tbl_Customers[[#This Row],[account_length]] &lt;= 150, "101-150", "151+")))</f>
        <v>51-100</v>
      </c>
      <c r="Y1559" t="str">
        <f>IF(tbl_Customers[[#This Row],[total_intl_charge]] &lt;= 3, "Low Charges", "High Charges")</f>
        <v>High Charges</v>
      </c>
      <c r="Z1559" t="str">
        <f>IF(tbl_Customers[[#This Row],[total_eve_calls]]&lt;=80,"Low Calls",
IF(tbl_Customers[[#This Row],[total_eve_calls]]&lt;=120,"Medium Calls","High Calls"))</f>
        <v>Medium Calls</v>
      </c>
      <c r="AA1559" t="str">
        <f>IF(tbl_Customers[[#This Row],[total_eve_charge]]&lt;=15,"Low Charges",
IF(tbl_Customers[[#This Row],[total_eve_charge]]&lt;=20,"Medium Charges","High Charges"))</f>
        <v>Medium Charges</v>
      </c>
      <c r="AB15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9" t="str">
        <f>IF(tbl_Customers[[#This Row],[number_vmail_messages]] = 0, "No Usage", IF(tbl_Customers[[#This Row],[number_vmail_messages]] &lt;= 20, "Low Usage", IF(tbl_Customers[[#This Row],[number_vmail_messages]] &lt;= 40, "Medium Usgae", "High Usage")))</f>
        <v>No Usage</v>
      </c>
      <c r="AD1559" t="str">
        <f>IF(tbl_Customers[[#This Row],[total_day_minutes]]&lt;=150,"Low Usage", IF(tbl_Customers[[#This Row],[total_day_minutes]]&lt;=200,"Medium Usage", IF(tbl_Customers[[#This Row],[total_day_minutes]]&lt;=250,"High Usage","Very High Usage")))</f>
        <v>Medium Usage</v>
      </c>
      <c r="AE1559" t="str">
        <f>IF(tbl_Customers[[#This Row],[total_intl_calls]]&lt;=5,"Low Calls", IF(tbl_Customers[[#This Row],[total_intl_calls]]&lt;=10, "Medium Calls", "High Calls"))</f>
        <v>Low Calls</v>
      </c>
      <c r="AF15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59" s="36" t="str">
        <f>IF(tbl_Customers[[#This Row],[Churn_Risk_Score]]&gt;=10,"High Risk", IF(tbl_Customers[[#This Row],[Churn_Risk_Score]]&gt;=5,"Medium Risk","Low Risk"))</f>
        <v>Medium Risk</v>
      </c>
    </row>
    <row r="1560" spans="1:33" x14ac:dyDescent="0.35">
      <c r="A1560">
        <v>1559</v>
      </c>
      <c r="B1560" t="s">
        <v>46</v>
      </c>
      <c r="C1560">
        <v>120</v>
      </c>
      <c r="D1560" t="s">
        <v>28</v>
      </c>
      <c r="E1560" t="s">
        <v>22</v>
      </c>
      <c r="F1560" t="s">
        <v>23</v>
      </c>
      <c r="G1560">
        <v>43</v>
      </c>
      <c r="H1560">
        <v>177.9</v>
      </c>
      <c r="I1560">
        <v>117</v>
      </c>
      <c r="J1560">
        <v>30.24</v>
      </c>
      <c r="K1560">
        <v>175.1</v>
      </c>
      <c r="L1560">
        <v>70</v>
      </c>
      <c r="M1560">
        <v>14.88</v>
      </c>
      <c r="N1560">
        <v>161.30000000000001</v>
      </c>
      <c r="O1560">
        <v>117</v>
      </c>
      <c r="P1560">
        <v>7.26</v>
      </c>
      <c r="Q1560">
        <v>11.5</v>
      </c>
      <c r="R1560">
        <v>4</v>
      </c>
      <c r="S1560">
        <v>3.11</v>
      </c>
      <c r="T1560">
        <v>1</v>
      </c>
      <c r="U1560" t="s">
        <v>22</v>
      </c>
      <c r="V1560">
        <f>IF(tbl_Customers[[#This Row],[churn]] = "yes", 1, 0)</f>
        <v>0</v>
      </c>
      <c r="W1560" t="str">
        <f>IF(tbl_Customers[[#This Row],[number_customer_service_calls]] &lt;= 1, "0-1 Calls", IF(tbl_Customers[[#This Row],[number_customer_service_calls]] &lt;= 3, "2-3 Calls", IF(tbl_Customers[[#This Row],[number_customer_service_calls]] &lt;=5, "4-5 Calls", "6+ Calls")))</f>
        <v>0-1 Calls</v>
      </c>
      <c r="X1560" t="str">
        <f>IF(tbl_Customers[[#This Row],[account_length]] &lt;= 50, "0-50", IF(tbl_Customers[[#This Row],[account_length]] &lt;=100, "51-100", IF(tbl_Customers[[#This Row],[account_length]] &lt;= 150, "101-150", "151+")))</f>
        <v>101-150</v>
      </c>
      <c r="Y1560" t="str">
        <f>IF(tbl_Customers[[#This Row],[total_intl_charge]] &lt;= 3, "Low Charges", "High Charges")</f>
        <v>High Charges</v>
      </c>
      <c r="Z1560" t="str">
        <f>IF(tbl_Customers[[#This Row],[total_eve_calls]]&lt;=80,"Low Calls",
IF(tbl_Customers[[#This Row],[total_eve_calls]]&lt;=120,"Medium Calls","High Calls"))</f>
        <v>Low Calls</v>
      </c>
      <c r="AA1560" t="str">
        <f>IF(tbl_Customers[[#This Row],[total_eve_charge]]&lt;=15,"Low Charges",
IF(tbl_Customers[[#This Row],[total_eve_charge]]&lt;=20,"Medium Charges","High Charges"))</f>
        <v>Low Charges</v>
      </c>
      <c r="AB15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0" t="str">
        <f>IF(tbl_Customers[[#This Row],[number_vmail_messages]] = 0, "No Usage", IF(tbl_Customers[[#This Row],[number_vmail_messages]] &lt;= 20, "Low Usage", IF(tbl_Customers[[#This Row],[number_vmail_messages]] &lt;= 40, "Medium Usgae", "High Usage")))</f>
        <v>High Usage</v>
      </c>
      <c r="AD1560" t="str">
        <f>IF(tbl_Customers[[#This Row],[total_day_minutes]]&lt;=150,"Low Usage", IF(tbl_Customers[[#This Row],[total_day_minutes]]&lt;=200,"Medium Usage", IF(tbl_Customers[[#This Row],[total_day_minutes]]&lt;=250,"High Usage","Very High Usage")))</f>
        <v>Medium Usage</v>
      </c>
      <c r="AE1560" t="str">
        <f>IF(tbl_Customers[[#This Row],[total_intl_calls]]&lt;=5,"Low Calls", IF(tbl_Customers[[#This Row],[total_intl_calls]]&lt;=10, "Medium Calls", "High Calls"))</f>
        <v>Low Calls</v>
      </c>
      <c r="AF15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60" s="36" t="str">
        <f>IF(tbl_Customers[[#This Row],[Churn_Risk_Score]]&gt;=10,"High Risk", IF(tbl_Customers[[#This Row],[Churn_Risk_Score]]&gt;=5,"Medium Risk","Low Risk"))</f>
        <v>Low Risk</v>
      </c>
    </row>
    <row r="1561" spans="1:33" x14ac:dyDescent="0.35">
      <c r="A1561">
        <v>1560</v>
      </c>
      <c r="B1561" t="s">
        <v>44</v>
      </c>
      <c r="C1561">
        <v>54</v>
      </c>
      <c r="D1561" t="s">
        <v>25</v>
      </c>
      <c r="E1561" t="s">
        <v>22</v>
      </c>
      <c r="F1561" t="s">
        <v>23</v>
      </c>
      <c r="G1561">
        <v>39</v>
      </c>
      <c r="H1561">
        <v>143.9</v>
      </c>
      <c r="I1561">
        <v>73</v>
      </c>
      <c r="J1561">
        <v>24.46</v>
      </c>
      <c r="K1561">
        <v>210.3</v>
      </c>
      <c r="L1561">
        <v>117</v>
      </c>
      <c r="M1561">
        <v>17.88</v>
      </c>
      <c r="N1561">
        <v>129.19999999999999</v>
      </c>
      <c r="O1561">
        <v>117</v>
      </c>
      <c r="P1561">
        <v>5.81</v>
      </c>
      <c r="Q1561">
        <v>12.5</v>
      </c>
      <c r="R1561">
        <v>8</v>
      </c>
      <c r="S1561">
        <v>3.38</v>
      </c>
      <c r="T1561">
        <v>2</v>
      </c>
      <c r="U1561" t="s">
        <v>22</v>
      </c>
      <c r="V1561">
        <f>IF(tbl_Customers[[#This Row],[churn]] = "yes", 1, 0)</f>
        <v>0</v>
      </c>
      <c r="W1561" t="str">
        <f>IF(tbl_Customers[[#This Row],[number_customer_service_calls]] &lt;= 1, "0-1 Calls", IF(tbl_Customers[[#This Row],[number_customer_service_calls]] &lt;= 3, "2-3 Calls", IF(tbl_Customers[[#This Row],[number_customer_service_calls]] &lt;=5, "4-5 Calls", "6+ Calls")))</f>
        <v>2-3 Calls</v>
      </c>
      <c r="X1561" t="str">
        <f>IF(tbl_Customers[[#This Row],[account_length]] &lt;= 50, "0-50", IF(tbl_Customers[[#This Row],[account_length]] &lt;=100, "51-100", IF(tbl_Customers[[#This Row],[account_length]] &lt;= 150, "101-150", "151+")))</f>
        <v>51-100</v>
      </c>
      <c r="Y1561" t="str">
        <f>IF(tbl_Customers[[#This Row],[total_intl_charge]] &lt;= 3, "Low Charges", "High Charges")</f>
        <v>High Charges</v>
      </c>
      <c r="Z1561" t="str">
        <f>IF(tbl_Customers[[#This Row],[total_eve_calls]]&lt;=80,"Low Calls",
IF(tbl_Customers[[#This Row],[total_eve_calls]]&lt;=120,"Medium Calls","High Calls"))</f>
        <v>Medium Calls</v>
      </c>
      <c r="AA1561" t="str">
        <f>IF(tbl_Customers[[#This Row],[total_eve_charge]]&lt;=15,"Low Charges",
IF(tbl_Customers[[#This Row],[total_eve_charge]]&lt;=20,"Medium Charges","High Charges"))</f>
        <v>Medium Charges</v>
      </c>
      <c r="AB15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1" t="str">
        <f>IF(tbl_Customers[[#This Row],[number_vmail_messages]] = 0, "No Usage", IF(tbl_Customers[[#This Row],[number_vmail_messages]] &lt;= 20, "Low Usage", IF(tbl_Customers[[#This Row],[number_vmail_messages]] &lt;= 40, "Medium Usgae", "High Usage")))</f>
        <v>Medium Usgae</v>
      </c>
      <c r="AD1561" t="str">
        <f>IF(tbl_Customers[[#This Row],[total_day_minutes]]&lt;=150,"Low Usage", IF(tbl_Customers[[#This Row],[total_day_minutes]]&lt;=200,"Medium Usage", IF(tbl_Customers[[#This Row],[total_day_minutes]]&lt;=250,"High Usage","Very High Usage")))</f>
        <v>Low Usage</v>
      </c>
      <c r="AE1561" t="str">
        <f>IF(tbl_Customers[[#This Row],[total_intl_calls]]&lt;=5,"Low Calls", IF(tbl_Customers[[#This Row],[total_intl_calls]]&lt;=10, "Medium Calls", "High Calls"))</f>
        <v>Medium Calls</v>
      </c>
      <c r="AF15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61" s="36" t="str">
        <f>IF(tbl_Customers[[#This Row],[Churn_Risk_Score]]&gt;=10,"High Risk", IF(tbl_Customers[[#This Row],[Churn_Risk_Score]]&gt;=5,"Medium Risk","Low Risk"))</f>
        <v>Low Risk</v>
      </c>
    </row>
    <row r="1562" spans="1:33" x14ac:dyDescent="0.35">
      <c r="A1562">
        <v>1561</v>
      </c>
      <c r="B1562" t="s">
        <v>40</v>
      </c>
      <c r="C1562">
        <v>148</v>
      </c>
      <c r="D1562" t="s">
        <v>28</v>
      </c>
      <c r="E1562" t="s">
        <v>23</v>
      </c>
      <c r="F1562" t="s">
        <v>22</v>
      </c>
      <c r="G1562">
        <v>0</v>
      </c>
      <c r="H1562">
        <v>148.19999999999999</v>
      </c>
      <c r="I1562">
        <v>138</v>
      </c>
      <c r="J1562">
        <v>25.19</v>
      </c>
      <c r="K1562">
        <v>159.6</v>
      </c>
      <c r="L1562">
        <v>123</v>
      </c>
      <c r="M1562">
        <v>13.57</v>
      </c>
      <c r="N1562">
        <v>197.4</v>
      </c>
      <c r="O1562">
        <v>62</v>
      </c>
      <c r="P1562">
        <v>8.8800000000000008</v>
      </c>
      <c r="Q1562">
        <v>8.6</v>
      </c>
      <c r="R1562">
        <v>3</v>
      </c>
      <c r="S1562">
        <v>2.3199999999999998</v>
      </c>
      <c r="T1562">
        <v>2</v>
      </c>
      <c r="U1562" t="s">
        <v>22</v>
      </c>
      <c r="V1562">
        <f>IF(tbl_Customers[[#This Row],[churn]] = "yes", 1, 0)</f>
        <v>0</v>
      </c>
      <c r="W1562" t="str">
        <f>IF(tbl_Customers[[#This Row],[number_customer_service_calls]] &lt;= 1, "0-1 Calls", IF(tbl_Customers[[#This Row],[number_customer_service_calls]] &lt;= 3, "2-3 Calls", IF(tbl_Customers[[#This Row],[number_customer_service_calls]] &lt;=5, "4-5 Calls", "6+ Calls")))</f>
        <v>2-3 Calls</v>
      </c>
      <c r="X1562" t="str">
        <f>IF(tbl_Customers[[#This Row],[account_length]] &lt;= 50, "0-50", IF(tbl_Customers[[#This Row],[account_length]] &lt;=100, "51-100", IF(tbl_Customers[[#This Row],[account_length]] &lt;= 150, "101-150", "151+")))</f>
        <v>101-150</v>
      </c>
      <c r="Y1562" t="str">
        <f>IF(tbl_Customers[[#This Row],[total_intl_charge]] &lt;= 3, "Low Charges", "High Charges")</f>
        <v>Low Charges</v>
      </c>
      <c r="Z1562" t="str">
        <f>IF(tbl_Customers[[#This Row],[total_eve_calls]]&lt;=80,"Low Calls",
IF(tbl_Customers[[#This Row],[total_eve_calls]]&lt;=120,"Medium Calls","High Calls"))</f>
        <v>High Calls</v>
      </c>
      <c r="AA1562" t="str">
        <f>IF(tbl_Customers[[#This Row],[total_eve_charge]]&lt;=15,"Low Charges",
IF(tbl_Customers[[#This Row],[total_eve_charge]]&lt;=20,"Medium Charges","High Charges"))</f>
        <v>Low Charges</v>
      </c>
      <c r="AB15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62" t="str">
        <f>IF(tbl_Customers[[#This Row],[number_vmail_messages]] = 0, "No Usage", IF(tbl_Customers[[#This Row],[number_vmail_messages]] &lt;= 20, "Low Usage", IF(tbl_Customers[[#This Row],[number_vmail_messages]] &lt;= 40, "Medium Usgae", "High Usage")))</f>
        <v>No Usage</v>
      </c>
      <c r="AD1562" t="str">
        <f>IF(tbl_Customers[[#This Row],[total_day_minutes]]&lt;=150,"Low Usage", IF(tbl_Customers[[#This Row],[total_day_minutes]]&lt;=200,"Medium Usage", IF(tbl_Customers[[#This Row],[total_day_minutes]]&lt;=250,"High Usage","Very High Usage")))</f>
        <v>Low Usage</v>
      </c>
      <c r="AE1562" t="str">
        <f>IF(tbl_Customers[[#This Row],[total_intl_calls]]&lt;=5,"Low Calls", IF(tbl_Customers[[#This Row],[total_intl_calls]]&lt;=10, "Medium Calls", "High Calls"))</f>
        <v>Low Calls</v>
      </c>
      <c r="AF15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62" s="36" t="str">
        <f>IF(tbl_Customers[[#This Row],[Churn_Risk_Score]]&gt;=10,"High Risk", IF(tbl_Customers[[#This Row],[Churn_Risk_Score]]&gt;=5,"Medium Risk","Low Risk"))</f>
        <v>Low Risk</v>
      </c>
    </row>
    <row r="1563" spans="1:33" x14ac:dyDescent="0.35">
      <c r="A1563">
        <v>1562</v>
      </c>
      <c r="B1563" t="s">
        <v>73</v>
      </c>
      <c r="C1563">
        <v>119</v>
      </c>
      <c r="D1563" t="s">
        <v>25</v>
      </c>
      <c r="E1563" t="s">
        <v>22</v>
      </c>
      <c r="F1563" t="s">
        <v>22</v>
      </c>
      <c r="G1563">
        <v>0</v>
      </c>
      <c r="H1563">
        <v>287.10000000000002</v>
      </c>
      <c r="I1563">
        <v>115</v>
      </c>
      <c r="J1563">
        <v>48.81</v>
      </c>
      <c r="K1563">
        <v>159.30000000000001</v>
      </c>
      <c r="L1563">
        <v>99</v>
      </c>
      <c r="M1563">
        <v>13.54</v>
      </c>
      <c r="N1563">
        <v>216.8</v>
      </c>
      <c r="O1563">
        <v>86</v>
      </c>
      <c r="P1563">
        <v>9.76</v>
      </c>
      <c r="Q1563">
        <v>13.9</v>
      </c>
      <c r="R1563">
        <v>1</v>
      </c>
      <c r="S1563">
        <v>3.75</v>
      </c>
      <c r="T1563">
        <v>2</v>
      </c>
      <c r="U1563" t="s">
        <v>23</v>
      </c>
      <c r="V1563">
        <f>IF(tbl_Customers[[#This Row],[churn]] = "yes", 1, 0)</f>
        <v>1</v>
      </c>
      <c r="W1563" t="str">
        <f>IF(tbl_Customers[[#This Row],[number_customer_service_calls]] &lt;= 1, "0-1 Calls", IF(tbl_Customers[[#This Row],[number_customer_service_calls]] &lt;= 3, "2-3 Calls", IF(tbl_Customers[[#This Row],[number_customer_service_calls]] &lt;=5, "4-5 Calls", "6+ Calls")))</f>
        <v>2-3 Calls</v>
      </c>
      <c r="X1563" t="str">
        <f>IF(tbl_Customers[[#This Row],[account_length]] &lt;= 50, "0-50", IF(tbl_Customers[[#This Row],[account_length]] &lt;=100, "51-100", IF(tbl_Customers[[#This Row],[account_length]] &lt;= 150, "101-150", "151+")))</f>
        <v>101-150</v>
      </c>
      <c r="Y1563" t="str">
        <f>IF(tbl_Customers[[#This Row],[total_intl_charge]] &lt;= 3, "Low Charges", "High Charges")</f>
        <v>High Charges</v>
      </c>
      <c r="Z1563" t="str">
        <f>IF(tbl_Customers[[#This Row],[total_eve_calls]]&lt;=80,"Low Calls",
IF(tbl_Customers[[#This Row],[total_eve_calls]]&lt;=120,"Medium Calls","High Calls"))</f>
        <v>Medium Calls</v>
      </c>
      <c r="AA1563" t="str">
        <f>IF(tbl_Customers[[#This Row],[total_eve_charge]]&lt;=15,"Low Charges",
IF(tbl_Customers[[#This Row],[total_eve_charge]]&lt;=20,"Medium Charges","High Charges"))</f>
        <v>Low Charges</v>
      </c>
      <c r="AB15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3" t="str">
        <f>IF(tbl_Customers[[#This Row],[number_vmail_messages]] = 0, "No Usage", IF(tbl_Customers[[#This Row],[number_vmail_messages]] &lt;= 20, "Low Usage", IF(tbl_Customers[[#This Row],[number_vmail_messages]] &lt;= 40, "Medium Usgae", "High Usage")))</f>
        <v>No Usage</v>
      </c>
      <c r="AD1563" t="str">
        <f>IF(tbl_Customers[[#This Row],[total_day_minutes]]&lt;=150,"Low Usage", IF(tbl_Customers[[#This Row],[total_day_minutes]]&lt;=200,"Medium Usage", IF(tbl_Customers[[#This Row],[total_day_minutes]]&lt;=250,"High Usage","Very High Usage")))</f>
        <v>Very High Usage</v>
      </c>
      <c r="AE1563" t="str">
        <f>IF(tbl_Customers[[#This Row],[total_intl_calls]]&lt;=5,"Low Calls", IF(tbl_Customers[[#This Row],[total_intl_calls]]&lt;=10, "Medium Calls", "High Calls"))</f>
        <v>Low Calls</v>
      </c>
      <c r="AF15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63" s="36" t="str">
        <f>IF(tbl_Customers[[#This Row],[Churn_Risk_Score]]&gt;=10,"High Risk", IF(tbl_Customers[[#This Row],[Churn_Risk_Score]]&gt;=5,"Medium Risk","Low Risk"))</f>
        <v>Medium Risk</v>
      </c>
    </row>
    <row r="1564" spans="1:33" x14ac:dyDescent="0.35">
      <c r="A1564">
        <v>1563</v>
      </c>
      <c r="B1564" t="s">
        <v>58</v>
      </c>
      <c r="C1564">
        <v>162</v>
      </c>
      <c r="D1564" t="s">
        <v>25</v>
      </c>
      <c r="E1564" t="s">
        <v>22</v>
      </c>
      <c r="F1564" t="s">
        <v>23</v>
      </c>
      <c r="G1564">
        <v>26</v>
      </c>
      <c r="H1564">
        <v>179.7</v>
      </c>
      <c r="I1564">
        <v>144</v>
      </c>
      <c r="J1564">
        <v>30.55</v>
      </c>
      <c r="K1564">
        <v>218.1</v>
      </c>
      <c r="L1564">
        <v>129</v>
      </c>
      <c r="M1564">
        <v>18.54</v>
      </c>
      <c r="N1564">
        <v>212.3</v>
      </c>
      <c r="O1564">
        <v>105</v>
      </c>
      <c r="P1564">
        <v>9.5500000000000007</v>
      </c>
      <c r="Q1564">
        <v>9.3000000000000007</v>
      </c>
      <c r="R1564">
        <v>8</v>
      </c>
      <c r="S1564">
        <v>2.5099999999999998</v>
      </c>
      <c r="T1564">
        <v>1</v>
      </c>
      <c r="U1564" t="s">
        <v>23</v>
      </c>
      <c r="V1564">
        <f>IF(tbl_Customers[[#This Row],[churn]] = "yes", 1, 0)</f>
        <v>1</v>
      </c>
      <c r="W1564" t="str">
        <f>IF(tbl_Customers[[#This Row],[number_customer_service_calls]] &lt;= 1, "0-1 Calls", IF(tbl_Customers[[#This Row],[number_customer_service_calls]] &lt;= 3, "2-3 Calls", IF(tbl_Customers[[#This Row],[number_customer_service_calls]] &lt;=5, "4-5 Calls", "6+ Calls")))</f>
        <v>0-1 Calls</v>
      </c>
      <c r="X1564" t="str">
        <f>IF(tbl_Customers[[#This Row],[account_length]] &lt;= 50, "0-50", IF(tbl_Customers[[#This Row],[account_length]] &lt;=100, "51-100", IF(tbl_Customers[[#This Row],[account_length]] &lt;= 150, "101-150", "151+")))</f>
        <v>151+</v>
      </c>
      <c r="Y1564" t="str">
        <f>IF(tbl_Customers[[#This Row],[total_intl_charge]] &lt;= 3, "Low Charges", "High Charges")</f>
        <v>Low Charges</v>
      </c>
      <c r="Z1564" t="str">
        <f>IF(tbl_Customers[[#This Row],[total_eve_calls]]&lt;=80,"Low Calls",
IF(tbl_Customers[[#This Row],[total_eve_calls]]&lt;=120,"Medium Calls","High Calls"))</f>
        <v>High Calls</v>
      </c>
      <c r="AA1564" t="str">
        <f>IF(tbl_Customers[[#This Row],[total_eve_charge]]&lt;=15,"Low Charges",
IF(tbl_Customers[[#This Row],[total_eve_charge]]&lt;=20,"Medium Charges","High Charges"))</f>
        <v>Medium Charges</v>
      </c>
      <c r="AB15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4" t="str">
        <f>IF(tbl_Customers[[#This Row],[number_vmail_messages]] = 0, "No Usage", IF(tbl_Customers[[#This Row],[number_vmail_messages]] &lt;= 20, "Low Usage", IF(tbl_Customers[[#This Row],[number_vmail_messages]] &lt;= 40, "Medium Usgae", "High Usage")))</f>
        <v>Medium Usgae</v>
      </c>
      <c r="AD1564" t="str">
        <f>IF(tbl_Customers[[#This Row],[total_day_minutes]]&lt;=150,"Low Usage", IF(tbl_Customers[[#This Row],[total_day_minutes]]&lt;=200,"Medium Usage", IF(tbl_Customers[[#This Row],[total_day_minutes]]&lt;=250,"High Usage","Very High Usage")))</f>
        <v>Medium Usage</v>
      </c>
      <c r="AE1564" t="str">
        <f>IF(tbl_Customers[[#This Row],[total_intl_calls]]&lt;=5,"Low Calls", IF(tbl_Customers[[#This Row],[total_intl_calls]]&lt;=10, "Medium Calls", "High Calls"))</f>
        <v>Medium Calls</v>
      </c>
      <c r="AF15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64" s="36" t="str">
        <f>IF(tbl_Customers[[#This Row],[Churn_Risk_Score]]&gt;=10,"High Risk", IF(tbl_Customers[[#This Row],[Churn_Risk_Score]]&gt;=5,"Medium Risk","Low Risk"))</f>
        <v>Low Risk</v>
      </c>
    </row>
    <row r="1565" spans="1:33" x14ac:dyDescent="0.35">
      <c r="A1565">
        <v>1564</v>
      </c>
      <c r="B1565" t="s">
        <v>29</v>
      </c>
      <c r="C1565">
        <v>85</v>
      </c>
      <c r="D1565" t="s">
        <v>28</v>
      </c>
      <c r="E1565" t="s">
        <v>22</v>
      </c>
      <c r="F1565" t="s">
        <v>22</v>
      </c>
      <c r="G1565">
        <v>0</v>
      </c>
      <c r="H1565">
        <v>165.8</v>
      </c>
      <c r="I1565">
        <v>96</v>
      </c>
      <c r="J1565">
        <v>28.19</v>
      </c>
      <c r="K1565">
        <v>190</v>
      </c>
      <c r="L1565">
        <v>141</v>
      </c>
      <c r="M1565">
        <v>16.149999999999999</v>
      </c>
      <c r="N1565">
        <v>144</v>
      </c>
      <c r="O1565">
        <v>116</v>
      </c>
      <c r="P1565">
        <v>6.48</v>
      </c>
      <c r="Q1565">
        <v>10.9</v>
      </c>
      <c r="R1565">
        <v>3</v>
      </c>
      <c r="S1565">
        <v>2.94</v>
      </c>
      <c r="T1565">
        <v>5</v>
      </c>
      <c r="U1565" t="s">
        <v>23</v>
      </c>
      <c r="V1565">
        <f>IF(tbl_Customers[[#This Row],[churn]] = "yes", 1, 0)</f>
        <v>1</v>
      </c>
      <c r="W1565" t="str">
        <f>IF(tbl_Customers[[#This Row],[number_customer_service_calls]] &lt;= 1, "0-1 Calls", IF(tbl_Customers[[#This Row],[number_customer_service_calls]] &lt;= 3, "2-3 Calls", IF(tbl_Customers[[#This Row],[number_customer_service_calls]] &lt;=5, "4-5 Calls", "6+ Calls")))</f>
        <v>4-5 Calls</v>
      </c>
      <c r="X1565" t="str">
        <f>IF(tbl_Customers[[#This Row],[account_length]] &lt;= 50, "0-50", IF(tbl_Customers[[#This Row],[account_length]] &lt;=100, "51-100", IF(tbl_Customers[[#This Row],[account_length]] &lt;= 150, "101-150", "151+")))</f>
        <v>51-100</v>
      </c>
      <c r="Y1565" t="str">
        <f>IF(tbl_Customers[[#This Row],[total_intl_charge]] &lt;= 3, "Low Charges", "High Charges")</f>
        <v>Low Charges</v>
      </c>
      <c r="Z1565" t="str">
        <f>IF(tbl_Customers[[#This Row],[total_eve_calls]]&lt;=80,"Low Calls",
IF(tbl_Customers[[#This Row],[total_eve_calls]]&lt;=120,"Medium Calls","High Calls"))</f>
        <v>High Calls</v>
      </c>
      <c r="AA1565" t="str">
        <f>IF(tbl_Customers[[#This Row],[total_eve_charge]]&lt;=15,"Low Charges",
IF(tbl_Customers[[#This Row],[total_eve_charge]]&lt;=20,"Medium Charges","High Charges"))</f>
        <v>Medium Charges</v>
      </c>
      <c r="AB15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5" t="str">
        <f>IF(tbl_Customers[[#This Row],[number_vmail_messages]] = 0, "No Usage", IF(tbl_Customers[[#This Row],[number_vmail_messages]] &lt;= 20, "Low Usage", IF(tbl_Customers[[#This Row],[number_vmail_messages]] &lt;= 40, "Medium Usgae", "High Usage")))</f>
        <v>No Usage</v>
      </c>
      <c r="AD1565" t="str">
        <f>IF(tbl_Customers[[#This Row],[total_day_minutes]]&lt;=150,"Low Usage", IF(tbl_Customers[[#This Row],[total_day_minutes]]&lt;=200,"Medium Usage", IF(tbl_Customers[[#This Row],[total_day_minutes]]&lt;=250,"High Usage","Very High Usage")))</f>
        <v>Medium Usage</v>
      </c>
      <c r="AE1565" t="str">
        <f>IF(tbl_Customers[[#This Row],[total_intl_calls]]&lt;=5,"Low Calls", IF(tbl_Customers[[#This Row],[total_intl_calls]]&lt;=10, "Medium Calls", "High Calls"))</f>
        <v>Low Calls</v>
      </c>
      <c r="AF15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65" s="36" t="str">
        <f>IF(tbl_Customers[[#This Row],[Churn_Risk_Score]]&gt;=10,"High Risk", IF(tbl_Customers[[#This Row],[Churn_Risk_Score]]&gt;=5,"Medium Risk","Low Risk"))</f>
        <v>Medium Risk</v>
      </c>
    </row>
    <row r="1566" spans="1:33" x14ac:dyDescent="0.35">
      <c r="A1566">
        <v>1565</v>
      </c>
      <c r="B1566" t="s">
        <v>70</v>
      </c>
      <c r="C1566">
        <v>101</v>
      </c>
      <c r="D1566" t="s">
        <v>28</v>
      </c>
      <c r="E1566" t="s">
        <v>22</v>
      </c>
      <c r="F1566" t="s">
        <v>23</v>
      </c>
      <c r="G1566">
        <v>25</v>
      </c>
      <c r="H1566">
        <v>144.1</v>
      </c>
      <c r="I1566">
        <v>144</v>
      </c>
      <c r="J1566">
        <v>24.5</v>
      </c>
      <c r="K1566">
        <v>167.6</v>
      </c>
      <c r="L1566">
        <v>105</v>
      </c>
      <c r="M1566">
        <v>14.25</v>
      </c>
      <c r="N1566">
        <v>240</v>
      </c>
      <c r="O1566">
        <v>107</v>
      </c>
      <c r="P1566">
        <v>10.8</v>
      </c>
      <c r="Q1566">
        <v>14.5</v>
      </c>
      <c r="R1566">
        <v>3</v>
      </c>
      <c r="S1566">
        <v>3.92</v>
      </c>
      <c r="T1566">
        <v>1</v>
      </c>
      <c r="U1566" t="s">
        <v>22</v>
      </c>
      <c r="V1566">
        <f>IF(tbl_Customers[[#This Row],[churn]] = "yes", 1, 0)</f>
        <v>0</v>
      </c>
      <c r="W1566" t="str">
        <f>IF(tbl_Customers[[#This Row],[number_customer_service_calls]] &lt;= 1, "0-1 Calls", IF(tbl_Customers[[#This Row],[number_customer_service_calls]] &lt;= 3, "2-3 Calls", IF(tbl_Customers[[#This Row],[number_customer_service_calls]] &lt;=5, "4-5 Calls", "6+ Calls")))</f>
        <v>0-1 Calls</v>
      </c>
      <c r="X1566" t="str">
        <f>IF(tbl_Customers[[#This Row],[account_length]] &lt;= 50, "0-50", IF(tbl_Customers[[#This Row],[account_length]] &lt;=100, "51-100", IF(tbl_Customers[[#This Row],[account_length]] &lt;= 150, "101-150", "151+")))</f>
        <v>101-150</v>
      </c>
      <c r="Y1566" t="str">
        <f>IF(tbl_Customers[[#This Row],[total_intl_charge]] &lt;= 3, "Low Charges", "High Charges")</f>
        <v>High Charges</v>
      </c>
      <c r="Z1566" t="str">
        <f>IF(tbl_Customers[[#This Row],[total_eve_calls]]&lt;=80,"Low Calls",
IF(tbl_Customers[[#This Row],[total_eve_calls]]&lt;=120,"Medium Calls","High Calls"))</f>
        <v>Medium Calls</v>
      </c>
      <c r="AA1566" t="str">
        <f>IF(tbl_Customers[[#This Row],[total_eve_charge]]&lt;=15,"Low Charges",
IF(tbl_Customers[[#This Row],[total_eve_charge]]&lt;=20,"Medium Charges","High Charges"))</f>
        <v>Low Charges</v>
      </c>
      <c r="AB15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6" t="str">
        <f>IF(tbl_Customers[[#This Row],[number_vmail_messages]] = 0, "No Usage", IF(tbl_Customers[[#This Row],[number_vmail_messages]] &lt;= 20, "Low Usage", IF(tbl_Customers[[#This Row],[number_vmail_messages]] &lt;= 40, "Medium Usgae", "High Usage")))</f>
        <v>Medium Usgae</v>
      </c>
      <c r="AD1566" t="str">
        <f>IF(tbl_Customers[[#This Row],[total_day_minutes]]&lt;=150,"Low Usage", IF(tbl_Customers[[#This Row],[total_day_minutes]]&lt;=200,"Medium Usage", IF(tbl_Customers[[#This Row],[total_day_minutes]]&lt;=250,"High Usage","Very High Usage")))</f>
        <v>Low Usage</v>
      </c>
      <c r="AE1566" t="str">
        <f>IF(tbl_Customers[[#This Row],[total_intl_calls]]&lt;=5,"Low Calls", IF(tbl_Customers[[#This Row],[total_intl_calls]]&lt;=10, "Medium Calls", "High Calls"))</f>
        <v>Low Calls</v>
      </c>
      <c r="AF15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66" s="36" t="str">
        <f>IF(tbl_Customers[[#This Row],[Churn_Risk_Score]]&gt;=10,"High Risk", IF(tbl_Customers[[#This Row],[Churn_Risk_Score]]&gt;=5,"Medium Risk","Low Risk"))</f>
        <v>Low Risk</v>
      </c>
    </row>
    <row r="1567" spans="1:33" x14ac:dyDescent="0.35">
      <c r="A1567">
        <v>1566</v>
      </c>
      <c r="B1567" t="s">
        <v>65</v>
      </c>
      <c r="C1567">
        <v>172</v>
      </c>
      <c r="D1567" t="s">
        <v>21</v>
      </c>
      <c r="E1567" t="s">
        <v>22</v>
      </c>
      <c r="F1567" t="s">
        <v>22</v>
      </c>
      <c r="G1567">
        <v>0</v>
      </c>
      <c r="H1567">
        <v>172.5</v>
      </c>
      <c r="I1567">
        <v>85</v>
      </c>
      <c r="J1567">
        <v>29.33</v>
      </c>
      <c r="K1567">
        <v>253.1</v>
      </c>
      <c r="L1567">
        <v>71</v>
      </c>
      <c r="M1567">
        <v>21.51</v>
      </c>
      <c r="N1567">
        <v>221.6</v>
      </c>
      <c r="O1567">
        <v>113</v>
      </c>
      <c r="P1567">
        <v>9.9700000000000006</v>
      </c>
      <c r="Q1567">
        <v>5.9</v>
      </c>
      <c r="R1567">
        <v>6</v>
      </c>
      <c r="S1567">
        <v>1.59</v>
      </c>
      <c r="T1567">
        <v>0</v>
      </c>
      <c r="U1567" t="s">
        <v>22</v>
      </c>
      <c r="V1567">
        <f>IF(tbl_Customers[[#This Row],[churn]] = "yes", 1, 0)</f>
        <v>0</v>
      </c>
      <c r="W1567" t="str">
        <f>IF(tbl_Customers[[#This Row],[number_customer_service_calls]] &lt;= 1, "0-1 Calls", IF(tbl_Customers[[#This Row],[number_customer_service_calls]] &lt;= 3, "2-3 Calls", IF(tbl_Customers[[#This Row],[number_customer_service_calls]] &lt;=5, "4-5 Calls", "6+ Calls")))</f>
        <v>0-1 Calls</v>
      </c>
      <c r="X1567" t="str">
        <f>IF(tbl_Customers[[#This Row],[account_length]] &lt;= 50, "0-50", IF(tbl_Customers[[#This Row],[account_length]] &lt;=100, "51-100", IF(tbl_Customers[[#This Row],[account_length]] &lt;= 150, "101-150", "151+")))</f>
        <v>151+</v>
      </c>
      <c r="Y1567" t="str">
        <f>IF(tbl_Customers[[#This Row],[total_intl_charge]] &lt;= 3, "Low Charges", "High Charges")</f>
        <v>Low Charges</v>
      </c>
      <c r="Z1567" t="str">
        <f>IF(tbl_Customers[[#This Row],[total_eve_calls]]&lt;=80,"Low Calls",
IF(tbl_Customers[[#This Row],[total_eve_calls]]&lt;=120,"Medium Calls","High Calls"))</f>
        <v>Low Calls</v>
      </c>
      <c r="AA1567" t="str">
        <f>IF(tbl_Customers[[#This Row],[total_eve_charge]]&lt;=15,"Low Charges",
IF(tbl_Customers[[#This Row],[total_eve_charge]]&lt;=20,"Medium Charges","High Charges"))</f>
        <v>High Charges</v>
      </c>
      <c r="AB15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7" t="str">
        <f>IF(tbl_Customers[[#This Row],[number_vmail_messages]] = 0, "No Usage", IF(tbl_Customers[[#This Row],[number_vmail_messages]] &lt;= 20, "Low Usage", IF(tbl_Customers[[#This Row],[number_vmail_messages]] &lt;= 40, "Medium Usgae", "High Usage")))</f>
        <v>No Usage</v>
      </c>
      <c r="AD1567" t="str">
        <f>IF(tbl_Customers[[#This Row],[total_day_minutes]]&lt;=150,"Low Usage", IF(tbl_Customers[[#This Row],[total_day_minutes]]&lt;=200,"Medium Usage", IF(tbl_Customers[[#This Row],[total_day_minutes]]&lt;=250,"High Usage","Very High Usage")))</f>
        <v>Medium Usage</v>
      </c>
      <c r="AE1567" t="str">
        <f>IF(tbl_Customers[[#This Row],[total_intl_calls]]&lt;=5,"Low Calls", IF(tbl_Customers[[#This Row],[total_intl_calls]]&lt;=10, "Medium Calls", "High Calls"))</f>
        <v>Medium Calls</v>
      </c>
      <c r="AF15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67" s="36" t="str">
        <f>IF(tbl_Customers[[#This Row],[Churn_Risk_Score]]&gt;=10,"High Risk", IF(tbl_Customers[[#This Row],[Churn_Risk_Score]]&gt;=5,"Medium Risk","Low Risk"))</f>
        <v>Low Risk</v>
      </c>
    </row>
    <row r="1568" spans="1:33" x14ac:dyDescent="0.35">
      <c r="A1568">
        <v>1567</v>
      </c>
      <c r="B1568" t="s">
        <v>51</v>
      </c>
      <c r="C1568">
        <v>67</v>
      </c>
      <c r="D1568" t="s">
        <v>28</v>
      </c>
      <c r="E1568" t="s">
        <v>22</v>
      </c>
      <c r="F1568" t="s">
        <v>22</v>
      </c>
      <c r="G1568">
        <v>0</v>
      </c>
      <c r="H1568">
        <v>109.1</v>
      </c>
      <c r="I1568">
        <v>134</v>
      </c>
      <c r="J1568">
        <v>18.55</v>
      </c>
      <c r="K1568">
        <v>142.30000000000001</v>
      </c>
      <c r="L1568">
        <v>76</v>
      </c>
      <c r="M1568">
        <v>12.1</v>
      </c>
      <c r="N1568">
        <v>91.2</v>
      </c>
      <c r="O1568">
        <v>86</v>
      </c>
      <c r="P1568">
        <v>4.0999999999999996</v>
      </c>
      <c r="Q1568">
        <v>10.9</v>
      </c>
      <c r="R1568">
        <v>5</v>
      </c>
      <c r="S1568">
        <v>2.94</v>
      </c>
      <c r="T1568">
        <v>2</v>
      </c>
      <c r="U1568" t="s">
        <v>22</v>
      </c>
      <c r="V1568">
        <f>IF(tbl_Customers[[#This Row],[churn]] = "yes", 1, 0)</f>
        <v>0</v>
      </c>
      <c r="W1568" t="str">
        <f>IF(tbl_Customers[[#This Row],[number_customer_service_calls]] &lt;= 1, "0-1 Calls", IF(tbl_Customers[[#This Row],[number_customer_service_calls]] &lt;= 3, "2-3 Calls", IF(tbl_Customers[[#This Row],[number_customer_service_calls]] &lt;=5, "4-5 Calls", "6+ Calls")))</f>
        <v>2-3 Calls</v>
      </c>
      <c r="X1568" t="str">
        <f>IF(tbl_Customers[[#This Row],[account_length]] &lt;= 50, "0-50", IF(tbl_Customers[[#This Row],[account_length]] &lt;=100, "51-100", IF(tbl_Customers[[#This Row],[account_length]] &lt;= 150, "101-150", "151+")))</f>
        <v>51-100</v>
      </c>
      <c r="Y1568" t="str">
        <f>IF(tbl_Customers[[#This Row],[total_intl_charge]] &lt;= 3, "Low Charges", "High Charges")</f>
        <v>Low Charges</v>
      </c>
      <c r="Z1568" t="str">
        <f>IF(tbl_Customers[[#This Row],[total_eve_calls]]&lt;=80,"Low Calls",
IF(tbl_Customers[[#This Row],[total_eve_calls]]&lt;=120,"Medium Calls","High Calls"))</f>
        <v>Low Calls</v>
      </c>
      <c r="AA1568" t="str">
        <f>IF(tbl_Customers[[#This Row],[total_eve_charge]]&lt;=15,"Low Charges",
IF(tbl_Customers[[#This Row],[total_eve_charge]]&lt;=20,"Medium Charges","High Charges"))</f>
        <v>Low Charges</v>
      </c>
      <c r="AB15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8" t="str">
        <f>IF(tbl_Customers[[#This Row],[number_vmail_messages]] = 0, "No Usage", IF(tbl_Customers[[#This Row],[number_vmail_messages]] &lt;= 20, "Low Usage", IF(tbl_Customers[[#This Row],[number_vmail_messages]] &lt;= 40, "Medium Usgae", "High Usage")))</f>
        <v>No Usage</v>
      </c>
      <c r="AD1568" t="str">
        <f>IF(tbl_Customers[[#This Row],[total_day_minutes]]&lt;=150,"Low Usage", IF(tbl_Customers[[#This Row],[total_day_minutes]]&lt;=200,"Medium Usage", IF(tbl_Customers[[#This Row],[total_day_minutes]]&lt;=250,"High Usage","Very High Usage")))</f>
        <v>Low Usage</v>
      </c>
      <c r="AE1568" t="str">
        <f>IF(tbl_Customers[[#This Row],[total_intl_calls]]&lt;=5,"Low Calls", IF(tbl_Customers[[#This Row],[total_intl_calls]]&lt;=10, "Medium Calls", "High Calls"))</f>
        <v>Low Calls</v>
      </c>
      <c r="AF15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68" s="36" t="str">
        <f>IF(tbl_Customers[[#This Row],[Churn_Risk_Score]]&gt;=10,"High Risk", IF(tbl_Customers[[#This Row],[Churn_Risk_Score]]&gt;=5,"Medium Risk","Low Risk"))</f>
        <v>Low Risk</v>
      </c>
    </row>
    <row r="1569" spans="1:33" x14ac:dyDescent="0.35">
      <c r="A1569">
        <v>1568</v>
      </c>
      <c r="B1569" t="s">
        <v>41</v>
      </c>
      <c r="C1569">
        <v>86</v>
      </c>
      <c r="D1569" t="s">
        <v>25</v>
      </c>
      <c r="E1569" t="s">
        <v>22</v>
      </c>
      <c r="F1569" t="s">
        <v>22</v>
      </c>
      <c r="G1569">
        <v>0</v>
      </c>
      <c r="H1569">
        <v>171.8</v>
      </c>
      <c r="I1569">
        <v>106</v>
      </c>
      <c r="J1569">
        <v>29.21</v>
      </c>
      <c r="K1569">
        <v>301.7</v>
      </c>
      <c r="L1569">
        <v>44</v>
      </c>
      <c r="M1569">
        <v>25.64</v>
      </c>
      <c r="N1569">
        <v>139.4</v>
      </c>
      <c r="O1569">
        <v>108</v>
      </c>
      <c r="P1569">
        <v>6.27</v>
      </c>
      <c r="Q1569">
        <v>9.6999999999999993</v>
      </c>
      <c r="R1569">
        <v>5</v>
      </c>
      <c r="S1569">
        <v>2.62</v>
      </c>
      <c r="T1569">
        <v>1</v>
      </c>
      <c r="U1569" t="s">
        <v>22</v>
      </c>
      <c r="V1569">
        <f>IF(tbl_Customers[[#This Row],[churn]] = "yes", 1, 0)</f>
        <v>0</v>
      </c>
      <c r="W1569" t="str">
        <f>IF(tbl_Customers[[#This Row],[number_customer_service_calls]] &lt;= 1, "0-1 Calls", IF(tbl_Customers[[#This Row],[number_customer_service_calls]] &lt;= 3, "2-3 Calls", IF(tbl_Customers[[#This Row],[number_customer_service_calls]] &lt;=5, "4-5 Calls", "6+ Calls")))</f>
        <v>0-1 Calls</v>
      </c>
      <c r="X1569" t="str">
        <f>IF(tbl_Customers[[#This Row],[account_length]] &lt;= 50, "0-50", IF(tbl_Customers[[#This Row],[account_length]] &lt;=100, "51-100", IF(tbl_Customers[[#This Row],[account_length]] &lt;= 150, "101-150", "151+")))</f>
        <v>51-100</v>
      </c>
      <c r="Y1569" t="str">
        <f>IF(tbl_Customers[[#This Row],[total_intl_charge]] &lt;= 3, "Low Charges", "High Charges")</f>
        <v>Low Charges</v>
      </c>
      <c r="Z1569" t="str">
        <f>IF(tbl_Customers[[#This Row],[total_eve_calls]]&lt;=80,"Low Calls",
IF(tbl_Customers[[#This Row],[total_eve_calls]]&lt;=120,"Medium Calls","High Calls"))</f>
        <v>Low Calls</v>
      </c>
      <c r="AA1569" t="str">
        <f>IF(tbl_Customers[[#This Row],[total_eve_charge]]&lt;=15,"Low Charges",
IF(tbl_Customers[[#This Row],[total_eve_charge]]&lt;=20,"Medium Charges","High Charges"))</f>
        <v>High Charges</v>
      </c>
      <c r="AB15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9" t="str">
        <f>IF(tbl_Customers[[#This Row],[number_vmail_messages]] = 0, "No Usage", IF(tbl_Customers[[#This Row],[number_vmail_messages]] &lt;= 20, "Low Usage", IF(tbl_Customers[[#This Row],[number_vmail_messages]] &lt;= 40, "Medium Usgae", "High Usage")))</f>
        <v>No Usage</v>
      </c>
      <c r="AD1569" t="str">
        <f>IF(tbl_Customers[[#This Row],[total_day_minutes]]&lt;=150,"Low Usage", IF(tbl_Customers[[#This Row],[total_day_minutes]]&lt;=200,"Medium Usage", IF(tbl_Customers[[#This Row],[total_day_minutes]]&lt;=250,"High Usage","Very High Usage")))</f>
        <v>Medium Usage</v>
      </c>
      <c r="AE1569" t="str">
        <f>IF(tbl_Customers[[#This Row],[total_intl_calls]]&lt;=5,"Low Calls", IF(tbl_Customers[[#This Row],[total_intl_calls]]&lt;=10, "Medium Calls", "High Calls"))</f>
        <v>Low Calls</v>
      </c>
      <c r="AF15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69" s="36" t="str">
        <f>IF(tbl_Customers[[#This Row],[Churn_Risk_Score]]&gt;=10,"High Risk", IF(tbl_Customers[[#This Row],[Churn_Risk_Score]]&gt;=5,"Medium Risk","Low Risk"))</f>
        <v>Low Risk</v>
      </c>
    </row>
    <row r="1570" spans="1:33" x14ac:dyDescent="0.35">
      <c r="A1570">
        <v>1569</v>
      </c>
      <c r="B1570" t="s">
        <v>61</v>
      </c>
      <c r="C1570">
        <v>107</v>
      </c>
      <c r="D1570" t="s">
        <v>21</v>
      </c>
      <c r="E1570" t="s">
        <v>22</v>
      </c>
      <c r="F1570" t="s">
        <v>22</v>
      </c>
      <c r="G1570">
        <v>0</v>
      </c>
      <c r="H1570">
        <v>222.3</v>
      </c>
      <c r="I1570">
        <v>101</v>
      </c>
      <c r="J1570">
        <v>37.79</v>
      </c>
      <c r="K1570">
        <v>286</v>
      </c>
      <c r="L1570">
        <v>111</v>
      </c>
      <c r="M1570">
        <v>24.31</v>
      </c>
      <c r="N1570">
        <v>249.4</v>
      </c>
      <c r="O1570">
        <v>117</v>
      </c>
      <c r="P1570">
        <v>11.22</v>
      </c>
      <c r="Q1570">
        <v>12.1</v>
      </c>
      <c r="R1570">
        <v>4</v>
      </c>
      <c r="S1570">
        <v>3.27</v>
      </c>
      <c r="T1570">
        <v>1</v>
      </c>
      <c r="U1570" t="s">
        <v>23</v>
      </c>
      <c r="V1570">
        <f>IF(tbl_Customers[[#This Row],[churn]] = "yes", 1, 0)</f>
        <v>1</v>
      </c>
      <c r="W1570" t="str">
        <f>IF(tbl_Customers[[#This Row],[number_customer_service_calls]] &lt;= 1, "0-1 Calls", IF(tbl_Customers[[#This Row],[number_customer_service_calls]] &lt;= 3, "2-3 Calls", IF(tbl_Customers[[#This Row],[number_customer_service_calls]] &lt;=5, "4-5 Calls", "6+ Calls")))</f>
        <v>0-1 Calls</v>
      </c>
      <c r="X1570" t="str">
        <f>IF(tbl_Customers[[#This Row],[account_length]] &lt;= 50, "0-50", IF(tbl_Customers[[#This Row],[account_length]] &lt;=100, "51-100", IF(tbl_Customers[[#This Row],[account_length]] &lt;= 150, "101-150", "151+")))</f>
        <v>101-150</v>
      </c>
      <c r="Y1570" t="str">
        <f>IF(tbl_Customers[[#This Row],[total_intl_charge]] &lt;= 3, "Low Charges", "High Charges")</f>
        <v>High Charges</v>
      </c>
      <c r="Z1570" t="str">
        <f>IF(tbl_Customers[[#This Row],[total_eve_calls]]&lt;=80,"Low Calls",
IF(tbl_Customers[[#This Row],[total_eve_calls]]&lt;=120,"Medium Calls","High Calls"))</f>
        <v>Medium Calls</v>
      </c>
      <c r="AA1570" t="str">
        <f>IF(tbl_Customers[[#This Row],[total_eve_charge]]&lt;=15,"Low Charges",
IF(tbl_Customers[[#This Row],[total_eve_charge]]&lt;=20,"Medium Charges","High Charges"))</f>
        <v>High Charges</v>
      </c>
      <c r="AB15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0" t="str">
        <f>IF(tbl_Customers[[#This Row],[number_vmail_messages]] = 0, "No Usage", IF(tbl_Customers[[#This Row],[number_vmail_messages]] &lt;= 20, "Low Usage", IF(tbl_Customers[[#This Row],[number_vmail_messages]] &lt;= 40, "Medium Usgae", "High Usage")))</f>
        <v>No Usage</v>
      </c>
      <c r="AD1570" t="str">
        <f>IF(tbl_Customers[[#This Row],[total_day_minutes]]&lt;=150,"Low Usage", IF(tbl_Customers[[#This Row],[total_day_minutes]]&lt;=200,"Medium Usage", IF(tbl_Customers[[#This Row],[total_day_minutes]]&lt;=250,"High Usage","Very High Usage")))</f>
        <v>High Usage</v>
      </c>
      <c r="AE1570" t="str">
        <f>IF(tbl_Customers[[#This Row],[total_intl_calls]]&lt;=5,"Low Calls", IF(tbl_Customers[[#This Row],[total_intl_calls]]&lt;=10, "Medium Calls", "High Calls"))</f>
        <v>Low Calls</v>
      </c>
      <c r="AF15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70" s="36" t="str">
        <f>IF(tbl_Customers[[#This Row],[Churn_Risk_Score]]&gt;=10,"High Risk", IF(tbl_Customers[[#This Row],[Churn_Risk_Score]]&gt;=5,"Medium Risk","Low Risk"))</f>
        <v>Low Risk</v>
      </c>
    </row>
    <row r="1571" spans="1:33" x14ac:dyDescent="0.35">
      <c r="A1571">
        <v>1570</v>
      </c>
      <c r="B1571" t="s">
        <v>72</v>
      </c>
      <c r="C1571">
        <v>116</v>
      </c>
      <c r="D1571" t="s">
        <v>28</v>
      </c>
      <c r="E1571" t="s">
        <v>22</v>
      </c>
      <c r="F1571" t="s">
        <v>22</v>
      </c>
      <c r="G1571">
        <v>0</v>
      </c>
      <c r="H1571">
        <v>164.6</v>
      </c>
      <c r="I1571">
        <v>110</v>
      </c>
      <c r="J1571">
        <v>27.98</v>
      </c>
      <c r="K1571">
        <v>270.60000000000002</v>
      </c>
      <c r="L1571">
        <v>103</v>
      </c>
      <c r="M1571">
        <v>23</v>
      </c>
      <c r="N1571">
        <v>230.4</v>
      </c>
      <c r="O1571">
        <v>109</v>
      </c>
      <c r="P1571">
        <v>10.37</v>
      </c>
      <c r="Q1571">
        <v>8</v>
      </c>
      <c r="R1571">
        <v>3</v>
      </c>
      <c r="S1571">
        <v>2.16</v>
      </c>
      <c r="T1571">
        <v>0</v>
      </c>
      <c r="U1571" t="s">
        <v>22</v>
      </c>
      <c r="V1571">
        <f>IF(tbl_Customers[[#This Row],[churn]] = "yes", 1, 0)</f>
        <v>0</v>
      </c>
      <c r="W1571" t="str">
        <f>IF(tbl_Customers[[#This Row],[number_customer_service_calls]] &lt;= 1, "0-1 Calls", IF(tbl_Customers[[#This Row],[number_customer_service_calls]] &lt;= 3, "2-3 Calls", IF(tbl_Customers[[#This Row],[number_customer_service_calls]] &lt;=5, "4-5 Calls", "6+ Calls")))</f>
        <v>0-1 Calls</v>
      </c>
      <c r="X1571" t="str">
        <f>IF(tbl_Customers[[#This Row],[account_length]] &lt;= 50, "0-50", IF(tbl_Customers[[#This Row],[account_length]] &lt;=100, "51-100", IF(tbl_Customers[[#This Row],[account_length]] &lt;= 150, "101-150", "151+")))</f>
        <v>101-150</v>
      </c>
      <c r="Y1571" t="str">
        <f>IF(tbl_Customers[[#This Row],[total_intl_charge]] &lt;= 3, "Low Charges", "High Charges")</f>
        <v>Low Charges</v>
      </c>
      <c r="Z1571" t="str">
        <f>IF(tbl_Customers[[#This Row],[total_eve_calls]]&lt;=80,"Low Calls",
IF(tbl_Customers[[#This Row],[total_eve_calls]]&lt;=120,"Medium Calls","High Calls"))</f>
        <v>Medium Calls</v>
      </c>
      <c r="AA1571" t="str">
        <f>IF(tbl_Customers[[#This Row],[total_eve_charge]]&lt;=15,"Low Charges",
IF(tbl_Customers[[#This Row],[total_eve_charge]]&lt;=20,"Medium Charges","High Charges"))</f>
        <v>High Charges</v>
      </c>
      <c r="AB15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1" t="str">
        <f>IF(tbl_Customers[[#This Row],[number_vmail_messages]] = 0, "No Usage", IF(tbl_Customers[[#This Row],[number_vmail_messages]] &lt;= 20, "Low Usage", IF(tbl_Customers[[#This Row],[number_vmail_messages]] &lt;= 40, "Medium Usgae", "High Usage")))</f>
        <v>No Usage</v>
      </c>
      <c r="AD1571" t="str">
        <f>IF(tbl_Customers[[#This Row],[total_day_minutes]]&lt;=150,"Low Usage", IF(tbl_Customers[[#This Row],[total_day_minutes]]&lt;=200,"Medium Usage", IF(tbl_Customers[[#This Row],[total_day_minutes]]&lt;=250,"High Usage","Very High Usage")))</f>
        <v>Medium Usage</v>
      </c>
      <c r="AE1571" t="str">
        <f>IF(tbl_Customers[[#This Row],[total_intl_calls]]&lt;=5,"Low Calls", IF(tbl_Customers[[#This Row],[total_intl_calls]]&lt;=10, "Medium Calls", "High Calls"))</f>
        <v>Low Calls</v>
      </c>
      <c r="AF15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71" s="36" t="str">
        <f>IF(tbl_Customers[[#This Row],[Churn_Risk_Score]]&gt;=10,"High Risk", IF(tbl_Customers[[#This Row],[Churn_Risk_Score]]&gt;=5,"Medium Risk","Low Risk"))</f>
        <v>Low Risk</v>
      </c>
    </row>
    <row r="1572" spans="1:33" x14ac:dyDescent="0.35">
      <c r="A1572">
        <v>1571</v>
      </c>
      <c r="B1572" t="s">
        <v>59</v>
      </c>
      <c r="C1572">
        <v>63</v>
      </c>
      <c r="D1572" t="s">
        <v>25</v>
      </c>
      <c r="E1572" t="s">
        <v>22</v>
      </c>
      <c r="F1572" t="s">
        <v>22</v>
      </c>
      <c r="G1572">
        <v>0</v>
      </c>
      <c r="H1572">
        <v>211.7</v>
      </c>
      <c r="I1572">
        <v>107</v>
      </c>
      <c r="J1572">
        <v>35.99</v>
      </c>
      <c r="K1572">
        <v>271.7</v>
      </c>
      <c r="L1572">
        <v>77</v>
      </c>
      <c r="M1572">
        <v>23.09</v>
      </c>
      <c r="N1572">
        <v>203.3</v>
      </c>
      <c r="O1572">
        <v>108</v>
      </c>
      <c r="P1572">
        <v>9.15</v>
      </c>
      <c r="Q1572">
        <v>7.4</v>
      </c>
      <c r="R1572">
        <v>7</v>
      </c>
      <c r="S1572">
        <v>2</v>
      </c>
      <c r="T1572">
        <v>0</v>
      </c>
      <c r="U1572" t="s">
        <v>22</v>
      </c>
      <c r="V1572">
        <f>IF(tbl_Customers[[#This Row],[churn]] = "yes", 1, 0)</f>
        <v>0</v>
      </c>
      <c r="W1572" t="str">
        <f>IF(tbl_Customers[[#This Row],[number_customer_service_calls]] &lt;= 1, "0-1 Calls", IF(tbl_Customers[[#This Row],[number_customer_service_calls]] &lt;= 3, "2-3 Calls", IF(tbl_Customers[[#This Row],[number_customer_service_calls]] &lt;=5, "4-5 Calls", "6+ Calls")))</f>
        <v>0-1 Calls</v>
      </c>
      <c r="X1572" t="str">
        <f>IF(tbl_Customers[[#This Row],[account_length]] &lt;= 50, "0-50", IF(tbl_Customers[[#This Row],[account_length]] &lt;=100, "51-100", IF(tbl_Customers[[#This Row],[account_length]] &lt;= 150, "101-150", "151+")))</f>
        <v>51-100</v>
      </c>
      <c r="Y1572" t="str">
        <f>IF(tbl_Customers[[#This Row],[total_intl_charge]] &lt;= 3, "Low Charges", "High Charges")</f>
        <v>Low Charges</v>
      </c>
      <c r="Z1572" t="str">
        <f>IF(tbl_Customers[[#This Row],[total_eve_calls]]&lt;=80,"Low Calls",
IF(tbl_Customers[[#This Row],[total_eve_calls]]&lt;=120,"Medium Calls","High Calls"))</f>
        <v>Low Calls</v>
      </c>
      <c r="AA1572" t="str">
        <f>IF(tbl_Customers[[#This Row],[total_eve_charge]]&lt;=15,"Low Charges",
IF(tbl_Customers[[#This Row],[total_eve_charge]]&lt;=20,"Medium Charges","High Charges"))</f>
        <v>High Charges</v>
      </c>
      <c r="AB15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2" t="str">
        <f>IF(tbl_Customers[[#This Row],[number_vmail_messages]] = 0, "No Usage", IF(tbl_Customers[[#This Row],[number_vmail_messages]] &lt;= 20, "Low Usage", IF(tbl_Customers[[#This Row],[number_vmail_messages]] &lt;= 40, "Medium Usgae", "High Usage")))</f>
        <v>No Usage</v>
      </c>
      <c r="AD1572" t="str">
        <f>IF(tbl_Customers[[#This Row],[total_day_minutes]]&lt;=150,"Low Usage", IF(tbl_Customers[[#This Row],[total_day_minutes]]&lt;=200,"Medium Usage", IF(tbl_Customers[[#This Row],[total_day_minutes]]&lt;=250,"High Usage","Very High Usage")))</f>
        <v>High Usage</v>
      </c>
      <c r="AE1572" t="str">
        <f>IF(tbl_Customers[[#This Row],[total_intl_calls]]&lt;=5,"Low Calls", IF(tbl_Customers[[#This Row],[total_intl_calls]]&lt;=10, "Medium Calls", "High Calls"))</f>
        <v>Medium Calls</v>
      </c>
      <c r="AF15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72" s="36" t="str">
        <f>IF(tbl_Customers[[#This Row],[Churn_Risk_Score]]&gt;=10,"High Risk", IF(tbl_Customers[[#This Row],[Churn_Risk_Score]]&gt;=5,"Medium Risk","Low Risk"))</f>
        <v>Low Risk</v>
      </c>
    </row>
    <row r="1573" spans="1:33" x14ac:dyDescent="0.35">
      <c r="A1573">
        <v>1572</v>
      </c>
      <c r="B1573" t="s">
        <v>27</v>
      </c>
      <c r="C1573">
        <v>119</v>
      </c>
      <c r="D1573" t="s">
        <v>25</v>
      </c>
      <c r="E1573" t="s">
        <v>23</v>
      </c>
      <c r="F1573" t="s">
        <v>23</v>
      </c>
      <c r="G1573">
        <v>16</v>
      </c>
      <c r="H1573">
        <v>147.19999999999999</v>
      </c>
      <c r="I1573">
        <v>103</v>
      </c>
      <c r="J1573">
        <v>25.02</v>
      </c>
      <c r="K1573">
        <v>160.1</v>
      </c>
      <c r="L1573">
        <v>96</v>
      </c>
      <c r="M1573">
        <v>13.61</v>
      </c>
      <c r="N1573">
        <v>184</v>
      </c>
      <c r="O1573">
        <v>120</v>
      </c>
      <c r="P1573">
        <v>8.2799999999999994</v>
      </c>
      <c r="Q1573">
        <v>7.7</v>
      </c>
      <c r="R1573">
        <v>2</v>
      </c>
      <c r="S1573">
        <v>2.08</v>
      </c>
      <c r="T1573">
        <v>0</v>
      </c>
      <c r="U1573" t="s">
        <v>23</v>
      </c>
      <c r="V1573">
        <f>IF(tbl_Customers[[#This Row],[churn]] = "yes", 1, 0)</f>
        <v>1</v>
      </c>
      <c r="W1573" t="str">
        <f>IF(tbl_Customers[[#This Row],[number_customer_service_calls]] &lt;= 1, "0-1 Calls", IF(tbl_Customers[[#This Row],[number_customer_service_calls]] &lt;= 3, "2-3 Calls", IF(tbl_Customers[[#This Row],[number_customer_service_calls]] &lt;=5, "4-5 Calls", "6+ Calls")))</f>
        <v>0-1 Calls</v>
      </c>
      <c r="X1573" t="str">
        <f>IF(tbl_Customers[[#This Row],[account_length]] &lt;= 50, "0-50", IF(tbl_Customers[[#This Row],[account_length]] &lt;=100, "51-100", IF(tbl_Customers[[#This Row],[account_length]] &lt;= 150, "101-150", "151+")))</f>
        <v>101-150</v>
      </c>
      <c r="Y1573" t="str">
        <f>IF(tbl_Customers[[#This Row],[total_intl_charge]] &lt;= 3, "Low Charges", "High Charges")</f>
        <v>Low Charges</v>
      </c>
      <c r="Z1573" t="str">
        <f>IF(tbl_Customers[[#This Row],[total_eve_calls]]&lt;=80,"Low Calls",
IF(tbl_Customers[[#This Row],[total_eve_calls]]&lt;=120,"Medium Calls","High Calls"))</f>
        <v>Medium Calls</v>
      </c>
      <c r="AA1573" t="str">
        <f>IF(tbl_Customers[[#This Row],[total_eve_charge]]&lt;=15,"Low Charges",
IF(tbl_Customers[[#This Row],[total_eve_charge]]&lt;=20,"Medium Charges","High Charges"))</f>
        <v>Low Charges</v>
      </c>
      <c r="AB15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73" t="str">
        <f>IF(tbl_Customers[[#This Row],[number_vmail_messages]] = 0, "No Usage", IF(tbl_Customers[[#This Row],[number_vmail_messages]] &lt;= 20, "Low Usage", IF(tbl_Customers[[#This Row],[number_vmail_messages]] &lt;= 40, "Medium Usgae", "High Usage")))</f>
        <v>Low Usage</v>
      </c>
      <c r="AD1573" t="str">
        <f>IF(tbl_Customers[[#This Row],[total_day_minutes]]&lt;=150,"Low Usage", IF(tbl_Customers[[#This Row],[total_day_minutes]]&lt;=200,"Medium Usage", IF(tbl_Customers[[#This Row],[total_day_minutes]]&lt;=250,"High Usage","Very High Usage")))</f>
        <v>Low Usage</v>
      </c>
      <c r="AE1573" t="str">
        <f>IF(tbl_Customers[[#This Row],[total_intl_calls]]&lt;=5,"Low Calls", IF(tbl_Customers[[#This Row],[total_intl_calls]]&lt;=10, "Medium Calls", "High Calls"))</f>
        <v>Low Calls</v>
      </c>
      <c r="AF15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73" s="36" t="str">
        <f>IF(tbl_Customers[[#This Row],[Churn_Risk_Score]]&gt;=10,"High Risk", IF(tbl_Customers[[#This Row],[Churn_Risk_Score]]&gt;=5,"Medium Risk","Low Risk"))</f>
        <v>Low Risk</v>
      </c>
    </row>
    <row r="1574" spans="1:33" x14ac:dyDescent="0.35">
      <c r="A1574">
        <v>1573</v>
      </c>
      <c r="B1574" t="s">
        <v>20</v>
      </c>
      <c r="C1574">
        <v>133</v>
      </c>
      <c r="D1574" t="s">
        <v>25</v>
      </c>
      <c r="E1574" t="s">
        <v>23</v>
      </c>
      <c r="F1574" t="s">
        <v>22</v>
      </c>
      <c r="G1574">
        <v>0</v>
      </c>
      <c r="H1574">
        <v>254.7</v>
      </c>
      <c r="I1574">
        <v>103</v>
      </c>
      <c r="J1574">
        <v>43.3</v>
      </c>
      <c r="K1574">
        <v>252.2</v>
      </c>
      <c r="L1574">
        <v>80</v>
      </c>
      <c r="M1574">
        <v>21.44</v>
      </c>
      <c r="N1574">
        <v>178.1</v>
      </c>
      <c r="O1574">
        <v>103</v>
      </c>
      <c r="P1574">
        <v>8.01</v>
      </c>
      <c r="Q1574">
        <v>8</v>
      </c>
      <c r="R1574">
        <v>3</v>
      </c>
      <c r="S1574">
        <v>2.16</v>
      </c>
      <c r="T1574">
        <v>0</v>
      </c>
      <c r="U1574" t="s">
        <v>23</v>
      </c>
      <c r="V1574">
        <f>IF(tbl_Customers[[#This Row],[churn]] = "yes", 1, 0)</f>
        <v>1</v>
      </c>
      <c r="W1574" t="str">
        <f>IF(tbl_Customers[[#This Row],[number_customer_service_calls]] &lt;= 1, "0-1 Calls", IF(tbl_Customers[[#This Row],[number_customer_service_calls]] &lt;= 3, "2-3 Calls", IF(tbl_Customers[[#This Row],[number_customer_service_calls]] &lt;=5, "4-5 Calls", "6+ Calls")))</f>
        <v>0-1 Calls</v>
      </c>
      <c r="X1574" t="str">
        <f>IF(tbl_Customers[[#This Row],[account_length]] &lt;= 50, "0-50", IF(tbl_Customers[[#This Row],[account_length]] &lt;=100, "51-100", IF(tbl_Customers[[#This Row],[account_length]] &lt;= 150, "101-150", "151+")))</f>
        <v>101-150</v>
      </c>
      <c r="Y1574" t="str">
        <f>IF(tbl_Customers[[#This Row],[total_intl_charge]] &lt;= 3, "Low Charges", "High Charges")</f>
        <v>Low Charges</v>
      </c>
      <c r="Z1574" t="str">
        <f>IF(tbl_Customers[[#This Row],[total_eve_calls]]&lt;=80,"Low Calls",
IF(tbl_Customers[[#This Row],[total_eve_calls]]&lt;=120,"Medium Calls","High Calls"))</f>
        <v>Low Calls</v>
      </c>
      <c r="AA1574" t="str">
        <f>IF(tbl_Customers[[#This Row],[total_eve_charge]]&lt;=15,"Low Charges",
IF(tbl_Customers[[#This Row],[total_eve_charge]]&lt;=20,"Medium Charges","High Charges"))</f>
        <v>High Charges</v>
      </c>
      <c r="AB15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4" t="str">
        <f>IF(tbl_Customers[[#This Row],[number_vmail_messages]] = 0, "No Usage", IF(tbl_Customers[[#This Row],[number_vmail_messages]] &lt;= 20, "Low Usage", IF(tbl_Customers[[#This Row],[number_vmail_messages]] &lt;= 40, "Medium Usgae", "High Usage")))</f>
        <v>No Usage</v>
      </c>
      <c r="AD1574" t="str">
        <f>IF(tbl_Customers[[#This Row],[total_day_minutes]]&lt;=150,"Low Usage", IF(tbl_Customers[[#This Row],[total_day_minutes]]&lt;=200,"Medium Usage", IF(tbl_Customers[[#This Row],[total_day_minutes]]&lt;=250,"High Usage","Very High Usage")))</f>
        <v>Very High Usage</v>
      </c>
      <c r="AE1574" t="str">
        <f>IF(tbl_Customers[[#This Row],[total_intl_calls]]&lt;=5,"Low Calls", IF(tbl_Customers[[#This Row],[total_intl_calls]]&lt;=10, "Medium Calls", "High Calls"))</f>
        <v>Low Calls</v>
      </c>
      <c r="AF15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74" s="36" t="str">
        <f>IF(tbl_Customers[[#This Row],[Churn_Risk_Score]]&gt;=10,"High Risk", IF(tbl_Customers[[#This Row],[Churn_Risk_Score]]&gt;=5,"Medium Risk","Low Risk"))</f>
        <v>Medium Risk</v>
      </c>
    </row>
    <row r="1575" spans="1:33" x14ac:dyDescent="0.35">
      <c r="A1575">
        <v>1574</v>
      </c>
      <c r="B1575" t="s">
        <v>71</v>
      </c>
      <c r="C1575">
        <v>94</v>
      </c>
      <c r="D1575" t="s">
        <v>25</v>
      </c>
      <c r="E1575" t="s">
        <v>23</v>
      </c>
      <c r="F1575" t="s">
        <v>22</v>
      </c>
      <c r="G1575">
        <v>0</v>
      </c>
      <c r="H1575">
        <v>170.1</v>
      </c>
      <c r="I1575">
        <v>113</v>
      </c>
      <c r="J1575">
        <v>28.92</v>
      </c>
      <c r="K1575">
        <v>271.8</v>
      </c>
      <c r="L1575">
        <v>94</v>
      </c>
      <c r="M1575">
        <v>23.1</v>
      </c>
      <c r="N1575">
        <v>110.7</v>
      </c>
      <c r="O1575">
        <v>78</v>
      </c>
      <c r="P1575">
        <v>4.9800000000000004</v>
      </c>
      <c r="Q1575">
        <v>8.6999999999999993</v>
      </c>
      <c r="R1575">
        <v>4</v>
      </c>
      <c r="S1575">
        <v>2.35</v>
      </c>
      <c r="T1575">
        <v>1</v>
      </c>
      <c r="U1575" t="s">
        <v>22</v>
      </c>
      <c r="V1575">
        <f>IF(tbl_Customers[[#This Row],[churn]] = "yes", 1, 0)</f>
        <v>0</v>
      </c>
      <c r="W1575" t="str">
        <f>IF(tbl_Customers[[#This Row],[number_customer_service_calls]] &lt;= 1, "0-1 Calls", IF(tbl_Customers[[#This Row],[number_customer_service_calls]] &lt;= 3, "2-3 Calls", IF(tbl_Customers[[#This Row],[number_customer_service_calls]] &lt;=5, "4-5 Calls", "6+ Calls")))</f>
        <v>0-1 Calls</v>
      </c>
      <c r="X1575" t="str">
        <f>IF(tbl_Customers[[#This Row],[account_length]] &lt;= 50, "0-50", IF(tbl_Customers[[#This Row],[account_length]] &lt;=100, "51-100", IF(tbl_Customers[[#This Row],[account_length]] &lt;= 150, "101-150", "151+")))</f>
        <v>51-100</v>
      </c>
      <c r="Y1575" t="str">
        <f>IF(tbl_Customers[[#This Row],[total_intl_charge]] &lt;= 3, "Low Charges", "High Charges")</f>
        <v>Low Charges</v>
      </c>
      <c r="Z1575" t="str">
        <f>IF(tbl_Customers[[#This Row],[total_eve_calls]]&lt;=80,"Low Calls",
IF(tbl_Customers[[#This Row],[total_eve_calls]]&lt;=120,"Medium Calls","High Calls"))</f>
        <v>Medium Calls</v>
      </c>
      <c r="AA1575" t="str">
        <f>IF(tbl_Customers[[#This Row],[total_eve_charge]]&lt;=15,"Low Charges",
IF(tbl_Customers[[#This Row],[total_eve_charge]]&lt;=20,"Medium Charges","High Charges"))</f>
        <v>High Charges</v>
      </c>
      <c r="AB15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5" t="str">
        <f>IF(tbl_Customers[[#This Row],[number_vmail_messages]] = 0, "No Usage", IF(tbl_Customers[[#This Row],[number_vmail_messages]] &lt;= 20, "Low Usage", IF(tbl_Customers[[#This Row],[number_vmail_messages]] &lt;= 40, "Medium Usgae", "High Usage")))</f>
        <v>No Usage</v>
      </c>
      <c r="AD1575" t="str">
        <f>IF(tbl_Customers[[#This Row],[total_day_minutes]]&lt;=150,"Low Usage", IF(tbl_Customers[[#This Row],[total_day_minutes]]&lt;=200,"Medium Usage", IF(tbl_Customers[[#This Row],[total_day_minutes]]&lt;=250,"High Usage","Very High Usage")))</f>
        <v>Medium Usage</v>
      </c>
      <c r="AE1575" t="str">
        <f>IF(tbl_Customers[[#This Row],[total_intl_calls]]&lt;=5,"Low Calls", IF(tbl_Customers[[#This Row],[total_intl_calls]]&lt;=10, "Medium Calls", "High Calls"))</f>
        <v>Low Calls</v>
      </c>
      <c r="AF15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75" s="36" t="str">
        <f>IF(tbl_Customers[[#This Row],[Churn_Risk_Score]]&gt;=10,"High Risk", IF(tbl_Customers[[#This Row],[Churn_Risk_Score]]&gt;=5,"Medium Risk","Low Risk"))</f>
        <v>Low Risk</v>
      </c>
    </row>
    <row r="1576" spans="1:33" x14ac:dyDescent="0.35">
      <c r="A1576">
        <v>1575</v>
      </c>
      <c r="B1576" t="s">
        <v>27</v>
      </c>
      <c r="C1576">
        <v>69</v>
      </c>
      <c r="D1576" t="s">
        <v>28</v>
      </c>
      <c r="E1576" t="s">
        <v>22</v>
      </c>
      <c r="F1576" t="s">
        <v>22</v>
      </c>
      <c r="G1576">
        <v>0</v>
      </c>
      <c r="H1576">
        <v>195.1</v>
      </c>
      <c r="I1576">
        <v>91</v>
      </c>
      <c r="J1576">
        <v>33.17</v>
      </c>
      <c r="K1576">
        <v>261.5</v>
      </c>
      <c r="L1576">
        <v>57</v>
      </c>
      <c r="M1576">
        <v>22.23</v>
      </c>
      <c r="N1576">
        <v>203.8</v>
      </c>
      <c r="O1576">
        <v>90</v>
      </c>
      <c r="P1576">
        <v>9.17</v>
      </c>
      <c r="Q1576">
        <v>11.4</v>
      </c>
      <c r="R1576">
        <v>5</v>
      </c>
      <c r="S1576">
        <v>3.08</v>
      </c>
      <c r="T1576">
        <v>0</v>
      </c>
      <c r="U1576" t="s">
        <v>22</v>
      </c>
      <c r="V1576">
        <f>IF(tbl_Customers[[#This Row],[churn]] = "yes", 1, 0)</f>
        <v>0</v>
      </c>
      <c r="W1576" t="str">
        <f>IF(tbl_Customers[[#This Row],[number_customer_service_calls]] &lt;= 1, "0-1 Calls", IF(tbl_Customers[[#This Row],[number_customer_service_calls]] &lt;= 3, "2-3 Calls", IF(tbl_Customers[[#This Row],[number_customer_service_calls]] &lt;=5, "4-5 Calls", "6+ Calls")))</f>
        <v>0-1 Calls</v>
      </c>
      <c r="X1576" t="str">
        <f>IF(tbl_Customers[[#This Row],[account_length]] &lt;= 50, "0-50", IF(tbl_Customers[[#This Row],[account_length]] &lt;=100, "51-100", IF(tbl_Customers[[#This Row],[account_length]] &lt;= 150, "101-150", "151+")))</f>
        <v>51-100</v>
      </c>
      <c r="Y1576" t="str">
        <f>IF(tbl_Customers[[#This Row],[total_intl_charge]] &lt;= 3, "Low Charges", "High Charges")</f>
        <v>High Charges</v>
      </c>
      <c r="Z1576" t="str">
        <f>IF(tbl_Customers[[#This Row],[total_eve_calls]]&lt;=80,"Low Calls",
IF(tbl_Customers[[#This Row],[total_eve_calls]]&lt;=120,"Medium Calls","High Calls"))</f>
        <v>Low Calls</v>
      </c>
      <c r="AA1576" t="str">
        <f>IF(tbl_Customers[[#This Row],[total_eve_charge]]&lt;=15,"Low Charges",
IF(tbl_Customers[[#This Row],[total_eve_charge]]&lt;=20,"Medium Charges","High Charges"))</f>
        <v>High Charges</v>
      </c>
      <c r="AB15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6" t="str">
        <f>IF(tbl_Customers[[#This Row],[number_vmail_messages]] = 0, "No Usage", IF(tbl_Customers[[#This Row],[number_vmail_messages]] &lt;= 20, "Low Usage", IF(tbl_Customers[[#This Row],[number_vmail_messages]] &lt;= 40, "Medium Usgae", "High Usage")))</f>
        <v>No Usage</v>
      </c>
      <c r="AD1576" t="str">
        <f>IF(tbl_Customers[[#This Row],[total_day_minutes]]&lt;=150,"Low Usage", IF(tbl_Customers[[#This Row],[total_day_minutes]]&lt;=200,"Medium Usage", IF(tbl_Customers[[#This Row],[total_day_minutes]]&lt;=250,"High Usage","Very High Usage")))</f>
        <v>Medium Usage</v>
      </c>
      <c r="AE1576" t="str">
        <f>IF(tbl_Customers[[#This Row],[total_intl_calls]]&lt;=5,"Low Calls", IF(tbl_Customers[[#This Row],[total_intl_calls]]&lt;=10, "Medium Calls", "High Calls"))</f>
        <v>Low Calls</v>
      </c>
      <c r="AF15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76" s="36" t="str">
        <f>IF(tbl_Customers[[#This Row],[Churn_Risk_Score]]&gt;=10,"High Risk", IF(tbl_Customers[[#This Row],[Churn_Risk_Score]]&gt;=5,"Medium Risk","Low Risk"))</f>
        <v>Low Risk</v>
      </c>
    </row>
    <row r="1577" spans="1:33" x14ac:dyDescent="0.35">
      <c r="A1577">
        <v>1576</v>
      </c>
      <c r="B1577" t="s">
        <v>53</v>
      </c>
      <c r="C1577">
        <v>146</v>
      </c>
      <c r="D1577" t="s">
        <v>25</v>
      </c>
      <c r="E1577" t="s">
        <v>22</v>
      </c>
      <c r="F1577" t="s">
        <v>22</v>
      </c>
      <c r="G1577">
        <v>0</v>
      </c>
      <c r="H1577">
        <v>149.30000000000001</v>
      </c>
      <c r="I1577">
        <v>83</v>
      </c>
      <c r="J1577">
        <v>25.38</v>
      </c>
      <c r="K1577">
        <v>187.1</v>
      </c>
      <c r="L1577">
        <v>130</v>
      </c>
      <c r="M1577">
        <v>15.9</v>
      </c>
      <c r="N1577">
        <v>149.80000000000001</v>
      </c>
      <c r="O1577">
        <v>100</v>
      </c>
      <c r="P1577">
        <v>6.74</v>
      </c>
      <c r="Q1577">
        <v>7.9</v>
      </c>
      <c r="R1577">
        <v>4</v>
      </c>
      <c r="S1577">
        <v>2.13</v>
      </c>
      <c r="T1577">
        <v>7</v>
      </c>
      <c r="U1577" t="s">
        <v>23</v>
      </c>
      <c r="V1577">
        <f>IF(tbl_Customers[[#This Row],[churn]] = "yes", 1, 0)</f>
        <v>1</v>
      </c>
      <c r="W1577" t="str">
        <f>IF(tbl_Customers[[#This Row],[number_customer_service_calls]] &lt;= 1, "0-1 Calls", IF(tbl_Customers[[#This Row],[number_customer_service_calls]] &lt;= 3, "2-3 Calls", IF(tbl_Customers[[#This Row],[number_customer_service_calls]] &lt;=5, "4-5 Calls", "6+ Calls")))</f>
        <v>6+ Calls</v>
      </c>
      <c r="X1577" t="str">
        <f>IF(tbl_Customers[[#This Row],[account_length]] &lt;= 50, "0-50", IF(tbl_Customers[[#This Row],[account_length]] &lt;=100, "51-100", IF(tbl_Customers[[#This Row],[account_length]] &lt;= 150, "101-150", "151+")))</f>
        <v>101-150</v>
      </c>
      <c r="Y1577" t="str">
        <f>IF(tbl_Customers[[#This Row],[total_intl_charge]] &lt;= 3, "Low Charges", "High Charges")</f>
        <v>Low Charges</v>
      </c>
      <c r="Z1577" t="str">
        <f>IF(tbl_Customers[[#This Row],[total_eve_calls]]&lt;=80,"Low Calls",
IF(tbl_Customers[[#This Row],[total_eve_calls]]&lt;=120,"Medium Calls","High Calls"))</f>
        <v>High Calls</v>
      </c>
      <c r="AA1577" t="str">
        <f>IF(tbl_Customers[[#This Row],[total_eve_charge]]&lt;=15,"Low Charges",
IF(tbl_Customers[[#This Row],[total_eve_charge]]&lt;=20,"Medium Charges","High Charges"))</f>
        <v>Medium Charges</v>
      </c>
      <c r="AB15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77" t="str">
        <f>IF(tbl_Customers[[#This Row],[number_vmail_messages]] = 0, "No Usage", IF(tbl_Customers[[#This Row],[number_vmail_messages]] &lt;= 20, "Low Usage", IF(tbl_Customers[[#This Row],[number_vmail_messages]] &lt;= 40, "Medium Usgae", "High Usage")))</f>
        <v>No Usage</v>
      </c>
      <c r="AD1577" t="str">
        <f>IF(tbl_Customers[[#This Row],[total_day_minutes]]&lt;=150,"Low Usage", IF(tbl_Customers[[#This Row],[total_day_minutes]]&lt;=200,"Medium Usage", IF(tbl_Customers[[#This Row],[total_day_minutes]]&lt;=250,"High Usage","Very High Usage")))</f>
        <v>Low Usage</v>
      </c>
      <c r="AE1577" t="str">
        <f>IF(tbl_Customers[[#This Row],[total_intl_calls]]&lt;=5,"Low Calls", IF(tbl_Customers[[#This Row],[total_intl_calls]]&lt;=10, "Medium Calls", "High Calls"))</f>
        <v>Low Calls</v>
      </c>
      <c r="AF15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77" s="36" t="str">
        <f>IF(tbl_Customers[[#This Row],[Churn_Risk_Score]]&gt;=10,"High Risk", IF(tbl_Customers[[#This Row],[Churn_Risk_Score]]&gt;=5,"Medium Risk","Low Risk"))</f>
        <v>Medium Risk</v>
      </c>
    </row>
    <row r="1578" spans="1:33" x14ac:dyDescent="0.35">
      <c r="A1578">
        <v>1577</v>
      </c>
      <c r="B1578" t="s">
        <v>39</v>
      </c>
      <c r="C1578">
        <v>119</v>
      </c>
      <c r="D1578" t="s">
        <v>28</v>
      </c>
      <c r="E1578" t="s">
        <v>22</v>
      </c>
      <c r="F1578" t="s">
        <v>22</v>
      </c>
      <c r="G1578">
        <v>0</v>
      </c>
      <c r="H1578">
        <v>81.900000000000006</v>
      </c>
      <c r="I1578">
        <v>75</v>
      </c>
      <c r="J1578">
        <v>13.92</v>
      </c>
      <c r="K1578">
        <v>253.8</v>
      </c>
      <c r="L1578">
        <v>114</v>
      </c>
      <c r="M1578">
        <v>21.57</v>
      </c>
      <c r="N1578">
        <v>213.1</v>
      </c>
      <c r="O1578">
        <v>125</v>
      </c>
      <c r="P1578">
        <v>9.59</v>
      </c>
      <c r="Q1578">
        <v>8.9</v>
      </c>
      <c r="R1578">
        <v>1</v>
      </c>
      <c r="S1578">
        <v>2.4</v>
      </c>
      <c r="T1578">
        <v>2</v>
      </c>
      <c r="U1578" t="s">
        <v>23</v>
      </c>
      <c r="V1578">
        <f>IF(tbl_Customers[[#This Row],[churn]] = "yes", 1, 0)</f>
        <v>1</v>
      </c>
      <c r="W1578" t="str">
        <f>IF(tbl_Customers[[#This Row],[number_customer_service_calls]] &lt;= 1, "0-1 Calls", IF(tbl_Customers[[#This Row],[number_customer_service_calls]] &lt;= 3, "2-3 Calls", IF(tbl_Customers[[#This Row],[number_customer_service_calls]] &lt;=5, "4-5 Calls", "6+ Calls")))</f>
        <v>2-3 Calls</v>
      </c>
      <c r="X1578" t="str">
        <f>IF(tbl_Customers[[#This Row],[account_length]] &lt;= 50, "0-50", IF(tbl_Customers[[#This Row],[account_length]] &lt;=100, "51-100", IF(tbl_Customers[[#This Row],[account_length]] &lt;= 150, "101-150", "151+")))</f>
        <v>101-150</v>
      </c>
      <c r="Y1578" t="str">
        <f>IF(tbl_Customers[[#This Row],[total_intl_charge]] &lt;= 3, "Low Charges", "High Charges")</f>
        <v>Low Charges</v>
      </c>
      <c r="Z1578" t="str">
        <f>IF(tbl_Customers[[#This Row],[total_eve_calls]]&lt;=80,"Low Calls",
IF(tbl_Customers[[#This Row],[total_eve_calls]]&lt;=120,"Medium Calls","High Calls"))</f>
        <v>Medium Calls</v>
      </c>
      <c r="AA1578" t="str">
        <f>IF(tbl_Customers[[#This Row],[total_eve_charge]]&lt;=15,"Low Charges",
IF(tbl_Customers[[#This Row],[total_eve_charge]]&lt;=20,"Medium Charges","High Charges"))</f>
        <v>High Charges</v>
      </c>
      <c r="AB15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8" t="str">
        <f>IF(tbl_Customers[[#This Row],[number_vmail_messages]] = 0, "No Usage", IF(tbl_Customers[[#This Row],[number_vmail_messages]] &lt;= 20, "Low Usage", IF(tbl_Customers[[#This Row],[number_vmail_messages]] &lt;= 40, "Medium Usgae", "High Usage")))</f>
        <v>No Usage</v>
      </c>
      <c r="AD1578" t="str">
        <f>IF(tbl_Customers[[#This Row],[total_day_minutes]]&lt;=150,"Low Usage", IF(tbl_Customers[[#This Row],[total_day_minutes]]&lt;=200,"Medium Usage", IF(tbl_Customers[[#This Row],[total_day_minutes]]&lt;=250,"High Usage","Very High Usage")))</f>
        <v>Low Usage</v>
      </c>
      <c r="AE1578" t="str">
        <f>IF(tbl_Customers[[#This Row],[total_intl_calls]]&lt;=5,"Low Calls", IF(tbl_Customers[[#This Row],[total_intl_calls]]&lt;=10, "Medium Calls", "High Calls"))</f>
        <v>Low Calls</v>
      </c>
      <c r="AF15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78" s="36" t="str">
        <f>IF(tbl_Customers[[#This Row],[Churn_Risk_Score]]&gt;=10,"High Risk", IF(tbl_Customers[[#This Row],[Churn_Risk_Score]]&gt;=5,"Medium Risk","Low Risk"))</f>
        <v>Low Risk</v>
      </c>
    </row>
    <row r="1579" spans="1:33" x14ac:dyDescent="0.35">
      <c r="A1579">
        <v>1578</v>
      </c>
      <c r="B1579" t="s">
        <v>46</v>
      </c>
      <c r="C1579">
        <v>142</v>
      </c>
      <c r="D1579" t="s">
        <v>25</v>
      </c>
      <c r="E1579" t="s">
        <v>23</v>
      </c>
      <c r="F1579" t="s">
        <v>23</v>
      </c>
      <c r="G1579">
        <v>25</v>
      </c>
      <c r="H1579">
        <v>191.1</v>
      </c>
      <c r="I1579">
        <v>109</v>
      </c>
      <c r="J1579">
        <v>32.49</v>
      </c>
      <c r="K1579">
        <v>149.6</v>
      </c>
      <c r="L1579">
        <v>120</v>
      </c>
      <c r="M1579">
        <v>12.72</v>
      </c>
      <c r="N1579">
        <v>227.8</v>
      </c>
      <c r="O1579">
        <v>60</v>
      </c>
      <c r="P1579">
        <v>10.25</v>
      </c>
      <c r="Q1579">
        <v>9.8000000000000007</v>
      </c>
      <c r="R1579">
        <v>3</v>
      </c>
      <c r="S1579">
        <v>2.65</v>
      </c>
      <c r="T1579">
        <v>0</v>
      </c>
      <c r="U1579" t="s">
        <v>22</v>
      </c>
      <c r="V1579">
        <f>IF(tbl_Customers[[#This Row],[churn]] = "yes", 1, 0)</f>
        <v>0</v>
      </c>
      <c r="W1579" t="str">
        <f>IF(tbl_Customers[[#This Row],[number_customer_service_calls]] &lt;= 1, "0-1 Calls", IF(tbl_Customers[[#This Row],[number_customer_service_calls]] &lt;= 3, "2-3 Calls", IF(tbl_Customers[[#This Row],[number_customer_service_calls]] &lt;=5, "4-5 Calls", "6+ Calls")))</f>
        <v>0-1 Calls</v>
      </c>
      <c r="X1579" t="str">
        <f>IF(tbl_Customers[[#This Row],[account_length]] &lt;= 50, "0-50", IF(tbl_Customers[[#This Row],[account_length]] &lt;=100, "51-100", IF(tbl_Customers[[#This Row],[account_length]] &lt;= 150, "101-150", "151+")))</f>
        <v>101-150</v>
      </c>
      <c r="Y1579" t="str">
        <f>IF(tbl_Customers[[#This Row],[total_intl_charge]] &lt;= 3, "Low Charges", "High Charges")</f>
        <v>Low Charges</v>
      </c>
      <c r="Z1579" t="str">
        <f>IF(tbl_Customers[[#This Row],[total_eve_calls]]&lt;=80,"Low Calls",
IF(tbl_Customers[[#This Row],[total_eve_calls]]&lt;=120,"Medium Calls","High Calls"))</f>
        <v>Medium Calls</v>
      </c>
      <c r="AA1579" t="str">
        <f>IF(tbl_Customers[[#This Row],[total_eve_charge]]&lt;=15,"Low Charges",
IF(tbl_Customers[[#This Row],[total_eve_charge]]&lt;=20,"Medium Charges","High Charges"))</f>
        <v>Low Charges</v>
      </c>
      <c r="AB15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9" t="str">
        <f>IF(tbl_Customers[[#This Row],[number_vmail_messages]] = 0, "No Usage", IF(tbl_Customers[[#This Row],[number_vmail_messages]] &lt;= 20, "Low Usage", IF(tbl_Customers[[#This Row],[number_vmail_messages]] &lt;= 40, "Medium Usgae", "High Usage")))</f>
        <v>Medium Usgae</v>
      </c>
      <c r="AD1579" t="str">
        <f>IF(tbl_Customers[[#This Row],[total_day_minutes]]&lt;=150,"Low Usage", IF(tbl_Customers[[#This Row],[total_day_minutes]]&lt;=200,"Medium Usage", IF(tbl_Customers[[#This Row],[total_day_minutes]]&lt;=250,"High Usage","Very High Usage")))</f>
        <v>Medium Usage</v>
      </c>
      <c r="AE1579" t="str">
        <f>IF(tbl_Customers[[#This Row],[total_intl_calls]]&lt;=5,"Low Calls", IF(tbl_Customers[[#This Row],[total_intl_calls]]&lt;=10, "Medium Calls", "High Calls"))</f>
        <v>Low Calls</v>
      </c>
      <c r="AF15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79" s="36" t="str">
        <f>IF(tbl_Customers[[#This Row],[Churn_Risk_Score]]&gt;=10,"High Risk", IF(tbl_Customers[[#This Row],[Churn_Risk_Score]]&gt;=5,"Medium Risk","Low Risk"))</f>
        <v>Low Risk</v>
      </c>
    </row>
    <row r="1580" spans="1:33" x14ac:dyDescent="0.35">
      <c r="A1580">
        <v>1579</v>
      </c>
      <c r="B1580" t="s">
        <v>67</v>
      </c>
      <c r="C1580">
        <v>101</v>
      </c>
      <c r="D1580" t="s">
        <v>25</v>
      </c>
      <c r="E1580" t="s">
        <v>22</v>
      </c>
      <c r="F1580" t="s">
        <v>22</v>
      </c>
      <c r="G1580">
        <v>0</v>
      </c>
      <c r="H1580">
        <v>239</v>
      </c>
      <c r="I1580">
        <v>156</v>
      </c>
      <c r="J1580">
        <v>40.630000000000003</v>
      </c>
      <c r="K1580">
        <v>273</v>
      </c>
      <c r="L1580">
        <v>106</v>
      </c>
      <c r="M1580">
        <v>23.21</v>
      </c>
      <c r="N1580">
        <v>278.2</v>
      </c>
      <c r="O1580">
        <v>93</v>
      </c>
      <c r="P1580">
        <v>12.52</v>
      </c>
      <c r="Q1580">
        <v>13.5</v>
      </c>
      <c r="R1580">
        <v>8</v>
      </c>
      <c r="S1580">
        <v>3.65</v>
      </c>
      <c r="T1580">
        <v>1</v>
      </c>
      <c r="U1580" t="s">
        <v>23</v>
      </c>
      <c r="V1580">
        <f>IF(tbl_Customers[[#This Row],[churn]] = "yes", 1, 0)</f>
        <v>1</v>
      </c>
      <c r="W1580" t="str">
        <f>IF(tbl_Customers[[#This Row],[number_customer_service_calls]] &lt;= 1, "0-1 Calls", IF(tbl_Customers[[#This Row],[number_customer_service_calls]] &lt;= 3, "2-3 Calls", IF(tbl_Customers[[#This Row],[number_customer_service_calls]] &lt;=5, "4-5 Calls", "6+ Calls")))</f>
        <v>0-1 Calls</v>
      </c>
      <c r="X1580" t="str">
        <f>IF(tbl_Customers[[#This Row],[account_length]] &lt;= 50, "0-50", IF(tbl_Customers[[#This Row],[account_length]] &lt;=100, "51-100", IF(tbl_Customers[[#This Row],[account_length]] &lt;= 150, "101-150", "151+")))</f>
        <v>101-150</v>
      </c>
      <c r="Y1580" t="str">
        <f>IF(tbl_Customers[[#This Row],[total_intl_charge]] &lt;= 3, "Low Charges", "High Charges")</f>
        <v>High Charges</v>
      </c>
      <c r="Z1580" t="str">
        <f>IF(tbl_Customers[[#This Row],[total_eve_calls]]&lt;=80,"Low Calls",
IF(tbl_Customers[[#This Row],[total_eve_calls]]&lt;=120,"Medium Calls","High Calls"))</f>
        <v>Medium Calls</v>
      </c>
      <c r="AA1580" t="str">
        <f>IF(tbl_Customers[[#This Row],[total_eve_charge]]&lt;=15,"Low Charges",
IF(tbl_Customers[[#This Row],[total_eve_charge]]&lt;=20,"Medium Charges","High Charges"))</f>
        <v>High Charges</v>
      </c>
      <c r="AB15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80" t="str">
        <f>IF(tbl_Customers[[#This Row],[number_vmail_messages]] = 0, "No Usage", IF(tbl_Customers[[#This Row],[number_vmail_messages]] &lt;= 20, "Low Usage", IF(tbl_Customers[[#This Row],[number_vmail_messages]] &lt;= 40, "Medium Usgae", "High Usage")))</f>
        <v>No Usage</v>
      </c>
      <c r="AD1580" t="str">
        <f>IF(tbl_Customers[[#This Row],[total_day_minutes]]&lt;=150,"Low Usage", IF(tbl_Customers[[#This Row],[total_day_minutes]]&lt;=200,"Medium Usage", IF(tbl_Customers[[#This Row],[total_day_minutes]]&lt;=250,"High Usage","Very High Usage")))</f>
        <v>High Usage</v>
      </c>
      <c r="AE1580" t="str">
        <f>IF(tbl_Customers[[#This Row],[total_intl_calls]]&lt;=5,"Low Calls", IF(tbl_Customers[[#This Row],[total_intl_calls]]&lt;=10, "Medium Calls", "High Calls"))</f>
        <v>Medium Calls</v>
      </c>
      <c r="AF15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80" s="36" t="str">
        <f>IF(tbl_Customers[[#This Row],[Churn_Risk_Score]]&gt;=10,"High Risk", IF(tbl_Customers[[#This Row],[Churn_Risk_Score]]&gt;=5,"Medium Risk","Low Risk"))</f>
        <v>Low Risk</v>
      </c>
    </row>
    <row r="1581" spans="1:33" x14ac:dyDescent="0.35">
      <c r="A1581">
        <v>1580</v>
      </c>
      <c r="B1581" t="s">
        <v>42</v>
      </c>
      <c r="C1581">
        <v>43</v>
      </c>
      <c r="D1581" t="s">
        <v>21</v>
      </c>
      <c r="E1581" t="s">
        <v>22</v>
      </c>
      <c r="F1581" t="s">
        <v>22</v>
      </c>
      <c r="G1581">
        <v>0</v>
      </c>
      <c r="H1581">
        <v>179.3</v>
      </c>
      <c r="I1581">
        <v>97</v>
      </c>
      <c r="J1581">
        <v>30.48</v>
      </c>
      <c r="K1581">
        <v>252.7</v>
      </c>
      <c r="L1581">
        <v>126</v>
      </c>
      <c r="M1581">
        <v>21.48</v>
      </c>
      <c r="N1581">
        <v>227.5</v>
      </c>
      <c r="O1581">
        <v>114</v>
      </c>
      <c r="P1581">
        <v>10.24</v>
      </c>
      <c r="Q1581">
        <v>8</v>
      </c>
      <c r="R1581">
        <v>5</v>
      </c>
      <c r="S1581">
        <v>2.16</v>
      </c>
      <c r="T1581">
        <v>0</v>
      </c>
      <c r="U1581" t="s">
        <v>22</v>
      </c>
      <c r="V1581">
        <f>IF(tbl_Customers[[#This Row],[churn]] = "yes", 1, 0)</f>
        <v>0</v>
      </c>
      <c r="W1581" t="str">
        <f>IF(tbl_Customers[[#This Row],[number_customer_service_calls]] &lt;= 1, "0-1 Calls", IF(tbl_Customers[[#This Row],[number_customer_service_calls]] &lt;= 3, "2-3 Calls", IF(tbl_Customers[[#This Row],[number_customer_service_calls]] &lt;=5, "4-5 Calls", "6+ Calls")))</f>
        <v>0-1 Calls</v>
      </c>
      <c r="X1581" t="str">
        <f>IF(tbl_Customers[[#This Row],[account_length]] &lt;= 50, "0-50", IF(tbl_Customers[[#This Row],[account_length]] &lt;=100, "51-100", IF(tbl_Customers[[#This Row],[account_length]] &lt;= 150, "101-150", "151+")))</f>
        <v>0-50</v>
      </c>
      <c r="Y1581" t="str">
        <f>IF(tbl_Customers[[#This Row],[total_intl_charge]] &lt;= 3, "Low Charges", "High Charges")</f>
        <v>Low Charges</v>
      </c>
      <c r="Z1581" t="str">
        <f>IF(tbl_Customers[[#This Row],[total_eve_calls]]&lt;=80,"Low Calls",
IF(tbl_Customers[[#This Row],[total_eve_calls]]&lt;=120,"Medium Calls","High Calls"))</f>
        <v>High Calls</v>
      </c>
      <c r="AA1581" t="str">
        <f>IF(tbl_Customers[[#This Row],[total_eve_charge]]&lt;=15,"Low Charges",
IF(tbl_Customers[[#This Row],[total_eve_charge]]&lt;=20,"Medium Charges","High Charges"))</f>
        <v>High Charges</v>
      </c>
      <c r="AB15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1" t="str">
        <f>IF(tbl_Customers[[#This Row],[number_vmail_messages]] = 0, "No Usage", IF(tbl_Customers[[#This Row],[number_vmail_messages]] &lt;= 20, "Low Usage", IF(tbl_Customers[[#This Row],[number_vmail_messages]] &lt;= 40, "Medium Usgae", "High Usage")))</f>
        <v>No Usage</v>
      </c>
      <c r="AD1581" t="str">
        <f>IF(tbl_Customers[[#This Row],[total_day_minutes]]&lt;=150,"Low Usage", IF(tbl_Customers[[#This Row],[total_day_minutes]]&lt;=200,"Medium Usage", IF(tbl_Customers[[#This Row],[total_day_minutes]]&lt;=250,"High Usage","Very High Usage")))</f>
        <v>Medium Usage</v>
      </c>
      <c r="AE1581" t="str">
        <f>IF(tbl_Customers[[#This Row],[total_intl_calls]]&lt;=5,"Low Calls", IF(tbl_Customers[[#This Row],[total_intl_calls]]&lt;=10, "Medium Calls", "High Calls"))</f>
        <v>Low Calls</v>
      </c>
      <c r="AF15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1" s="36" t="str">
        <f>IF(tbl_Customers[[#This Row],[Churn_Risk_Score]]&gt;=10,"High Risk", IF(tbl_Customers[[#This Row],[Churn_Risk_Score]]&gt;=5,"Medium Risk","Low Risk"))</f>
        <v>Low Risk</v>
      </c>
    </row>
    <row r="1582" spans="1:33" x14ac:dyDescent="0.35">
      <c r="A1582">
        <v>1581</v>
      </c>
      <c r="B1582" t="s">
        <v>32</v>
      </c>
      <c r="C1582">
        <v>69</v>
      </c>
      <c r="D1582" t="s">
        <v>25</v>
      </c>
      <c r="E1582" t="s">
        <v>22</v>
      </c>
      <c r="F1582" t="s">
        <v>22</v>
      </c>
      <c r="G1582">
        <v>0</v>
      </c>
      <c r="H1582">
        <v>185.3</v>
      </c>
      <c r="I1582">
        <v>91</v>
      </c>
      <c r="J1582">
        <v>31.5</v>
      </c>
      <c r="K1582">
        <v>219.1</v>
      </c>
      <c r="L1582">
        <v>88</v>
      </c>
      <c r="M1582">
        <v>18.62</v>
      </c>
      <c r="N1582">
        <v>243.6</v>
      </c>
      <c r="O1582">
        <v>107</v>
      </c>
      <c r="P1582">
        <v>10.96</v>
      </c>
      <c r="Q1582">
        <v>5.5</v>
      </c>
      <c r="R1582">
        <v>5</v>
      </c>
      <c r="S1582">
        <v>1.49</v>
      </c>
      <c r="T1582">
        <v>0</v>
      </c>
      <c r="U1582" t="s">
        <v>22</v>
      </c>
      <c r="V1582">
        <f>IF(tbl_Customers[[#This Row],[churn]] = "yes", 1, 0)</f>
        <v>0</v>
      </c>
      <c r="W1582" t="str">
        <f>IF(tbl_Customers[[#This Row],[number_customer_service_calls]] &lt;= 1, "0-1 Calls", IF(tbl_Customers[[#This Row],[number_customer_service_calls]] &lt;= 3, "2-3 Calls", IF(tbl_Customers[[#This Row],[number_customer_service_calls]] &lt;=5, "4-5 Calls", "6+ Calls")))</f>
        <v>0-1 Calls</v>
      </c>
      <c r="X1582" t="str">
        <f>IF(tbl_Customers[[#This Row],[account_length]] &lt;= 50, "0-50", IF(tbl_Customers[[#This Row],[account_length]] &lt;=100, "51-100", IF(tbl_Customers[[#This Row],[account_length]] &lt;= 150, "101-150", "151+")))</f>
        <v>51-100</v>
      </c>
      <c r="Y1582" t="str">
        <f>IF(tbl_Customers[[#This Row],[total_intl_charge]] &lt;= 3, "Low Charges", "High Charges")</f>
        <v>Low Charges</v>
      </c>
      <c r="Z1582" t="str">
        <f>IF(tbl_Customers[[#This Row],[total_eve_calls]]&lt;=80,"Low Calls",
IF(tbl_Customers[[#This Row],[total_eve_calls]]&lt;=120,"Medium Calls","High Calls"))</f>
        <v>Medium Calls</v>
      </c>
      <c r="AA1582" t="str">
        <f>IF(tbl_Customers[[#This Row],[total_eve_charge]]&lt;=15,"Low Charges",
IF(tbl_Customers[[#This Row],[total_eve_charge]]&lt;=20,"Medium Charges","High Charges"))</f>
        <v>Medium Charges</v>
      </c>
      <c r="AB15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82" t="str">
        <f>IF(tbl_Customers[[#This Row],[number_vmail_messages]] = 0, "No Usage", IF(tbl_Customers[[#This Row],[number_vmail_messages]] &lt;= 20, "Low Usage", IF(tbl_Customers[[#This Row],[number_vmail_messages]] &lt;= 40, "Medium Usgae", "High Usage")))</f>
        <v>No Usage</v>
      </c>
      <c r="AD1582" t="str">
        <f>IF(tbl_Customers[[#This Row],[total_day_minutes]]&lt;=150,"Low Usage", IF(tbl_Customers[[#This Row],[total_day_minutes]]&lt;=200,"Medium Usage", IF(tbl_Customers[[#This Row],[total_day_minutes]]&lt;=250,"High Usage","Very High Usage")))</f>
        <v>Medium Usage</v>
      </c>
      <c r="AE1582" t="str">
        <f>IF(tbl_Customers[[#This Row],[total_intl_calls]]&lt;=5,"Low Calls", IF(tbl_Customers[[#This Row],[total_intl_calls]]&lt;=10, "Medium Calls", "High Calls"))</f>
        <v>Low Calls</v>
      </c>
      <c r="AF15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2" s="36" t="str">
        <f>IF(tbl_Customers[[#This Row],[Churn_Risk_Score]]&gt;=10,"High Risk", IF(tbl_Customers[[#This Row],[Churn_Risk_Score]]&gt;=5,"Medium Risk","Low Risk"))</f>
        <v>Low Risk</v>
      </c>
    </row>
    <row r="1583" spans="1:33" x14ac:dyDescent="0.35">
      <c r="A1583">
        <v>1582</v>
      </c>
      <c r="B1583" t="s">
        <v>36</v>
      </c>
      <c r="C1583">
        <v>15</v>
      </c>
      <c r="D1583" t="s">
        <v>28</v>
      </c>
      <c r="E1583" t="s">
        <v>23</v>
      </c>
      <c r="F1583" t="s">
        <v>22</v>
      </c>
      <c r="G1583">
        <v>0</v>
      </c>
      <c r="H1583">
        <v>141.4</v>
      </c>
      <c r="I1583">
        <v>80</v>
      </c>
      <c r="J1583">
        <v>24.04</v>
      </c>
      <c r="K1583">
        <v>123.9</v>
      </c>
      <c r="L1583">
        <v>76</v>
      </c>
      <c r="M1583">
        <v>10.53</v>
      </c>
      <c r="N1583">
        <v>323.5</v>
      </c>
      <c r="O1583">
        <v>88</v>
      </c>
      <c r="P1583">
        <v>14.56</v>
      </c>
      <c r="Q1583">
        <v>8.1</v>
      </c>
      <c r="R1583">
        <v>3</v>
      </c>
      <c r="S1583">
        <v>2.19</v>
      </c>
      <c r="T1583">
        <v>2</v>
      </c>
      <c r="U1583" t="s">
        <v>22</v>
      </c>
      <c r="V1583">
        <f>IF(tbl_Customers[[#This Row],[churn]] = "yes", 1, 0)</f>
        <v>0</v>
      </c>
      <c r="W1583" t="str">
        <f>IF(tbl_Customers[[#This Row],[number_customer_service_calls]] &lt;= 1, "0-1 Calls", IF(tbl_Customers[[#This Row],[number_customer_service_calls]] &lt;= 3, "2-3 Calls", IF(tbl_Customers[[#This Row],[number_customer_service_calls]] &lt;=5, "4-5 Calls", "6+ Calls")))</f>
        <v>2-3 Calls</v>
      </c>
      <c r="X1583" t="str">
        <f>IF(tbl_Customers[[#This Row],[account_length]] &lt;= 50, "0-50", IF(tbl_Customers[[#This Row],[account_length]] &lt;=100, "51-100", IF(tbl_Customers[[#This Row],[account_length]] &lt;= 150, "101-150", "151+")))</f>
        <v>0-50</v>
      </c>
      <c r="Y1583" t="str">
        <f>IF(tbl_Customers[[#This Row],[total_intl_charge]] &lt;= 3, "Low Charges", "High Charges")</f>
        <v>Low Charges</v>
      </c>
      <c r="Z1583" t="str">
        <f>IF(tbl_Customers[[#This Row],[total_eve_calls]]&lt;=80,"Low Calls",
IF(tbl_Customers[[#This Row],[total_eve_calls]]&lt;=120,"Medium Calls","High Calls"))</f>
        <v>Low Calls</v>
      </c>
      <c r="AA1583" t="str">
        <f>IF(tbl_Customers[[#This Row],[total_eve_charge]]&lt;=15,"Low Charges",
IF(tbl_Customers[[#This Row],[total_eve_charge]]&lt;=20,"Medium Charges","High Charges"))</f>
        <v>Low Charges</v>
      </c>
      <c r="AB15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3" t="str">
        <f>IF(tbl_Customers[[#This Row],[number_vmail_messages]] = 0, "No Usage", IF(tbl_Customers[[#This Row],[number_vmail_messages]] &lt;= 20, "Low Usage", IF(tbl_Customers[[#This Row],[number_vmail_messages]] &lt;= 40, "Medium Usgae", "High Usage")))</f>
        <v>No Usage</v>
      </c>
      <c r="AD1583" t="str">
        <f>IF(tbl_Customers[[#This Row],[total_day_minutes]]&lt;=150,"Low Usage", IF(tbl_Customers[[#This Row],[total_day_minutes]]&lt;=200,"Medium Usage", IF(tbl_Customers[[#This Row],[total_day_minutes]]&lt;=250,"High Usage","Very High Usage")))</f>
        <v>Low Usage</v>
      </c>
      <c r="AE1583" t="str">
        <f>IF(tbl_Customers[[#This Row],[total_intl_calls]]&lt;=5,"Low Calls", IF(tbl_Customers[[#This Row],[total_intl_calls]]&lt;=10, "Medium Calls", "High Calls"))</f>
        <v>Low Calls</v>
      </c>
      <c r="AF15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83" s="36" t="str">
        <f>IF(tbl_Customers[[#This Row],[Churn_Risk_Score]]&gt;=10,"High Risk", IF(tbl_Customers[[#This Row],[Churn_Risk_Score]]&gt;=5,"Medium Risk","Low Risk"))</f>
        <v>Low Risk</v>
      </c>
    </row>
    <row r="1584" spans="1:33" x14ac:dyDescent="0.35">
      <c r="A1584">
        <v>1583</v>
      </c>
      <c r="B1584" t="s">
        <v>51</v>
      </c>
      <c r="C1584">
        <v>107</v>
      </c>
      <c r="D1584" t="s">
        <v>28</v>
      </c>
      <c r="E1584" t="s">
        <v>22</v>
      </c>
      <c r="F1584" t="s">
        <v>23</v>
      </c>
      <c r="G1584">
        <v>25</v>
      </c>
      <c r="H1584">
        <v>248.6</v>
      </c>
      <c r="I1584">
        <v>91</v>
      </c>
      <c r="J1584">
        <v>42.26</v>
      </c>
      <c r="K1584">
        <v>119.3</v>
      </c>
      <c r="L1584">
        <v>115</v>
      </c>
      <c r="M1584">
        <v>10.14</v>
      </c>
      <c r="N1584">
        <v>194.3</v>
      </c>
      <c r="O1584">
        <v>83</v>
      </c>
      <c r="P1584">
        <v>8.74</v>
      </c>
      <c r="Q1584">
        <v>12</v>
      </c>
      <c r="R1584">
        <v>1</v>
      </c>
      <c r="S1584">
        <v>3.24</v>
      </c>
      <c r="T1584">
        <v>1</v>
      </c>
      <c r="U1584" t="s">
        <v>22</v>
      </c>
      <c r="V1584">
        <f>IF(tbl_Customers[[#This Row],[churn]] = "yes", 1, 0)</f>
        <v>0</v>
      </c>
      <c r="W1584" t="str">
        <f>IF(tbl_Customers[[#This Row],[number_customer_service_calls]] &lt;= 1, "0-1 Calls", IF(tbl_Customers[[#This Row],[number_customer_service_calls]] &lt;= 3, "2-3 Calls", IF(tbl_Customers[[#This Row],[number_customer_service_calls]] &lt;=5, "4-5 Calls", "6+ Calls")))</f>
        <v>0-1 Calls</v>
      </c>
      <c r="X1584" t="str">
        <f>IF(tbl_Customers[[#This Row],[account_length]] &lt;= 50, "0-50", IF(tbl_Customers[[#This Row],[account_length]] &lt;=100, "51-100", IF(tbl_Customers[[#This Row],[account_length]] &lt;= 150, "101-150", "151+")))</f>
        <v>101-150</v>
      </c>
      <c r="Y1584" t="str">
        <f>IF(tbl_Customers[[#This Row],[total_intl_charge]] &lt;= 3, "Low Charges", "High Charges")</f>
        <v>High Charges</v>
      </c>
      <c r="Z1584" t="str">
        <f>IF(tbl_Customers[[#This Row],[total_eve_calls]]&lt;=80,"Low Calls",
IF(tbl_Customers[[#This Row],[total_eve_calls]]&lt;=120,"Medium Calls","High Calls"))</f>
        <v>Medium Calls</v>
      </c>
      <c r="AA1584" t="str">
        <f>IF(tbl_Customers[[#This Row],[total_eve_charge]]&lt;=15,"Low Charges",
IF(tbl_Customers[[#This Row],[total_eve_charge]]&lt;=20,"Medium Charges","High Charges"))</f>
        <v>Low Charges</v>
      </c>
      <c r="AB15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4" t="str">
        <f>IF(tbl_Customers[[#This Row],[number_vmail_messages]] = 0, "No Usage", IF(tbl_Customers[[#This Row],[number_vmail_messages]] &lt;= 20, "Low Usage", IF(tbl_Customers[[#This Row],[number_vmail_messages]] &lt;= 40, "Medium Usgae", "High Usage")))</f>
        <v>Medium Usgae</v>
      </c>
      <c r="AD1584" t="str">
        <f>IF(tbl_Customers[[#This Row],[total_day_minutes]]&lt;=150,"Low Usage", IF(tbl_Customers[[#This Row],[total_day_minutes]]&lt;=200,"Medium Usage", IF(tbl_Customers[[#This Row],[total_day_minutes]]&lt;=250,"High Usage","Very High Usage")))</f>
        <v>High Usage</v>
      </c>
      <c r="AE1584" t="str">
        <f>IF(tbl_Customers[[#This Row],[total_intl_calls]]&lt;=5,"Low Calls", IF(tbl_Customers[[#This Row],[total_intl_calls]]&lt;=10, "Medium Calls", "High Calls"))</f>
        <v>Low Calls</v>
      </c>
      <c r="AF15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84" s="36" t="str">
        <f>IF(tbl_Customers[[#This Row],[Churn_Risk_Score]]&gt;=10,"High Risk", IF(tbl_Customers[[#This Row],[Churn_Risk_Score]]&gt;=5,"Medium Risk","Low Risk"))</f>
        <v>Low Risk</v>
      </c>
    </row>
    <row r="1585" spans="1:33" x14ac:dyDescent="0.35">
      <c r="A1585">
        <v>1584</v>
      </c>
      <c r="B1585" t="s">
        <v>31</v>
      </c>
      <c r="C1585">
        <v>67</v>
      </c>
      <c r="D1585" t="s">
        <v>28</v>
      </c>
      <c r="E1585" t="s">
        <v>22</v>
      </c>
      <c r="F1585" t="s">
        <v>22</v>
      </c>
      <c r="G1585">
        <v>0</v>
      </c>
      <c r="H1585">
        <v>152.5</v>
      </c>
      <c r="I1585">
        <v>131</v>
      </c>
      <c r="J1585">
        <v>25.93</v>
      </c>
      <c r="K1585">
        <v>252.4</v>
      </c>
      <c r="L1585">
        <v>107</v>
      </c>
      <c r="M1585">
        <v>21.45</v>
      </c>
      <c r="N1585">
        <v>185.4</v>
      </c>
      <c r="O1585">
        <v>104</v>
      </c>
      <c r="P1585">
        <v>8.34</v>
      </c>
      <c r="Q1585">
        <v>4.9000000000000004</v>
      </c>
      <c r="R1585">
        <v>3</v>
      </c>
      <c r="S1585">
        <v>1.32</v>
      </c>
      <c r="T1585">
        <v>2</v>
      </c>
      <c r="U1585" t="s">
        <v>22</v>
      </c>
      <c r="V1585">
        <f>IF(tbl_Customers[[#This Row],[churn]] = "yes", 1, 0)</f>
        <v>0</v>
      </c>
      <c r="W1585" t="str">
        <f>IF(tbl_Customers[[#This Row],[number_customer_service_calls]] &lt;= 1, "0-1 Calls", IF(tbl_Customers[[#This Row],[number_customer_service_calls]] &lt;= 3, "2-3 Calls", IF(tbl_Customers[[#This Row],[number_customer_service_calls]] &lt;=5, "4-5 Calls", "6+ Calls")))</f>
        <v>2-3 Calls</v>
      </c>
      <c r="X1585" t="str">
        <f>IF(tbl_Customers[[#This Row],[account_length]] &lt;= 50, "0-50", IF(tbl_Customers[[#This Row],[account_length]] &lt;=100, "51-100", IF(tbl_Customers[[#This Row],[account_length]] &lt;= 150, "101-150", "151+")))</f>
        <v>51-100</v>
      </c>
      <c r="Y1585" t="str">
        <f>IF(tbl_Customers[[#This Row],[total_intl_charge]] &lt;= 3, "Low Charges", "High Charges")</f>
        <v>Low Charges</v>
      </c>
      <c r="Z1585" t="str">
        <f>IF(tbl_Customers[[#This Row],[total_eve_calls]]&lt;=80,"Low Calls",
IF(tbl_Customers[[#This Row],[total_eve_calls]]&lt;=120,"Medium Calls","High Calls"))</f>
        <v>Medium Calls</v>
      </c>
      <c r="AA1585" t="str">
        <f>IF(tbl_Customers[[#This Row],[total_eve_charge]]&lt;=15,"Low Charges",
IF(tbl_Customers[[#This Row],[total_eve_charge]]&lt;=20,"Medium Charges","High Charges"))</f>
        <v>High Charges</v>
      </c>
      <c r="AB15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5" t="str">
        <f>IF(tbl_Customers[[#This Row],[number_vmail_messages]] = 0, "No Usage", IF(tbl_Customers[[#This Row],[number_vmail_messages]] &lt;= 20, "Low Usage", IF(tbl_Customers[[#This Row],[number_vmail_messages]] &lt;= 40, "Medium Usgae", "High Usage")))</f>
        <v>No Usage</v>
      </c>
      <c r="AD1585" t="str">
        <f>IF(tbl_Customers[[#This Row],[total_day_minutes]]&lt;=150,"Low Usage", IF(tbl_Customers[[#This Row],[total_day_minutes]]&lt;=200,"Medium Usage", IF(tbl_Customers[[#This Row],[total_day_minutes]]&lt;=250,"High Usage","Very High Usage")))</f>
        <v>Medium Usage</v>
      </c>
      <c r="AE1585" t="str">
        <f>IF(tbl_Customers[[#This Row],[total_intl_calls]]&lt;=5,"Low Calls", IF(tbl_Customers[[#This Row],[total_intl_calls]]&lt;=10, "Medium Calls", "High Calls"))</f>
        <v>Low Calls</v>
      </c>
      <c r="AF15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5" s="36" t="str">
        <f>IF(tbl_Customers[[#This Row],[Churn_Risk_Score]]&gt;=10,"High Risk", IF(tbl_Customers[[#This Row],[Churn_Risk_Score]]&gt;=5,"Medium Risk","Low Risk"))</f>
        <v>Low Risk</v>
      </c>
    </row>
    <row r="1586" spans="1:33" x14ac:dyDescent="0.35">
      <c r="A1586">
        <v>1585</v>
      </c>
      <c r="B1586" t="s">
        <v>36</v>
      </c>
      <c r="C1586">
        <v>99</v>
      </c>
      <c r="D1586" t="s">
        <v>21</v>
      </c>
      <c r="E1586" t="s">
        <v>22</v>
      </c>
      <c r="F1586" t="s">
        <v>22</v>
      </c>
      <c r="G1586">
        <v>0</v>
      </c>
      <c r="H1586">
        <v>145.6</v>
      </c>
      <c r="I1586">
        <v>102</v>
      </c>
      <c r="J1586">
        <v>24.75</v>
      </c>
      <c r="K1586">
        <v>230.9</v>
      </c>
      <c r="L1586">
        <v>87</v>
      </c>
      <c r="M1586">
        <v>19.63</v>
      </c>
      <c r="N1586">
        <v>181.5</v>
      </c>
      <c r="O1586">
        <v>86</v>
      </c>
      <c r="P1586">
        <v>8.17</v>
      </c>
      <c r="Q1586">
        <v>11.4</v>
      </c>
      <c r="R1586">
        <v>7</v>
      </c>
      <c r="S1586">
        <v>3.08</v>
      </c>
      <c r="T1586">
        <v>1</v>
      </c>
      <c r="U1586" t="s">
        <v>22</v>
      </c>
      <c r="V1586">
        <f>IF(tbl_Customers[[#This Row],[churn]] = "yes", 1, 0)</f>
        <v>0</v>
      </c>
      <c r="W1586" t="str">
        <f>IF(tbl_Customers[[#This Row],[number_customer_service_calls]] &lt;= 1, "0-1 Calls", IF(tbl_Customers[[#This Row],[number_customer_service_calls]] &lt;= 3, "2-3 Calls", IF(tbl_Customers[[#This Row],[number_customer_service_calls]] &lt;=5, "4-5 Calls", "6+ Calls")))</f>
        <v>0-1 Calls</v>
      </c>
      <c r="X1586" t="str">
        <f>IF(tbl_Customers[[#This Row],[account_length]] &lt;= 50, "0-50", IF(tbl_Customers[[#This Row],[account_length]] &lt;=100, "51-100", IF(tbl_Customers[[#This Row],[account_length]] &lt;= 150, "101-150", "151+")))</f>
        <v>51-100</v>
      </c>
      <c r="Y1586" t="str">
        <f>IF(tbl_Customers[[#This Row],[total_intl_charge]] &lt;= 3, "Low Charges", "High Charges")</f>
        <v>High Charges</v>
      </c>
      <c r="Z1586" t="str">
        <f>IF(tbl_Customers[[#This Row],[total_eve_calls]]&lt;=80,"Low Calls",
IF(tbl_Customers[[#This Row],[total_eve_calls]]&lt;=120,"Medium Calls","High Calls"))</f>
        <v>Medium Calls</v>
      </c>
      <c r="AA1586" t="str">
        <f>IF(tbl_Customers[[#This Row],[total_eve_charge]]&lt;=15,"Low Charges",
IF(tbl_Customers[[#This Row],[total_eve_charge]]&lt;=20,"Medium Charges","High Charges"))</f>
        <v>Medium Charges</v>
      </c>
      <c r="AB15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6" t="str">
        <f>IF(tbl_Customers[[#This Row],[number_vmail_messages]] = 0, "No Usage", IF(tbl_Customers[[#This Row],[number_vmail_messages]] &lt;= 20, "Low Usage", IF(tbl_Customers[[#This Row],[number_vmail_messages]] &lt;= 40, "Medium Usgae", "High Usage")))</f>
        <v>No Usage</v>
      </c>
      <c r="AD1586" t="str">
        <f>IF(tbl_Customers[[#This Row],[total_day_minutes]]&lt;=150,"Low Usage", IF(tbl_Customers[[#This Row],[total_day_minutes]]&lt;=200,"Medium Usage", IF(tbl_Customers[[#This Row],[total_day_minutes]]&lt;=250,"High Usage","Very High Usage")))</f>
        <v>Low Usage</v>
      </c>
      <c r="AE1586" t="str">
        <f>IF(tbl_Customers[[#This Row],[total_intl_calls]]&lt;=5,"Low Calls", IF(tbl_Customers[[#This Row],[total_intl_calls]]&lt;=10, "Medium Calls", "High Calls"))</f>
        <v>Medium Calls</v>
      </c>
      <c r="AF15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86" s="36" t="str">
        <f>IF(tbl_Customers[[#This Row],[Churn_Risk_Score]]&gt;=10,"High Risk", IF(tbl_Customers[[#This Row],[Churn_Risk_Score]]&gt;=5,"Medium Risk","Low Risk"))</f>
        <v>Low Risk</v>
      </c>
    </row>
    <row r="1587" spans="1:33" x14ac:dyDescent="0.35">
      <c r="A1587">
        <v>1586</v>
      </c>
      <c r="B1587" t="s">
        <v>26</v>
      </c>
      <c r="C1587">
        <v>46</v>
      </c>
      <c r="D1587" t="s">
        <v>21</v>
      </c>
      <c r="E1587" t="s">
        <v>22</v>
      </c>
      <c r="F1587" t="s">
        <v>22</v>
      </c>
      <c r="G1587">
        <v>0</v>
      </c>
      <c r="H1587">
        <v>164.2</v>
      </c>
      <c r="I1587">
        <v>116</v>
      </c>
      <c r="J1587">
        <v>27.91</v>
      </c>
      <c r="K1587">
        <v>196.2</v>
      </c>
      <c r="L1587">
        <v>153</v>
      </c>
      <c r="M1587">
        <v>16.68</v>
      </c>
      <c r="N1587">
        <v>236.1</v>
      </c>
      <c r="O1587">
        <v>119</v>
      </c>
      <c r="P1587">
        <v>10.62</v>
      </c>
      <c r="Q1587">
        <v>8.1</v>
      </c>
      <c r="R1587">
        <v>1</v>
      </c>
      <c r="S1587">
        <v>2.19</v>
      </c>
      <c r="T1587">
        <v>1</v>
      </c>
      <c r="U1587" t="s">
        <v>22</v>
      </c>
      <c r="V1587">
        <f>IF(tbl_Customers[[#This Row],[churn]] = "yes", 1, 0)</f>
        <v>0</v>
      </c>
      <c r="W1587" t="str">
        <f>IF(tbl_Customers[[#This Row],[number_customer_service_calls]] &lt;= 1, "0-1 Calls", IF(tbl_Customers[[#This Row],[number_customer_service_calls]] &lt;= 3, "2-3 Calls", IF(tbl_Customers[[#This Row],[number_customer_service_calls]] &lt;=5, "4-5 Calls", "6+ Calls")))</f>
        <v>0-1 Calls</v>
      </c>
      <c r="X1587" t="str">
        <f>IF(tbl_Customers[[#This Row],[account_length]] &lt;= 50, "0-50", IF(tbl_Customers[[#This Row],[account_length]] &lt;=100, "51-100", IF(tbl_Customers[[#This Row],[account_length]] &lt;= 150, "101-150", "151+")))</f>
        <v>0-50</v>
      </c>
      <c r="Y1587" t="str">
        <f>IF(tbl_Customers[[#This Row],[total_intl_charge]] &lt;= 3, "Low Charges", "High Charges")</f>
        <v>Low Charges</v>
      </c>
      <c r="Z1587" t="str">
        <f>IF(tbl_Customers[[#This Row],[total_eve_calls]]&lt;=80,"Low Calls",
IF(tbl_Customers[[#This Row],[total_eve_calls]]&lt;=120,"Medium Calls","High Calls"))</f>
        <v>High Calls</v>
      </c>
      <c r="AA1587" t="str">
        <f>IF(tbl_Customers[[#This Row],[total_eve_charge]]&lt;=15,"Low Charges",
IF(tbl_Customers[[#This Row],[total_eve_charge]]&lt;=20,"Medium Charges","High Charges"))</f>
        <v>Medium Charges</v>
      </c>
      <c r="AB15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7" t="str">
        <f>IF(tbl_Customers[[#This Row],[number_vmail_messages]] = 0, "No Usage", IF(tbl_Customers[[#This Row],[number_vmail_messages]] &lt;= 20, "Low Usage", IF(tbl_Customers[[#This Row],[number_vmail_messages]] &lt;= 40, "Medium Usgae", "High Usage")))</f>
        <v>No Usage</v>
      </c>
      <c r="AD1587" t="str">
        <f>IF(tbl_Customers[[#This Row],[total_day_minutes]]&lt;=150,"Low Usage", IF(tbl_Customers[[#This Row],[total_day_minutes]]&lt;=200,"Medium Usage", IF(tbl_Customers[[#This Row],[total_day_minutes]]&lt;=250,"High Usage","Very High Usage")))</f>
        <v>Medium Usage</v>
      </c>
      <c r="AE1587" t="str">
        <f>IF(tbl_Customers[[#This Row],[total_intl_calls]]&lt;=5,"Low Calls", IF(tbl_Customers[[#This Row],[total_intl_calls]]&lt;=10, "Medium Calls", "High Calls"))</f>
        <v>Low Calls</v>
      </c>
      <c r="AF15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7" s="36" t="str">
        <f>IF(tbl_Customers[[#This Row],[Churn_Risk_Score]]&gt;=10,"High Risk", IF(tbl_Customers[[#This Row],[Churn_Risk_Score]]&gt;=5,"Medium Risk","Low Risk"))</f>
        <v>Low Risk</v>
      </c>
    </row>
    <row r="1588" spans="1:33" x14ac:dyDescent="0.35">
      <c r="A1588">
        <v>1587</v>
      </c>
      <c r="B1588" t="s">
        <v>58</v>
      </c>
      <c r="C1588">
        <v>55</v>
      </c>
      <c r="D1588" t="s">
        <v>25</v>
      </c>
      <c r="E1588" t="s">
        <v>23</v>
      </c>
      <c r="F1588" t="s">
        <v>22</v>
      </c>
      <c r="G1588">
        <v>0</v>
      </c>
      <c r="H1588">
        <v>221</v>
      </c>
      <c r="I1588">
        <v>115</v>
      </c>
      <c r="J1588">
        <v>37.57</v>
      </c>
      <c r="K1588">
        <v>165.4</v>
      </c>
      <c r="L1588">
        <v>97</v>
      </c>
      <c r="M1588">
        <v>14.06</v>
      </c>
      <c r="N1588">
        <v>235.4</v>
      </c>
      <c r="O1588">
        <v>117</v>
      </c>
      <c r="P1588">
        <v>10.59</v>
      </c>
      <c r="Q1588">
        <v>9.6999999999999993</v>
      </c>
      <c r="R1588">
        <v>4</v>
      </c>
      <c r="S1588">
        <v>2.62</v>
      </c>
      <c r="T1588">
        <v>1</v>
      </c>
      <c r="U1588" t="s">
        <v>22</v>
      </c>
      <c r="V1588">
        <f>IF(tbl_Customers[[#This Row],[churn]] = "yes", 1, 0)</f>
        <v>0</v>
      </c>
      <c r="W1588" t="str">
        <f>IF(tbl_Customers[[#This Row],[number_customer_service_calls]] &lt;= 1, "0-1 Calls", IF(tbl_Customers[[#This Row],[number_customer_service_calls]] &lt;= 3, "2-3 Calls", IF(tbl_Customers[[#This Row],[number_customer_service_calls]] &lt;=5, "4-5 Calls", "6+ Calls")))</f>
        <v>0-1 Calls</v>
      </c>
      <c r="X1588" t="str">
        <f>IF(tbl_Customers[[#This Row],[account_length]] &lt;= 50, "0-50", IF(tbl_Customers[[#This Row],[account_length]] &lt;=100, "51-100", IF(tbl_Customers[[#This Row],[account_length]] &lt;= 150, "101-150", "151+")))</f>
        <v>51-100</v>
      </c>
      <c r="Y1588" t="str">
        <f>IF(tbl_Customers[[#This Row],[total_intl_charge]] &lt;= 3, "Low Charges", "High Charges")</f>
        <v>Low Charges</v>
      </c>
      <c r="Z1588" t="str">
        <f>IF(tbl_Customers[[#This Row],[total_eve_calls]]&lt;=80,"Low Calls",
IF(tbl_Customers[[#This Row],[total_eve_calls]]&lt;=120,"Medium Calls","High Calls"))</f>
        <v>Medium Calls</v>
      </c>
      <c r="AA1588" t="str">
        <f>IF(tbl_Customers[[#This Row],[total_eve_charge]]&lt;=15,"Low Charges",
IF(tbl_Customers[[#This Row],[total_eve_charge]]&lt;=20,"Medium Charges","High Charges"))</f>
        <v>Low Charges</v>
      </c>
      <c r="AB15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8" t="str">
        <f>IF(tbl_Customers[[#This Row],[number_vmail_messages]] = 0, "No Usage", IF(tbl_Customers[[#This Row],[number_vmail_messages]] &lt;= 20, "Low Usage", IF(tbl_Customers[[#This Row],[number_vmail_messages]] &lt;= 40, "Medium Usgae", "High Usage")))</f>
        <v>No Usage</v>
      </c>
      <c r="AD1588" t="str">
        <f>IF(tbl_Customers[[#This Row],[total_day_minutes]]&lt;=150,"Low Usage", IF(tbl_Customers[[#This Row],[total_day_minutes]]&lt;=200,"Medium Usage", IF(tbl_Customers[[#This Row],[total_day_minutes]]&lt;=250,"High Usage","Very High Usage")))</f>
        <v>High Usage</v>
      </c>
      <c r="AE1588" t="str">
        <f>IF(tbl_Customers[[#This Row],[total_intl_calls]]&lt;=5,"Low Calls", IF(tbl_Customers[[#This Row],[total_intl_calls]]&lt;=10, "Medium Calls", "High Calls"))</f>
        <v>Low Calls</v>
      </c>
      <c r="AF15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88" s="36" t="str">
        <f>IF(tbl_Customers[[#This Row],[Churn_Risk_Score]]&gt;=10,"High Risk", IF(tbl_Customers[[#This Row],[Churn_Risk_Score]]&gt;=5,"Medium Risk","Low Risk"))</f>
        <v>Low Risk</v>
      </c>
    </row>
    <row r="1589" spans="1:33" x14ac:dyDescent="0.35">
      <c r="A1589">
        <v>1588</v>
      </c>
      <c r="B1589" t="s">
        <v>74</v>
      </c>
      <c r="C1589">
        <v>56</v>
      </c>
      <c r="D1589" t="s">
        <v>21</v>
      </c>
      <c r="E1589" t="s">
        <v>22</v>
      </c>
      <c r="F1589" t="s">
        <v>22</v>
      </c>
      <c r="G1589">
        <v>0</v>
      </c>
      <c r="H1589">
        <v>162.30000000000001</v>
      </c>
      <c r="I1589">
        <v>99</v>
      </c>
      <c r="J1589">
        <v>27.59</v>
      </c>
      <c r="K1589">
        <v>149.1</v>
      </c>
      <c r="L1589">
        <v>78</v>
      </c>
      <c r="M1589">
        <v>12.67</v>
      </c>
      <c r="N1589">
        <v>255.5</v>
      </c>
      <c r="O1589">
        <v>115</v>
      </c>
      <c r="P1589">
        <v>11.5</v>
      </c>
      <c r="Q1589">
        <v>14.8</v>
      </c>
      <c r="R1589">
        <v>1</v>
      </c>
      <c r="S1589">
        <v>4</v>
      </c>
      <c r="T1589">
        <v>4</v>
      </c>
      <c r="U1589" t="s">
        <v>23</v>
      </c>
      <c r="V1589">
        <f>IF(tbl_Customers[[#This Row],[churn]] = "yes", 1, 0)</f>
        <v>1</v>
      </c>
      <c r="W1589" t="str">
        <f>IF(tbl_Customers[[#This Row],[number_customer_service_calls]] &lt;= 1, "0-1 Calls", IF(tbl_Customers[[#This Row],[number_customer_service_calls]] &lt;= 3, "2-3 Calls", IF(tbl_Customers[[#This Row],[number_customer_service_calls]] &lt;=5, "4-5 Calls", "6+ Calls")))</f>
        <v>4-5 Calls</v>
      </c>
      <c r="X1589" t="str">
        <f>IF(tbl_Customers[[#This Row],[account_length]] &lt;= 50, "0-50", IF(tbl_Customers[[#This Row],[account_length]] &lt;=100, "51-100", IF(tbl_Customers[[#This Row],[account_length]] &lt;= 150, "101-150", "151+")))</f>
        <v>51-100</v>
      </c>
      <c r="Y1589" t="str">
        <f>IF(tbl_Customers[[#This Row],[total_intl_charge]] &lt;= 3, "Low Charges", "High Charges")</f>
        <v>High Charges</v>
      </c>
      <c r="Z1589" t="str">
        <f>IF(tbl_Customers[[#This Row],[total_eve_calls]]&lt;=80,"Low Calls",
IF(tbl_Customers[[#This Row],[total_eve_calls]]&lt;=120,"Medium Calls","High Calls"))</f>
        <v>Low Calls</v>
      </c>
      <c r="AA1589" t="str">
        <f>IF(tbl_Customers[[#This Row],[total_eve_charge]]&lt;=15,"Low Charges",
IF(tbl_Customers[[#This Row],[total_eve_charge]]&lt;=20,"Medium Charges","High Charges"))</f>
        <v>Low Charges</v>
      </c>
      <c r="AB15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9" t="str">
        <f>IF(tbl_Customers[[#This Row],[number_vmail_messages]] = 0, "No Usage", IF(tbl_Customers[[#This Row],[number_vmail_messages]] &lt;= 20, "Low Usage", IF(tbl_Customers[[#This Row],[number_vmail_messages]] &lt;= 40, "Medium Usgae", "High Usage")))</f>
        <v>No Usage</v>
      </c>
      <c r="AD1589" t="str">
        <f>IF(tbl_Customers[[#This Row],[total_day_minutes]]&lt;=150,"Low Usage", IF(tbl_Customers[[#This Row],[total_day_minutes]]&lt;=200,"Medium Usage", IF(tbl_Customers[[#This Row],[total_day_minutes]]&lt;=250,"High Usage","Very High Usage")))</f>
        <v>Medium Usage</v>
      </c>
      <c r="AE1589" t="str">
        <f>IF(tbl_Customers[[#This Row],[total_intl_calls]]&lt;=5,"Low Calls", IF(tbl_Customers[[#This Row],[total_intl_calls]]&lt;=10, "Medium Calls", "High Calls"))</f>
        <v>Low Calls</v>
      </c>
      <c r="AF15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89" s="36" t="str">
        <f>IF(tbl_Customers[[#This Row],[Churn_Risk_Score]]&gt;=10,"High Risk", IF(tbl_Customers[[#This Row],[Churn_Risk_Score]]&gt;=5,"Medium Risk","Low Risk"))</f>
        <v>Medium Risk</v>
      </c>
    </row>
    <row r="1590" spans="1:33" x14ac:dyDescent="0.35">
      <c r="A1590">
        <v>1589</v>
      </c>
      <c r="B1590" t="s">
        <v>69</v>
      </c>
      <c r="C1590">
        <v>76</v>
      </c>
      <c r="D1590" t="s">
        <v>21</v>
      </c>
      <c r="E1590" t="s">
        <v>22</v>
      </c>
      <c r="F1590" t="s">
        <v>22</v>
      </c>
      <c r="G1590">
        <v>0</v>
      </c>
      <c r="H1590">
        <v>272.7</v>
      </c>
      <c r="I1590">
        <v>97</v>
      </c>
      <c r="J1590">
        <v>46.36</v>
      </c>
      <c r="K1590">
        <v>236.4</v>
      </c>
      <c r="L1590">
        <v>95</v>
      </c>
      <c r="M1590">
        <v>20.09</v>
      </c>
      <c r="N1590">
        <v>235.5</v>
      </c>
      <c r="O1590">
        <v>105</v>
      </c>
      <c r="P1590">
        <v>10.6</v>
      </c>
      <c r="Q1590">
        <v>7.7</v>
      </c>
      <c r="R1590">
        <v>2</v>
      </c>
      <c r="S1590">
        <v>2.08</v>
      </c>
      <c r="T1590">
        <v>0</v>
      </c>
      <c r="U1590" t="s">
        <v>23</v>
      </c>
      <c r="V1590">
        <f>IF(tbl_Customers[[#This Row],[churn]] = "yes", 1, 0)</f>
        <v>1</v>
      </c>
      <c r="W1590" t="str">
        <f>IF(tbl_Customers[[#This Row],[number_customer_service_calls]] &lt;= 1, "0-1 Calls", IF(tbl_Customers[[#This Row],[number_customer_service_calls]] &lt;= 3, "2-3 Calls", IF(tbl_Customers[[#This Row],[number_customer_service_calls]] &lt;=5, "4-5 Calls", "6+ Calls")))</f>
        <v>0-1 Calls</v>
      </c>
      <c r="X1590" t="str">
        <f>IF(tbl_Customers[[#This Row],[account_length]] &lt;= 50, "0-50", IF(tbl_Customers[[#This Row],[account_length]] &lt;=100, "51-100", IF(tbl_Customers[[#This Row],[account_length]] &lt;= 150, "101-150", "151+")))</f>
        <v>51-100</v>
      </c>
      <c r="Y1590" t="str">
        <f>IF(tbl_Customers[[#This Row],[total_intl_charge]] &lt;= 3, "Low Charges", "High Charges")</f>
        <v>Low Charges</v>
      </c>
      <c r="Z1590" t="str">
        <f>IF(tbl_Customers[[#This Row],[total_eve_calls]]&lt;=80,"Low Calls",
IF(tbl_Customers[[#This Row],[total_eve_calls]]&lt;=120,"Medium Calls","High Calls"))</f>
        <v>Medium Calls</v>
      </c>
      <c r="AA1590" t="str">
        <f>IF(tbl_Customers[[#This Row],[total_eve_charge]]&lt;=15,"Low Charges",
IF(tbl_Customers[[#This Row],[total_eve_charge]]&lt;=20,"Medium Charges","High Charges"))</f>
        <v>High Charges</v>
      </c>
      <c r="AB15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0" t="str">
        <f>IF(tbl_Customers[[#This Row],[number_vmail_messages]] = 0, "No Usage", IF(tbl_Customers[[#This Row],[number_vmail_messages]] &lt;= 20, "Low Usage", IF(tbl_Customers[[#This Row],[number_vmail_messages]] &lt;= 40, "Medium Usgae", "High Usage")))</f>
        <v>No Usage</v>
      </c>
      <c r="AD1590" t="str">
        <f>IF(tbl_Customers[[#This Row],[total_day_minutes]]&lt;=150,"Low Usage", IF(tbl_Customers[[#This Row],[total_day_minutes]]&lt;=200,"Medium Usage", IF(tbl_Customers[[#This Row],[total_day_minutes]]&lt;=250,"High Usage","Very High Usage")))</f>
        <v>Very High Usage</v>
      </c>
      <c r="AE1590" t="str">
        <f>IF(tbl_Customers[[#This Row],[total_intl_calls]]&lt;=5,"Low Calls", IF(tbl_Customers[[#This Row],[total_intl_calls]]&lt;=10, "Medium Calls", "High Calls"))</f>
        <v>Low Calls</v>
      </c>
      <c r="AF15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90" s="36" t="str">
        <f>IF(tbl_Customers[[#This Row],[Churn_Risk_Score]]&gt;=10,"High Risk", IF(tbl_Customers[[#This Row],[Churn_Risk_Score]]&gt;=5,"Medium Risk","Low Risk"))</f>
        <v>Medium Risk</v>
      </c>
    </row>
    <row r="1591" spans="1:33" x14ac:dyDescent="0.35">
      <c r="A1591">
        <v>1590</v>
      </c>
      <c r="B1591" t="s">
        <v>45</v>
      </c>
      <c r="C1591">
        <v>132</v>
      </c>
      <c r="D1591" t="s">
        <v>25</v>
      </c>
      <c r="E1591" t="s">
        <v>23</v>
      </c>
      <c r="F1591" t="s">
        <v>23</v>
      </c>
      <c r="G1591">
        <v>33</v>
      </c>
      <c r="H1591">
        <v>200.3</v>
      </c>
      <c r="I1591">
        <v>75</v>
      </c>
      <c r="J1591">
        <v>34.049999999999997</v>
      </c>
      <c r="K1591">
        <v>226.6</v>
      </c>
      <c r="L1591">
        <v>67</v>
      </c>
      <c r="M1591">
        <v>19.260000000000002</v>
      </c>
      <c r="N1591">
        <v>198.8</v>
      </c>
      <c r="O1591">
        <v>91</v>
      </c>
      <c r="P1591">
        <v>8.9499999999999993</v>
      </c>
      <c r="Q1591">
        <v>12.9</v>
      </c>
      <c r="R1591">
        <v>3</v>
      </c>
      <c r="S1591">
        <v>3.48</v>
      </c>
      <c r="T1591">
        <v>2</v>
      </c>
      <c r="U1591" t="s">
        <v>22</v>
      </c>
      <c r="V1591">
        <f>IF(tbl_Customers[[#This Row],[churn]] = "yes", 1, 0)</f>
        <v>0</v>
      </c>
      <c r="W1591" t="str">
        <f>IF(tbl_Customers[[#This Row],[number_customer_service_calls]] &lt;= 1, "0-1 Calls", IF(tbl_Customers[[#This Row],[number_customer_service_calls]] &lt;= 3, "2-3 Calls", IF(tbl_Customers[[#This Row],[number_customer_service_calls]] &lt;=5, "4-5 Calls", "6+ Calls")))</f>
        <v>2-3 Calls</v>
      </c>
      <c r="X1591" t="str">
        <f>IF(tbl_Customers[[#This Row],[account_length]] &lt;= 50, "0-50", IF(tbl_Customers[[#This Row],[account_length]] &lt;=100, "51-100", IF(tbl_Customers[[#This Row],[account_length]] &lt;= 150, "101-150", "151+")))</f>
        <v>101-150</v>
      </c>
      <c r="Y1591" t="str">
        <f>IF(tbl_Customers[[#This Row],[total_intl_charge]] &lt;= 3, "Low Charges", "High Charges")</f>
        <v>High Charges</v>
      </c>
      <c r="Z1591" t="str">
        <f>IF(tbl_Customers[[#This Row],[total_eve_calls]]&lt;=80,"Low Calls",
IF(tbl_Customers[[#This Row],[total_eve_calls]]&lt;=120,"Medium Calls","High Calls"))</f>
        <v>Low Calls</v>
      </c>
      <c r="AA1591" t="str">
        <f>IF(tbl_Customers[[#This Row],[total_eve_charge]]&lt;=15,"Low Charges",
IF(tbl_Customers[[#This Row],[total_eve_charge]]&lt;=20,"Medium Charges","High Charges"))</f>
        <v>Medium Charges</v>
      </c>
      <c r="AB15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1" t="str">
        <f>IF(tbl_Customers[[#This Row],[number_vmail_messages]] = 0, "No Usage", IF(tbl_Customers[[#This Row],[number_vmail_messages]] &lt;= 20, "Low Usage", IF(tbl_Customers[[#This Row],[number_vmail_messages]] &lt;= 40, "Medium Usgae", "High Usage")))</f>
        <v>Medium Usgae</v>
      </c>
      <c r="AD1591" t="str">
        <f>IF(tbl_Customers[[#This Row],[total_day_minutes]]&lt;=150,"Low Usage", IF(tbl_Customers[[#This Row],[total_day_minutes]]&lt;=200,"Medium Usage", IF(tbl_Customers[[#This Row],[total_day_minutes]]&lt;=250,"High Usage","Very High Usage")))</f>
        <v>High Usage</v>
      </c>
      <c r="AE1591" t="str">
        <f>IF(tbl_Customers[[#This Row],[total_intl_calls]]&lt;=5,"Low Calls", IF(tbl_Customers[[#This Row],[total_intl_calls]]&lt;=10, "Medium Calls", "High Calls"))</f>
        <v>Low Calls</v>
      </c>
      <c r="AF15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591" s="36" t="str">
        <f>IF(tbl_Customers[[#This Row],[Churn_Risk_Score]]&gt;=10,"High Risk", IF(tbl_Customers[[#This Row],[Churn_Risk_Score]]&gt;=5,"Medium Risk","Low Risk"))</f>
        <v>Medium Risk</v>
      </c>
    </row>
    <row r="1592" spans="1:33" x14ac:dyDescent="0.35">
      <c r="A1592">
        <v>1591</v>
      </c>
      <c r="B1592" t="s">
        <v>43</v>
      </c>
      <c r="C1592">
        <v>140</v>
      </c>
      <c r="D1592" t="s">
        <v>28</v>
      </c>
      <c r="E1592" t="s">
        <v>22</v>
      </c>
      <c r="F1592" t="s">
        <v>23</v>
      </c>
      <c r="G1592">
        <v>28</v>
      </c>
      <c r="H1592">
        <v>157.1</v>
      </c>
      <c r="I1592">
        <v>77</v>
      </c>
      <c r="J1592">
        <v>26.71</v>
      </c>
      <c r="K1592">
        <v>172.4</v>
      </c>
      <c r="L1592">
        <v>97</v>
      </c>
      <c r="M1592">
        <v>14.65</v>
      </c>
      <c r="N1592">
        <v>184.5</v>
      </c>
      <c r="O1592">
        <v>94</v>
      </c>
      <c r="P1592">
        <v>8.3000000000000007</v>
      </c>
      <c r="Q1592">
        <v>11.1</v>
      </c>
      <c r="R1592">
        <v>9</v>
      </c>
      <c r="S1592">
        <v>3</v>
      </c>
      <c r="T1592">
        <v>1</v>
      </c>
      <c r="U1592" t="s">
        <v>22</v>
      </c>
      <c r="V1592">
        <f>IF(tbl_Customers[[#This Row],[churn]] = "yes", 1, 0)</f>
        <v>0</v>
      </c>
      <c r="W1592" t="str">
        <f>IF(tbl_Customers[[#This Row],[number_customer_service_calls]] &lt;= 1, "0-1 Calls", IF(tbl_Customers[[#This Row],[number_customer_service_calls]] &lt;= 3, "2-3 Calls", IF(tbl_Customers[[#This Row],[number_customer_service_calls]] &lt;=5, "4-5 Calls", "6+ Calls")))</f>
        <v>0-1 Calls</v>
      </c>
      <c r="X1592" t="str">
        <f>IF(tbl_Customers[[#This Row],[account_length]] &lt;= 50, "0-50", IF(tbl_Customers[[#This Row],[account_length]] &lt;=100, "51-100", IF(tbl_Customers[[#This Row],[account_length]] &lt;= 150, "101-150", "151+")))</f>
        <v>101-150</v>
      </c>
      <c r="Y1592" t="str">
        <f>IF(tbl_Customers[[#This Row],[total_intl_charge]] &lt;= 3, "Low Charges", "High Charges")</f>
        <v>Low Charges</v>
      </c>
      <c r="Z1592" t="str">
        <f>IF(tbl_Customers[[#This Row],[total_eve_calls]]&lt;=80,"Low Calls",
IF(tbl_Customers[[#This Row],[total_eve_calls]]&lt;=120,"Medium Calls","High Calls"))</f>
        <v>Medium Calls</v>
      </c>
      <c r="AA1592" t="str">
        <f>IF(tbl_Customers[[#This Row],[total_eve_charge]]&lt;=15,"Low Charges",
IF(tbl_Customers[[#This Row],[total_eve_charge]]&lt;=20,"Medium Charges","High Charges"))</f>
        <v>Low Charges</v>
      </c>
      <c r="AB15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2" t="str">
        <f>IF(tbl_Customers[[#This Row],[number_vmail_messages]] = 0, "No Usage", IF(tbl_Customers[[#This Row],[number_vmail_messages]] &lt;= 20, "Low Usage", IF(tbl_Customers[[#This Row],[number_vmail_messages]] &lt;= 40, "Medium Usgae", "High Usage")))</f>
        <v>Medium Usgae</v>
      </c>
      <c r="AD1592" t="str">
        <f>IF(tbl_Customers[[#This Row],[total_day_minutes]]&lt;=150,"Low Usage", IF(tbl_Customers[[#This Row],[total_day_minutes]]&lt;=200,"Medium Usage", IF(tbl_Customers[[#This Row],[total_day_minutes]]&lt;=250,"High Usage","Very High Usage")))</f>
        <v>Medium Usage</v>
      </c>
      <c r="AE1592" t="str">
        <f>IF(tbl_Customers[[#This Row],[total_intl_calls]]&lt;=5,"Low Calls", IF(tbl_Customers[[#This Row],[total_intl_calls]]&lt;=10, "Medium Calls", "High Calls"))</f>
        <v>Medium Calls</v>
      </c>
      <c r="AF15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92" s="36" t="str">
        <f>IF(tbl_Customers[[#This Row],[Churn_Risk_Score]]&gt;=10,"High Risk", IF(tbl_Customers[[#This Row],[Churn_Risk_Score]]&gt;=5,"Medium Risk","Low Risk"))</f>
        <v>Low Risk</v>
      </c>
    </row>
    <row r="1593" spans="1:33" x14ac:dyDescent="0.35">
      <c r="A1593">
        <v>1592</v>
      </c>
      <c r="B1593" t="s">
        <v>47</v>
      </c>
      <c r="C1593">
        <v>51</v>
      </c>
      <c r="D1593" t="s">
        <v>28</v>
      </c>
      <c r="E1593" t="s">
        <v>23</v>
      </c>
      <c r="F1593" t="s">
        <v>23</v>
      </c>
      <c r="G1593">
        <v>12</v>
      </c>
      <c r="H1593">
        <v>135.80000000000001</v>
      </c>
      <c r="I1593">
        <v>60</v>
      </c>
      <c r="J1593">
        <v>23.09</v>
      </c>
      <c r="K1593">
        <v>200.6</v>
      </c>
      <c r="L1593">
        <v>134</v>
      </c>
      <c r="M1593">
        <v>17.05</v>
      </c>
      <c r="N1593">
        <v>192.4</v>
      </c>
      <c r="O1593">
        <v>98</v>
      </c>
      <c r="P1593">
        <v>8.66</v>
      </c>
      <c r="Q1593">
        <v>12.3</v>
      </c>
      <c r="R1593">
        <v>7</v>
      </c>
      <c r="S1593">
        <v>3.32</v>
      </c>
      <c r="T1593">
        <v>2</v>
      </c>
      <c r="U1593" t="s">
        <v>22</v>
      </c>
      <c r="V1593">
        <f>IF(tbl_Customers[[#This Row],[churn]] = "yes", 1, 0)</f>
        <v>0</v>
      </c>
      <c r="W1593" t="str">
        <f>IF(tbl_Customers[[#This Row],[number_customer_service_calls]] &lt;= 1, "0-1 Calls", IF(tbl_Customers[[#This Row],[number_customer_service_calls]] &lt;= 3, "2-3 Calls", IF(tbl_Customers[[#This Row],[number_customer_service_calls]] &lt;=5, "4-5 Calls", "6+ Calls")))</f>
        <v>2-3 Calls</v>
      </c>
      <c r="X1593" t="str">
        <f>IF(tbl_Customers[[#This Row],[account_length]] &lt;= 50, "0-50", IF(tbl_Customers[[#This Row],[account_length]] &lt;=100, "51-100", IF(tbl_Customers[[#This Row],[account_length]] &lt;= 150, "101-150", "151+")))</f>
        <v>51-100</v>
      </c>
      <c r="Y1593" t="str">
        <f>IF(tbl_Customers[[#This Row],[total_intl_charge]] &lt;= 3, "Low Charges", "High Charges")</f>
        <v>High Charges</v>
      </c>
      <c r="Z1593" t="str">
        <f>IF(tbl_Customers[[#This Row],[total_eve_calls]]&lt;=80,"Low Calls",
IF(tbl_Customers[[#This Row],[total_eve_calls]]&lt;=120,"Medium Calls","High Calls"))</f>
        <v>High Calls</v>
      </c>
      <c r="AA1593" t="str">
        <f>IF(tbl_Customers[[#This Row],[total_eve_charge]]&lt;=15,"Low Charges",
IF(tbl_Customers[[#This Row],[total_eve_charge]]&lt;=20,"Medium Charges","High Charges"))</f>
        <v>Medium Charges</v>
      </c>
      <c r="AB15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3" t="str">
        <f>IF(tbl_Customers[[#This Row],[number_vmail_messages]] = 0, "No Usage", IF(tbl_Customers[[#This Row],[number_vmail_messages]] &lt;= 20, "Low Usage", IF(tbl_Customers[[#This Row],[number_vmail_messages]] &lt;= 40, "Medium Usgae", "High Usage")))</f>
        <v>Low Usage</v>
      </c>
      <c r="AD1593" t="str">
        <f>IF(tbl_Customers[[#This Row],[total_day_minutes]]&lt;=150,"Low Usage", IF(tbl_Customers[[#This Row],[total_day_minutes]]&lt;=200,"Medium Usage", IF(tbl_Customers[[#This Row],[total_day_minutes]]&lt;=250,"High Usage","Very High Usage")))</f>
        <v>Low Usage</v>
      </c>
      <c r="AE1593" t="str">
        <f>IF(tbl_Customers[[#This Row],[total_intl_calls]]&lt;=5,"Low Calls", IF(tbl_Customers[[#This Row],[total_intl_calls]]&lt;=10, "Medium Calls", "High Calls"))</f>
        <v>Medium Calls</v>
      </c>
      <c r="AF15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593" s="36" t="str">
        <f>IF(tbl_Customers[[#This Row],[Churn_Risk_Score]]&gt;=10,"High Risk", IF(tbl_Customers[[#This Row],[Churn_Risk_Score]]&gt;=5,"Medium Risk","Low Risk"))</f>
        <v>Medium Risk</v>
      </c>
    </row>
    <row r="1594" spans="1:33" x14ac:dyDescent="0.35">
      <c r="A1594">
        <v>1593</v>
      </c>
      <c r="B1594" t="s">
        <v>57</v>
      </c>
      <c r="C1594">
        <v>27</v>
      </c>
      <c r="D1594" t="s">
        <v>25</v>
      </c>
      <c r="E1594" t="s">
        <v>22</v>
      </c>
      <c r="F1594" t="s">
        <v>22</v>
      </c>
      <c r="G1594">
        <v>0</v>
      </c>
      <c r="H1594">
        <v>236.7</v>
      </c>
      <c r="I1594">
        <v>110</v>
      </c>
      <c r="J1594">
        <v>40.24</v>
      </c>
      <c r="K1594">
        <v>231.9</v>
      </c>
      <c r="L1594">
        <v>92</v>
      </c>
      <c r="M1594">
        <v>19.71</v>
      </c>
      <c r="N1594">
        <v>164.7</v>
      </c>
      <c r="O1594">
        <v>85</v>
      </c>
      <c r="P1594">
        <v>7.41</v>
      </c>
      <c r="Q1594">
        <v>12.7</v>
      </c>
      <c r="R1594">
        <v>6</v>
      </c>
      <c r="S1594">
        <v>3.43</v>
      </c>
      <c r="T1594">
        <v>1</v>
      </c>
      <c r="U1594" t="s">
        <v>22</v>
      </c>
      <c r="V1594">
        <f>IF(tbl_Customers[[#This Row],[churn]] = "yes", 1, 0)</f>
        <v>0</v>
      </c>
      <c r="W1594" t="str">
        <f>IF(tbl_Customers[[#This Row],[number_customer_service_calls]] &lt;= 1, "0-1 Calls", IF(tbl_Customers[[#This Row],[number_customer_service_calls]] &lt;= 3, "2-3 Calls", IF(tbl_Customers[[#This Row],[number_customer_service_calls]] &lt;=5, "4-5 Calls", "6+ Calls")))</f>
        <v>0-1 Calls</v>
      </c>
      <c r="X1594" t="str">
        <f>IF(tbl_Customers[[#This Row],[account_length]] &lt;= 50, "0-50", IF(tbl_Customers[[#This Row],[account_length]] &lt;=100, "51-100", IF(tbl_Customers[[#This Row],[account_length]] &lt;= 150, "101-150", "151+")))</f>
        <v>0-50</v>
      </c>
      <c r="Y1594" t="str">
        <f>IF(tbl_Customers[[#This Row],[total_intl_charge]] &lt;= 3, "Low Charges", "High Charges")</f>
        <v>High Charges</v>
      </c>
      <c r="Z1594" t="str">
        <f>IF(tbl_Customers[[#This Row],[total_eve_calls]]&lt;=80,"Low Calls",
IF(tbl_Customers[[#This Row],[total_eve_calls]]&lt;=120,"Medium Calls","High Calls"))</f>
        <v>Medium Calls</v>
      </c>
      <c r="AA1594" t="str">
        <f>IF(tbl_Customers[[#This Row],[total_eve_charge]]&lt;=15,"Low Charges",
IF(tbl_Customers[[#This Row],[total_eve_charge]]&lt;=20,"Medium Charges","High Charges"))</f>
        <v>Medium Charges</v>
      </c>
      <c r="AB15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4" t="str">
        <f>IF(tbl_Customers[[#This Row],[number_vmail_messages]] = 0, "No Usage", IF(tbl_Customers[[#This Row],[number_vmail_messages]] &lt;= 20, "Low Usage", IF(tbl_Customers[[#This Row],[number_vmail_messages]] &lt;= 40, "Medium Usgae", "High Usage")))</f>
        <v>No Usage</v>
      </c>
      <c r="AD1594" t="str">
        <f>IF(tbl_Customers[[#This Row],[total_day_minutes]]&lt;=150,"Low Usage", IF(tbl_Customers[[#This Row],[total_day_minutes]]&lt;=200,"Medium Usage", IF(tbl_Customers[[#This Row],[total_day_minutes]]&lt;=250,"High Usage","Very High Usage")))</f>
        <v>High Usage</v>
      </c>
      <c r="AE1594" t="str">
        <f>IF(tbl_Customers[[#This Row],[total_intl_calls]]&lt;=5,"Low Calls", IF(tbl_Customers[[#This Row],[total_intl_calls]]&lt;=10, "Medium Calls", "High Calls"))</f>
        <v>Medium Calls</v>
      </c>
      <c r="AF15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94" s="36" t="str">
        <f>IF(tbl_Customers[[#This Row],[Churn_Risk_Score]]&gt;=10,"High Risk", IF(tbl_Customers[[#This Row],[Churn_Risk_Score]]&gt;=5,"Medium Risk","Low Risk"))</f>
        <v>Low Risk</v>
      </c>
    </row>
    <row r="1595" spans="1:33" x14ac:dyDescent="0.35">
      <c r="A1595">
        <v>1594</v>
      </c>
      <c r="B1595" t="s">
        <v>37</v>
      </c>
      <c r="C1595">
        <v>224</v>
      </c>
      <c r="D1595" t="s">
        <v>28</v>
      </c>
      <c r="E1595" t="s">
        <v>22</v>
      </c>
      <c r="F1595" t="s">
        <v>22</v>
      </c>
      <c r="G1595">
        <v>0</v>
      </c>
      <c r="H1595">
        <v>111.4</v>
      </c>
      <c r="I1595">
        <v>133</v>
      </c>
      <c r="J1595">
        <v>18.940000000000001</v>
      </c>
      <c r="K1595">
        <v>175</v>
      </c>
      <c r="L1595">
        <v>66</v>
      </c>
      <c r="M1595">
        <v>14.88</v>
      </c>
      <c r="N1595">
        <v>217.2</v>
      </c>
      <c r="O1595">
        <v>106</v>
      </c>
      <c r="P1595">
        <v>9.77</v>
      </c>
      <c r="Q1595">
        <v>5.5</v>
      </c>
      <c r="R1595">
        <v>6</v>
      </c>
      <c r="S1595">
        <v>1.49</v>
      </c>
      <c r="T1595">
        <v>3</v>
      </c>
      <c r="U1595" t="s">
        <v>22</v>
      </c>
      <c r="V1595">
        <f>IF(tbl_Customers[[#This Row],[churn]] = "yes", 1, 0)</f>
        <v>0</v>
      </c>
      <c r="W1595" t="str">
        <f>IF(tbl_Customers[[#This Row],[number_customer_service_calls]] &lt;= 1, "0-1 Calls", IF(tbl_Customers[[#This Row],[number_customer_service_calls]] &lt;= 3, "2-3 Calls", IF(tbl_Customers[[#This Row],[number_customer_service_calls]] &lt;=5, "4-5 Calls", "6+ Calls")))</f>
        <v>2-3 Calls</v>
      </c>
      <c r="X1595" t="str">
        <f>IF(tbl_Customers[[#This Row],[account_length]] &lt;= 50, "0-50", IF(tbl_Customers[[#This Row],[account_length]] &lt;=100, "51-100", IF(tbl_Customers[[#This Row],[account_length]] &lt;= 150, "101-150", "151+")))</f>
        <v>151+</v>
      </c>
      <c r="Y1595" t="str">
        <f>IF(tbl_Customers[[#This Row],[total_intl_charge]] &lt;= 3, "Low Charges", "High Charges")</f>
        <v>Low Charges</v>
      </c>
      <c r="Z1595" t="str">
        <f>IF(tbl_Customers[[#This Row],[total_eve_calls]]&lt;=80,"Low Calls",
IF(tbl_Customers[[#This Row],[total_eve_calls]]&lt;=120,"Medium Calls","High Calls"))</f>
        <v>Low Calls</v>
      </c>
      <c r="AA1595" t="str">
        <f>IF(tbl_Customers[[#This Row],[total_eve_charge]]&lt;=15,"Low Charges",
IF(tbl_Customers[[#This Row],[total_eve_charge]]&lt;=20,"Medium Charges","High Charges"))</f>
        <v>Low Charges</v>
      </c>
      <c r="AB15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95" t="str">
        <f>IF(tbl_Customers[[#This Row],[number_vmail_messages]] = 0, "No Usage", IF(tbl_Customers[[#This Row],[number_vmail_messages]] &lt;= 20, "Low Usage", IF(tbl_Customers[[#This Row],[number_vmail_messages]] &lt;= 40, "Medium Usgae", "High Usage")))</f>
        <v>No Usage</v>
      </c>
      <c r="AD1595" t="str">
        <f>IF(tbl_Customers[[#This Row],[total_day_minutes]]&lt;=150,"Low Usage", IF(tbl_Customers[[#This Row],[total_day_minutes]]&lt;=200,"Medium Usage", IF(tbl_Customers[[#This Row],[total_day_minutes]]&lt;=250,"High Usage","Very High Usage")))</f>
        <v>Low Usage</v>
      </c>
      <c r="AE1595" t="str">
        <f>IF(tbl_Customers[[#This Row],[total_intl_calls]]&lt;=5,"Low Calls", IF(tbl_Customers[[#This Row],[total_intl_calls]]&lt;=10, "Medium Calls", "High Calls"))</f>
        <v>Medium Calls</v>
      </c>
      <c r="AF15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95" s="36" t="str">
        <f>IF(tbl_Customers[[#This Row],[Churn_Risk_Score]]&gt;=10,"High Risk", IF(tbl_Customers[[#This Row],[Churn_Risk_Score]]&gt;=5,"Medium Risk","Low Risk"))</f>
        <v>Low Risk</v>
      </c>
    </row>
    <row r="1596" spans="1:33" x14ac:dyDescent="0.35">
      <c r="A1596">
        <v>1595</v>
      </c>
      <c r="B1596" t="s">
        <v>26</v>
      </c>
      <c r="C1596">
        <v>105</v>
      </c>
      <c r="D1596" t="s">
        <v>28</v>
      </c>
      <c r="E1596" t="s">
        <v>23</v>
      </c>
      <c r="F1596" t="s">
        <v>23</v>
      </c>
      <c r="G1596">
        <v>28</v>
      </c>
      <c r="H1596">
        <v>156.1</v>
      </c>
      <c r="I1596">
        <v>89</v>
      </c>
      <c r="J1596">
        <v>26.54</v>
      </c>
      <c r="K1596">
        <v>107.1</v>
      </c>
      <c r="L1596">
        <v>114</v>
      </c>
      <c r="M1596">
        <v>9.1</v>
      </c>
      <c r="N1596">
        <v>167.7</v>
      </c>
      <c r="O1596">
        <v>95</v>
      </c>
      <c r="P1596">
        <v>7.55</v>
      </c>
      <c r="Q1596">
        <v>14.7</v>
      </c>
      <c r="R1596">
        <v>3</v>
      </c>
      <c r="S1596">
        <v>3.97</v>
      </c>
      <c r="T1596">
        <v>0</v>
      </c>
      <c r="U1596" t="s">
        <v>23</v>
      </c>
      <c r="V1596">
        <f>IF(tbl_Customers[[#This Row],[churn]] = "yes", 1, 0)</f>
        <v>1</v>
      </c>
      <c r="W1596" t="str">
        <f>IF(tbl_Customers[[#This Row],[number_customer_service_calls]] &lt;= 1, "0-1 Calls", IF(tbl_Customers[[#This Row],[number_customer_service_calls]] &lt;= 3, "2-3 Calls", IF(tbl_Customers[[#This Row],[number_customer_service_calls]] &lt;=5, "4-5 Calls", "6+ Calls")))</f>
        <v>0-1 Calls</v>
      </c>
      <c r="X1596" t="str">
        <f>IF(tbl_Customers[[#This Row],[account_length]] &lt;= 50, "0-50", IF(tbl_Customers[[#This Row],[account_length]] &lt;=100, "51-100", IF(tbl_Customers[[#This Row],[account_length]] &lt;= 150, "101-150", "151+")))</f>
        <v>101-150</v>
      </c>
      <c r="Y1596" t="str">
        <f>IF(tbl_Customers[[#This Row],[total_intl_charge]] &lt;= 3, "Low Charges", "High Charges")</f>
        <v>High Charges</v>
      </c>
      <c r="Z1596" t="str">
        <f>IF(tbl_Customers[[#This Row],[total_eve_calls]]&lt;=80,"Low Calls",
IF(tbl_Customers[[#This Row],[total_eve_calls]]&lt;=120,"Medium Calls","High Calls"))</f>
        <v>Medium Calls</v>
      </c>
      <c r="AA1596" t="str">
        <f>IF(tbl_Customers[[#This Row],[total_eve_charge]]&lt;=15,"Low Charges",
IF(tbl_Customers[[#This Row],[total_eve_charge]]&lt;=20,"Medium Charges","High Charges"))</f>
        <v>Low Charges</v>
      </c>
      <c r="AB15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6" t="str">
        <f>IF(tbl_Customers[[#This Row],[number_vmail_messages]] = 0, "No Usage", IF(tbl_Customers[[#This Row],[number_vmail_messages]] &lt;= 20, "Low Usage", IF(tbl_Customers[[#This Row],[number_vmail_messages]] &lt;= 40, "Medium Usgae", "High Usage")))</f>
        <v>Medium Usgae</v>
      </c>
      <c r="AD1596" t="str">
        <f>IF(tbl_Customers[[#This Row],[total_day_minutes]]&lt;=150,"Low Usage", IF(tbl_Customers[[#This Row],[total_day_minutes]]&lt;=200,"Medium Usage", IF(tbl_Customers[[#This Row],[total_day_minutes]]&lt;=250,"High Usage","Very High Usage")))</f>
        <v>Medium Usage</v>
      </c>
      <c r="AE1596" t="str">
        <f>IF(tbl_Customers[[#This Row],[total_intl_calls]]&lt;=5,"Low Calls", IF(tbl_Customers[[#This Row],[total_intl_calls]]&lt;=10, "Medium Calls", "High Calls"))</f>
        <v>Low Calls</v>
      </c>
      <c r="AF15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596" s="36" t="str">
        <f>IF(tbl_Customers[[#This Row],[Churn_Risk_Score]]&gt;=10,"High Risk", IF(tbl_Customers[[#This Row],[Churn_Risk_Score]]&gt;=5,"Medium Risk","Low Risk"))</f>
        <v>Medium Risk</v>
      </c>
    </row>
    <row r="1597" spans="1:33" x14ac:dyDescent="0.35">
      <c r="A1597">
        <v>1596</v>
      </c>
      <c r="B1597" t="s">
        <v>59</v>
      </c>
      <c r="C1597">
        <v>117</v>
      </c>
      <c r="D1597" t="s">
        <v>25</v>
      </c>
      <c r="E1597" t="s">
        <v>22</v>
      </c>
      <c r="F1597" t="s">
        <v>22</v>
      </c>
      <c r="G1597">
        <v>0</v>
      </c>
      <c r="H1597">
        <v>191.1</v>
      </c>
      <c r="I1597">
        <v>93</v>
      </c>
      <c r="J1597">
        <v>32.49</v>
      </c>
      <c r="K1597">
        <v>282.8</v>
      </c>
      <c r="L1597">
        <v>56</v>
      </c>
      <c r="M1597">
        <v>24.04</v>
      </c>
      <c r="N1597">
        <v>84.8</v>
      </c>
      <c r="O1597">
        <v>118</v>
      </c>
      <c r="P1597">
        <v>3.82</v>
      </c>
      <c r="Q1597">
        <v>12</v>
      </c>
      <c r="R1597">
        <v>4</v>
      </c>
      <c r="S1597">
        <v>3.24</v>
      </c>
      <c r="T1597">
        <v>2</v>
      </c>
      <c r="U1597" t="s">
        <v>22</v>
      </c>
      <c r="V1597">
        <f>IF(tbl_Customers[[#This Row],[churn]] = "yes", 1, 0)</f>
        <v>0</v>
      </c>
      <c r="W1597" t="str">
        <f>IF(tbl_Customers[[#This Row],[number_customer_service_calls]] &lt;= 1, "0-1 Calls", IF(tbl_Customers[[#This Row],[number_customer_service_calls]] &lt;= 3, "2-3 Calls", IF(tbl_Customers[[#This Row],[number_customer_service_calls]] &lt;=5, "4-5 Calls", "6+ Calls")))</f>
        <v>2-3 Calls</v>
      </c>
      <c r="X1597" t="str">
        <f>IF(tbl_Customers[[#This Row],[account_length]] &lt;= 50, "0-50", IF(tbl_Customers[[#This Row],[account_length]] &lt;=100, "51-100", IF(tbl_Customers[[#This Row],[account_length]] &lt;= 150, "101-150", "151+")))</f>
        <v>101-150</v>
      </c>
      <c r="Y1597" t="str">
        <f>IF(tbl_Customers[[#This Row],[total_intl_charge]] &lt;= 3, "Low Charges", "High Charges")</f>
        <v>High Charges</v>
      </c>
      <c r="Z1597" t="str">
        <f>IF(tbl_Customers[[#This Row],[total_eve_calls]]&lt;=80,"Low Calls",
IF(tbl_Customers[[#This Row],[total_eve_calls]]&lt;=120,"Medium Calls","High Calls"))</f>
        <v>Low Calls</v>
      </c>
      <c r="AA1597" t="str">
        <f>IF(tbl_Customers[[#This Row],[total_eve_charge]]&lt;=15,"Low Charges",
IF(tbl_Customers[[#This Row],[total_eve_charge]]&lt;=20,"Medium Charges","High Charges"))</f>
        <v>High Charges</v>
      </c>
      <c r="AB15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7" t="str">
        <f>IF(tbl_Customers[[#This Row],[number_vmail_messages]] = 0, "No Usage", IF(tbl_Customers[[#This Row],[number_vmail_messages]] &lt;= 20, "Low Usage", IF(tbl_Customers[[#This Row],[number_vmail_messages]] &lt;= 40, "Medium Usgae", "High Usage")))</f>
        <v>No Usage</v>
      </c>
      <c r="AD1597" t="str">
        <f>IF(tbl_Customers[[#This Row],[total_day_minutes]]&lt;=150,"Low Usage", IF(tbl_Customers[[#This Row],[total_day_minutes]]&lt;=200,"Medium Usage", IF(tbl_Customers[[#This Row],[total_day_minutes]]&lt;=250,"High Usage","Very High Usage")))</f>
        <v>Medium Usage</v>
      </c>
      <c r="AE1597" t="str">
        <f>IF(tbl_Customers[[#This Row],[total_intl_calls]]&lt;=5,"Low Calls", IF(tbl_Customers[[#This Row],[total_intl_calls]]&lt;=10, "Medium Calls", "High Calls"))</f>
        <v>Low Calls</v>
      </c>
      <c r="AF15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97" s="36" t="str">
        <f>IF(tbl_Customers[[#This Row],[Churn_Risk_Score]]&gt;=10,"High Risk", IF(tbl_Customers[[#This Row],[Churn_Risk_Score]]&gt;=5,"Medium Risk","Low Risk"))</f>
        <v>Low Risk</v>
      </c>
    </row>
    <row r="1598" spans="1:33" x14ac:dyDescent="0.35">
      <c r="A1598">
        <v>1597</v>
      </c>
      <c r="B1598" t="s">
        <v>57</v>
      </c>
      <c r="C1598">
        <v>91</v>
      </c>
      <c r="D1598" t="s">
        <v>21</v>
      </c>
      <c r="E1598" t="s">
        <v>22</v>
      </c>
      <c r="F1598" t="s">
        <v>22</v>
      </c>
      <c r="G1598">
        <v>0</v>
      </c>
      <c r="H1598">
        <v>153</v>
      </c>
      <c r="I1598">
        <v>123</v>
      </c>
      <c r="J1598">
        <v>26.01</v>
      </c>
      <c r="K1598">
        <v>141.1</v>
      </c>
      <c r="L1598">
        <v>127</v>
      </c>
      <c r="M1598">
        <v>11.99</v>
      </c>
      <c r="N1598">
        <v>171.5</v>
      </c>
      <c r="O1598">
        <v>76</v>
      </c>
      <c r="P1598">
        <v>7.72</v>
      </c>
      <c r="Q1598">
        <v>10.3</v>
      </c>
      <c r="R1598">
        <v>15</v>
      </c>
      <c r="S1598">
        <v>2.78</v>
      </c>
      <c r="T1598">
        <v>1</v>
      </c>
      <c r="U1598" t="s">
        <v>23</v>
      </c>
      <c r="V1598">
        <f>IF(tbl_Customers[[#This Row],[churn]] = "yes", 1, 0)</f>
        <v>1</v>
      </c>
      <c r="W1598" t="str">
        <f>IF(tbl_Customers[[#This Row],[number_customer_service_calls]] &lt;= 1, "0-1 Calls", IF(tbl_Customers[[#This Row],[number_customer_service_calls]] &lt;= 3, "2-3 Calls", IF(tbl_Customers[[#This Row],[number_customer_service_calls]] &lt;=5, "4-5 Calls", "6+ Calls")))</f>
        <v>0-1 Calls</v>
      </c>
      <c r="X1598" t="str">
        <f>IF(tbl_Customers[[#This Row],[account_length]] &lt;= 50, "0-50", IF(tbl_Customers[[#This Row],[account_length]] &lt;=100, "51-100", IF(tbl_Customers[[#This Row],[account_length]] &lt;= 150, "101-150", "151+")))</f>
        <v>51-100</v>
      </c>
      <c r="Y1598" t="str">
        <f>IF(tbl_Customers[[#This Row],[total_intl_charge]] &lt;= 3, "Low Charges", "High Charges")</f>
        <v>Low Charges</v>
      </c>
      <c r="Z1598" t="str">
        <f>IF(tbl_Customers[[#This Row],[total_eve_calls]]&lt;=80,"Low Calls",
IF(tbl_Customers[[#This Row],[total_eve_calls]]&lt;=120,"Medium Calls","High Calls"))</f>
        <v>High Calls</v>
      </c>
      <c r="AA1598" t="str">
        <f>IF(tbl_Customers[[#This Row],[total_eve_charge]]&lt;=15,"Low Charges",
IF(tbl_Customers[[#This Row],[total_eve_charge]]&lt;=20,"Medium Charges","High Charges"))</f>
        <v>Low Charges</v>
      </c>
      <c r="AB15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8" t="str">
        <f>IF(tbl_Customers[[#This Row],[number_vmail_messages]] = 0, "No Usage", IF(tbl_Customers[[#This Row],[number_vmail_messages]] &lt;= 20, "Low Usage", IF(tbl_Customers[[#This Row],[number_vmail_messages]] &lt;= 40, "Medium Usgae", "High Usage")))</f>
        <v>No Usage</v>
      </c>
      <c r="AD1598" t="str">
        <f>IF(tbl_Customers[[#This Row],[total_day_minutes]]&lt;=150,"Low Usage", IF(tbl_Customers[[#This Row],[total_day_minutes]]&lt;=200,"Medium Usage", IF(tbl_Customers[[#This Row],[total_day_minutes]]&lt;=250,"High Usage","Very High Usage")))</f>
        <v>Medium Usage</v>
      </c>
      <c r="AE1598" t="str">
        <f>IF(tbl_Customers[[#This Row],[total_intl_calls]]&lt;=5,"Low Calls", IF(tbl_Customers[[#This Row],[total_intl_calls]]&lt;=10, "Medium Calls", "High Calls"))</f>
        <v>High Calls</v>
      </c>
      <c r="AF15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98" s="36" t="str">
        <f>IF(tbl_Customers[[#This Row],[Churn_Risk_Score]]&gt;=10,"High Risk", IF(tbl_Customers[[#This Row],[Churn_Risk_Score]]&gt;=5,"Medium Risk","Low Risk"))</f>
        <v>Low Risk</v>
      </c>
    </row>
    <row r="1599" spans="1:33" x14ac:dyDescent="0.35">
      <c r="A1599">
        <v>1598</v>
      </c>
      <c r="B1599" t="s">
        <v>20</v>
      </c>
      <c r="C1599">
        <v>135</v>
      </c>
      <c r="D1599" t="s">
        <v>21</v>
      </c>
      <c r="E1599" t="s">
        <v>22</v>
      </c>
      <c r="F1599" t="s">
        <v>22</v>
      </c>
      <c r="G1599">
        <v>0</v>
      </c>
      <c r="H1599">
        <v>218.8</v>
      </c>
      <c r="I1599">
        <v>123</v>
      </c>
      <c r="J1599">
        <v>37.200000000000003</v>
      </c>
      <c r="K1599">
        <v>242.8</v>
      </c>
      <c r="L1599">
        <v>64</v>
      </c>
      <c r="M1599">
        <v>20.64</v>
      </c>
      <c r="N1599">
        <v>85.8</v>
      </c>
      <c r="O1599">
        <v>80</v>
      </c>
      <c r="P1599">
        <v>3.86</v>
      </c>
      <c r="Q1599">
        <v>10.3</v>
      </c>
      <c r="R1599">
        <v>3</v>
      </c>
      <c r="S1599">
        <v>2.78</v>
      </c>
      <c r="T1599">
        <v>4</v>
      </c>
      <c r="U1599" t="s">
        <v>22</v>
      </c>
      <c r="V1599">
        <f>IF(tbl_Customers[[#This Row],[churn]] = "yes", 1, 0)</f>
        <v>0</v>
      </c>
      <c r="W1599" t="str">
        <f>IF(tbl_Customers[[#This Row],[number_customer_service_calls]] &lt;= 1, "0-1 Calls", IF(tbl_Customers[[#This Row],[number_customer_service_calls]] &lt;= 3, "2-3 Calls", IF(tbl_Customers[[#This Row],[number_customer_service_calls]] &lt;=5, "4-5 Calls", "6+ Calls")))</f>
        <v>4-5 Calls</v>
      </c>
      <c r="X1599" t="str">
        <f>IF(tbl_Customers[[#This Row],[account_length]] &lt;= 50, "0-50", IF(tbl_Customers[[#This Row],[account_length]] &lt;=100, "51-100", IF(tbl_Customers[[#This Row],[account_length]] &lt;= 150, "101-150", "151+")))</f>
        <v>101-150</v>
      </c>
      <c r="Y1599" t="str">
        <f>IF(tbl_Customers[[#This Row],[total_intl_charge]] &lt;= 3, "Low Charges", "High Charges")</f>
        <v>Low Charges</v>
      </c>
      <c r="Z1599" t="str">
        <f>IF(tbl_Customers[[#This Row],[total_eve_calls]]&lt;=80,"Low Calls",
IF(tbl_Customers[[#This Row],[total_eve_calls]]&lt;=120,"Medium Calls","High Calls"))</f>
        <v>Low Calls</v>
      </c>
      <c r="AA1599" t="str">
        <f>IF(tbl_Customers[[#This Row],[total_eve_charge]]&lt;=15,"Low Charges",
IF(tbl_Customers[[#This Row],[total_eve_charge]]&lt;=20,"Medium Charges","High Charges"))</f>
        <v>High Charges</v>
      </c>
      <c r="AB15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9" t="str">
        <f>IF(tbl_Customers[[#This Row],[number_vmail_messages]] = 0, "No Usage", IF(tbl_Customers[[#This Row],[number_vmail_messages]] &lt;= 20, "Low Usage", IF(tbl_Customers[[#This Row],[number_vmail_messages]] &lt;= 40, "Medium Usgae", "High Usage")))</f>
        <v>No Usage</v>
      </c>
      <c r="AD1599" t="str">
        <f>IF(tbl_Customers[[#This Row],[total_day_minutes]]&lt;=150,"Low Usage", IF(tbl_Customers[[#This Row],[total_day_minutes]]&lt;=200,"Medium Usage", IF(tbl_Customers[[#This Row],[total_day_minutes]]&lt;=250,"High Usage","Very High Usage")))</f>
        <v>High Usage</v>
      </c>
      <c r="AE1599" t="str">
        <f>IF(tbl_Customers[[#This Row],[total_intl_calls]]&lt;=5,"Low Calls", IF(tbl_Customers[[#This Row],[total_intl_calls]]&lt;=10, "Medium Calls", "High Calls"))</f>
        <v>Low Calls</v>
      </c>
      <c r="AF15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99" s="36" t="str">
        <f>IF(tbl_Customers[[#This Row],[Churn_Risk_Score]]&gt;=10,"High Risk", IF(tbl_Customers[[#This Row],[Churn_Risk_Score]]&gt;=5,"Medium Risk","Low Risk"))</f>
        <v>Medium Risk</v>
      </c>
    </row>
    <row r="1600" spans="1:33" x14ac:dyDescent="0.35">
      <c r="A1600">
        <v>1599</v>
      </c>
      <c r="B1600" t="s">
        <v>38</v>
      </c>
      <c r="C1600">
        <v>146</v>
      </c>
      <c r="D1600" t="s">
        <v>21</v>
      </c>
      <c r="E1600" t="s">
        <v>22</v>
      </c>
      <c r="F1600" t="s">
        <v>22</v>
      </c>
      <c r="G1600">
        <v>0</v>
      </c>
      <c r="H1600">
        <v>205.4</v>
      </c>
      <c r="I1600">
        <v>101</v>
      </c>
      <c r="J1600">
        <v>34.92</v>
      </c>
      <c r="K1600">
        <v>134.9</v>
      </c>
      <c r="L1600">
        <v>77</v>
      </c>
      <c r="M1600">
        <v>11.47</v>
      </c>
      <c r="N1600">
        <v>310.5</v>
      </c>
      <c r="O1600">
        <v>83</v>
      </c>
      <c r="P1600">
        <v>13.97</v>
      </c>
      <c r="Q1600">
        <v>10.3</v>
      </c>
      <c r="R1600">
        <v>2</v>
      </c>
      <c r="S1600">
        <v>2.78</v>
      </c>
      <c r="T1600">
        <v>3</v>
      </c>
      <c r="U1600" t="s">
        <v>22</v>
      </c>
      <c r="V1600">
        <f>IF(tbl_Customers[[#This Row],[churn]] = "yes", 1, 0)</f>
        <v>0</v>
      </c>
      <c r="W1600" t="str">
        <f>IF(tbl_Customers[[#This Row],[number_customer_service_calls]] &lt;= 1, "0-1 Calls", IF(tbl_Customers[[#This Row],[number_customer_service_calls]] &lt;= 3, "2-3 Calls", IF(tbl_Customers[[#This Row],[number_customer_service_calls]] &lt;=5, "4-5 Calls", "6+ Calls")))</f>
        <v>2-3 Calls</v>
      </c>
      <c r="X1600" t="str">
        <f>IF(tbl_Customers[[#This Row],[account_length]] &lt;= 50, "0-50", IF(tbl_Customers[[#This Row],[account_length]] &lt;=100, "51-100", IF(tbl_Customers[[#This Row],[account_length]] &lt;= 150, "101-150", "151+")))</f>
        <v>101-150</v>
      </c>
      <c r="Y1600" t="str">
        <f>IF(tbl_Customers[[#This Row],[total_intl_charge]] &lt;= 3, "Low Charges", "High Charges")</f>
        <v>Low Charges</v>
      </c>
      <c r="Z1600" t="str">
        <f>IF(tbl_Customers[[#This Row],[total_eve_calls]]&lt;=80,"Low Calls",
IF(tbl_Customers[[#This Row],[total_eve_calls]]&lt;=120,"Medium Calls","High Calls"))</f>
        <v>Low Calls</v>
      </c>
      <c r="AA1600" t="str">
        <f>IF(tbl_Customers[[#This Row],[total_eve_charge]]&lt;=15,"Low Charges",
IF(tbl_Customers[[#This Row],[total_eve_charge]]&lt;=20,"Medium Charges","High Charges"))</f>
        <v>Low Charges</v>
      </c>
      <c r="AB16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0" t="str">
        <f>IF(tbl_Customers[[#This Row],[number_vmail_messages]] = 0, "No Usage", IF(tbl_Customers[[#This Row],[number_vmail_messages]] &lt;= 20, "Low Usage", IF(tbl_Customers[[#This Row],[number_vmail_messages]] &lt;= 40, "Medium Usgae", "High Usage")))</f>
        <v>No Usage</v>
      </c>
      <c r="AD1600" t="str">
        <f>IF(tbl_Customers[[#This Row],[total_day_minutes]]&lt;=150,"Low Usage", IF(tbl_Customers[[#This Row],[total_day_minutes]]&lt;=200,"Medium Usage", IF(tbl_Customers[[#This Row],[total_day_minutes]]&lt;=250,"High Usage","Very High Usage")))</f>
        <v>High Usage</v>
      </c>
      <c r="AE1600" t="str">
        <f>IF(tbl_Customers[[#This Row],[total_intl_calls]]&lt;=5,"Low Calls", IF(tbl_Customers[[#This Row],[total_intl_calls]]&lt;=10, "Medium Calls", "High Calls"))</f>
        <v>Low Calls</v>
      </c>
      <c r="AF16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0" s="36" t="str">
        <f>IF(tbl_Customers[[#This Row],[Churn_Risk_Score]]&gt;=10,"High Risk", IF(tbl_Customers[[#This Row],[Churn_Risk_Score]]&gt;=5,"Medium Risk","Low Risk"))</f>
        <v>Low Risk</v>
      </c>
    </row>
    <row r="1601" spans="1:33" x14ac:dyDescent="0.35">
      <c r="A1601">
        <v>1600</v>
      </c>
      <c r="B1601" t="s">
        <v>51</v>
      </c>
      <c r="C1601">
        <v>147</v>
      </c>
      <c r="D1601" t="s">
        <v>21</v>
      </c>
      <c r="E1601" t="s">
        <v>23</v>
      </c>
      <c r="F1601" t="s">
        <v>22</v>
      </c>
      <c r="G1601">
        <v>0</v>
      </c>
      <c r="H1601">
        <v>225.2</v>
      </c>
      <c r="I1601">
        <v>111</v>
      </c>
      <c r="J1601">
        <v>38.28</v>
      </c>
      <c r="K1601">
        <v>184.9</v>
      </c>
      <c r="L1601">
        <v>98</v>
      </c>
      <c r="M1601">
        <v>15.72</v>
      </c>
      <c r="N1601">
        <v>143.19999999999999</v>
      </c>
      <c r="O1601">
        <v>146</v>
      </c>
      <c r="P1601">
        <v>6.44</v>
      </c>
      <c r="Q1601">
        <v>9.9</v>
      </c>
      <c r="R1601">
        <v>1</v>
      </c>
      <c r="S1601">
        <v>2.67</v>
      </c>
      <c r="T1601">
        <v>0</v>
      </c>
      <c r="U1601" t="s">
        <v>23</v>
      </c>
      <c r="V1601">
        <f>IF(tbl_Customers[[#This Row],[churn]] = "yes", 1, 0)</f>
        <v>1</v>
      </c>
      <c r="W1601" t="str">
        <f>IF(tbl_Customers[[#This Row],[number_customer_service_calls]] &lt;= 1, "0-1 Calls", IF(tbl_Customers[[#This Row],[number_customer_service_calls]] &lt;= 3, "2-3 Calls", IF(tbl_Customers[[#This Row],[number_customer_service_calls]] &lt;=5, "4-5 Calls", "6+ Calls")))</f>
        <v>0-1 Calls</v>
      </c>
      <c r="X1601" t="str">
        <f>IF(tbl_Customers[[#This Row],[account_length]] &lt;= 50, "0-50", IF(tbl_Customers[[#This Row],[account_length]] &lt;=100, "51-100", IF(tbl_Customers[[#This Row],[account_length]] &lt;= 150, "101-150", "151+")))</f>
        <v>101-150</v>
      </c>
      <c r="Y1601" t="str">
        <f>IF(tbl_Customers[[#This Row],[total_intl_charge]] &lt;= 3, "Low Charges", "High Charges")</f>
        <v>Low Charges</v>
      </c>
      <c r="Z1601" t="str">
        <f>IF(tbl_Customers[[#This Row],[total_eve_calls]]&lt;=80,"Low Calls",
IF(tbl_Customers[[#This Row],[total_eve_calls]]&lt;=120,"Medium Calls","High Calls"))</f>
        <v>Medium Calls</v>
      </c>
      <c r="AA1601" t="str">
        <f>IF(tbl_Customers[[#This Row],[total_eve_charge]]&lt;=15,"Low Charges",
IF(tbl_Customers[[#This Row],[total_eve_charge]]&lt;=20,"Medium Charges","High Charges"))</f>
        <v>Medium Charges</v>
      </c>
      <c r="AB16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1" t="str">
        <f>IF(tbl_Customers[[#This Row],[number_vmail_messages]] = 0, "No Usage", IF(tbl_Customers[[#This Row],[number_vmail_messages]] &lt;= 20, "Low Usage", IF(tbl_Customers[[#This Row],[number_vmail_messages]] &lt;= 40, "Medium Usgae", "High Usage")))</f>
        <v>No Usage</v>
      </c>
      <c r="AD1601" t="str">
        <f>IF(tbl_Customers[[#This Row],[total_day_minutes]]&lt;=150,"Low Usage", IF(tbl_Customers[[#This Row],[total_day_minutes]]&lt;=200,"Medium Usage", IF(tbl_Customers[[#This Row],[total_day_minutes]]&lt;=250,"High Usage","Very High Usage")))</f>
        <v>High Usage</v>
      </c>
      <c r="AE1601" t="str">
        <f>IF(tbl_Customers[[#This Row],[total_intl_calls]]&lt;=5,"Low Calls", IF(tbl_Customers[[#This Row],[total_intl_calls]]&lt;=10, "Medium Calls", "High Calls"))</f>
        <v>Low Calls</v>
      </c>
      <c r="AF16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01" s="36" t="str">
        <f>IF(tbl_Customers[[#This Row],[Churn_Risk_Score]]&gt;=10,"High Risk", IF(tbl_Customers[[#This Row],[Churn_Risk_Score]]&gt;=5,"Medium Risk","Low Risk"))</f>
        <v>Low Risk</v>
      </c>
    </row>
    <row r="1602" spans="1:33" x14ac:dyDescent="0.35">
      <c r="A1602">
        <v>1601</v>
      </c>
      <c r="B1602" t="s">
        <v>32</v>
      </c>
      <c r="C1602">
        <v>68</v>
      </c>
      <c r="D1602" t="s">
        <v>28</v>
      </c>
      <c r="E1602" t="s">
        <v>22</v>
      </c>
      <c r="F1602" t="s">
        <v>22</v>
      </c>
      <c r="G1602">
        <v>0</v>
      </c>
      <c r="H1602">
        <v>249.9</v>
      </c>
      <c r="I1602">
        <v>127</v>
      </c>
      <c r="J1602">
        <v>42.48</v>
      </c>
      <c r="K1602">
        <v>254.5</v>
      </c>
      <c r="L1602">
        <v>118</v>
      </c>
      <c r="M1602">
        <v>21.63</v>
      </c>
      <c r="N1602">
        <v>273.2</v>
      </c>
      <c r="O1602">
        <v>98</v>
      </c>
      <c r="P1602">
        <v>12.29</v>
      </c>
      <c r="Q1602">
        <v>8.9</v>
      </c>
      <c r="R1602">
        <v>6</v>
      </c>
      <c r="S1602">
        <v>2.4</v>
      </c>
      <c r="T1602">
        <v>2</v>
      </c>
      <c r="U1602" t="s">
        <v>23</v>
      </c>
      <c r="V1602">
        <f>IF(tbl_Customers[[#This Row],[churn]] = "yes", 1, 0)</f>
        <v>1</v>
      </c>
      <c r="W1602" t="str">
        <f>IF(tbl_Customers[[#This Row],[number_customer_service_calls]] &lt;= 1, "0-1 Calls", IF(tbl_Customers[[#This Row],[number_customer_service_calls]] &lt;= 3, "2-3 Calls", IF(tbl_Customers[[#This Row],[number_customer_service_calls]] &lt;=5, "4-5 Calls", "6+ Calls")))</f>
        <v>2-3 Calls</v>
      </c>
      <c r="X1602" t="str">
        <f>IF(tbl_Customers[[#This Row],[account_length]] &lt;= 50, "0-50", IF(tbl_Customers[[#This Row],[account_length]] &lt;=100, "51-100", IF(tbl_Customers[[#This Row],[account_length]] &lt;= 150, "101-150", "151+")))</f>
        <v>51-100</v>
      </c>
      <c r="Y1602" t="str">
        <f>IF(tbl_Customers[[#This Row],[total_intl_charge]] &lt;= 3, "Low Charges", "High Charges")</f>
        <v>Low Charges</v>
      </c>
      <c r="Z1602" t="str">
        <f>IF(tbl_Customers[[#This Row],[total_eve_calls]]&lt;=80,"Low Calls",
IF(tbl_Customers[[#This Row],[total_eve_calls]]&lt;=120,"Medium Calls","High Calls"))</f>
        <v>Medium Calls</v>
      </c>
      <c r="AA1602" t="str">
        <f>IF(tbl_Customers[[#This Row],[total_eve_charge]]&lt;=15,"Low Charges",
IF(tbl_Customers[[#This Row],[total_eve_charge]]&lt;=20,"Medium Charges","High Charges"))</f>
        <v>High Charges</v>
      </c>
      <c r="AB16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02" t="str">
        <f>IF(tbl_Customers[[#This Row],[number_vmail_messages]] = 0, "No Usage", IF(tbl_Customers[[#This Row],[number_vmail_messages]] &lt;= 20, "Low Usage", IF(tbl_Customers[[#This Row],[number_vmail_messages]] &lt;= 40, "Medium Usgae", "High Usage")))</f>
        <v>No Usage</v>
      </c>
      <c r="AD1602" t="str">
        <f>IF(tbl_Customers[[#This Row],[total_day_minutes]]&lt;=150,"Low Usage", IF(tbl_Customers[[#This Row],[total_day_minutes]]&lt;=200,"Medium Usage", IF(tbl_Customers[[#This Row],[total_day_minutes]]&lt;=250,"High Usage","Very High Usage")))</f>
        <v>High Usage</v>
      </c>
      <c r="AE1602" t="str">
        <f>IF(tbl_Customers[[#This Row],[total_intl_calls]]&lt;=5,"Low Calls", IF(tbl_Customers[[#This Row],[total_intl_calls]]&lt;=10, "Medium Calls", "High Calls"))</f>
        <v>Medium Calls</v>
      </c>
      <c r="AF16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2" s="36" t="str">
        <f>IF(tbl_Customers[[#This Row],[Churn_Risk_Score]]&gt;=10,"High Risk", IF(tbl_Customers[[#This Row],[Churn_Risk_Score]]&gt;=5,"Medium Risk","Low Risk"))</f>
        <v>Low Risk</v>
      </c>
    </row>
    <row r="1603" spans="1:33" x14ac:dyDescent="0.35">
      <c r="A1603">
        <v>1602</v>
      </c>
      <c r="B1603" t="s">
        <v>61</v>
      </c>
      <c r="C1603">
        <v>68</v>
      </c>
      <c r="D1603" t="s">
        <v>25</v>
      </c>
      <c r="E1603" t="s">
        <v>22</v>
      </c>
      <c r="F1603" t="s">
        <v>22</v>
      </c>
      <c r="G1603">
        <v>0</v>
      </c>
      <c r="H1603">
        <v>131.6</v>
      </c>
      <c r="I1603">
        <v>89</v>
      </c>
      <c r="J1603">
        <v>22.37</v>
      </c>
      <c r="K1603">
        <v>137</v>
      </c>
      <c r="L1603">
        <v>109</v>
      </c>
      <c r="M1603">
        <v>11.65</v>
      </c>
      <c r="N1603">
        <v>256.3</v>
      </c>
      <c r="O1603">
        <v>107</v>
      </c>
      <c r="P1603">
        <v>11.53</v>
      </c>
      <c r="Q1603">
        <v>10.199999999999999</v>
      </c>
      <c r="R1603">
        <v>5</v>
      </c>
      <c r="S1603">
        <v>2.75</v>
      </c>
      <c r="T1603">
        <v>3</v>
      </c>
      <c r="U1603" t="s">
        <v>22</v>
      </c>
      <c r="V1603">
        <f>IF(tbl_Customers[[#This Row],[churn]] = "yes", 1, 0)</f>
        <v>0</v>
      </c>
      <c r="W1603" t="str">
        <f>IF(tbl_Customers[[#This Row],[number_customer_service_calls]] &lt;= 1, "0-1 Calls", IF(tbl_Customers[[#This Row],[number_customer_service_calls]] &lt;= 3, "2-3 Calls", IF(tbl_Customers[[#This Row],[number_customer_service_calls]] &lt;=5, "4-5 Calls", "6+ Calls")))</f>
        <v>2-3 Calls</v>
      </c>
      <c r="X1603" t="str">
        <f>IF(tbl_Customers[[#This Row],[account_length]] &lt;= 50, "0-50", IF(tbl_Customers[[#This Row],[account_length]] &lt;=100, "51-100", IF(tbl_Customers[[#This Row],[account_length]] &lt;= 150, "101-150", "151+")))</f>
        <v>51-100</v>
      </c>
      <c r="Y1603" t="str">
        <f>IF(tbl_Customers[[#This Row],[total_intl_charge]] &lt;= 3, "Low Charges", "High Charges")</f>
        <v>Low Charges</v>
      </c>
      <c r="Z1603" t="str">
        <f>IF(tbl_Customers[[#This Row],[total_eve_calls]]&lt;=80,"Low Calls",
IF(tbl_Customers[[#This Row],[total_eve_calls]]&lt;=120,"Medium Calls","High Calls"))</f>
        <v>Medium Calls</v>
      </c>
      <c r="AA1603" t="str">
        <f>IF(tbl_Customers[[#This Row],[total_eve_charge]]&lt;=15,"Low Charges",
IF(tbl_Customers[[#This Row],[total_eve_charge]]&lt;=20,"Medium Charges","High Charges"))</f>
        <v>Low Charges</v>
      </c>
      <c r="AB16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3" t="str">
        <f>IF(tbl_Customers[[#This Row],[number_vmail_messages]] = 0, "No Usage", IF(tbl_Customers[[#This Row],[number_vmail_messages]] &lt;= 20, "Low Usage", IF(tbl_Customers[[#This Row],[number_vmail_messages]] &lt;= 40, "Medium Usgae", "High Usage")))</f>
        <v>No Usage</v>
      </c>
      <c r="AD1603" t="str">
        <f>IF(tbl_Customers[[#This Row],[total_day_minutes]]&lt;=150,"Low Usage", IF(tbl_Customers[[#This Row],[total_day_minutes]]&lt;=200,"Medium Usage", IF(tbl_Customers[[#This Row],[total_day_minutes]]&lt;=250,"High Usage","Very High Usage")))</f>
        <v>Low Usage</v>
      </c>
      <c r="AE1603" t="str">
        <f>IF(tbl_Customers[[#This Row],[total_intl_calls]]&lt;=5,"Low Calls", IF(tbl_Customers[[#This Row],[total_intl_calls]]&lt;=10, "Medium Calls", "High Calls"))</f>
        <v>Low Calls</v>
      </c>
      <c r="AF16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3" s="36" t="str">
        <f>IF(tbl_Customers[[#This Row],[Churn_Risk_Score]]&gt;=10,"High Risk", IF(tbl_Customers[[#This Row],[Churn_Risk_Score]]&gt;=5,"Medium Risk","Low Risk"))</f>
        <v>Low Risk</v>
      </c>
    </row>
    <row r="1604" spans="1:33" x14ac:dyDescent="0.35">
      <c r="A1604">
        <v>1603</v>
      </c>
      <c r="B1604" t="s">
        <v>45</v>
      </c>
      <c r="C1604">
        <v>86</v>
      </c>
      <c r="D1604" t="s">
        <v>25</v>
      </c>
      <c r="E1604" t="s">
        <v>22</v>
      </c>
      <c r="F1604" t="s">
        <v>23</v>
      </c>
      <c r="G1604">
        <v>21</v>
      </c>
      <c r="H1604">
        <v>197.9</v>
      </c>
      <c r="I1604">
        <v>99</v>
      </c>
      <c r="J1604">
        <v>33.64</v>
      </c>
      <c r="K1604">
        <v>165.6</v>
      </c>
      <c r="L1604">
        <v>100</v>
      </c>
      <c r="M1604">
        <v>14.08</v>
      </c>
      <c r="N1604">
        <v>208</v>
      </c>
      <c r="O1604">
        <v>120</v>
      </c>
      <c r="P1604">
        <v>9.36</v>
      </c>
      <c r="Q1604">
        <v>10.1</v>
      </c>
      <c r="R1604">
        <v>9</v>
      </c>
      <c r="S1604">
        <v>2.73</v>
      </c>
      <c r="T1604">
        <v>0</v>
      </c>
      <c r="U1604" t="s">
        <v>22</v>
      </c>
      <c r="V1604">
        <f>IF(tbl_Customers[[#This Row],[churn]] = "yes", 1, 0)</f>
        <v>0</v>
      </c>
      <c r="W1604" t="str">
        <f>IF(tbl_Customers[[#This Row],[number_customer_service_calls]] &lt;= 1, "0-1 Calls", IF(tbl_Customers[[#This Row],[number_customer_service_calls]] &lt;= 3, "2-3 Calls", IF(tbl_Customers[[#This Row],[number_customer_service_calls]] &lt;=5, "4-5 Calls", "6+ Calls")))</f>
        <v>0-1 Calls</v>
      </c>
      <c r="X1604" t="str">
        <f>IF(tbl_Customers[[#This Row],[account_length]] &lt;= 50, "0-50", IF(tbl_Customers[[#This Row],[account_length]] &lt;=100, "51-100", IF(tbl_Customers[[#This Row],[account_length]] &lt;= 150, "101-150", "151+")))</f>
        <v>51-100</v>
      </c>
      <c r="Y1604" t="str">
        <f>IF(tbl_Customers[[#This Row],[total_intl_charge]] &lt;= 3, "Low Charges", "High Charges")</f>
        <v>Low Charges</v>
      </c>
      <c r="Z1604" t="str">
        <f>IF(tbl_Customers[[#This Row],[total_eve_calls]]&lt;=80,"Low Calls",
IF(tbl_Customers[[#This Row],[total_eve_calls]]&lt;=120,"Medium Calls","High Calls"))</f>
        <v>Medium Calls</v>
      </c>
      <c r="AA1604" t="str">
        <f>IF(tbl_Customers[[#This Row],[total_eve_charge]]&lt;=15,"Low Charges",
IF(tbl_Customers[[#This Row],[total_eve_charge]]&lt;=20,"Medium Charges","High Charges"))</f>
        <v>Low Charges</v>
      </c>
      <c r="AB16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4" t="str">
        <f>IF(tbl_Customers[[#This Row],[number_vmail_messages]] = 0, "No Usage", IF(tbl_Customers[[#This Row],[number_vmail_messages]] &lt;= 20, "Low Usage", IF(tbl_Customers[[#This Row],[number_vmail_messages]] &lt;= 40, "Medium Usgae", "High Usage")))</f>
        <v>Medium Usgae</v>
      </c>
      <c r="AD1604" t="str">
        <f>IF(tbl_Customers[[#This Row],[total_day_minutes]]&lt;=150,"Low Usage", IF(tbl_Customers[[#This Row],[total_day_minutes]]&lt;=200,"Medium Usage", IF(tbl_Customers[[#This Row],[total_day_minutes]]&lt;=250,"High Usage","Very High Usage")))</f>
        <v>Medium Usage</v>
      </c>
      <c r="AE1604" t="str">
        <f>IF(tbl_Customers[[#This Row],[total_intl_calls]]&lt;=5,"Low Calls", IF(tbl_Customers[[#This Row],[total_intl_calls]]&lt;=10, "Medium Calls", "High Calls"))</f>
        <v>Medium Calls</v>
      </c>
      <c r="AF16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04" s="36" t="str">
        <f>IF(tbl_Customers[[#This Row],[Churn_Risk_Score]]&gt;=10,"High Risk", IF(tbl_Customers[[#This Row],[Churn_Risk_Score]]&gt;=5,"Medium Risk","Low Risk"))</f>
        <v>Low Risk</v>
      </c>
    </row>
    <row r="1605" spans="1:33" x14ac:dyDescent="0.35">
      <c r="A1605">
        <v>1604</v>
      </c>
      <c r="B1605" t="s">
        <v>65</v>
      </c>
      <c r="C1605">
        <v>131</v>
      </c>
      <c r="D1605" t="s">
        <v>21</v>
      </c>
      <c r="E1605" t="s">
        <v>22</v>
      </c>
      <c r="F1605" t="s">
        <v>22</v>
      </c>
      <c r="G1605">
        <v>0</v>
      </c>
      <c r="H1605">
        <v>166.5</v>
      </c>
      <c r="I1605">
        <v>129</v>
      </c>
      <c r="J1605">
        <v>28.31</v>
      </c>
      <c r="K1605">
        <v>210.2</v>
      </c>
      <c r="L1605">
        <v>107</v>
      </c>
      <c r="M1605">
        <v>17.87</v>
      </c>
      <c r="N1605">
        <v>257.2</v>
      </c>
      <c r="O1605">
        <v>93</v>
      </c>
      <c r="P1605">
        <v>11.57</v>
      </c>
      <c r="Q1605">
        <v>9.9</v>
      </c>
      <c r="R1605">
        <v>5</v>
      </c>
      <c r="S1605">
        <v>2.67</v>
      </c>
      <c r="T1605">
        <v>1</v>
      </c>
      <c r="U1605" t="s">
        <v>22</v>
      </c>
      <c r="V1605">
        <f>IF(tbl_Customers[[#This Row],[churn]] = "yes", 1, 0)</f>
        <v>0</v>
      </c>
      <c r="W1605" t="str">
        <f>IF(tbl_Customers[[#This Row],[number_customer_service_calls]] &lt;= 1, "0-1 Calls", IF(tbl_Customers[[#This Row],[number_customer_service_calls]] &lt;= 3, "2-3 Calls", IF(tbl_Customers[[#This Row],[number_customer_service_calls]] &lt;=5, "4-5 Calls", "6+ Calls")))</f>
        <v>0-1 Calls</v>
      </c>
      <c r="X1605" t="str">
        <f>IF(tbl_Customers[[#This Row],[account_length]] &lt;= 50, "0-50", IF(tbl_Customers[[#This Row],[account_length]] &lt;=100, "51-100", IF(tbl_Customers[[#This Row],[account_length]] &lt;= 150, "101-150", "151+")))</f>
        <v>101-150</v>
      </c>
      <c r="Y1605" t="str">
        <f>IF(tbl_Customers[[#This Row],[total_intl_charge]] &lt;= 3, "Low Charges", "High Charges")</f>
        <v>Low Charges</v>
      </c>
      <c r="Z1605" t="str">
        <f>IF(tbl_Customers[[#This Row],[total_eve_calls]]&lt;=80,"Low Calls",
IF(tbl_Customers[[#This Row],[total_eve_calls]]&lt;=120,"Medium Calls","High Calls"))</f>
        <v>Medium Calls</v>
      </c>
      <c r="AA1605" t="str">
        <f>IF(tbl_Customers[[#This Row],[total_eve_charge]]&lt;=15,"Low Charges",
IF(tbl_Customers[[#This Row],[total_eve_charge]]&lt;=20,"Medium Charges","High Charges"))</f>
        <v>Medium Charges</v>
      </c>
      <c r="AB16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5" t="str">
        <f>IF(tbl_Customers[[#This Row],[number_vmail_messages]] = 0, "No Usage", IF(tbl_Customers[[#This Row],[number_vmail_messages]] &lt;= 20, "Low Usage", IF(tbl_Customers[[#This Row],[number_vmail_messages]] &lt;= 40, "Medium Usgae", "High Usage")))</f>
        <v>No Usage</v>
      </c>
      <c r="AD1605" t="str">
        <f>IF(tbl_Customers[[#This Row],[total_day_minutes]]&lt;=150,"Low Usage", IF(tbl_Customers[[#This Row],[total_day_minutes]]&lt;=200,"Medium Usage", IF(tbl_Customers[[#This Row],[total_day_minutes]]&lt;=250,"High Usage","Very High Usage")))</f>
        <v>Medium Usage</v>
      </c>
      <c r="AE1605" t="str">
        <f>IF(tbl_Customers[[#This Row],[total_intl_calls]]&lt;=5,"Low Calls", IF(tbl_Customers[[#This Row],[total_intl_calls]]&lt;=10, "Medium Calls", "High Calls"))</f>
        <v>Low Calls</v>
      </c>
      <c r="AF16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5" s="36" t="str">
        <f>IF(tbl_Customers[[#This Row],[Churn_Risk_Score]]&gt;=10,"High Risk", IF(tbl_Customers[[#This Row],[Churn_Risk_Score]]&gt;=5,"Medium Risk","Low Risk"))</f>
        <v>Low Risk</v>
      </c>
    </row>
    <row r="1606" spans="1:33" x14ac:dyDescent="0.35">
      <c r="A1606">
        <v>1605</v>
      </c>
      <c r="B1606" t="s">
        <v>20</v>
      </c>
      <c r="C1606">
        <v>86</v>
      </c>
      <c r="D1606" t="s">
        <v>21</v>
      </c>
      <c r="E1606" t="s">
        <v>22</v>
      </c>
      <c r="F1606" t="s">
        <v>23</v>
      </c>
      <c r="G1606">
        <v>29</v>
      </c>
      <c r="H1606">
        <v>225.4</v>
      </c>
      <c r="I1606">
        <v>79</v>
      </c>
      <c r="J1606">
        <v>38.32</v>
      </c>
      <c r="K1606">
        <v>187.1</v>
      </c>
      <c r="L1606">
        <v>112</v>
      </c>
      <c r="M1606">
        <v>15.9</v>
      </c>
      <c r="N1606">
        <v>281.10000000000002</v>
      </c>
      <c r="O1606">
        <v>112</v>
      </c>
      <c r="P1606">
        <v>12.65</v>
      </c>
      <c r="Q1606">
        <v>12.9</v>
      </c>
      <c r="R1606">
        <v>3</v>
      </c>
      <c r="S1606">
        <v>3.48</v>
      </c>
      <c r="T1606">
        <v>1</v>
      </c>
      <c r="U1606" t="s">
        <v>22</v>
      </c>
      <c r="V1606">
        <f>IF(tbl_Customers[[#This Row],[churn]] = "yes", 1, 0)</f>
        <v>0</v>
      </c>
      <c r="W1606" t="str">
        <f>IF(tbl_Customers[[#This Row],[number_customer_service_calls]] &lt;= 1, "0-1 Calls", IF(tbl_Customers[[#This Row],[number_customer_service_calls]] &lt;= 3, "2-3 Calls", IF(tbl_Customers[[#This Row],[number_customer_service_calls]] &lt;=5, "4-5 Calls", "6+ Calls")))</f>
        <v>0-1 Calls</v>
      </c>
      <c r="X1606" t="str">
        <f>IF(tbl_Customers[[#This Row],[account_length]] &lt;= 50, "0-50", IF(tbl_Customers[[#This Row],[account_length]] &lt;=100, "51-100", IF(tbl_Customers[[#This Row],[account_length]] &lt;= 150, "101-150", "151+")))</f>
        <v>51-100</v>
      </c>
      <c r="Y1606" t="str">
        <f>IF(tbl_Customers[[#This Row],[total_intl_charge]] &lt;= 3, "Low Charges", "High Charges")</f>
        <v>High Charges</v>
      </c>
      <c r="Z1606" t="str">
        <f>IF(tbl_Customers[[#This Row],[total_eve_calls]]&lt;=80,"Low Calls",
IF(tbl_Customers[[#This Row],[total_eve_calls]]&lt;=120,"Medium Calls","High Calls"))</f>
        <v>Medium Calls</v>
      </c>
      <c r="AA1606" t="str">
        <f>IF(tbl_Customers[[#This Row],[total_eve_charge]]&lt;=15,"Low Charges",
IF(tbl_Customers[[#This Row],[total_eve_charge]]&lt;=20,"Medium Charges","High Charges"))</f>
        <v>Medium Charges</v>
      </c>
      <c r="AB16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6" t="str">
        <f>IF(tbl_Customers[[#This Row],[number_vmail_messages]] = 0, "No Usage", IF(tbl_Customers[[#This Row],[number_vmail_messages]] &lt;= 20, "Low Usage", IF(tbl_Customers[[#This Row],[number_vmail_messages]] &lt;= 40, "Medium Usgae", "High Usage")))</f>
        <v>Medium Usgae</v>
      </c>
      <c r="AD1606" t="str">
        <f>IF(tbl_Customers[[#This Row],[total_day_minutes]]&lt;=150,"Low Usage", IF(tbl_Customers[[#This Row],[total_day_minutes]]&lt;=200,"Medium Usage", IF(tbl_Customers[[#This Row],[total_day_minutes]]&lt;=250,"High Usage","Very High Usage")))</f>
        <v>High Usage</v>
      </c>
      <c r="AE1606" t="str">
        <f>IF(tbl_Customers[[#This Row],[total_intl_calls]]&lt;=5,"Low Calls", IF(tbl_Customers[[#This Row],[total_intl_calls]]&lt;=10, "Medium Calls", "High Calls"))</f>
        <v>Low Calls</v>
      </c>
      <c r="AF16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06" s="36" t="str">
        <f>IF(tbl_Customers[[#This Row],[Churn_Risk_Score]]&gt;=10,"High Risk", IF(tbl_Customers[[#This Row],[Churn_Risk_Score]]&gt;=5,"Medium Risk","Low Risk"))</f>
        <v>Low Risk</v>
      </c>
    </row>
    <row r="1607" spans="1:33" x14ac:dyDescent="0.35">
      <c r="A1607">
        <v>1606</v>
      </c>
      <c r="B1607" t="s">
        <v>64</v>
      </c>
      <c r="C1607">
        <v>159</v>
      </c>
      <c r="D1607" t="s">
        <v>21</v>
      </c>
      <c r="E1607" t="s">
        <v>22</v>
      </c>
      <c r="F1607" t="s">
        <v>22</v>
      </c>
      <c r="G1607">
        <v>0</v>
      </c>
      <c r="H1607">
        <v>275.8</v>
      </c>
      <c r="I1607">
        <v>103</v>
      </c>
      <c r="J1607">
        <v>46.89</v>
      </c>
      <c r="K1607">
        <v>189.5</v>
      </c>
      <c r="L1607">
        <v>108</v>
      </c>
      <c r="M1607">
        <v>16.11</v>
      </c>
      <c r="N1607">
        <v>223.9</v>
      </c>
      <c r="O1607">
        <v>93</v>
      </c>
      <c r="P1607">
        <v>10.08</v>
      </c>
      <c r="Q1607">
        <v>7.4</v>
      </c>
      <c r="R1607">
        <v>5</v>
      </c>
      <c r="S1607">
        <v>2</v>
      </c>
      <c r="T1607">
        <v>2</v>
      </c>
      <c r="U1607" t="s">
        <v>23</v>
      </c>
      <c r="V1607">
        <f>IF(tbl_Customers[[#This Row],[churn]] = "yes", 1, 0)</f>
        <v>1</v>
      </c>
      <c r="W1607" t="str">
        <f>IF(tbl_Customers[[#This Row],[number_customer_service_calls]] &lt;= 1, "0-1 Calls", IF(tbl_Customers[[#This Row],[number_customer_service_calls]] &lt;= 3, "2-3 Calls", IF(tbl_Customers[[#This Row],[number_customer_service_calls]] &lt;=5, "4-5 Calls", "6+ Calls")))</f>
        <v>2-3 Calls</v>
      </c>
      <c r="X1607" t="str">
        <f>IF(tbl_Customers[[#This Row],[account_length]] &lt;= 50, "0-50", IF(tbl_Customers[[#This Row],[account_length]] &lt;=100, "51-100", IF(tbl_Customers[[#This Row],[account_length]] &lt;= 150, "101-150", "151+")))</f>
        <v>151+</v>
      </c>
      <c r="Y1607" t="str">
        <f>IF(tbl_Customers[[#This Row],[total_intl_charge]] &lt;= 3, "Low Charges", "High Charges")</f>
        <v>Low Charges</v>
      </c>
      <c r="Z1607" t="str">
        <f>IF(tbl_Customers[[#This Row],[total_eve_calls]]&lt;=80,"Low Calls",
IF(tbl_Customers[[#This Row],[total_eve_calls]]&lt;=120,"Medium Calls","High Calls"))</f>
        <v>Medium Calls</v>
      </c>
      <c r="AA1607" t="str">
        <f>IF(tbl_Customers[[#This Row],[total_eve_charge]]&lt;=15,"Low Charges",
IF(tbl_Customers[[#This Row],[total_eve_charge]]&lt;=20,"Medium Charges","High Charges"))</f>
        <v>Medium Charges</v>
      </c>
      <c r="AB16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7" t="str">
        <f>IF(tbl_Customers[[#This Row],[number_vmail_messages]] = 0, "No Usage", IF(tbl_Customers[[#This Row],[number_vmail_messages]] &lt;= 20, "Low Usage", IF(tbl_Customers[[#This Row],[number_vmail_messages]] &lt;= 40, "Medium Usgae", "High Usage")))</f>
        <v>No Usage</v>
      </c>
      <c r="AD1607" t="str">
        <f>IF(tbl_Customers[[#This Row],[total_day_minutes]]&lt;=150,"Low Usage", IF(tbl_Customers[[#This Row],[total_day_minutes]]&lt;=200,"Medium Usage", IF(tbl_Customers[[#This Row],[total_day_minutes]]&lt;=250,"High Usage","Very High Usage")))</f>
        <v>Very High Usage</v>
      </c>
      <c r="AE1607" t="str">
        <f>IF(tbl_Customers[[#This Row],[total_intl_calls]]&lt;=5,"Low Calls", IF(tbl_Customers[[#This Row],[total_intl_calls]]&lt;=10, "Medium Calls", "High Calls"))</f>
        <v>Low Calls</v>
      </c>
      <c r="AF16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07" s="36" t="str">
        <f>IF(tbl_Customers[[#This Row],[Churn_Risk_Score]]&gt;=10,"High Risk", IF(tbl_Customers[[#This Row],[Churn_Risk_Score]]&gt;=5,"Medium Risk","Low Risk"))</f>
        <v>Medium Risk</v>
      </c>
    </row>
    <row r="1608" spans="1:33" x14ac:dyDescent="0.35">
      <c r="A1608">
        <v>1607</v>
      </c>
      <c r="B1608" t="s">
        <v>42</v>
      </c>
      <c r="C1608">
        <v>134</v>
      </c>
      <c r="D1608" t="s">
        <v>21</v>
      </c>
      <c r="E1608" t="s">
        <v>22</v>
      </c>
      <c r="F1608" t="s">
        <v>23</v>
      </c>
      <c r="G1608">
        <v>40</v>
      </c>
      <c r="H1608">
        <v>142.9</v>
      </c>
      <c r="I1608">
        <v>105</v>
      </c>
      <c r="J1608">
        <v>24.29</v>
      </c>
      <c r="K1608">
        <v>88.6</v>
      </c>
      <c r="L1608">
        <v>61</v>
      </c>
      <c r="M1608">
        <v>7.53</v>
      </c>
      <c r="N1608">
        <v>290</v>
      </c>
      <c r="O1608">
        <v>96</v>
      </c>
      <c r="P1608">
        <v>13.05</v>
      </c>
      <c r="Q1608">
        <v>10.8</v>
      </c>
      <c r="R1608">
        <v>6</v>
      </c>
      <c r="S1608">
        <v>2.92</v>
      </c>
      <c r="T1608">
        <v>1</v>
      </c>
      <c r="U1608" t="s">
        <v>22</v>
      </c>
      <c r="V1608">
        <f>IF(tbl_Customers[[#This Row],[churn]] = "yes", 1, 0)</f>
        <v>0</v>
      </c>
      <c r="W1608" t="str">
        <f>IF(tbl_Customers[[#This Row],[number_customer_service_calls]] &lt;= 1, "0-1 Calls", IF(tbl_Customers[[#This Row],[number_customer_service_calls]] &lt;= 3, "2-3 Calls", IF(tbl_Customers[[#This Row],[number_customer_service_calls]] &lt;=5, "4-5 Calls", "6+ Calls")))</f>
        <v>0-1 Calls</v>
      </c>
      <c r="X1608" t="str">
        <f>IF(tbl_Customers[[#This Row],[account_length]] &lt;= 50, "0-50", IF(tbl_Customers[[#This Row],[account_length]] &lt;=100, "51-100", IF(tbl_Customers[[#This Row],[account_length]] &lt;= 150, "101-150", "151+")))</f>
        <v>101-150</v>
      </c>
      <c r="Y1608" t="str">
        <f>IF(tbl_Customers[[#This Row],[total_intl_charge]] &lt;= 3, "Low Charges", "High Charges")</f>
        <v>Low Charges</v>
      </c>
      <c r="Z1608" t="str">
        <f>IF(tbl_Customers[[#This Row],[total_eve_calls]]&lt;=80,"Low Calls",
IF(tbl_Customers[[#This Row],[total_eve_calls]]&lt;=120,"Medium Calls","High Calls"))</f>
        <v>Low Calls</v>
      </c>
      <c r="AA1608" t="str">
        <f>IF(tbl_Customers[[#This Row],[total_eve_charge]]&lt;=15,"Low Charges",
IF(tbl_Customers[[#This Row],[total_eve_charge]]&lt;=20,"Medium Charges","High Charges"))</f>
        <v>Low Charges</v>
      </c>
      <c r="AB16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8" t="str">
        <f>IF(tbl_Customers[[#This Row],[number_vmail_messages]] = 0, "No Usage", IF(tbl_Customers[[#This Row],[number_vmail_messages]] &lt;= 20, "Low Usage", IF(tbl_Customers[[#This Row],[number_vmail_messages]] &lt;= 40, "Medium Usgae", "High Usage")))</f>
        <v>Medium Usgae</v>
      </c>
      <c r="AD1608" t="str">
        <f>IF(tbl_Customers[[#This Row],[total_day_minutes]]&lt;=150,"Low Usage", IF(tbl_Customers[[#This Row],[total_day_minutes]]&lt;=200,"Medium Usage", IF(tbl_Customers[[#This Row],[total_day_minutes]]&lt;=250,"High Usage","Very High Usage")))</f>
        <v>Low Usage</v>
      </c>
      <c r="AE1608" t="str">
        <f>IF(tbl_Customers[[#This Row],[total_intl_calls]]&lt;=5,"Low Calls", IF(tbl_Customers[[#This Row],[total_intl_calls]]&lt;=10, "Medium Calls", "High Calls"))</f>
        <v>Medium Calls</v>
      </c>
      <c r="AF16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08" s="36" t="str">
        <f>IF(tbl_Customers[[#This Row],[Churn_Risk_Score]]&gt;=10,"High Risk", IF(tbl_Customers[[#This Row],[Churn_Risk_Score]]&gt;=5,"Medium Risk","Low Risk"))</f>
        <v>Low Risk</v>
      </c>
    </row>
    <row r="1609" spans="1:33" x14ac:dyDescent="0.35">
      <c r="A1609">
        <v>1608</v>
      </c>
      <c r="B1609" t="s">
        <v>64</v>
      </c>
      <c r="C1609">
        <v>113</v>
      </c>
      <c r="D1609" t="s">
        <v>28</v>
      </c>
      <c r="E1609" t="s">
        <v>22</v>
      </c>
      <c r="F1609" t="s">
        <v>22</v>
      </c>
      <c r="G1609">
        <v>0</v>
      </c>
      <c r="H1609">
        <v>207.2</v>
      </c>
      <c r="I1609">
        <v>113</v>
      </c>
      <c r="J1609">
        <v>35.22</v>
      </c>
      <c r="K1609">
        <v>256</v>
      </c>
      <c r="L1609">
        <v>80</v>
      </c>
      <c r="M1609">
        <v>21.76</v>
      </c>
      <c r="N1609">
        <v>211</v>
      </c>
      <c r="O1609">
        <v>87</v>
      </c>
      <c r="P1609">
        <v>9.49</v>
      </c>
      <c r="Q1609">
        <v>9.9</v>
      </c>
      <c r="R1609">
        <v>1</v>
      </c>
      <c r="S1609">
        <v>2.67</v>
      </c>
      <c r="T1609">
        <v>1</v>
      </c>
      <c r="U1609" t="s">
        <v>22</v>
      </c>
      <c r="V1609">
        <f>IF(tbl_Customers[[#This Row],[churn]] = "yes", 1, 0)</f>
        <v>0</v>
      </c>
      <c r="W1609" t="str">
        <f>IF(tbl_Customers[[#This Row],[number_customer_service_calls]] &lt;= 1, "0-1 Calls", IF(tbl_Customers[[#This Row],[number_customer_service_calls]] &lt;= 3, "2-3 Calls", IF(tbl_Customers[[#This Row],[number_customer_service_calls]] &lt;=5, "4-5 Calls", "6+ Calls")))</f>
        <v>0-1 Calls</v>
      </c>
      <c r="X1609" t="str">
        <f>IF(tbl_Customers[[#This Row],[account_length]] &lt;= 50, "0-50", IF(tbl_Customers[[#This Row],[account_length]] &lt;=100, "51-100", IF(tbl_Customers[[#This Row],[account_length]] &lt;= 150, "101-150", "151+")))</f>
        <v>101-150</v>
      </c>
      <c r="Y1609" t="str">
        <f>IF(tbl_Customers[[#This Row],[total_intl_charge]] &lt;= 3, "Low Charges", "High Charges")</f>
        <v>Low Charges</v>
      </c>
      <c r="Z1609" t="str">
        <f>IF(tbl_Customers[[#This Row],[total_eve_calls]]&lt;=80,"Low Calls",
IF(tbl_Customers[[#This Row],[total_eve_calls]]&lt;=120,"Medium Calls","High Calls"))</f>
        <v>Low Calls</v>
      </c>
      <c r="AA1609" t="str">
        <f>IF(tbl_Customers[[#This Row],[total_eve_charge]]&lt;=15,"Low Charges",
IF(tbl_Customers[[#This Row],[total_eve_charge]]&lt;=20,"Medium Charges","High Charges"))</f>
        <v>High Charges</v>
      </c>
      <c r="AB16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09" t="str">
        <f>IF(tbl_Customers[[#This Row],[number_vmail_messages]] = 0, "No Usage", IF(tbl_Customers[[#This Row],[number_vmail_messages]] &lt;= 20, "Low Usage", IF(tbl_Customers[[#This Row],[number_vmail_messages]] &lt;= 40, "Medium Usgae", "High Usage")))</f>
        <v>No Usage</v>
      </c>
      <c r="AD1609" t="str">
        <f>IF(tbl_Customers[[#This Row],[total_day_minutes]]&lt;=150,"Low Usage", IF(tbl_Customers[[#This Row],[total_day_minutes]]&lt;=200,"Medium Usage", IF(tbl_Customers[[#This Row],[total_day_minutes]]&lt;=250,"High Usage","Very High Usage")))</f>
        <v>High Usage</v>
      </c>
      <c r="AE1609" t="str">
        <f>IF(tbl_Customers[[#This Row],[total_intl_calls]]&lt;=5,"Low Calls", IF(tbl_Customers[[#This Row],[total_intl_calls]]&lt;=10, "Medium Calls", "High Calls"))</f>
        <v>Low Calls</v>
      </c>
      <c r="AF16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9" s="36" t="str">
        <f>IF(tbl_Customers[[#This Row],[Churn_Risk_Score]]&gt;=10,"High Risk", IF(tbl_Customers[[#This Row],[Churn_Risk_Score]]&gt;=5,"Medium Risk","Low Risk"))</f>
        <v>Low Risk</v>
      </c>
    </row>
    <row r="1610" spans="1:33" x14ac:dyDescent="0.35">
      <c r="A1610">
        <v>1609</v>
      </c>
      <c r="B1610" t="s">
        <v>29</v>
      </c>
      <c r="C1610">
        <v>132</v>
      </c>
      <c r="D1610" t="s">
        <v>25</v>
      </c>
      <c r="E1610" t="s">
        <v>22</v>
      </c>
      <c r="F1610" t="s">
        <v>22</v>
      </c>
      <c r="G1610">
        <v>0</v>
      </c>
      <c r="H1610">
        <v>206.2</v>
      </c>
      <c r="I1610">
        <v>100</v>
      </c>
      <c r="J1610">
        <v>35.049999999999997</v>
      </c>
      <c r="K1610">
        <v>211.2</v>
      </c>
      <c r="L1610">
        <v>118</v>
      </c>
      <c r="M1610">
        <v>17.95</v>
      </c>
      <c r="N1610">
        <v>196.2</v>
      </c>
      <c r="O1610">
        <v>122</v>
      </c>
      <c r="P1610">
        <v>8.83</v>
      </c>
      <c r="Q1610">
        <v>10.199999999999999</v>
      </c>
      <c r="R1610">
        <v>6</v>
      </c>
      <c r="S1610">
        <v>2.75</v>
      </c>
      <c r="T1610">
        <v>1</v>
      </c>
      <c r="U1610" t="s">
        <v>22</v>
      </c>
      <c r="V1610">
        <f>IF(tbl_Customers[[#This Row],[churn]] = "yes", 1, 0)</f>
        <v>0</v>
      </c>
      <c r="W1610" t="str">
        <f>IF(tbl_Customers[[#This Row],[number_customer_service_calls]] &lt;= 1, "0-1 Calls", IF(tbl_Customers[[#This Row],[number_customer_service_calls]] &lt;= 3, "2-3 Calls", IF(tbl_Customers[[#This Row],[number_customer_service_calls]] &lt;=5, "4-5 Calls", "6+ Calls")))</f>
        <v>0-1 Calls</v>
      </c>
      <c r="X1610" t="str">
        <f>IF(tbl_Customers[[#This Row],[account_length]] &lt;= 50, "0-50", IF(tbl_Customers[[#This Row],[account_length]] &lt;=100, "51-100", IF(tbl_Customers[[#This Row],[account_length]] &lt;= 150, "101-150", "151+")))</f>
        <v>101-150</v>
      </c>
      <c r="Y1610" t="str">
        <f>IF(tbl_Customers[[#This Row],[total_intl_charge]] &lt;= 3, "Low Charges", "High Charges")</f>
        <v>Low Charges</v>
      </c>
      <c r="Z1610" t="str">
        <f>IF(tbl_Customers[[#This Row],[total_eve_calls]]&lt;=80,"Low Calls",
IF(tbl_Customers[[#This Row],[total_eve_calls]]&lt;=120,"Medium Calls","High Calls"))</f>
        <v>Medium Calls</v>
      </c>
      <c r="AA1610" t="str">
        <f>IF(tbl_Customers[[#This Row],[total_eve_charge]]&lt;=15,"Low Charges",
IF(tbl_Customers[[#This Row],[total_eve_charge]]&lt;=20,"Medium Charges","High Charges"))</f>
        <v>Medium Charges</v>
      </c>
      <c r="AB16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0" t="str">
        <f>IF(tbl_Customers[[#This Row],[number_vmail_messages]] = 0, "No Usage", IF(tbl_Customers[[#This Row],[number_vmail_messages]] &lt;= 20, "Low Usage", IF(tbl_Customers[[#This Row],[number_vmail_messages]] &lt;= 40, "Medium Usgae", "High Usage")))</f>
        <v>No Usage</v>
      </c>
      <c r="AD1610" t="str">
        <f>IF(tbl_Customers[[#This Row],[total_day_minutes]]&lt;=150,"Low Usage", IF(tbl_Customers[[#This Row],[total_day_minutes]]&lt;=200,"Medium Usage", IF(tbl_Customers[[#This Row],[total_day_minutes]]&lt;=250,"High Usage","Very High Usage")))</f>
        <v>High Usage</v>
      </c>
      <c r="AE1610" t="str">
        <f>IF(tbl_Customers[[#This Row],[total_intl_calls]]&lt;=5,"Low Calls", IF(tbl_Customers[[#This Row],[total_intl_calls]]&lt;=10, "Medium Calls", "High Calls"))</f>
        <v>Medium Calls</v>
      </c>
      <c r="AF16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10" s="36" t="str">
        <f>IF(tbl_Customers[[#This Row],[Churn_Risk_Score]]&gt;=10,"High Risk", IF(tbl_Customers[[#This Row],[Churn_Risk_Score]]&gt;=5,"Medium Risk","Low Risk"))</f>
        <v>Low Risk</v>
      </c>
    </row>
    <row r="1611" spans="1:33" x14ac:dyDescent="0.35">
      <c r="A1611">
        <v>1610</v>
      </c>
      <c r="B1611" t="s">
        <v>68</v>
      </c>
      <c r="C1611">
        <v>85</v>
      </c>
      <c r="D1611" t="s">
        <v>21</v>
      </c>
      <c r="E1611" t="s">
        <v>22</v>
      </c>
      <c r="F1611" t="s">
        <v>22</v>
      </c>
      <c r="G1611">
        <v>0</v>
      </c>
      <c r="H1611">
        <v>210.3</v>
      </c>
      <c r="I1611">
        <v>66</v>
      </c>
      <c r="J1611">
        <v>35.75</v>
      </c>
      <c r="K1611">
        <v>195.8</v>
      </c>
      <c r="L1611">
        <v>76</v>
      </c>
      <c r="M1611">
        <v>16.64</v>
      </c>
      <c r="N1611">
        <v>221.6</v>
      </c>
      <c r="O1611">
        <v>82</v>
      </c>
      <c r="P1611">
        <v>9.9700000000000006</v>
      </c>
      <c r="Q1611">
        <v>11.2</v>
      </c>
      <c r="R1611">
        <v>7</v>
      </c>
      <c r="S1611">
        <v>3.02</v>
      </c>
      <c r="T1611">
        <v>1</v>
      </c>
      <c r="U1611" t="s">
        <v>22</v>
      </c>
      <c r="V1611">
        <f>IF(tbl_Customers[[#This Row],[churn]] = "yes", 1, 0)</f>
        <v>0</v>
      </c>
      <c r="W1611" t="str">
        <f>IF(tbl_Customers[[#This Row],[number_customer_service_calls]] &lt;= 1, "0-1 Calls", IF(tbl_Customers[[#This Row],[number_customer_service_calls]] &lt;= 3, "2-3 Calls", IF(tbl_Customers[[#This Row],[number_customer_service_calls]] &lt;=5, "4-5 Calls", "6+ Calls")))</f>
        <v>0-1 Calls</v>
      </c>
      <c r="X1611" t="str">
        <f>IF(tbl_Customers[[#This Row],[account_length]] &lt;= 50, "0-50", IF(tbl_Customers[[#This Row],[account_length]] &lt;=100, "51-100", IF(tbl_Customers[[#This Row],[account_length]] &lt;= 150, "101-150", "151+")))</f>
        <v>51-100</v>
      </c>
      <c r="Y1611" t="str">
        <f>IF(tbl_Customers[[#This Row],[total_intl_charge]] &lt;= 3, "Low Charges", "High Charges")</f>
        <v>High Charges</v>
      </c>
      <c r="Z1611" t="str">
        <f>IF(tbl_Customers[[#This Row],[total_eve_calls]]&lt;=80,"Low Calls",
IF(tbl_Customers[[#This Row],[total_eve_calls]]&lt;=120,"Medium Calls","High Calls"))</f>
        <v>Low Calls</v>
      </c>
      <c r="AA1611" t="str">
        <f>IF(tbl_Customers[[#This Row],[total_eve_charge]]&lt;=15,"Low Charges",
IF(tbl_Customers[[#This Row],[total_eve_charge]]&lt;=20,"Medium Charges","High Charges"))</f>
        <v>Medium Charges</v>
      </c>
      <c r="AB16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1" t="str">
        <f>IF(tbl_Customers[[#This Row],[number_vmail_messages]] = 0, "No Usage", IF(tbl_Customers[[#This Row],[number_vmail_messages]] &lt;= 20, "Low Usage", IF(tbl_Customers[[#This Row],[number_vmail_messages]] &lt;= 40, "Medium Usgae", "High Usage")))</f>
        <v>No Usage</v>
      </c>
      <c r="AD1611" t="str">
        <f>IF(tbl_Customers[[#This Row],[total_day_minutes]]&lt;=150,"Low Usage", IF(tbl_Customers[[#This Row],[total_day_minutes]]&lt;=200,"Medium Usage", IF(tbl_Customers[[#This Row],[total_day_minutes]]&lt;=250,"High Usage","Very High Usage")))</f>
        <v>High Usage</v>
      </c>
      <c r="AE1611" t="str">
        <f>IF(tbl_Customers[[#This Row],[total_intl_calls]]&lt;=5,"Low Calls", IF(tbl_Customers[[#This Row],[total_intl_calls]]&lt;=10, "Medium Calls", "High Calls"))</f>
        <v>Medium Calls</v>
      </c>
      <c r="AF16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11" s="36" t="str">
        <f>IF(tbl_Customers[[#This Row],[Churn_Risk_Score]]&gt;=10,"High Risk", IF(tbl_Customers[[#This Row],[Churn_Risk_Score]]&gt;=5,"Medium Risk","Low Risk"))</f>
        <v>Low Risk</v>
      </c>
    </row>
    <row r="1612" spans="1:33" x14ac:dyDescent="0.35">
      <c r="A1612">
        <v>1611</v>
      </c>
      <c r="B1612" t="s">
        <v>24</v>
      </c>
      <c r="C1612">
        <v>93</v>
      </c>
      <c r="D1612" t="s">
        <v>28</v>
      </c>
      <c r="E1612" t="s">
        <v>23</v>
      </c>
      <c r="F1612" t="s">
        <v>23</v>
      </c>
      <c r="G1612">
        <v>38</v>
      </c>
      <c r="H1612">
        <v>225.7</v>
      </c>
      <c r="I1612">
        <v>117</v>
      </c>
      <c r="J1612">
        <v>38.369999999999997</v>
      </c>
      <c r="K1612">
        <v>119.6</v>
      </c>
      <c r="L1612">
        <v>122</v>
      </c>
      <c r="M1612">
        <v>10.17</v>
      </c>
      <c r="N1612">
        <v>193.2</v>
      </c>
      <c r="O1612">
        <v>125</v>
      </c>
      <c r="P1612">
        <v>8.69</v>
      </c>
      <c r="Q1612">
        <v>14</v>
      </c>
      <c r="R1612">
        <v>7</v>
      </c>
      <c r="S1612">
        <v>3.78</v>
      </c>
      <c r="T1612">
        <v>1</v>
      </c>
      <c r="U1612" t="s">
        <v>23</v>
      </c>
      <c r="V1612">
        <f>IF(tbl_Customers[[#This Row],[churn]] = "yes", 1, 0)</f>
        <v>1</v>
      </c>
      <c r="W1612" t="str">
        <f>IF(tbl_Customers[[#This Row],[number_customer_service_calls]] &lt;= 1, "0-1 Calls", IF(tbl_Customers[[#This Row],[number_customer_service_calls]] &lt;= 3, "2-3 Calls", IF(tbl_Customers[[#This Row],[number_customer_service_calls]] &lt;=5, "4-5 Calls", "6+ Calls")))</f>
        <v>0-1 Calls</v>
      </c>
      <c r="X1612" t="str">
        <f>IF(tbl_Customers[[#This Row],[account_length]] &lt;= 50, "0-50", IF(tbl_Customers[[#This Row],[account_length]] &lt;=100, "51-100", IF(tbl_Customers[[#This Row],[account_length]] &lt;= 150, "101-150", "151+")))</f>
        <v>51-100</v>
      </c>
      <c r="Y1612" t="str">
        <f>IF(tbl_Customers[[#This Row],[total_intl_charge]] &lt;= 3, "Low Charges", "High Charges")</f>
        <v>High Charges</v>
      </c>
      <c r="Z1612" t="str">
        <f>IF(tbl_Customers[[#This Row],[total_eve_calls]]&lt;=80,"Low Calls",
IF(tbl_Customers[[#This Row],[total_eve_calls]]&lt;=120,"Medium Calls","High Calls"))</f>
        <v>High Calls</v>
      </c>
      <c r="AA1612" t="str">
        <f>IF(tbl_Customers[[#This Row],[total_eve_charge]]&lt;=15,"Low Charges",
IF(tbl_Customers[[#This Row],[total_eve_charge]]&lt;=20,"Medium Charges","High Charges"))</f>
        <v>Low Charges</v>
      </c>
      <c r="AB16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2" t="str">
        <f>IF(tbl_Customers[[#This Row],[number_vmail_messages]] = 0, "No Usage", IF(tbl_Customers[[#This Row],[number_vmail_messages]] &lt;= 20, "Low Usage", IF(tbl_Customers[[#This Row],[number_vmail_messages]] &lt;= 40, "Medium Usgae", "High Usage")))</f>
        <v>Medium Usgae</v>
      </c>
      <c r="AD1612" t="str">
        <f>IF(tbl_Customers[[#This Row],[total_day_minutes]]&lt;=150,"Low Usage", IF(tbl_Customers[[#This Row],[total_day_minutes]]&lt;=200,"Medium Usage", IF(tbl_Customers[[#This Row],[total_day_minutes]]&lt;=250,"High Usage","Very High Usage")))</f>
        <v>High Usage</v>
      </c>
      <c r="AE1612" t="str">
        <f>IF(tbl_Customers[[#This Row],[total_intl_calls]]&lt;=5,"Low Calls", IF(tbl_Customers[[#This Row],[total_intl_calls]]&lt;=10, "Medium Calls", "High Calls"))</f>
        <v>Medium Calls</v>
      </c>
      <c r="AF16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612" s="36" t="str">
        <f>IF(tbl_Customers[[#This Row],[Churn_Risk_Score]]&gt;=10,"High Risk", IF(tbl_Customers[[#This Row],[Churn_Risk_Score]]&gt;=5,"Medium Risk","Low Risk"))</f>
        <v>Medium Risk</v>
      </c>
    </row>
    <row r="1613" spans="1:33" x14ac:dyDescent="0.35">
      <c r="A1613">
        <v>1612</v>
      </c>
      <c r="B1613" t="s">
        <v>59</v>
      </c>
      <c r="C1613">
        <v>174</v>
      </c>
      <c r="D1613" t="s">
        <v>25</v>
      </c>
      <c r="E1613" t="s">
        <v>22</v>
      </c>
      <c r="F1613" t="s">
        <v>23</v>
      </c>
      <c r="G1613">
        <v>33</v>
      </c>
      <c r="H1613">
        <v>167.8</v>
      </c>
      <c r="I1613">
        <v>91</v>
      </c>
      <c r="J1613">
        <v>28.53</v>
      </c>
      <c r="K1613">
        <v>205.3</v>
      </c>
      <c r="L1613">
        <v>91</v>
      </c>
      <c r="M1613">
        <v>17.45</v>
      </c>
      <c r="N1613">
        <v>130</v>
      </c>
      <c r="O1613">
        <v>132</v>
      </c>
      <c r="P1613">
        <v>5.85</v>
      </c>
      <c r="Q1613">
        <v>14.5</v>
      </c>
      <c r="R1613">
        <v>4</v>
      </c>
      <c r="S1613">
        <v>3.92</v>
      </c>
      <c r="T1613">
        <v>4</v>
      </c>
      <c r="U1613" t="s">
        <v>23</v>
      </c>
      <c r="V1613">
        <f>IF(tbl_Customers[[#This Row],[churn]] = "yes", 1, 0)</f>
        <v>1</v>
      </c>
      <c r="W1613" t="str">
        <f>IF(tbl_Customers[[#This Row],[number_customer_service_calls]] &lt;= 1, "0-1 Calls", IF(tbl_Customers[[#This Row],[number_customer_service_calls]] &lt;= 3, "2-3 Calls", IF(tbl_Customers[[#This Row],[number_customer_service_calls]] &lt;=5, "4-5 Calls", "6+ Calls")))</f>
        <v>4-5 Calls</v>
      </c>
      <c r="X1613" t="str">
        <f>IF(tbl_Customers[[#This Row],[account_length]] &lt;= 50, "0-50", IF(tbl_Customers[[#This Row],[account_length]] &lt;=100, "51-100", IF(tbl_Customers[[#This Row],[account_length]] &lt;= 150, "101-150", "151+")))</f>
        <v>151+</v>
      </c>
      <c r="Y1613" t="str">
        <f>IF(tbl_Customers[[#This Row],[total_intl_charge]] &lt;= 3, "Low Charges", "High Charges")</f>
        <v>High Charges</v>
      </c>
      <c r="Z1613" t="str">
        <f>IF(tbl_Customers[[#This Row],[total_eve_calls]]&lt;=80,"Low Calls",
IF(tbl_Customers[[#This Row],[total_eve_calls]]&lt;=120,"Medium Calls","High Calls"))</f>
        <v>Medium Calls</v>
      </c>
      <c r="AA1613" t="str">
        <f>IF(tbl_Customers[[#This Row],[total_eve_charge]]&lt;=15,"Low Charges",
IF(tbl_Customers[[#This Row],[total_eve_charge]]&lt;=20,"Medium Charges","High Charges"))</f>
        <v>Medium Charges</v>
      </c>
      <c r="AB16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3" t="str">
        <f>IF(tbl_Customers[[#This Row],[number_vmail_messages]] = 0, "No Usage", IF(tbl_Customers[[#This Row],[number_vmail_messages]] &lt;= 20, "Low Usage", IF(tbl_Customers[[#This Row],[number_vmail_messages]] &lt;= 40, "Medium Usgae", "High Usage")))</f>
        <v>Medium Usgae</v>
      </c>
      <c r="AD1613" t="str">
        <f>IF(tbl_Customers[[#This Row],[total_day_minutes]]&lt;=150,"Low Usage", IF(tbl_Customers[[#This Row],[total_day_minutes]]&lt;=200,"Medium Usage", IF(tbl_Customers[[#This Row],[total_day_minutes]]&lt;=250,"High Usage","Very High Usage")))</f>
        <v>Medium Usage</v>
      </c>
      <c r="AE1613" t="str">
        <f>IF(tbl_Customers[[#This Row],[total_intl_calls]]&lt;=5,"Low Calls", IF(tbl_Customers[[#This Row],[total_intl_calls]]&lt;=10, "Medium Calls", "High Calls"))</f>
        <v>Low Calls</v>
      </c>
      <c r="AF16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613" s="36" t="str">
        <f>IF(tbl_Customers[[#This Row],[Churn_Risk_Score]]&gt;=10,"High Risk", IF(tbl_Customers[[#This Row],[Churn_Risk_Score]]&gt;=5,"Medium Risk","Low Risk"))</f>
        <v>Medium Risk</v>
      </c>
    </row>
    <row r="1614" spans="1:33" x14ac:dyDescent="0.35">
      <c r="A1614">
        <v>1613</v>
      </c>
      <c r="B1614" t="s">
        <v>36</v>
      </c>
      <c r="C1614">
        <v>61</v>
      </c>
      <c r="D1614" t="s">
        <v>21</v>
      </c>
      <c r="E1614" t="s">
        <v>22</v>
      </c>
      <c r="F1614" t="s">
        <v>22</v>
      </c>
      <c r="G1614">
        <v>0</v>
      </c>
      <c r="H1614">
        <v>197.7</v>
      </c>
      <c r="I1614">
        <v>118</v>
      </c>
      <c r="J1614">
        <v>33.61</v>
      </c>
      <c r="K1614">
        <v>152.19999999999999</v>
      </c>
      <c r="L1614">
        <v>96</v>
      </c>
      <c r="M1614">
        <v>12.94</v>
      </c>
      <c r="N1614">
        <v>221</v>
      </c>
      <c r="O1614">
        <v>93</v>
      </c>
      <c r="P1614">
        <v>9.9499999999999993</v>
      </c>
      <c r="Q1614">
        <v>7</v>
      </c>
      <c r="R1614">
        <v>3</v>
      </c>
      <c r="S1614">
        <v>1.89</v>
      </c>
      <c r="T1614">
        <v>2</v>
      </c>
      <c r="U1614" t="s">
        <v>22</v>
      </c>
      <c r="V1614">
        <f>IF(tbl_Customers[[#This Row],[churn]] = "yes", 1, 0)</f>
        <v>0</v>
      </c>
      <c r="W1614" t="str">
        <f>IF(tbl_Customers[[#This Row],[number_customer_service_calls]] &lt;= 1, "0-1 Calls", IF(tbl_Customers[[#This Row],[number_customer_service_calls]] &lt;= 3, "2-3 Calls", IF(tbl_Customers[[#This Row],[number_customer_service_calls]] &lt;=5, "4-5 Calls", "6+ Calls")))</f>
        <v>2-3 Calls</v>
      </c>
      <c r="X1614" t="str">
        <f>IF(tbl_Customers[[#This Row],[account_length]] &lt;= 50, "0-50", IF(tbl_Customers[[#This Row],[account_length]] &lt;=100, "51-100", IF(tbl_Customers[[#This Row],[account_length]] &lt;= 150, "101-150", "151+")))</f>
        <v>51-100</v>
      </c>
      <c r="Y1614" t="str">
        <f>IF(tbl_Customers[[#This Row],[total_intl_charge]] &lt;= 3, "Low Charges", "High Charges")</f>
        <v>Low Charges</v>
      </c>
      <c r="Z1614" t="str">
        <f>IF(tbl_Customers[[#This Row],[total_eve_calls]]&lt;=80,"Low Calls",
IF(tbl_Customers[[#This Row],[total_eve_calls]]&lt;=120,"Medium Calls","High Calls"))</f>
        <v>Medium Calls</v>
      </c>
      <c r="AA1614" t="str">
        <f>IF(tbl_Customers[[#This Row],[total_eve_charge]]&lt;=15,"Low Charges",
IF(tbl_Customers[[#This Row],[total_eve_charge]]&lt;=20,"Medium Charges","High Charges"))</f>
        <v>Low Charges</v>
      </c>
      <c r="AB16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4" t="str">
        <f>IF(tbl_Customers[[#This Row],[number_vmail_messages]] = 0, "No Usage", IF(tbl_Customers[[#This Row],[number_vmail_messages]] &lt;= 20, "Low Usage", IF(tbl_Customers[[#This Row],[number_vmail_messages]] &lt;= 40, "Medium Usgae", "High Usage")))</f>
        <v>No Usage</v>
      </c>
      <c r="AD1614" t="str">
        <f>IF(tbl_Customers[[#This Row],[total_day_minutes]]&lt;=150,"Low Usage", IF(tbl_Customers[[#This Row],[total_day_minutes]]&lt;=200,"Medium Usage", IF(tbl_Customers[[#This Row],[total_day_minutes]]&lt;=250,"High Usage","Very High Usage")))</f>
        <v>Medium Usage</v>
      </c>
      <c r="AE1614" t="str">
        <f>IF(tbl_Customers[[#This Row],[total_intl_calls]]&lt;=5,"Low Calls", IF(tbl_Customers[[#This Row],[total_intl_calls]]&lt;=10, "Medium Calls", "High Calls"))</f>
        <v>Low Calls</v>
      </c>
      <c r="AF16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14" s="36" t="str">
        <f>IF(tbl_Customers[[#This Row],[Churn_Risk_Score]]&gt;=10,"High Risk", IF(tbl_Customers[[#This Row],[Churn_Risk_Score]]&gt;=5,"Medium Risk","Low Risk"))</f>
        <v>Low Risk</v>
      </c>
    </row>
    <row r="1615" spans="1:33" x14ac:dyDescent="0.35">
      <c r="A1615">
        <v>1614</v>
      </c>
      <c r="B1615" t="s">
        <v>63</v>
      </c>
      <c r="C1615">
        <v>91</v>
      </c>
      <c r="D1615" t="s">
        <v>21</v>
      </c>
      <c r="E1615" t="s">
        <v>22</v>
      </c>
      <c r="F1615" t="s">
        <v>23</v>
      </c>
      <c r="G1615">
        <v>39</v>
      </c>
      <c r="H1615">
        <v>169.8</v>
      </c>
      <c r="I1615">
        <v>105</v>
      </c>
      <c r="J1615">
        <v>28.87</v>
      </c>
      <c r="K1615">
        <v>65.2</v>
      </c>
      <c r="L1615">
        <v>116</v>
      </c>
      <c r="M1615">
        <v>5.54</v>
      </c>
      <c r="N1615">
        <v>144.4</v>
      </c>
      <c r="O1615">
        <v>92</v>
      </c>
      <c r="P1615">
        <v>6.5</v>
      </c>
      <c r="Q1615">
        <v>10.9</v>
      </c>
      <c r="R1615">
        <v>4</v>
      </c>
      <c r="S1615">
        <v>2.94</v>
      </c>
      <c r="T1615">
        <v>1</v>
      </c>
      <c r="U1615" t="s">
        <v>22</v>
      </c>
      <c r="V1615">
        <f>IF(tbl_Customers[[#This Row],[churn]] = "yes", 1, 0)</f>
        <v>0</v>
      </c>
      <c r="W1615" t="str">
        <f>IF(tbl_Customers[[#This Row],[number_customer_service_calls]] &lt;= 1, "0-1 Calls", IF(tbl_Customers[[#This Row],[number_customer_service_calls]] &lt;= 3, "2-3 Calls", IF(tbl_Customers[[#This Row],[number_customer_service_calls]] &lt;=5, "4-5 Calls", "6+ Calls")))</f>
        <v>0-1 Calls</v>
      </c>
      <c r="X1615" t="str">
        <f>IF(tbl_Customers[[#This Row],[account_length]] &lt;= 50, "0-50", IF(tbl_Customers[[#This Row],[account_length]] &lt;=100, "51-100", IF(tbl_Customers[[#This Row],[account_length]] &lt;= 150, "101-150", "151+")))</f>
        <v>51-100</v>
      </c>
      <c r="Y1615" t="str">
        <f>IF(tbl_Customers[[#This Row],[total_intl_charge]] &lt;= 3, "Low Charges", "High Charges")</f>
        <v>Low Charges</v>
      </c>
      <c r="Z1615" t="str">
        <f>IF(tbl_Customers[[#This Row],[total_eve_calls]]&lt;=80,"Low Calls",
IF(tbl_Customers[[#This Row],[total_eve_calls]]&lt;=120,"Medium Calls","High Calls"))</f>
        <v>Medium Calls</v>
      </c>
      <c r="AA1615" t="str">
        <f>IF(tbl_Customers[[#This Row],[total_eve_charge]]&lt;=15,"Low Charges",
IF(tbl_Customers[[#This Row],[total_eve_charge]]&lt;=20,"Medium Charges","High Charges"))</f>
        <v>Low Charges</v>
      </c>
      <c r="AB16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5" t="str">
        <f>IF(tbl_Customers[[#This Row],[number_vmail_messages]] = 0, "No Usage", IF(tbl_Customers[[#This Row],[number_vmail_messages]] &lt;= 20, "Low Usage", IF(tbl_Customers[[#This Row],[number_vmail_messages]] &lt;= 40, "Medium Usgae", "High Usage")))</f>
        <v>Medium Usgae</v>
      </c>
      <c r="AD1615" t="str">
        <f>IF(tbl_Customers[[#This Row],[total_day_minutes]]&lt;=150,"Low Usage", IF(tbl_Customers[[#This Row],[total_day_minutes]]&lt;=200,"Medium Usage", IF(tbl_Customers[[#This Row],[total_day_minutes]]&lt;=250,"High Usage","Very High Usage")))</f>
        <v>Medium Usage</v>
      </c>
      <c r="AE1615" t="str">
        <f>IF(tbl_Customers[[#This Row],[total_intl_calls]]&lt;=5,"Low Calls", IF(tbl_Customers[[#This Row],[total_intl_calls]]&lt;=10, "Medium Calls", "High Calls"))</f>
        <v>Low Calls</v>
      </c>
      <c r="AF16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15" s="36" t="str">
        <f>IF(tbl_Customers[[#This Row],[Churn_Risk_Score]]&gt;=10,"High Risk", IF(tbl_Customers[[#This Row],[Churn_Risk_Score]]&gt;=5,"Medium Risk","Low Risk"))</f>
        <v>Low Risk</v>
      </c>
    </row>
    <row r="1616" spans="1:33" x14ac:dyDescent="0.35">
      <c r="A1616">
        <v>1615</v>
      </c>
      <c r="B1616" t="s">
        <v>69</v>
      </c>
      <c r="C1616">
        <v>88</v>
      </c>
      <c r="D1616" t="s">
        <v>25</v>
      </c>
      <c r="E1616" t="s">
        <v>22</v>
      </c>
      <c r="F1616" t="s">
        <v>23</v>
      </c>
      <c r="G1616">
        <v>28</v>
      </c>
      <c r="H1616">
        <v>190.6</v>
      </c>
      <c r="I1616">
        <v>104</v>
      </c>
      <c r="J1616">
        <v>32.4</v>
      </c>
      <c r="K1616">
        <v>237.3</v>
      </c>
      <c r="L1616">
        <v>105</v>
      </c>
      <c r="M1616">
        <v>20.170000000000002</v>
      </c>
      <c r="N1616">
        <v>211.6</v>
      </c>
      <c r="O1616">
        <v>116</v>
      </c>
      <c r="P1616">
        <v>9.52</v>
      </c>
      <c r="Q1616">
        <v>9.8000000000000007</v>
      </c>
      <c r="R1616">
        <v>1</v>
      </c>
      <c r="S1616">
        <v>2.65</v>
      </c>
      <c r="T1616">
        <v>2</v>
      </c>
      <c r="U1616" t="s">
        <v>22</v>
      </c>
      <c r="V1616">
        <f>IF(tbl_Customers[[#This Row],[churn]] = "yes", 1, 0)</f>
        <v>0</v>
      </c>
      <c r="W1616" t="str">
        <f>IF(tbl_Customers[[#This Row],[number_customer_service_calls]] &lt;= 1, "0-1 Calls", IF(tbl_Customers[[#This Row],[number_customer_service_calls]] &lt;= 3, "2-3 Calls", IF(tbl_Customers[[#This Row],[number_customer_service_calls]] &lt;=5, "4-5 Calls", "6+ Calls")))</f>
        <v>2-3 Calls</v>
      </c>
      <c r="X1616" t="str">
        <f>IF(tbl_Customers[[#This Row],[account_length]] &lt;= 50, "0-50", IF(tbl_Customers[[#This Row],[account_length]] &lt;=100, "51-100", IF(tbl_Customers[[#This Row],[account_length]] &lt;= 150, "101-150", "151+")))</f>
        <v>51-100</v>
      </c>
      <c r="Y1616" t="str">
        <f>IF(tbl_Customers[[#This Row],[total_intl_charge]] &lt;= 3, "Low Charges", "High Charges")</f>
        <v>Low Charges</v>
      </c>
      <c r="Z1616" t="str">
        <f>IF(tbl_Customers[[#This Row],[total_eve_calls]]&lt;=80,"Low Calls",
IF(tbl_Customers[[#This Row],[total_eve_calls]]&lt;=120,"Medium Calls","High Calls"))</f>
        <v>Medium Calls</v>
      </c>
      <c r="AA1616" t="str">
        <f>IF(tbl_Customers[[#This Row],[total_eve_charge]]&lt;=15,"Low Charges",
IF(tbl_Customers[[#This Row],[total_eve_charge]]&lt;=20,"Medium Charges","High Charges"))</f>
        <v>High Charges</v>
      </c>
      <c r="AB16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6" t="str">
        <f>IF(tbl_Customers[[#This Row],[number_vmail_messages]] = 0, "No Usage", IF(tbl_Customers[[#This Row],[number_vmail_messages]] &lt;= 20, "Low Usage", IF(tbl_Customers[[#This Row],[number_vmail_messages]] &lt;= 40, "Medium Usgae", "High Usage")))</f>
        <v>Medium Usgae</v>
      </c>
      <c r="AD1616" t="str">
        <f>IF(tbl_Customers[[#This Row],[total_day_minutes]]&lt;=150,"Low Usage", IF(tbl_Customers[[#This Row],[total_day_minutes]]&lt;=200,"Medium Usage", IF(tbl_Customers[[#This Row],[total_day_minutes]]&lt;=250,"High Usage","Very High Usage")))</f>
        <v>Medium Usage</v>
      </c>
      <c r="AE1616" t="str">
        <f>IF(tbl_Customers[[#This Row],[total_intl_calls]]&lt;=5,"Low Calls", IF(tbl_Customers[[#This Row],[total_intl_calls]]&lt;=10, "Medium Calls", "High Calls"))</f>
        <v>Low Calls</v>
      </c>
      <c r="AF16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16" s="36" t="str">
        <f>IF(tbl_Customers[[#This Row],[Churn_Risk_Score]]&gt;=10,"High Risk", IF(tbl_Customers[[#This Row],[Churn_Risk_Score]]&gt;=5,"Medium Risk","Low Risk"))</f>
        <v>Low Risk</v>
      </c>
    </row>
    <row r="1617" spans="1:33" x14ac:dyDescent="0.35">
      <c r="A1617">
        <v>1616</v>
      </c>
      <c r="B1617" t="s">
        <v>27</v>
      </c>
      <c r="C1617">
        <v>88</v>
      </c>
      <c r="D1617" t="s">
        <v>25</v>
      </c>
      <c r="E1617" t="s">
        <v>22</v>
      </c>
      <c r="F1617" t="s">
        <v>23</v>
      </c>
      <c r="G1617">
        <v>45</v>
      </c>
      <c r="H1617">
        <v>80.3</v>
      </c>
      <c r="I1617">
        <v>140</v>
      </c>
      <c r="J1617">
        <v>13.65</v>
      </c>
      <c r="K1617">
        <v>153.30000000000001</v>
      </c>
      <c r="L1617">
        <v>101</v>
      </c>
      <c r="M1617">
        <v>13.03</v>
      </c>
      <c r="N1617">
        <v>309.2</v>
      </c>
      <c r="O1617">
        <v>123</v>
      </c>
      <c r="P1617">
        <v>13.91</v>
      </c>
      <c r="Q1617">
        <v>12.8</v>
      </c>
      <c r="R1617">
        <v>3</v>
      </c>
      <c r="S1617">
        <v>3.46</v>
      </c>
      <c r="T1617">
        <v>2</v>
      </c>
      <c r="U1617" t="s">
        <v>22</v>
      </c>
      <c r="V1617">
        <f>IF(tbl_Customers[[#This Row],[churn]] = "yes", 1, 0)</f>
        <v>0</v>
      </c>
      <c r="W1617" t="str">
        <f>IF(tbl_Customers[[#This Row],[number_customer_service_calls]] &lt;= 1, "0-1 Calls", IF(tbl_Customers[[#This Row],[number_customer_service_calls]] &lt;= 3, "2-3 Calls", IF(tbl_Customers[[#This Row],[number_customer_service_calls]] &lt;=5, "4-5 Calls", "6+ Calls")))</f>
        <v>2-3 Calls</v>
      </c>
      <c r="X1617" t="str">
        <f>IF(tbl_Customers[[#This Row],[account_length]] &lt;= 50, "0-50", IF(tbl_Customers[[#This Row],[account_length]] &lt;=100, "51-100", IF(tbl_Customers[[#This Row],[account_length]] &lt;= 150, "101-150", "151+")))</f>
        <v>51-100</v>
      </c>
      <c r="Y1617" t="str">
        <f>IF(tbl_Customers[[#This Row],[total_intl_charge]] &lt;= 3, "Low Charges", "High Charges")</f>
        <v>High Charges</v>
      </c>
      <c r="Z1617" t="str">
        <f>IF(tbl_Customers[[#This Row],[total_eve_calls]]&lt;=80,"Low Calls",
IF(tbl_Customers[[#This Row],[total_eve_calls]]&lt;=120,"Medium Calls","High Calls"))</f>
        <v>Medium Calls</v>
      </c>
      <c r="AA1617" t="str">
        <f>IF(tbl_Customers[[#This Row],[total_eve_charge]]&lt;=15,"Low Charges",
IF(tbl_Customers[[#This Row],[total_eve_charge]]&lt;=20,"Medium Charges","High Charges"))</f>
        <v>Low Charges</v>
      </c>
      <c r="AB16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7" t="str">
        <f>IF(tbl_Customers[[#This Row],[number_vmail_messages]] = 0, "No Usage", IF(tbl_Customers[[#This Row],[number_vmail_messages]] &lt;= 20, "Low Usage", IF(tbl_Customers[[#This Row],[number_vmail_messages]] &lt;= 40, "Medium Usgae", "High Usage")))</f>
        <v>High Usage</v>
      </c>
      <c r="AD1617" t="str">
        <f>IF(tbl_Customers[[#This Row],[total_day_minutes]]&lt;=150,"Low Usage", IF(tbl_Customers[[#This Row],[total_day_minutes]]&lt;=200,"Medium Usage", IF(tbl_Customers[[#This Row],[total_day_minutes]]&lt;=250,"High Usage","Very High Usage")))</f>
        <v>Low Usage</v>
      </c>
      <c r="AE1617" t="str">
        <f>IF(tbl_Customers[[#This Row],[total_intl_calls]]&lt;=5,"Low Calls", IF(tbl_Customers[[#This Row],[total_intl_calls]]&lt;=10, "Medium Calls", "High Calls"))</f>
        <v>Low Calls</v>
      </c>
      <c r="AF16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17" s="36" t="str">
        <f>IF(tbl_Customers[[#This Row],[Churn_Risk_Score]]&gt;=10,"High Risk", IF(tbl_Customers[[#This Row],[Churn_Risk_Score]]&gt;=5,"Medium Risk","Low Risk"))</f>
        <v>Low Risk</v>
      </c>
    </row>
    <row r="1618" spans="1:33" x14ac:dyDescent="0.35">
      <c r="A1618">
        <v>1617</v>
      </c>
      <c r="B1618" t="s">
        <v>64</v>
      </c>
      <c r="C1618">
        <v>195</v>
      </c>
      <c r="D1618" t="s">
        <v>21</v>
      </c>
      <c r="E1618" t="s">
        <v>22</v>
      </c>
      <c r="F1618" t="s">
        <v>23</v>
      </c>
      <c r="G1618">
        <v>36</v>
      </c>
      <c r="H1618">
        <v>231.7</v>
      </c>
      <c r="I1618">
        <v>110</v>
      </c>
      <c r="J1618">
        <v>39.39</v>
      </c>
      <c r="K1618">
        <v>225.1</v>
      </c>
      <c r="L1618">
        <v>88</v>
      </c>
      <c r="M1618">
        <v>19.13</v>
      </c>
      <c r="N1618">
        <v>201.7</v>
      </c>
      <c r="O1618">
        <v>89</v>
      </c>
      <c r="P1618">
        <v>9.08</v>
      </c>
      <c r="Q1618">
        <v>12.1</v>
      </c>
      <c r="R1618">
        <v>2</v>
      </c>
      <c r="S1618">
        <v>3.27</v>
      </c>
      <c r="T1618">
        <v>0</v>
      </c>
      <c r="U1618" t="s">
        <v>22</v>
      </c>
      <c r="V1618">
        <f>IF(tbl_Customers[[#This Row],[churn]] = "yes", 1, 0)</f>
        <v>0</v>
      </c>
      <c r="W1618" t="str">
        <f>IF(tbl_Customers[[#This Row],[number_customer_service_calls]] &lt;= 1, "0-1 Calls", IF(tbl_Customers[[#This Row],[number_customer_service_calls]] &lt;= 3, "2-3 Calls", IF(tbl_Customers[[#This Row],[number_customer_service_calls]] &lt;=5, "4-5 Calls", "6+ Calls")))</f>
        <v>0-1 Calls</v>
      </c>
      <c r="X1618" t="str">
        <f>IF(tbl_Customers[[#This Row],[account_length]] &lt;= 50, "0-50", IF(tbl_Customers[[#This Row],[account_length]] &lt;=100, "51-100", IF(tbl_Customers[[#This Row],[account_length]] &lt;= 150, "101-150", "151+")))</f>
        <v>151+</v>
      </c>
      <c r="Y1618" t="str">
        <f>IF(tbl_Customers[[#This Row],[total_intl_charge]] &lt;= 3, "Low Charges", "High Charges")</f>
        <v>High Charges</v>
      </c>
      <c r="Z1618" t="str">
        <f>IF(tbl_Customers[[#This Row],[total_eve_calls]]&lt;=80,"Low Calls",
IF(tbl_Customers[[#This Row],[total_eve_calls]]&lt;=120,"Medium Calls","High Calls"))</f>
        <v>Medium Calls</v>
      </c>
      <c r="AA1618" t="str">
        <f>IF(tbl_Customers[[#This Row],[total_eve_charge]]&lt;=15,"Low Charges",
IF(tbl_Customers[[#This Row],[total_eve_charge]]&lt;=20,"Medium Charges","High Charges"))</f>
        <v>Medium Charges</v>
      </c>
      <c r="AB16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8" t="str">
        <f>IF(tbl_Customers[[#This Row],[number_vmail_messages]] = 0, "No Usage", IF(tbl_Customers[[#This Row],[number_vmail_messages]] &lt;= 20, "Low Usage", IF(tbl_Customers[[#This Row],[number_vmail_messages]] &lt;= 40, "Medium Usgae", "High Usage")))</f>
        <v>Medium Usgae</v>
      </c>
      <c r="AD1618" t="str">
        <f>IF(tbl_Customers[[#This Row],[total_day_minutes]]&lt;=150,"Low Usage", IF(tbl_Customers[[#This Row],[total_day_minutes]]&lt;=200,"Medium Usage", IF(tbl_Customers[[#This Row],[total_day_minutes]]&lt;=250,"High Usage","Very High Usage")))</f>
        <v>High Usage</v>
      </c>
      <c r="AE1618" t="str">
        <f>IF(tbl_Customers[[#This Row],[total_intl_calls]]&lt;=5,"Low Calls", IF(tbl_Customers[[#This Row],[total_intl_calls]]&lt;=10, "Medium Calls", "High Calls"))</f>
        <v>Low Calls</v>
      </c>
      <c r="AF16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18" s="36" t="str">
        <f>IF(tbl_Customers[[#This Row],[Churn_Risk_Score]]&gt;=10,"High Risk", IF(tbl_Customers[[#This Row],[Churn_Risk_Score]]&gt;=5,"Medium Risk","Low Risk"))</f>
        <v>Low Risk</v>
      </c>
    </row>
    <row r="1619" spans="1:33" x14ac:dyDescent="0.35">
      <c r="A1619">
        <v>1618</v>
      </c>
      <c r="B1619" t="s">
        <v>61</v>
      </c>
      <c r="C1619">
        <v>182</v>
      </c>
      <c r="D1619" t="s">
        <v>21</v>
      </c>
      <c r="E1619" t="s">
        <v>22</v>
      </c>
      <c r="F1619" t="s">
        <v>22</v>
      </c>
      <c r="G1619">
        <v>0</v>
      </c>
      <c r="H1619">
        <v>69.099999999999994</v>
      </c>
      <c r="I1619">
        <v>114</v>
      </c>
      <c r="J1619">
        <v>11.75</v>
      </c>
      <c r="K1619">
        <v>230.3</v>
      </c>
      <c r="L1619">
        <v>109</v>
      </c>
      <c r="M1619">
        <v>19.579999999999998</v>
      </c>
      <c r="N1619">
        <v>256.7</v>
      </c>
      <c r="O1619">
        <v>96</v>
      </c>
      <c r="P1619">
        <v>11.55</v>
      </c>
      <c r="Q1619">
        <v>6.5</v>
      </c>
      <c r="R1619">
        <v>4</v>
      </c>
      <c r="S1619">
        <v>1.76</v>
      </c>
      <c r="T1619">
        <v>0</v>
      </c>
      <c r="U1619" t="s">
        <v>22</v>
      </c>
      <c r="V1619">
        <f>IF(tbl_Customers[[#This Row],[churn]] = "yes", 1, 0)</f>
        <v>0</v>
      </c>
      <c r="W1619" t="str">
        <f>IF(tbl_Customers[[#This Row],[number_customer_service_calls]] &lt;= 1, "0-1 Calls", IF(tbl_Customers[[#This Row],[number_customer_service_calls]] &lt;= 3, "2-3 Calls", IF(tbl_Customers[[#This Row],[number_customer_service_calls]] &lt;=5, "4-5 Calls", "6+ Calls")))</f>
        <v>0-1 Calls</v>
      </c>
      <c r="X1619" t="str">
        <f>IF(tbl_Customers[[#This Row],[account_length]] &lt;= 50, "0-50", IF(tbl_Customers[[#This Row],[account_length]] &lt;=100, "51-100", IF(tbl_Customers[[#This Row],[account_length]] &lt;= 150, "101-150", "151+")))</f>
        <v>151+</v>
      </c>
      <c r="Y1619" t="str">
        <f>IF(tbl_Customers[[#This Row],[total_intl_charge]] &lt;= 3, "Low Charges", "High Charges")</f>
        <v>Low Charges</v>
      </c>
      <c r="Z1619" t="str">
        <f>IF(tbl_Customers[[#This Row],[total_eve_calls]]&lt;=80,"Low Calls",
IF(tbl_Customers[[#This Row],[total_eve_calls]]&lt;=120,"Medium Calls","High Calls"))</f>
        <v>Medium Calls</v>
      </c>
      <c r="AA1619" t="str">
        <f>IF(tbl_Customers[[#This Row],[total_eve_charge]]&lt;=15,"Low Charges",
IF(tbl_Customers[[#This Row],[total_eve_charge]]&lt;=20,"Medium Charges","High Charges"))</f>
        <v>Medium Charges</v>
      </c>
      <c r="AB16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9" t="str">
        <f>IF(tbl_Customers[[#This Row],[number_vmail_messages]] = 0, "No Usage", IF(tbl_Customers[[#This Row],[number_vmail_messages]] &lt;= 20, "Low Usage", IF(tbl_Customers[[#This Row],[number_vmail_messages]] &lt;= 40, "Medium Usgae", "High Usage")))</f>
        <v>No Usage</v>
      </c>
      <c r="AD1619" t="str">
        <f>IF(tbl_Customers[[#This Row],[total_day_minutes]]&lt;=150,"Low Usage", IF(tbl_Customers[[#This Row],[total_day_minutes]]&lt;=200,"Medium Usage", IF(tbl_Customers[[#This Row],[total_day_minutes]]&lt;=250,"High Usage","Very High Usage")))</f>
        <v>Low Usage</v>
      </c>
      <c r="AE1619" t="str">
        <f>IF(tbl_Customers[[#This Row],[total_intl_calls]]&lt;=5,"Low Calls", IF(tbl_Customers[[#This Row],[total_intl_calls]]&lt;=10, "Medium Calls", "High Calls"))</f>
        <v>Low Calls</v>
      </c>
      <c r="AF16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19" s="36" t="str">
        <f>IF(tbl_Customers[[#This Row],[Churn_Risk_Score]]&gt;=10,"High Risk", IF(tbl_Customers[[#This Row],[Churn_Risk_Score]]&gt;=5,"Medium Risk","Low Risk"))</f>
        <v>Low Risk</v>
      </c>
    </row>
    <row r="1620" spans="1:33" x14ac:dyDescent="0.35">
      <c r="A1620">
        <v>1619</v>
      </c>
      <c r="B1620" t="s">
        <v>41</v>
      </c>
      <c r="C1620">
        <v>118</v>
      </c>
      <c r="D1620" t="s">
        <v>25</v>
      </c>
      <c r="E1620" t="s">
        <v>22</v>
      </c>
      <c r="F1620" t="s">
        <v>22</v>
      </c>
      <c r="G1620">
        <v>0</v>
      </c>
      <c r="H1620">
        <v>188.8</v>
      </c>
      <c r="I1620">
        <v>60</v>
      </c>
      <c r="J1620">
        <v>32.1</v>
      </c>
      <c r="K1620">
        <v>217.4</v>
      </c>
      <c r="L1620">
        <v>64</v>
      </c>
      <c r="M1620">
        <v>18.48</v>
      </c>
      <c r="N1620">
        <v>220.1</v>
      </c>
      <c r="O1620">
        <v>100</v>
      </c>
      <c r="P1620">
        <v>9.9</v>
      </c>
      <c r="Q1620">
        <v>8.1999999999999993</v>
      </c>
      <c r="R1620">
        <v>7</v>
      </c>
      <c r="S1620">
        <v>2.21</v>
      </c>
      <c r="T1620">
        <v>4</v>
      </c>
      <c r="U1620" t="s">
        <v>22</v>
      </c>
      <c r="V1620">
        <f>IF(tbl_Customers[[#This Row],[churn]] = "yes", 1, 0)</f>
        <v>0</v>
      </c>
      <c r="W1620" t="str">
        <f>IF(tbl_Customers[[#This Row],[number_customer_service_calls]] &lt;= 1, "0-1 Calls", IF(tbl_Customers[[#This Row],[number_customer_service_calls]] &lt;= 3, "2-3 Calls", IF(tbl_Customers[[#This Row],[number_customer_service_calls]] &lt;=5, "4-5 Calls", "6+ Calls")))</f>
        <v>4-5 Calls</v>
      </c>
      <c r="X1620" t="str">
        <f>IF(tbl_Customers[[#This Row],[account_length]] &lt;= 50, "0-50", IF(tbl_Customers[[#This Row],[account_length]] &lt;=100, "51-100", IF(tbl_Customers[[#This Row],[account_length]] &lt;= 150, "101-150", "151+")))</f>
        <v>101-150</v>
      </c>
      <c r="Y1620" t="str">
        <f>IF(tbl_Customers[[#This Row],[total_intl_charge]] &lt;= 3, "Low Charges", "High Charges")</f>
        <v>Low Charges</v>
      </c>
      <c r="Z1620" t="str">
        <f>IF(tbl_Customers[[#This Row],[total_eve_calls]]&lt;=80,"Low Calls",
IF(tbl_Customers[[#This Row],[total_eve_calls]]&lt;=120,"Medium Calls","High Calls"))</f>
        <v>Low Calls</v>
      </c>
      <c r="AA1620" t="str">
        <f>IF(tbl_Customers[[#This Row],[total_eve_charge]]&lt;=15,"Low Charges",
IF(tbl_Customers[[#This Row],[total_eve_charge]]&lt;=20,"Medium Charges","High Charges"))</f>
        <v>Medium Charges</v>
      </c>
      <c r="AB16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20" t="str">
        <f>IF(tbl_Customers[[#This Row],[number_vmail_messages]] = 0, "No Usage", IF(tbl_Customers[[#This Row],[number_vmail_messages]] &lt;= 20, "Low Usage", IF(tbl_Customers[[#This Row],[number_vmail_messages]] &lt;= 40, "Medium Usgae", "High Usage")))</f>
        <v>No Usage</v>
      </c>
      <c r="AD1620" t="str">
        <f>IF(tbl_Customers[[#This Row],[total_day_minutes]]&lt;=150,"Low Usage", IF(tbl_Customers[[#This Row],[total_day_minutes]]&lt;=200,"Medium Usage", IF(tbl_Customers[[#This Row],[total_day_minutes]]&lt;=250,"High Usage","Very High Usage")))</f>
        <v>Medium Usage</v>
      </c>
      <c r="AE1620" t="str">
        <f>IF(tbl_Customers[[#This Row],[total_intl_calls]]&lt;=5,"Low Calls", IF(tbl_Customers[[#This Row],[total_intl_calls]]&lt;=10, "Medium Calls", "High Calls"))</f>
        <v>Medium Calls</v>
      </c>
      <c r="AF16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20" s="36" t="str">
        <f>IF(tbl_Customers[[#This Row],[Churn_Risk_Score]]&gt;=10,"High Risk", IF(tbl_Customers[[#This Row],[Churn_Risk_Score]]&gt;=5,"Medium Risk","Low Risk"))</f>
        <v>Medium Risk</v>
      </c>
    </row>
    <row r="1621" spans="1:33" x14ac:dyDescent="0.35">
      <c r="A1621">
        <v>1620</v>
      </c>
      <c r="B1621" t="s">
        <v>46</v>
      </c>
      <c r="C1621">
        <v>103</v>
      </c>
      <c r="D1621" t="s">
        <v>25</v>
      </c>
      <c r="E1621" t="s">
        <v>22</v>
      </c>
      <c r="F1621" t="s">
        <v>22</v>
      </c>
      <c r="G1621">
        <v>0</v>
      </c>
      <c r="H1621">
        <v>150.6</v>
      </c>
      <c r="I1621">
        <v>125</v>
      </c>
      <c r="J1621">
        <v>25.6</v>
      </c>
      <c r="K1621">
        <v>169.1</v>
      </c>
      <c r="L1621">
        <v>126</v>
      </c>
      <c r="M1621">
        <v>14.37</v>
      </c>
      <c r="N1621">
        <v>221.2</v>
      </c>
      <c r="O1621">
        <v>104</v>
      </c>
      <c r="P1621">
        <v>9.9499999999999993</v>
      </c>
      <c r="Q1621">
        <v>10.4</v>
      </c>
      <c r="R1621">
        <v>8</v>
      </c>
      <c r="S1621">
        <v>2.81</v>
      </c>
      <c r="T1621">
        <v>8</v>
      </c>
      <c r="U1621" t="s">
        <v>23</v>
      </c>
      <c r="V1621">
        <f>IF(tbl_Customers[[#This Row],[churn]] = "yes", 1, 0)</f>
        <v>1</v>
      </c>
      <c r="W1621" t="str">
        <f>IF(tbl_Customers[[#This Row],[number_customer_service_calls]] &lt;= 1, "0-1 Calls", IF(tbl_Customers[[#This Row],[number_customer_service_calls]] &lt;= 3, "2-3 Calls", IF(tbl_Customers[[#This Row],[number_customer_service_calls]] &lt;=5, "4-5 Calls", "6+ Calls")))</f>
        <v>6+ Calls</v>
      </c>
      <c r="X1621" t="str">
        <f>IF(tbl_Customers[[#This Row],[account_length]] &lt;= 50, "0-50", IF(tbl_Customers[[#This Row],[account_length]] &lt;=100, "51-100", IF(tbl_Customers[[#This Row],[account_length]] &lt;= 150, "101-150", "151+")))</f>
        <v>101-150</v>
      </c>
      <c r="Y1621" t="str">
        <f>IF(tbl_Customers[[#This Row],[total_intl_charge]] &lt;= 3, "Low Charges", "High Charges")</f>
        <v>Low Charges</v>
      </c>
      <c r="Z1621" t="str">
        <f>IF(tbl_Customers[[#This Row],[total_eve_calls]]&lt;=80,"Low Calls",
IF(tbl_Customers[[#This Row],[total_eve_calls]]&lt;=120,"Medium Calls","High Calls"))</f>
        <v>High Calls</v>
      </c>
      <c r="AA1621" t="str">
        <f>IF(tbl_Customers[[#This Row],[total_eve_charge]]&lt;=15,"Low Charges",
IF(tbl_Customers[[#This Row],[total_eve_charge]]&lt;=20,"Medium Charges","High Charges"))</f>
        <v>Low Charges</v>
      </c>
      <c r="AB16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1" t="str">
        <f>IF(tbl_Customers[[#This Row],[number_vmail_messages]] = 0, "No Usage", IF(tbl_Customers[[#This Row],[number_vmail_messages]] &lt;= 20, "Low Usage", IF(tbl_Customers[[#This Row],[number_vmail_messages]] &lt;= 40, "Medium Usgae", "High Usage")))</f>
        <v>No Usage</v>
      </c>
      <c r="AD1621" t="str">
        <f>IF(tbl_Customers[[#This Row],[total_day_minutes]]&lt;=150,"Low Usage", IF(tbl_Customers[[#This Row],[total_day_minutes]]&lt;=200,"Medium Usage", IF(tbl_Customers[[#This Row],[total_day_minutes]]&lt;=250,"High Usage","Very High Usage")))</f>
        <v>Medium Usage</v>
      </c>
      <c r="AE1621" t="str">
        <f>IF(tbl_Customers[[#This Row],[total_intl_calls]]&lt;=5,"Low Calls", IF(tbl_Customers[[#This Row],[total_intl_calls]]&lt;=10, "Medium Calls", "High Calls"))</f>
        <v>Medium Calls</v>
      </c>
      <c r="AF16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21" s="36" t="str">
        <f>IF(tbl_Customers[[#This Row],[Churn_Risk_Score]]&gt;=10,"High Risk", IF(tbl_Customers[[#This Row],[Churn_Risk_Score]]&gt;=5,"Medium Risk","Low Risk"))</f>
        <v>Medium Risk</v>
      </c>
    </row>
    <row r="1622" spans="1:33" x14ac:dyDescent="0.35">
      <c r="A1622">
        <v>1621</v>
      </c>
      <c r="B1622" t="s">
        <v>55</v>
      </c>
      <c r="C1622">
        <v>61</v>
      </c>
      <c r="D1622" t="s">
        <v>25</v>
      </c>
      <c r="E1622" t="s">
        <v>22</v>
      </c>
      <c r="F1622" t="s">
        <v>23</v>
      </c>
      <c r="G1622">
        <v>25</v>
      </c>
      <c r="H1622">
        <v>163.69999999999999</v>
      </c>
      <c r="I1622">
        <v>78</v>
      </c>
      <c r="J1622">
        <v>27.83</v>
      </c>
      <c r="K1622">
        <v>113.2</v>
      </c>
      <c r="L1622">
        <v>112</v>
      </c>
      <c r="M1622">
        <v>9.6199999999999992</v>
      </c>
      <c r="N1622">
        <v>134.1</v>
      </c>
      <c r="O1622">
        <v>118</v>
      </c>
      <c r="P1622">
        <v>6.03</v>
      </c>
      <c r="Q1622">
        <v>9.9</v>
      </c>
      <c r="R1622">
        <v>3</v>
      </c>
      <c r="S1622">
        <v>2.67</v>
      </c>
      <c r="T1622">
        <v>3</v>
      </c>
      <c r="U1622" t="s">
        <v>22</v>
      </c>
      <c r="V1622">
        <f>IF(tbl_Customers[[#This Row],[churn]] = "yes", 1, 0)</f>
        <v>0</v>
      </c>
      <c r="W1622" t="str">
        <f>IF(tbl_Customers[[#This Row],[number_customer_service_calls]] &lt;= 1, "0-1 Calls", IF(tbl_Customers[[#This Row],[number_customer_service_calls]] &lt;= 3, "2-3 Calls", IF(tbl_Customers[[#This Row],[number_customer_service_calls]] &lt;=5, "4-5 Calls", "6+ Calls")))</f>
        <v>2-3 Calls</v>
      </c>
      <c r="X1622" t="str">
        <f>IF(tbl_Customers[[#This Row],[account_length]] &lt;= 50, "0-50", IF(tbl_Customers[[#This Row],[account_length]] &lt;=100, "51-100", IF(tbl_Customers[[#This Row],[account_length]] &lt;= 150, "101-150", "151+")))</f>
        <v>51-100</v>
      </c>
      <c r="Y1622" t="str">
        <f>IF(tbl_Customers[[#This Row],[total_intl_charge]] &lt;= 3, "Low Charges", "High Charges")</f>
        <v>Low Charges</v>
      </c>
      <c r="Z1622" t="str">
        <f>IF(tbl_Customers[[#This Row],[total_eve_calls]]&lt;=80,"Low Calls",
IF(tbl_Customers[[#This Row],[total_eve_calls]]&lt;=120,"Medium Calls","High Calls"))</f>
        <v>Medium Calls</v>
      </c>
      <c r="AA1622" t="str">
        <f>IF(tbl_Customers[[#This Row],[total_eve_charge]]&lt;=15,"Low Charges",
IF(tbl_Customers[[#This Row],[total_eve_charge]]&lt;=20,"Medium Charges","High Charges"))</f>
        <v>Low Charges</v>
      </c>
      <c r="AB16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22" t="str">
        <f>IF(tbl_Customers[[#This Row],[number_vmail_messages]] = 0, "No Usage", IF(tbl_Customers[[#This Row],[number_vmail_messages]] &lt;= 20, "Low Usage", IF(tbl_Customers[[#This Row],[number_vmail_messages]] &lt;= 40, "Medium Usgae", "High Usage")))</f>
        <v>Medium Usgae</v>
      </c>
      <c r="AD1622" t="str">
        <f>IF(tbl_Customers[[#This Row],[total_day_minutes]]&lt;=150,"Low Usage", IF(tbl_Customers[[#This Row],[total_day_minutes]]&lt;=200,"Medium Usage", IF(tbl_Customers[[#This Row],[total_day_minutes]]&lt;=250,"High Usage","Very High Usage")))</f>
        <v>Medium Usage</v>
      </c>
      <c r="AE1622" t="str">
        <f>IF(tbl_Customers[[#This Row],[total_intl_calls]]&lt;=5,"Low Calls", IF(tbl_Customers[[#This Row],[total_intl_calls]]&lt;=10, "Medium Calls", "High Calls"))</f>
        <v>Low Calls</v>
      </c>
      <c r="AF16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22" s="36" t="str">
        <f>IF(tbl_Customers[[#This Row],[Churn_Risk_Score]]&gt;=10,"High Risk", IF(tbl_Customers[[#This Row],[Churn_Risk_Score]]&gt;=5,"Medium Risk","Low Risk"))</f>
        <v>Low Risk</v>
      </c>
    </row>
    <row r="1623" spans="1:33" x14ac:dyDescent="0.35">
      <c r="A1623">
        <v>1622</v>
      </c>
      <c r="B1623" t="s">
        <v>31</v>
      </c>
      <c r="C1623">
        <v>172</v>
      </c>
      <c r="D1623" t="s">
        <v>21</v>
      </c>
      <c r="E1623" t="s">
        <v>22</v>
      </c>
      <c r="F1623" t="s">
        <v>22</v>
      </c>
      <c r="G1623">
        <v>0</v>
      </c>
      <c r="H1623">
        <v>211.7</v>
      </c>
      <c r="I1623">
        <v>100</v>
      </c>
      <c r="J1623">
        <v>35.99</v>
      </c>
      <c r="K1623">
        <v>198.7</v>
      </c>
      <c r="L1623">
        <v>101</v>
      </c>
      <c r="M1623">
        <v>16.89</v>
      </c>
      <c r="N1623">
        <v>301.7</v>
      </c>
      <c r="O1623">
        <v>136</v>
      </c>
      <c r="P1623">
        <v>13.58</v>
      </c>
      <c r="Q1623">
        <v>6.5</v>
      </c>
      <c r="R1623">
        <v>9</v>
      </c>
      <c r="S1623">
        <v>1.76</v>
      </c>
      <c r="T1623">
        <v>1</v>
      </c>
      <c r="U1623" t="s">
        <v>22</v>
      </c>
      <c r="V1623">
        <f>IF(tbl_Customers[[#This Row],[churn]] = "yes", 1, 0)</f>
        <v>0</v>
      </c>
      <c r="W1623" t="str">
        <f>IF(tbl_Customers[[#This Row],[number_customer_service_calls]] &lt;= 1, "0-1 Calls", IF(tbl_Customers[[#This Row],[number_customer_service_calls]] &lt;= 3, "2-3 Calls", IF(tbl_Customers[[#This Row],[number_customer_service_calls]] &lt;=5, "4-5 Calls", "6+ Calls")))</f>
        <v>0-1 Calls</v>
      </c>
      <c r="X1623" t="str">
        <f>IF(tbl_Customers[[#This Row],[account_length]] &lt;= 50, "0-50", IF(tbl_Customers[[#This Row],[account_length]] &lt;=100, "51-100", IF(tbl_Customers[[#This Row],[account_length]] &lt;= 150, "101-150", "151+")))</f>
        <v>151+</v>
      </c>
      <c r="Y1623" t="str">
        <f>IF(tbl_Customers[[#This Row],[total_intl_charge]] &lt;= 3, "Low Charges", "High Charges")</f>
        <v>Low Charges</v>
      </c>
      <c r="Z1623" t="str">
        <f>IF(tbl_Customers[[#This Row],[total_eve_calls]]&lt;=80,"Low Calls",
IF(tbl_Customers[[#This Row],[total_eve_calls]]&lt;=120,"Medium Calls","High Calls"))</f>
        <v>Medium Calls</v>
      </c>
      <c r="AA1623" t="str">
        <f>IF(tbl_Customers[[#This Row],[total_eve_charge]]&lt;=15,"Low Charges",
IF(tbl_Customers[[#This Row],[total_eve_charge]]&lt;=20,"Medium Charges","High Charges"))</f>
        <v>Medium Charges</v>
      </c>
      <c r="AB16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3" t="str">
        <f>IF(tbl_Customers[[#This Row],[number_vmail_messages]] = 0, "No Usage", IF(tbl_Customers[[#This Row],[number_vmail_messages]] &lt;= 20, "Low Usage", IF(tbl_Customers[[#This Row],[number_vmail_messages]] &lt;= 40, "Medium Usgae", "High Usage")))</f>
        <v>No Usage</v>
      </c>
      <c r="AD1623" t="str">
        <f>IF(tbl_Customers[[#This Row],[total_day_minutes]]&lt;=150,"Low Usage", IF(tbl_Customers[[#This Row],[total_day_minutes]]&lt;=200,"Medium Usage", IF(tbl_Customers[[#This Row],[total_day_minutes]]&lt;=250,"High Usage","Very High Usage")))</f>
        <v>High Usage</v>
      </c>
      <c r="AE1623" t="str">
        <f>IF(tbl_Customers[[#This Row],[total_intl_calls]]&lt;=5,"Low Calls", IF(tbl_Customers[[#This Row],[total_intl_calls]]&lt;=10, "Medium Calls", "High Calls"))</f>
        <v>Medium Calls</v>
      </c>
      <c r="AF16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23" s="36" t="str">
        <f>IF(tbl_Customers[[#This Row],[Churn_Risk_Score]]&gt;=10,"High Risk", IF(tbl_Customers[[#This Row],[Churn_Risk_Score]]&gt;=5,"Medium Risk","Low Risk"))</f>
        <v>Low Risk</v>
      </c>
    </row>
    <row r="1624" spans="1:33" x14ac:dyDescent="0.35">
      <c r="A1624">
        <v>1623</v>
      </c>
      <c r="B1624" t="s">
        <v>24</v>
      </c>
      <c r="C1624">
        <v>72</v>
      </c>
      <c r="D1624" t="s">
        <v>21</v>
      </c>
      <c r="E1624" t="s">
        <v>22</v>
      </c>
      <c r="F1624" t="s">
        <v>22</v>
      </c>
      <c r="G1624">
        <v>0</v>
      </c>
      <c r="H1624">
        <v>175.5</v>
      </c>
      <c r="I1624">
        <v>103</v>
      </c>
      <c r="J1624">
        <v>29.84</v>
      </c>
      <c r="K1624">
        <v>132.30000000000001</v>
      </c>
      <c r="L1624">
        <v>120</v>
      </c>
      <c r="M1624">
        <v>11.25</v>
      </c>
      <c r="N1624">
        <v>242.9</v>
      </c>
      <c r="O1624">
        <v>96</v>
      </c>
      <c r="P1624">
        <v>10.93</v>
      </c>
      <c r="Q1624">
        <v>11.8</v>
      </c>
      <c r="R1624">
        <v>3</v>
      </c>
      <c r="S1624">
        <v>3.19</v>
      </c>
      <c r="T1624">
        <v>1</v>
      </c>
      <c r="U1624" t="s">
        <v>22</v>
      </c>
      <c r="V1624">
        <f>IF(tbl_Customers[[#This Row],[churn]] = "yes", 1, 0)</f>
        <v>0</v>
      </c>
      <c r="W1624" t="str">
        <f>IF(tbl_Customers[[#This Row],[number_customer_service_calls]] &lt;= 1, "0-1 Calls", IF(tbl_Customers[[#This Row],[number_customer_service_calls]] &lt;= 3, "2-3 Calls", IF(tbl_Customers[[#This Row],[number_customer_service_calls]] &lt;=5, "4-5 Calls", "6+ Calls")))</f>
        <v>0-1 Calls</v>
      </c>
      <c r="X1624" t="str">
        <f>IF(tbl_Customers[[#This Row],[account_length]] &lt;= 50, "0-50", IF(tbl_Customers[[#This Row],[account_length]] &lt;=100, "51-100", IF(tbl_Customers[[#This Row],[account_length]] &lt;= 150, "101-150", "151+")))</f>
        <v>51-100</v>
      </c>
      <c r="Y1624" t="str">
        <f>IF(tbl_Customers[[#This Row],[total_intl_charge]] &lt;= 3, "Low Charges", "High Charges")</f>
        <v>High Charges</v>
      </c>
      <c r="Z1624" t="str">
        <f>IF(tbl_Customers[[#This Row],[total_eve_calls]]&lt;=80,"Low Calls",
IF(tbl_Customers[[#This Row],[total_eve_calls]]&lt;=120,"Medium Calls","High Calls"))</f>
        <v>Medium Calls</v>
      </c>
      <c r="AA1624" t="str">
        <f>IF(tbl_Customers[[#This Row],[total_eve_charge]]&lt;=15,"Low Charges",
IF(tbl_Customers[[#This Row],[total_eve_charge]]&lt;=20,"Medium Charges","High Charges"))</f>
        <v>Low Charges</v>
      </c>
      <c r="AB16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4" t="str">
        <f>IF(tbl_Customers[[#This Row],[number_vmail_messages]] = 0, "No Usage", IF(tbl_Customers[[#This Row],[number_vmail_messages]] &lt;= 20, "Low Usage", IF(tbl_Customers[[#This Row],[number_vmail_messages]] &lt;= 40, "Medium Usgae", "High Usage")))</f>
        <v>No Usage</v>
      </c>
      <c r="AD1624" t="str">
        <f>IF(tbl_Customers[[#This Row],[total_day_minutes]]&lt;=150,"Low Usage", IF(tbl_Customers[[#This Row],[total_day_minutes]]&lt;=200,"Medium Usage", IF(tbl_Customers[[#This Row],[total_day_minutes]]&lt;=250,"High Usage","Very High Usage")))</f>
        <v>Medium Usage</v>
      </c>
      <c r="AE1624" t="str">
        <f>IF(tbl_Customers[[#This Row],[total_intl_calls]]&lt;=5,"Low Calls", IF(tbl_Customers[[#This Row],[total_intl_calls]]&lt;=10, "Medium Calls", "High Calls"))</f>
        <v>Low Calls</v>
      </c>
      <c r="AF16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24" s="36" t="str">
        <f>IF(tbl_Customers[[#This Row],[Churn_Risk_Score]]&gt;=10,"High Risk", IF(tbl_Customers[[#This Row],[Churn_Risk_Score]]&gt;=5,"Medium Risk","Low Risk"))</f>
        <v>Low Risk</v>
      </c>
    </row>
    <row r="1625" spans="1:33" x14ac:dyDescent="0.35">
      <c r="A1625">
        <v>1624</v>
      </c>
      <c r="B1625" t="s">
        <v>61</v>
      </c>
      <c r="C1625">
        <v>113</v>
      </c>
      <c r="D1625" t="s">
        <v>28</v>
      </c>
      <c r="E1625" t="s">
        <v>22</v>
      </c>
      <c r="F1625" t="s">
        <v>22</v>
      </c>
      <c r="G1625">
        <v>0</v>
      </c>
      <c r="H1625">
        <v>150.1</v>
      </c>
      <c r="I1625">
        <v>120</v>
      </c>
      <c r="J1625">
        <v>25.52</v>
      </c>
      <c r="K1625">
        <v>200.1</v>
      </c>
      <c r="L1625">
        <v>85</v>
      </c>
      <c r="M1625">
        <v>17.010000000000002</v>
      </c>
      <c r="N1625">
        <v>266.7</v>
      </c>
      <c r="O1625">
        <v>105</v>
      </c>
      <c r="P1625">
        <v>12</v>
      </c>
      <c r="Q1625">
        <v>11</v>
      </c>
      <c r="R1625">
        <v>3</v>
      </c>
      <c r="S1625">
        <v>2.97</v>
      </c>
      <c r="T1625">
        <v>2</v>
      </c>
      <c r="U1625" t="s">
        <v>22</v>
      </c>
      <c r="V1625">
        <f>IF(tbl_Customers[[#This Row],[churn]] = "yes", 1, 0)</f>
        <v>0</v>
      </c>
      <c r="W1625" t="str">
        <f>IF(tbl_Customers[[#This Row],[number_customer_service_calls]] &lt;= 1, "0-1 Calls", IF(tbl_Customers[[#This Row],[number_customer_service_calls]] &lt;= 3, "2-3 Calls", IF(tbl_Customers[[#This Row],[number_customer_service_calls]] &lt;=5, "4-5 Calls", "6+ Calls")))</f>
        <v>2-3 Calls</v>
      </c>
      <c r="X1625" t="str">
        <f>IF(tbl_Customers[[#This Row],[account_length]] &lt;= 50, "0-50", IF(tbl_Customers[[#This Row],[account_length]] &lt;=100, "51-100", IF(tbl_Customers[[#This Row],[account_length]] &lt;= 150, "101-150", "151+")))</f>
        <v>101-150</v>
      </c>
      <c r="Y1625" t="str">
        <f>IF(tbl_Customers[[#This Row],[total_intl_charge]] &lt;= 3, "Low Charges", "High Charges")</f>
        <v>Low Charges</v>
      </c>
      <c r="Z1625" t="str">
        <f>IF(tbl_Customers[[#This Row],[total_eve_calls]]&lt;=80,"Low Calls",
IF(tbl_Customers[[#This Row],[total_eve_calls]]&lt;=120,"Medium Calls","High Calls"))</f>
        <v>Medium Calls</v>
      </c>
      <c r="AA1625" t="str">
        <f>IF(tbl_Customers[[#This Row],[total_eve_charge]]&lt;=15,"Low Charges",
IF(tbl_Customers[[#This Row],[total_eve_charge]]&lt;=20,"Medium Charges","High Charges"))</f>
        <v>Medium Charges</v>
      </c>
      <c r="AB16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5" t="str">
        <f>IF(tbl_Customers[[#This Row],[number_vmail_messages]] = 0, "No Usage", IF(tbl_Customers[[#This Row],[number_vmail_messages]] &lt;= 20, "Low Usage", IF(tbl_Customers[[#This Row],[number_vmail_messages]] &lt;= 40, "Medium Usgae", "High Usage")))</f>
        <v>No Usage</v>
      </c>
      <c r="AD1625" t="str">
        <f>IF(tbl_Customers[[#This Row],[total_day_minutes]]&lt;=150,"Low Usage", IF(tbl_Customers[[#This Row],[total_day_minutes]]&lt;=200,"Medium Usage", IF(tbl_Customers[[#This Row],[total_day_minutes]]&lt;=250,"High Usage","Very High Usage")))</f>
        <v>Medium Usage</v>
      </c>
      <c r="AE1625" t="str">
        <f>IF(tbl_Customers[[#This Row],[total_intl_calls]]&lt;=5,"Low Calls", IF(tbl_Customers[[#This Row],[total_intl_calls]]&lt;=10, "Medium Calls", "High Calls"))</f>
        <v>Low Calls</v>
      </c>
      <c r="AF16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25" s="36" t="str">
        <f>IF(tbl_Customers[[#This Row],[Churn_Risk_Score]]&gt;=10,"High Risk", IF(tbl_Customers[[#This Row],[Churn_Risk_Score]]&gt;=5,"Medium Risk","Low Risk"))</f>
        <v>Low Risk</v>
      </c>
    </row>
    <row r="1626" spans="1:33" x14ac:dyDescent="0.35">
      <c r="A1626">
        <v>1625</v>
      </c>
      <c r="B1626" t="s">
        <v>75</v>
      </c>
      <c r="C1626">
        <v>177</v>
      </c>
      <c r="D1626" t="s">
        <v>25</v>
      </c>
      <c r="E1626" t="s">
        <v>22</v>
      </c>
      <c r="F1626" t="s">
        <v>22</v>
      </c>
      <c r="G1626">
        <v>0</v>
      </c>
      <c r="H1626">
        <v>189.5</v>
      </c>
      <c r="I1626">
        <v>99</v>
      </c>
      <c r="J1626">
        <v>32.22</v>
      </c>
      <c r="K1626">
        <v>176.3</v>
      </c>
      <c r="L1626">
        <v>117</v>
      </c>
      <c r="M1626">
        <v>14.99</v>
      </c>
      <c r="N1626">
        <v>225.9</v>
      </c>
      <c r="O1626">
        <v>112</v>
      </c>
      <c r="P1626">
        <v>10.17</v>
      </c>
      <c r="Q1626">
        <v>14.2</v>
      </c>
      <c r="R1626">
        <v>2</v>
      </c>
      <c r="S1626">
        <v>3.83</v>
      </c>
      <c r="T1626">
        <v>1</v>
      </c>
      <c r="U1626" t="s">
        <v>22</v>
      </c>
      <c r="V1626">
        <f>IF(tbl_Customers[[#This Row],[churn]] = "yes", 1, 0)</f>
        <v>0</v>
      </c>
      <c r="W1626" t="str">
        <f>IF(tbl_Customers[[#This Row],[number_customer_service_calls]] &lt;= 1, "0-1 Calls", IF(tbl_Customers[[#This Row],[number_customer_service_calls]] &lt;= 3, "2-3 Calls", IF(tbl_Customers[[#This Row],[number_customer_service_calls]] &lt;=5, "4-5 Calls", "6+ Calls")))</f>
        <v>0-1 Calls</v>
      </c>
      <c r="X1626" t="str">
        <f>IF(tbl_Customers[[#This Row],[account_length]] &lt;= 50, "0-50", IF(tbl_Customers[[#This Row],[account_length]] &lt;=100, "51-100", IF(tbl_Customers[[#This Row],[account_length]] &lt;= 150, "101-150", "151+")))</f>
        <v>151+</v>
      </c>
      <c r="Y1626" t="str">
        <f>IF(tbl_Customers[[#This Row],[total_intl_charge]] &lt;= 3, "Low Charges", "High Charges")</f>
        <v>High Charges</v>
      </c>
      <c r="Z1626" t="str">
        <f>IF(tbl_Customers[[#This Row],[total_eve_calls]]&lt;=80,"Low Calls",
IF(tbl_Customers[[#This Row],[total_eve_calls]]&lt;=120,"Medium Calls","High Calls"))</f>
        <v>Medium Calls</v>
      </c>
      <c r="AA1626" t="str">
        <f>IF(tbl_Customers[[#This Row],[total_eve_charge]]&lt;=15,"Low Charges",
IF(tbl_Customers[[#This Row],[total_eve_charge]]&lt;=20,"Medium Charges","High Charges"))</f>
        <v>Low Charges</v>
      </c>
      <c r="AB16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6" t="str">
        <f>IF(tbl_Customers[[#This Row],[number_vmail_messages]] = 0, "No Usage", IF(tbl_Customers[[#This Row],[number_vmail_messages]] &lt;= 20, "Low Usage", IF(tbl_Customers[[#This Row],[number_vmail_messages]] &lt;= 40, "Medium Usgae", "High Usage")))</f>
        <v>No Usage</v>
      </c>
      <c r="AD1626" t="str">
        <f>IF(tbl_Customers[[#This Row],[total_day_minutes]]&lt;=150,"Low Usage", IF(tbl_Customers[[#This Row],[total_day_minutes]]&lt;=200,"Medium Usage", IF(tbl_Customers[[#This Row],[total_day_minutes]]&lt;=250,"High Usage","Very High Usage")))</f>
        <v>Medium Usage</v>
      </c>
      <c r="AE1626" t="str">
        <f>IF(tbl_Customers[[#This Row],[total_intl_calls]]&lt;=5,"Low Calls", IF(tbl_Customers[[#This Row],[total_intl_calls]]&lt;=10, "Medium Calls", "High Calls"))</f>
        <v>Low Calls</v>
      </c>
      <c r="AF16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26" s="36" t="str">
        <f>IF(tbl_Customers[[#This Row],[Churn_Risk_Score]]&gt;=10,"High Risk", IF(tbl_Customers[[#This Row],[Churn_Risk_Score]]&gt;=5,"Medium Risk","Low Risk"))</f>
        <v>Low Risk</v>
      </c>
    </row>
    <row r="1627" spans="1:33" x14ac:dyDescent="0.35">
      <c r="A1627">
        <v>1626</v>
      </c>
      <c r="B1627" t="s">
        <v>59</v>
      </c>
      <c r="C1627">
        <v>100</v>
      </c>
      <c r="D1627" t="s">
        <v>25</v>
      </c>
      <c r="E1627" t="s">
        <v>22</v>
      </c>
      <c r="F1627" t="s">
        <v>22</v>
      </c>
      <c r="G1627">
        <v>0</v>
      </c>
      <c r="H1627">
        <v>70.8</v>
      </c>
      <c r="I1627">
        <v>94</v>
      </c>
      <c r="J1627">
        <v>12.04</v>
      </c>
      <c r="K1627">
        <v>215.6</v>
      </c>
      <c r="L1627">
        <v>102</v>
      </c>
      <c r="M1627">
        <v>18.329999999999998</v>
      </c>
      <c r="N1627">
        <v>230.8</v>
      </c>
      <c r="O1627">
        <v>125</v>
      </c>
      <c r="P1627">
        <v>10.39</v>
      </c>
      <c r="Q1627">
        <v>9.5</v>
      </c>
      <c r="R1627">
        <v>1</v>
      </c>
      <c r="S1627">
        <v>2.57</v>
      </c>
      <c r="T1627">
        <v>6</v>
      </c>
      <c r="U1627" t="s">
        <v>23</v>
      </c>
      <c r="V1627">
        <f>IF(tbl_Customers[[#This Row],[churn]] = "yes", 1, 0)</f>
        <v>1</v>
      </c>
      <c r="W1627" t="str">
        <f>IF(tbl_Customers[[#This Row],[number_customer_service_calls]] &lt;= 1, "0-1 Calls", IF(tbl_Customers[[#This Row],[number_customer_service_calls]] &lt;= 3, "2-3 Calls", IF(tbl_Customers[[#This Row],[number_customer_service_calls]] &lt;=5, "4-5 Calls", "6+ Calls")))</f>
        <v>6+ Calls</v>
      </c>
      <c r="X1627" t="str">
        <f>IF(tbl_Customers[[#This Row],[account_length]] &lt;= 50, "0-50", IF(tbl_Customers[[#This Row],[account_length]] &lt;=100, "51-100", IF(tbl_Customers[[#This Row],[account_length]] &lt;= 150, "101-150", "151+")))</f>
        <v>51-100</v>
      </c>
      <c r="Y1627" t="str">
        <f>IF(tbl_Customers[[#This Row],[total_intl_charge]] &lt;= 3, "Low Charges", "High Charges")</f>
        <v>Low Charges</v>
      </c>
      <c r="Z1627" t="str">
        <f>IF(tbl_Customers[[#This Row],[total_eve_calls]]&lt;=80,"Low Calls",
IF(tbl_Customers[[#This Row],[total_eve_calls]]&lt;=120,"Medium Calls","High Calls"))</f>
        <v>Medium Calls</v>
      </c>
      <c r="AA1627" t="str">
        <f>IF(tbl_Customers[[#This Row],[total_eve_charge]]&lt;=15,"Low Charges",
IF(tbl_Customers[[#This Row],[total_eve_charge]]&lt;=20,"Medium Charges","High Charges"))</f>
        <v>Medium Charges</v>
      </c>
      <c r="AB16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7" t="str">
        <f>IF(tbl_Customers[[#This Row],[number_vmail_messages]] = 0, "No Usage", IF(tbl_Customers[[#This Row],[number_vmail_messages]] &lt;= 20, "Low Usage", IF(tbl_Customers[[#This Row],[number_vmail_messages]] &lt;= 40, "Medium Usgae", "High Usage")))</f>
        <v>No Usage</v>
      </c>
      <c r="AD1627" t="str">
        <f>IF(tbl_Customers[[#This Row],[total_day_minutes]]&lt;=150,"Low Usage", IF(tbl_Customers[[#This Row],[total_day_minutes]]&lt;=200,"Medium Usage", IF(tbl_Customers[[#This Row],[total_day_minutes]]&lt;=250,"High Usage","Very High Usage")))</f>
        <v>Low Usage</v>
      </c>
      <c r="AE1627" t="str">
        <f>IF(tbl_Customers[[#This Row],[total_intl_calls]]&lt;=5,"Low Calls", IF(tbl_Customers[[#This Row],[total_intl_calls]]&lt;=10, "Medium Calls", "High Calls"))</f>
        <v>Low Calls</v>
      </c>
      <c r="AF16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27" s="36" t="str">
        <f>IF(tbl_Customers[[#This Row],[Churn_Risk_Score]]&gt;=10,"High Risk", IF(tbl_Customers[[#This Row],[Churn_Risk_Score]]&gt;=5,"Medium Risk","Low Risk"))</f>
        <v>Medium Risk</v>
      </c>
    </row>
    <row r="1628" spans="1:33" x14ac:dyDescent="0.35">
      <c r="A1628">
        <v>1627</v>
      </c>
      <c r="B1628" t="s">
        <v>54</v>
      </c>
      <c r="C1628">
        <v>136</v>
      </c>
      <c r="D1628" t="s">
        <v>21</v>
      </c>
      <c r="E1628" t="s">
        <v>22</v>
      </c>
      <c r="F1628" t="s">
        <v>22</v>
      </c>
      <c r="G1628">
        <v>0</v>
      </c>
      <c r="H1628">
        <v>101.7</v>
      </c>
      <c r="I1628">
        <v>105</v>
      </c>
      <c r="J1628">
        <v>17.29</v>
      </c>
      <c r="K1628">
        <v>202.8</v>
      </c>
      <c r="L1628">
        <v>99</v>
      </c>
      <c r="M1628">
        <v>17.239999999999998</v>
      </c>
      <c r="N1628">
        <v>136.19999999999999</v>
      </c>
      <c r="O1628">
        <v>119</v>
      </c>
      <c r="P1628">
        <v>6.13</v>
      </c>
      <c r="Q1628">
        <v>9.4</v>
      </c>
      <c r="R1628">
        <v>6</v>
      </c>
      <c r="S1628">
        <v>2.54</v>
      </c>
      <c r="T1628">
        <v>3</v>
      </c>
      <c r="U1628" t="s">
        <v>22</v>
      </c>
      <c r="V1628">
        <f>IF(tbl_Customers[[#This Row],[churn]] = "yes", 1, 0)</f>
        <v>0</v>
      </c>
      <c r="W1628" t="str">
        <f>IF(tbl_Customers[[#This Row],[number_customer_service_calls]] &lt;= 1, "0-1 Calls", IF(tbl_Customers[[#This Row],[number_customer_service_calls]] &lt;= 3, "2-3 Calls", IF(tbl_Customers[[#This Row],[number_customer_service_calls]] &lt;=5, "4-5 Calls", "6+ Calls")))</f>
        <v>2-3 Calls</v>
      </c>
      <c r="X1628" t="str">
        <f>IF(tbl_Customers[[#This Row],[account_length]] &lt;= 50, "0-50", IF(tbl_Customers[[#This Row],[account_length]] &lt;=100, "51-100", IF(tbl_Customers[[#This Row],[account_length]] &lt;= 150, "101-150", "151+")))</f>
        <v>101-150</v>
      </c>
      <c r="Y1628" t="str">
        <f>IF(tbl_Customers[[#This Row],[total_intl_charge]] &lt;= 3, "Low Charges", "High Charges")</f>
        <v>Low Charges</v>
      </c>
      <c r="Z1628" t="str">
        <f>IF(tbl_Customers[[#This Row],[total_eve_calls]]&lt;=80,"Low Calls",
IF(tbl_Customers[[#This Row],[total_eve_calls]]&lt;=120,"Medium Calls","High Calls"))</f>
        <v>Medium Calls</v>
      </c>
      <c r="AA1628" t="str">
        <f>IF(tbl_Customers[[#This Row],[total_eve_charge]]&lt;=15,"Low Charges",
IF(tbl_Customers[[#This Row],[total_eve_charge]]&lt;=20,"Medium Charges","High Charges"))</f>
        <v>Medium Charges</v>
      </c>
      <c r="AB16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8" t="str">
        <f>IF(tbl_Customers[[#This Row],[number_vmail_messages]] = 0, "No Usage", IF(tbl_Customers[[#This Row],[number_vmail_messages]] &lt;= 20, "Low Usage", IF(tbl_Customers[[#This Row],[number_vmail_messages]] &lt;= 40, "Medium Usgae", "High Usage")))</f>
        <v>No Usage</v>
      </c>
      <c r="AD1628" t="str">
        <f>IF(tbl_Customers[[#This Row],[total_day_minutes]]&lt;=150,"Low Usage", IF(tbl_Customers[[#This Row],[total_day_minutes]]&lt;=200,"Medium Usage", IF(tbl_Customers[[#This Row],[total_day_minutes]]&lt;=250,"High Usage","Very High Usage")))</f>
        <v>Low Usage</v>
      </c>
      <c r="AE1628" t="str">
        <f>IF(tbl_Customers[[#This Row],[total_intl_calls]]&lt;=5,"Low Calls", IF(tbl_Customers[[#This Row],[total_intl_calls]]&lt;=10, "Medium Calls", "High Calls"))</f>
        <v>Medium Calls</v>
      </c>
      <c r="AF16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28" s="36" t="str">
        <f>IF(tbl_Customers[[#This Row],[Churn_Risk_Score]]&gt;=10,"High Risk", IF(tbl_Customers[[#This Row],[Churn_Risk_Score]]&gt;=5,"Medium Risk","Low Risk"))</f>
        <v>Low Risk</v>
      </c>
    </row>
    <row r="1629" spans="1:33" x14ac:dyDescent="0.35">
      <c r="A1629">
        <v>1628</v>
      </c>
      <c r="B1629" t="s">
        <v>48</v>
      </c>
      <c r="C1629">
        <v>71</v>
      </c>
      <c r="D1629" t="s">
        <v>21</v>
      </c>
      <c r="E1629" t="s">
        <v>22</v>
      </c>
      <c r="F1629" t="s">
        <v>22</v>
      </c>
      <c r="G1629">
        <v>0</v>
      </c>
      <c r="H1629">
        <v>258.39999999999998</v>
      </c>
      <c r="I1629">
        <v>132</v>
      </c>
      <c r="J1629">
        <v>43.93</v>
      </c>
      <c r="K1629">
        <v>126.8</v>
      </c>
      <c r="L1629">
        <v>119</v>
      </c>
      <c r="M1629">
        <v>10.78</v>
      </c>
      <c r="N1629">
        <v>182.4</v>
      </c>
      <c r="O1629">
        <v>87</v>
      </c>
      <c r="P1629">
        <v>8.2100000000000009</v>
      </c>
      <c r="Q1629">
        <v>9.6999999999999993</v>
      </c>
      <c r="R1629">
        <v>8</v>
      </c>
      <c r="S1629">
        <v>2.62</v>
      </c>
      <c r="T1629">
        <v>4</v>
      </c>
      <c r="U1629" t="s">
        <v>22</v>
      </c>
      <c r="V1629">
        <f>IF(tbl_Customers[[#This Row],[churn]] = "yes", 1, 0)</f>
        <v>0</v>
      </c>
      <c r="W1629" t="str">
        <f>IF(tbl_Customers[[#This Row],[number_customer_service_calls]] &lt;= 1, "0-1 Calls", IF(tbl_Customers[[#This Row],[number_customer_service_calls]] &lt;= 3, "2-3 Calls", IF(tbl_Customers[[#This Row],[number_customer_service_calls]] &lt;=5, "4-5 Calls", "6+ Calls")))</f>
        <v>4-5 Calls</v>
      </c>
      <c r="X1629" t="str">
        <f>IF(tbl_Customers[[#This Row],[account_length]] &lt;= 50, "0-50", IF(tbl_Customers[[#This Row],[account_length]] &lt;=100, "51-100", IF(tbl_Customers[[#This Row],[account_length]] &lt;= 150, "101-150", "151+")))</f>
        <v>51-100</v>
      </c>
      <c r="Y1629" t="str">
        <f>IF(tbl_Customers[[#This Row],[total_intl_charge]] &lt;= 3, "Low Charges", "High Charges")</f>
        <v>Low Charges</v>
      </c>
      <c r="Z1629" t="str">
        <f>IF(tbl_Customers[[#This Row],[total_eve_calls]]&lt;=80,"Low Calls",
IF(tbl_Customers[[#This Row],[total_eve_calls]]&lt;=120,"Medium Calls","High Calls"))</f>
        <v>Medium Calls</v>
      </c>
      <c r="AA1629" t="str">
        <f>IF(tbl_Customers[[#This Row],[total_eve_charge]]&lt;=15,"Low Charges",
IF(tbl_Customers[[#This Row],[total_eve_charge]]&lt;=20,"Medium Charges","High Charges"))</f>
        <v>Low Charges</v>
      </c>
      <c r="AB16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9" t="str">
        <f>IF(tbl_Customers[[#This Row],[number_vmail_messages]] = 0, "No Usage", IF(tbl_Customers[[#This Row],[number_vmail_messages]] &lt;= 20, "Low Usage", IF(tbl_Customers[[#This Row],[number_vmail_messages]] &lt;= 40, "Medium Usgae", "High Usage")))</f>
        <v>No Usage</v>
      </c>
      <c r="AD1629" t="str">
        <f>IF(tbl_Customers[[#This Row],[total_day_minutes]]&lt;=150,"Low Usage", IF(tbl_Customers[[#This Row],[total_day_minutes]]&lt;=200,"Medium Usage", IF(tbl_Customers[[#This Row],[total_day_minutes]]&lt;=250,"High Usage","Very High Usage")))</f>
        <v>Very High Usage</v>
      </c>
      <c r="AE1629" t="str">
        <f>IF(tbl_Customers[[#This Row],[total_intl_calls]]&lt;=5,"Low Calls", IF(tbl_Customers[[#This Row],[total_intl_calls]]&lt;=10, "Medium Calls", "High Calls"))</f>
        <v>Medium Calls</v>
      </c>
      <c r="AF16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1629" s="36" t="str">
        <f>IF(tbl_Customers[[#This Row],[Churn_Risk_Score]]&gt;=10,"High Risk", IF(tbl_Customers[[#This Row],[Churn_Risk_Score]]&gt;=5,"Medium Risk","Low Risk"))</f>
        <v>Medium Risk</v>
      </c>
    </row>
    <row r="1630" spans="1:33" x14ac:dyDescent="0.35">
      <c r="A1630">
        <v>1629</v>
      </c>
      <c r="B1630" t="s">
        <v>45</v>
      </c>
      <c r="C1630">
        <v>134</v>
      </c>
      <c r="D1630" t="s">
        <v>25</v>
      </c>
      <c r="E1630" t="s">
        <v>22</v>
      </c>
      <c r="F1630" t="s">
        <v>22</v>
      </c>
      <c r="G1630">
        <v>0</v>
      </c>
      <c r="H1630">
        <v>242.4</v>
      </c>
      <c r="I1630">
        <v>126</v>
      </c>
      <c r="J1630">
        <v>41.21</v>
      </c>
      <c r="K1630">
        <v>152.9</v>
      </c>
      <c r="L1630">
        <v>115</v>
      </c>
      <c r="M1630">
        <v>13</v>
      </c>
      <c r="N1630">
        <v>318.3</v>
      </c>
      <c r="O1630">
        <v>115</v>
      </c>
      <c r="P1630">
        <v>14.32</v>
      </c>
      <c r="Q1630">
        <v>11.8</v>
      </c>
      <c r="R1630">
        <v>6</v>
      </c>
      <c r="S1630">
        <v>3.19</v>
      </c>
      <c r="T1630">
        <v>1</v>
      </c>
      <c r="U1630" t="s">
        <v>22</v>
      </c>
      <c r="V1630">
        <f>IF(tbl_Customers[[#This Row],[churn]] = "yes", 1, 0)</f>
        <v>0</v>
      </c>
      <c r="W1630" t="str">
        <f>IF(tbl_Customers[[#This Row],[number_customer_service_calls]] &lt;= 1, "0-1 Calls", IF(tbl_Customers[[#This Row],[number_customer_service_calls]] &lt;= 3, "2-3 Calls", IF(tbl_Customers[[#This Row],[number_customer_service_calls]] &lt;=5, "4-5 Calls", "6+ Calls")))</f>
        <v>0-1 Calls</v>
      </c>
      <c r="X1630" t="str">
        <f>IF(tbl_Customers[[#This Row],[account_length]] &lt;= 50, "0-50", IF(tbl_Customers[[#This Row],[account_length]] &lt;=100, "51-100", IF(tbl_Customers[[#This Row],[account_length]] &lt;= 150, "101-150", "151+")))</f>
        <v>101-150</v>
      </c>
      <c r="Y1630" t="str">
        <f>IF(tbl_Customers[[#This Row],[total_intl_charge]] &lt;= 3, "Low Charges", "High Charges")</f>
        <v>High Charges</v>
      </c>
      <c r="Z1630" t="str">
        <f>IF(tbl_Customers[[#This Row],[total_eve_calls]]&lt;=80,"Low Calls",
IF(tbl_Customers[[#This Row],[total_eve_calls]]&lt;=120,"Medium Calls","High Calls"))</f>
        <v>Medium Calls</v>
      </c>
      <c r="AA1630" t="str">
        <f>IF(tbl_Customers[[#This Row],[total_eve_charge]]&lt;=15,"Low Charges",
IF(tbl_Customers[[#This Row],[total_eve_charge]]&lt;=20,"Medium Charges","High Charges"))</f>
        <v>Low Charges</v>
      </c>
      <c r="AB16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0" t="str">
        <f>IF(tbl_Customers[[#This Row],[number_vmail_messages]] = 0, "No Usage", IF(tbl_Customers[[#This Row],[number_vmail_messages]] &lt;= 20, "Low Usage", IF(tbl_Customers[[#This Row],[number_vmail_messages]] &lt;= 40, "Medium Usgae", "High Usage")))</f>
        <v>No Usage</v>
      </c>
      <c r="AD1630" t="str">
        <f>IF(tbl_Customers[[#This Row],[total_day_minutes]]&lt;=150,"Low Usage", IF(tbl_Customers[[#This Row],[total_day_minutes]]&lt;=200,"Medium Usage", IF(tbl_Customers[[#This Row],[total_day_minutes]]&lt;=250,"High Usage","Very High Usage")))</f>
        <v>High Usage</v>
      </c>
      <c r="AE1630" t="str">
        <f>IF(tbl_Customers[[#This Row],[total_intl_calls]]&lt;=5,"Low Calls", IF(tbl_Customers[[#This Row],[total_intl_calls]]&lt;=10, "Medium Calls", "High Calls"))</f>
        <v>Medium Calls</v>
      </c>
      <c r="AF16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30" s="36" t="str">
        <f>IF(tbl_Customers[[#This Row],[Churn_Risk_Score]]&gt;=10,"High Risk", IF(tbl_Customers[[#This Row],[Churn_Risk_Score]]&gt;=5,"Medium Risk","Low Risk"))</f>
        <v>Low Risk</v>
      </c>
    </row>
    <row r="1631" spans="1:33" x14ac:dyDescent="0.35">
      <c r="A1631">
        <v>1630</v>
      </c>
      <c r="B1631" t="s">
        <v>66</v>
      </c>
      <c r="C1631">
        <v>39</v>
      </c>
      <c r="D1631" t="s">
        <v>25</v>
      </c>
      <c r="E1631" t="s">
        <v>22</v>
      </c>
      <c r="F1631" t="s">
        <v>22</v>
      </c>
      <c r="G1631">
        <v>0</v>
      </c>
      <c r="H1631">
        <v>154.1</v>
      </c>
      <c r="I1631">
        <v>104</v>
      </c>
      <c r="J1631">
        <v>26.2</v>
      </c>
      <c r="K1631">
        <v>204.2</v>
      </c>
      <c r="L1631">
        <v>112</v>
      </c>
      <c r="M1631">
        <v>17.36</v>
      </c>
      <c r="N1631">
        <v>196.2</v>
      </c>
      <c r="O1631">
        <v>92</v>
      </c>
      <c r="P1631">
        <v>8.83</v>
      </c>
      <c r="Q1631">
        <v>9.8000000000000007</v>
      </c>
      <c r="R1631">
        <v>4</v>
      </c>
      <c r="S1631">
        <v>2.65</v>
      </c>
      <c r="T1631">
        <v>2</v>
      </c>
      <c r="U1631" t="s">
        <v>22</v>
      </c>
      <c r="V1631">
        <f>IF(tbl_Customers[[#This Row],[churn]] = "yes", 1, 0)</f>
        <v>0</v>
      </c>
      <c r="W1631" t="str">
        <f>IF(tbl_Customers[[#This Row],[number_customer_service_calls]] &lt;= 1, "0-1 Calls", IF(tbl_Customers[[#This Row],[number_customer_service_calls]] &lt;= 3, "2-3 Calls", IF(tbl_Customers[[#This Row],[number_customer_service_calls]] &lt;=5, "4-5 Calls", "6+ Calls")))</f>
        <v>2-3 Calls</v>
      </c>
      <c r="X1631" t="str">
        <f>IF(tbl_Customers[[#This Row],[account_length]] &lt;= 50, "0-50", IF(tbl_Customers[[#This Row],[account_length]] &lt;=100, "51-100", IF(tbl_Customers[[#This Row],[account_length]] &lt;= 150, "101-150", "151+")))</f>
        <v>0-50</v>
      </c>
      <c r="Y1631" t="str">
        <f>IF(tbl_Customers[[#This Row],[total_intl_charge]] &lt;= 3, "Low Charges", "High Charges")</f>
        <v>Low Charges</v>
      </c>
      <c r="Z1631" t="str">
        <f>IF(tbl_Customers[[#This Row],[total_eve_calls]]&lt;=80,"Low Calls",
IF(tbl_Customers[[#This Row],[total_eve_calls]]&lt;=120,"Medium Calls","High Calls"))</f>
        <v>Medium Calls</v>
      </c>
      <c r="AA1631" t="str">
        <f>IF(tbl_Customers[[#This Row],[total_eve_charge]]&lt;=15,"Low Charges",
IF(tbl_Customers[[#This Row],[total_eve_charge]]&lt;=20,"Medium Charges","High Charges"))</f>
        <v>Medium Charges</v>
      </c>
      <c r="AB16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1" t="str">
        <f>IF(tbl_Customers[[#This Row],[number_vmail_messages]] = 0, "No Usage", IF(tbl_Customers[[#This Row],[number_vmail_messages]] &lt;= 20, "Low Usage", IF(tbl_Customers[[#This Row],[number_vmail_messages]] &lt;= 40, "Medium Usgae", "High Usage")))</f>
        <v>No Usage</v>
      </c>
      <c r="AD1631" t="str">
        <f>IF(tbl_Customers[[#This Row],[total_day_minutes]]&lt;=150,"Low Usage", IF(tbl_Customers[[#This Row],[total_day_minutes]]&lt;=200,"Medium Usage", IF(tbl_Customers[[#This Row],[total_day_minutes]]&lt;=250,"High Usage","Very High Usage")))</f>
        <v>Medium Usage</v>
      </c>
      <c r="AE1631" t="str">
        <f>IF(tbl_Customers[[#This Row],[total_intl_calls]]&lt;=5,"Low Calls", IF(tbl_Customers[[#This Row],[total_intl_calls]]&lt;=10, "Medium Calls", "High Calls"))</f>
        <v>Low Calls</v>
      </c>
      <c r="AF16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31" s="36" t="str">
        <f>IF(tbl_Customers[[#This Row],[Churn_Risk_Score]]&gt;=10,"High Risk", IF(tbl_Customers[[#This Row],[Churn_Risk_Score]]&gt;=5,"Medium Risk","Low Risk"))</f>
        <v>Low Risk</v>
      </c>
    </row>
    <row r="1632" spans="1:33" x14ac:dyDescent="0.35">
      <c r="A1632">
        <v>1631</v>
      </c>
      <c r="B1632" t="s">
        <v>26</v>
      </c>
      <c r="C1632">
        <v>110</v>
      </c>
      <c r="D1632" t="s">
        <v>28</v>
      </c>
      <c r="E1632" t="s">
        <v>22</v>
      </c>
      <c r="F1632" t="s">
        <v>22</v>
      </c>
      <c r="G1632">
        <v>0</v>
      </c>
      <c r="H1632">
        <v>188</v>
      </c>
      <c r="I1632">
        <v>127</v>
      </c>
      <c r="J1632">
        <v>31.96</v>
      </c>
      <c r="K1632">
        <v>90.5</v>
      </c>
      <c r="L1632">
        <v>118</v>
      </c>
      <c r="M1632">
        <v>7.69</v>
      </c>
      <c r="N1632">
        <v>150.30000000000001</v>
      </c>
      <c r="O1632">
        <v>64</v>
      </c>
      <c r="P1632">
        <v>6.76</v>
      </c>
      <c r="Q1632">
        <v>15.3</v>
      </c>
      <c r="R1632">
        <v>3</v>
      </c>
      <c r="S1632">
        <v>4.13</v>
      </c>
      <c r="T1632">
        <v>3</v>
      </c>
      <c r="U1632" t="s">
        <v>22</v>
      </c>
      <c r="V1632">
        <f>IF(tbl_Customers[[#This Row],[churn]] = "yes", 1, 0)</f>
        <v>0</v>
      </c>
      <c r="W1632" t="str">
        <f>IF(tbl_Customers[[#This Row],[number_customer_service_calls]] &lt;= 1, "0-1 Calls", IF(tbl_Customers[[#This Row],[number_customer_service_calls]] &lt;= 3, "2-3 Calls", IF(tbl_Customers[[#This Row],[number_customer_service_calls]] &lt;=5, "4-5 Calls", "6+ Calls")))</f>
        <v>2-3 Calls</v>
      </c>
      <c r="X1632" t="str">
        <f>IF(tbl_Customers[[#This Row],[account_length]] &lt;= 50, "0-50", IF(tbl_Customers[[#This Row],[account_length]] &lt;=100, "51-100", IF(tbl_Customers[[#This Row],[account_length]] &lt;= 150, "101-150", "151+")))</f>
        <v>101-150</v>
      </c>
      <c r="Y1632" t="str">
        <f>IF(tbl_Customers[[#This Row],[total_intl_charge]] &lt;= 3, "Low Charges", "High Charges")</f>
        <v>High Charges</v>
      </c>
      <c r="Z1632" t="str">
        <f>IF(tbl_Customers[[#This Row],[total_eve_calls]]&lt;=80,"Low Calls",
IF(tbl_Customers[[#This Row],[total_eve_calls]]&lt;=120,"Medium Calls","High Calls"))</f>
        <v>Medium Calls</v>
      </c>
      <c r="AA1632" t="str">
        <f>IF(tbl_Customers[[#This Row],[total_eve_charge]]&lt;=15,"Low Charges",
IF(tbl_Customers[[#This Row],[total_eve_charge]]&lt;=20,"Medium Charges","High Charges"))</f>
        <v>Low Charges</v>
      </c>
      <c r="AB16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2" t="str">
        <f>IF(tbl_Customers[[#This Row],[number_vmail_messages]] = 0, "No Usage", IF(tbl_Customers[[#This Row],[number_vmail_messages]] &lt;= 20, "Low Usage", IF(tbl_Customers[[#This Row],[number_vmail_messages]] &lt;= 40, "Medium Usgae", "High Usage")))</f>
        <v>No Usage</v>
      </c>
      <c r="AD1632" t="str">
        <f>IF(tbl_Customers[[#This Row],[total_day_minutes]]&lt;=150,"Low Usage", IF(tbl_Customers[[#This Row],[total_day_minutes]]&lt;=200,"Medium Usage", IF(tbl_Customers[[#This Row],[total_day_minutes]]&lt;=250,"High Usage","Very High Usage")))</f>
        <v>Medium Usage</v>
      </c>
      <c r="AE1632" t="str">
        <f>IF(tbl_Customers[[#This Row],[total_intl_calls]]&lt;=5,"Low Calls", IF(tbl_Customers[[#This Row],[total_intl_calls]]&lt;=10, "Medium Calls", "High Calls"))</f>
        <v>Low Calls</v>
      </c>
      <c r="AF16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32" s="36" t="str">
        <f>IF(tbl_Customers[[#This Row],[Churn_Risk_Score]]&gt;=10,"High Risk", IF(tbl_Customers[[#This Row],[Churn_Risk_Score]]&gt;=5,"Medium Risk","Low Risk"))</f>
        <v>Low Risk</v>
      </c>
    </row>
    <row r="1633" spans="1:33" x14ac:dyDescent="0.35">
      <c r="A1633">
        <v>1632</v>
      </c>
      <c r="B1633" t="s">
        <v>71</v>
      </c>
      <c r="C1633">
        <v>102</v>
      </c>
      <c r="D1633" t="s">
        <v>28</v>
      </c>
      <c r="E1633" t="s">
        <v>22</v>
      </c>
      <c r="F1633" t="s">
        <v>22</v>
      </c>
      <c r="G1633">
        <v>0</v>
      </c>
      <c r="H1633">
        <v>103.1</v>
      </c>
      <c r="I1633">
        <v>70</v>
      </c>
      <c r="J1633">
        <v>17.53</v>
      </c>
      <c r="K1633">
        <v>275</v>
      </c>
      <c r="L1633">
        <v>129</v>
      </c>
      <c r="M1633">
        <v>23.38</v>
      </c>
      <c r="N1633">
        <v>141.1</v>
      </c>
      <c r="O1633">
        <v>92</v>
      </c>
      <c r="P1633">
        <v>6.35</v>
      </c>
      <c r="Q1633">
        <v>11.2</v>
      </c>
      <c r="R1633">
        <v>5</v>
      </c>
      <c r="S1633">
        <v>3.02</v>
      </c>
      <c r="T1633">
        <v>1</v>
      </c>
      <c r="U1633" t="s">
        <v>22</v>
      </c>
      <c r="V1633">
        <f>IF(tbl_Customers[[#This Row],[churn]] = "yes", 1, 0)</f>
        <v>0</v>
      </c>
      <c r="W1633" t="str">
        <f>IF(tbl_Customers[[#This Row],[number_customer_service_calls]] &lt;= 1, "0-1 Calls", IF(tbl_Customers[[#This Row],[number_customer_service_calls]] &lt;= 3, "2-3 Calls", IF(tbl_Customers[[#This Row],[number_customer_service_calls]] &lt;=5, "4-5 Calls", "6+ Calls")))</f>
        <v>0-1 Calls</v>
      </c>
      <c r="X1633" t="str">
        <f>IF(tbl_Customers[[#This Row],[account_length]] &lt;= 50, "0-50", IF(tbl_Customers[[#This Row],[account_length]] &lt;=100, "51-100", IF(tbl_Customers[[#This Row],[account_length]] &lt;= 150, "101-150", "151+")))</f>
        <v>101-150</v>
      </c>
      <c r="Y1633" t="str">
        <f>IF(tbl_Customers[[#This Row],[total_intl_charge]] &lt;= 3, "Low Charges", "High Charges")</f>
        <v>High Charges</v>
      </c>
      <c r="Z1633" t="str">
        <f>IF(tbl_Customers[[#This Row],[total_eve_calls]]&lt;=80,"Low Calls",
IF(tbl_Customers[[#This Row],[total_eve_calls]]&lt;=120,"Medium Calls","High Calls"))</f>
        <v>High Calls</v>
      </c>
      <c r="AA1633" t="str">
        <f>IF(tbl_Customers[[#This Row],[total_eve_charge]]&lt;=15,"Low Charges",
IF(tbl_Customers[[#This Row],[total_eve_charge]]&lt;=20,"Medium Charges","High Charges"))</f>
        <v>High Charges</v>
      </c>
      <c r="AB16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3" t="str">
        <f>IF(tbl_Customers[[#This Row],[number_vmail_messages]] = 0, "No Usage", IF(tbl_Customers[[#This Row],[number_vmail_messages]] &lt;= 20, "Low Usage", IF(tbl_Customers[[#This Row],[number_vmail_messages]] &lt;= 40, "Medium Usgae", "High Usage")))</f>
        <v>No Usage</v>
      </c>
      <c r="AD1633" t="str">
        <f>IF(tbl_Customers[[#This Row],[total_day_minutes]]&lt;=150,"Low Usage", IF(tbl_Customers[[#This Row],[total_day_minutes]]&lt;=200,"Medium Usage", IF(tbl_Customers[[#This Row],[total_day_minutes]]&lt;=250,"High Usage","Very High Usage")))</f>
        <v>Low Usage</v>
      </c>
      <c r="AE1633" t="str">
        <f>IF(tbl_Customers[[#This Row],[total_intl_calls]]&lt;=5,"Low Calls", IF(tbl_Customers[[#This Row],[total_intl_calls]]&lt;=10, "Medium Calls", "High Calls"))</f>
        <v>Low Calls</v>
      </c>
      <c r="AF16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33" s="36" t="str">
        <f>IF(tbl_Customers[[#This Row],[Churn_Risk_Score]]&gt;=10,"High Risk", IF(tbl_Customers[[#This Row],[Churn_Risk_Score]]&gt;=5,"Medium Risk","Low Risk"))</f>
        <v>Low Risk</v>
      </c>
    </row>
    <row r="1634" spans="1:33" x14ac:dyDescent="0.35">
      <c r="A1634">
        <v>1633</v>
      </c>
      <c r="B1634" t="s">
        <v>44</v>
      </c>
      <c r="C1634">
        <v>70</v>
      </c>
      <c r="D1634" t="s">
        <v>21</v>
      </c>
      <c r="E1634" t="s">
        <v>22</v>
      </c>
      <c r="F1634" t="s">
        <v>22</v>
      </c>
      <c r="G1634">
        <v>0</v>
      </c>
      <c r="H1634">
        <v>175.4</v>
      </c>
      <c r="I1634">
        <v>130</v>
      </c>
      <c r="J1634">
        <v>29.82</v>
      </c>
      <c r="K1634">
        <v>159.5</v>
      </c>
      <c r="L1634">
        <v>130</v>
      </c>
      <c r="M1634">
        <v>13.56</v>
      </c>
      <c r="N1634">
        <v>260.60000000000002</v>
      </c>
      <c r="O1634">
        <v>96</v>
      </c>
      <c r="P1634">
        <v>11.73</v>
      </c>
      <c r="Q1634">
        <v>11.6</v>
      </c>
      <c r="R1634">
        <v>4</v>
      </c>
      <c r="S1634">
        <v>3.13</v>
      </c>
      <c r="T1634">
        <v>0</v>
      </c>
      <c r="U1634" t="s">
        <v>22</v>
      </c>
      <c r="V1634">
        <f>IF(tbl_Customers[[#This Row],[churn]] = "yes", 1, 0)</f>
        <v>0</v>
      </c>
      <c r="W1634" t="str">
        <f>IF(tbl_Customers[[#This Row],[number_customer_service_calls]] &lt;= 1, "0-1 Calls", IF(tbl_Customers[[#This Row],[number_customer_service_calls]] &lt;= 3, "2-3 Calls", IF(tbl_Customers[[#This Row],[number_customer_service_calls]] &lt;=5, "4-5 Calls", "6+ Calls")))</f>
        <v>0-1 Calls</v>
      </c>
      <c r="X1634" t="str">
        <f>IF(tbl_Customers[[#This Row],[account_length]] &lt;= 50, "0-50", IF(tbl_Customers[[#This Row],[account_length]] &lt;=100, "51-100", IF(tbl_Customers[[#This Row],[account_length]] &lt;= 150, "101-150", "151+")))</f>
        <v>51-100</v>
      </c>
      <c r="Y1634" t="str">
        <f>IF(tbl_Customers[[#This Row],[total_intl_charge]] &lt;= 3, "Low Charges", "High Charges")</f>
        <v>High Charges</v>
      </c>
      <c r="Z1634" t="str">
        <f>IF(tbl_Customers[[#This Row],[total_eve_calls]]&lt;=80,"Low Calls",
IF(tbl_Customers[[#This Row],[total_eve_calls]]&lt;=120,"Medium Calls","High Calls"))</f>
        <v>High Calls</v>
      </c>
      <c r="AA1634" t="str">
        <f>IF(tbl_Customers[[#This Row],[total_eve_charge]]&lt;=15,"Low Charges",
IF(tbl_Customers[[#This Row],[total_eve_charge]]&lt;=20,"Medium Charges","High Charges"))</f>
        <v>Low Charges</v>
      </c>
      <c r="AB16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4" t="str">
        <f>IF(tbl_Customers[[#This Row],[number_vmail_messages]] = 0, "No Usage", IF(tbl_Customers[[#This Row],[number_vmail_messages]] &lt;= 20, "Low Usage", IF(tbl_Customers[[#This Row],[number_vmail_messages]] &lt;= 40, "Medium Usgae", "High Usage")))</f>
        <v>No Usage</v>
      </c>
      <c r="AD1634" t="str">
        <f>IF(tbl_Customers[[#This Row],[total_day_minutes]]&lt;=150,"Low Usage", IF(tbl_Customers[[#This Row],[total_day_minutes]]&lt;=200,"Medium Usage", IF(tbl_Customers[[#This Row],[total_day_minutes]]&lt;=250,"High Usage","Very High Usage")))</f>
        <v>Medium Usage</v>
      </c>
      <c r="AE1634" t="str">
        <f>IF(tbl_Customers[[#This Row],[total_intl_calls]]&lt;=5,"Low Calls", IF(tbl_Customers[[#This Row],[total_intl_calls]]&lt;=10, "Medium Calls", "High Calls"))</f>
        <v>Low Calls</v>
      </c>
      <c r="AF16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34" s="36" t="str">
        <f>IF(tbl_Customers[[#This Row],[Churn_Risk_Score]]&gt;=10,"High Risk", IF(tbl_Customers[[#This Row],[Churn_Risk_Score]]&gt;=5,"Medium Risk","Low Risk"))</f>
        <v>Low Risk</v>
      </c>
    </row>
    <row r="1635" spans="1:33" x14ac:dyDescent="0.35">
      <c r="A1635">
        <v>1634</v>
      </c>
      <c r="B1635" t="s">
        <v>36</v>
      </c>
      <c r="C1635">
        <v>142</v>
      </c>
      <c r="D1635" t="s">
        <v>21</v>
      </c>
      <c r="E1635" t="s">
        <v>22</v>
      </c>
      <c r="F1635" t="s">
        <v>22</v>
      </c>
      <c r="G1635">
        <v>0</v>
      </c>
      <c r="H1635">
        <v>145.4</v>
      </c>
      <c r="I1635">
        <v>93</v>
      </c>
      <c r="J1635">
        <v>24.72</v>
      </c>
      <c r="K1635">
        <v>209.1</v>
      </c>
      <c r="L1635">
        <v>98</v>
      </c>
      <c r="M1635">
        <v>17.77</v>
      </c>
      <c r="N1635">
        <v>214</v>
      </c>
      <c r="O1635">
        <v>96</v>
      </c>
      <c r="P1635">
        <v>9.6300000000000008</v>
      </c>
      <c r="Q1635">
        <v>10.9</v>
      </c>
      <c r="R1635">
        <v>1</v>
      </c>
      <c r="S1635">
        <v>2.94</v>
      </c>
      <c r="T1635">
        <v>1</v>
      </c>
      <c r="U1635" t="s">
        <v>22</v>
      </c>
      <c r="V1635">
        <f>IF(tbl_Customers[[#This Row],[churn]] = "yes", 1, 0)</f>
        <v>0</v>
      </c>
      <c r="W1635" t="str">
        <f>IF(tbl_Customers[[#This Row],[number_customer_service_calls]] &lt;= 1, "0-1 Calls", IF(tbl_Customers[[#This Row],[number_customer_service_calls]] &lt;= 3, "2-3 Calls", IF(tbl_Customers[[#This Row],[number_customer_service_calls]] &lt;=5, "4-5 Calls", "6+ Calls")))</f>
        <v>0-1 Calls</v>
      </c>
      <c r="X1635" t="str">
        <f>IF(tbl_Customers[[#This Row],[account_length]] &lt;= 50, "0-50", IF(tbl_Customers[[#This Row],[account_length]] &lt;=100, "51-100", IF(tbl_Customers[[#This Row],[account_length]] &lt;= 150, "101-150", "151+")))</f>
        <v>101-150</v>
      </c>
      <c r="Y1635" t="str">
        <f>IF(tbl_Customers[[#This Row],[total_intl_charge]] &lt;= 3, "Low Charges", "High Charges")</f>
        <v>Low Charges</v>
      </c>
      <c r="Z1635" t="str">
        <f>IF(tbl_Customers[[#This Row],[total_eve_calls]]&lt;=80,"Low Calls",
IF(tbl_Customers[[#This Row],[total_eve_calls]]&lt;=120,"Medium Calls","High Calls"))</f>
        <v>Medium Calls</v>
      </c>
      <c r="AA1635" t="str">
        <f>IF(tbl_Customers[[#This Row],[total_eve_charge]]&lt;=15,"Low Charges",
IF(tbl_Customers[[#This Row],[total_eve_charge]]&lt;=20,"Medium Charges","High Charges"))</f>
        <v>Medium Charges</v>
      </c>
      <c r="AB16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5" t="str">
        <f>IF(tbl_Customers[[#This Row],[number_vmail_messages]] = 0, "No Usage", IF(tbl_Customers[[#This Row],[number_vmail_messages]] &lt;= 20, "Low Usage", IF(tbl_Customers[[#This Row],[number_vmail_messages]] &lt;= 40, "Medium Usgae", "High Usage")))</f>
        <v>No Usage</v>
      </c>
      <c r="AD1635" t="str">
        <f>IF(tbl_Customers[[#This Row],[total_day_minutes]]&lt;=150,"Low Usage", IF(tbl_Customers[[#This Row],[total_day_minutes]]&lt;=200,"Medium Usage", IF(tbl_Customers[[#This Row],[total_day_minutes]]&lt;=250,"High Usage","Very High Usage")))</f>
        <v>Low Usage</v>
      </c>
      <c r="AE1635" t="str">
        <f>IF(tbl_Customers[[#This Row],[total_intl_calls]]&lt;=5,"Low Calls", IF(tbl_Customers[[#This Row],[total_intl_calls]]&lt;=10, "Medium Calls", "High Calls"))</f>
        <v>Low Calls</v>
      </c>
      <c r="AF16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35" s="36" t="str">
        <f>IF(tbl_Customers[[#This Row],[Churn_Risk_Score]]&gt;=10,"High Risk", IF(tbl_Customers[[#This Row],[Churn_Risk_Score]]&gt;=5,"Medium Risk","Low Risk"))</f>
        <v>Low Risk</v>
      </c>
    </row>
    <row r="1636" spans="1:33" x14ac:dyDescent="0.35">
      <c r="A1636">
        <v>1635</v>
      </c>
      <c r="B1636" t="s">
        <v>54</v>
      </c>
      <c r="C1636">
        <v>81</v>
      </c>
      <c r="D1636" t="s">
        <v>28</v>
      </c>
      <c r="E1636" t="s">
        <v>23</v>
      </c>
      <c r="F1636" t="s">
        <v>22</v>
      </c>
      <c r="G1636">
        <v>0</v>
      </c>
      <c r="H1636">
        <v>250.6</v>
      </c>
      <c r="I1636">
        <v>85</v>
      </c>
      <c r="J1636">
        <v>42.6</v>
      </c>
      <c r="K1636">
        <v>187.9</v>
      </c>
      <c r="L1636">
        <v>50</v>
      </c>
      <c r="M1636">
        <v>15.97</v>
      </c>
      <c r="N1636">
        <v>120.3</v>
      </c>
      <c r="O1636">
        <v>131</v>
      </c>
      <c r="P1636">
        <v>5.41</v>
      </c>
      <c r="Q1636">
        <v>7.8</v>
      </c>
      <c r="R1636">
        <v>5</v>
      </c>
      <c r="S1636">
        <v>2.11</v>
      </c>
      <c r="T1636">
        <v>1</v>
      </c>
      <c r="U1636" t="s">
        <v>22</v>
      </c>
      <c r="V1636">
        <f>IF(tbl_Customers[[#This Row],[churn]] = "yes", 1, 0)</f>
        <v>0</v>
      </c>
      <c r="W1636" t="str">
        <f>IF(tbl_Customers[[#This Row],[number_customer_service_calls]] &lt;= 1, "0-1 Calls", IF(tbl_Customers[[#This Row],[number_customer_service_calls]] &lt;= 3, "2-3 Calls", IF(tbl_Customers[[#This Row],[number_customer_service_calls]] &lt;=5, "4-5 Calls", "6+ Calls")))</f>
        <v>0-1 Calls</v>
      </c>
      <c r="X1636" t="str">
        <f>IF(tbl_Customers[[#This Row],[account_length]] &lt;= 50, "0-50", IF(tbl_Customers[[#This Row],[account_length]] &lt;=100, "51-100", IF(tbl_Customers[[#This Row],[account_length]] &lt;= 150, "101-150", "151+")))</f>
        <v>51-100</v>
      </c>
      <c r="Y1636" t="str">
        <f>IF(tbl_Customers[[#This Row],[total_intl_charge]] &lt;= 3, "Low Charges", "High Charges")</f>
        <v>Low Charges</v>
      </c>
      <c r="Z1636" t="str">
        <f>IF(tbl_Customers[[#This Row],[total_eve_calls]]&lt;=80,"Low Calls",
IF(tbl_Customers[[#This Row],[total_eve_calls]]&lt;=120,"Medium Calls","High Calls"))</f>
        <v>Low Calls</v>
      </c>
      <c r="AA1636" t="str">
        <f>IF(tbl_Customers[[#This Row],[total_eve_charge]]&lt;=15,"Low Charges",
IF(tbl_Customers[[#This Row],[total_eve_charge]]&lt;=20,"Medium Charges","High Charges"))</f>
        <v>Medium Charges</v>
      </c>
      <c r="AB16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6" t="str">
        <f>IF(tbl_Customers[[#This Row],[number_vmail_messages]] = 0, "No Usage", IF(tbl_Customers[[#This Row],[number_vmail_messages]] &lt;= 20, "Low Usage", IF(tbl_Customers[[#This Row],[number_vmail_messages]] &lt;= 40, "Medium Usgae", "High Usage")))</f>
        <v>No Usage</v>
      </c>
      <c r="AD1636" t="str">
        <f>IF(tbl_Customers[[#This Row],[total_day_minutes]]&lt;=150,"Low Usage", IF(tbl_Customers[[#This Row],[total_day_minutes]]&lt;=200,"Medium Usage", IF(tbl_Customers[[#This Row],[total_day_minutes]]&lt;=250,"High Usage","Very High Usage")))</f>
        <v>Very High Usage</v>
      </c>
      <c r="AE1636" t="str">
        <f>IF(tbl_Customers[[#This Row],[total_intl_calls]]&lt;=5,"Low Calls", IF(tbl_Customers[[#This Row],[total_intl_calls]]&lt;=10, "Medium Calls", "High Calls"))</f>
        <v>Low Calls</v>
      </c>
      <c r="AF16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36" s="36" t="str">
        <f>IF(tbl_Customers[[#This Row],[Churn_Risk_Score]]&gt;=10,"High Risk", IF(tbl_Customers[[#This Row],[Churn_Risk_Score]]&gt;=5,"Medium Risk","Low Risk"))</f>
        <v>Medium Risk</v>
      </c>
    </row>
    <row r="1637" spans="1:33" x14ac:dyDescent="0.35">
      <c r="A1637">
        <v>1636</v>
      </c>
      <c r="B1637" t="s">
        <v>33</v>
      </c>
      <c r="C1637">
        <v>17</v>
      </c>
      <c r="D1637" t="s">
        <v>21</v>
      </c>
      <c r="E1637" t="s">
        <v>22</v>
      </c>
      <c r="F1637" t="s">
        <v>22</v>
      </c>
      <c r="G1637">
        <v>0</v>
      </c>
      <c r="H1637">
        <v>161.5</v>
      </c>
      <c r="I1637">
        <v>123</v>
      </c>
      <c r="J1637">
        <v>27.46</v>
      </c>
      <c r="K1637">
        <v>214.2</v>
      </c>
      <c r="L1637">
        <v>81</v>
      </c>
      <c r="M1637">
        <v>18.21</v>
      </c>
      <c r="N1637">
        <v>315</v>
      </c>
      <c r="O1637">
        <v>106</v>
      </c>
      <c r="P1637">
        <v>14.18</v>
      </c>
      <c r="Q1637">
        <v>8.6</v>
      </c>
      <c r="R1637">
        <v>5</v>
      </c>
      <c r="S1637">
        <v>2.3199999999999998</v>
      </c>
      <c r="T1637">
        <v>1</v>
      </c>
      <c r="U1637" t="s">
        <v>22</v>
      </c>
      <c r="V1637">
        <f>IF(tbl_Customers[[#This Row],[churn]] = "yes", 1, 0)</f>
        <v>0</v>
      </c>
      <c r="W1637" t="str">
        <f>IF(tbl_Customers[[#This Row],[number_customer_service_calls]] &lt;= 1, "0-1 Calls", IF(tbl_Customers[[#This Row],[number_customer_service_calls]] &lt;= 3, "2-3 Calls", IF(tbl_Customers[[#This Row],[number_customer_service_calls]] &lt;=5, "4-5 Calls", "6+ Calls")))</f>
        <v>0-1 Calls</v>
      </c>
      <c r="X1637" t="str">
        <f>IF(tbl_Customers[[#This Row],[account_length]] &lt;= 50, "0-50", IF(tbl_Customers[[#This Row],[account_length]] &lt;=100, "51-100", IF(tbl_Customers[[#This Row],[account_length]] &lt;= 150, "101-150", "151+")))</f>
        <v>0-50</v>
      </c>
      <c r="Y1637" t="str">
        <f>IF(tbl_Customers[[#This Row],[total_intl_charge]] &lt;= 3, "Low Charges", "High Charges")</f>
        <v>Low Charges</v>
      </c>
      <c r="Z1637" t="str">
        <f>IF(tbl_Customers[[#This Row],[total_eve_calls]]&lt;=80,"Low Calls",
IF(tbl_Customers[[#This Row],[total_eve_calls]]&lt;=120,"Medium Calls","High Calls"))</f>
        <v>Medium Calls</v>
      </c>
      <c r="AA1637" t="str">
        <f>IF(tbl_Customers[[#This Row],[total_eve_charge]]&lt;=15,"Low Charges",
IF(tbl_Customers[[#This Row],[total_eve_charge]]&lt;=20,"Medium Charges","High Charges"))</f>
        <v>Medium Charges</v>
      </c>
      <c r="AB16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7" t="str">
        <f>IF(tbl_Customers[[#This Row],[number_vmail_messages]] = 0, "No Usage", IF(tbl_Customers[[#This Row],[number_vmail_messages]] &lt;= 20, "Low Usage", IF(tbl_Customers[[#This Row],[number_vmail_messages]] &lt;= 40, "Medium Usgae", "High Usage")))</f>
        <v>No Usage</v>
      </c>
      <c r="AD1637" t="str">
        <f>IF(tbl_Customers[[#This Row],[total_day_minutes]]&lt;=150,"Low Usage", IF(tbl_Customers[[#This Row],[total_day_minutes]]&lt;=200,"Medium Usage", IF(tbl_Customers[[#This Row],[total_day_minutes]]&lt;=250,"High Usage","Very High Usage")))</f>
        <v>Medium Usage</v>
      </c>
      <c r="AE1637" t="str">
        <f>IF(tbl_Customers[[#This Row],[total_intl_calls]]&lt;=5,"Low Calls", IF(tbl_Customers[[#This Row],[total_intl_calls]]&lt;=10, "Medium Calls", "High Calls"))</f>
        <v>Low Calls</v>
      </c>
      <c r="AF16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37" s="36" t="str">
        <f>IF(tbl_Customers[[#This Row],[Churn_Risk_Score]]&gt;=10,"High Risk", IF(tbl_Customers[[#This Row],[Churn_Risk_Score]]&gt;=5,"Medium Risk","Low Risk"))</f>
        <v>Low Risk</v>
      </c>
    </row>
    <row r="1638" spans="1:33" x14ac:dyDescent="0.35">
      <c r="A1638">
        <v>1637</v>
      </c>
      <c r="B1638" t="s">
        <v>73</v>
      </c>
      <c r="C1638">
        <v>119</v>
      </c>
      <c r="D1638" t="s">
        <v>25</v>
      </c>
      <c r="E1638" t="s">
        <v>22</v>
      </c>
      <c r="F1638" t="s">
        <v>22</v>
      </c>
      <c r="G1638">
        <v>0</v>
      </c>
      <c r="H1638">
        <v>260.10000000000002</v>
      </c>
      <c r="I1638">
        <v>101</v>
      </c>
      <c r="J1638">
        <v>44.22</v>
      </c>
      <c r="K1638">
        <v>256.5</v>
      </c>
      <c r="L1638">
        <v>68</v>
      </c>
      <c r="M1638">
        <v>21.8</v>
      </c>
      <c r="N1638">
        <v>229.1</v>
      </c>
      <c r="O1638">
        <v>89</v>
      </c>
      <c r="P1638">
        <v>10.31</v>
      </c>
      <c r="Q1638">
        <v>10</v>
      </c>
      <c r="R1638">
        <v>2</v>
      </c>
      <c r="S1638">
        <v>2.7</v>
      </c>
      <c r="T1638">
        <v>1</v>
      </c>
      <c r="U1638" t="s">
        <v>23</v>
      </c>
      <c r="V1638">
        <f>IF(tbl_Customers[[#This Row],[churn]] = "yes", 1, 0)</f>
        <v>1</v>
      </c>
      <c r="W1638" t="str">
        <f>IF(tbl_Customers[[#This Row],[number_customer_service_calls]] &lt;= 1, "0-1 Calls", IF(tbl_Customers[[#This Row],[number_customer_service_calls]] &lt;= 3, "2-3 Calls", IF(tbl_Customers[[#This Row],[number_customer_service_calls]] &lt;=5, "4-5 Calls", "6+ Calls")))</f>
        <v>0-1 Calls</v>
      </c>
      <c r="X1638" t="str">
        <f>IF(tbl_Customers[[#This Row],[account_length]] &lt;= 50, "0-50", IF(tbl_Customers[[#This Row],[account_length]] &lt;=100, "51-100", IF(tbl_Customers[[#This Row],[account_length]] &lt;= 150, "101-150", "151+")))</f>
        <v>101-150</v>
      </c>
      <c r="Y1638" t="str">
        <f>IF(tbl_Customers[[#This Row],[total_intl_charge]] &lt;= 3, "Low Charges", "High Charges")</f>
        <v>Low Charges</v>
      </c>
      <c r="Z1638" t="str">
        <f>IF(tbl_Customers[[#This Row],[total_eve_calls]]&lt;=80,"Low Calls",
IF(tbl_Customers[[#This Row],[total_eve_calls]]&lt;=120,"Medium Calls","High Calls"))</f>
        <v>Low Calls</v>
      </c>
      <c r="AA1638" t="str">
        <f>IF(tbl_Customers[[#This Row],[total_eve_charge]]&lt;=15,"Low Charges",
IF(tbl_Customers[[#This Row],[total_eve_charge]]&lt;=20,"Medium Charges","High Charges"))</f>
        <v>High Charges</v>
      </c>
      <c r="AB16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38" t="str">
        <f>IF(tbl_Customers[[#This Row],[number_vmail_messages]] = 0, "No Usage", IF(tbl_Customers[[#This Row],[number_vmail_messages]] &lt;= 20, "Low Usage", IF(tbl_Customers[[#This Row],[number_vmail_messages]] &lt;= 40, "Medium Usgae", "High Usage")))</f>
        <v>No Usage</v>
      </c>
      <c r="AD1638" t="str">
        <f>IF(tbl_Customers[[#This Row],[total_day_minutes]]&lt;=150,"Low Usage", IF(tbl_Customers[[#This Row],[total_day_minutes]]&lt;=200,"Medium Usage", IF(tbl_Customers[[#This Row],[total_day_minutes]]&lt;=250,"High Usage","Very High Usage")))</f>
        <v>Very High Usage</v>
      </c>
      <c r="AE1638" t="str">
        <f>IF(tbl_Customers[[#This Row],[total_intl_calls]]&lt;=5,"Low Calls", IF(tbl_Customers[[#This Row],[total_intl_calls]]&lt;=10, "Medium Calls", "High Calls"))</f>
        <v>Low Calls</v>
      </c>
      <c r="AF16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38" s="36" t="str">
        <f>IF(tbl_Customers[[#This Row],[Churn_Risk_Score]]&gt;=10,"High Risk", IF(tbl_Customers[[#This Row],[Churn_Risk_Score]]&gt;=5,"Medium Risk","Low Risk"))</f>
        <v>Medium Risk</v>
      </c>
    </row>
    <row r="1639" spans="1:33" x14ac:dyDescent="0.35">
      <c r="A1639">
        <v>1638</v>
      </c>
      <c r="B1639" t="s">
        <v>45</v>
      </c>
      <c r="C1639">
        <v>105</v>
      </c>
      <c r="D1639" t="s">
        <v>21</v>
      </c>
      <c r="E1639" t="s">
        <v>22</v>
      </c>
      <c r="F1639" t="s">
        <v>22</v>
      </c>
      <c r="G1639">
        <v>0</v>
      </c>
      <c r="H1639">
        <v>281.3</v>
      </c>
      <c r="I1639">
        <v>124</v>
      </c>
      <c r="J1639">
        <v>47.82</v>
      </c>
      <c r="K1639">
        <v>301.5</v>
      </c>
      <c r="L1639">
        <v>96</v>
      </c>
      <c r="M1639">
        <v>25.63</v>
      </c>
      <c r="N1639">
        <v>202.8</v>
      </c>
      <c r="O1639">
        <v>109</v>
      </c>
      <c r="P1639">
        <v>9.1300000000000008</v>
      </c>
      <c r="Q1639">
        <v>8.6999999999999993</v>
      </c>
      <c r="R1639">
        <v>3</v>
      </c>
      <c r="S1639">
        <v>2.35</v>
      </c>
      <c r="T1639">
        <v>0</v>
      </c>
      <c r="U1639" t="s">
        <v>23</v>
      </c>
      <c r="V1639">
        <f>IF(tbl_Customers[[#This Row],[churn]] = "yes", 1, 0)</f>
        <v>1</v>
      </c>
      <c r="W1639" t="str">
        <f>IF(tbl_Customers[[#This Row],[number_customer_service_calls]] &lt;= 1, "0-1 Calls", IF(tbl_Customers[[#This Row],[number_customer_service_calls]] &lt;= 3, "2-3 Calls", IF(tbl_Customers[[#This Row],[number_customer_service_calls]] &lt;=5, "4-5 Calls", "6+ Calls")))</f>
        <v>0-1 Calls</v>
      </c>
      <c r="X1639" t="str">
        <f>IF(tbl_Customers[[#This Row],[account_length]] &lt;= 50, "0-50", IF(tbl_Customers[[#This Row],[account_length]] &lt;=100, "51-100", IF(tbl_Customers[[#This Row],[account_length]] &lt;= 150, "101-150", "151+")))</f>
        <v>101-150</v>
      </c>
      <c r="Y1639" t="str">
        <f>IF(tbl_Customers[[#This Row],[total_intl_charge]] &lt;= 3, "Low Charges", "High Charges")</f>
        <v>Low Charges</v>
      </c>
      <c r="Z1639" t="str">
        <f>IF(tbl_Customers[[#This Row],[total_eve_calls]]&lt;=80,"Low Calls",
IF(tbl_Customers[[#This Row],[total_eve_calls]]&lt;=120,"Medium Calls","High Calls"))</f>
        <v>Medium Calls</v>
      </c>
      <c r="AA1639" t="str">
        <f>IF(tbl_Customers[[#This Row],[total_eve_charge]]&lt;=15,"Low Charges",
IF(tbl_Customers[[#This Row],[total_eve_charge]]&lt;=20,"Medium Charges","High Charges"))</f>
        <v>High Charges</v>
      </c>
      <c r="AB16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39" t="str">
        <f>IF(tbl_Customers[[#This Row],[number_vmail_messages]] = 0, "No Usage", IF(tbl_Customers[[#This Row],[number_vmail_messages]] &lt;= 20, "Low Usage", IF(tbl_Customers[[#This Row],[number_vmail_messages]] &lt;= 40, "Medium Usgae", "High Usage")))</f>
        <v>No Usage</v>
      </c>
      <c r="AD1639" t="str">
        <f>IF(tbl_Customers[[#This Row],[total_day_minutes]]&lt;=150,"Low Usage", IF(tbl_Customers[[#This Row],[total_day_minutes]]&lt;=200,"Medium Usage", IF(tbl_Customers[[#This Row],[total_day_minutes]]&lt;=250,"High Usage","Very High Usage")))</f>
        <v>Very High Usage</v>
      </c>
      <c r="AE1639" t="str">
        <f>IF(tbl_Customers[[#This Row],[total_intl_calls]]&lt;=5,"Low Calls", IF(tbl_Customers[[#This Row],[total_intl_calls]]&lt;=10, "Medium Calls", "High Calls"))</f>
        <v>Low Calls</v>
      </c>
      <c r="AF16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39" s="36" t="str">
        <f>IF(tbl_Customers[[#This Row],[Churn_Risk_Score]]&gt;=10,"High Risk", IF(tbl_Customers[[#This Row],[Churn_Risk_Score]]&gt;=5,"Medium Risk","Low Risk"))</f>
        <v>Medium Risk</v>
      </c>
    </row>
    <row r="1640" spans="1:33" x14ac:dyDescent="0.35">
      <c r="A1640">
        <v>1639</v>
      </c>
      <c r="B1640" t="s">
        <v>49</v>
      </c>
      <c r="C1640">
        <v>108</v>
      </c>
      <c r="D1640" t="s">
        <v>21</v>
      </c>
      <c r="E1640" t="s">
        <v>23</v>
      </c>
      <c r="F1640" t="s">
        <v>23</v>
      </c>
      <c r="G1640">
        <v>42</v>
      </c>
      <c r="H1640">
        <v>130.1</v>
      </c>
      <c r="I1640">
        <v>90</v>
      </c>
      <c r="J1640">
        <v>22.12</v>
      </c>
      <c r="K1640">
        <v>167</v>
      </c>
      <c r="L1640">
        <v>128</v>
      </c>
      <c r="M1640">
        <v>14.2</v>
      </c>
      <c r="N1640">
        <v>244.7</v>
      </c>
      <c r="O1640">
        <v>80</v>
      </c>
      <c r="P1640">
        <v>11.01</v>
      </c>
      <c r="Q1640">
        <v>13.6</v>
      </c>
      <c r="R1640">
        <v>5</v>
      </c>
      <c r="S1640">
        <v>3.67</v>
      </c>
      <c r="T1640">
        <v>3</v>
      </c>
      <c r="U1640" t="s">
        <v>23</v>
      </c>
      <c r="V1640">
        <f>IF(tbl_Customers[[#This Row],[churn]] = "yes", 1, 0)</f>
        <v>1</v>
      </c>
      <c r="W1640" t="str">
        <f>IF(tbl_Customers[[#This Row],[number_customer_service_calls]] &lt;= 1, "0-1 Calls", IF(tbl_Customers[[#This Row],[number_customer_service_calls]] &lt;= 3, "2-3 Calls", IF(tbl_Customers[[#This Row],[number_customer_service_calls]] &lt;=5, "4-5 Calls", "6+ Calls")))</f>
        <v>2-3 Calls</v>
      </c>
      <c r="X1640" t="str">
        <f>IF(tbl_Customers[[#This Row],[account_length]] &lt;= 50, "0-50", IF(tbl_Customers[[#This Row],[account_length]] &lt;=100, "51-100", IF(tbl_Customers[[#This Row],[account_length]] &lt;= 150, "101-150", "151+")))</f>
        <v>101-150</v>
      </c>
      <c r="Y1640" t="str">
        <f>IF(tbl_Customers[[#This Row],[total_intl_charge]] &lt;= 3, "Low Charges", "High Charges")</f>
        <v>High Charges</v>
      </c>
      <c r="Z1640" t="str">
        <f>IF(tbl_Customers[[#This Row],[total_eve_calls]]&lt;=80,"Low Calls",
IF(tbl_Customers[[#This Row],[total_eve_calls]]&lt;=120,"Medium Calls","High Calls"))</f>
        <v>High Calls</v>
      </c>
      <c r="AA1640" t="str">
        <f>IF(tbl_Customers[[#This Row],[total_eve_charge]]&lt;=15,"Low Charges",
IF(tbl_Customers[[#This Row],[total_eve_charge]]&lt;=20,"Medium Charges","High Charges"))</f>
        <v>Low Charges</v>
      </c>
      <c r="AB16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0" t="str">
        <f>IF(tbl_Customers[[#This Row],[number_vmail_messages]] = 0, "No Usage", IF(tbl_Customers[[#This Row],[number_vmail_messages]] &lt;= 20, "Low Usage", IF(tbl_Customers[[#This Row],[number_vmail_messages]] &lt;= 40, "Medium Usgae", "High Usage")))</f>
        <v>High Usage</v>
      </c>
      <c r="AD1640" t="str">
        <f>IF(tbl_Customers[[#This Row],[total_day_minutes]]&lt;=150,"Low Usage", IF(tbl_Customers[[#This Row],[total_day_minutes]]&lt;=200,"Medium Usage", IF(tbl_Customers[[#This Row],[total_day_minutes]]&lt;=250,"High Usage","Very High Usage")))</f>
        <v>Low Usage</v>
      </c>
      <c r="AE1640" t="str">
        <f>IF(tbl_Customers[[#This Row],[total_intl_calls]]&lt;=5,"Low Calls", IF(tbl_Customers[[#This Row],[total_intl_calls]]&lt;=10, "Medium Calls", "High Calls"))</f>
        <v>Low Calls</v>
      </c>
      <c r="AF16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640" s="36" t="str">
        <f>IF(tbl_Customers[[#This Row],[Churn_Risk_Score]]&gt;=10,"High Risk", IF(tbl_Customers[[#This Row],[Churn_Risk_Score]]&gt;=5,"Medium Risk","Low Risk"))</f>
        <v>Medium Risk</v>
      </c>
    </row>
    <row r="1641" spans="1:33" x14ac:dyDescent="0.35">
      <c r="A1641">
        <v>1640</v>
      </c>
      <c r="B1641" t="s">
        <v>38</v>
      </c>
      <c r="C1641">
        <v>90</v>
      </c>
      <c r="D1641" t="s">
        <v>21</v>
      </c>
      <c r="E1641" t="s">
        <v>22</v>
      </c>
      <c r="F1641" t="s">
        <v>22</v>
      </c>
      <c r="G1641">
        <v>0</v>
      </c>
      <c r="H1641">
        <v>102</v>
      </c>
      <c r="I1641">
        <v>118</v>
      </c>
      <c r="J1641">
        <v>17.34</v>
      </c>
      <c r="K1641">
        <v>113.3</v>
      </c>
      <c r="L1641">
        <v>134</v>
      </c>
      <c r="M1641">
        <v>9.6300000000000008</v>
      </c>
      <c r="N1641">
        <v>188.6</v>
      </c>
      <c r="O1641">
        <v>105</v>
      </c>
      <c r="P1641">
        <v>8.49</v>
      </c>
      <c r="Q1641">
        <v>11.4</v>
      </c>
      <c r="R1641">
        <v>3</v>
      </c>
      <c r="S1641">
        <v>3.08</v>
      </c>
      <c r="T1641">
        <v>2</v>
      </c>
      <c r="U1641" t="s">
        <v>22</v>
      </c>
      <c r="V1641">
        <f>IF(tbl_Customers[[#This Row],[churn]] = "yes", 1, 0)</f>
        <v>0</v>
      </c>
      <c r="W1641" t="str">
        <f>IF(tbl_Customers[[#This Row],[number_customer_service_calls]] &lt;= 1, "0-1 Calls", IF(tbl_Customers[[#This Row],[number_customer_service_calls]] &lt;= 3, "2-3 Calls", IF(tbl_Customers[[#This Row],[number_customer_service_calls]] &lt;=5, "4-5 Calls", "6+ Calls")))</f>
        <v>2-3 Calls</v>
      </c>
      <c r="X1641" t="str">
        <f>IF(tbl_Customers[[#This Row],[account_length]] &lt;= 50, "0-50", IF(tbl_Customers[[#This Row],[account_length]] &lt;=100, "51-100", IF(tbl_Customers[[#This Row],[account_length]] &lt;= 150, "101-150", "151+")))</f>
        <v>51-100</v>
      </c>
      <c r="Y1641" t="str">
        <f>IF(tbl_Customers[[#This Row],[total_intl_charge]] &lt;= 3, "Low Charges", "High Charges")</f>
        <v>High Charges</v>
      </c>
      <c r="Z1641" t="str">
        <f>IF(tbl_Customers[[#This Row],[total_eve_calls]]&lt;=80,"Low Calls",
IF(tbl_Customers[[#This Row],[total_eve_calls]]&lt;=120,"Medium Calls","High Calls"))</f>
        <v>High Calls</v>
      </c>
      <c r="AA1641" t="str">
        <f>IF(tbl_Customers[[#This Row],[total_eve_charge]]&lt;=15,"Low Charges",
IF(tbl_Customers[[#This Row],[total_eve_charge]]&lt;=20,"Medium Charges","High Charges"))</f>
        <v>Low Charges</v>
      </c>
      <c r="AB16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1" t="str">
        <f>IF(tbl_Customers[[#This Row],[number_vmail_messages]] = 0, "No Usage", IF(tbl_Customers[[#This Row],[number_vmail_messages]] &lt;= 20, "Low Usage", IF(tbl_Customers[[#This Row],[number_vmail_messages]] &lt;= 40, "Medium Usgae", "High Usage")))</f>
        <v>No Usage</v>
      </c>
      <c r="AD1641" t="str">
        <f>IF(tbl_Customers[[#This Row],[total_day_minutes]]&lt;=150,"Low Usage", IF(tbl_Customers[[#This Row],[total_day_minutes]]&lt;=200,"Medium Usage", IF(tbl_Customers[[#This Row],[total_day_minutes]]&lt;=250,"High Usage","Very High Usage")))</f>
        <v>Low Usage</v>
      </c>
      <c r="AE1641" t="str">
        <f>IF(tbl_Customers[[#This Row],[total_intl_calls]]&lt;=5,"Low Calls", IF(tbl_Customers[[#This Row],[total_intl_calls]]&lt;=10, "Medium Calls", "High Calls"))</f>
        <v>Low Calls</v>
      </c>
      <c r="AF16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41" s="36" t="str">
        <f>IF(tbl_Customers[[#This Row],[Churn_Risk_Score]]&gt;=10,"High Risk", IF(tbl_Customers[[#This Row],[Churn_Risk_Score]]&gt;=5,"Medium Risk","Low Risk"))</f>
        <v>Low Risk</v>
      </c>
    </row>
    <row r="1642" spans="1:33" x14ac:dyDescent="0.35">
      <c r="A1642">
        <v>1641</v>
      </c>
      <c r="B1642" t="s">
        <v>32</v>
      </c>
      <c r="C1642">
        <v>100</v>
      </c>
      <c r="D1642" t="s">
        <v>21</v>
      </c>
      <c r="E1642" t="s">
        <v>22</v>
      </c>
      <c r="F1642" t="s">
        <v>23</v>
      </c>
      <c r="G1642">
        <v>33</v>
      </c>
      <c r="H1642">
        <v>218.7</v>
      </c>
      <c r="I1642">
        <v>104</v>
      </c>
      <c r="J1642">
        <v>37.18</v>
      </c>
      <c r="K1642">
        <v>155</v>
      </c>
      <c r="L1642">
        <v>144</v>
      </c>
      <c r="M1642">
        <v>13.18</v>
      </c>
      <c r="N1642">
        <v>99</v>
      </c>
      <c r="O1642">
        <v>117</v>
      </c>
      <c r="P1642">
        <v>4.46</v>
      </c>
      <c r="Q1642">
        <v>12.1</v>
      </c>
      <c r="R1642">
        <v>4</v>
      </c>
      <c r="S1642">
        <v>3.27</v>
      </c>
      <c r="T1642">
        <v>1</v>
      </c>
      <c r="U1642" t="s">
        <v>22</v>
      </c>
      <c r="V1642">
        <f>IF(tbl_Customers[[#This Row],[churn]] = "yes", 1, 0)</f>
        <v>0</v>
      </c>
      <c r="W1642" t="str">
        <f>IF(tbl_Customers[[#This Row],[number_customer_service_calls]] &lt;= 1, "0-1 Calls", IF(tbl_Customers[[#This Row],[number_customer_service_calls]] &lt;= 3, "2-3 Calls", IF(tbl_Customers[[#This Row],[number_customer_service_calls]] &lt;=5, "4-5 Calls", "6+ Calls")))</f>
        <v>0-1 Calls</v>
      </c>
      <c r="X1642" t="str">
        <f>IF(tbl_Customers[[#This Row],[account_length]] &lt;= 50, "0-50", IF(tbl_Customers[[#This Row],[account_length]] &lt;=100, "51-100", IF(tbl_Customers[[#This Row],[account_length]] &lt;= 150, "101-150", "151+")))</f>
        <v>51-100</v>
      </c>
      <c r="Y1642" t="str">
        <f>IF(tbl_Customers[[#This Row],[total_intl_charge]] &lt;= 3, "Low Charges", "High Charges")</f>
        <v>High Charges</v>
      </c>
      <c r="Z1642" t="str">
        <f>IF(tbl_Customers[[#This Row],[total_eve_calls]]&lt;=80,"Low Calls",
IF(tbl_Customers[[#This Row],[total_eve_calls]]&lt;=120,"Medium Calls","High Calls"))</f>
        <v>High Calls</v>
      </c>
      <c r="AA1642" t="str">
        <f>IF(tbl_Customers[[#This Row],[total_eve_charge]]&lt;=15,"Low Charges",
IF(tbl_Customers[[#This Row],[total_eve_charge]]&lt;=20,"Medium Charges","High Charges"))</f>
        <v>Low Charges</v>
      </c>
      <c r="AB16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2" t="str">
        <f>IF(tbl_Customers[[#This Row],[number_vmail_messages]] = 0, "No Usage", IF(tbl_Customers[[#This Row],[number_vmail_messages]] &lt;= 20, "Low Usage", IF(tbl_Customers[[#This Row],[number_vmail_messages]] &lt;= 40, "Medium Usgae", "High Usage")))</f>
        <v>Medium Usgae</v>
      </c>
      <c r="AD1642" t="str">
        <f>IF(tbl_Customers[[#This Row],[total_day_minutes]]&lt;=150,"Low Usage", IF(tbl_Customers[[#This Row],[total_day_minutes]]&lt;=200,"Medium Usage", IF(tbl_Customers[[#This Row],[total_day_minutes]]&lt;=250,"High Usage","Very High Usage")))</f>
        <v>High Usage</v>
      </c>
      <c r="AE1642" t="str">
        <f>IF(tbl_Customers[[#This Row],[total_intl_calls]]&lt;=5,"Low Calls", IF(tbl_Customers[[#This Row],[total_intl_calls]]&lt;=10, "Medium Calls", "High Calls"))</f>
        <v>Low Calls</v>
      </c>
      <c r="AF16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42" s="36" t="str">
        <f>IF(tbl_Customers[[#This Row],[Churn_Risk_Score]]&gt;=10,"High Risk", IF(tbl_Customers[[#This Row],[Churn_Risk_Score]]&gt;=5,"Medium Risk","Low Risk"))</f>
        <v>Low Risk</v>
      </c>
    </row>
    <row r="1643" spans="1:33" x14ac:dyDescent="0.35">
      <c r="A1643">
        <v>1642</v>
      </c>
      <c r="B1643" t="s">
        <v>52</v>
      </c>
      <c r="C1643">
        <v>155</v>
      </c>
      <c r="D1643" t="s">
        <v>25</v>
      </c>
      <c r="E1643" t="s">
        <v>22</v>
      </c>
      <c r="F1643" t="s">
        <v>23</v>
      </c>
      <c r="G1643">
        <v>30</v>
      </c>
      <c r="H1643">
        <v>128.5</v>
      </c>
      <c r="I1643">
        <v>86</v>
      </c>
      <c r="J1643">
        <v>21.85</v>
      </c>
      <c r="K1643">
        <v>188.4</v>
      </c>
      <c r="L1643">
        <v>91</v>
      </c>
      <c r="M1643">
        <v>16.010000000000002</v>
      </c>
      <c r="N1643">
        <v>254.4</v>
      </c>
      <c r="O1643">
        <v>85</v>
      </c>
      <c r="P1643">
        <v>11.45</v>
      </c>
      <c r="Q1643">
        <v>6.8</v>
      </c>
      <c r="R1643">
        <v>6</v>
      </c>
      <c r="S1643">
        <v>1.84</v>
      </c>
      <c r="T1643">
        <v>1</v>
      </c>
      <c r="U1643" t="s">
        <v>22</v>
      </c>
      <c r="V1643">
        <f>IF(tbl_Customers[[#This Row],[churn]] = "yes", 1, 0)</f>
        <v>0</v>
      </c>
      <c r="W1643" t="str">
        <f>IF(tbl_Customers[[#This Row],[number_customer_service_calls]] &lt;= 1, "0-1 Calls", IF(tbl_Customers[[#This Row],[number_customer_service_calls]] &lt;= 3, "2-3 Calls", IF(tbl_Customers[[#This Row],[number_customer_service_calls]] &lt;=5, "4-5 Calls", "6+ Calls")))</f>
        <v>0-1 Calls</v>
      </c>
      <c r="X1643" t="str">
        <f>IF(tbl_Customers[[#This Row],[account_length]] &lt;= 50, "0-50", IF(tbl_Customers[[#This Row],[account_length]] &lt;=100, "51-100", IF(tbl_Customers[[#This Row],[account_length]] &lt;= 150, "101-150", "151+")))</f>
        <v>151+</v>
      </c>
      <c r="Y1643" t="str">
        <f>IF(tbl_Customers[[#This Row],[total_intl_charge]] &lt;= 3, "Low Charges", "High Charges")</f>
        <v>Low Charges</v>
      </c>
      <c r="Z1643" t="str">
        <f>IF(tbl_Customers[[#This Row],[total_eve_calls]]&lt;=80,"Low Calls",
IF(tbl_Customers[[#This Row],[total_eve_calls]]&lt;=120,"Medium Calls","High Calls"))</f>
        <v>Medium Calls</v>
      </c>
      <c r="AA1643" t="str">
        <f>IF(tbl_Customers[[#This Row],[total_eve_charge]]&lt;=15,"Low Charges",
IF(tbl_Customers[[#This Row],[total_eve_charge]]&lt;=20,"Medium Charges","High Charges"))</f>
        <v>Medium Charges</v>
      </c>
      <c r="AB16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3" t="str">
        <f>IF(tbl_Customers[[#This Row],[number_vmail_messages]] = 0, "No Usage", IF(tbl_Customers[[#This Row],[number_vmail_messages]] &lt;= 20, "Low Usage", IF(tbl_Customers[[#This Row],[number_vmail_messages]] &lt;= 40, "Medium Usgae", "High Usage")))</f>
        <v>Medium Usgae</v>
      </c>
      <c r="AD1643" t="str">
        <f>IF(tbl_Customers[[#This Row],[total_day_minutes]]&lt;=150,"Low Usage", IF(tbl_Customers[[#This Row],[total_day_minutes]]&lt;=200,"Medium Usage", IF(tbl_Customers[[#This Row],[total_day_minutes]]&lt;=250,"High Usage","Very High Usage")))</f>
        <v>Low Usage</v>
      </c>
      <c r="AE1643" t="str">
        <f>IF(tbl_Customers[[#This Row],[total_intl_calls]]&lt;=5,"Low Calls", IF(tbl_Customers[[#This Row],[total_intl_calls]]&lt;=10, "Medium Calls", "High Calls"))</f>
        <v>Medium Calls</v>
      </c>
      <c r="AF16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43" s="36" t="str">
        <f>IF(tbl_Customers[[#This Row],[Churn_Risk_Score]]&gt;=10,"High Risk", IF(tbl_Customers[[#This Row],[Churn_Risk_Score]]&gt;=5,"Medium Risk","Low Risk"))</f>
        <v>Low Risk</v>
      </c>
    </row>
    <row r="1644" spans="1:33" x14ac:dyDescent="0.35">
      <c r="A1644">
        <v>1643</v>
      </c>
      <c r="B1644" t="s">
        <v>42</v>
      </c>
      <c r="C1644">
        <v>113</v>
      </c>
      <c r="D1644" t="s">
        <v>28</v>
      </c>
      <c r="E1644" t="s">
        <v>22</v>
      </c>
      <c r="F1644" t="s">
        <v>22</v>
      </c>
      <c r="G1644">
        <v>0</v>
      </c>
      <c r="H1644">
        <v>128.69999999999999</v>
      </c>
      <c r="I1644">
        <v>100</v>
      </c>
      <c r="J1644">
        <v>21.88</v>
      </c>
      <c r="K1644">
        <v>227.1</v>
      </c>
      <c r="L1644">
        <v>67</v>
      </c>
      <c r="M1644">
        <v>19.3</v>
      </c>
      <c r="N1644">
        <v>178.1</v>
      </c>
      <c r="O1644">
        <v>135</v>
      </c>
      <c r="P1644">
        <v>8.01</v>
      </c>
      <c r="Q1644">
        <v>9.1999999999999993</v>
      </c>
      <c r="R1644">
        <v>4</v>
      </c>
      <c r="S1644">
        <v>2.48</v>
      </c>
      <c r="T1644">
        <v>2</v>
      </c>
      <c r="U1644" t="s">
        <v>23</v>
      </c>
      <c r="V1644">
        <f>IF(tbl_Customers[[#This Row],[churn]] = "yes", 1, 0)</f>
        <v>1</v>
      </c>
      <c r="W1644" t="str">
        <f>IF(tbl_Customers[[#This Row],[number_customer_service_calls]] &lt;= 1, "0-1 Calls", IF(tbl_Customers[[#This Row],[number_customer_service_calls]] &lt;= 3, "2-3 Calls", IF(tbl_Customers[[#This Row],[number_customer_service_calls]] &lt;=5, "4-5 Calls", "6+ Calls")))</f>
        <v>2-3 Calls</v>
      </c>
      <c r="X1644" t="str">
        <f>IF(tbl_Customers[[#This Row],[account_length]] &lt;= 50, "0-50", IF(tbl_Customers[[#This Row],[account_length]] &lt;=100, "51-100", IF(tbl_Customers[[#This Row],[account_length]] &lt;= 150, "101-150", "151+")))</f>
        <v>101-150</v>
      </c>
      <c r="Y1644" t="str">
        <f>IF(tbl_Customers[[#This Row],[total_intl_charge]] &lt;= 3, "Low Charges", "High Charges")</f>
        <v>Low Charges</v>
      </c>
      <c r="Z1644" t="str">
        <f>IF(tbl_Customers[[#This Row],[total_eve_calls]]&lt;=80,"Low Calls",
IF(tbl_Customers[[#This Row],[total_eve_calls]]&lt;=120,"Medium Calls","High Calls"))</f>
        <v>Low Calls</v>
      </c>
      <c r="AA1644" t="str">
        <f>IF(tbl_Customers[[#This Row],[total_eve_charge]]&lt;=15,"Low Charges",
IF(tbl_Customers[[#This Row],[total_eve_charge]]&lt;=20,"Medium Charges","High Charges"))</f>
        <v>Medium Charges</v>
      </c>
      <c r="AB16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4" t="str">
        <f>IF(tbl_Customers[[#This Row],[number_vmail_messages]] = 0, "No Usage", IF(tbl_Customers[[#This Row],[number_vmail_messages]] &lt;= 20, "Low Usage", IF(tbl_Customers[[#This Row],[number_vmail_messages]] &lt;= 40, "Medium Usgae", "High Usage")))</f>
        <v>No Usage</v>
      </c>
      <c r="AD1644" t="str">
        <f>IF(tbl_Customers[[#This Row],[total_day_minutes]]&lt;=150,"Low Usage", IF(tbl_Customers[[#This Row],[total_day_minutes]]&lt;=200,"Medium Usage", IF(tbl_Customers[[#This Row],[total_day_minutes]]&lt;=250,"High Usage","Very High Usage")))</f>
        <v>Low Usage</v>
      </c>
      <c r="AE1644" t="str">
        <f>IF(tbl_Customers[[#This Row],[total_intl_calls]]&lt;=5,"Low Calls", IF(tbl_Customers[[#This Row],[total_intl_calls]]&lt;=10, "Medium Calls", "High Calls"))</f>
        <v>Low Calls</v>
      </c>
      <c r="AF16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4" s="36" t="str">
        <f>IF(tbl_Customers[[#This Row],[Churn_Risk_Score]]&gt;=10,"High Risk", IF(tbl_Customers[[#This Row],[Churn_Risk_Score]]&gt;=5,"Medium Risk","Low Risk"))</f>
        <v>Low Risk</v>
      </c>
    </row>
    <row r="1645" spans="1:33" x14ac:dyDescent="0.35">
      <c r="A1645">
        <v>1644</v>
      </c>
      <c r="B1645" t="s">
        <v>51</v>
      </c>
      <c r="C1645">
        <v>123</v>
      </c>
      <c r="D1645" t="s">
        <v>21</v>
      </c>
      <c r="E1645" t="s">
        <v>22</v>
      </c>
      <c r="F1645" t="s">
        <v>22</v>
      </c>
      <c r="G1645">
        <v>0</v>
      </c>
      <c r="H1645">
        <v>172.2</v>
      </c>
      <c r="I1645">
        <v>92</v>
      </c>
      <c r="J1645">
        <v>29.27</v>
      </c>
      <c r="K1645">
        <v>162.6</v>
      </c>
      <c r="L1645">
        <v>76</v>
      </c>
      <c r="M1645">
        <v>13.82</v>
      </c>
      <c r="N1645">
        <v>250.3</v>
      </c>
      <c r="O1645">
        <v>101</v>
      </c>
      <c r="P1645">
        <v>11.26</v>
      </c>
      <c r="Q1645">
        <v>8.6999999999999993</v>
      </c>
      <c r="R1645">
        <v>4</v>
      </c>
      <c r="S1645">
        <v>2.35</v>
      </c>
      <c r="T1645">
        <v>1</v>
      </c>
      <c r="U1645" t="s">
        <v>22</v>
      </c>
      <c r="V1645">
        <f>IF(tbl_Customers[[#This Row],[churn]] = "yes", 1, 0)</f>
        <v>0</v>
      </c>
      <c r="W1645" t="str">
        <f>IF(tbl_Customers[[#This Row],[number_customer_service_calls]] &lt;= 1, "0-1 Calls", IF(tbl_Customers[[#This Row],[number_customer_service_calls]] &lt;= 3, "2-3 Calls", IF(tbl_Customers[[#This Row],[number_customer_service_calls]] &lt;=5, "4-5 Calls", "6+ Calls")))</f>
        <v>0-1 Calls</v>
      </c>
      <c r="X1645" t="str">
        <f>IF(tbl_Customers[[#This Row],[account_length]] &lt;= 50, "0-50", IF(tbl_Customers[[#This Row],[account_length]] &lt;=100, "51-100", IF(tbl_Customers[[#This Row],[account_length]] &lt;= 150, "101-150", "151+")))</f>
        <v>101-150</v>
      </c>
      <c r="Y1645" t="str">
        <f>IF(tbl_Customers[[#This Row],[total_intl_charge]] &lt;= 3, "Low Charges", "High Charges")</f>
        <v>Low Charges</v>
      </c>
      <c r="Z1645" t="str">
        <f>IF(tbl_Customers[[#This Row],[total_eve_calls]]&lt;=80,"Low Calls",
IF(tbl_Customers[[#This Row],[total_eve_calls]]&lt;=120,"Medium Calls","High Calls"))</f>
        <v>Low Calls</v>
      </c>
      <c r="AA1645" t="str">
        <f>IF(tbl_Customers[[#This Row],[total_eve_charge]]&lt;=15,"Low Charges",
IF(tbl_Customers[[#This Row],[total_eve_charge]]&lt;=20,"Medium Charges","High Charges"))</f>
        <v>Low Charges</v>
      </c>
      <c r="AB16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5" t="str">
        <f>IF(tbl_Customers[[#This Row],[number_vmail_messages]] = 0, "No Usage", IF(tbl_Customers[[#This Row],[number_vmail_messages]] &lt;= 20, "Low Usage", IF(tbl_Customers[[#This Row],[number_vmail_messages]] &lt;= 40, "Medium Usgae", "High Usage")))</f>
        <v>No Usage</v>
      </c>
      <c r="AD1645" t="str">
        <f>IF(tbl_Customers[[#This Row],[total_day_minutes]]&lt;=150,"Low Usage", IF(tbl_Customers[[#This Row],[total_day_minutes]]&lt;=200,"Medium Usage", IF(tbl_Customers[[#This Row],[total_day_minutes]]&lt;=250,"High Usage","Very High Usage")))</f>
        <v>Medium Usage</v>
      </c>
      <c r="AE1645" t="str">
        <f>IF(tbl_Customers[[#This Row],[total_intl_calls]]&lt;=5,"Low Calls", IF(tbl_Customers[[#This Row],[total_intl_calls]]&lt;=10, "Medium Calls", "High Calls"))</f>
        <v>Low Calls</v>
      </c>
      <c r="AF16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5" s="36" t="str">
        <f>IF(tbl_Customers[[#This Row],[Churn_Risk_Score]]&gt;=10,"High Risk", IF(tbl_Customers[[#This Row],[Churn_Risk_Score]]&gt;=5,"Medium Risk","Low Risk"))</f>
        <v>Low Risk</v>
      </c>
    </row>
    <row r="1646" spans="1:33" x14ac:dyDescent="0.35">
      <c r="A1646">
        <v>1645</v>
      </c>
      <c r="B1646" t="s">
        <v>29</v>
      </c>
      <c r="C1646">
        <v>42</v>
      </c>
      <c r="D1646" t="s">
        <v>21</v>
      </c>
      <c r="E1646" t="s">
        <v>22</v>
      </c>
      <c r="F1646" t="s">
        <v>22</v>
      </c>
      <c r="G1646">
        <v>0</v>
      </c>
      <c r="H1646">
        <v>184.5</v>
      </c>
      <c r="I1646">
        <v>98</v>
      </c>
      <c r="J1646">
        <v>31.37</v>
      </c>
      <c r="K1646">
        <v>200.5</v>
      </c>
      <c r="L1646">
        <v>93</v>
      </c>
      <c r="M1646">
        <v>17.04</v>
      </c>
      <c r="N1646">
        <v>279.2</v>
      </c>
      <c r="O1646">
        <v>91</v>
      </c>
      <c r="P1646">
        <v>12.56</v>
      </c>
      <c r="Q1646">
        <v>8.8000000000000007</v>
      </c>
      <c r="R1646">
        <v>3</v>
      </c>
      <c r="S1646">
        <v>2.38</v>
      </c>
      <c r="T1646">
        <v>2</v>
      </c>
      <c r="U1646" t="s">
        <v>22</v>
      </c>
      <c r="V1646">
        <f>IF(tbl_Customers[[#This Row],[churn]] = "yes", 1, 0)</f>
        <v>0</v>
      </c>
      <c r="W1646" t="str">
        <f>IF(tbl_Customers[[#This Row],[number_customer_service_calls]] &lt;= 1, "0-1 Calls", IF(tbl_Customers[[#This Row],[number_customer_service_calls]] &lt;= 3, "2-3 Calls", IF(tbl_Customers[[#This Row],[number_customer_service_calls]] &lt;=5, "4-5 Calls", "6+ Calls")))</f>
        <v>2-3 Calls</v>
      </c>
      <c r="X1646" t="str">
        <f>IF(tbl_Customers[[#This Row],[account_length]] &lt;= 50, "0-50", IF(tbl_Customers[[#This Row],[account_length]] &lt;=100, "51-100", IF(tbl_Customers[[#This Row],[account_length]] &lt;= 150, "101-150", "151+")))</f>
        <v>0-50</v>
      </c>
      <c r="Y1646" t="str">
        <f>IF(tbl_Customers[[#This Row],[total_intl_charge]] &lt;= 3, "Low Charges", "High Charges")</f>
        <v>Low Charges</v>
      </c>
      <c r="Z1646" t="str">
        <f>IF(tbl_Customers[[#This Row],[total_eve_calls]]&lt;=80,"Low Calls",
IF(tbl_Customers[[#This Row],[total_eve_calls]]&lt;=120,"Medium Calls","High Calls"))</f>
        <v>Medium Calls</v>
      </c>
      <c r="AA1646" t="str">
        <f>IF(tbl_Customers[[#This Row],[total_eve_charge]]&lt;=15,"Low Charges",
IF(tbl_Customers[[#This Row],[total_eve_charge]]&lt;=20,"Medium Charges","High Charges"))</f>
        <v>Medium Charges</v>
      </c>
      <c r="AB16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46" t="str">
        <f>IF(tbl_Customers[[#This Row],[number_vmail_messages]] = 0, "No Usage", IF(tbl_Customers[[#This Row],[number_vmail_messages]] &lt;= 20, "Low Usage", IF(tbl_Customers[[#This Row],[number_vmail_messages]] &lt;= 40, "Medium Usgae", "High Usage")))</f>
        <v>No Usage</v>
      </c>
      <c r="AD1646" t="str">
        <f>IF(tbl_Customers[[#This Row],[total_day_minutes]]&lt;=150,"Low Usage", IF(tbl_Customers[[#This Row],[total_day_minutes]]&lt;=200,"Medium Usage", IF(tbl_Customers[[#This Row],[total_day_minutes]]&lt;=250,"High Usage","Very High Usage")))</f>
        <v>Medium Usage</v>
      </c>
      <c r="AE1646" t="str">
        <f>IF(tbl_Customers[[#This Row],[total_intl_calls]]&lt;=5,"Low Calls", IF(tbl_Customers[[#This Row],[total_intl_calls]]&lt;=10, "Medium Calls", "High Calls"))</f>
        <v>Low Calls</v>
      </c>
      <c r="AF16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6" s="36" t="str">
        <f>IF(tbl_Customers[[#This Row],[Churn_Risk_Score]]&gt;=10,"High Risk", IF(tbl_Customers[[#This Row],[Churn_Risk_Score]]&gt;=5,"Medium Risk","Low Risk"))</f>
        <v>Low Risk</v>
      </c>
    </row>
    <row r="1647" spans="1:33" x14ac:dyDescent="0.35">
      <c r="A1647">
        <v>1646</v>
      </c>
      <c r="B1647" t="s">
        <v>62</v>
      </c>
      <c r="C1647">
        <v>125</v>
      </c>
      <c r="D1647" t="s">
        <v>28</v>
      </c>
      <c r="E1647" t="s">
        <v>22</v>
      </c>
      <c r="F1647" t="s">
        <v>22</v>
      </c>
      <c r="G1647">
        <v>0</v>
      </c>
      <c r="H1647">
        <v>168.6</v>
      </c>
      <c r="I1647">
        <v>99</v>
      </c>
      <c r="J1647">
        <v>28.66</v>
      </c>
      <c r="K1647">
        <v>175.6</v>
      </c>
      <c r="L1647">
        <v>107</v>
      </c>
      <c r="M1647">
        <v>14.93</v>
      </c>
      <c r="N1647">
        <v>243.3</v>
      </c>
      <c r="O1647">
        <v>92</v>
      </c>
      <c r="P1647">
        <v>10.95</v>
      </c>
      <c r="Q1647">
        <v>10.9</v>
      </c>
      <c r="R1647">
        <v>7</v>
      </c>
      <c r="S1647">
        <v>2.94</v>
      </c>
      <c r="T1647">
        <v>0</v>
      </c>
      <c r="U1647" t="s">
        <v>22</v>
      </c>
      <c r="V1647">
        <f>IF(tbl_Customers[[#This Row],[churn]] = "yes", 1, 0)</f>
        <v>0</v>
      </c>
      <c r="W1647" t="str">
        <f>IF(tbl_Customers[[#This Row],[number_customer_service_calls]] &lt;= 1, "0-1 Calls", IF(tbl_Customers[[#This Row],[number_customer_service_calls]] &lt;= 3, "2-3 Calls", IF(tbl_Customers[[#This Row],[number_customer_service_calls]] &lt;=5, "4-5 Calls", "6+ Calls")))</f>
        <v>0-1 Calls</v>
      </c>
      <c r="X1647" t="str">
        <f>IF(tbl_Customers[[#This Row],[account_length]] &lt;= 50, "0-50", IF(tbl_Customers[[#This Row],[account_length]] &lt;=100, "51-100", IF(tbl_Customers[[#This Row],[account_length]] &lt;= 150, "101-150", "151+")))</f>
        <v>101-150</v>
      </c>
      <c r="Y1647" t="str">
        <f>IF(tbl_Customers[[#This Row],[total_intl_charge]] &lt;= 3, "Low Charges", "High Charges")</f>
        <v>Low Charges</v>
      </c>
      <c r="Z1647" t="str">
        <f>IF(tbl_Customers[[#This Row],[total_eve_calls]]&lt;=80,"Low Calls",
IF(tbl_Customers[[#This Row],[total_eve_calls]]&lt;=120,"Medium Calls","High Calls"))</f>
        <v>Medium Calls</v>
      </c>
      <c r="AA1647" t="str">
        <f>IF(tbl_Customers[[#This Row],[total_eve_charge]]&lt;=15,"Low Charges",
IF(tbl_Customers[[#This Row],[total_eve_charge]]&lt;=20,"Medium Charges","High Charges"))</f>
        <v>Low Charges</v>
      </c>
      <c r="AB16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7" t="str">
        <f>IF(tbl_Customers[[#This Row],[number_vmail_messages]] = 0, "No Usage", IF(tbl_Customers[[#This Row],[number_vmail_messages]] &lt;= 20, "Low Usage", IF(tbl_Customers[[#This Row],[number_vmail_messages]] &lt;= 40, "Medium Usgae", "High Usage")))</f>
        <v>No Usage</v>
      </c>
      <c r="AD1647" t="str">
        <f>IF(tbl_Customers[[#This Row],[total_day_minutes]]&lt;=150,"Low Usage", IF(tbl_Customers[[#This Row],[total_day_minutes]]&lt;=200,"Medium Usage", IF(tbl_Customers[[#This Row],[total_day_minutes]]&lt;=250,"High Usage","Very High Usage")))</f>
        <v>Medium Usage</v>
      </c>
      <c r="AE1647" t="str">
        <f>IF(tbl_Customers[[#This Row],[total_intl_calls]]&lt;=5,"Low Calls", IF(tbl_Customers[[#This Row],[total_intl_calls]]&lt;=10, "Medium Calls", "High Calls"))</f>
        <v>Medium Calls</v>
      </c>
      <c r="AF16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7" s="36" t="str">
        <f>IF(tbl_Customers[[#This Row],[Churn_Risk_Score]]&gt;=10,"High Risk", IF(tbl_Customers[[#This Row],[Churn_Risk_Score]]&gt;=5,"Medium Risk","Low Risk"))</f>
        <v>Low Risk</v>
      </c>
    </row>
    <row r="1648" spans="1:33" x14ac:dyDescent="0.35">
      <c r="A1648">
        <v>1647</v>
      </c>
      <c r="B1648" t="s">
        <v>45</v>
      </c>
      <c r="C1648">
        <v>131</v>
      </c>
      <c r="D1648" t="s">
        <v>21</v>
      </c>
      <c r="E1648" t="s">
        <v>22</v>
      </c>
      <c r="F1648" t="s">
        <v>23</v>
      </c>
      <c r="G1648">
        <v>30</v>
      </c>
      <c r="H1648">
        <v>174</v>
      </c>
      <c r="I1648">
        <v>118</v>
      </c>
      <c r="J1648">
        <v>29.58</v>
      </c>
      <c r="K1648">
        <v>205.3</v>
      </c>
      <c r="L1648">
        <v>81</v>
      </c>
      <c r="M1648">
        <v>17.45</v>
      </c>
      <c r="N1648">
        <v>218.2</v>
      </c>
      <c r="O1648">
        <v>90</v>
      </c>
      <c r="P1648">
        <v>9.82</v>
      </c>
      <c r="Q1648">
        <v>6.7</v>
      </c>
      <c r="R1648">
        <v>3</v>
      </c>
      <c r="S1648">
        <v>1.81</v>
      </c>
      <c r="T1648">
        <v>1</v>
      </c>
      <c r="U1648" t="s">
        <v>22</v>
      </c>
      <c r="V1648">
        <f>IF(tbl_Customers[[#This Row],[churn]] = "yes", 1, 0)</f>
        <v>0</v>
      </c>
      <c r="W1648" t="str">
        <f>IF(tbl_Customers[[#This Row],[number_customer_service_calls]] &lt;= 1, "0-1 Calls", IF(tbl_Customers[[#This Row],[number_customer_service_calls]] &lt;= 3, "2-3 Calls", IF(tbl_Customers[[#This Row],[number_customer_service_calls]] &lt;=5, "4-5 Calls", "6+ Calls")))</f>
        <v>0-1 Calls</v>
      </c>
      <c r="X1648" t="str">
        <f>IF(tbl_Customers[[#This Row],[account_length]] &lt;= 50, "0-50", IF(tbl_Customers[[#This Row],[account_length]] &lt;=100, "51-100", IF(tbl_Customers[[#This Row],[account_length]] &lt;= 150, "101-150", "151+")))</f>
        <v>101-150</v>
      </c>
      <c r="Y1648" t="str">
        <f>IF(tbl_Customers[[#This Row],[total_intl_charge]] &lt;= 3, "Low Charges", "High Charges")</f>
        <v>Low Charges</v>
      </c>
      <c r="Z1648" t="str">
        <f>IF(tbl_Customers[[#This Row],[total_eve_calls]]&lt;=80,"Low Calls",
IF(tbl_Customers[[#This Row],[total_eve_calls]]&lt;=120,"Medium Calls","High Calls"))</f>
        <v>Medium Calls</v>
      </c>
      <c r="AA1648" t="str">
        <f>IF(tbl_Customers[[#This Row],[total_eve_charge]]&lt;=15,"Low Charges",
IF(tbl_Customers[[#This Row],[total_eve_charge]]&lt;=20,"Medium Charges","High Charges"))</f>
        <v>Medium Charges</v>
      </c>
      <c r="AB16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8" t="str">
        <f>IF(tbl_Customers[[#This Row],[number_vmail_messages]] = 0, "No Usage", IF(tbl_Customers[[#This Row],[number_vmail_messages]] &lt;= 20, "Low Usage", IF(tbl_Customers[[#This Row],[number_vmail_messages]] &lt;= 40, "Medium Usgae", "High Usage")))</f>
        <v>Medium Usgae</v>
      </c>
      <c r="AD1648" t="str">
        <f>IF(tbl_Customers[[#This Row],[total_day_minutes]]&lt;=150,"Low Usage", IF(tbl_Customers[[#This Row],[total_day_minutes]]&lt;=200,"Medium Usage", IF(tbl_Customers[[#This Row],[total_day_minutes]]&lt;=250,"High Usage","Very High Usage")))</f>
        <v>Medium Usage</v>
      </c>
      <c r="AE1648" t="str">
        <f>IF(tbl_Customers[[#This Row],[total_intl_calls]]&lt;=5,"Low Calls", IF(tbl_Customers[[#This Row],[total_intl_calls]]&lt;=10, "Medium Calls", "High Calls"))</f>
        <v>Low Calls</v>
      </c>
      <c r="AF16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48" s="36" t="str">
        <f>IF(tbl_Customers[[#This Row],[Churn_Risk_Score]]&gt;=10,"High Risk", IF(tbl_Customers[[#This Row],[Churn_Risk_Score]]&gt;=5,"Medium Risk","Low Risk"))</f>
        <v>Low Risk</v>
      </c>
    </row>
    <row r="1649" spans="1:33" x14ac:dyDescent="0.35">
      <c r="A1649">
        <v>1648</v>
      </c>
      <c r="B1649" t="s">
        <v>59</v>
      </c>
      <c r="C1649">
        <v>107</v>
      </c>
      <c r="D1649" t="s">
        <v>21</v>
      </c>
      <c r="E1649" t="s">
        <v>22</v>
      </c>
      <c r="F1649" t="s">
        <v>22</v>
      </c>
      <c r="G1649">
        <v>0</v>
      </c>
      <c r="H1649">
        <v>230.4</v>
      </c>
      <c r="I1649">
        <v>65</v>
      </c>
      <c r="J1649">
        <v>39.17</v>
      </c>
      <c r="K1649">
        <v>257.39999999999998</v>
      </c>
      <c r="L1649">
        <v>80</v>
      </c>
      <c r="M1649">
        <v>21.88</v>
      </c>
      <c r="N1649">
        <v>107.3</v>
      </c>
      <c r="O1649">
        <v>88</v>
      </c>
      <c r="P1649">
        <v>4.83</v>
      </c>
      <c r="Q1649">
        <v>8.5</v>
      </c>
      <c r="R1649">
        <v>3</v>
      </c>
      <c r="S1649">
        <v>2.2999999999999998</v>
      </c>
      <c r="T1649">
        <v>1</v>
      </c>
      <c r="U1649" t="s">
        <v>22</v>
      </c>
      <c r="V1649">
        <f>IF(tbl_Customers[[#This Row],[churn]] = "yes", 1, 0)</f>
        <v>0</v>
      </c>
      <c r="W1649" t="str">
        <f>IF(tbl_Customers[[#This Row],[number_customer_service_calls]] &lt;= 1, "0-1 Calls", IF(tbl_Customers[[#This Row],[number_customer_service_calls]] &lt;= 3, "2-3 Calls", IF(tbl_Customers[[#This Row],[number_customer_service_calls]] &lt;=5, "4-5 Calls", "6+ Calls")))</f>
        <v>0-1 Calls</v>
      </c>
      <c r="X1649" t="str">
        <f>IF(tbl_Customers[[#This Row],[account_length]] &lt;= 50, "0-50", IF(tbl_Customers[[#This Row],[account_length]] &lt;=100, "51-100", IF(tbl_Customers[[#This Row],[account_length]] &lt;= 150, "101-150", "151+")))</f>
        <v>101-150</v>
      </c>
      <c r="Y1649" t="str">
        <f>IF(tbl_Customers[[#This Row],[total_intl_charge]] &lt;= 3, "Low Charges", "High Charges")</f>
        <v>Low Charges</v>
      </c>
      <c r="Z1649" t="str">
        <f>IF(tbl_Customers[[#This Row],[total_eve_calls]]&lt;=80,"Low Calls",
IF(tbl_Customers[[#This Row],[total_eve_calls]]&lt;=120,"Medium Calls","High Calls"))</f>
        <v>Low Calls</v>
      </c>
      <c r="AA1649" t="str">
        <f>IF(tbl_Customers[[#This Row],[total_eve_charge]]&lt;=15,"Low Charges",
IF(tbl_Customers[[#This Row],[total_eve_charge]]&lt;=20,"Medium Charges","High Charges"))</f>
        <v>High Charges</v>
      </c>
      <c r="AB16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49" t="str">
        <f>IF(tbl_Customers[[#This Row],[number_vmail_messages]] = 0, "No Usage", IF(tbl_Customers[[#This Row],[number_vmail_messages]] &lt;= 20, "Low Usage", IF(tbl_Customers[[#This Row],[number_vmail_messages]] &lt;= 40, "Medium Usgae", "High Usage")))</f>
        <v>No Usage</v>
      </c>
      <c r="AD1649" t="str">
        <f>IF(tbl_Customers[[#This Row],[total_day_minutes]]&lt;=150,"Low Usage", IF(tbl_Customers[[#This Row],[total_day_minutes]]&lt;=200,"Medium Usage", IF(tbl_Customers[[#This Row],[total_day_minutes]]&lt;=250,"High Usage","Very High Usage")))</f>
        <v>High Usage</v>
      </c>
      <c r="AE1649" t="str">
        <f>IF(tbl_Customers[[#This Row],[total_intl_calls]]&lt;=5,"Low Calls", IF(tbl_Customers[[#This Row],[total_intl_calls]]&lt;=10, "Medium Calls", "High Calls"))</f>
        <v>Low Calls</v>
      </c>
      <c r="AF16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9" s="36" t="str">
        <f>IF(tbl_Customers[[#This Row],[Churn_Risk_Score]]&gt;=10,"High Risk", IF(tbl_Customers[[#This Row],[Churn_Risk_Score]]&gt;=5,"Medium Risk","Low Risk"))</f>
        <v>Low Risk</v>
      </c>
    </row>
    <row r="1650" spans="1:33" x14ac:dyDescent="0.35">
      <c r="A1650">
        <v>1649</v>
      </c>
      <c r="B1650" t="s">
        <v>72</v>
      </c>
      <c r="C1650">
        <v>48</v>
      </c>
      <c r="D1650" t="s">
        <v>25</v>
      </c>
      <c r="E1650" t="s">
        <v>22</v>
      </c>
      <c r="F1650" t="s">
        <v>22</v>
      </c>
      <c r="G1650">
        <v>0</v>
      </c>
      <c r="H1650">
        <v>198.2</v>
      </c>
      <c r="I1650">
        <v>73</v>
      </c>
      <c r="J1650">
        <v>33.69</v>
      </c>
      <c r="K1650">
        <v>202.8</v>
      </c>
      <c r="L1650">
        <v>115</v>
      </c>
      <c r="M1650">
        <v>17.239999999999998</v>
      </c>
      <c r="N1650">
        <v>146.4</v>
      </c>
      <c r="O1650">
        <v>73</v>
      </c>
      <c r="P1650">
        <v>6.59</v>
      </c>
      <c r="Q1650">
        <v>5.0999999999999996</v>
      </c>
      <c r="R1650">
        <v>5</v>
      </c>
      <c r="S1650">
        <v>1.38</v>
      </c>
      <c r="T1650">
        <v>1</v>
      </c>
      <c r="U1650" t="s">
        <v>22</v>
      </c>
      <c r="V1650">
        <f>IF(tbl_Customers[[#This Row],[churn]] = "yes", 1, 0)</f>
        <v>0</v>
      </c>
      <c r="W1650" t="str">
        <f>IF(tbl_Customers[[#This Row],[number_customer_service_calls]] &lt;= 1, "0-1 Calls", IF(tbl_Customers[[#This Row],[number_customer_service_calls]] &lt;= 3, "2-3 Calls", IF(tbl_Customers[[#This Row],[number_customer_service_calls]] &lt;=5, "4-5 Calls", "6+ Calls")))</f>
        <v>0-1 Calls</v>
      </c>
      <c r="X1650" t="str">
        <f>IF(tbl_Customers[[#This Row],[account_length]] &lt;= 50, "0-50", IF(tbl_Customers[[#This Row],[account_length]] &lt;=100, "51-100", IF(tbl_Customers[[#This Row],[account_length]] &lt;= 150, "101-150", "151+")))</f>
        <v>0-50</v>
      </c>
      <c r="Y1650" t="str">
        <f>IF(tbl_Customers[[#This Row],[total_intl_charge]] &lt;= 3, "Low Charges", "High Charges")</f>
        <v>Low Charges</v>
      </c>
      <c r="Z1650" t="str">
        <f>IF(tbl_Customers[[#This Row],[total_eve_calls]]&lt;=80,"Low Calls",
IF(tbl_Customers[[#This Row],[total_eve_calls]]&lt;=120,"Medium Calls","High Calls"))</f>
        <v>Medium Calls</v>
      </c>
      <c r="AA1650" t="str">
        <f>IF(tbl_Customers[[#This Row],[total_eve_charge]]&lt;=15,"Low Charges",
IF(tbl_Customers[[#This Row],[total_eve_charge]]&lt;=20,"Medium Charges","High Charges"))</f>
        <v>Medium Charges</v>
      </c>
      <c r="AB16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0" t="str">
        <f>IF(tbl_Customers[[#This Row],[number_vmail_messages]] = 0, "No Usage", IF(tbl_Customers[[#This Row],[number_vmail_messages]] &lt;= 20, "Low Usage", IF(tbl_Customers[[#This Row],[number_vmail_messages]] &lt;= 40, "Medium Usgae", "High Usage")))</f>
        <v>No Usage</v>
      </c>
      <c r="AD1650" t="str">
        <f>IF(tbl_Customers[[#This Row],[total_day_minutes]]&lt;=150,"Low Usage", IF(tbl_Customers[[#This Row],[total_day_minutes]]&lt;=200,"Medium Usage", IF(tbl_Customers[[#This Row],[total_day_minutes]]&lt;=250,"High Usage","Very High Usage")))</f>
        <v>Medium Usage</v>
      </c>
      <c r="AE1650" t="str">
        <f>IF(tbl_Customers[[#This Row],[total_intl_calls]]&lt;=5,"Low Calls", IF(tbl_Customers[[#This Row],[total_intl_calls]]&lt;=10, "Medium Calls", "High Calls"))</f>
        <v>Low Calls</v>
      </c>
      <c r="AF16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0" s="36" t="str">
        <f>IF(tbl_Customers[[#This Row],[Churn_Risk_Score]]&gt;=10,"High Risk", IF(tbl_Customers[[#This Row],[Churn_Risk_Score]]&gt;=5,"Medium Risk","Low Risk"))</f>
        <v>Low Risk</v>
      </c>
    </row>
    <row r="1651" spans="1:33" x14ac:dyDescent="0.35">
      <c r="A1651">
        <v>1650</v>
      </c>
      <c r="B1651" t="s">
        <v>72</v>
      </c>
      <c r="C1651">
        <v>76</v>
      </c>
      <c r="D1651" t="s">
        <v>28</v>
      </c>
      <c r="E1651" t="s">
        <v>22</v>
      </c>
      <c r="F1651" t="s">
        <v>22</v>
      </c>
      <c r="G1651">
        <v>0</v>
      </c>
      <c r="H1651">
        <v>186.1</v>
      </c>
      <c r="I1651">
        <v>96</v>
      </c>
      <c r="J1651">
        <v>31.64</v>
      </c>
      <c r="K1651">
        <v>211.6</v>
      </c>
      <c r="L1651">
        <v>100</v>
      </c>
      <c r="M1651">
        <v>17.989999999999998</v>
      </c>
      <c r="N1651">
        <v>230.6</v>
      </c>
      <c r="O1651">
        <v>100</v>
      </c>
      <c r="P1651">
        <v>10.38</v>
      </c>
      <c r="Q1651">
        <v>8</v>
      </c>
      <c r="R1651">
        <v>4</v>
      </c>
      <c r="S1651">
        <v>2.16</v>
      </c>
      <c r="T1651">
        <v>0</v>
      </c>
      <c r="U1651" t="s">
        <v>22</v>
      </c>
      <c r="V1651">
        <f>IF(tbl_Customers[[#This Row],[churn]] = "yes", 1, 0)</f>
        <v>0</v>
      </c>
      <c r="W1651" t="str">
        <f>IF(tbl_Customers[[#This Row],[number_customer_service_calls]] &lt;= 1, "0-1 Calls", IF(tbl_Customers[[#This Row],[number_customer_service_calls]] &lt;= 3, "2-3 Calls", IF(tbl_Customers[[#This Row],[number_customer_service_calls]] &lt;=5, "4-5 Calls", "6+ Calls")))</f>
        <v>0-1 Calls</v>
      </c>
      <c r="X1651" t="str">
        <f>IF(tbl_Customers[[#This Row],[account_length]] &lt;= 50, "0-50", IF(tbl_Customers[[#This Row],[account_length]] &lt;=100, "51-100", IF(tbl_Customers[[#This Row],[account_length]] &lt;= 150, "101-150", "151+")))</f>
        <v>51-100</v>
      </c>
      <c r="Y1651" t="str">
        <f>IF(tbl_Customers[[#This Row],[total_intl_charge]] &lt;= 3, "Low Charges", "High Charges")</f>
        <v>Low Charges</v>
      </c>
      <c r="Z1651" t="str">
        <f>IF(tbl_Customers[[#This Row],[total_eve_calls]]&lt;=80,"Low Calls",
IF(tbl_Customers[[#This Row],[total_eve_calls]]&lt;=120,"Medium Calls","High Calls"))</f>
        <v>Medium Calls</v>
      </c>
      <c r="AA1651" t="str">
        <f>IF(tbl_Customers[[#This Row],[total_eve_charge]]&lt;=15,"Low Charges",
IF(tbl_Customers[[#This Row],[total_eve_charge]]&lt;=20,"Medium Charges","High Charges"))</f>
        <v>Medium Charges</v>
      </c>
      <c r="AB16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1" t="str">
        <f>IF(tbl_Customers[[#This Row],[number_vmail_messages]] = 0, "No Usage", IF(tbl_Customers[[#This Row],[number_vmail_messages]] &lt;= 20, "Low Usage", IF(tbl_Customers[[#This Row],[number_vmail_messages]] &lt;= 40, "Medium Usgae", "High Usage")))</f>
        <v>No Usage</v>
      </c>
      <c r="AD1651" t="str">
        <f>IF(tbl_Customers[[#This Row],[total_day_minutes]]&lt;=150,"Low Usage", IF(tbl_Customers[[#This Row],[total_day_minutes]]&lt;=200,"Medium Usage", IF(tbl_Customers[[#This Row],[total_day_minutes]]&lt;=250,"High Usage","Very High Usage")))</f>
        <v>Medium Usage</v>
      </c>
      <c r="AE1651" t="str">
        <f>IF(tbl_Customers[[#This Row],[total_intl_calls]]&lt;=5,"Low Calls", IF(tbl_Customers[[#This Row],[total_intl_calls]]&lt;=10, "Medium Calls", "High Calls"))</f>
        <v>Low Calls</v>
      </c>
      <c r="AF16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1" s="36" t="str">
        <f>IF(tbl_Customers[[#This Row],[Churn_Risk_Score]]&gt;=10,"High Risk", IF(tbl_Customers[[#This Row],[Churn_Risk_Score]]&gt;=5,"Medium Risk","Low Risk"))</f>
        <v>Low Risk</v>
      </c>
    </row>
    <row r="1652" spans="1:33" x14ac:dyDescent="0.35">
      <c r="A1652">
        <v>1651</v>
      </c>
      <c r="B1652" t="s">
        <v>30</v>
      </c>
      <c r="C1652">
        <v>128</v>
      </c>
      <c r="D1652" t="s">
        <v>21</v>
      </c>
      <c r="E1652" t="s">
        <v>22</v>
      </c>
      <c r="F1652" t="s">
        <v>22</v>
      </c>
      <c r="G1652">
        <v>0</v>
      </c>
      <c r="H1652">
        <v>148.5</v>
      </c>
      <c r="I1652">
        <v>105</v>
      </c>
      <c r="J1652">
        <v>25.25</v>
      </c>
      <c r="K1652">
        <v>243</v>
      </c>
      <c r="L1652">
        <v>106</v>
      </c>
      <c r="M1652">
        <v>20.66</v>
      </c>
      <c r="N1652">
        <v>255.2</v>
      </c>
      <c r="O1652">
        <v>114</v>
      </c>
      <c r="P1652">
        <v>11.48</v>
      </c>
      <c r="Q1652">
        <v>6.8</v>
      </c>
      <c r="R1652">
        <v>2</v>
      </c>
      <c r="S1652">
        <v>1.84</v>
      </c>
      <c r="T1652">
        <v>1</v>
      </c>
      <c r="U1652" t="s">
        <v>22</v>
      </c>
      <c r="V1652">
        <f>IF(tbl_Customers[[#This Row],[churn]] = "yes", 1, 0)</f>
        <v>0</v>
      </c>
      <c r="W1652" t="str">
        <f>IF(tbl_Customers[[#This Row],[number_customer_service_calls]] &lt;= 1, "0-1 Calls", IF(tbl_Customers[[#This Row],[number_customer_service_calls]] &lt;= 3, "2-3 Calls", IF(tbl_Customers[[#This Row],[number_customer_service_calls]] &lt;=5, "4-5 Calls", "6+ Calls")))</f>
        <v>0-1 Calls</v>
      </c>
      <c r="X1652" t="str">
        <f>IF(tbl_Customers[[#This Row],[account_length]] &lt;= 50, "0-50", IF(tbl_Customers[[#This Row],[account_length]] &lt;=100, "51-100", IF(tbl_Customers[[#This Row],[account_length]] &lt;= 150, "101-150", "151+")))</f>
        <v>101-150</v>
      </c>
      <c r="Y1652" t="str">
        <f>IF(tbl_Customers[[#This Row],[total_intl_charge]] &lt;= 3, "Low Charges", "High Charges")</f>
        <v>Low Charges</v>
      </c>
      <c r="Z1652" t="str">
        <f>IF(tbl_Customers[[#This Row],[total_eve_calls]]&lt;=80,"Low Calls",
IF(tbl_Customers[[#This Row],[total_eve_calls]]&lt;=120,"Medium Calls","High Calls"))</f>
        <v>Medium Calls</v>
      </c>
      <c r="AA1652" t="str">
        <f>IF(tbl_Customers[[#This Row],[total_eve_charge]]&lt;=15,"Low Charges",
IF(tbl_Customers[[#This Row],[total_eve_charge]]&lt;=20,"Medium Charges","High Charges"))</f>
        <v>High Charges</v>
      </c>
      <c r="AB16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52" t="str">
        <f>IF(tbl_Customers[[#This Row],[number_vmail_messages]] = 0, "No Usage", IF(tbl_Customers[[#This Row],[number_vmail_messages]] &lt;= 20, "Low Usage", IF(tbl_Customers[[#This Row],[number_vmail_messages]] &lt;= 40, "Medium Usgae", "High Usage")))</f>
        <v>No Usage</v>
      </c>
      <c r="AD1652" t="str">
        <f>IF(tbl_Customers[[#This Row],[total_day_minutes]]&lt;=150,"Low Usage", IF(tbl_Customers[[#This Row],[total_day_minutes]]&lt;=200,"Medium Usage", IF(tbl_Customers[[#This Row],[total_day_minutes]]&lt;=250,"High Usage","Very High Usage")))</f>
        <v>Low Usage</v>
      </c>
      <c r="AE1652" t="str">
        <f>IF(tbl_Customers[[#This Row],[total_intl_calls]]&lt;=5,"Low Calls", IF(tbl_Customers[[#This Row],[total_intl_calls]]&lt;=10, "Medium Calls", "High Calls"))</f>
        <v>Low Calls</v>
      </c>
      <c r="AF16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2" s="36" t="str">
        <f>IF(tbl_Customers[[#This Row],[Churn_Risk_Score]]&gt;=10,"High Risk", IF(tbl_Customers[[#This Row],[Churn_Risk_Score]]&gt;=5,"Medium Risk","Low Risk"))</f>
        <v>Low Risk</v>
      </c>
    </row>
    <row r="1653" spans="1:33" x14ac:dyDescent="0.35">
      <c r="A1653">
        <v>1652</v>
      </c>
      <c r="B1653" t="s">
        <v>51</v>
      </c>
      <c r="C1653">
        <v>73</v>
      </c>
      <c r="D1653" t="s">
        <v>21</v>
      </c>
      <c r="E1653" t="s">
        <v>22</v>
      </c>
      <c r="F1653" t="s">
        <v>22</v>
      </c>
      <c r="G1653">
        <v>0</v>
      </c>
      <c r="H1653">
        <v>157.1</v>
      </c>
      <c r="I1653">
        <v>109</v>
      </c>
      <c r="J1653">
        <v>26.71</v>
      </c>
      <c r="K1653">
        <v>268.8</v>
      </c>
      <c r="L1653">
        <v>83</v>
      </c>
      <c r="M1653">
        <v>22.85</v>
      </c>
      <c r="N1653">
        <v>181.5</v>
      </c>
      <c r="O1653">
        <v>91</v>
      </c>
      <c r="P1653">
        <v>8.17</v>
      </c>
      <c r="Q1653">
        <v>10</v>
      </c>
      <c r="R1653">
        <v>8</v>
      </c>
      <c r="S1653">
        <v>2.7</v>
      </c>
      <c r="T1653">
        <v>0</v>
      </c>
      <c r="U1653" t="s">
        <v>22</v>
      </c>
      <c r="V1653">
        <f>IF(tbl_Customers[[#This Row],[churn]] = "yes", 1, 0)</f>
        <v>0</v>
      </c>
      <c r="W1653" t="str">
        <f>IF(tbl_Customers[[#This Row],[number_customer_service_calls]] &lt;= 1, "0-1 Calls", IF(tbl_Customers[[#This Row],[number_customer_service_calls]] &lt;= 3, "2-3 Calls", IF(tbl_Customers[[#This Row],[number_customer_service_calls]] &lt;=5, "4-5 Calls", "6+ Calls")))</f>
        <v>0-1 Calls</v>
      </c>
      <c r="X1653" t="str">
        <f>IF(tbl_Customers[[#This Row],[account_length]] &lt;= 50, "0-50", IF(tbl_Customers[[#This Row],[account_length]] &lt;=100, "51-100", IF(tbl_Customers[[#This Row],[account_length]] &lt;= 150, "101-150", "151+")))</f>
        <v>51-100</v>
      </c>
      <c r="Y1653" t="str">
        <f>IF(tbl_Customers[[#This Row],[total_intl_charge]] &lt;= 3, "Low Charges", "High Charges")</f>
        <v>Low Charges</v>
      </c>
      <c r="Z1653" t="str">
        <f>IF(tbl_Customers[[#This Row],[total_eve_calls]]&lt;=80,"Low Calls",
IF(tbl_Customers[[#This Row],[total_eve_calls]]&lt;=120,"Medium Calls","High Calls"))</f>
        <v>Medium Calls</v>
      </c>
      <c r="AA1653" t="str">
        <f>IF(tbl_Customers[[#This Row],[total_eve_charge]]&lt;=15,"Low Charges",
IF(tbl_Customers[[#This Row],[total_eve_charge]]&lt;=20,"Medium Charges","High Charges"))</f>
        <v>High Charges</v>
      </c>
      <c r="AB16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53" t="str">
        <f>IF(tbl_Customers[[#This Row],[number_vmail_messages]] = 0, "No Usage", IF(tbl_Customers[[#This Row],[number_vmail_messages]] &lt;= 20, "Low Usage", IF(tbl_Customers[[#This Row],[number_vmail_messages]] &lt;= 40, "Medium Usgae", "High Usage")))</f>
        <v>No Usage</v>
      </c>
      <c r="AD1653" t="str">
        <f>IF(tbl_Customers[[#This Row],[total_day_minutes]]&lt;=150,"Low Usage", IF(tbl_Customers[[#This Row],[total_day_minutes]]&lt;=200,"Medium Usage", IF(tbl_Customers[[#This Row],[total_day_minutes]]&lt;=250,"High Usage","Very High Usage")))</f>
        <v>Medium Usage</v>
      </c>
      <c r="AE1653" t="str">
        <f>IF(tbl_Customers[[#This Row],[total_intl_calls]]&lt;=5,"Low Calls", IF(tbl_Customers[[#This Row],[total_intl_calls]]&lt;=10, "Medium Calls", "High Calls"))</f>
        <v>Medium Calls</v>
      </c>
      <c r="AF16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3" s="36" t="str">
        <f>IF(tbl_Customers[[#This Row],[Churn_Risk_Score]]&gt;=10,"High Risk", IF(tbl_Customers[[#This Row],[Churn_Risk_Score]]&gt;=5,"Medium Risk","Low Risk"))</f>
        <v>Low Risk</v>
      </c>
    </row>
    <row r="1654" spans="1:33" x14ac:dyDescent="0.35">
      <c r="A1654">
        <v>1653</v>
      </c>
      <c r="B1654" t="s">
        <v>39</v>
      </c>
      <c r="C1654">
        <v>52</v>
      </c>
      <c r="D1654" t="s">
        <v>21</v>
      </c>
      <c r="E1654" t="s">
        <v>22</v>
      </c>
      <c r="F1654" t="s">
        <v>22</v>
      </c>
      <c r="G1654">
        <v>0</v>
      </c>
      <c r="H1654">
        <v>155</v>
      </c>
      <c r="I1654">
        <v>110</v>
      </c>
      <c r="J1654">
        <v>26.35</v>
      </c>
      <c r="K1654">
        <v>133.4</v>
      </c>
      <c r="L1654">
        <v>104</v>
      </c>
      <c r="M1654">
        <v>11.34</v>
      </c>
      <c r="N1654">
        <v>176.1</v>
      </c>
      <c r="O1654">
        <v>84</v>
      </c>
      <c r="P1654">
        <v>7.92</v>
      </c>
      <c r="Q1654">
        <v>7</v>
      </c>
      <c r="R1654">
        <v>4</v>
      </c>
      <c r="S1654">
        <v>1.89</v>
      </c>
      <c r="T1654">
        <v>4</v>
      </c>
      <c r="U1654" t="s">
        <v>23</v>
      </c>
      <c r="V1654">
        <f>IF(tbl_Customers[[#This Row],[churn]] = "yes", 1, 0)</f>
        <v>1</v>
      </c>
      <c r="W1654" t="str">
        <f>IF(tbl_Customers[[#This Row],[number_customer_service_calls]] &lt;= 1, "0-1 Calls", IF(tbl_Customers[[#This Row],[number_customer_service_calls]] &lt;= 3, "2-3 Calls", IF(tbl_Customers[[#This Row],[number_customer_service_calls]] &lt;=5, "4-5 Calls", "6+ Calls")))</f>
        <v>4-5 Calls</v>
      </c>
      <c r="X1654" t="str">
        <f>IF(tbl_Customers[[#This Row],[account_length]] &lt;= 50, "0-50", IF(tbl_Customers[[#This Row],[account_length]] &lt;=100, "51-100", IF(tbl_Customers[[#This Row],[account_length]] &lt;= 150, "101-150", "151+")))</f>
        <v>51-100</v>
      </c>
      <c r="Y1654" t="str">
        <f>IF(tbl_Customers[[#This Row],[total_intl_charge]] &lt;= 3, "Low Charges", "High Charges")</f>
        <v>Low Charges</v>
      </c>
      <c r="Z1654" t="str">
        <f>IF(tbl_Customers[[#This Row],[total_eve_calls]]&lt;=80,"Low Calls",
IF(tbl_Customers[[#This Row],[total_eve_calls]]&lt;=120,"Medium Calls","High Calls"))</f>
        <v>Medium Calls</v>
      </c>
      <c r="AA1654" t="str">
        <f>IF(tbl_Customers[[#This Row],[total_eve_charge]]&lt;=15,"Low Charges",
IF(tbl_Customers[[#This Row],[total_eve_charge]]&lt;=20,"Medium Charges","High Charges"))</f>
        <v>Low Charges</v>
      </c>
      <c r="AB16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54" t="str">
        <f>IF(tbl_Customers[[#This Row],[number_vmail_messages]] = 0, "No Usage", IF(tbl_Customers[[#This Row],[number_vmail_messages]] &lt;= 20, "Low Usage", IF(tbl_Customers[[#This Row],[number_vmail_messages]] &lt;= 40, "Medium Usgae", "High Usage")))</f>
        <v>No Usage</v>
      </c>
      <c r="AD1654" t="str">
        <f>IF(tbl_Customers[[#This Row],[total_day_minutes]]&lt;=150,"Low Usage", IF(tbl_Customers[[#This Row],[total_day_minutes]]&lt;=200,"Medium Usage", IF(tbl_Customers[[#This Row],[total_day_minutes]]&lt;=250,"High Usage","Very High Usage")))</f>
        <v>Medium Usage</v>
      </c>
      <c r="AE1654" t="str">
        <f>IF(tbl_Customers[[#This Row],[total_intl_calls]]&lt;=5,"Low Calls", IF(tbl_Customers[[#This Row],[total_intl_calls]]&lt;=10, "Medium Calls", "High Calls"))</f>
        <v>Low Calls</v>
      </c>
      <c r="AF16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54" s="36" t="str">
        <f>IF(tbl_Customers[[#This Row],[Churn_Risk_Score]]&gt;=10,"High Risk", IF(tbl_Customers[[#This Row],[Churn_Risk_Score]]&gt;=5,"Medium Risk","Low Risk"))</f>
        <v>Medium Risk</v>
      </c>
    </row>
    <row r="1655" spans="1:33" x14ac:dyDescent="0.35">
      <c r="A1655">
        <v>1654</v>
      </c>
      <c r="B1655" t="s">
        <v>53</v>
      </c>
      <c r="C1655">
        <v>126</v>
      </c>
      <c r="D1655" t="s">
        <v>21</v>
      </c>
      <c r="E1655" t="s">
        <v>23</v>
      </c>
      <c r="F1655" t="s">
        <v>23</v>
      </c>
      <c r="G1655">
        <v>26</v>
      </c>
      <c r="H1655">
        <v>129.30000000000001</v>
      </c>
      <c r="I1655">
        <v>123</v>
      </c>
      <c r="J1655">
        <v>21.98</v>
      </c>
      <c r="K1655">
        <v>176.5</v>
      </c>
      <c r="L1655">
        <v>114</v>
      </c>
      <c r="M1655">
        <v>15</v>
      </c>
      <c r="N1655">
        <v>154.5</v>
      </c>
      <c r="O1655">
        <v>102</v>
      </c>
      <c r="P1655">
        <v>6.95</v>
      </c>
      <c r="Q1655">
        <v>9.6</v>
      </c>
      <c r="R1655">
        <v>7</v>
      </c>
      <c r="S1655">
        <v>2.59</v>
      </c>
      <c r="T1655">
        <v>1</v>
      </c>
      <c r="U1655" t="s">
        <v>22</v>
      </c>
      <c r="V1655">
        <f>IF(tbl_Customers[[#This Row],[churn]] = "yes", 1, 0)</f>
        <v>0</v>
      </c>
      <c r="W1655" t="str">
        <f>IF(tbl_Customers[[#This Row],[number_customer_service_calls]] &lt;= 1, "0-1 Calls", IF(tbl_Customers[[#This Row],[number_customer_service_calls]] &lt;= 3, "2-3 Calls", IF(tbl_Customers[[#This Row],[number_customer_service_calls]] &lt;=5, "4-5 Calls", "6+ Calls")))</f>
        <v>0-1 Calls</v>
      </c>
      <c r="X1655" t="str">
        <f>IF(tbl_Customers[[#This Row],[account_length]] &lt;= 50, "0-50", IF(tbl_Customers[[#This Row],[account_length]] &lt;=100, "51-100", IF(tbl_Customers[[#This Row],[account_length]] &lt;= 150, "101-150", "151+")))</f>
        <v>101-150</v>
      </c>
      <c r="Y1655" t="str">
        <f>IF(tbl_Customers[[#This Row],[total_intl_charge]] &lt;= 3, "Low Charges", "High Charges")</f>
        <v>Low Charges</v>
      </c>
      <c r="Z1655" t="str">
        <f>IF(tbl_Customers[[#This Row],[total_eve_calls]]&lt;=80,"Low Calls",
IF(tbl_Customers[[#This Row],[total_eve_calls]]&lt;=120,"Medium Calls","High Calls"))</f>
        <v>Medium Calls</v>
      </c>
      <c r="AA1655" t="str">
        <f>IF(tbl_Customers[[#This Row],[total_eve_charge]]&lt;=15,"Low Charges",
IF(tbl_Customers[[#This Row],[total_eve_charge]]&lt;=20,"Medium Charges","High Charges"))</f>
        <v>Low Charges</v>
      </c>
      <c r="AB16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55" t="str">
        <f>IF(tbl_Customers[[#This Row],[number_vmail_messages]] = 0, "No Usage", IF(tbl_Customers[[#This Row],[number_vmail_messages]] &lt;= 20, "Low Usage", IF(tbl_Customers[[#This Row],[number_vmail_messages]] &lt;= 40, "Medium Usgae", "High Usage")))</f>
        <v>Medium Usgae</v>
      </c>
      <c r="AD1655" t="str">
        <f>IF(tbl_Customers[[#This Row],[total_day_minutes]]&lt;=150,"Low Usage", IF(tbl_Customers[[#This Row],[total_day_minutes]]&lt;=200,"Medium Usage", IF(tbl_Customers[[#This Row],[total_day_minutes]]&lt;=250,"High Usage","Very High Usage")))</f>
        <v>Low Usage</v>
      </c>
      <c r="AE1655" t="str">
        <f>IF(tbl_Customers[[#This Row],[total_intl_calls]]&lt;=5,"Low Calls", IF(tbl_Customers[[#This Row],[total_intl_calls]]&lt;=10, "Medium Calls", "High Calls"))</f>
        <v>Medium Calls</v>
      </c>
      <c r="AF16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55" s="36" t="str">
        <f>IF(tbl_Customers[[#This Row],[Churn_Risk_Score]]&gt;=10,"High Risk", IF(tbl_Customers[[#This Row],[Churn_Risk_Score]]&gt;=5,"Medium Risk","Low Risk"))</f>
        <v>Low Risk</v>
      </c>
    </row>
    <row r="1656" spans="1:33" x14ac:dyDescent="0.35">
      <c r="A1656">
        <v>1655</v>
      </c>
      <c r="B1656" t="s">
        <v>59</v>
      </c>
      <c r="C1656">
        <v>137</v>
      </c>
      <c r="D1656" t="s">
        <v>25</v>
      </c>
      <c r="E1656" t="s">
        <v>22</v>
      </c>
      <c r="F1656" t="s">
        <v>22</v>
      </c>
      <c r="G1656">
        <v>0</v>
      </c>
      <c r="H1656">
        <v>208.8</v>
      </c>
      <c r="I1656">
        <v>120</v>
      </c>
      <c r="J1656">
        <v>35.5</v>
      </c>
      <c r="K1656">
        <v>225.3</v>
      </c>
      <c r="L1656">
        <v>100</v>
      </c>
      <c r="M1656">
        <v>19.149999999999999</v>
      </c>
      <c r="N1656">
        <v>221.6</v>
      </c>
      <c r="O1656">
        <v>130</v>
      </c>
      <c r="P1656">
        <v>9.9700000000000006</v>
      </c>
      <c r="Q1656">
        <v>11.1</v>
      </c>
      <c r="R1656">
        <v>5</v>
      </c>
      <c r="S1656">
        <v>3</v>
      </c>
      <c r="T1656">
        <v>0</v>
      </c>
      <c r="U1656" t="s">
        <v>22</v>
      </c>
      <c r="V1656">
        <f>IF(tbl_Customers[[#This Row],[churn]] = "yes", 1, 0)</f>
        <v>0</v>
      </c>
      <c r="W1656" t="str">
        <f>IF(tbl_Customers[[#This Row],[number_customer_service_calls]] &lt;= 1, "0-1 Calls", IF(tbl_Customers[[#This Row],[number_customer_service_calls]] &lt;= 3, "2-3 Calls", IF(tbl_Customers[[#This Row],[number_customer_service_calls]] &lt;=5, "4-5 Calls", "6+ Calls")))</f>
        <v>0-1 Calls</v>
      </c>
      <c r="X1656" t="str">
        <f>IF(tbl_Customers[[#This Row],[account_length]] &lt;= 50, "0-50", IF(tbl_Customers[[#This Row],[account_length]] &lt;=100, "51-100", IF(tbl_Customers[[#This Row],[account_length]] &lt;= 150, "101-150", "151+")))</f>
        <v>101-150</v>
      </c>
      <c r="Y1656" t="str">
        <f>IF(tbl_Customers[[#This Row],[total_intl_charge]] &lt;= 3, "Low Charges", "High Charges")</f>
        <v>Low Charges</v>
      </c>
      <c r="Z1656" t="str">
        <f>IF(tbl_Customers[[#This Row],[total_eve_calls]]&lt;=80,"Low Calls",
IF(tbl_Customers[[#This Row],[total_eve_calls]]&lt;=120,"Medium Calls","High Calls"))</f>
        <v>Medium Calls</v>
      </c>
      <c r="AA1656" t="str">
        <f>IF(tbl_Customers[[#This Row],[total_eve_charge]]&lt;=15,"Low Charges",
IF(tbl_Customers[[#This Row],[total_eve_charge]]&lt;=20,"Medium Charges","High Charges"))</f>
        <v>Medium Charges</v>
      </c>
      <c r="AB16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6" t="str">
        <f>IF(tbl_Customers[[#This Row],[number_vmail_messages]] = 0, "No Usage", IF(tbl_Customers[[#This Row],[number_vmail_messages]] &lt;= 20, "Low Usage", IF(tbl_Customers[[#This Row],[number_vmail_messages]] &lt;= 40, "Medium Usgae", "High Usage")))</f>
        <v>No Usage</v>
      </c>
      <c r="AD1656" t="str">
        <f>IF(tbl_Customers[[#This Row],[total_day_minutes]]&lt;=150,"Low Usage", IF(tbl_Customers[[#This Row],[total_day_minutes]]&lt;=200,"Medium Usage", IF(tbl_Customers[[#This Row],[total_day_minutes]]&lt;=250,"High Usage","Very High Usage")))</f>
        <v>High Usage</v>
      </c>
      <c r="AE1656" t="str">
        <f>IF(tbl_Customers[[#This Row],[total_intl_calls]]&lt;=5,"Low Calls", IF(tbl_Customers[[#This Row],[total_intl_calls]]&lt;=10, "Medium Calls", "High Calls"))</f>
        <v>Low Calls</v>
      </c>
      <c r="AF16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6" s="36" t="str">
        <f>IF(tbl_Customers[[#This Row],[Churn_Risk_Score]]&gt;=10,"High Risk", IF(tbl_Customers[[#This Row],[Churn_Risk_Score]]&gt;=5,"Medium Risk","Low Risk"))</f>
        <v>Low Risk</v>
      </c>
    </row>
    <row r="1657" spans="1:33" x14ac:dyDescent="0.35">
      <c r="A1657">
        <v>1656</v>
      </c>
      <c r="B1657" t="s">
        <v>75</v>
      </c>
      <c r="C1657">
        <v>71</v>
      </c>
      <c r="D1657" t="s">
        <v>28</v>
      </c>
      <c r="E1657" t="s">
        <v>22</v>
      </c>
      <c r="F1657" t="s">
        <v>22</v>
      </c>
      <c r="G1657">
        <v>0</v>
      </c>
      <c r="H1657">
        <v>238</v>
      </c>
      <c r="I1657">
        <v>82</v>
      </c>
      <c r="J1657">
        <v>40.46</v>
      </c>
      <c r="K1657">
        <v>278.5</v>
      </c>
      <c r="L1657">
        <v>94</v>
      </c>
      <c r="M1657">
        <v>23.67</v>
      </c>
      <c r="N1657">
        <v>193.1</v>
      </c>
      <c r="O1657">
        <v>134</v>
      </c>
      <c r="P1657">
        <v>8.69</v>
      </c>
      <c r="Q1657">
        <v>11.8</v>
      </c>
      <c r="R1657">
        <v>10</v>
      </c>
      <c r="S1657">
        <v>3.19</v>
      </c>
      <c r="T1657">
        <v>0</v>
      </c>
      <c r="U1657" t="s">
        <v>23</v>
      </c>
      <c r="V1657">
        <f>IF(tbl_Customers[[#This Row],[churn]] = "yes", 1, 0)</f>
        <v>1</v>
      </c>
      <c r="W1657" t="str">
        <f>IF(tbl_Customers[[#This Row],[number_customer_service_calls]] &lt;= 1, "0-1 Calls", IF(tbl_Customers[[#This Row],[number_customer_service_calls]] &lt;= 3, "2-3 Calls", IF(tbl_Customers[[#This Row],[number_customer_service_calls]] &lt;=5, "4-5 Calls", "6+ Calls")))</f>
        <v>0-1 Calls</v>
      </c>
      <c r="X1657" t="str">
        <f>IF(tbl_Customers[[#This Row],[account_length]] &lt;= 50, "0-50", IF(tbl_Customers[[#This Row],[account_length]] &lt;=100, "51-100", IF(tbl_Customers[[#This Row],[account_length]] &lt;= 150, "101-150", "151+")))</f>
        <v>51-100</v>
      </c>
      <c r="Y1657" t="str">
        <f>IF(tbl_Customers[[#This Row],[total_intl_charge]] &lt;= 3, "Low Charges", "High Charges")</f>
        <v>High Charges</v>
      </c>
      <c r="Z1657" t="str">
        <f>IF(tbl_Customers[[#This Row],[total_eve_calls]]&lt;=80,"Low Calls",
IF(tbl_Customers[[#This Row],[total_eve_calls]]&lt;=120,"Medium Calls","High Calls"))</f>
        <v>Medium Calls</v>
      </c>
      <c r="AA1657" t="str">
        <f>IF(tbl_Customers[[#This Row],[total_eve_charge]]&lt;=15,"Low Charges",
IF(tbl_Customers[[#This Row],[total_eve_charge]]&lt;=20,"Medium Charges","High Charges"))</f>
        <v>High Charges</v>
      </c>
      <c r="AB16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7" t="str">
        <f>IF(tbl_Customers[[#This Row],[number_vmail_messages]] = 0, "No Usage", IF(tbl_Customers[[#This Row],[number_vmail_messages]] &lt;= 20, "Low Usage", IF(tbl_Customers[[#This Row],[number_vmail_messages]] &lt;= 40, "Medium Usgae", "High Usage")))</f>
        <v>No Usage</v>
      </c>
      <c r="AD1657" t="str">
        <f>IF(tbl_Customers[[#This Row],[total_day_minutes]]&lt;=150,"Low Usage", IF(tbl_Customers[[#This Row],[total_day_minutes]]&lt;=200,"Medium Usage", IF(tbl_Customers[[#This Row],[total_day_minutes]]&lt;=250,"High Usage","Very High Usage")))</f>
        <v>High Usage</v>
      </c>
      <c r="AE1657" t="str">
        <f>IF(tbl_Customers[[#This Row],[total_intl_calls]]&lt;=5,"Low Calls", IF(tbl_Customers[[#This Row],[total_intl_calls]]&lt;=10, "Medium Calls", "High Calls"))</f>
        <v>Medium Calls</v>
      </c>
      <c r="AF16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57" s="36" t="str">
        <f>IF(tbl_Customers[[#This Row],[Churn_Risk_Score]]&gt;=10,"High Risk", IF(tbl_Customers[[#This Row],[Churn_Risk_Score]]&gt;=5,"Medium Risk","Low Risk"))</f>
        <v>Low Risk</v>
      </c>
    </row>
    <row r="1658" spans="1:33" x14ac:dyDescent="0.35">
      <c r="A1658">
        <v>1657</v>
      </c>
      <c r="B1658" t="s">
        <v>69</v>
      </c>
      <c r="C1658">
        <v>139</v>
      </c>
      <c r="D1658" t="s">
        <v>21</v>
      </c>
      <c r="E1658" t="s">
        <v>22</v>
      </c>
      <c r="F1658" t="s">
        <v>22</v>
      </c>
      <c r="G1658">
        <v>0</v>
      </c>
      <c r="H1658">
        <v>211.1</v>
      </c>
      <c r="I1658">
        <v>103</v>
      </c>
      <c r="J1658">
        <v>35.89</v>
      </c>
      <c r="K1658">
        <v>206.9</v>
      </c>
      <c r="L1658">
        <v>108</v>
      </c>
      <c r="M1658">
        <v>17.59</v>
      </c>
      <c r="N1658">
        <v>193.9</v>
      </c>
      <c r="O1658">
        <v>70</v>
      </c>
      <c r="P1658">
        <v>8.73</v>
      </c>
      <c r="Q1658">
        <v>5.6</v>
      </c>
      <c r="R1658">
        <v>4</v>
      </c>
      <c r="S1658">
        <v>1.51</v>
      </c>
      <c r="T1658">
        <v>0</v>
      </c>
      <c r="U1658" t="s">
        <v>22</v>
      </c>
      <c r="V1658">
        <f>IF(tbl_Customers[[#This Row],[churn]] = "yes", 1, 0)</f>
        <v>0</v>
      </c>
      <c r="W1658" t="str">
        <f>IF(tbl_Customers[[#This Row],[number_customer_service_calls]] &lt;= 1, "0-1 Calls", IF(tbl_Customers[[#This Row],[number_customer_service_calls]] &lt;= 3, "2-3 Calls", IF(tbl_Customers[[#This Row],[number_customer_service_calls]] &lt;=5, "4-5 Calls", "6+ Calls")))</f>
        <v>0-1 Calls</v>
      </c>
      <c r="X1658" t="str">
        <f>IF(tbl_Customers[[#This Row],[account_length]] &lt;= 50, "0-50", IF(tbl_Customers[[#This Row],[account_length]] &lt;=100, "51-100", IF(tbl_Customers[[#This Row],[account_length]] &lt;= 150, "101-150", "151+")))</f>
        <v>101-150</v>
      </c>
      <c r="Y1658" t="str">
        <f>IF(tbl_Customers[[#This Row],[total_intl_charge]] &lt;= 3, "Low Charges", "High Charges")</f>
        <v>Low Charges</v>
      </c>
      <c r="Z1658" t="str">
        <f>IF(tbl_Customers[[#This Row],[total_eve_calls]]&lt;=80,"Low Calls",
IF(tbl_Customers[[#This Row],[total_eve_calls]]&lt;=120,"Medium Calls","High Calls"))</f>
        <v>Medium Calls</v>
      </c>
      <c r="AA1658" t="str">
        <f>IF(tbl_Customers[[#This Row],[total_eve_charge]]&lt;=15,"Low Charges",
IF(tbl_Customers[[#This Row],[total_eve_charge]]&lt;=20,"Medium Charges","High Charges"))</f>
        <v>Medium Charges</v>
      </c>
      <c r="AB16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8" t="str">
        <f>IF(tbl_Customers[[#This Row],[number_vmail_messages]] = 0, "No Usage", IF(tbl_Customers[[#This Row],[number_vmail_messages]] &lt;= 20, "Low Usage", IF(tbl_Customers[[#This Row],[number_vmail_messages]] &lt;= 40, "Medium Usgae", "High Usage")))</f>
        <v>No Usage</v>
      </c>
      <c r="AD1658" t="str">
        <f>IF(tbl_Customers[[#This Row],[total_day_minutes]]&lt;=150,"Low Usage", IF(tbl_Customers[[#This Row],[total_day_minutes]]&lt;=200,"Medium Usage", IF(tbl_Customers[[#This Row],[total_day_minutes]]&lt;=250,"High Usage","Very High Usage")))</f>
        <v>High Usage</v>
      </c>
      <c r="AE1658" t="str">
        <f>IF(tbl_Customers[[#This Row],[total_intl_calls]]&lt;=5,"Low Calls", IF(tbl_Customers[[#This Row],[total_intl_calls]]&lt;=10, "Medium Calls", "High Calls"))</f>
        <v>Low Calls</v>
      </c>
      <c r="AF16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8" s="36" t="str">
        <f>IF(tbl_Customers[[#This Row],[Churn_Risk_Score]]&gt;=10,"High Risk", IF(tbl_Customers[[#This Row],[Churn_Risk_Score]]&gt;=5,"Medium Risk","Low Risk"))</f>
        <v>Low Risk</v>
      </c>
    </row>
    <row r="1659" spans="1:33" x14ac:dyDescent="0.35">
      <c r="A1659">
        <v>1658</v>
      </c>
      <c r="B1659" t="s">
        <v>67</v>
      </c>
      <c r="C1659">
        <v>107</v>
      </c>
      <c r="D1659" t="s">
        <v>28</v>
      </c>
      <c r="E1659" t="s">
        <v>22</v>
      </c>
      <c r="F1659" t="s">
        <v>23</v>
      </c>
      <c r="G1659">
        <v>30</v>
      </c>
      <c r="H1659">
        <v>198.9</v>
      </c>
      <c r="I1659">
        <v>87</v>
      </c>
      <c r="J1659">
        <v>33.81</v>
      </c>
      <c r="K1659">
        <v>207</v>
      </c>
      <c r="L1659">
        <v>90</v>
      </c>
      <c r="M1659">
        <v>17.600000000000001</v>
      </c>
      <c r="N1659">
        <v>159.80000000000001</v>
      </c>
      <c r="O1659">
        <v>76</v>
      </c>
      <c r="P1659">
        <v>7.19</v>
      </c>
      <c r="Q1659">
        <v>12.6</v>
      </c>
      <c r="R1659">
        <v>4</v>
      </c>
      <c r="S1659">
        <v>3.4</v>
      </c>
      <c r="T1659">
        <v>3</v>
      </c>
      <c r="U1659" t="s">
        <v>22</v>
      </c>
      <c r="V1659">
        <f>IF(tbl_Customers[[#This Row],[churn]] = "yes", 1, 0)</f>
        <v>0</v>
      </c>
      <c r="W1659" t="str">
        <f>IF(tbl_Customers[[#This Row],[number_customer_service_calls]] &lt;= 1, "0-1 Calls", IF(tbl_Customers[[#This Row],[number_customer_service_calls]] &lt;= 3, "2-3 Calls", IF(tbl_Customers[[#This Row],[number_customer_service_calls]] &lt;=5, "4-5 Calls", "6+ Calls")))</f>
        <v>2-3 Calls</v>
      </c>
      <c r="X1659" t="str">
        <f>IF(tbl_Customers[[#This Row],[account_length]] &lt;= 50, "0-50", IF(tbl_Customers[[#This Row],[account_length]] &lt;=100, "51-100", IF(tbl_Customers[[#This Row],[account_length]] &lt;= 150, "101-150", "151+")))</f>
        <v>101-150</v>
      </c>
      <c r="Y1659" t="str">
        <f>IF(tbl_Customers[[#This Row],[total_intl_charge]] &lt;= 3, "Low Charges", "High Charges")</f>
        <v>High Charges</v>
      </c>
      <c r="Z1659" t="str">
        <f>IF(tbl_Customers[[#This Row],[total_eve_calls]]&lt;=80,"Low Calls",
IF(tbl_Customers[[#This Row],[total_eve_calls]]&lt;=120,"Medium Calls","High Calls"))</f>
        <v>Medium Calls</v>
      </c>
      <c r="AA1659" t="str">
        <f>IF(tbl_Customers[[#This Row],[total_eve_charge]]&lt;=15,"Low Charges",
IF(tbl_Customers[[#This Row],[total_eve_charge]]&lt;=20,"Medium Charges","High Charges"))</f>
        <v>Medium Charges</v>
      </c>
      <c r="AB16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9" t="str">
        <f>IF(tbl_Customers[[#This Row],[number_vmail_messages]] = 0, "No Usage", IF(tbl_Customers[[#This Row],[number_vmail_messages]] &lt;= 20, "Low Usage", IF(tbl_Customers[[#This Row],[number_vmail_messages]] &lt;= 40, "Medium Usgae", "High Usage")))</f>
        <v>Medium Usgae</v>
      </c>
      <c r="AD1659" t="str">
        <f>IF(tbl_Customers[[#This Row],[total_day_minutes]]&lt;=150,"Low Usage", IF(tbl_Customers[[#This Row],[total_day_minutes]]&lt;=200,"Medium Usage", IF(tbl_Customers[[#This Row],[total_day_minutes]]&lt;=250,"High Usage","Very High Usage")))</f>
        <v>Medium Usage</v>
      </c>
      <c r="AE1659" t="str">
        <f>IF(tbl_Customers[[#This Row],[total_intl_calls]]&lt;=5,"Low Calls", IF(tbl_Customers[[#This Row],[total_intl_calls]]&lt;=10, "Medium Calls", "High Calls"))</f>
        <v>Low Calls</v>
      </c>
      <c r="AF16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59" s="36" t="str">
        <f>IF(tbl_Customers[[#This Row],[Churn_Risk_Score]]&gt;=10,"High Risk", IF(tbl_Customers[[#This Row],[Churn_Risk_Score]]&gt;=5,"Medium Risk","Low Risk"))</f>
        <v>Low Risk</v>
      </c>
    </row>
    <row r="1660" spans="1:33" x14ac:dyDescent="0.35">
      <c r="A1660">
        <v>1659</v>
      </c>
      <c r="B1660" t="s">
        <v>65</v>
      </c>
      <c r="C1660">
        <v>147</v>
      </c>
      <c r="D1660" t="s">
        <v>25</v>
      </c>
      <c r="E1660" t="s">
        <v>22</v>
      </c>
      <c r="F1660" t="s">
        <v>22</v>
      </c>
      <c r="G1660">
        <v>0</v>
      </c>
      <c r="H1660">
        <v>212.8</v>
      </c>
      <c r="I1660">
        <v>79</v>
      </c>
      <c r="J1660">
        <v>36.18</v>
      </c>
      <c r="K1660">
        <v>204.1</v>
      </c>
      <c r="L1660">
        <v>91</v>
      </c>
      <c r="M1660">
        <v>17.350000000000001</v>
      </c>
      <c r="N1660">
        <v>156.19999999999999</v>
      </c>
      <c r="O1660">
        <v>113</v>
      </c>
      <c r="P1660">
        <v>7.03</v>
      </c>
      <c r="Q1660">
        <v>10.199999999999999</v>
      </c>
      <c r="R1660">
        <v>2</v>
      </c>
      <c r="S1660">
        <v>2.75</v>
      </c>
      <c r="T1660">
        <v>1</v>
      </c>
      <c r="U1660" t="s">
        <v>22</v>
      </c>
      <c r="V1660">
        <f>IF(tbl_Customers[[#This Row],[churn]] = "yes", 1, 0)</f>
        <v>0</v>
      </c>
      <c r="W1660" t="str">
        <f>IF(tbl_Customers[[#This Row],[number_customer_service_calls]] &lt;= 1, "0-1 Calls", IF(tbl_Customers[[#This Row],[number_customer_service_calls]] &lt;= 3, "2-3 Calls", IF(tbl_Customers[[#This Row],[number_customer_service_calls]] &lt;=5, "4-5 Calls", "6+ Calls")))</f>
        <v>0-1 Calls</v>
      </c>
      <c r="X1660" t="str">
        <f>IF(tbl_Customers[[#This Row],[account_length]] &lt;= 50, "0-50", IF(tbl_Customers[[#This Row],[account_length]] &lt;=100, "51-100", IF(tbl_Customers[[#This Row],[account_length]] &lt;= 150, "101-150", "151+")))</f>
        <v>101-150</v>
      </c>
      <c r="Y1660" t="str">
        <f>IF(tbl_Customers[[#This Row],[total_intl_charge]] &lt;= 3, "Low Charges", "High Charges")</f>
        <v>Low Charges</v>
      </c>
      <c r="Z1660" t="str">
        <f>IF(tbl_Customers[[#This Row],[total_eve_calls]]&lt;=80,"Low Calls",
IF(tbl_Customers[[#This Row],[total_eve_calls]]&lt;=120,"Medium Calls","High Calls"))</f>
        <v>Medium Calls</v>
      </c>
      <c r="AA1660" t="str">
        <f>IF(tbl_Customers[[#This Row],[total_eve_charge]]&lt;=15,"Low Charges",
IF(tbl_Customers[[#This Row],[total_eve_charge]]&lt;=20,"Medium Charges","High Charges"))</f>
        <v>Medium Charges</v>
      </c>
      <c r="AB16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60" t="str">
        <f>IF(tbl_Customers[[#This Row],[number_vmail_messages]] = 0, "No Usage", IF(tbl_Customers[[#This Row],[number_vmail_messages]] &lt;= 20, "Low Usage", IF(tbl_Customers[[#This Row],[number_vmail_messages]] &lt;= 40, "Medium Usgae", "High Usage")))</f>
        <v>No Usage</v>
      </c>
      <c r="AD1660" t="str">
        <f>IF(tbl_Customers[[#This Row],[total_day_minutes]]&lt;=150,"Low Usage", IF(tbl_Customers[[#This Row],[total_day_minutes]]&lt;=200,"Medium Usage", IF(tbl_Customers[[#This Row],[total_day_minutes]]&lt;=250,"High Usage","Very High Usage")))</f>
        <v>High Usage</v>
      </c>
      <c r="AE1660" t="str">
        <f>IF(tbl_Customers[[#This Row],[total_intl_calls]]&lt;=5,"Low Calls", IF(tbl_Customers[[#This Row],[total_intl_calls]]&lt;=10, "Medium Calls", "High Calls"))</f>
        <v>Low Calls</v>
      </c>
      <c r="AF16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0" s="36" t="str">
        <f>IF(tbl_Customers[[#This Row],[Churn_Risk_Score]]&gt;=10,"High Risk", IF(tbl_Customers[[#This Row],[Churn_Risk_Score]]&gt;=5,"Medium Risk","Low Risk"))</f>
        <v>Low Risk</v>
      </c>
    </row>
    <row r="1661" spans="1:33" x14ac:dyDescent="0.35">
      <c r="A1661">
        <v>1660</v>
      </c>
      <c r="B1661" t="s">
        <v>33</v>
      </c>
      <c r="C1661">
        <v>116</v>
      </c>
      <c r="D1661" t="s">
        <v>28</v>
      </c>
      <c r="E1661" t="s">
        <v>22</v>
      </c>
      <c r="F1661" t="s">
        <v>22</v>
      </c>
      <c r="G1661">
        <v>0</v>
      </c>
      <c r="H1661">
        <v>137.4</v>
      </c>
      <c r="I1661">
        <v>126</v>
      </c>
      <c r="J1661">
        <v>23.36</v>
      </c>
      <c r="K1661">
        <v>120</v>
      </c>
      <c r="L1661">
        <v>94</v>
      </c>
      <c r="M1661">
        <v>10.199999999999999</v>
      </c>
      <c r="N1661">
        <v>130.30000000000001</v>
      </c>
      <c r="O1661">
        <v>64</v>
      </c>
      <c r="P1661">
        <v>5.86</v>
      </c>
      <c r="Q1661">
        <v>12.4</v>
      </c>
      <c r="R1661">
        <v>2</v>
      </c>
      <c r="S1661">
        <v>3.35</v>
      </c>
      <c r="T1661">
        <v>3</v>
      </c>
      <c r="U1661" t="s">
        <v>22</v>
      </c>
      <c r="V1661">
        <f>IF(tbl_Customers[[#This Row],[churn]] = "yes", 1, 0)</f>
        <v>0</v>
      </c>
      <c r="W1661" t="str">
        <f>IF(tbl_Customers[[#This Row],[number_customer_service_calls]] &lt;= 1, "0-1 Calls", IF(tbl_Customers[[#This Row],[number_customer_service_calls]] &lt;= 3, "2-3 Calls", IF(tbl_Customers[[#This Row],[number_customer_service_calls]] &lt;=5, "4-5 Calls", "6+ Calls")))</f>
        <v>2-3 Calls</v>
      </c>
      <c r="X1661" t="str">
        <f>IF(tbl_Customers[[#This Row],[account_length]] &lt;= 50, "0-50", IF(tbl_Customers[[#This Row],[account_length]] &lt;=100, "51-100", IF(tbl_Customers[[#This Row],[account_length]] &lt;= 150, "101-150", "151+")))</f>
        <v>101-150</v>
      </c>
      <c r="Y1661" t="str">
        <f>IF(tbl_Customers[[#This Row],[total_intl_charge]] &lt;= 3, "Low Charges", "High Charges")</f>
        <v>High Charges</v>
      </c>
      <c r="Z1661" t="str">
        <f>IF(tbl_Customers[[#This Row],[total_eve_calls]]&lt;=80,"Low Calls",
IF(tbl_Customers[[#This Row],[total_eve_calls]]&lt;=120,"Medium Calls","High Calls"))</f>
        <v>Medium Calls</v>
      </c>
      <c r="AA1661" t="str">
        <f>IF(tbl_Customers[[#This Row],[total_eve_charge]]&lt;=15,"Low Charges",
IF(tbl_Customers[[#This Row],[total_eve_charge]]&lt;=20,"Medium Charges","High Charges"))</f>
        <v>Low Charges</v>
      </c>
      <c r="AB16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1" t="str">
        <f>IF(tbl_Customers[[#This Row],[number_vmail_messages]] = 0, "No Usage", IF(tbl_Customers[[#This Row],[number_vmail_messages]] &lt;= 20, "Low Usage", IF(tbl_Customers[[#This Row],[number_vmail_messages]] &lt;= 40, "Medium Usgae", "High Usage")))</f>
        <v>No Usage</v>
      </c>
      <c r="AD1661" t="str">
        <f>IF(tbl_Customers[[#This Row],[total_day_minutes]]&lt;=150,"Low Usage", IF(tbl_Customers[[#This Row],[total_day_minutes]]&lt;=200,"Medium Usage", IF(tbl_Customers[[#This Row],[total_day_minutes]]&lt;=250,"High Usage","Very High Usage")))</f>
        <v>Low Usage</v>
      </c>
      <c r="AE1661" t="str">
        <f>IF(tbl_Customers[[#This Row],[total_intl_calls]]&lt;=5,"Low Calls", IF(tbl_Customers[[#This Row],[total_intl_calls]]&lt;=10, "Medium Calls", "High Calls"))</f>
        <v>Low Calls</v>
      </c>
      <c r="AF16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61" s="36" t="str">
        <f>IF(tbl_Customers[[#This Row],[Churn_Risk_Score]]&gt;=10,"High Risk", IF(tbl_Customers[[#This Row],[Churn_Risk_Score]]&gt;=5,"Medium Risk","Low Risk"))</f>
        <v>Low Risk</v>
      </c>
    </row>
    <row r="1662" spans="1:33" x14ac:dyDescent="0.35">
      <c r="A1662">
        <v>1661</v>
      </c>
      <c r="B1662" t="s">
        <v>36</v>
      </c>
      <c r="C1662">
        <v>60</v>
      </c>
      <c r="D1662" t="s">
        <v>28</v>
      </c>
      <c r="E1662" t="s">
        <v>22</v>
      </c>
      <c r="F1662" t="s">
        <v>23</v>
      </c>
      <c r="G1662">
        <v>31</v>
      </c>
      <c r="H1662">
        <v>191.8</v>
      </c>
      <c r="I1662">
        <v>75</v>
      </c>
      <c r="J1662">
        <v>32.61</v>
      </c>
      <c r="K1662">
        <v>267.8</v>
      </c>
      <c r="L1662">
        <v>135</v>
      </c>
      <c r="M1662">
        <v>22.76</v>
      </c>
      <c r="N1662">
        <v>200.5</v>
      </c>
      <c r="O1662">
        <v>62</v>
      </c>
      <c r="P1662">
        <v>9.02</v>
      </c>
      <c r="Q1662">
        <v>12.8</v>
      </c>
      <c r="R1662">
        <v>3</v>
      </c>
      <c r="S1662">
        <v>3.46</v>
      </c>
      <c r="T1662">
        <v>2</v>
      </c>
      <c r="U1662" t="s">
        <v>22</v>
      </c>
      <c r="V1662">
        <f>IF(tbl_Customers[[#This Row],[churn]] = "yes", 1, 0)</f>
        <v>0</v>
      </c>
      <c r="W1662" t="str">
        <f>IF(tbl_Customers[[#This Row],[number_customer_service_calls]] &lt;= 1, "0-1 Calls", IF(tbl_Customers[[#This Row],[number_customer_service_calls]] &lt;= 3, "2-3 Calls", IF(tbl_Customers[[#This Row],[number_customer_service_calls]] &lt;=5, "4-5 Calls", "6+ Calls")))</f>
        <v>2-3 Calls</v>
      </c>
      <c r="X1662" t="str">
        <f>IF(tbl_Customers[[#This Row],[account_length]] &lt;= 50, "0-50", IF(tbl_Customers[[#This Row],[account_length]] &lt;=100, "51-100", IF(tbl_Customers[[#This Row],[account_length]] &lt;= 150, "101-150", "151+")))</f>
        <v>51-100</v>
      </c>
      <c r="Y1662" t="str">
        <f>IF(tbl_Customers[[#This Row],[total_intl_charge]] &lt;= 3, "Low Charges", "High Charges")</f>
        <v>High Charges</v>
      </c>
      <c r="Z1662" t="str">
        <f>IF(tbl_Customers[[#This Row],[total_eve_calls]]&lt;=80,"Low Calls",
IF(tbl_Customers[[#This Row],[total_eve_calls]]&lt;=120,"Medium Calls","High Calls"))</f>
        <v>High Calls</v>
      </c>
      <c r="AA1662" t="str">
        <f>IF(tbl_Customers[[#This Row],[total_eve_charge]]&lt;=15,"Low Charges",
IF(tbl_Customers[[#This Row],[total_eve_charge]]&lt;=20,"Medium Charges","High Charges"))</f>
        <v>High Charges</v>
      </c>
      <c r="AB16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62" t="str">
        <f>IF(tbl_Customers[[#This Row],[number_vmail_messages]] = 0, "No Usage", IF(tbl_Customers[[#This Row],[number_vmail_messages]] &lt;= 20, "Low Usage", IF(tbl_Customers[[#This Row],[number_vmail_messages]] &lt;= 40, "Medium Usgae", "High Usage")))</f>
        <v>Medium Usgae</v>
      </c>
      <c r="AD1662" t="str">
        <f>IF(tbl_Customers[[#This Row],[total_day_minutes]]&lt;=150,"Low Usage", IF(tbl_Customers[[#This Row],[total_day_minutes]]&lt;=200,"Medium Usage", IF(tbl_Customers[[#This Row],[total_day_minutes]]&lt;=250,"High Usage","Very High Usage")))</f>
        <v>Medium Usage</v>
      </c>
      <c r="AE1662" t="str">
        <f>IF(tbl_Customers[[#This Row],[total_intl_calls]]&lt;=5,"Low Calls", IF(tbl_Customers[[#This Row],[total_intl_calls]]&lt;=10, "Medium Calls", "High Calls"))</f>
        <v>Low Calls</v>
      </c>
      <c r="AF16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62" s="36" t="str">
        <f>IF(tbl_Customers[[#This Row],[Churn_Risk_Score]]&gt;=10,"High Risk", IF(tbl_Customers[[#This Row],[Churn_Risk_Score]]&gt;=5,"Medium Risk","Low Risk"))</f>
        <v>Low Risk</v>
      </c>
    </row>
    <row r="1663" spans="1:33" x14ac:dyDescent="0.35">
      <c r="A1663">
        <v>1662</v>
      </c>
      <c r="B1663" t="s">
        <v>39</v>
      </c>
      <c r="C1663">
        <v>38</v>
      </c>
      <c r="D1663" t="s">
        <v>28</v>
      </c>
      <c r="E1663" t="s">
        <v>22</v>
      </c>
      <c r="F1663" t="s">
        <v>22</v>
      </c>
      <c r="G1663">
        <v>0</v>
      </c>
      <c r="H1663">
        <v>149</v>
      </c>
      <c r="I1663">
        <v>92</v>
      </c>
      <c r="J1663">
        <v>25.33</v>
      </c>
      <c r="K1663">
        <v>49.2</v>
      </c>
      <c r="L1663">
        <v>78</v>
      </c>
      <c r="M1663">
        <v>4.18</v>
      </c>
      <c r="N1663">
        <v>163.30000000000001</v>
      </c>
      <c r="O1663">
        <v>93</v>
      </c>
      <c r="P1663">
        <v>7.35</v>
      </c>
      <c r="Q1663">
        <v>13.9</v>
      </c>
      <c r="R1663">
        <v>11</v>
      </c>
      <c r="S1663">
        <v>3.75</v>
      </c>
      <c r="T1663">
        <v>0</v>
      </c>
      <c r="U1663" t="s">
        <v>22</v>
      </c>
      <c r="V1663">
        <f>IF(tbl_Customers[[#This Row],[churn]] = "yes", 1, 0)</f>
        <v>0</v>
      </c>
      <c r="W1663" t="str">
        <f>IF(tbl_Customers[[#This Row],[number_customer_service_calls]] &lt;= 1, "0-1 Calls", IF(tbl_Customers[[#This Row],[number_customer_service_calls]] &lt;= 3, "2-3 Calls", IF(tbl_Customers[[#This Row],[number_customer_service_calls]] &lt;=5, "4-5 Calls", "6+ Calls")))</f>
        <v>0-1 Calls</v>
      </c>
      <c r="X1663" t="str">
        <f>IF(tbl_Customers[[#This Row],[account_length]] &lt;= 50, "0-50", IF(tbl_Customers[[#This Row],[account_length]] &lt;=100, "51-100", IF(tbl_Customers[[#This Row],[account_length]] &lt;= 150, "101-150", "151+")))</f>
        <v>0-50</v>
      </c>
      <c r="Y1663" t="str">
        <f>IF(tbl_Customers[[#This Row],[total_intl_charge]] &lt;= 3, "Low Charges", "High Charges")</f>
        <v>High Charges</v>
      </c>
      <c r="Z1663" t="str">
        <f>IF(tbl_Customers[[#This Row],[total_eve_calls]]&lt;=80,"Low Calls",
IF(tbl_Customers[[#This Row],[total_eve_calls]]&lt;=120,"Medium Calls","High Calls"))</f>
        <v>Low Calls</v>
      </c>
      <c r="AA1663" t="str">
        <f>IF(tbl_Customers[[#This Row],[total_eve_charge]]&lt;=15,"Low Charges",
IF(tbl_Customers[[#This Row],[total_eve_charge]]&lt;=20,"Medium Charges","High Charges"))</f>
        <v>Low Charges</v>
      </c>
      <c r="AB16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3" t="str">
        <f>IF(tbl_Customers[[#This Row],[number_vmail_messages]] = 0, "No Usage", IF(tbl_Customers[[#This Row],[number_vmail_messages]] &lt;= 20, "Low Usage", IF(tbl_Customers[[#This Row],[number_vmail_messages]] &lt;= 40, "Medium Usgae", "High Usage")))</f>
        <v>No Usage</v>
      </c>
      <c r="AD1663" t="str">
        <f>IF(tbl_Customers[[#This Row],[total_day_minutes]]&lt;=150,"Low Usage", IF(tbl_Customers[[#This Row],[total_day_minutes]]&lt;=200,"Medium Usage", IF(tbl_Customers[[#This Row],[total_day_minutes]]&lt;=250,"High Usage","Very High Usage")))</f>
        <v>Low Usage</v>
      </c>
      <c r="AE1663" t="str">
        <f>IF(tbl_Customers[[#This Row],[total_intl_calls]]&lt;=5,"Low Calls", IF(tbl_Customers[[#This Row],[total_intl_calls]]&lt;=10, "Medium Calls", "High Calls"))</f>
        <v>High Calls</v>
      </c>
      <c r="AF16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63" s="36" t="str">
        <f>IF(tbl_Customers[[#This Row],[Churn_Risk_Score]]&gt;=10,"High Risk", IF(tbl_Customers[[#This Row],[Churn_Risk_Score]]&gt;=5,"Medium Risk","Low Risk"))</f>
        <v>Low Risk</v>
      </c>
    </row>
    <row r="1664" spans="1:33" x14ac:dyDescent="0.35">
      <c r="A1664">
        <v>1663</v>
      </c>
      <c r="B1664" t="s">
        <v>54</v>
      </c>
      <c r="C1664">
        <v>63</v>
      </c>
      <c r="D1664" t="s">
        <v>25</v>
      </c>
      <c r="E1664" t="s">
        <v>22</v>
      </c>
      <c r="F1664" t="s">
        <v>22</v>
      </c>
      <c r="G1664">
        <v>0</v>
      </c>
      <c r="H1664">
        <v>117.1</v>
      </c>
      <c r="I1664">
        <v>118</v>
      </c>
      <c r="J1664">
        <v>19.91</v>
      </c>
      <c r="K1664">
        <v>249.6</v>
      </c>
      <c r="L1664">
        <v>90</v>
      </c>
      <c r="M1664">
        <v>21.22</v>
      </c>
      <c r="N1664">
        <v>162.19999999999999</v>
      </c>
      <c r="O1664">
        <v>84</v>
      </c>
      <c r="P1664">
        <v>7.3</v>
      </c>
      <c r="Q1664">
        <v>11.1</v>
      </c>
      <c r="R1664">
        <v>4</v>
      </c>
      <c r="S1664">
        <v>3</v>
      </c>
      <c r="T1664">
        <v>3</v>
      </c>
      <c r="U1664" t="s">
        <v>22</v>
      </c>
      <c r="V1664">
        <f>IF(tbl_Customers[[#This Row],[churn]] = "yes", 1, 0)</f>
        <v>0</v>
      </c>
      <c r="W1664" t="str">
        <f>IF(tbl_Customers[[#This Row],[number_customer_service_calls]] &lt;= 1, "0-1 Calls", IF(tbl_Customers[[#This Row],[number_customer_service_calls]] &lt;= 3, "2-3 Calls", IF(tbl_Customers[[#This Row],[number_customer_service_calls]] &lt;=5, "4-5 Calls", "6+ Calls")))</f>
        <v>2-3 Calls</v>
      </c>
      <c r="X1664" t="str">
        <f>IF(tbl_Customers[[#This Row],[account_length]] &lt;= 50, "0-50", IF(tbl_Customers[[#This Row],[account_length]] &lt;=100, "51-100", IF(tbl_Customers[[#This Row],[account_length]] &lt;= 150, "101-150", "151+")))</f>
        <v>51-100</v>
      </c>
      <c r="Y1664" t="str">
        <f>IF(tbl_Customers[[#This Row],[total_intl_charge]] &lt;= 3, "Low Charges", "High Charges")</f>
        <v>Low Charges</v>
      </c>
      <c r="Z1664" t="str">
        <f>IF(tbl_Customers[[#This Row],[total_eve_calls]]&lt;=80,"Low Calls",
IF(tbl_Customers[[#This Row],[total_eve_calls]]&lt;=120,"Medium Calls","High Calls"))</f>
        <v>Medium Calls</v>
      </c>
      <c r="AA1664" t="str">
        <f>IF(tbl_Customers[[#This Row],[total_eve_charge]]&lt;=15,"Low Charges",
IF(tbl_Customers[[#This Row],[total_eve_charge]]&lt;=20,"Medium Charges","High Charges"))</f>
        <v>High Charges</v>
      </c>
      <c r="AB16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4" t="str">
        <f>IF(tbl_Customers[[#This Row],[number_vmail_messages]] = 0, "No Usage", IF(tbl_Customers[[#This Row],[number_vmail_messages]] &lt;= 20, "Low Usage", IF(tbl_Customers[[#This Row],[number_vmail_messages]] &lt;= 40, "Medium Usgae", "High Usage")))</f>
        <v>No Usage</v>
      </c>
      <c r="AD1664" t="str">
        <f>IF(tbl_Customers[[#This Row],[total_day_minutes]]&lt;=150,"Low Usage", IF(tbl_Customers[[#This Row],[total_day_minutes]]&lt;=200,"Medium Usage", IF(tbl_Customers[[#This Row],[total_day_minutes]]&lt;=250,"High Usage","Very High Usage")))</f>
        <v>Low Usage</v>
      </c>
      <c r="AE1664" t="str">
        <f>IF(tbl_Customers[[#This Row],[total_intl_calls]]&lt;=5,"Low Calls", IF(tbl_Customers[[#This Row],[total_intl_calls]]&lt;=10, "Medium Calls", "High Calls"))</f>
        <v>Low Calls</v>
      </c>
      <c r="AF16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4" s="36" t="str">
        <f>IF(tbl_Customers[[#This Row],[Churn_Risk_Score]]&gt;=10,"High Risk", IF(tbl_Customers[[#This Row],[Churn_Risk_Score]]&gt;=5,"Medium Risk","Low Risk"))</f>
        <v>Low Risk</v>
      </c>
    </row>
    <row r="1665" spans="1:33" x14ac:dyDescent="0.35">
      <c r="A1665">
        <v>1664</v>
      </c>
      <c r="B1665" t="s">
        <v>33</v>
      </c>
      <c r="C1665">
        <v>131</v>
      </c>
      <c r="D1665" t="s">
        <v>21</v>
      </c>
      <c r="E1665" t="s">
        <v>22</v>
      </c>
      <c r="F1665" t="s">
        <v>22</v>
      </c>
      <c r="G1665">
        <v>0</v>
      </c>
      <c r="H1665">
        <v>112.8</v>
      </c>
      <c r="I1665">
        <v>133</v>
      </c>
      <c r="J1665">
        <v>19.18</v>
      </c>
      <c r="K1665">
        <v>199.4</v>
      </c>
      <c r="L1665">
        <v>116</v>
      </c>
      <c r="M1665">
        <v>16.95</v>
      </c>
      <c r="N1665">
        <v>142.69999999999999</v>
      </c>
      <c r="O1665">
        <v>105</v>
      </c>
      <c r="P1665">
        <v>6.42</v>
      </c>
      <c r="Q1665">
        <v>10.1</v>
      </c>
      <c r="R1665">
        <v>5</v>
      </c>
      <c r="S1665">
        <v>2.73</v>
      </c>
      <c r="T1665">
        <v>0</v>
      </c>
      <c r="U1665" t="s">
        <v>22</v>
      </c>
      <c r="V1665">
        <f>IF(tbl_Customers[[#This Row],[churn]] = "yes", 1, 0)</f>
        <v>0</v>
      </c>
      <c r="W1665" t="str">
        <f>IF(tbl_Customers[[#This Row],[number_customer_service_calls]] &lt;= 1, "0-1 Calls", IF(tbl_Customers[[#This Row],[number_customer_service_calls]] &lt;= 3, "2-3 Calls", IF(tbl_Customers[[#This Row],[number_customer_service_calls]] &lt;=5, "4-5 Calls", "6+ Calls")))</f>
        <v>0-1 Calls</v>
      </c>
      <c r="X1665" t="str">
        <f>IF(tbl_Customers[[#This Row],[account_length]] &lt;= 50, "0-50", IF(tbl_Customers[[#This Row],[account_length]] &lt;=100, "51-100", IF(tbl_Customers[[#This Row],[account_length]] &lt;= 150, "101-150", "151+")))</f>
        <v>101-150</v>
      </c>
      <c r="Y1665" t="str">
        <f>IF(tbl_Customers[[#This Row],[total_intl_charge]] &lt;= 3, "Low Charges", "High Charges")</f>
        <v>Low Charges</v>
      </c>
      <c r="Z1665" t="str">
        <f>IF(tbl_Customers[[#This Row],[total_eve_calls]]&lt;=80,"Low Calls",
IF(tbl_Customers[[#This Row],[total_eve_calls]]&lt;=120,"Medium Calls","High Calls"))</f>
        <v>Medium Calls</v>
      </c>
      <c r="AA1665" t="str">
        <f>IF(tbl_Customers[[#This Row],[total_eve_charge]]&lt;=15,"Low Charges",
IF(tbl_Customers[[#This Row],[total_eve_charge]]&lt;=20,"Medium Charges","High Charges"))</f>
        <v>Medium Charges</v>
      </c>
      <c r="AB16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5" t="str">
        <f>IF(tbl_Customers[[#This Row],[number_vmail_messages]] = 0, "No Usage", IF(tbl_Customers[[#This Row],[number_vmail_messages]] &lt;= 20, "Low Usage", IF(tbl_Customers[[#This Row],[number_vmail_messages]] &lt;= 40, "Medium Usgae", "High Usage")))</f>
        <v>No Usage</v>
      </c>
      <c r="AD1665" t="str">
        <f>IF(tbl_Customers[[#This Row],[total_day_minutes]]&lt;=150,"Low Usage", IF(tbl_Customers[[#This Row],[total_day_minutes]]&lt;=200,"Medium Usage", IF(tbl_Customers[[#This Row],[total_day_minutes]]&lt;=250,"High Usage","Very High Usage")))</f>
        <v>Low Usage</v>
      </c>
      <c r="AE1665" t="str">
        <f>IF(tbl_Customers[[#This Row],[total_intl_calls]]&lt;=5,"Low Calls", IF(tbl_Customers[[#This Row],[total_intl_calls]]&lt;=10, "Medium Calls", "High Calls"))</f>
        <v>Low Calls</v>
      </c>
      <c r="AF16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5" s="36" t="str">
        <f>IF(tbl_Customers[[#This Row],[Churn_Risk_Score]]&gt;=10,"High Risk", IF(tbl_Customers[[#This Row],[Churn_Risk_Score]]&gt;=5,"Medium Risk","Low Risk"))</f>
        <v>Low Risk</v>
      </c>
    </row>
    <row r="1666" spans="1:33" x14ac:dyDescent="0.35">
      <c r="A1666">
        <v>1665</v>
      </c>
      <c r="B1666" t="s">
        <v>67</v>
      </c>
      <c r="C1666">
        <v>158</v>
      </c>
      <c r="D1666" t="s">
        <v>28</v>
      </c>
      <c r="E1666" t="s">
        <v>22</v>
      </c>
      <c r="F1666" t="s">
        <v>22</v>
      </c>
      <c r="G1666">
        <v>0</v>
      </c>
      <c r="H1666">
        <v>175.9</v>
      </c>
      <c r="I1666">
        <v>105</v>
      </c>
      <c r="J1666">
        <v>29.9</v>
      </c>
      <c r="K1666">
        <v>188.3</v>
      </c>
      <c r="L1666">
        <v>88</v>
      </c>
      <c r="M1666">
        <v>16.010000000000002</v>
      </c>
      <c r="N1666">
        <v>188.3</v>
      </c>
      <c r="O1666">
        <v>98</v>
      </c>
      <c r="P1666">
        <v>8.4700000000000006</v>
      </c>
      <c r="Q1666">
        <v>11</v>
      </c>
      <c r="R1666">
        <v>6</v>
      </c>
      <c r="S1666">
        <v>2.97</v>
      </c>
      <c r="T1666">
        <v>1</v>
      </c>
      <c r="U1666" t="s">
        <v>22</v>
      </c>
      <c r="V1666">
        <f>IF(tbl_Customers[[#This Row],[churn]] = "yes", 1, 0)</f>
        <v>0</v>
      </c>
      <c r="W1666" t="str">
        <f>IF(tbl_Customers[[#This Row],[number_customer_service_calls]] &lt;= 1, "0-1 Calls", IF(tbl_Customers[[#This Row],[number_customer_service_calls]] &lt;= 3, "2-3 Calls", IF(tbl_Customers[[#This Row],[number_customer_service_calls]] &lt;=5, "4-5 Calls", "6+ Calls")))</f>
        <v>0-1 Calls</v>
      </c>
      <c r="X1666" t="str">
        <f>IF(tbl_Customers[[#This Row],[account_length]] &lt;= 50, "0-50", IF(tbl_Customers[[#This Row],[account_length]] &lt;=100, "51-100", IF(tbl_Customers[[#This Row],[account_length]] &lt;= 150, "101-150", "151+")))</f>
        <v>151+</v>
      </c>
      <c r="Y1666" t="str">
        <f>IF(tbl_Customers[[#This Row],[total_intl_charge]] &lt;= 3, "Low Charges", "High Charges")</f>
        <v>Low Charges</v>
      </c>
      <c r="Z1666" t="str">
        <f>IF(tbl_Customers[[#This Row],[total_eve_calls]]&lt;=80,"Low Calls",
IF(tbl_Customers[[#This Row],[total_eve_calls]]&lt;=120,"Medium Calls","High Calls"))</f>
        <v>Medium Calls</v>
      </c>
      <c r="AA1666" t="str">
        <f>IF(tbl_Customers[[#This Row],[total_eve_charge]]&lt;=15,"Low Charges",
IF(tbl_Customers[[#This Row],[total_eve_charge]]&lt;=20,"Medium Charges","High Charges"))</f>
        <v>Medium Charges</v>
      </c>
      <c r="AB16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6" t="str">
        <f>IF(tbl_Customers[[#This Row],[number_vmail_messages]] = 0, "No Usage", IF(tbl_Customers[[#This Row],[number_vmail_messages]] &lt;= 20, "Low Usage", IF(tbl_Customers[[#This Row],[number_vmail_messages]] &lt;= 40, "Medium Usgae", "High Usage")))</f>
        <v>No Usage</v>
      </c>
      <c r="AD1666" t="str">
        <f>IF(tbl_Customers[[#This Row],[total_day_minutes]]&lt;=150,"Low Usage", IF(tbl_Customers[[#This Row],[total_day_minutes]]&lt;=200,"Medium Usage", IF(tbl_Customers[[#This Row],[total_day_minutes]]&lt;=250,"High Usage","Very High Usage")))</f>
        <v>Medium Usage</v>
      </c>
      <c r="AE1666" t="str">
        <f>IF(tbl_Customers[[#This Row],[total_intl_calls]]&lt;=5,"Low Calls", IF(tbl_Customers[[#This Row],[total_intl_calls]]&lt;=10, "Medium Calls", "High Calls"))</f>
        <v>Medium Calls</v>
      </c>
      <c r="AF16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6" s="36" t="str">
        <f>IF(tbl_Customers[[#This Row],[Churn_Risk_Score]]&gt;=10,"High Risk", IF(tbl_Customers[[#This Row],[Churn_Risk_Score]]&gt;=5,"Medium Risk","Low Risk"))</f>
        <v>Low Risk</v>
      </c>
    </row>
    <row r="1667" spans="1:33" x14ac:dyDescent="0.35">
      <c r="A1667">
        <v>1666</v>
      </c>
      <c r="B1667" t="s">
        <v>36</v>
      </c>
      <c r="C1667">
        <v>139</v>
      </c>
      <c r="D1667" t="s">
        <v>28</v>
      </c>
      <c r="E1667" t="s">
        <v>22</v>
      </c>
      <c r="F1667" t="s">
        <v>22</v>
      </c>
      <c r="G1667">
        <v>0</v>
      </c>
      <c r="H1667">
        <v>236.6</v>
      </c>
      <c r="I1667">
        <v>109</v>
      </c>
      <c r="J1667">
        <v>40.22</v>
      </c>
      <c r="K1667">
        <v>169.9</v>
      </c>
      <c r="L1667">
        <v>107</v>
      </c>
      <c r="M1667">
        <v>14.44</v>
      </c>
      <c r="N1667">
        <v>212.3</v>
      </c>
      <c r="O1667">
        <v>118</v>
      </c>
      <c r="P1667">
        <v>9.5500000000000007</v>
      </c>
      <c r="Q1667">
        <v>11.1</v>
      </c>
      <c r="R1667">
        <v>2</v>
      </c>
      <c r="S1667">
        <v>3</v>
      </c>
      <c r="T1667">
        <v>1</v>
      </c>
      <c r="U1667" t="s">
        <v>23</v>
      </c>
      <c r="V1667">
        <f>IF(tbl_Customers[[#This Row],[churn]] = "yes", 1, 0)</f>
        <v>1</v>
      </c>
      <c r="W1667" t="str">
        <f>IF(tbl_Customers[[#This Row],[number_customer_service_calls]] &lt;= 1, "0-1 Calls", IF(tbl_Customers[[#This Row],[number_customer_service_calls]] &lt;= 3, "2-3 Calls", IF(tbl_Customers[[#This Row],[number_customer_service_calls]] &lt;=5, "4-5 Calls", "6+ Calls")))</f>
        <v>0-1 Calls</v>
      </c>
      <c r="X1667" t="str">
        <f>IF(tbl_Customers[[#This Row],[account_length]] &lt;= 50, "0-50", IF(tbl_Customers[[#This Row],[account_length]] &lt;=100, "51-100", IF(tbl_Customers[[#This Row],[account_length]] &lt;= 150, "101-150", "151+")))</f>
        <v>101-150</v>
      </c>
      <c r="Y1667" t="str">
        <f>IF(tbl_Customers[[#This Row],[total_intl_charge]] &lt;= 3, "Low Charges", "High Charges")</f>
        <v>Low Charges</v>
      </c>
      <c r="Z1667" t="str">
        <f>IF(tbl_Customers[[#This Row],[total_eve_calls]]&lt;=80,"Low Calls",
IF(tbl_Customers[[#This Row],[total_eve_calls]]&lt;=120,"Medium Calls","High Calls"))</f>
        <v>Medium Calls</v>
      </c>
      <c r="AA1667" t="str">
        <f>IF(tbl_Customers[[#This Row],[total_eve_charge]]&lt;=15,"Low Charges",
IF(tbl_Customers[[#This Row],[total_eve_charge]]&lt;=20,"Medium Charges","High Charges"))</f>
        <v>Low Charges</v>
      </c>
      <c r="AB16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7" t="str">
        <f>IF(tbl_Customers[[#This Row],[number_vmail_messages]] = 0, "No Usage", IF(tbl_Customers[[#This Row],[number_vmail_messages]] &lt;= 20, "Low Usage", IF(tbl_Customers[[#This Row],[number_vmail_messages]] &lt;= 40, "Medium Usgae", "High Usage")))</f>
        <v>No Usage</v>
      </c>
      <c r="AD1667" t="str">
        <f>IF(tbl_Customers[[#This Row],[total_day_minutes]]&lt;=150,"Low Usage", IF(tbl_Customers[[#This Row],[total_day_minutes]]&lt;=200,"Medium Usage", IF(tbl_Customers[[#This Row],[total_day_minutes]]&lt;=250,"High Usage","Very High Usage")))</f>
        <v>High Usage</v>
      </c>
      <c r="AE1667" t="str">
        <f>IF(tbl_Customers[[#This Row],[total_intl_calls]]&lt;=5,"Low Calls", IF(tbl_Customers[[#This Row],[total_intl_calls]]&lt;=10, "Medium Calls", "High Calls"))</f>
        <v>Low Calls</v>
      </c>
      <c r="AF16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7" s="36" t="str">
        <f>IF(tbl_Customers[[#This Row],[Churn_Risk_Score]]&gt;=10,"High Risk", IF(tbl_Customers[[#This Row],[Churn_Risk_Score]]&gt;=5,"Medium Risk","Low Risk"))</f>
        <v>Low Risk</v>
      </c>
    </row>
    <row r="1668" spans="1:33" x14ac:dyDescent="0.35">
      <c r="A1668">
        <v>1667</v>
      </c>
      <c r="B1668" t="s">
        <v>69</v>
      </c>
      <c r="C1668">
        <v>77</v>
      </c>
      <c r="D1668" t="s">
        <v>21</v>
      </c>
      <c r="E1668" t="s">
        <v>22</v>
      </c>
      <c r="F1668" t="s">
        <v>22</v>
      </c>
      <c r="G1668">
        <v>0</v>
      </c>
      <c r="H1668">
        <v>169.4</v>
      </c>
      <c r="I1668">
        <v>102</v>
      </c>
      <c r="J1668">
        <v>28.8</v>
      </c>
      <c r="K1668">
        <v>184.9</v>
      </c>
      <c r="L1668">
        <v>144</v>
      </c>
      <c r="M1668">
        <v>15.72</v>
      </c>
      <c r="N1668">
        <v>234.3</v>
      </c>
      <c r="O1668">
        <v>89</v>
      </c>
      <c r="P1668">
        <v>10.54</v>
      </c>
      <c r="Q1668">
        <v>2</v>
      </c>
      <c r="R1668">
        <v>7</v>
      </c>
      <c r="S1668">
        <v>0.54</v>
      </c>
      <c r="T1668">
        <v>1</v>
      </c>
      <c r="U1668" t="s">
        <v>22</v>
      </c>
      <c r="V1668">
        <f>IF(tbl_Customers[[#This Row],[churn]] = "yes", 1, 0)</f>
        <v>0</v>
      </c>
      <c r="W1668" t="str">
        <f>IF(tbl_Customers[[#This Row],[number_customer_service_calls]] &lt;= 1, "0-1 Calls", IF(tbl_Customers[[#This Row],[number_customer_service_calls]] &lt;= 3, "2-3 Calls", IF(tbl_Customers[[#This Row],[number_customer_service_calls]] &lt;=5, "4-5 Calls", "6+ Calls")))</f>
        <v>0-1 Calls</v>
      </c>
      <c r="X1668" t="str">
        <f>IF(tbl_Customers[[#This Row],[account_length]] &lt;= 50, "0-50", IF(tbl_Customers[[#This Row],[account_length]] &lt;=100, "51-100", IF(tbl_Customers[[#This Row],[account_length]] &lt;= 150, "101-150", "151+")))</f>
        <v>51-100</v>
      </c>
      <c r="Y1668" t="str">
        <f>IF(tbl_Customers[[#This Row],[total_intl_charge]] &lt;= 3, "Low Charges", "High Charges")</f>
        <v>Low Charges</v>
      </c>
      <c r="Z1668" t="str">
        <f>IF(tbl_Customers[[#This Row],[total_eve_calls]]&lt;=80,"Low Calls",
IF(tbl_Customers[[#This Row],[total_eve_calls]]&lt;=120,"Medium Calls","High Calls"))</f>
        <v>High Calls</v>
      </c>
      <c r="AA1668" t="str">
        <f>IF(tbl_Customers[[#This Row],[total_eve_charge]]&lt;=15,"Low Charges",
IF(tbl_Customers[[#This Row],[total_eve_charge]]&lt;=20,"Medium Charges","High Charges"))</f>
        <v>Medium Charges</v>
      </c>
      <c r="AB16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68" t="str">
        <f>IF(tbl_Customers[[#This Row],[number_vmail_messages]] = 0, "No Usage", IF(tbl_Customers[[#This Row],[number_vmail_messages]] &lt;= 20, "Low Usage", IF(tbl_Customers[[#This Row],[number_vmail_messages]] &lt;= 40, "Medium Usgae", "High Usage")))</f>
        <v>No Usage</v>
      </c>
      <c r="AD1668" t="str">
        <f>IF(tbl_Customers[[#This Row],[total_day_minutes]]&lt;=150,"Low Usage", IF(tbl_Customers[[#This Row],[total_day_minutes]]&lt;=200,"Medium Usage", IF(tbl_Customers[[#This Row],[total_day_minutes]]&lt;=250,"High Usage","Very High Usage")))</f>
        <v>Medium Usage</v>
      </c>
      <c r="AE1668" t="str">
        <f>IF(tbl_Customers[[#This Row],[total_intl_calls]]&lt;=5,"Low Calls", IF(tbl_Customers[[#This Row],[total_intl_calls]]&lt;=10, "Medium Calls", "High Calls"))</f>
        <v>Medium Calls</v>
      </c>
      <c r="AF16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8" s="36" t="str">
        <f>IF(tbl_Customers[[#This Row],[Churn_Risk_Score]]&gt;=10,"High Risk", IF(tbl_Customers[[#This Row],[Churn_Risk_Score]]&gt;=5,"Medium Risk","Low Risk"))</f>
        <v>Low Risk</v>
      </c>
    </row>
    <row r="1669" spans="1:33" x14ac:dyDescent="0.35">
      <c r="A1669">
        <v>1668</v>
      </c>
      <c r="B1669" t="s">
        <v>51</v>
      </c>
      <c r="C1669">
        <v>140</v>
      </c>
      <c r="D1669" t="s">
        <v>21</v>
      </c>
      <c r="E1669" t="s">
        <v>22</v>
      </c>
      <c r="F1669" t="s">
        <v>22</v>
      </c>
      <c r="G1669">
        <v>0</v>
      </c>
      <c r="H1669">
        <v>129.6</v>
      </c>
      <c r="I1669">
        <v>79</v>
      </c>
      <c r="J1669">
        <v>22.03</v>
      </c>
      <c r="K1669">
        <v>246.2</v>
      </c>
      <c r="L1669">
        <v>99</v>
      </c>
      <c r="M1669">
        <v>20.93</v>
      </c>
      <c r="N1669">
        <v>172.1</v>
      </c>
      <c r="O1669">
        <v>124</v>
      </c>
      <c r="P1669">
        <v>7.74</v>
      </c>
      <c r="Q1669">
        <v>9.4</v>
      </c>
      <c r="R1669">
        <v>10</v>
      </c>
      <c r="S1669">
        <v>2.54</v>
      </c>
      <c r="T1669">
        <v>3</v>
      </c>
      <c r="U1669" t="s">
        <v>22</v>
      </c>
      <c r="V1669">
        <f>IF(tbl_Customers[[#This Row],[churn]] = "yes", 1, 0)</f>
        <v>0</v>
      </c>
      <c r="W1669" t="str">
        <f>IF(tbl_Customers[[#This Row],[number_customer_service_calls]] &lt;= 1, "0-1 Calls", IF(tbl_Customers[[#This Row],[number_customer_service_calls]] &lt;= 3, "2-3 Calls", IF(tbl_Customers[[#This Row],[number_customer_service_calls]] &lt;=5, "4-5 Calls", "6+ Calls")))</f>
        <v>2-3 Calls</v>
      </c>
      <c r="X1669" t="str">
        <f>IF(tbl_Customers[[#This Row],[account_length]] &lt;= 50, "0-50", IF(tbl_Customers[[#This Row],[account_length]] &lt;=100, "51-100", IF(tbl_Customers[[#This Row],[account_length]] &lt;= 150, "101-150", "151+")))</f>
        <v>101-150</v>
      </c>
      <c r="Y1669" t="str">
        <f>IF(tbl_Customers[[#This Row],[total_intl_charge]] &lt;= 3, "Low Charges", "High Charges")</f>
        <v>Low Charges</v>
      </c>
      <c r="Z1669" t="str">
        <f>IF(tbl_Customers[[#This Row],[total_eve_calls]]&lt;=80,"Low Calls",
IF(tbl_Customers[[#This Row],[total_eve_calls]]&lt;=120,"Medium Calls","High Calls"))</f>
        <v>Medium Calls</v>
      </c>
      <c r="AA1669" t="str">
        <f>IF(tbl_Customers[[#This Row],[total_eve_charge]]&lt;=15,"Low Charges",
IF(tbl_Customers[[#This Row],[total_eve_charge]]&lt;=20,"Medium Charges","High Charges"))</f>
        <v>High Charges</v>
      </c>
      <c r="AB16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69" t="str">
        <f>IF(tbl_Customers[[#This Row],[number_vmail_messages]] = 0, "No Usage", IF(tbl_Customers[[#This Row],[number_vmail_messages]] &lt;= 20, "Low Usage", IF(tbl_Customers[[#This Row],[number_vmail_messages]] &lt;= 40, "Medium Usgae", "High Usage")))</f>
        <v>No Usage</v>
      </c>
      <c r="AD1669" t="str">
        <f>IF(tbl_Customers[[#This Row],[total_day_minutes]]&lt;=150,"Low Usage", IF(tbl_Customers[[#This Row],[total_day_minutes]]&lt;=200,"Medium Usage", IF(tbl_Customers[[#This Row],[total_day_minutes]]&lt;=250,"High Usage","Very High Usage")))</f>
        <v>Low Usage</v>
      </c>
      <c r="AE1669" t="str">
        <f>IF(tbl_Customers[[#This Row],[total_intl_calls]]&lt;=5,"Low Calls", IF(tbl_Customers[[#This Row],[total_intl_calls]]&lt;=10, "Medium Calls", "High Calls"))</f>
        <v>Medium Calls</v>
      </c>
      <c r="AF16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9" s="36" t="str">
        <f>IF(tbl_Customers[[#This Row],[Churn_Risk_Score]]&gt;=10,"High Risk", IF(tbl_Customers[[#This Row],[Churn_Risk_Score]]&gt;=5,"Medium Risk","Low Risk"))</f>
        <v>Low Risk</v>
      </c>
    </row>
    <row r="1670" spans="1:33" x14ac:dyDescent="0.35">
      <c r="A1670">
        <v>1669</v>
      </c>
      <c r="B1670" t="s">
        <v>57</v>
      </c>
      <c r="C1670">
        <v>52</v>
      </c>
      <c r="D1670" t="s">
        <v>28</v>
      </c>
      <c r="E1670" t="s">
        <v>22</v>
      </c>
      <c r="F1670" t="s">
        <v>23</v>
      </c>
      <c r="G1670">
        <v>20</v>
      </c>
      <c r="H1670">
        <v>133.30000000000001</v>
      </c>
      <c r="I1670">
        <v>63</v>
      </c>
      <c r="J1670">
        <v>22.66</v>
      </c>
      <c r="K1670">
        <v>184.1</v>
      </c>
      <c r="L1670">
        <v>123</v>
      </c>
      <c r="M1670">
        <v>15.65</v>
      </c>
      <c r="N1670">
        <v>272.89999999999998</v>
      </c>
      <c r="O1670">
        <v>107</v>
      </c>
      <c r="P1670">
        <v>12.28</v>
      </c>
      <c r="Q1670">
        <v>13.5</v>
      </c>
      <c r="R1670">
        <v>2</v>
      </c>
      <c r="S1670">
        <v>3.65</v>
      </c>
      <c r="T1670">
        <v>1</v>
      </c>
      <c r="U1670" t="s">
        <v>22</v>
      </c>
      <c r="V1670">
        <f>IF(tbl_Customers[[#This Row],[churn]] = "yes", 1, 0)</f>
        <v>0</v>
      </c>
      <c r="W1670" t="str">
        <f>IF(tbl_Customers[[#This Row],[number_customer_service_calls]] &lt;= 1, "0-1 Calls", IF(tbl_Customers[[#This Row],[number_customer_service_calls]] &lt;= 3, "2-3 Calls", IF(tbl_Customers[[#This Row],[number_customer_service_calls]] &lt;=5, "4-5 Calls", "6+ Calls")))</f>
        <v>0-1 Calls</v>
      </c>
      <c r="X1670" t="str">
        <f>IF(tbl_Customers[[#This Row],[account_length]] &lt;= 50, "0-50", IF(tbl_Customers[[#This Row],[account_length]] &lt;=100, "51-100", IF(tbl_Customers[[#This Row],[account_length]] &lt;= 150, "101-150", "151+")))</f>
        <v>51-100</v>
      </c>
      <c r="Y1670" t="str">
        <f>IF(tbl_Customers[[#This Row],[total_intl_charge]] &lt;= 3, "Low Charges", "High Charges")</f>
        <v>High Charges</v>
      </c>
      <c r="Z1670" t="str">
        <f>IF(tbl_Customers[[#This Row],[total_eve_calls]]&lt;=80,"Low Calls",
IF(tbl_Customers[[#This Row],[total_eve_calls]]&lt;=120,"Medium Calls","High Calls"))</f>
        <v>High Calls</v>
      </c>
      <c r="AA1670" t="str">
        <f>IF(tbl_Customers[[#This Row],[total_eve_charge]]&lt;=15,"Low Charges",
IF(tbl_Customers[[#This Row],[total_eve_charge]]&lt;=20,"Medium Charges","High Charges"))</f>
        <v>Medium Charges</v>
      </c>
      <c r="AB16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0" t="str">
        <f>IF(tbl_Customers[[#This Row],[number_vmail_messages]] = 0, "No Usage", IF(tbl_Customers[[#This Row],[number_vmail_messages]] &lt;= 20, "Low Usage", IF(tbl_Customers[[#This Row],[number_vmail_messages]] &lt;= 40, "Medium Usgae", "High Usage")))</f>
        <v>Low Usage</v>
      </c>
      <c r="AD1670" t="str">
        <f>IF(tbl_Customers[[#This Row],[total_day_minutes]]&lt;=150,"Low Usage", IF(tbl_Customers[[#This Row],[total_day_minutes]]&lt;=200,"Medium Usage", IF(tbl_Customers[[#This Row],[total_day_minutes]]&lt;=250,"High Usage","Very High Usage")))</f>
        <v>Low Usage</v>
      </c>
      <c r="AE1670" t="str">
        <f>IF(tbl_Customers[[#This Row],[total_intl_calls]]&lt;=5,"Low Calls", IF(tbl_Customers[[#This Row],[total_intl_calls]]&lt;=10, "Medium Calls", "High Calls"))</f>
        <v>Low Calls</v>
      </c>
      <c r="AF16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70" s="36" t="str">
        <f>IF(tbl_Customers[[#This Row],[Churn_Risk_Score]]&gt;=10,"High Risk", IF(tbl_Customers[[#This Row],[Churn_Risk_Score]]&gt;=5,"Medium Risk","Low Risk"))</f>
        <v>Low Risk</v>
      </c>
    </row>
    <row r="1671" spans="1:33" x14ac:dyDescent="0.35">
      <c r="A1671">
        <v>1670</v>
      </c>
      <c r="B1671" t="s">
        <v>38</v>
      </c>
      <c r="C1671">
        <v>103</v>
      </c>
      <c r="D1671" t="s">
        <v>28</v>
      </c>
      <c r="E1671" t="s">
        <v>22</v>
      </c>
      <c r="F1671" t="s">
        <v>22</v>
      </c>
      <c r="G1671">
        <v>0</v>
      </c>
      <c r="H1671">
        <v>167.8</v>
      </c>
      <c r="I1671">
        <v>121</v>
      </c>
      <c r="J1671">
        <v>28.53</v>
      </c>
      <c r="K1671">
        <v>212.9</v>
      </c>
      <c r="L1671">
        <v>123</v>
      </c>
      <c r="M1671">
        <v>18.100000000000001</v>
      </c>
      <c r="N1671">
        <v>208.2</v>
      </c>
      <c r="O1671">
        <v>73</v>
      </c>
      <c r="P1671">
        <v>9.3699999999999992</v>
      </c>
      <c r="Q1671">
        <v>13</v>
      </c>
      <c r="R1671">
        <v>3</v>
      </c>
      <c r="S1671">
        <v>3.51</v>
      </c>
      <c r="T1671">
        <v>5</v>
      </c>
      <c r="U1671" t="s">
        <v>22</v>
      </c>
      <c r="V1671">
        <f>IF(tbl_Customers[[#This Row],[churn]] = "yes", 1, 0)</f>
        <v>0</v>
      </c>
      <c r="W1671" t="str">
        <f>IF(tbl_Customers[[#This Row],[number_customer_service_calls]] &lt;= 1, "0-1 Calls", IF(tbl_Customers[[#This Row],[number_customer_service_calls]] &lt;= 3, "2-3 Calls", IF(tbl_Customers[[#This Row],[number_customer_service_calls]] &lt;=5, "4-5 Calls", "6+ Calls")))</f>
        <v>4-5 Calls</v>
      </c>
      <c r="X1671" t="str">
        <f>IF(tbl_Customers[[#This Row],[account_length]] &lt;= 50, "0-50", IF(tbl_Customers[[#This Row],[account_length]] &lt;=100, "51-100", IF(tbl_Customers[[#This Row],[account_length]] &lt;= 150, "101-150", "151+")))</f>
        <v>101-150</v>
      </c>
      <c r="Y1671" t="str">
        <f>IF(tbl_Customers[[#This Row],[total_intl_charge]] &lt;= 3, "Low Charges", "High Charges")</f>
        <v>High Charges</v>
      </c>
      <c r="Z1671" t="str">
        <f>IF(tbl_Customers[[#This Row],[total_eve_calls]]&lt;=80,"Low Calls",
IF(tbl_Customers[[#This Row],[total_eve_calls]]&lt;=120,"Medium Calls","High Calls"))</f>
        <v>High Calls</v>
      </c>
      <c r="AA1671" t="str">
        <f>IF(tbl_Customers[[#This Row],[total_eve_charge]]&lt;=15,"Low Charges",
IF(tbl_Customers[[#This Row],[total_eve_charge]]&lt;=20,"Medium Charges","High Charges"))</f>
        <v>Medium Charges</v>
      </c>
      <c r="AB16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1" t="str">
        <f>IF(tbl_Customers[[#This Row],[number_vmail_messages]] = 0, "No Usage", IF(tbl_Customers[[#This Row],[number_vmail_messages]] &lt;= 20, "Low Usage", IF(tbl_Customers[[#This Row],[number_vmail_messages]] &lt;= 40, "Medium Usgae", "High Usage")))</f>
        <v>No Usage</v>
      </c>
      <c r="AD1671" t="str">
        <f>IF(tbl_Customers[[#This Row],[total_day_minutes]]&lt;=150,"Low Usage", IF(tbl_Customers[[#This Row],[total_day_minutes]]&lt;=200,"Medium Usage", IF(tbl_Customers[[#This Row],[total_day_minutes]]&lt;=250,"High Usage","Very High Usage")))</f>
        <v>Medium Usage</v>
      </c>
      <c r="AE1671" t="str">
        <f>IF(tbl_Customers[[#This Row],[total_intl_calls]]&lt;=5,"Low Calls", IF(tbl_Customers[[#This Row],[total_intl_calls]]&lt;=10, "Medium Calls", "High Calls"))</f>
        <v>Low Calls</v>
      </c>
      <c r="AF16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71" s="36" t="str">
        <f>IF(tbl_Customers[[#This Row],[Churn_Risk_Score]]&gt;=10,"High Risk", IF(tbl_Customers[[#This Row],[Churn_Risk_Score]]&gt;=5,"Medium Risk","Low Risk"))</f>
        <v>Medium Risk</v>
      </c>
    </row>
    <row r="1672" spans="1:33" x14ac:dyDescent="0.35">
      <c r="A1672">
        <v>1671</v>
      </c>
      <c r="B1672" t="s">
        <v>70</v>
      </c>
      <c r="C1672">
        <v>74</v>
      </c>
      <c r="D1672" t="s">
        <v>21</v>
      </c>
      <c r="E1672" t="s">
        <v>22</v>
      </c>
      <c r="F1672" t="s">
        <v>23</v>
      </c>
      <c r="G1672">
        <v>32</v>
      </c>
      <c r="H1672">
        <v>174.6</v>
      </c>
      <c r="I1672">
        <v>107</v>
      </c>
      <c r="J1672">
        <v>29.68</v>
      </c>
      <c r="K1672">
        <v>310.60000000000002</v>
      </c>
      <c r="L1672">
        <v>115</v>
      </c>
      <c r="M1672">
        <v>26.4</v>
      </c>
      <c r="N1672">
        <v>234.7</v>
      </c>
      <c r="O1672">
        <v>92</v>
      </c>
      <c r="P1672">
        <v>10.56</v>
      </c>
      <c r="Q1672">
        <v>9</v>
      </c>
      <c r="R1672">
        <v>4</v>
      </c>
      <c r="S1672">
        <v>2.4300000000000002</v>
      </c>
      <c r="T1672">
        <v>1</v>
      </c>
      <c r="U1672" t="s">
        <v>22</v>
      </c>
      <c r="V1672">
        <f>IF(tbl_Customers[[#This Row],[churn]] = "yes", 1, 0)</f>
        <v>0</v>
      </c>
      <c r="W1672" t="str">
        <f>IF(tbl_Customers[[#This Row],[number_customer_service_calls]] &lt;= 1, "0-1 Calls", IF(tbl_Customers[[#This Row],[number_customer_service_calls]] &lt;= 3, "2-3 Calls", IF(tbl_Customers[[#This Row],[number_customer_service_calls]] &lt;=5, "4-5 Calls", "6+ Calls")))</f>
        <v>0-1 Calls</v>
      </c>
      <c r="X1672" t="str">
        <f>IF(tbl_Customers[[#This Row],[account_length]] &lt;= 50, "0-50", IF(tbl_Customers[[#This Row],[account_length]] &lt;=100, "51-100", IF(tbl_Customers[[#This Row],[account_length]] &lt;= 150, "101-150", "151+")))</f>
        <v>51-100</v>
      </c>
      <c r="Y1672" t="str">
        <f>IF(tbl_Customers[[#This Row],[total_intl_charge]] &lt;= 3, "Low Charges", "High Charges")</f>
        <v>Low Charges</v>
      </c>
      <c r="Z1672" t="str">
        <f>IF(tbl_Customers[[#This Row],[total_eve_calls]]&lt;=80,"Low Calls",
IF(tbl_Customers[[#This Row],[total_eve_calls]]&lt;=120,"Medium Calls","High Calls"))</f>
        <v>Medium Calls</v>
      </c>
      <c r="AA1672" t="str">
        <f>IF(tbl_Customers[[#This Row],[total_eve_charge]]&lt;=15,"Low Charges",
IF(tbl_Customers[[#This Row],[total_eve_charge]]&lt;=20,"Medium Charges","High Charges"))</f>
        <v>High Charges</v>
      </c>
      <c r="AB16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2" t="str">
        <f>IF(tbl_Customers[[#This Row],[number_vmail_messages]] = 0, "No Usage", IF(tbl_Customers[[#This Row],[number_vmail_messages]] &lt;= 20, "Low Usage", IF(tbl_Customers[[#This Row],[number_vmail_messages]] &lt;= 40, "Medium Usgae", "High Usage")))</f>
        <v>Medium Usgae</v>
      </c>
      <c r="AD1672" t="str">
        <f>IF(tbl_Customers[[#This Row],[total_day_minutes]]&lt;=150,"Low Usage", IF(tbl_Customers[[#This Row],[total_day_minutes]]&lt;=200,"Medium Usage", IF(tbl_Customers[[#This Row],[total_day_minutes]]&lt;=250,"High Usage","Very High Usage")))</f>
        <v>Medium Usage</v>
      </c>
      <c r="AE1672" t="str">
        <f>IF(tbl_Customers[[#This Row],[total_intl_calls]]&lt;=5,"Low Calls", IF(tbl_Customers[[#This Row],[total_intl_calls]]&lt;=10, "Medium Calls", "High Calls"))</f>
        <v>Low Calls</v>
      </c>
      <c r="AF16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72" s="36" t="str">
        <f>IF(tbl_Customers[[#This Row],[Churn_Risk_Score]]&gt;=10,"High Risk", IF(tbl_Customers[[#This Row],[Churn_Risk_Score]]&gt;=5,"Medium Risk","Low Risk"))</f>
        <v>Low Risk</v>
      </c>
    </row>
    <row r="1673" spans="1:33" x14ac:dyDescent="0.35">
      <c r="A1673">
        <v>1672</v>
      </c>
      <c r="B1673" t="s">
        <v>75</v>
      </c>
      <c r="C1673">
        <v>124</v>
      </c>
      <c r="D1673" t="s">
        <v>21</v>
      </c>
      <c r="E1673" t="s">
        <v>22</v>
      </c>
      <c r="F1673" t="s">
        <v>22</v>
      </c>
      <c r="G1673">
        <v>0</v>
      </c>
      <c r="H1673">
        <v>150.30000000000001</v>
      </c>
      <c r="I1673">
        <v>101</v>
      </c>
      <c r="J1673">
        <v>25.55</v>
      </c>
      <c r="K1673">
        <v>255.9</v>
      </c>
      <c r="L1673">
        <v>112</v>
      </c>
      <c r="M1673">
        <v>21.75</v>
      </c>
      <c r="N1673">
        <v>136.69999999999999</v>
      </c>
      <c r="O1673">
        <v>62</v>
      </c>
      <c r="P1673">
        <v>6.15</v>
      </c>
      <c r="Q1673">
        <v>12.5</v>
      </c>
      <c r="R1673">
        <v>4</v>
      </c>
      <c r="S1673">
        <v>3.38</v>
      </c>
      <c r="T1673">
        <v>2</v>
      </c>
      <c r="U1673" t="s">
        <v>22</v>
      </c>
      <c r="V1673">
        <f>IF(tbl_Customers[[#This Row],[churn]] = "yes", 1, 0)</f>
        <v>0</v>
      </c>
      <c r="W1673" t="str">
        <f>IF(tbl_Customers[[#This Row],[number_customer_service_calls]] &lt;= 1, "0-1 Calls", IF(tbl_Customers[[#This Row],[number_customer_service_calls]] &lt;= 3, "2-3 Calls", IF(tbl_Customers[[#This Row],[number_customer_service_calls]] &lt;=5, "4-5 Calls", "6+ Calls")))</f>
        <v>2-3 Calls</v>
      </c>
      <c r="X1673" t="str">
        <f>IF(tbl_Customers[[#This Row],[account_length]] &lt;= 50, "0-50", IF(tbl_Customers[[#This Row],[account_length]] &lt;=100, "51-100", IF(tbl_Customers[[#This Row],[account_length]] &lt;= 150, "101-150", "151+")))</f>
        <v>101-150</v>
      </c>
      <c r="Y1673" t="str">
        <f>IF(tbl_Customers[[#This Row],[total_intl_charge]] &lt;= 3, "Low Charges", "High Charges")</f>
        <v>High Charges</v>
      </c>
      <c r="Z1673" t="str">
        <f>IF(tbl_Customers[[#This Row],[total_eve_calls]]&lt;=80,"Low Calls",
IF(tbl_Customers[[#This Row],[total_eve_calls]]&lt;=120,"Medium Calls","High Calls"))</f>
        <v>Medium Calls</v>
      </c>
      <c r="AA1673" t="str">
        <f>IF(tbl_Customers[[#This Row],[total_eve_charge]]&lt;=15,"Low Charges",
IF(tbl_Customers[[#This Row],[total_eve_charge]]&lt;=20,"Medium Charges","High Charges"))</f>
        <v>High Charges</v>
      </c>
      <c r="AB16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3" t="str">
        <f>IF(tbl_Customers[[#This Row],[number_vmail_messages]] = 0, "No Usage", IF(tbl_Customers[[#This Row],[number_vmail_messages]] &lt;= 20, "Low Usage", IF(tbl_Customers[[#This Row],[number_vmail_messages]] &lt;= 40, "Medium Usgae", "High Usage")))</f>
        <v>No Usage</v>
      </c>
      <c r="AD1673" t="str">
        <f>IF(tbl_Customers[[#This Row],[total_day_minutes]]&lt;=150,"Low Usage", IF(tbl_Customers[[#This Row],[total_day_minutes]]&lt;=200,"Medium Usage", IF(tbl_Customers[[#This Row],[total_day_minutes]]&lt;=250,"High Usage","Very High Usage")))</f>
        <v>Medium Usage</v>
      </c>
      <c r="AE1673" t="str">
        <f>IF(tbl_Customers[[#This Row],[total_intl_calls]]&lt;=5,"Low Calls", IF(tbl_Customers[[#This Row],[total_intl_calls]]&lt;=10, "Medium Calls", "High Calls"))</f>
        <v>Low Calls</v>
      </c>
      <c r="AF16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73" s="36" t="str">
        <f>IF(tbl_Customers[[#This Row],[Churn_Risk_Score]]&gt;=10,"High Risk", IF(tbl_Customers[[#This Row],[Churn_Risk_Score]]&gt;=5,"Medium Risk","Low Risk"))</f>
        <v>Low Risk</v>
      </c>
    </row>
    <row r="1674" spans="1:33" x14ac:dyDescent="0.35">
      <c r="A1674">
        <v>1673</v>
      </c>
      <c r="B1674" t="s">
        <v>41</v>
      </c>
      <c r="C1674">
        <v>85</v>
      </c>
      <c r="D1674" t="s">
        <v>28</v>
      </c>
      <c r="E1674" t="s">
        <v>22</v>
      </c>
      <c r="F1674" t="s">
        <v>23</v>
      </c>
      <c r="G1674">
        <v>21</v>
      </c>
      <c r="H1674">
        <v>283.2</v>
      </c>
      <c r="I1674">
        <v>110</v>
      </c>
      <c r="J1674">
        <v>48.14</v>
      </c>
      <c r="K1674">
        <v>239.7</v>
      </c>
      <c r="L1674">
        <v>108</v>
      </c>
      <c r="M1674">
        <v>20.37</v>
      </c>
      <c r="N1674">
        <v>149.5</v>
      </c>
      <c r="O1674">
        <v>80</v>
      </c>
      <c r="P1674">
        <v>6.73</v>
      </c>
      <c r="Q1674">
        <v>6.3</v>
      </c>
      <c r="R1674">
        <v>1</v>
      </c>
      <c r="S1674">
        <v>1.7</v>
      </c>
      <c r="T1674">
        <v>5</v>
      </c>
      <c r="U1674" t="s">
        <v>22</v>
      </c>
      <c r="V1674">
        <f>IF(tbl_Customers[[#This Row],[churn]] = "yes", 1, 0)</f>
        <v>0</v>
      </c>
      <c r="W1674" t="str">
        <f>IF(tbl_Customers[[#This Row],[number_customer_service_calls]] &lt;= 1, "0-1 Calls", IF(tbl_Customers[[#This Row],[number_customer_service_calls]] &lt;= 3, "2-3 Calls", IF(tbl_Customers[[#This Row],[number_customer_service_calls]] &lt;=5, "4-5 Calls", "6+ Calls")))</f>
        <v>4-5 Calls</v>
      </c>
      <c r="X1674" t="str">
        <f>IF(tbl_Customers[[#This Row],[account_length]] &lt;= 50, "0-50", IF(tbl_Customers[[#This Row],[account_length]] &lt;=100, "51-100", IF(tbl_Customers[[#This Row],[account_length]] &lt;= 150, "101-150", "151+")))</f>
        <v>51-100</v>
      </c>
      <c r="Y1674" t="str">
        <f>IF(tbl_Customers[[#This Row],[total_intl_charge]] &lt;= 3, "Low Charges", "High Charges")</f>
        <v>Low Charges</v>
      </c>
      <c r="Z1674" t="str">
        <f>IF(tbl_Customers[[#This Row],[total_eve_calls]]&lt;=80,"Low Calls",
IF(tbl_Customers[[#This Row],[total_eve_calls]]&lt;=120,"Medium Calls","High Calls"))</f>
        <v>Medium Calls</v>
      </c>
      <c r="AA1674" t="str">
        <f>IF(tbl_Customers[[#This Row],[total_eve_charge]]&lt;=15,"Low Charges",
IF(tbl_Customers[[#This Row],[total_eve_charge]]&lt;=20,"Medium Charges","High Charges"))</f>
        <v>High Charges</v>
      </c>
      <c r="AB16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74" t="str">
        <f>IF(tbl_Customers[[#This Row],[number_vmail_messages]] = 0, "No Usage", IF(tbl_Customers[[#This Row],[number_vmail_messages]] &lt;= 20, "Low Usage", IF(tbl_Customers[[#This Row],[number_vmail_messages]] &lt;= 40, "Medium Usgae", "High Usage")))</f>
        <v>Medium Usgae</v>
      </c>
      <c r="AD1674" t="str">
        <f>IF(tbl_Customers[[#This Row],[total_day_minutes]]&lt;=150,"Low Usage", IF(tbl_Customers[[#This Row],[total_day_minutes]]&lt;=200,"Medium Usage", IF(tbl_Customers[[#This Row],[total_day_minutes]]&lt;=250,"High Usage","Very High Usage")))</f>
        <v>Very High Usage</v>
      </c>
      <c r="AE1674" t="str">
        <f>IF(tbl_Customers[[#This Row],[total_intl_calls]]&lt;=5,"Low Calls", IF(tbl_Customers[[#This Row],[total_intl_calls]]&lt;=10, "Medium Calls", "High Calls"))</f>
        <v>Low Calls</v>
      </c>
      <c r="AF16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74" s="36" t="str">
        <f>IF(tbl_Customers[[#This Row],[Churn_Risk_Score]]&gt;=10,"High Risk", IF(tbl_Customers[[#This Row],[Churn_Risk_Score]]&gt;=5,"Medium Risk","Low Risk"))</f>
        <v>Medium Risk</v>
      </c>
    </row>
    <row r="1675" spans="1:33" x14ac:dyDescent="0.35">
      <c r="A1675">
        <v>1674</v>
      </c>
      <c r="B1675" t="s">
        <v>65</v>
      </c>
      <c r="C1675">
        <v>113</v>
      </c>
      <c r="D1675" t="s">
        <v>25</v>
      </c>
      <c r="E1675" t="s">
        <v>22</v>
      </c>
      <c r="F1675" t="s">
        <v>23</v>
      </c>
      <c r="G1675">
        <v>20</v>
      </c>
      <c r="H1675">
        <v>157.80000000000001</v>
      </c>
      <c r="I1675">
        <v>83</v>
      </c>
      <c r="J1675">
        <v>26.83</v>
      </c>
      <c r="K1675">
        <v>161.5</v>
      </c>
      <c r="L1675">
        <v>56</v>
      </c>
      <c r="M1675">
        <v>13.73</v>
      </c>
      <c r="N1675">
        <v>271.5</v>
      </c>
      <c r="O1675">
        <v>100</v>
      </c>
      <c r="P1675">
        <v>12.22</v>
      </c>
      <c r="Q1675">
        <v>8.6999999999999993</v>
      </c>
      <c r="R1675">
        <v>2</v>
      </c>
      <c r="S1675">
        <v>2.35</v>
      </c>
      <c r="T1675">
        <v>5</v>
      </c>
      <c r="U1675" t="s">
        <v>23</v>
      </c>
      <c r="V1675">
        <f>IF(tbl_Customers[[#This Row],[churn]] = "yes", 1, 0)</f>
        <v>1</v>
      </c>
      <c r="W1675" t="str">
        <f>IF(tbl_Customers[[#This Row],[number_customer_service_calls]] &lt;= 1, "0-1 Calls", IF(tbl_Customers[[#This Row],[number_customer_service_calls]] &lt;= 3, "2-3 Calls", IF(tbl_Customers[[#This Row],[number_customer_service_calls]] &lt;=5, "4-5 Calls", "6+ Calls")))</f>
        <v>4-5 Calls</v>
      </c>
      <c r="X1675" t="str">
        <f>IF(tbl_Customers[[#This Row],[account_length]] &lt;= 50, "0-50", IF(tbl_Customers[[#This Row],[account_length]] &lt;=100, "51-100", IF(tbl_Customers[[#This Row],[account_length]] &lt;= 150, "101-150", "151+")))</f>
        <v>101-150</v>
      </c>
      <c r="Y1675" t="str">
        <f>IF(tbl_Customers[[#This Row],[total_intl_charge]] &lt;= 3, "Low Charges", "High Charges")</f>
        <v>Low Charges</v>
      </c>
      <c r="Z1675" t="str">
        <f>IF(tbl_Customers[[#This Row],[total_eve_calls]]&lt;=80,"Low Calls",
IF(tbl_Customers[[#This Row],[total_eve_calls]]&lt;=120,"Medium Calls","High Calls"))</f>
        <v>Low Calls</v>
      </c>
      <c r="AA1675" t="str">
        <f>IF(tbl_Customers[[#This Row],[total_eve_charge]]&lt;=15,"Low Charges",
IF(tbl_Customers[[#This Row],[total_eve_charge]]&lt;=20,"Medium Charges","High Charges"))</f>
        <v>Low Charges</v>
      </c>
      <c r="AB16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5" t="str">
        <f>IF(tbl_Customers[[#This Row],[number_vmail_messages]] = 0, "No Usage", IF(tbl_Customers[[#This Row],[number_vmail_messages]] &lt;= 20, "Low Usage", IF(tbl_Customers[[#This Row],[number_vmail_messages]] &lt;= 40, "Medium Usgae", "High Usage")))</f>
        <v>Low Usage</v>
      </c>
      <c r="AD1675" t="str">
        <f>IF(tbl_Customers[[#This Row],[total_day_minutes]]&lt;=150,"Low Usage", IF(tbl_Customers[[#This Row],[total_day_minutes]]&lt;=200,"Medium Usage", IF(tbl_Customers[[#This Row],[total_day_minutes]]&lt;=250,"High Usage","Very High Usage")))</f>
        <v>Medium Usage</v>
      </c>
      <c r="AE1675" t="str">
        <f>IF(tbl_Customers[[#This Row],[total_intl_calls]]&lt;=5,"Low Calls", IF(tbl_Customers[[#This Row],[total_intl_calls]]&lt;=10, "Medium Calls", "High Calls"))</f>
        <v>Low Calls</v>
      </c>
      <c r="AF16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75" s="36" t="str">
        <f>IF(tbl_Customers[[#This Row],[Churn_Risk_Score]]&gt;=10,"High Risk", IF(tbl_Customers[[#This Row],[Churn_Risk_Score]]&gt;=5,"Medium Risk","Low Risk"))</f>
        <v>Low Risk</v>
      </c>
    </row>
    <row r="1676" spans="1:33" x14ac:dyDescent="0.35">
      <c r="A1676">
        <v>1675</v>
      </c>
      <c r="B1676" t="s">
        <v>59</v>
      </c>
      <c r="C1676">
        <v>71</v>
      </c>
      <c r="D1676" t="s">
        <v>25</v>
      </c>
      <c r="E1676" t="s">
        <v>22</v>
      </c>
      <c r="F1676" t="s">
        <v>22</v>
      </c>
      <c r="G1676">
        <v>0</v>
      </c>
      <c r="H1676">
        <v>141.19999999999999</v>
      </c>
      <c r="I1676">
        <v>132</v>
      </c>
      <c r="J1676">
        <v>24</v>
      </c>
      <c r="K1676">
        <v>149.1</v>
      </c>
      <c r="L1676">
        <v>90</v>
      </c>
      <c r="M1676">
        <v>12.67</v>
      </c>
      <c r="N1676">
        <v>171.4</v>
      </c>
      <c r="O1676">
        <v>72</v>
      </c>
      <c r="P1676">
        <v>7.71</v>
      </c>
      <c r="Q1676">
        <v>7</v>
      </c>
      <c r="R1676">
        <v>2</v>
      </c>
      <c r="S1676">
        <v>1.89</v>
      </c>
      <c r="T1676">
        <v>2</v>
      </c>
      <c r="U1676" t="s">
        <v>22</v>
      </c>
      <c r="V1676">
        <f>IF(tbl_Customers[[#This Row],[churn]] = "yes", 1, 0)</f>
        <v>0</v>
      </c>
      <c r="W1676" t="str">
        <f>IF(tbl_Customers[[#This Row],[number_customer_service_calls]] &lt;= 1, "0-1 Calls", IF(tbl_Customers[[#This Row],[number_customer_service_calls]] &lt;= 3, "2-3 Calls", IF(tbl_Customers[[#This Row],[number_customer_service_calls]] &lt;=5, "4-5 Calls", "6+ Calls")))</f>
        <v>2-3 Calls</v>
      </c>
      <c r="X1676" t="str">
        <f>IF(tbl_Customers[[#This Row],[account_length]] &lt;= 50, "0-50", IF(tbl_Customers[[#This Row],[account_length]] &lt;=100, "51-100", IF(tbl_Customers[[#This Row],[account_length]] &lt;= 150, "101-150", "151+")))</f>
        <v>51-100</v>
      </c>
      <c r="Y1676" t="str">
        <f>IF(tbl_Customers[[#This Row],[total_intl_charge]] &lt;= 3, "Low Charges", "High Charges")</f>
        <v>Low Charges</v>
      </c>
      <c r="Z1676" t="str">
        <f>IF(tbl_Customers[[#This Row],[total_eve_calls]]&lt;=80,"Low Calls",
IF(tbl_Customers[[#This Row],[total_eve_calls]]&lt;=120,"Medium Calls","High Calls"))</f>
        <v>Medium Calls</v>
      </c>
      <c r="AA1676" t="str">
        <f>IF(tbl_Customers[[#This Row],[total_eve_charge]]&lt;=15,"Low Charges",
IF(tbl_Customers[[#This Row],[total_eve_charge]]&lt;=20,"Medium Charges","High Charges"))</f>
        <v>Low Charges</v>
      </c>
      <c r="AB16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76" t="str">
        <f>IF(tbl_Customers[[#This Row],[number_vmail_messages]] = 0, "No Usage", IF(tbl_Customers[[#This Row],[number_vmail_messages]] &lt;= 20, "Low Usage", IF(tbl_Customers[[#This Row],[number_vmail_messages]] &lt;= 40, "Medium Usgae", "High Usage")))</f>
        <v>No Usage</v>
      </c>
      <c r="AD1676" t="str">
        <f>IF(tbl_Customers[[#This Row],[total_day_minutes]]&lt;=150,"Low Usage", IF(tbl_Customers[[#This Row],[total_day_minutes]]&lt;=200,"Medium Usage", IF(tbl_Customers[[#This Row],[total_day_minutes]]&lt;=250,"High Usage","Very High Usage")))</f>
        <v>Low Usage</v>
      </c>
      <c r="AE1676" t="str">
        <f>IF(tbl_Customers[[#This Row],[total_intl_calls]]&lt;=5,"Low Calls", IF(tbl_Customers[[#This Row],[total_intl_calls]]&lt;=10, "Medium Calls", "High Calls"))</f>
        <v>Low Calls</v>
      </c>
      <c r="AF16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76" s="36" t="str">
        <f>IF(tbl_Customers[[#This Row],[Churn_Risk_Score]]&gt;=10,"High Risk", IF(tbl_Customers[[#This Row],[Churn_Risk_Score]]&gt;=5,"Medium Risk","Low Risk"))</f>
        <v>Low Risk</v>
      </c>
    </row>
    <row r="1677" spans="1:33" x14ac:dyDescent="0.35">
      <c r="A1677">
        <v>1676</v>
      </c>
      <c r="B1677" t="s">
        <v>43</v>
      </c>
      <c r="C1677">
        <v>49</v>
      </c>
      <c r="D1677" t="s">
        <v>21</v>
      </c>
      <c r="E1677" t="s">
        <v>23</v>
      </c>
      <c r="F1677" t="s">
        <v>22</v>
      </c>
      <c r="G1677">
        <v>0</v>
      </c>
      <c r="H1677">
        <v>237.8</v>
      </c>
      <c r="I1677">
        <v>92</v>
      </c>
      <c r="J1677">
        <v>40.43</v>
      </c>
      <c r="K1677">
        <v>208.9</v>
      </c>
      <c r="L1677">
        <v>119</v>
      </c>
      <c r="M1677">
        <v>17.760000000000002</v>
      </c>
      <c r="N1677">
        <v>167.8</v>
      </c>
      <c r="O1677">
        <v>86</v>
      </c>
      <c r="P1677">
        <v>7.55</v>
      </c>
      <c r="Q1677">
        <v>15.6</v>
      </c>
      <c r="R1677">
        <v>6</v>
      </c>
      <c r="S1677">
        <v>4.21</v>
      </c>
      <c r="T1677">
        <v>2</v>
      </c>
      <c r="U1677" t="s">
        <v>23</v>
      </c>
      <c r="V1677">
        <f>IF(tbl_Customers[[#This Row],[churn]] = "yes", 1, 0)</f>
        <v>1</v>
      </c>
      <c r="W1677" t="str">
        <f>IF(tbl_Customers[[#This Row],[number_customer_service_calls]] &lt;= 1, "0-1 Calls", IF(tbl_Customers[[#This Row],[number_customer_service_calls]] &lt;= 3, "2-3 Calls", IF(tbl_Customers[[#This Row],[number_customer_service_calls]] &lt;=5, "4-5 Calls", "6+ Calls")))</f>
        <v>2-3 Calls</v>
      </c>
      <c r="X1677" t="str">
        <f>IF(tbl_Customers[[#This Row],[account_length]] &lt;= 50, "0-50", IF(tbl_Customers[[#This Row],[account_length]] &lt;=100, "51-100", IF(tbl_Customers[[#This Row],[account_length]] &lt;= 150, "101-150", "151+")))</f>
        <v>0-50</v>
      </c>
      <c r="Y1677" t="str">
        <f>IF(tbl_Customers[[#This Row],[total_intl_charge]] &lt;= 3, "Low Charges", "High Charges")</f>
        <v>High Charges</v>
      </c>
      <c r="Z1677" t="str">
        <f>IF(tbl_Customers[[#This Row],[total_eve_calls]]&lt;=80,"Low Calls",
IF(tbl_Customers[[#This Row],[total_eve_calls]]&lt;=120,"Medium Calls","High Calls"))</f>
        <v>Medium Calls</v>
      </c>
      <c r="AA1677" t="str">
        <f>IF(tbl_Customers[[#This Row],[total_eve_charge]]&lt;=15,"Low Charges",
IF(tbl_Customers[[#This Row],[total_eve_charge]]&lt;=20,"Medium Charges","High Charges"))</f>
        <v>Medium Charges</v>
      </c>
      <c r="AB16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77" t="str">
        <f>IF(tbl_Customers[[#This Row],[number_vmail_messages]] = 0, "No Usage", IF(tbl_Customers[[#This Row],[number_vmail_messages]] &lt;= 20, "Low Usage", IF(tbl_Customers[[#This Row],[number_vmail_messages]] &lt;= 40, "Medium Usgae", "High Usage")))</f>
        <v>No Usage</v>
      </c>
      <c r="AD1677" t="str">
        <f>IF(tbl_Customers[[#This Row],[total_day_minutes]]&lt;=150,"Low Usage", IF(tbl_Customers[[#This Row],[total_day_minutes]]&lt;=200,"Medium Usage", IF(tbl_Customers[[#This Row],[total_day_minutes]]&lt;=250,"High Usage","Very High Usage")))</f>
        <v>High Usage</v>
      </c>
      <c r="AE1677" t="str">
        <f>IF(tbl_Customers[[#This Row],[total_intl_calls]]&lt;=5,"Low Calls", IF(tbl_Customers[[#This Row],[total_intl_calls]]&lt;=10, "Medium Calls", "High Calls"))</f>
        <v>Medium Calls</v>
      </c>
      <c r="AF16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677" s="36" t="str">
        <f>IF(tbl_Customers[[#This Row],[Churn_Risk_Score]]&gt;=10,"High Risk", IF(tbl_Customers[[#This Row],[Churn_Risk_Score]]&gt;=5,"Medium Risk","Low Risk"))</f>
        <v>Medium Risk</v>
      </c>
    </row>
    <row r="1678" spans="1:33" x14ac:dyDescent="0.35">
      <c r="A1678">
        <v>1677</v>
      </c>
      <c r="B1678" t="s">
        <v>33</v>
      </c>
      <c r="C1678">
        <v>106</v>
      </c>
      <c r="D1678" t="s">
        <v>28</v>
      </c>
      <c r="E1678" t="s">
        <v>23</v>
      </c>
      <c r="F1678" t="s">
        <v>22</v>
      </c>
      <c r="G1678">
        <v>0</v>
      </c>
      <c r="H1678">
        <v>204</v>
      </c>
      <c r="I1678">
        <v>84</v>
      </c>
      <c r="J1678">
        <v>34.68</v>
      </c>
      <c r="K1678">
        <v>168.5</v>
      </c>
      <c r="L1678">
        <v>61</v>
      </c>
      <c r="M1678">
        <v>14.32</v>
      </c>
      <c r="N1678">
        <v>164</v>
      </c>
      <c r="O1678">
        <v>102</v>
      </c>
      <c r="P1678">
        <v>7.38</v>
      </c>
      <c r="Q1678">
        <v>13.3</v>
      </c>
      <c r="R1678">
        <v>3</v>
      </c>
      <c r="S1678">
        <v>3.59</v>
      </c>
      <c r="T1678">
        <v>3</v>
      </c>
      <c r="U1678" t="s">
        <v>23</v>
      </c>
      <c r="V1678">
        <f>IF(tbl_Customers[[#This Row],[churn]] = "yes", 1, 0)</f>
        <v>1</v>
      </c>
      <c r="W1678" t="str">
        <f>IF(tbl_Customers[[#This Row],[number_customer_service_calls]] &lt;= 1, "0-1 Calls", IF(tbl_Customers[[#This Row],[number_customer_service_calls]] &lt;= 3, "2-3 Calls", IF(tbl_Customers[[#This Row],[number_customer_service_calls]] &lt;=5, "4-5 Calls", "6+ Calls")))</f>
        <v>2-3 Calls</v>
      </c>
      <c r="X1678" t="str">
        <f>IF(tbl_Customers[[#This Row],[account_length]] &lt;= 50, "0-50", IF(tbl_Customers[[#This Row],[account_length]] &lt;=100, "51-100", IF(tbl_Customers[[#This Row],[account_length]] &lt;= 150, "101-150", "151+")))</f>
        <v>101-150</v>
      </c>
      <c r="Y1678" t="str">
        <f>IF(tbl_Customers[[#This Row],[total_intl_charge]] &lt;= 3, "Low Charges", "High Charges")</f>
        <v>High Charges</v>
      </c>
      <c r="Z1678" t="str">
        <f>IF(tbl_Customers[[#This Row],[total_eve_calls]]&lt;=80,"Low Calls",
IF(tbl_Customers[[#This Row],[total_eve_calls]]&lt;=120,"Medium Calls","High Calls"))</f>
        <v>Low Calls</v>
      </c>
      <c r="AA1678" t="str">
        <f>IF(tbl_Customers[[#This Row],[total_eve_charge]]&lt;=15,"Low Charges",
IF(tbl_Customers[[#This Row],[total_eve_charge]]&lt;=20,"Medium Charges","High Charges"))</f>
        <v>Low Charges</v>
      </c>
      <c r="AB16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8" t="str">
        <f>IF(tbl_Customers[[#This Row],[number_vmail_messages]] = 0, "No Usage", IF(tbl_Customers[[#This Row],[number_vmail_messages]] &lt;= 20, "Low Usage", IF(tbl_Customers[[#This Row],[number_vmail_messages]] &lt;= 40, "Medium Usgae", "High Usage")))</f>
        <v>No Usage</v>
      </c>
      <c r="AD1678" t="str">
        <f>IF(tbl_Customers[[#This Row],[total_day_minutes]]&lt;=150,"Low Usage", IF(tbl_Customers[[#This Row],[total_day_minutes]]&lt;=200,"Medium Usage", IF(tbl_Customers[[#This Row],[total_day_minutes]]&lt;=250,"High Usage","Very High Usage")))</f>
        <v>High Usage</v>
      </c>
      <c r="AE1678" t="str">
        <f>IF(tbl_Customers[[#This Row],[total_intl_calls]]&lt;=5,"Low Calls", IF(tbl_Customers[[#This Row],[total_intl_calls]]&lt;=10, "Medium Calls", "High Calls"))</f>
        <v>Low Calls</v>
      </c>
      <c r="AF16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678" s="36" t="str">
        <f>IF(tbl_Customers[[#This Row],[Churn_Risk_Score]]&gt;=10,"High Risk", IF(tbl_Customers[[#This Row],[Churn_Risk_Score]]&gt;=5,"Medium Risk","Low Risk"))</f>
        <v>Medium Risk</v>
      </c>
    </row>
    <row r="1679" spans="1:33" x14ac:dyDescent="0.35">
      <c r="A1679">
        <v>1678</v>
      </c>
      <c r="B1679" t="s">
        <v>37</v>
      </c>
      <c r="C1679">
        <v>60</v>
      </c>
      <c r="D1679" t="s">
        <v>28</v>
      </c>
      <c r="E1679" t="s">
        <v>22</v>
      </c>
      <c r="F1679" t="s">
        <v>22</v>
      </c>
      <c r="G1679">
        <v>0</v>
      </c>
      <c r="H1679">
        <v>221.1</v>
      </c>
      <c r="I1679">
        <v>106</v>
      </c>
      <c r="J1679">
        <v>37.590000000000003</v>
      </c>
      <c r="K1679">
        <v>178.6</v>
      </c>
      <c r="L1679">
        <v>48</v>
      </c>
      <c r="M1679">
        <v>15.18</v>
      </c>
      <c r="N1679">
        <v>202.7</v>
      </c>
      <c r="O1679">
        <v>90</v>
      </c>
      <c r="P1679">
        <v>9.1199999999999992</v>
      </c>
      <c r="Q1679">
        <v>7.4</v>
      </c>
      <c r="R1679">
        <v>3</v>
      </c>
      <c r="S1679">
        <v>2</v>
      </c>
      <c r="T1679">
        <v>1</v>
      </c>
      <c r="U1679" t="s">
        <v>22</v>
      </c>
      <c r="V1679">
        <f>IF(tbl_Customers[[#This Row],[churn]] = "yes", 1, 0)</f>
        <v>0</v>
      </c>
      <c r="W1679" t="str">
        <f>IF(tbl_Customers[[#This Row],[number_customer_service_calls]] &lt;= 1, "0-1 Calls", IF(tbl_Customers[[#This Row],[number_customer_service_calls]] &lt;= 3, "2-3 Calls", IF(tbl_Customers[[#This Row],[number_customer_service_calls]] &lt;=5, "4-5 Calls", "6+ Calls")))</f>
        <v>0-1 Calls</v>
      </c>
      <c r="X1679" t="str">
        <f>IF(tbl_Customers[[#This Row],[account_length]] &lt;= 50, "0-50", IF(tbl_Customers[[#This Row],[account_length]] &lt;=100, "51-100", IF(tbl_Customers[[#This Row],[account_length]] &lt;= 150, "101-150", "151+")))</f>
        <v>51-100</v>
      </c>
      <c r="Y1679" t="str">
        <f>IF(tbl_Customers[[#This Row],[total_intl_charge]] &lt;= 3, "Low Charges", "High Charges")</f>
        <v>Low Charges</v>
      </c>
      <c r="Z1679" t="str">
        <f>IF(tbl_Customers[[#This Row],[total_eve_calls]]&lt;=80,"Low Calls",
IF(tbl_Customers[[#This Row],[total_eve_calls]]&lt;=120,"Medium Calls","High Calls"))</f>
        <v>Low Calls</v>
      </c>
      <c r="AA1679" t="str">
        <f>IF(tbl_Customers[[#This Row],[total_eve_charge]]&lt;=15,"Low Charges",
IF(tbl_Customers[[#This Row],[total_eve_charge]]&lt;=20,"Medium Charges","High Charges"))</f>
        <v>Medium Charges</v>
      </c>
      <c r="AB16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9" t="str">
        <f>IF(tbl_Customers[[#This Row],[number_vmail_messages]] = 0, "No Usage", IF(tbl_Customers[[#This Row],[number_vmail_messages]] &lt;= 20, "Low Usage", IF(tbl_Customers[[#This Row],[number_vmail_messages]] &lt;= 40, "Medium Usgae", "High Usage")))</f>
        <v>No Usage</v>
      </c>
      <c r="AD1679" t="str">
        <f>IF(tbl_Customers[[#This Row],[total_day_minutes]]&lt;=150,"Low Usage", IF(tbl_Customers[[#This Row],[total_day_minutes]]&lt;=200,"Medium Usage", IF(tbl_Customers[[#This Row],[total_day_minutes]]&lt;=250,"High Usage","Very High Usage")))</f>
        <v>High Usage</v>
      </c>
      <c r="AE1679" t="str">
        <f>IF(tbl_Customers[[#This Row],[total_intl_calls]]&lt;=5,"Low Calls", IF(tbl_Customers[[#This Row],[total_intl_calls]]&lt;=10, "Medium Calls", "High Calls"))</f>
        <v>Low Calls</v>
      </c>
      <c r="AF16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79" s="36" t="str">
        <f>IF(tbl_Customers[[#This Row],[Churn_Risk_Score]]&gt;=10,"High Risk", IF(tbl_Customers[[#This Row],[Churn_Risk_Score]]&gt;=5,"Medium Risk","Low Risk"))</f>
        <v>Low Risk</v>
      </c>
    </row>
    <row r="1680" spans="1:33" x14ac:dyDescent="0.35">
      <c r="A1680">
        <v>1679</v>
      </c>
      <c r="B1680" t="s">
        <v>66</v>
      </c>
      <c r="C1680">
        <v>66</v>
      </c>
      <c r="D1680" t="s">
        <v>28</v>
      </c>
      <c r="E1680" t="s">
        <v>22</v>
      </c>
      <c r="F1680" t="s">
        <v>22</v>
      </c>
      <c r="G1680">
        <v>0</v>
      </c>
      <c r="H1680">
        <v>118</v>
      </c>
      <c r="I1680">
        <v>133</v>
      </c>
      <c r="J1680">
        <v>20.059999999999999</v>
      </c>
      <c r="K1680">
        <v>248.1</v>
      </c>
      <c r="L1680">
        <v>99</v>
      </c>
      <c r="M1680">
        <v>21.09</v>
      </c>
      <c r="N1680">
        <v>214.4</v>
      </c>
      <c r="O1680">
        <v>122</v>
      </c>
      <c r="P1680">
        <v>9.65</v>
      </c>
      <c r="Q1680">
        <v>5.3</v>
      </c>
      <c r="R1680">
        <v>5</v>
      </c>
      <c r="S1680">
        <v>1.43</v>
      </c>
      <c r="T1680">
        <v>1</v>
      </c>
      <c r="U1680" t="s">
        <v>22</v>
      </c>
      <c r="V1680">
        <f>IF(tbl_Customers[[#This Row],[churn]] = "yes", 1, 0)</f>
        <v>0</v>
      </c>
      <c r="W1680" t="str">
        <f>IF(tbl_Customers[[#This Row],[number_customer_service_calls]] &lt;= 1, "0-1 Calls", IF(tbl_Customers[[#This Row],[number_customer_service_calls]] &lt;= 3, "2-3 Calls", IF(tbl_Customers[[#This Row],[number_customer_service_calls]] &lt;=5, "4-5 Calls", "6+ Calls")))</f>
        <v>0-1 Calls</v>
      </c>
      <c r="X1680" t="str">
        <f>IF(tbl_Customers[[#This Row],[account_length]] &lt;= 50, "0-50", IF(tbl_Customers[[#This Row],[account_length]] &lt;=100, "51-100", IF(tbl_Customers[[#This Row],[account_length]] &lt;= 150, "101-150", "151+")))</f>
        <v>51-100</v>
      </c>
      <c r="Y1680" t="str">
        <f>IF(tbl_Customers[[#This Row],[total_intl_charge]] &lt;= 3, "Low Charges", "High Charges")</f>
        <v>Low Charges</v>
      </c>
      <c r="Z1680" t="str">
        <f>IF(tbl_Customers[[#This Row],[total_eve_calls]]&lt;=80,"Low Calls",
IF(tbl_Customers[[#This Row],[total_eve_calls]]&lt;=120,"Medium Calls","High Calls"))</f>
        <v>Medium Calls</v>
      </c>
      <c r="AA1680" t="str">
        <f>IF(tbl_Customers[[#This Row],[total_eve_charge]]&lt;=15,"Low Charges",
IF(tbl_Customers[[#This Row],[total_eve_charge]]&lt;=20,"Medium Charges","High Charges"))</f>
        <v>High Charges</v>
      </c>
      <c r="AB16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0" t="str">
        <f>IF(tbl_Customers[[#This Row],[number_vmail_messages]] = 0, "No Usage", IF(tbl_Customers[[#This Row],[number_vmail_messages]] &lt;= 20, "Low Usage", IF(tbl_Customers[[#This Row],[number_vmail_messages]] &lt;= 40, "Medium Usgae", "High Usage")))</f>
        <v>No Usage</v>
      </c>
      <c r="AD1680" t="str">
        <f>IF(tbl_Customers[[#This Row],[total_day_minutes]]&lt;=150,"Low Usage", IF(tbl_Customers[[#This Row],[total_day_minutes]]&lt;=200,"Medium Usage", IF(tbl_Customers[[#This Row],[total_day_minutes]]&lt;=250,"High Usage","Very High Usage")))</f>
        <v>Low Usage</v>
      </c>
      <c r="AE1680" t="str">
        <f>IF(tbl_Customers[[#This Row],[total_intl_calls]]&lt;=5,"Low Calls", IF(tbl_Customers[[#This Row],[total_intl_calls]]&lt;=10, "Medium Calls", "High Calls"))</f>
        <v>Low Calls</v>
      </c>
      <c r="AF16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80" s="36" t="str">
        <f>IF(tbl_Customers[[#This Row],[Churn_Risk_Score]]&gt;=10,"High Risk", IF(tbl_Customers[[#This Row],[Churn_Risk_Score]]&gt;=5,"Medium Risk","Low Risk"))</f>
        <v>Low Risk</v>
      </c>
    </row>
    <row r="1681" spans="1:33" x14ac:dyDescent="0.35">
      <c r="A1681">
        <v>1680</v>
      </c>
      <c r="B1681" t="s">
        <v>57</v>
      </c>
      <c r="C1681">
        <v>125</v>
      </c>
      <c r="D1681" t="s">
        <v>21</v>
      </c>
      <c r="E1681" t="s">
        <v>22</v>
      </c>
      <c r="F1681" t="s">
        <v>22</v>
      </c>
      <c r="G1681">
        <v>0</v>
      </c>
      <c r="H1681">
        <v>163.80000000000001</v>
      </c>
      <c r="I1681">
        <v>73</v>
      </c>
      <c r="J1681">
        <v>27.85</v>
      </c>
      <c r="K1681">
        <v>255.6</v>
      </c>
      <c r="L1681">
        <v>85</v>
      </c>
      <c r="M1681">
        <v>21.73</v>
      </c>
      <c r="N1681">
        <v>192.9</v>
      </c>
      <c r="O1681">
        <v>95</v>
      </c>
      <c r="P1681">
        <v>8.68</v>
      </c>
      <c r="Q1681">
        <v>15.7</v>
      </c>
      <c r="R1681">
        <v>4</v>
      </c>
      <c r="S1681">
        <v>4.24</v>
      </c>
      <c r="T1681">
        <v>0</v>
      </c>
      <c r="U1681" t="s">
        <v>22</v>
      </c>
      <c r="V1681">
        <f>IF(tbl_Customers[[#This Row],[churn]] = "yes", 1, 0)</f>
        <v>0</v>
      </c>
      <c r="W1681" t="str">
        <f>IF(tbl_Customers[[#This Row],[number_customer_service_calls]] &lt;= 1, "0-1 Calls", IF(tbl_Customers[[#This Row],[number_customer_service_calls]] &lt;= 3, "2-3 Calls", IF(tbl_Customers[[#This Row],[number_customer_service_calls]] &lt;=5, "4-5 Calls", "6+ Calls")))</f>
        <v>0-1 Calls</v>
      </c>
      <c r="X1681" t="str">
        <f>IF(tbl_Customers[[#This Row],[account_length]] &lt;= 50, "0-50", IF(tbl_Customers[[#This Row],[account_length]] &lt;=100, "51-100", IF(tbl_Customers[[#This Row],[account_length]] &lt;= 150, "101-150", "151+")))</f>
        <v>101-150</v>
      </c>
      <c r="Y1681" t="str">
        <f>IF(tbl_Customers[[#This Row],[total_intl_charge]] &lt;= 3, "Low Charges", "High Charges")</f>
        <v>High Charges</v>
      </c>
      <c r="Z1681" t="str">
        <f>IF(tbl_Customers[[#This Row],[total_eve_calls]]&lt;=80,"Low Calls",
IF(tbl_Customers[[#This Row],[total_eve_calls]]&lt;=120,"Medium Calls","High Calls"))</f>
        <v>Medium Calls</v>
      </c>
      <c r="AA1681" t="str">
        <f>IF(tbl_Customers[[#This Row],[total_eve_charge]]&lt;=15,"Low Charges",
IF(tbl_Customers[[#This Row],[total_eve_charge]]&lt;=20,"Medium Charges","High Charges"))</f>
        <v>High Charges</v>
      </c>
      <c r="AB16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1" t="str">
        <f>IF(tbl_Customers[[#This Row],[number_vmail_messages]] = 0, "No Usage", IF(tbl_Customers[[#This Row],[number_vmail_messages]] &lt;= 20, "Low Usage", IF(tbl_Customers[[#This Row],[number_vmail_messages]] &lt;= 40, "Medium Usgae", "High Usage")))</f>
        <v>No Usage</v>
      </c>
      <c r="AD1681" t="str">
        <f>IF(tbl_Customers[[#This Row],[total_day_minutes]]&lt;=150,"Low Usage", IF(tbl_Customers[[#This Row],[total_day_minutes]]&lt;=200,"Medium Usage", IF(tbl_Customers[[#This Row],[total_day_minutes]]&lt;=250,"High Usage","Very High Usage")))</f>
        <v>Medium Usage</v>
      </c>
      <c r="AE1681" t="str">
        <f>IF(tbl_Customers[[#This Row],[total_intl_calls]]&lt;=5,"Low Calls", IF(tbl_Customers[[#This Row],[total_intl_calls]]&lt;=10, "Medium Calls", "High Calls"))</f>
        <v>Low Calls</v>
      </c>
      <c r="AF16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81" s="36" t="str">
        <f>IF(tbl_Customers[[#This Row],[Churn_Risk_Score]]&gt;=10,"High Risk", IF(tbl_Customers[[#This Row],[Churn_Risk_Score]]&gt;=5,"Medium Risk","Low Risk"))</f>
        <v>Low Risk</v>
      </c>
    </row>
    <row r="1682" spans="1:33" x14ac:dyDescent="0.35">
      <c r="A1682">
        <v>1681</v>
      </c>
      <c r="B1682" t="s">
        <v>43</v>
      </c>
      <c r="C1682">
        <v>114</v>
      </c>
      <c r="D1682" t="s">
        <v>28</v>
      </c>
      <c r="E1682" t="s">
        <v>22</v>
      </c>
      <c r="F1682" t="s">
        <v>23</v>
      </c>
      <c r="G1682">
        <v>4</v>
      </c>
      <c r="H1682">
        <v>141.30000000000001</v>
      </c>
      <c r="I1682">
        <v>96</v>
      </c>
      <c r="J1682">
        <v>24.02</v>
      </c>
      <c r="K1682">
        <v>230.4</v>
      </c>
      <c r="L1682">
        <v>88</v>
      </c>
      <c r="M1682">
        <v>19.579999999999998</v>
      </c>
      <c r="N1682">
        <v>223.7</v>
      </c>
      <c r="O1682">
        <v>85</v>
      </c>
      <c r="P1682">
        <v>10.07</v>
      </c>
      <c r="Q1682">
        <v>9.4</v>
      </c>
      <c r="R1682">
        <v>3</v>
      </c>
      <c r="S1682">
        <v>2.54</v>
      </c>
      <c r="T1682">
        <v>3</v>
      </c>
      <c r="U1682" t="s">
        <v>22</v>
      </c>
      <c r="V1682">
        <f>IF(tbl_Customers[[#This Row],[churn]] = "yes", 1, 0)</f>
        <v>0</v>
      </c>
      <c r="W1682" t="str">
        <f>IF(tbl_Customers[[#This Row],[number_customer_service_calls]] &lt;= 1, "0-1 Calls", IF(tbl_Customers[[#This Row],[number_customer_service_calls]] &lt;= 3, "2-3 Calls", IF(tbl_Customers[[#This Row],[number_customer_service_calls]] &lt;=5, "4-5 Calls", "6+ Calls")))</f>
        <v>2-3 Calls</v>
      </c>
      <c r="X1682" t="str">
        <f>IF(tbl_Customers[[#This Row],[account_length]] &lt;= 50, "0-50", IF(tbl_Customers[[#This Row],[account_length]] &lt;=100, "51-100", IF(tbl_Customers[[#This Row],[account_length]] &lt;= 150, "101-150", "151+")))</f>
        <v>101-150</v>
      </c>
      <c r="Y1682" t="str">
        <f>IF(tbl_Customers[[#This Row],[total_intl_charge]] &lt;= 3, "Low Charges", "High Charges")</f>
        <v>Low Charges</v>
      </c>
      <c r="Z1682" t="str">
        <f>IF(tbl_Customers[[#This Row],[total_eve_calls]]&lt;=80,"Low Calls",
IF(tbl_Customers[[#This Row],[total_eve_calls]]&lt;=120,"Medium Calls","High Calls"))</f>
        <v>Medium Calls</v>
      </c>
      <c r="AA1682" t="str">
        <f>IF(tbl_Customers[[#This Row],[total_eve_charge]]&lt;=15,"Low Charges",
IF(tbl_Customers[[#This Row],[total_eve_charge]]&lt;=20,"Medium Charges","High Charges"))</f>
        <v>Medium Charges</v>
      </c>
      <c r="AB16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2" t="str">
        <f>IF(tbl_Customers[[#This Row],[number_vmail_messages]] = 0, "No Usage", IF(tbl_Customers[[#This Row],[number_vmail_messages]] &lt;= 20, "Low Usage", IF(tbl_Customers[[#This Row],[number_vmail_messages]] &lt;= 40, "Medium Usgae", "High Usage")))</f>
        <v>Low Usage</v>
      </c>
      <c r="AD1682" t="str">
        <f>IF(tbl_Customers[[#This Row],[total_day_minutes]]&lt;=150,"Low Usage", IF(tbl_Customers[[#This Row],[total_day_minutes]]&lt;=200,"Medium Usage", IF(tbl_Customers[[#This Row],[total_day_minutes]]&lt;=250,"High Usage","Very High Usage")))</f>
        <v>Low Usage</v>
      </c>
      <c r="AE1682" t="str">
        <f>IF(tbl_Customers[[#This Row],[total_intl_calls]]&lt;=5,"Low Calls", IF(tbl_Customers[[#This Row],[total_intl_calls]]&lt;=10, "Medium Calls", "High Calls"))</f>
        <v>Low Calls</v>
      </c>
      <c r="AF16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82" s="36" t="str">
        <f>IF(tbl_Customers[[#This Row],[Churn_Risk_Score]]&gt;=10,"High Risk", IF(tbl_Customers[[#This Row],[Churn_Risk_Score]]&gt;=5,"Medium Risk","Low Risk"))</f>
        <v>Low Risk</v>
      </c>
    </row>
    <row r="1683" spans="1:33" x14ac:dyDescent="0.35">
      <c r="A1683">
        <v>1682</v>
      </c>
      <c r="B1683" t="s">
        <v>71</v>
      </c>
      <c r="C1683">
        <v>112</v>
      </c>
      <c r="D1683" t="s">
        <v>21</v>
      </c>
      <c r="E1683" t="s">
        <v>22</v>
      </c>
      <c r="F1683" t="s">
        <v>22</v>
      </c>
      <c r="G1683">
        <v>0</v>
      </c>
      <c r="H1683">
        <v>272.5</v>
      </c>
      <c r="I1683">
        <v>119</v>
      </c>
      <c r="J1683">
        <v>46.33</v>
      </c>
      <c r="K1683">
        <v>226.1</v>
      </c>
      <c r="L1683">
        <v>94</v>
      </c>
      <c r="M1683">
        <v>19.22</v>
      </c>
      <c r="N1683">
        <v>159.1</v>
      </c>
      <c r="O1683">
        <v>94</v>
      </c>
      <c r="P1683">
        <v>7.16</v>
      </c>
      <c r="Q1683">
        <v>16.399999999999999</v>
      </c>
      <c r="R1683">
        <v>5</v>
      </c>
      <c r="S1683">
        <v>4.43</v>
      </c>
      <c r="T1683">
        <v>3</v>
      </c>
      <c r="U1683" t="s">
        <v>23</v>
      </c>
      <c r="V1683">
        <f>IF(tbl_Customers[[#This Row],[churn]] = "yes", 1, 0)</f>
        <v>1</v>
      </c>
      <c r="W1683" t="str">
        <f>IF(tbl_Customers[[#This Row],[number_customer_service_calls]] &lt;= 1, "0-1 Calls", IF(tbl_Customers[[#This Row],[number_customer_service_calls]] &lt;= 3, "2-3 Calls", IF(tbl_Customers[[#This Row],[number_customer_service_calls]] &lt;=5, "4-5 Calls", "6+ Calls")))</f>
        <v>2-3 Calls</v>
      </c>
      <c r="X1683" t="str">
        <f>IF(tbl_Customers[[#This Row],[account_length]] &lt;= 50, "0-50", IF(tbl_Customers[[#This Row],[account_length]] &lt;=100, "51-100", IF(tbl_Customers[[#This Row],[account_length]] &lt;= 150, "101-150", "151+")))</f>
        <v>101-150</v>
      </c>
      <c r="Y1683" t="str">
        <f>IF(tbl_Customers[[#This Row],[total_intl_charge]] &lt;= 3, "Low Charges", "High Charges")</f>
        <v>High Charges</v>
      </c>
      <c r="Z1683" t="str">
        <f>IF(tbl_Customers[[#This Row],[total_eve_calls]]&lt;=80,"Low Calls",
IF(tbl_Customers[[#This Row],[total_eve_calls]]&lt;=120,"Medium Calls","High Calls"))</f>
        <v>Medium Calls</v>
      </c>
      <c r="AA1683" t="str">
        <f>IF(tbl_Customers[[#This Row],[total_eve_charge]]&lt;=15,"Low Charges",
IF(tbl_Customers[[#This Row],[total_eve_charge]]&lt;=20,"Medium Charges","High Charges"))</f>
        <v>Medium Charges</v>
      </c>
      <c r="AB16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83" t="str">
        <f>IF(tbl_Customers[[#This Row],[number_vmail_messages]] = 0, "No Usage", IF(tbl_Customers[[#This Row],[number_vmail_messages]] &lt;= 20, "Low Usage", IF(tbl_Customers[[#This Row],[number_vmail_messages]] &lt;= 40, "Medium Usgae", "High Usage")))</f>
        <v>No Usage</v>
      </c>
      <c r="AD1683" t="str">
        <f>IF(tbl_Customers[[#This Row],[total_day_minutes]]&lt;=150,"Low Usage", IF(tbl_Customers[[#This Row],[total_day_minutes]]&lt;=200,"Medium Usage", IF(tbl_Customers[[#This Row],[total_day_minutes]]&lt;=250,"High Usage","Very High Usage")))</f>
        <v>Very High Usage</v>
      </c>
      <c r="AE1683" t="str">
        <f>IF(tbl_Customers[[#This Row],[total_intl_calls]]&lt;=5,"Low Calls", IF(tbl_Customers[[#This Row],[total_intl_calls]]&lt;=10, "Medium Calls", "High Calls"))</f>
        <v>Low Calls</v>
      </c>
      <c r="AF16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83" s="36" t="str">
        <f>IF(tbl_Customers[[#This Row],[Churn_Risk_Score]]&gt;=10,"High Risk", IF(tbl_Customers[[#This Row],[Churn_Risk_Score]]&gt;=5,"Medium Risk","Low Risk"))</f>
        <v>Medium Risk</v>
      </c>
    </row>
    <row r="1684" spans="1:33" x14ac:dyDescent="0.35">
      <c r="A1684">
        <v>1683</v>
      </c>
      <c r="B1684" t="s">
        <v>35</v>
      </c>
      <c r="C1684">
        <v>101</v>
      </c>
      <c r="D1684" t="s">
        <v>25</v>
      </c>
      <c r="E1684" t="s">
        <v>22</v>
      </c>
      <c r="F1684" t="s">
        <v>23</v>
      </c>
      <c r="G1684">
        <v>16</v>
      </c>
      <c r="H1684">
        <v>118.9</v>
      </c>
      <c r="I1684">
        <v>112</v>
      </c>
      <c r="J1684">
        <v>20.21</v>
      </c>
      <c r="K1684">
        <v>228.3</v>
      </c>
      <c r="L1684">
        <v>97</v>
      </c>
      <c r="M1684">
        <v>19.41</v>
      </c>
      <c r="N1684">
        <v>180.1</v>
      </c>
      <c r="O1684">
        <v>111</v>
      </c>
      <c r="P1684">
        <v>8.1</v>
      </c>
      <c r="Q1684">
        <v>8.1999999999999993</v>
      </c>
      <c r="R1684">
        <v>5</v>
      </c>
      <c r="S1684">
        <v>2.21</v>
      </c>
      <c r="T1684">
        <v>2</v>
      </c>
      <c r="U1684" t="s">
        <v>22</v>
      </c>
      <c r="V1684">
        <f>IF(tbl_Customers[[#This Row],[churn]] = "yes", 1, 0)</f>
        <v>0</v>
      </c>
      <c r="W1684" t="str">
        <f>IF(tbl_Customers[[#This Row],[number_customer_service_calls]] &lt;= 1, "0-1 Calls", IF(tbl_Customers[[#This Row],[number_customer_service_calls]] &lt;= 3, "2-3 Calls", IF(tbl_Customers[[#This Row],[number_customer_service_calls]] &lt;=5, "4-5 Calls", "6+ Calls")))</f>
        <v>2-3 Calls</v>
      </c>
      <c r="X1684" t="str">
        <f>IF(tbl_Customers[[#This Row],[account_length]] &lt;= 50, "0-50", IF(tbl_Customers[[#This Row],[account_length]] &lt;=100, "51-100", IF(tbl_Customers[[#This Row],[account_length]] &lt;= 150, "101-150", "151+")))</f>
        <v>101-150</v>
      </c>
      <c r="Y1684" t="str">
        <f>IF(tbl_Customers[[#This Row],[total_intl_charge]] &lt;= 3, "Low Charges", "High Charges")</f>
        <v>Low Charges</v>
      </c>
      <c r="Z1684" t="str">
        <f>IF(tbl_Customers[[#This Row],[total_eve_calls]]&lt;=80,"Low Calls",
IF(tbl_Customers[[#This Row],[total_eve_calls]]&lt;=120,"Medium Calls","High Calls"))</f>
        <v>Medium Calls</v>
      </c>
      <c r="AA1684" t="str">
        <f>IF(tbl_Customers[[#This Row],[total_eve_charge]]&lt;=15,"Low Charges",
IF(tbl_Customers[[#This Row],[total_eve_charge]]&lt;=20,"Medium Charges","High Charges"))</f>
        <v>Medium Charges</v>
      </c>
      <c r="AB16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4" t="str">
        <f>IF(tbl_Customers[[#This Row],[number_vmail_messages]] = 0, "No Usage", IF(tbl_Customers[[#This Row],[number_vmail_messages]] &lt;= 20, "Low Usage", IF(tbl_Customers[[#This Row],[number_vmail_messages]] &lt;= 40, "Medium Usgae", "High Usage")))</f>
        <v>Low Usage</v>
      </c>
      <c r="AD1684" t="str">
        <f>IF(tbl_Customers[[#This Row],[total_day_minutes]]&lt;=150,"Low Usage", IF(tbl_Customers[[#This Row],[total_day_minutes]]&lt;=200,"Medium Usage", IF(tbl_Customers[[#This Row],[total_day_minutes]]&lt;=250,"High Usage","Very High Usage")))</f>
        <v>Low Usage</v>
      </c>
      <c r="AE1684" t="str">
        <f>IF(tbl_Customers[[#This Row],[total_intl_calls]]&lt;=5,"Low Calls", IF(tbl_Customers[[#This Row],[total_intl_calls]]&lt;=10, "Medium Calls", "High Calls"))</f>
        <v>Low Calls</v>
      </c>
      <c r="AF16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84" s="36" t="str">
        <f>IF(tbl_Customers[[#This Row],[Churn_Risk_Score]]&gt;=10,"High Risk", IF(tbl_Customers[[#This Row],[Churn_Risk_Score]]&gt;=5,"Medium Risk","Low Risk"))</f>
        <v>Low Risk</v>
      </c>
    </row>
    <row r="1685" spans="1:33" x14ac:dyDescent="0.35">
      <c r="A1685">
        <v>1684</v>
      </c>
      <c r="B1685" t="s">
        <v>51</v>
      </c>
      <c r="C1685">
        <v>70</v>
      </c>
      <c r="D1685" t="s">
        <v>21</v>
      </c>
      <c r="E1685" t="s">
        <v>22</v>
      </c>
      <c r="F1685" t="s">
        <v>22</v>
      </c>
      <c r="G1685">
        <v>0</v>
      </c>
      <c r="H1685">
        <v>7.9</v>
      </c>
      <c r="I1685">
        <v>100</v>
      </c>
      <c r="J1685">
        <v>1.34</v>
      </c>
      <c r="K1685">
        <v>136.4</v>
      </c>
      <c r="L1685">
        <v>83</v>
      </c>
      <c r="M1685">
        <v>11.59</v>
      </c>
      <c r="N1685">
        <v>156.6</v>
      </c>
      <c r="O1685">
        <v>89</v>
      </c>
      <c r="P1685">
        <v>7.05</v>
      </c>
      <c r="Q1685">
        <v>12.1</v>
      </c>
      <c r="R1685">
        <v>1</v>
      </c>
      <c r="S1685">
        <v>3.27</v>
      </c>
      <c r="T1685">
        <v>0</v>
      </c>
      <c r="U1685" t="s">
        <v>22</v>
      </c>
      <c r="V1685">
        <f>IF(tbl_Customers[[#This Row],[churn]] = "yes", 1, 0)</f>
        <v>0</v>
      </c>
      <c r="W1685" t="str">
        <f>IF(tbl_Customers[[#This Row],[number_customer_service_calls]] &lt;= 1, "0-1 Calls", IF(tbl_Customers[[#This Row],[number_customer_service_calls]] &lt;= 3, "2-3 Calls", IF(tbl_Customers[[#This Row],[number_customer_service_calls]] &lt;=5, "4-5 Calls", "6+ Calls")))</f>
        <v>0-1 Calls</v>
      </c>
      <c r="X1685" t="str">
        <f>IF(tbl_Customers[[#This Row],[account_length]] &lt;= 50, "0-50", IF(tbl_Customers[[#This Row],[account_length]] &lt;=100, "51-100", IF(tbl_Customers[[#This Row],[account_length]] &lt;= 150, "101-150", "151+")))</f>
        <v>51-100</v>
      </c>
      <c r="Y1685" t="str">
        <f>IF(tbl_Customers[[#This Row],[total_intl_charge]] &lt;= 3, "Low Charges", "High Charges")</f>
        <v>High Charges</v>
      </c>
      <c r="Z1685" t="str">
        <f>IF(tbl_Customers[[#This Row],[total_eve_calls]]&lt;=80,"Low Calls",
IF(tbl_Customers[[#This Row],[total_eve_calls]]&lt;=120,"Medium Calls","High Calls"))</f>
        <v>Medium Calls</v>
      </c>
      <c r="AA1685" t="str">
        <f>IF(tbl_Customers[[#This Row],[total_eve_charge]]&lt;=15,"Low Charges",
IF(tbl_Customers[[#This Row],[total_eve_charge]]&lt;=20,"Medium Charges","High Charges"))</f>
        <v>Low Charges</v>
      </c>
      <c r="AB16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5" t="str">
        <f>IF(tbl_Customers[[#This Row],[number_vmail_messages]] = 0, "No Usage", IF(tbl_Customers[[#This Row],[number_vmail_messages]] &lt;= 20, "Low Usage", IF(tbl_Customers[[#This Row],[number_vmail_messages]] &lt;= 40, "Medium Usgae", "High Usage")))</f>
        <v>No Usage</v>
      </c>
      <c r="AD1685" t="str">
        <f>IF(tbl_Customers[[#This Row],[total_day_minutes]]&lt;=150,"Low Usage", IF(tbl_Customers[[#This Row],[total_day_minutes]]&lt;=200,"Medium Usage", IF(tbl_Customers[[#This Row],[total_day_minutes]]&lt;=250,"High Usage","Very High Usage")))</f>
        <v>Low Usage</v>
      </c>
      <c r="AE1685" t="str">
        <f>IF(tbl_Customers[[#This Row],[total_intl_calls]]&lt;=5,"Low Calls", IF(tbl_Customers[[#This Row],[total_intl_calls]]&lt;=10, "Medium Calls", "High Calls"))</f>
        <v>Low Calls</v>
      </c>
      <c r="AF16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85" s="36" t="str">
        <f>IF(tbl_Customers[[#This Row],[Churn_Risk_Score]]&gt;=10,"High Risk", IF(tbl_Customers[[#This Row],[Churn_Risk_Score]]&gt;=5,"Medium Risk","Low Risk"))</f>
        <v>Low Risk</v>
      </c>
    </row>
    <row r="1686" spans="1:33" x14ac:dyDescent="0.35">
      <c r="A1686">
        <v>1685</v>
      </c>
      <c r="B1686" t="s">
        <v>47</v>
      </c>
      <c r="C1686">
        <v>59</v>
      </c>
      <c r="D1686" t="s">
        <v>25</v>
      </c>
      <c r="E1686" t="s">
        <v>22</v>
      </c>
      <c r="F1686" t="s">
        <v>22</v>
      </c>
      <c r="G1686">
        <v>0</v>
      </c>
      <c r="H1686">
        <v>159.5</v>
      </c>
      <c r="I1686">
        <v>96</v>
      </c>
      <c r="J1686">
        <v>27.12</v>
      </c>
      <c r="K1686">
        <v>167.2</v>
      </c>
      <c r="L1686">
        <v>123</v>
      </c>
      <c r="M1686">
        <v>14.21</v>
      </c>
      <c r="N1686">
        <v>138.6</v>
      </c>
      <c r="O1686">
        <v>106</v>
      </c>
      <c r="P1686">
        <v>6.24</v>
      </c>
      <c r="Q1686">
        <v>10.199999999999999</v>
      </c>
      <c r="R1686">
        <v>4</v>
      </c>
      <c r="S1686">
        <v>2.75</v>
      </c>
      <c r="T1686">
        <v>0</v>
      </c>
      <c r="U1686" t="s">
        <v>22</v>
      </c>
      <c r="V1686">
        <f>IF(tbl_Customers[[#This Row],[churn]] = "yes", 1, 0)</f>
        <v>0</v>
      </c>
      <c r="W1686" t="str">
        <f>IF(tbl_Customers[[#This Row],[number_customer_service_calls]] &lt;= 1, "0-1 Calls", IF(tbl_Customers[[#This Row],[number_customer_service_calls]] &lt;= 3, "2-3 Calls", IF(tbl_Customers[[#This Row],[number_customer_service_calls]] &lt;=5, "4-5 Calls", "6+ Calls")))</f>
        <v>0-1 Calls</v>
      </c>
      <c r="X1686" t="str">
        <f>IF(tbl_Customers[[#This Row],[account_length]] &lt;= 50, "0-50", IF(tbl_Customers[[#This Row],[account_length]] &lt;=100, "51-100", IF(tbl_Customers[[#This Row],[account_length]] &lt;= 150, "101-150", "151+")))</f>
        <v>51-100</v>
      </c>
      <c r="Y1686" t="str">
        <f>IF(tbl_Customers[[#This Row],[total_intl_charge]] &lt;= 3, "Low Charges", "High Charges")</f>
        <v>Low Charges</v>
      </c>
      <c r="Z1686" t="str">
        <f>IF(tbl_Customers[[#This Row],[total_eve_calls]]&lt;=80,"Low Calls",
IF(tbl_Customers[[#This Row],[total_eve_calls]]&lt;=120,"Medium Calls","High Calls"))</f>
        <v>High Calls</v>
      </c>
      <c r="AA1686" t="str">
        <f>IF(tbl_Customers[[#This Row],[total_eve_charge]]&lt;=15,"Low Charges",
IF(tbl_Customers[[#This Row],[total_eve_charge]]&lt;=20,"Medium Charges","High Charges"))</f>
        <v>Low Charges</v>
      </c>
      <c r="AB16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6" t="str">
        <f>IF(tbl_Customers[[#This Row],[number_vmail_messages]] = 0, "No Usage", IF(tbl_Customers[[#This Row],[number_vmail_messages]] &lt;= 20, "Low Usage", IF(tbl_Customers[[#This Row],[number_vmail_messages]] &lt;= 40, "Medium Usgae", "High Usage")))</f>
        <v>No Usage</v>
      </c>
      <c r="AD1686" t="str">
        <f>IF(tbl_Customers[[#This Row],[total_day_minutes]]&lt;=150,"Low Usage", IF(tbl_Customers[[#This Row],[total_day_minutes]]&lt;=200,"Medium Usage", IF(tbl_Customers[[#This Row],[total_day_minutes]]&lt;=250,"High Usage","Very High Usage")))</f>
        <v>Medium Usage</v>
      </c>
      <c r="AE1686" t="str">
        <f>IF(tbl_Customers[[#This Row],[total_intl_calls]]&lt;=5,"Low Calls", IF(tbl_Customers[[#This Row],[total_intl_calls]]&lt;=10, "Medium Calls", "High Calls"))</f>
        <v>Low Calls</v>
      </c>
      <c r="AF16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86" s="36" t="str">
        <f>IF(tbl_Customers[[#This Row],[Churn_Risk_Score]]&gt;=10,"High Risk", IF(tbl_Customers[[#This Row],[Churn_Risk_Score]]&gt;=5,"Medium Risk","Low Risk"))</f>
        <v>Low Risk</v>
      </c>
    </row>
    <row r="1687" spans="1:33" x14ac:dyDescent="0.35">
      <c r="A1687">
        <v>1686</v>
      </c>
      <c r="B1687" t="s">
        <v>42</v>
      </c>
      <c r="C1687">
        <v>59</v>
      </c>
      <c r="D1687" t="s">
        <v>25</v>
      </c>
      <c r="E1687" t="s">
        <v>22</v>
      </c>
      <c r="F1687" t="s">
        <v>22</v>
      </c>
      <c r="G1687">
        <v>0</v>
      </c>
      <c r="H1687">
        <v>150.19999999999999</v>
      </c>
      <c r="I1687">
        <v>70</v>
      </c>
      <c r="J1687">
        <v>25.53</v>
      </c>
      <c r="K1687">
        <v>185.7</v>
      </c>
      <c r="L1687">
        <v>98</v>
      </c>
      <c r="M1687">
        <v>15.78</v>
      </c>
      <c r="N1687">
        <v>212.5</v>
      </c>
      <c r="O1687">
        <v>128</v>
      </c>
      <c r="P1687">
        <v>9.56</v>
      </c>
      <c r="Q1687">
        <v>12.1</v>
      </c>
      <c r="R1687">
        <v>2</v>
      </c>
      <c r="S1687">
        <v>3.27</v>
      </c>
      <c r="T1687">
        <v>1</v>
      </c>
      <c r="U1687" t="s">
        <v>22</v>
      </c>
      <c r="V1687">
        <f>IF(tbl_Customers[[#This Row],[churn]] = "yes", 1, 0)</f>
        <v>0</v>
      </c>
      <c r="W1687" t="str">
        <f>IF(tbl_Customers[[#This Row],[number_customer_service_calls]] &lt;= 1, "0-1 Calls", IF(tbl_Customers[[#This Row],[number_customer_service_calls]] &lt;= 3, "2-3 Calls", IF(tbl_Customers[[#This Row],[number_customer_service_calls]] &lt;=5, "4-5 Calls", "6+ Calls")))</f>
        <v>0-1 Calls</v>
      </c>
      <c r="X1687" t="str">
        <f>IF(tbl_Customers[[#This Row],[account_length]] &lt;= 50, "0-50", IF(tbl_Customers[[#This Row],[account_length]] &lt;=100, "51-100", IF(tbl_Customers[[#This Row],[account_length]] &lt;= 150, "101-150", "151+")))</f>
        <v>51-100</v>
      </c>
      <c r="Y1687" t="str">
        <f>IF(tbl_Customers[[#This Row],[total_intl_charge]] &lt;= 3, "Low Charges", "High Charges")</f>
        <v>High Charges</v>
      </c>
      <c r="Z1687" t="str">
        <f>IF(tbl_Customers[[#This Row],[total_eve_calls]]&lt;=80,"Low Calls",
IF(tbl_Customers[[#This Row],[total_eve_calls]]&lt;=120,"Medium Calls","High Calls"))</f>
        <v>Medium Calls</v>
      </c>
      <c r="AA1687" t="str">
        <f>IF(tbl_Customers[[#This Row],[total_eve_charge]]&lt;=15,"Low Charges",
IF(tbl_Customers[[#This Row],[total_eve_charge]]&lt;=20,"Medium Charges","High Charges"))</f>
        <v>Medium Charges</v>
      </c>
      <c r="AB16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7" t="str">
        <f>IF(tbl_Customers[[#This Row],[number_vmail_messages]] = 0, "No Usage", IF(tbl_Customers[[#This Row],[number_vmail_messages]] &lt;= 20, "Low Usage", IF(tbl_Customers[[#This Row],[number_vmail_messages]] &lt;= 40, "Medium Usgae", "High Usage")))</f>
        <v>No Usage</v>
      </c>
      <c r="AD1687" t="str">
        <f>IF(tbl_Customers[[#This Row],[total_day_minutes]]&lt;=150,"Low Usage", IF(tbl_Customers[[#This Row],[total_day_minutes]]&lt;=200,"Medium Usage", IF(tbl_Customers[[#This Row],[total_day_minutes]]&lt;=250,"High Usage","Very High Usage")))</f>
        <v>Medium Usage</v>
      </c>
      <c r="AE1687" t="str">
        <f>IF(tbl_Customers[[#This Row],[total_intl_calls]]&lt;=5,"Low Calls", IF(tbl_Customers[[#This Row],[total_intl_calls]]&lt;=10, "Medium Calls", "High Calls"))</f>
        <v>Low Calls</v>
      </c>
      <c r="AF16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87" s="36" t="str">
        <f>IF(tbl_Customers[[#This Row],[Churn_Risk_Score]]&gt;=10,"High Risk", IF(tbl_Customers[[#This Row],[Churn_Risk_Score]]&gt;=5,"Medium Risk","Low Risk"))</f>
        <v>Low Risk</v>
      </c>
    </row>
    <row r="1688" spans="1:33" x14ac:dyDescent="0.35">
      <c r="A1688">
        <v>1687</v>
      </c>
      <c r="B1688" t="s">
        <v>35</v>
      </c>
      <c r="C1688">
        <v>124</v>
      </c>
      <c r="D1688" t="s">
        <v>21</v>
      </c>
      <c r="E1688" t="s">
        <v>22</v>
      </c>
      <c r="F1688" t="s">
        <v>23</v>
      </c>
      <c r="G1688">
        <v>30</v>
      </c>
      <c r="H1688">
        <v>144.5</v>
      </c>
      <c r="I1688">
        <v>35</v>
      </c>
      <c r="J1688">
        <v>24.57</v>
      </c>
      <c r="K1688">
        <v>262.3</v>
      </c>
      <c r="L1688">
        <v>101</v>
      </c>
      <c r="M1688">
        <v>22.3</v>
      </c>
      <c r="N1688">
        <v>226.5</v>
      </c>
      <c r="O1688">
        <v>82</v>
      </c>
      <c r="P1688">
        <v>10.19</v>
      </c>
      <c r="Q1688">
        <v>12</v>
      </c>
      <c r="R1688">
        <v>7</v>
      </c>
      <c r="S1688">
        <v>3.24</v>
      </c>
      <c r="T1688">
        <v>2</v>
      </c>
      <c r="U1688" t="s">
        <v>22</v>
      </c>
      <c r="V1688">
        <f>IF(tbl_Customers[[#This Row],[churn]] = "yes", 1, 0)</f>
        <v>0</v>
      </c>
      <c r="W1688" t="str">
        <f>IF(tbl_Customers[[#This Row],[number_customer_service_calls]] &lt;= 1, "0-1 Calls", IF(tbl_Customers[[#This Row],[number_customer_service_calls]] &lt;= 3, "2-3 Calls", IF(tbl_Customers[[#This Row],[number_customer_service_calls]] &lt;=5, "4-5 Calls", "6+ Calls")))</f>
        <v>2-3 Calls</v>
      </c>
      <c r="X1688" t="str">
        <f>IF(tbl_Customers[[#This Row],[account_length]] &lt;= 50, "0-50", IF(tbl_Customers[[#This Row],[account_length]] &lt;=100, "51-100", IF(tbl_Customers[[#This Row],[account_length]] &lt;= 150, "101-150", "151+")))</f>
        <v>101-150</v>
      </c>
      <c r="Y1688" t="str">
        <f>IF(tbl_Customers[[#This Row],[total_intl_charge]] &lt;= 3, "Low Charges", "High Charges")</f>
        <v>High Charges</v>
      </c>
      <c r="Z1688" t="str">
        <f>IF(tbl_Customers[[#This Row],[total_eve_calls]]&lt;=80,"Low Calls",
IF(tbl_Customers[[#This Row],[total_eve_calls]]&lt;=120,"Medium Calls","High Calls"))</f>
        <v>Medium Calls</v>
      </c>
      <c r="AA1688" t="str">
        <f>IF(tbl_Customers[[#This Row],[total_eve_charge]]&lt;=15,"Low Charges",
IF(tbl_Customers[[#This Row],[total_eve_charge]]&lt;=20,"Medium Charges","High Charges"))</f>
        <v>High Charges</v>
      </c>
      <c r="AB16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8" t="str">
        <f>IF(tbl_Customers[[#This Row],[number_vmail_messages]] = 0, "No Usage", IF(tbl_Customers[[#This Row],[number_vmail_messages]] &lt;= 20, "Low Usage", IF(tbl_Customers[[#This Row],[number_vmail_messages]] &lt;= 40, "Medium Usgae", "High Usage")))</f>
        <v>Medium Usgae</v>
      </c>
      <c r="AD1688" t="str">
        <f>IF(tbl_Customers[[#This Row],[total_day_minutes]]&lt;=150,"Low Usage", IF(tbl_Customers[[#This Row],[total_day_minutes]]&lt;=200,"Medium Usage", IF(tbl_Customers[[#This Row],[total_day_minutes]]&lt;=250,"High Usage","Very High Usage")))</f>
        <v>Low Usage</v>
      </c>
      <c r="AE1688" t="str">
        <f>IF(tbl_Customers[[#This Row],[total_intl_calls]]&lt;=5,"Low Calls", IF(tbl_Customers[[#This Row],[total_intl_calls]]&lt;=10, "Medium Calls", "High Calls"))</f>
        <v>Medium Calls</v>
      </c>
      <c r="AF16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88" s="36" t="str">
        <f>IF(tbl_Customers[[#This Row],[Churn_Risk_Score]]&gt;=10,"High Risk", IF(tbl_Customers[[#This Row],[Churn_Risk_Score]]&gt;=5,"Medium Risk","Low Risk"))</f>
        <v>Low Risk</v>
      </c>
    </row>
    <row r="1689" spans="1:33" x14ac:dyDescent="0.35">
      <c r="A1689">
        <v>1688</v>
      </c>
      <c r="B1689" t="s">
        <v>27</v>
      </c>
      <c r="C1689">
        <v>81</v>
      </c>
      <c r="D1689" t="s">
        <v>28</v>
      </c>
      <c r="E1689" t="s">
        <v>22</v>
      </c>
      <c r="F1689" t="s">
        <v>22</v>
      </c>
      <c r="G1689">
        <v>0</v>
      </c>
      <c r="H1689">
        <v>220.8</v>
      </c>
      <c r="I1689">
        <v>77</v>
      </c>
      <c r="J1689">
        <v>37.54</v>
      </c>
      <c r="K1689">
        <v>148.5</v>
      </c>
      <c r="L1689">
        <v>87</v>
      </c>
      <c r="M1689">
        <v>12.62</v>
      </c>
      <c r="N1689">
        <v>183.9</v>
      </c>
      <c r="O1689">
        <v>100</v>
      </c>
      <c r="P1689">
        <v>8.2799999999999994</v>
      </c>
      <c r="Q1689">
        <v>7.6</v>
      </c>
      <c r="R1689">
        <v>3</v>
      </c>
      <c r="S1689">
        <v>2.0499999999999998</v>
      </c>
      <c r="T1689">
        <v>2</v>
      </c>
      <c r="U1689" t="s">
        <v>22</v>
      </c>
      <c r="V1689">
        <f>IF(tbl_Customers[[#This Row],[churn]] = "yes", 1, 0)</f>
        <v>0</v>
      </c>
      <c r="W1689" t="str">
        <f>IF(tbl_Customers[[#This Row],[number_customer_service_calls]] &lt;= 1, "0-1 Calls", IF(tbl_Customers[[#This Row],[number_customer_service_calls]] &lt;= 3, "2-3 Calls", IF(tbl_Customers[[#This Row],[number_customer_service_calls]] &lt;=5, "4-5 Calls", "6+ Calls")))</f>
        <v>2-3 Calls</v>
      </c>
      <c r="X1689" t="str">
        <f>IF(tbl_Customers[[#This Row],[account_length]] &lt;= 50, "0-50", IF(tbl_Customers[[#This Row],[account_length]] &lt;=100, "51-100", IF(tbl_Customers[[#This Row],[account_length]] &lt;= 150, "101-150", "151+")))</f>
        <v>51-100</v>
      </c>
      <c r="Y1689" t="str">
        <f>IF(tbl_Customers[[#This Row],[total_intl_charge]] &lt;= 3, "Low Charges", "High Charges")</f>
        <v>Low Charges</v>
      </c>
      <c r="Z1689" t="str">
        <f>IF(tbl_Customers[[#This Row],[total_eve_calls]]&lt;=80,"Low Calls",
IF(tbl_Customers[[#This Row],[total_eve_calls]]&lt;=120,"Medium Calls","High Calls"))</f>
        <v>Medium Calls</v>
      </c>
      <c r="AA1689" t="str">
        <f>IF(tbl_Customers[[#This Row],[total_eve_charge]]&lt;=15,"Low Charges",
IF(tbl_Customers[[#This Row],[total_eve_charge]]&lt;=20,"Medium Charges","High Charges"))</f>
        <v>Low Charges</v>
      </c>
      <c r="AB16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9" t="str">
        <f>IF(tbl_Customers[[#This Row],[number_vmail_messages]] = 0, "No Usage", IF(tbl_Customers[[#This Row],[number_vmail_messages]] &lt;= 20, "Low Usage", IF(tbl_Customers[[#This Row],[number_vmail_messages]] &lt;= 40, "Medium Usgae", "High Usage")))</f>
        <v>No Usage</v>
      </c>
      <c r="AD1689" t="str">
        <f>IF(tbl_Customers[[#This Row],[total_day_minutes]]&lt;=150,"Low Usage", IF(tbl_Customers[[#This Row],[total_day_minutes]]&lt;=200,"Medium Usage", IF(tbl_Customers[[#This Row],[total_day_minutes]]&lt;=250,"High Usage","Very High Usage")))</f>
        <v>High Usage</v>
      </c>
      <c r="AE1689" t="str">
        <f>IF(tbl_Customers[[#This Row],[total_intl_calls]]&lt;=5,"Low Calls", IF(tbl_Customers[[#This Row],[total_intl_calls]]&lt;=10, "Medium Calls", "High Calls"))</f>
        <v>Low Calls</v>
      </c>
      <c r="AF16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89" s="36" t="str">
        <f>IF(tbl_Customers[[#This Row],[Churn_Risk_Score]]&gt;=10,"High Risk", IF(tbl_Customers[[#This Row],[Churn_Risk_Score]]&gt;=5,"Medium Risk","Low Risk"))</f>
        <v>Low Risk</v>
      </c>
    </row>
    <row r="1690" spans="1:33" x14ac:dyDescent="0.35">
      <c r="A1690">
        <v>1689</v>
      </c>
      <c r="B1690" t="s">
        <v>32</v>
      </c>
      <c r="C1690">
        <v>86</v>
      </c>
      <c r="D1690" t="s">
        <v>28</v>
      </c>
      <c r="E1690" t="s">
        <v>22</v>
      </c>
      <c r="F1690" t="s">
        <v>22</v>
      </c>
      <c r="G1690">
        <v>0</v>
      </c>
      <c r="H1690">
        <v>216.3</v>
      </c>
      <c r="I1690">
        <v>96</v>
      </c>
      <c r="J1690">
        <v>36.770000000000003</v>
      </c>
      <c r="K1690">
        <v>266.3</v>
      </c>
      <c r="L1690">
        <v>77</v>
      </c>
      <c r="M1690">
        <v>22.64</v>
      </c>
      <c r="N1690">
        <v>214</v>
      </c>
      <c r="O1690">
        <v>110</v>
      </c>
      <c r="P1690">
        <v>9.6300000000000008</v>
      </c>
      <c r="Q1690">
        <v>4.5</v>
      </c>
      <c r="R1690">
        <v>3</v>
      </c>
      <c r="S1690">
        <v>1.22</v>
      </c>
      <c r="T1690">
        <v>0</v>
      </c>
      <c r="U1690" t="s">
        <v>22</v>
      </c>
      <c r="V1690">
        <f>IF(tbl_Customers[[#This Row],[churn]] = "yes", 1, 0)</f>
        <v>0</v>
      </c>
      <c r="W1690" t="str">
        <f>IF(tbl_Customers[[#This Row],[number_customer_service_calls]] &lt;= 1, "0-1 Calls", IF(tbl_Customers[[#This Row],[number_customer_service_calls]] &lt;= 3, "2-3 Calls", IF(tbl_Customers[[#This Row],[number_customer_service_calls]] &lt;=5, "4-5 Calls", "6+ Calls")))</f>
        <v>0-1 Calls</v>
      </c>
      <c r="X1690" t="str">
        <f>IF(tbl_Customers[[#This Row],[account_length]] &lt;= 50, "0-50", IF(tbl_Customers[[#This Row],[account_length]] &lt;=100, "51-100", IF(tbl_Customers[[#This Row],[account_length]] &lt;= 150, "101-150", "151+")))</f>
        <v>51-100</v>
      </c>
      <c r="Y1690" t="str">
        <f>IF(tbl_Customers[[#This Row],[total_intl_charge]] &lt;= 3, "Low Charges", "High Charges")</f>
        <v>Low Charges</v>
      </c>
      <c r="Z1690" t="str">
        <f>IF(tbl_Customers[[#This Row],[total_eve_calls]]&lt;=80,"Low Calls",
IF(tbl_Customers[[#This Row],[total_eve_calls]]&lt;=120,"Medium Calls","High Calls"))</f>
        <v>Low Calls</v>
      </c>
      <c r="AA1690" t="str">
        <f>IF(tbl_Customers[[#This Row],[total_eve_charge]]&lt;=15,"Low Charges",
IF(tbl_Customers[[#This Row],[total_eve_charge]]&lt;=20,"Medium Charges","High Charges"))</f>
        <v>High Charges</v>
      </c>
      <c r="AB16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90" t="str">
        <f>IF(tbl_Customers[[#This Row],[number_vmail_messages]] = 0, "No Usage", IF(tbl_Customers[[#This Row],[number_vmail_messages]] &lt;= 20, "Low Usage", IF(tbl_Customers[[#This Row],[number_vmail_messages]] &lt;= 40, "Medium Usgae", "High Usage")))</f>
        <v>No Usage</v>
      </c>
      <c r="AD1690" t="str">
        <f>IF(tbl_Customers[[#This Row],[total_day_minutes]]&lt;=150,"Low Usage", IF(tbl_Customers[[#This Row],[total_day_minutes]]&lt;=200,"Medium Usage", IF(tbl_Customers[[#This Row],[total_day_minutes]]&lt;=250,"High Usage","Very High Usage")))</f>
        <v>High Usage</v>
      </c>
      <c r="AE1690" t="str">
        <f>IF(tbl_Customers[[#This Row],[total_intl_calls]]&lt;=5,"Low Calls", IF(tbl_Customers[[#This Row],[total_intl_calls]]&lt;=10, "Medium Calls", "High Calls"))</f>
        <v>Low Calls</v>
      </c>
      <c r="AF16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0" s="36" t="str">
        <f>IF(tbl_Customers[[#This Row],[Churn_Risk_Score]]&gt;=10,"High Risk", IF(tbl_Customers[[#This Row],[Churn_Risk_Score]]&gt;=5,"Medium Risk","Low Risk"))</f>
        <v>Low Risk</v>
      </c>
    </row>
    <row r="1691" spans="1:33" x14ac:dyDescent="0.35">
      <c r="A1691">
        <v>1690</v>
      </c>
      <c r="B1691" t="s">
        <v>49</v>
      </c>
      <c r="C1691">
        <v>84</v>
      </c>
      <c r="D1691" t="s">
        <v>28</v>
      </c>
      <c r="E1691" t="s">
        <v>22</v>
      </c>
      <c r="F1691" t="s">
        <v>22</v>
      </c>
      <c r="G1691">
        <v>0</v>
      </c>
      <c r="H1691">
        <v>169.5</v>
      </c>
      <c r="I1691">
        <v>96</v>
      </c>
      <c r="J1691">
        <v>28.82</v>
      </c>
      <c r="K1691">
        <v>157.6</v>
      </c>
      <c r="L1691">
        <v>94</v>
      </c>
      <c r="M1691">
        <v>13.4</v>
      </c>
      <c r="N1691">
        <v>98.2</v>
      </c>
      <c r="O1691">
        <v>70</v>
      </c>
      <c r="P1691">
        <v>4.42</v>
      </c>
      <c r="Q1691">
        <v>10.6</v>
      </c>
      <c r="R1691">
        <v>7</v>
      </c>
      <c r="S1691">
        <v>2.86</v>
      </c>
      <c r="T1691">
        <v>0</v>
      </c>
      <c r="U1691" t="s">
        <v>22</v>
      </c>
      <c r="V1691">
        <f>IF(tbl_Customers[[#This Row],[churn]] = "yes", 1, 0)</f>
        <v>0</v>
      </c>
      <c r="W1691" t="str">
        <f>IF(tbl_Customers[[#This Row],[number_customer_service_calls]] &lt;= 1, "0-1 Calls", IF(tbl_Customers[[#This Row],[number_customer_service_calls]] &lt;= 3, "2-3 Calls", IF(tbl_Customers[[#This Row],[number_customer_service_calls]] &lt;=5, "4-5 Calls", "6+ Calls")))</f>
        <v>0-1 Calls</v>
      </c>
      <c r="X1691" t="str">
        <f>IF(tbl_Customers[[#This Row],[account_length]] &lt;= 50, "0-50", IF(tbl_Customers[[#This Row],[account_length]] &lt;=100, "51-100", IF(tbl_Customers[[#This Row],[account_length]] &lt;= 150, "101-150", "151+")))</f>
        <v>51-100</v>
      </c>
      <c r="Y1691" t="str">
        <f>IF(tbl_Customers[[#This Row],[total_intl_charge]] &lt;= 3, "Low Charges", "High Charges")</f>
        <v>Low Charges</v>
      </c>
      <c r="Z1691" t="str">
        <f>IF(tbl_Customers[[#This Row],[total_eve_calls]]&lt;=80,"Low Calls",
IF(tbl_Customers[[#This Row],[total_eve_calls]]&lt;=120,"Medium Calls","High Calls"))</f>
        <v>Medium Calls</v>
      </c>
      <c r="AA1691" t="str">
        <f>IF(tbl_Customers[[#This Row],[total_eve_charge]]&lt;=15,"Low Charges",
IF(tbl_Customers[[#This Row],[total_eve_charge]]&lt;=20,"Medium Charges","High Charges"))</f>
        <v>Low Charges</v>
      </c>
      <c r="AB16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1" t="str">
        <f>IF(tbl_Customers[[#This Row],[number_vmail_messages]] = 0, "No Usage", IF(tbl_Customers[[#This Row],[number_vmail_messages]] &lt;= 20, "Low Usage", IF(tbl_Customers[[#This Row],[number_vmail_messages]] &lt;= 40, "Medium Usgae", "High Usage")))</f>
        <v>No Usage</v>
      </c>
      <c r="AD1691" t="str">
        <f>IF(tbl_Customers[[#This Row],[total_day_minutes]]&lt;=150,"Low Usage", IF(tbl_Customers[[#This Row],[total_day_minutes]]&lt;=200,"Medium Usage", IF(tbl_Customers[[#This Row],[total_day_minutes]]&lt;=250,"High Usage","Very High Usage")))</f>
        <v>Medium Usage</v>
      </c>
      <c r="AE1691" t="str">
        <f>IF(tbl_Customers[[#This Row],[total_intl_calls]]&lt;=5,"Low Calls", IF(tbl_Customers[[#This Row],[total_intl_calls]]&lt;=10, "Medium Calls", "High Calls"))</f>
        <v>Medium Calls</v>
      </c>
      <c r="AF16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1" s="36" t="str">
        <f>IF(tbl_Customers[[#This Row],[Churn_Risk_Score]]&gt;=10,"High Risk", IF(tbl_Customers[[#This Row],[Churn_Risk_Score]]&gt;=5,"Medium Risk","Low Risk"))</f>
        <v>Low Risk</v>
      </c>
    </row>
    <row r="1692" spans="1:33" x14ac:dyDescent="0.35">
      <c r="A1692">
        <v>1691</v>
      </c>
      <c r="B1692" t="s">
        <v>62</v>
      </c>
      <c r="C1692">
        <v>118</v>
      </c>
      <c r="D1692" t="s">
        <v>28</v>
      </c>
      <c r="E1692" t="s">
        <v>22</v>
      </c>
      <c r="F1692" t="s">
        <v>23</v>
      </c>
      <c r="G1692">
        <v>35</v>
      </c>
      <c r="H1692">
        <v>256.3</v>
      </c>
      <c r="I1692">
        <v>119</v>
      </c>
      <c r="J1692">
        <v>43.57</v>
      </c>
      <c r="K1692">
        <v>258.10000000000002</v>
      </c>
      <c r="L1692">
        <v>91</v>
      </c>
      <c r="M1692">
        <v>21.94</v>
      </c>
      <c r="N1692">
        <v>215.5</v>
      </c>
      <c r="O1692">
        <v>130</v>
      </c>
      <c r="P1692">
        <v>9.6999999999999993</v>
      </c>
      <c r="Q1692">
        <v>11.7</v>
      </c>
      <c r="R1692">
        <v>1</v>
      </c>
      <c r="S1692">
        <v>3.16</v>
      </c>
      <c r="T1692">
        <v>1</v>
      </c>
      <c r="U1692" t="s">
        <v>22</v>
      </c>
      <c r="V1692">
        <f>IF(tbl_Customers[[#This Row],[churn]] = "yes", 1, 0)</f>
        <v>0</v>
      </c>
      <c r="W1692" t="str">
        <f>IF(tbl_Customers[[#This Row],[number_customer_service_calls]] &lt;= 1, "0-1 Calls", IF(tbl_Customers[[#This Row],[number_customer_service_calls]] &lt;= 3, "2-3 Calls", IF(tbl_Customers[[#This Row],[number_customer_service_calls]] &lt;=5, "4-5 Calls", "6+ Calls")))</f>
        <v>0-1 Calls</v>
      </c>
      <c r="X1692" t="str">
        <f>IF(tbl_Customers[[#This Row],[account_length]] &lt;= 50, "0-50", IF(tbl_Customers[[#This Row],[account_length]] &lt;=100, "51-100", IF(tbl_Customers[[#This Row],[account_length]] &lt;= 150, "101-150", "151+")))</f>
        <v>101-150</v>
      </c>
      <c r="Y1692" t="str">
        <f>IF(tbl_Customers[[#This Row],[total_intl_charge]] &lt;= 3, "Low Charges", "High Charges")</f>
        <v>High Charges</v>
      </c>
      <c r="Z1692" t="str">
        <f>IF(tbl_Customers[[#This Row],[total_eve_calls]]&lt;=80,"Low Calls",
IF(tbl_Customers[[#This Row],[total_eve_calls]]&lt;=120,"Medium Calls","High Calls"))</f>
        <v>Medium Calls</v>
      </c>
      <c r="AA1692" t="str">
        <f>IF(tbl_Customers[[#This Row],[total_eve_charge]]&lt;=15,"Low Charges",
IF(tbl_Customers[[#This Row],[total_eve_charge]]&lt;=20,"Medium Charges","High Charges"))</f>
        <v>High Charges</v>
      </c>
      <c r="AB16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92" t="str">
        <f>IF(tbl_Customers[[#This Row],[number_vmail_messages]] = 0, "No Usage", IF(tbl_Customers[[#This Row],[number_vmail_messages]] &lt;= 20, "Low Usage", IF(tbl_Customers[[#This Row],[number_vmail_messages]] &lt;= 40, "Medium Usgae", "High Usage")))</f>
        <v>Medium Usgae</v>
      </c>
      <c r="AD1692" t="str">
        <f>IF(tbl_Customers[[#This Row],[total_day_minutes]]&lt;=150,"Low Usage", IF(tbl_Customers[[#This Row],[total_day_minutes]]&lt;=200,"Medium Usage", IF(tbl_Customers[[#This Row],[total_day_minutes]]&lt;=250,"High Usage","Very High Usage")))</f>
        <v>Very High Usage</v>
      </c>
      <c r="AE1692" t="str">
        <f>IF(tbl_Customers[[#This Row],[total_intl_calls]]&lt;=5,"Low Calls", IF(tbl_Customers[[#This Row],[total_intl_calls]]&lt;=10, "Medium Calls", "High Calls"))</f>
        <v>Low Calls</v>
      </c>
      <c r="AF16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692" s="36" t="str">
        <f>IF(tbl_Customers[[#This Row],[Churn_Risk_Score]]&gt;=10,"High Risk", IF(tbl_Customers[[#This Row],[Churn_Risk_Score]]&gt;=5,"Medium Risk","Low Risk"))</f>
        <v>Medium Risk</v>
      </c>
    </row>
    <row r="1693" spans="1:33" x14ac:dyDescent="0.35">
      <c r="A1693">
        <v>1692</v>
      </c>
      <c r="B1693" t="s">
        <v>41</v>
      </c>
      <c r="C1693">
        <v>89</v>
      </c>
      <c r="D1693" t="s">
        <v>21</v>
      </c>
      <c r="E1693" t="s">
        <v>22</v>
      </c>
      <c r="F1693" t="s">
        <v>22</v>
      </c>
      <c r="G1693">
        <v>0</v>
      </c>
      <c r="H1693">
        <v>179.7</v>
      </c>
      <c r="I1693">
        <v>128</v>
      </c>
      <c r="J1693">
        <v>30.55</v>
      </c>
      <c r="K1693">
        <v>299.8</v>
      </c>
      <c r="L1693">
        <v>92</v>
      </c>
      <c r="M1693">
        <v>25.48</v>
      </c>
      <c r="N1693">
        <v>185.3</v>
      </c>
      <c r="O1693">
        <v>120</v>
      </c>
      <c r="P1693">
        <v>8.34</v>
      </c>
      <c r="Q1693">
        <v>7.6</v>
      </c>
      <c r="R1693">
        <v>3</v>
      </c>
      <c r="S1693">
        <v>2.0499999999999998</v>
      </c>
      <c r="T1693">
        <v>1</v>
      </c>
      <c r="U1693" t="s">
        <v>22</v>
      </c>
      <c r="V1693">
        <f>IF(tbl_Customers[[#This Row],[churn]] = "yes", 1, 0)</f>
        <v>0</v>
      </c>
      <c r="W1693" t="str">
        <f>IF(tbl_Customers[[#This Row],[number_customer_service_calls]] &lt;= 1, "0-1 Calls", IF(tbl_Customers[[#This Row],[number_customer_service_calls]] &lt;= 3, "2-3 Calls", IF(tbl_Customers[[#This Row],[number_customer_service_calls]] &lt;=5, "4-5 Calls", "6+ Calls")))</f>
        <v>0-1 Calls</v>
      </c>
      <c r="X1693" t="str">
        <f>IF(tbl_Customers[[#This Row],[account_length]] &lt;= 50, "0-50", IF(tbl_Customers[[#This Row],[account_length]] &lt;=100, "51-100", IF(tbl_Customers[[#This Row],[account_length]] &lt;= 150, "101-150", "151+")))</f>
        <v>51-100</v>
      </c>
      <c r="Y1693" t="str">
        <f>IF(tbl_Customers[[#This Row],[total_intl_charge]] &lt;= 3, "Low Charges", "High Charges")</f>
        <v>Low Charges</v>
      </c>
      <c r="Z1693" t="str">
        <f>IF(tbl_Customers[[#This Row],[total_eve_calls]]&lt;=80,"Low Calls",
IF(tbl_Customers[[#This Row],[total_eve_calls]]&lt;=120,"Medium Calls","High Calls"))</f>
        <v>Medium Calls</v>
      </c>
      <c r="AA1693" t="str">
        <f>IF(tbl_Customers[[#This Row],[total_eve_charge]]&lt;=15,"Low Charges",
IF(tbl_Customers[[#This Row],[total_eve_charge]]&lt;=20,"Medium Charges","High Charges"))</f>
        <v>High Charges</v>
      </c>
      <c r="AB16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93" t="str">
        <f>IF(tbl_Customers[[#This Row],[number_vmail_messages]] = 0, "No Usage", IF(tbl_Customers[[#This Row],[number_vmail_messages]] &lt;= 20, "Low Usage", IF(tbl_Customers[[#This Row],[number_vmail_messages]] &lt;= 40, "Medium Usgae", "High Usage")))</f>
        <v>No Usage</v>
      </c>
      <c r="AD1693" t="str">
        <f>IF(tbl_Customers[[#This Row],[total_day_minutes]]&lt;=150,"Low Usage", IF(tbl_Customers[[#This Row],[total_day_minutes]]&lt;=200,"Medium Usage", IF(tbl_Customers[[#This Row],[total_day_minutes]]&lt;=250,"High Usage","Very High Usage")))</f>
        <v>Medium Usage</v>
      </c>
      <c r="AE1693" t="str">
        <f>IF(tbl_Customers[[#This Row],[total_intl_calls]]&lt;=5,"Low Calls", IF(tbl_Customers[[#This Row],[total_intl_calls]]&lt;=10, "Medium Calls", "High Calls"))</f>
        <v>Low Calls</v>
      </c>
      <c r="AF16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3" s="36" t="str">
        <f>IF(tbl_Customers[[#This Row],[Churn_Risk_Score]]&gt;=10,"High Risk", IF(tbl_Customers[[#This Row],[Churn_Risk_Score]]&gt;=5,"Medium Risk","Low Risk"))</f>
        <v>Low Risk</v>
      </c>
    </row>
    <row r="1694" spans="1:33" x14ac:dyDescent="0.35">
      <c r="A1694">
        <v>1693</v>
      </c>
      <c r="B1694" t="s">
        <v>70</v>
      </c>
      <c r="C1694">
        <v>93</v>
      </c>
      <c r="D1694" t="s">
        <v>21</v>
      </c>
      <c r="E1694" t="s">
        <v>22</v>
      </c>
      <c r="F1694" t="s">
        <v>22</v>
      </c>
      <c r="G1694">
        <v>0</v>
      </c>
      <c r="H1694">
        <v>266</v>
      </c>
      <c r="I1694">
        <v>120</v>
      </c>
      <c r="J1694">
        <v>45.22</v>
      </c>
      <c r="K1694">
        <v>130.1</v>
      </c>
      <c r="L1694">
        <v>84</v>
      </c>
      <c r="M1694">
        <v>11.06</v>
      </c>
      <c r="N1694">
        <v>165.8</v>
      </c>
      <c r="O1694">
        <v>63</v>
      </c>
      <c r="P1694">
        <v>7.46</v>
      </c>
      <c r="Q1694">
        <v>13.1</v>
      </c>
      <c r="R1694">
        <v>6</v>
      </c>
      <c r="S1694">
        <v>3.54</v>
      </c>
      <c r="T1694">
        <v>3</v>
      </c>
      <c r="U1694" t="s">
        <v>22</v>
      </c>
      <c r="V1694">
        <f>IF(tbl_Customers[[#This Row],[churn]] = "yes", 1, 0)</f>
        <v>0</v>
      </c>
      <c r="W1694" t="str">
        <f>IF(tbl_Customers[[#This Row],[number_customer_service_calls]] &lt;= 1, "0-1 Calls", IF(tbl_Customers[[#This Row],[number_customer_service_calls]] &lt;= 3, "2-3 Calls", IF(tbl_Customers[[#This Row],[number_customer_service_calls]] &lt;=5, "4-5 Calls", "6+ Calls")))</f>
        <v>2-3 Calls</v>
      </c>
      <c r="X1694" t="str">
        <f>IF(tbl_Customers[[#This Row],[account_length]] &lt;= 50, "0-50", IF(tbl_Customers[[#This Row],[account_length]] &lt;=100, "51-100", IF(tbl_Customers[[#This Row],[account_length]] &lt;= 150, "101-150", "151+")))</f>
        <v>51-100</v>
      </c>
      <c r="Y1694" t="str">
        <f>IF(tbl_Customers[[#This Row],[total_intl_charge]] &lt;= 3, "Low Charges", "High Charges")</f>
        <v>High Charges</v>
      </c>
      <c r="Z1694" t="str">
        <f>IF(tbl_Customers[[#This Row],[total_eve_calls]]&lt;=80,"Low Calls",
IF(tbl_Customers[[#This Row],[total_eve_calls]]&lt;=120,"Medium Calls","High Calls"))</f>
        <v>Medium Calls</v>
      </c>
      <c r="AA1694" t="str">
        <f>IF(tbl_Customers[[#This Row],[total_eve_charge]]&lt;=15,"Low Charges",
IF(tbl_Customers[[#This Row],[total_eve_charge]]&lt;=20,"Medium Charges","High Charges"))</f>
        <v>Low Charges</v>
      </c>
      <c r="AB16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4" t="str">
        <f>IF(tbl_Customers[[#This Row],[number_vmail_messages]] = 0, "No Usage", IF(tbl_Customers[[#This Row],[number_vmail_messages]] &lt;= 20, "Low Usage", IF(tbl_Customers[[#This Row],[number_vmail_messages]] &lt;= 40, "Medium Usgae", "High Usage")))</f>
        <v>No Usage</v>
      </c>
      <c r="AD1694" t="str">
        <f>IF(tbl_Customers[[#This Row],[total_day_minutes]]&lt;=150,"Low Usage", IF(tbl_Customers[[#This Row],[total_day_minutes]]&lt;=200,"Medium Usage", IF(tbl_Customers[[#This Row],[total_day_minutes]]&lt;=250,"High Usage","Very High Usage")))</f>
        <v>Very High Usage</v>
      </c>
      <c r="AE1694" t="str">
        <f>IF(tbl_Customers[[#This Row],[total_intl_calls]]&lt;=5,"Low Calls", IF(tbl_Customers[[#This Row],[total_intl_calls]]&lt;=10, "Medium Calls", "High Calls"))</f>
        <v>Medium Calls</v>
      </c>
      <c r="AF16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94" s="36" t="str">
        <f>IF(tbl_Customers[[#This Row],[Churn_Risk_Score]]&gt;=10,"High Risk", IF(tbl_Customers[[#This Row],[Churn_Risk_Score]]&gt;=5,"Medium Risk","Low Risk"))</f>
        <v>Medium Risk</v>
      </c>
    </row>
    <row r="1695" spans="1:33" x14ac:dyDescent="0.35">
      <c r="A1695">
        <v>1694</v>
      </c>
      <c r="B1695" t="s">
        <v>50</v>
      </c>
      <c r="C1695">
        <v>85</v>
      </c>
      <c r="D1695" t="s">
        <v>21</v>
      </c>
      <c r="E1695" t="s">
        <v>22</v>
      </c>
      <c r="F1695" t="s">
        <v>22</v>
      </c>
      <c r="G1695">
        <v>0</v>
      </c>
      <c r="H1695">
        <v>96.7</v>
      </c>
      <c r="I1695">
        <v>97</v>
      </c>
      <c r="J1695">
        <v>16.440000000000001</v>
      </c>
      <c r="K1695">
        <v>193.8</v>
      </c>
      <c r="L1695">
        <v>95</v>
      </c>
      <c r="M1695">
        <v>16.47</v>
      </c>
      <c r="N1695">
        <v>171.7</v>
      </c>
      <c r="O1695">
        <v>88</v>
      </c>
      <c r="P1695">
        <v>7.73</v>
      </c>
      <c r="Q1695">
        <v>9.6999999999999993</v>
      </c>
      <c r="R1695">
        <v>3</v>
      </c>
      <c r="S1695">
        <v>2.62</v>
      </c>
      <c r="T1695">
        <v>2</v>
      </c>
      <c r="U1695" t="s">
        <v>22</v>
      </c>
      <c r="V1695">
        <f>IF(tbl_Customers[[#This Row],[churn]] = "yes", 1, 0)</f>
        <v>0</v>
      </c>
      <c r="W1695" t="str">
        <f>IF(tbl_Customers[[#This Row],[number_customer_service_calls]] &lt;= 1, "0-1 Calls", IF(tbl_Customers[[#This Row],[number_customer_service_calls]] &lt;= 3, "2-3 Calls", IF(tbl_Customers[[#This Row],[number_customer_service_calls]] &lt;=5, "4-5 Calls", "6+ Calls")))</f>
        <v>2-3 Calls</v>
      </c>
      <c r="X1695" t="str">
        <f>IF(tbl_Customers[[#This Row],[account_length]] &lt;= 50, "0-50", IF(tbl_Customers[[#This Row],[account_length]] &lt;=100, "51-100", IF(tbl_Customers[[#This Row],[account_length]] &lt;= 150, "101-150", "151+")))</f>
        <v>51-100</v>
      </c>
      <c r="Y1695" t="str">
        <f>IF(tbl_Customers[[#This Row],[total_intl_charge]] &lt;= 3, "Low Charges", "High Charges")</f>
        <v>Low Charges</v>
      </c>
      <c r="Z1695" t="str">
        <f>IF(tbl_Customers[[#This Row],[total_eve_calls]]&lt;=80,"Low Calls",
IF(tbl_Customers[[#This Row],[total_eve_calls]]&lt;=120,"Medium Calls","High Calls"))</f>
        <v>Medium Calls</v>
      </c>
      <c r="AA1695" t="str">
        <f>IF(tbl_Customers[[#This Row],[total_eve_charge]]&lt;=15,"Low Charges",
IF(tbl_Customers[[#This Row],[total_eve_charge]]&lt;=20,"Medium Charges","High Charges"))</f>
        <v>Medium Charges</v>
      </c>
      <c r="AB16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95" t="str">
        <f>IF(tbl_Customers[[#This Row],[number_vmail_messages]] = 0, "No Usage", IF(tbl_Customers[[#This Row],[number_vmail_messages]] &lt;= 20, "Low Usage", IF(tbl_Customers[[#This Row],[number_vmail_messages]] &lt;= 40, "Medium Usgae", "High Usage")))</f>
        <v>No Usage</v>
      </c>
      <c r="AD1695" t="str">
        <f>IF(tbl_Customers[[#This Row],[total_day_minutes]]&lt;=150,"Low Usage", IF(tbl_Customers[[#This Row],[total_day_minutes]]&lt;=200,"Medium Usage", IF(tbl_Customers[[#This Row],[total_day_minutes]]&lt;=250,"High Usage","Very High Usage")))</f>
        <v>Low Usage</v>
      </c>
      <c r="AE1695" t="str">
        <f>IF(tbl_Customers[[#This Row],[total_intl_calls]]&lt;=5,"Low Calls", IF(tbl_Customers[[#This Row],[total_intl_calls]]&lt;=10, "Medium Calls", "High Calls"))</f>
        <v>Low Calls</v>
      </c>
      <c r="AF16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5" s="36" t="str">
        <f>IF(tbl_Customers[[#This Row],[Churn_Risk_Score]]&gt;=10,"High Risk", IF(tbl_Customers[[#This Row],[Churn_Risk_Score]]&gt;=5,"Medium Risk","Low Risk"))</f>
        <v>Low Risk</v>
      </c>
    </row>
    <row r="1696" spans="1:33" x14ac:dyDescent="0.35">
      <c r="A1696">
        <v>1695</v>
      </c>
      <c r="B1696" t="s">
        <v>44</v>
      </c>
      <c r="C1696">
        <v>160</v>
      </c>
      <c r="D1696" t="s">
        <v>25</v>
      </c>
      <c r="E1696" t="s">
        <v>22</v>
      </c>
      <c r="F1696" t="s">
        <v>22</v>
      </c>
      <c r="G1696">
        <v>0</v>
      </c>
      <c r="H1696">
        <v>82.7</v>
      </c>
      <c r="I1696">
        <v>116</v>
      </c>
      <c r="J1696">
        <v>14.06</v>
      </c>
      <c r="K1696">
        <v>194.6</v>
      </c>
      <c r="L1696">
        <v>95</v>
      </c>
      <c r="M1696">
        <v>16.54</v>
      </c>
      <c r="N1696">
        <v>159</v>
      </c>
      <c r="O1696">
        <v>54</v>
      </c>
      <c r="P1696">
        <v>7.15</v>
      </c>
      <c r="Q1696">
        <v>10.9</v>
      </c>
      <c r="R1696">
        <v>9</v>
      </c>
      <c r="S1696">
        <v>2.94</v>
      </c>
      <c r="T1696">
        <v>0</v>
      </c>
      <c r="U1696" t="s">
        <v>22</v>
      </c>
      <c r="V1696">
        <f>IF(tbl_Customers[[#This Row],[churn]] = "yes", 1, 0)</f>
        <v>0</v>
      </c>
      <c r="W1696" t="str">
        <f>IF(tbl_Customers[[#This Row],[number_customer_service_calls]] &lt;= 1, "0-1 Calls", IF(tbl_Customers[[#This Row],[number_customer_service_calls]] &lt;= 3, "2-3 Calls", IF(tbl_Customers[[#This Row],[number_customer_service_calls]] &lt;=5, "4-5 Calls", "6+ Calls")))</f>
        <v>0-1 Calls</v>
      </c>
      <c r="X1696" t="str">
        <f>IF(tbl_Customers[[#This Row],[account_length]] &lt;= 50, "0-50", IF(tbl_Customers[[#This Row],[account_length]] &lt;=100, "51-100", IF(tbl_Customers[[#This Row],[account_length]] &lt;= 150, "101-150", "151+")))</f>
        <v>151+</v>
      </c>
      <c r="Y1696" t="str">
        <f>IF(tbl_Customers[[#This Row],[total_intl_charge]] &lt;= 3, "Low Charges", "High Charges")</f>
        <v>Low Charges</v>
      </c>
      <c r="Z1696" t="str">
        <f>IF(tbl_Customers[[#This Row],[total_eve_calls]]&lt;=80,"Low Calls",
IF(tbl_Customers[[#This Row],[total_eve_calls]]&lt;=120,"Medium Calls","High Calls"))</f>
        <v>Medium Calls</v>
      </c>
      <c r="AA1696" t="str">
        <f>IF(tbl_Customers[[#This Row],[total_eve_charge]]&lt;=15,"Low Charges",
IF(tbl_Customers[[#This Row],[total_eve_charge]]&lt;=20,"Medium Charges","High Charges"))</f>
        <v>Medium Charges</v>
      </c>
      <c r="AB16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6" t="str">
        <f>IF(tbl_Customers[[#This Row],[number_vmail_messages]] = 0, "No Usage", IF(tbl_Customers[[#This Row],[number_vmail_messages]] &lt;= 20, "Low Usage", IF(tbl_Customers[[#This Row],[number_vmail_messages]] &lt;= 40, "Medium Usgae", "High Usage")))</f>
        <v>No Usage</v>
      </c>
      <c r="AD1696" t="str">
        <f>IF(tbl_Customers[[#This Row],[total_day_minutes]]&lt;=150,"Low Usage", IF(tbl_Customers[[#This Row],[total_day_minutes]]&lt;=200,"Medium Usage", IF(tbl_Customers[[#This Row],[total_day_minutes]]&lt;=250,"High Usage","Very High Usage")))</f>
        <v>Low Usage</v>
      </c>
      <c r="AE1696" t="str">
        <f>IF(tbl_Customers[[#This Row],[total_intl_calls]]&lt;=5,"Low Calls", IF(tbl_Customers[[#This Row],[total_intl_calls]]&lt;=10, "Medium Calls", "High Calls"))</f>
        <v>Medium Calls</v>
      </c>
      <c r="AF16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6" s="36" t="str">
        <f>IF(tbl_Customers[[#This Row],[Churn_Risk_Score]]&gt;=10,"High Risk", IF(tbl_Customers[[#This Row],[Churn_Risk_Score]]&gt;=5,"Medium Risk","Low Risk"))</f>
        <v>Low Risk</v>
      </c>
    </row>
    <row r="1697" spans="1:33" x14ac:dyDescent="0.35">
      <c r="A1697">
        <v>1696</v>
      </c>
      <c r="B1697" t="s">
        <v>73</v>
      </c>
      <c r="C1697">
        <v>28</v>
      </c>
      <c r="D1697" t="s">
        <v>21</v>
      </c>
      <c r="E1697" t="s">
        <v>22</v>
      </c>
      <c r="F1697" t="s">
        <v>22</v>
      </c>
      <c r="G1697">
        <v>0</v>
      </c>
      <c r="H1697">
        <v>168.2</v>
      </c>
      <c r="I1697">
        <v>87</v>
      </c>
      <c r="J1697">
        <v>28.59</v>
      </c>
      <c r="K1697">
        <v>161.69999999999999</v>
      </c>
      <c r="L1697">
        <v>92</v>
      </c>
      <c r="M1697">
        <v>13.74</v>
      </c>
      <c r="N1697">
        <v>192.4</v>
      </c>
      <c r="O1697">
        <v>112</v>
      </c>
      <c r="P1697">
        <v>8.66</v>
      </c>
      <c r="Q1697">
        <v>10.1</v>
      </c>
      <c r="R1697">
        <v>3</v>
      </c>
      <c r="S1697">
        <v>2.73</v>
      </c>
      <c r="T1697">
        <v>3</v>
      </c>
      <c r="U1697" t="s">
        <v>22</v>
      </c>
      <c r="V1697">
        <f>IF(tbl_Customers[[#This Row],[churn]] = "yes", 1, 0)</f>
        <v>0</v>
      </c>
      <c r="W1697" t="str">
        <f>IF(tbl_Customers[[#This Row],[number_customer_service_calls]] &lt;= 1, "0-1 Calls", IF(tbl_Customers[[#This Row],[number_customer_service_calls]] &lt;= 3, "2-3 Calls", IF(tbl_Customers[[#This Row],[number_customer_service_calls]] &lt;=5, "4-5 Calls", "6+ Calls")))</f>
        <v>2-3 Calls</v>
      </c>
      <c r="X1697" t="str">
        <f>IF(tbl_Customers[[#This Row],[account_length]] &lt;= 50, "0-50", IF(tbl_Customers[[#This Row],[account_length]] &lt;=100, "51-100", IF(tbl_Customers[[#This Row],[account_length]] &lt;= 150, "101-150", "151+")))</f>
        <v>0-50</v>
      </c>
      <c r="Y1697" t="str">
        <f>IF(tbl_Customers[[#This Row],[total_intl_charge]] &lt;= 3, "Low Charges", "High Charges")</f>
        <v>Low Charges</v>
      </c>
      <c r="Z1697" t="str">
        <f>IF(tbl_Customers[[#This Row],[total_eve_calls]]&lt;=80,"Low Calls",
IF(tbl_Customers[[#This Row],[total_eve_calls]]&lt;=120,"Medium Calls","High Calls"))</f>
        <v>Medium Calls</v>
      </c>
      <c r="AA1697" t="str">
        <f>IF(tbl_Customers[[#This Row],[total_eve_charge]]&lt;=15,"Low Charges",
IF(tbl_Customers[[#This Row],[total_eve_charge]]&lt;=20,"Medium Charges","High Charges"))</f>
        <v>Low Charges</v>
      </c>
      <c r="AB16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7" t="str">
        <f>IF(tbl_Customers[[#This Row],[number_vmail_messages]] = 0, "No Usage", IF(tbl_Customers[[#This Row],[number_vmail_messages]] &lt;= 20, "Low Usage", IF(tbl_Customers[[#This Row],[number_vmail_messages]] &lt;= 40, "Medium Usgae", "High Usage")))</f>
        <v>No Usage</v>
      </c>
      <c r="AD1697" t="str">
        <f>IF(tbl_Customers[[#This Row],[total_day_minutes]]&lt;=150,"Low Usage", IF(tbl_Customers[[#This Row],[total_day_minutes]]&lt;=200,"Medium Usage", IF(tbl_Customers[[#This Row],[total_day_minutes]]&lt;=250,"High Usage","Very High Usage")))</f>
        <v>Medium Usage</v>
      </c>
      <c r="AE1697" t="str">
        <f>IF(tbl_Customers[[#This Row],[total_intl_calls]]&lt;=5,"Low Calls", IF(tbl_Customers[[#This Row],[total_intl_calls]]&lt;=10, "Medium Calls", "High Calls"))</f>
        <v>Low Calls</v>
      </c>
      <c r="AF16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7" s="36" t="str">
        <f>IF(tbl_Customers[[#This Row],[Churn_Risk_Score]]&gt;=10,"High Risk", IF(tbl_Customers[[#This Row],[Churn_Risk_Score]]&gt;=5,"Medium Risk","Low Risk"))</f>
        <v>Low Risk</v>
      </c>
    </row>
    <row r="1698" spans="1:33" x14ac:dyDescent="0.35">
      <c r="A1698">
        <v>1697</v>
      </c>
      <c r="B1698" t="s">
        <v>39</v>
      </c>
      <c r="C1698">
        <v>73</v>
      </c>
      <c r="D1698" t="s">
        <v>25</v>
      </c>
      <c r="E1698" t="s">
        <v>22</v>
      </c>
      <c r="F1698" t="s">
        <v>22</v>
      </c>
      <c r="G1698">
        <v>0</v>
      </c>
      <c r="H1698">
        <v>286.39999999999998</v>
      </c>
      <c r="I1698">
        <v>109</v>
      </c>
      <c r="J1698">
        <v>48.69</v>
      </c>
      <c r="K1698">
        <v>178.2</v>
      </c>
      <c r="L1698">
        <v>67</v>
      </c>
      <c r="M1698">
        <v>15.15</v>
      </c>
      <c r="N1698">
        <v>214.2</v>
      </c>
      <c r="O1698">
        <v>152</v>
      </c>
      <c r="P1698">
        <v>9.64</v>
      </c>
      <c r="Q1698">
        <v>10.7</v>
      </c>
      <c r="R1698">
        <v>14</v>
      </c>
      <c r="S1698">
        <v>2.89</v>
      </c>
      <c r="T1698">
        <v>1</v>
      </c>
      <c r="U1698" t="s">
        <v>23</v>
      </c>
      <c r="V1698">
        <f>IF(tbl_Customers[[#This Row],[churn]] = "yes", 1, 0)</f>
        <v>1</v>
      </c>
      <c r="W1698" t="str">
        <f>IF(tbl_Customers[[#This Row],[number_customer_service_calls]] &lt;= 1, "0-1 Calls", IF(tbl_Customers[[#This Row],[number_customer_service_calls]] &lt;= 3, "2-3 Calls", IF(tbl_Customers[[#This Row],[number_customer_service_calls]] &lt;=5, "4-5 Calls", "6+ Calls")))</f>
        <v>0-1 Calls</v>
      </c>
      <c r="X1698" t="str">
        <f>IF(tbl_Customers[[#This Row],[account_length]] &lt;= 50, "0-50", IF(tbl_Customers[[#This Row],[account_length]] &lt;=100, "51-100", IF(tbl_Customers[[#This Row],[account_length]] &lt;= 150, "101-150", "151+")))</f>
        <v>51-100</v>
      </c>
      <c r="Y1698" t="str">
        <f>IF(tbl_Customers[[#This Row],[total_intl_charge]] &lt;= 3, "Low Charges", "High Charges")</f>
        <v>Low Charges</v>
      </c>
      <c r="Z1698" t="str">
        <f>IF(tbl_Customers[[#This Row],[total_eve_calls]]&lt;=80,"Low Calls",
IF(tbl_Customers[[#This Row],[total_eve_calls]]&lt;=120,"Medium Calls","High Calls"))</f>
        <v>Low Calls</v>
      </c>
      <c r="AA1698" t="str">
        <f>IF(tbl_Customers[[#This Row],[total_eve_charge]]&lt;=15,"Low Charges",
IF(tbl_Customers[[#This Row],[total_eve_charge]]&lt;=20,"Medium Charges","High Charges"))</f>
        <v>Medium Charges</v>
      </c>
      <c r="AB16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8" t="str">
        <f>IF(tbl_Customers[[#This Row],[number_vmail_messages]] = 0, "No Usage", IF(tbl_Customers[[#This Row],[number_vmail_messages]] &lt;= 20, "Low Usage", IF(tbl_Customers[[#This Row],[number_vmail_messages]] &lt;= 40, "Medium Usgae", "High Usage")))</f>
        <v>No Usage</v>
      </c>
      <c r="AD1698" t="str">
        <f>IF(tbl_Customers[[#This Row],[total_day_minutes]]&lt;=150,"Low Usage", IF(tbl_Customers[[#This Row],[total_day_minutes]]&lt;=200,"Medium Usage", IF(tbl_Customers[[#This Row],[total_day_minutes]]&lt;=250,"High Usage","Very High Usage")))</f>
        <v>Very High Usage</v>
      </c>
      <c r="AE1698" t="str">
        <f>IF(tbl_Customers[[#This Row],[total_intl_calls]]&lt;=5,"Low Calls", IF(tbl_Customers[[#This Row],[total_intl_calls]]&lt;=10, "Medium Calls", "High Calls"))</f>
        <v>High Calls</v>
      </c>
      <c r="AF16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98" s="36" t="str">
        <f>IF(tbl_Customers[[#This Row],[Churn_Risk_Score]]&gt;=10,"High Risk", IF(tbl_Customers[[#This Row],[Churn_Risk_Score]]&gt;=5,"Medium Risk","Low Risk"))</f>
        <v>Medium Risk</v>
      </c>
    </row>
    <row r="1699" spans="1:33" x14ac:dyDescent="0.35">
      <c r="A1699">
        <v>1698</v>
      </c>
      <c r="B1699" t="s">
        <v>36</v>
      </c>
      <c r="C1699">
        <v>156</v>
      </c>
      <c r="D1699" t="s">
        <v>25</v>
      </c>
      <c r="E1699" t="s">
        <v>22</v>
      </c>
      <c r="F1699" t="s">
        <v>22</v>
      </c>
      <c r="G1699">
        <v>0</v>
      </c>
      <c r="H1699">
        <v>174.3</v>
      </c>
      <c r="I1699">
        <v>95</v>
      </c>
      <c r="J1699">
        <v>29.63</v>
      </c>
      <c r="K1699">
        <v>186.6</v>
      </c>
      <c r="L1699">
        <v>128</v>
      </c>
      <c r="M1699">
        <v>15.86</v>
      </c>
      <c r="N1699">
        <v>258.2</v>
      </c>
      <c r="O1699">
        <v>105</v>
      </c>
      <c r="P1699">
        <v>11.62</v>
      </c>
      <c r="Q1699">
        <v>12.9</v>
      </c>
      <c r="R1699">
        <v>5</v>
      </c>
      <c r="S1699">
        <v>3.48</v>
      </c>
      <c r="T1699">
        <v>3</v>
      </c>
      <c r="U1699" t="s">
        <v>22</v>
      </c>
      <c r="V1699">
        <f>IF(tbl_Customers[[#This Row],[churn]] = "yes", 1, 0)</f>
        <v>0</v>
      </c>
      <c r="W1699" t="str">
        <f>IF(tbl_Customers[[#This Row],[number_customer_service_calls]] &lt;= 1, "0-1 Calls", IF(tbl_Customers[[#This Row],[number_customer_service_calls]] &lt;= 3, "2-3 Calls", IF(tbl_Customers[[#This Row],[number_customer_service_calls]] &lt;=5, "4-5 Calls", "6+ Calls")))</f>
        <v>2-3 Calls</v>
      </c>
      <c r="X1699" t="str">
        <f>IF(tbl_Customers[[#This Row],[account_length]] &lt;= 50, "0-50", IF(tbl_Customers[[#This Row],[account_length]] &lt;=100, "51-100", IF(tbl_Customers[[#This Row],[account_length]] &lt;= 150, "101-150", "151+")))</f>
        <v>151+</v>
      </c>
      <c r="Y1699" t="str">
        <f>IF(tbl_Customers[[#This Row],[total_intl_charge]] &lt;= 3, "Low Charges", "High Charges")</f>
        <v>High Charges</v>
      </c>
      <c r="Z1699" t="str">
        <f>IF(tbl_Customers[[#This Row],[total_eve_calls]]&lt;=80,"Low Calls",
IF(tbl_Customers[[#This Row],[total_eve_calls]]&lt;=120,"Medium Calls","High Calls"))</f>
        <v>High Calls</v>
      </c>
      <c r="AA1699" t="str">
        <f>IF(tbl_Customers[[#This Row],[total_eve_charge]]&lt;=15,"Low Charges",
IF(tbl_Customers[[#This Row],[total_eve_charge]]&lt;=20,"Medium Charges","High Charges"))</f>
        <v>Medium Charges</v>
      </c>
      <c r="AB16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9" t="str">
        <f>IF(tbl_Customers[[#This Row],[number_vmail_messages]] = 0, "No Usage", IF(tbl_Customers[[#This Row],[number_vmail_messages]] &lt;= 20, "Low Usage", IF(tbl_Customers[[#This Row],[number_vmail_messages]] &lt;= 40, "Medium Usgae", "High Usage")))</f>
        <v>No Usage</v>
      </c>
      <c r="AD1699" t="str">
        <f>IF(tbl_Customers[[#This Row],[total_day_minutes]]&lt;=150,"Low Usage", IF(tbl_Customers[[#This Row],[total_day_minutes]]&lt;=200,"Medium Usage", IF(tbl_Customers[[#This Row],[total_day_minutes]]&lt;=250,"High Usage","Very High Usage")))</f>
        <v>Medium Usage</v>
      </c>
      <c r="AE1699" t="str">
        <f>IF(tbl_Customers[[#This Row],[total_intl_calls]]&lt;=5,"Low Calls", IF(tbl_Customers[[#This Row],[total_intl_calls]]&lt;=10, "Medium Calls", "High Calls"))</f>
        <v>Low Calls</v>
      </c>
      <c r="AF16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99" s="36" t="str">
        <f>IF(tbl_Customers[[#This Row],[Churn_Risk_Score]]&gt;=10,"High Risk", IF(tbl_Customers[[#This Row],[Churn_Risk_Score]]&gt;=5,"Medium Risk","Low Risk"))</f>
        <v>Low Risk</v>
      </c>
    </row>
    <row r="1700" spans="1:33" x14ac:dyDescent="0.35">
      <c r="A1700">
        <v>1699</v>
      </c>
      <c r="B1700" t="s">
        <v>52</v>
      </c>
      <c r="C1700">
        <v>33</v>
      </c>
      <c r="D1700" t="s">
        <v>21</v>
      </c>
      <c r="E1700" t="s">
        <v>23</v>
      </c>
      <c r="F1700" t="s">
        <v>22</v>
      </c>
      <c r="G1700">
        <v>0</v>
      </c>
      <c r="H1700">
        <v>190.6</v>
      </c>
      <c r="I1700">
        <v>100</v>
      </c>
      <c r="J1700">
        <v>32.4</v>
      </c>
      <c r="K1700">
        <v>161.69999999999999</v>
      </c>
      <c r="L1700">
        <v>104</v>
      </c>
      <c r="M1700">
        <v>13.74</v>
      </c>
      <c r="N1700">
        <v>189.9</v>
      </c>
      <c r="O1700">
        <v>136</v>
      </c>
      <c r="P1700">
        <v>8.5500000000000007</v>
      </c>
      <c r="Q1700">
        <v>13</v>
      </c>
      <c r="R1700">
        <v>6</v>
      </c>
      <c r="S1700">
        <v>3.51</v>
      </c>
      <c r="T1700">
        <v>1</v>
      </c>
      <c r="U1700" t="s">
        <v>22</v>
      </c>
      <c r="V1700">
        <f>IF(tbl_Customers[[#This Row],[churn]] = "yes", 1, 0)</f>
        <v>0</v>
      </c>
      <c r="W1700" t="str">
        <f>IF(tbl_Customers[[#This Row],[number_customer_service_calls]] &lt;= 1, "0-1 Calls", IF(tbl_Customers[[#This Row],[number_customer_service_calls]] &lt;= 3, "2-3 Calls", IF(tbl_Customers[[#This Row],[number_customer_service_calls]] &lt;=5, "4-5 Calls", "6+ Calls")))</f>
        <v>0-1 Calls</v>
      </c>
      <c r="X1700" t="str">
        <f>IF(tbl_Customers[[#This Row],[account_length]] &lt;= 50, "0-50", IF(tbl_Customers[[#This Row],[account_length]] &lt;=100, "51-100", IF(tbl_Customers[[#This Row],[account_length]] &lt;= 150, "101-150", "151+")))</f>
        <v>0-50</v>
      </c>
      <c r="Y1700" t="str">
        <f>IF(tbl_Customers[[#This Row],[total_intl_charge]] &lt;= 3, "Low Charges", "High Charges")</f>
        <v>High Charges</v>
      </c>
      <c r="Z1700" t="str">
        <f>IF(tbl_Customers[[#This Row],[total_eve_calls]]&lt;=80,"Low Calls",
IF(tbl_Customers[[#This Row],[total_eve_calls]]&lt;=120,"Medium Calls","High Calls"))</f>
        <v>Medium Calls</v>
      </c>
      <c r="AA1700" t="str">
        <f>IF(tbl_Customers[[#This Row],[total_eve_charge]]&lt;=15,"Low Charges",
IF(tbl_Customers[[#This Row],[total_eve_charge]]&lt;=20,"Medium Charges","High Charges"))</f>
        <v>Low Charges</v>
      </c>
      <c r="AB17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0" t="str">
        <f>IF(tbl_Customers[[#This Row],[number_vmail_messages]] = 0, "No Usage", IF(tbl_Customers[[#This Row],[number_vmail_messages]] &lt;= 20, "Low Usage", IF(tbl_Customers[[#This Row],[number_vmail_messages]] &lt;= 40, "Medium Usgae", "High Usage")))</f>
        <v>No Usage</v>
      </c>
      <c r="AD1700" t="str">
        <f>IF(tbl_Customers[[#This Row],[total_day_minutes]]&lt;=150,"Low Usage", IF(tbl_Customers[[#This Row],[total_day_minutes]]&lt;=200,"Medium Usage", IF(tbl_Customers[[#This Row],[total_day_minutes]]&lt;=250,"High Usage","Very High Usage")))</f>
        <v>Medium Usage</v>
      </c>
      <c r="AE1700" t="str">
        <f>IF(tbl_Customers[[#This Row],[total_intl_calls]]&lt;=5,"Low Calls", IF(tbl_Customers[[#This Row],[total_intl_calls]]&lt;=10, "Medium Calls", "High Calls"))</f>
        <v>Medium Calls</v>
      </c>
      <c r="AF17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700" s="36" t="str">
        <f>IF(tbl_Customers[[#This Row],[Churn_Risk_Score]]&gt;=10,"High Risk", IF(tbl_Customers[[#This Row],[Churn_Risk_Score]]&gt;=5,"Medium Risk","Low Risk"))</f>
        <v>Medium Risk</v>
      </c>
    </row>
    <row r="1701" spans="1:33" x14ac:dyDescent="0.35">
      <c r="A1701">
        <v>1700</v>
      </c>
      <c r="B1701" t="s">
        <v>36</v>
      </c>
      <c r="C1701">
        <v>119</v>
      </c>
      <c r="D1701" t="s">
        <v>21</v>
      </c>
      <c r="E1701" t="s">
        <v>22</v>
      </c>
      <c r="F1701" t="s">
        <v>22</v>
      </c>
      <c r="G1701">
        <v>0</v>
      </c>
      <c r="H1701">
        <v>133.4</v>
      </c>
      <c r="I1701">
        <v>102</v>
      </c>
      <c r="J1701">
        <v>22.68</v>
      </c>
      <c r="K1701">
        <v>204.6</v>
      </c>
      <c r="L1701">
        <v>71</v>
      </c>
      <c r="M1701">
        <v>17.39</v>
      </c>
      <c r="N1701">
        <v>196.9</v>
      </c>
      <c r="O1701">
        <v>103</v>
      </c>
      <c r="P1701">
        <v>8.86</v>
      </c>
      <c r="Q1701">
        <v>11.1</v>
      </c>
      <c r="R1701">
        <v>7</v>
      </c>
      <c r="S1701">
        <v>3</v>
      </c>
      <c r="T1701">
        <v>1</v>
      </c>
      <c r="U1701" t="s">
        <v>22</v>
      </c>
      <c r="V1701">
        <f>IF(tbl_Customers[[#This Row],[churn]] = "yes", 1, 0)</f>
        <v>0</v>
      </c>
      <c r="W1701" t="str">
        <f>IF(tbl_Customers[[#This Row],[number_customer_service_calls]] &lt;= 1, "0-1 Calls", IF(tbl_Customers[[#This Row],[number_customer_service_calls]] &lt;= 3, "2-3 Calls", IF(tbl_Customers[[#This Row],[number_customer_service_calls]] &lt;=5, "4-5 Calls", "6+ Calls")))</f>
        <v>0-1 Calls</v>
      </c>
      <c r="X1701" t="str">
        <f>IF(tbl_Customers[[#This Row],[account_length]] &lt;= 50, "0-50", IF(tbl_Customers[[#This Row],[account_length]] &lt;=100, "51-100", IF(tbl_Customers[[#This Row],[account_length]] &lt;= 150, "101-150", "151+")))</f>
        <v>101-150</v>
      </c>
      <c r="Y1701" t="str">
        <f>IF(tbl_Customers[[#This Row],[total_intl_charge]] &lt;= 3, "Low Charges", "High Charges")</f>
        <v>Low Charges</v>
      </c>
      <c r="Z1701" t="str">
        <f>IF(tbl_Customers[[#This Row],[total_eve_calls]]&lt;=80,"Low Calls",
IF(tbl_Customers[[#This Row],[total_eve_calls]]&lt;=120,"Medium Calls","High Calls"))</f>
        <v>Low Calls</v>
      </c>
      <c r="AA1701" t="str">
        <f>IF(tbl_Customers[[#This Row],[total_eve_charge]]&lt;=15,"Low Charges",
IF(tbl_Customers[[#This Row],[total_eve_charge]]&lt;=20,"Medium Charges","High Charges"))</f>
        <v>Medium Charges</v>
      </c>
      <c r="AB17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1" t="str">
        <f>IF(tbl_Customers[[#This Row],[number_vmail_messages]] = 0, "No Usage", IF(tbl_Customers[[#This Row],[number_vmail_messages]] &lt;= 20, "Low Usage", IF(tbl_Customers[[#This Row],[number_vmail_messages]] &lt;= 40, "Medium Usgae", "High Usage")))</f>
        <v>No Usage</v>
      </c>
      <c r="AD1701" t="str">
        <f>IF(tbl_Customers[[#This Row],[total_day_minutes]]&lt;=150,"Low Usage", IF(tbl_Customers[[#This Row],[total_day_minutes]]&lt;=200,"Medium Usage", IF(tbl_Customers[[#This Row],[total_day_minutes]]&lt;=250,"High Usage","Very High Usage")))</f>
        <v>Low Usage</v>
      </c>
      <c r="AE1701" t="str">
        <f>IF(tbl_Customers[[#This Row],[total_intl_calls]]&lt;=5,"Low Calls", IF(tbl_Customers[[#This Row],[total_intl_calls]]&lt;=10, "Medium Calls", "High Calls"))</f>
        <v>Medium Calls</v>
      </c>
      <c r="AF17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1" s="36" t="str">
        <f>IF(tbl_Customers[[#This Row],[Churn_Risk_Score]]&gt;=10,"High Risk", IF(tbl_Customers[[#This Row],[Churn_Risk_Score]]&gt;=5,"Medium Risk","Low Risk"))</f>
        <v>Low Risk</v>
      </c>
    </row>
    <row r="1702" spans="1:33" x14ac:dyDescent="0.35">
      <c r="A1702">
        <v>1701</v>
      </c>
      <c r="B1702" t="s">
        <v>50</v>
      </c>
      <c r="C1702">
        <v>91</v>
      </c>
      <c r="D1702" t="s">
        <v>28</v>
      </c>
      <c r="E1702" t="s">
        <v>22</v>
      </c>
      <c r="F1702" t="s">
        <v>23</v>
      </c>
      <c r="G1702">
        <v>27</v>
      </c>
      <c r="H1702">
        <v>204.6</v>
      </c>
      <c r="I1702">
        <v>96</v>
      </c>
      <c r="J1702">
        <v>34.78</v>
      </c>
      <c r="K1702">
        <v>136</v>
      </c>
      <c r="L1702">
        <v>93</v>
      </c>
      <c r="M1702">
        <v>11.56</v>
      </c>
      <c r="N1702">
        <v>210.5</v>
      </c>
      <c r="O1702">
        <v>82</v>
      </c>
      <c r="P1702">
        <v>9.4700000000000006</v>
      </c>
      <c r="Q1702">
        <v>6.6</v>
      </c>
      <c r="R1702">
        <v>2</v>
      </c>
      <c r="S1702">
        <v>1.78</v>
      </c>
      <c r="T1702">
        <v>3</v>
      </c>
      <c r="U1702" t="s">
        <v>22</v>
      </c>
      <c r="V1702">
        <f>IF(tbl_Customers[[#This Row],[churn]] = "yes", 1, 0)</f>
        <v>0</v>
      </c>
      <c r="W1702" t="str">
        <f>IF(tbl_Customers[[#This Row],[number_customer_service_calls]] &lt;= 1, "0-1 Calls", IF(tbl_Customers[[#This Row],[number_customer_service_calls]] &lt;= 3, "2-3 Calls", IF(tbl_Customers[[#This Row],[number_customer_service_calls]] &lt;=5, "4-5 Calls", "6+ Calls")))</f>
        <v>2-3 Calls</v>
      </c>
      <c r="X1702" t="str">
        <f>IF(tbl_Customers[[#This Row],[account_length]] &lt;= 50, "0-50", IF(tbl_Customers[[#This Row],[account_length]] &lt;=100, "51-100", IF(tbl_Customers[[#This Row],[account_length]] &lt;= 150, "101-150", "151+")))</f>
        <v>51-100</v>
      </c>
      <c r="Y1702" t="str">
        <f>IF(tbl_Customers[[#This Row],[total_intl_charge]] &lt;= 3, "Low Charges", "High Charges")</f>
        <v>Low Charges</v>
      </c>
      <c r="Z1702" t="str">
        <f>IF(tbl_Customers[[#This Row],[total_eve_calls]]&lt;=80,"Low Calls",
IF(tbl_Customers[[#This Row],[total_eve_calls]]&lt;=120,"Medium Calls","High Calls"))</f>
        <v>Medium Calls</v>
      </c>
      <c r="AA1702" t="str">
        <f>IF(tbl_Customers[[#This Row],[total_eve_charge]]&lt;=15,"Low Charges",
IF(tbl_Customers[[#This Row],[total_eve_charge]]&lt;=20,"Medium Charges","High Charges"))</f>
        <v>Low Charges</v>
      </c>
      <c r="AB17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2" t="str">
        <f>IF(tbl_Customers[[#This Row],[number_vmail_messages]] = 0, "No Usage", IF(tbl_Customers[[#This Row],[number_vmail_messages]] &lt;= 20, "Low Usage", IF(tbl_Customers[[#This Row],[number_vmail_messages]] &lt;= 40, "Medium Usgae", "High Usage")))</f>
        <v>Medium Usgae</v>
      </c>
      <c r="AD1702" t="str">
        <f>IF(tbl_Customers[[#This Row],[total_day_minutes]]&lt;=150,"Low Usage", IF(tbl_Customers[[#This Row],[total_day_minutes]]&lt;=200,"Medium Usage", IF(tbl_Customers[[#This Row],[total_day_minutes]]&lt;=250,"High Usage","Very High Usage")))</f>
        <v>High Usage</v>
      </c>
      <c r="AE1702" t="str">
        <f>IF(tbl_Customers[[#This Row],[total_intl_calls]]&lt;=5,"Low Calls", IF(tbl_Customers[[#This Row],[total_intl_calls]]&lt;=10, "Medium Calls", "High Calls"))</f>
        <v>Low Calls</v>
      </c>
      <c r="AF17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02" s="36" t="str">
        <f>IF(tbl_Customers[[#This Row],[Churn_Risk_Score]]&gt;=10,"High Risk", IF(tbl_Customers[[#This Row],[Churn_Risk_Score]]&gt;=5,"Medium Risk","Low Risk"))</f>
        <v>Low Risk</v>
      </c>
    </row>
    <row r="1703" spans="1:33" x14ac:dyDescent="0.35">
      <c r="A1703">
        <v>1702</v>
      </c>
      <c r="B1703" t="s">
        <v>53</v>
      </c>
      <c r="C1703">
        <v>102</v>
      </c>
      <c r="D1703" t="s">
        <v>28</v>
      </c>
      <c r="E1703" t="s">
        <v>22</v>
      </c>
      <c r="F1703" t="s">
        <v>22</v>
      </c>
      <c r="G1703">
        <v>0</v>
      </c>
      <c r="H1703">
        <v>242.2</v>
      </c>
      <c r="I1703">
        <v>88</v>
      </c>
      <c r="J1703">
        <v>41.17</v>
      </c>
      <c r="K1703">
        <v>233.2</v>
      </c>
      <c r="L1703">
        <v>89</v>
      </c>
      <c r="M1703">
        <v>19.82</v>
      </c>
      <c r="N1703">
        <v>188.5</v>
      </c>
      <c r="O1703">
        <v>121</v>
      </c>
      <c r="P1703">
        <v>8.48</v>
      </c>
      <c r="Q1703">
        <v>6.2</v>
      </c>
      <c r="R1703">
        <v>6</v>
      </c>
      <c r="S1703">
        <v>1.67</v>
      </c>
      <c r="T1703">
        <v>3</v>
      </c>
      <c r="U1703" t="s">
        <v>22</v>
      </c>
      <c r="V1703">
        <f>IF(tbl_Customers[[#This Row],[churn]] = "yes", 1, 0)</f>
        <v>0</v>
      </c>
      <c r="W1703" t="str">
        <f>IF(tbl_Customers[[#This Row],[number_customer_service_calls]] &lt;= 1, "0-1 Calls", IF(tbl_Customers[[#This Row],[number_customer_service_calls]] &lt;= 3, "2-3 Calls", IF(tbl_Customers[[#This Row],[number_customer_service_calls]] &lt;=5, "4-5 Calls", "6+ Calls")))</f>
        <v>2-3 Calls</v>
      </c>
      <c r="X1703" t="str">
        <f>IF(tbl_Customers[[#This Row],[account_length]] &lt;= 50, "0-50", IF(tbl_Customers[[#This Row],[account_length]] &lt;=100, "51-100", IF(tbl_Customers[[#This Row],[account_length]] &lt;= 150, "101-150", "151+")))</f>
        <v>101-150</v>
      </c>
      <c r="Y1703" t="str">
        <f>IF(tbl_Customers[[#This Row],[total_intl_charge]] &lt;= 3, "Low Charges", "High Charges")</f>
        <v>Low Charges</v>
      </c>
      <c r="Z1703" t="str">
        <f>IF(tbl_Customers[[#This Row],[total_eve_calls]]&lt;=80,"Low Calls",
IF(tbl_Customers[[#This Row],[total_eve_calls]]&lt;=120,"Medium Calls","High Calls"))</f>
        <v>Medium Calls</v>
      </c>
      <c r="AA1703" t="str">
        <f>IF(tbl_Customers[[#This Row],[total_eve_charge]]&lt;=15,"Low Charges",
IF(tbl_Customers[[#This Row],[total_eve_charge]]&lt;=20,"Medium Charges","High Charges"))</f>
        <v>Medium Charges</v>
      </c>
      <c r="AB17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03" t="str">
        <f>IF(tbl_Customers[[#This Row],[number_vmail_messages]] = 0, "No Usage", IF(tbl_Customers[[#This Row],[number_vmail_messages]] &lt;= 20, "Low Usage", IF(tbl_Customers[[#This Row],[number_vmail_messages]] &lt;= 40, "Medium Usgae", "High Usage")))</f>
        <v>No Usage</v>
      </c>
      <c r="AD1703" t="str">
        <f>IF(tbl_Customers[[#This Row],[total_day_minutes]]&lt;=150,"Low Usage", IF(tbl_Customers[[#This Row],[total_day_minutes]]&lt;=200,"Medium Usage", IF(tbl_Customers[[#This Row],[total_day_minutes]]&lt;=250,"High Usage","Very High Usage")))</f>
        <v>High Usage</v>
      </c>
      <c r="AE1703" t="str">
        <f>IF(tbl_Customers[[#This Row],[total_intl_calls]]&lt;=5,"Low Calls", IF(tbl_Customers[[#This Row],[total_intl_calls]]&lt;=10, "Medium Calls", "High Calls"))</f>
        <v>Medium Calls</v>
      </c>
      <c r="AF17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3" s="36" t="str">
        <f>IF(tbl_Customers[[#This Row],[Churn_Risk_Score]]&gt;=10,"High Risk", IF(tbl_Customers[[#This Row],[Churn_Risk_Score]]&gt;=5,"Medium Risk","Low Risk"))</f>
        <v>Low Risk</v>
      </c>
    </row>
    <row r="1704" spans="1:33" x14ac:dyDescent="0.35">
      <c r="A1704">
        <v>1703</v>
      </c>
      <c r="B1704" t="s">
        <v>26</v>
      </c>
      <c r="C1704">
        <v>86</v>
      </c>
      <c r="D1704" t="s">
        <v>21</v>
      </c>
      <c r="E1704" t="s">
        <v>22</v>
      </c>
      <c r="F1704" t="s">
        <v>23</v>
      </c>
      <c r="G1704">
        <v>33</v>
      </c>
      <c r="H1704">
        <v>253.1</v>
      </c>
      <c r="I1704">
        <v>112</v>
      </c>
      <c r="J1704">
        <v>43.03</v>
      </c>
      <c r="K1704">
        <v>210.1</v>
      </c>
      <c r="L1704">
        <v>94</v>
      </c>
      <c r="M1704">
        <v>17.86</v>
      </c>
      <c r="N1704">
        <v>95</v>
      </c>
      <c r="O1704">
        <v>98</v>
      </c>
      <c r="P1704">
        <v>4.2699999999999996</v>
      </c>
      <c r="Q1704">
        <v>11.9</v>
      </c>
      <c r="R1704">
        <v>4</v>
      </c>
      <c r="S1704">
        <v>3.21</v>
      </c>
      <c r="T1704">
        <v>3</v>
      </c>
      <c r="U1704" t="s">
        <v>22</v>
      </c>
      <c r="V1704">
        <f>IF(tbl_Customers[[#This Row],[churn]] = "yes", 1, 0)</f>
        <v>0</v>
      </c>
      <c r="W1704" t="str">
        <f>IF(tbl_Customers[[#This Row],[number_customer_service_calls]] &lt;= 1, "0-1 Calls", IF(tbl_Customers[[#This Row],[number_customer_service_calls]] &lt;= 3, "2-3 Calls", IF(tbl_Customers[[#This Row],[number_customer_service_calls]] &lt;=5, "4-5 Calls", "6+ Calls")))</f>
        <v>2-3 Calls</v>
      </c>
      <c r="X1704" t="str">
        <f>IF(tbl_Customers[[#This Row],[account_length]] &lt;= 50, "0-50", IF(tbl_Customers[[#This Row],[account_length]] &lt;=100, "51-100", IF(tbl_Customers[[#This Row],[account_length]] &lt;= 150, "101-150", "151+")))</f>
        <v>51-100</v>
      </c>
      <c r="Y1704" t="str">
        <f>IF(tbl_Customers[[#This Row],[total_intl_charge]] &lt;= 3, "Low Charges", "High Charges")</f>
        <v>High Charges</v>
      </c>
      <c r="Z1704" t="str">
        <f>IF(tbl_Customers[[#This Row],[total_eve_calls]]&lt;=80,"Low Calls",
IF(tbl_Customers[[#This Row],[total_eve_calls]]&lt;=120,"Medium Calls","High Calls"))</f>
        <v>Medium Calls</v>
      </c>
      <c r="AA1704" t="str">
        <f>IF(tbl_Customers[[#This Row],[total_eve_charge]]&lt;=15,"Low Charges",
IF(tbl_Customers[[#This Row],[total_eve_charge]]&lt;=20,"Medium Charges","High Charges"))</f>
        <v>Medium Charges</v>
      </c>
      <c r="AB17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04" t="str">
        <f>IF(tbl_Customers[[#This Row],[number_vmail_messages]] = 0, "No Usage", IF(tbl_Customers[[#This Row],[number_vmail_messages]] &lt;= 20, "Low Usage", IF(tbl_Customers[[#This Row],[number_vmail_messages]] &lt;= 40, "Medium Usgae", "High Usage")))</f>
        <v>Medium Usgae</v>
      </c>
      <c r="AD1704" t="str">
        <f>IF(tbl_Customers[[#This Row],[total_day_minutes]]&lt;=150,"Low Usage", IF(tbl_Customers[[#This Row],[total_day_minutes]]&lt;=200,"Medium Usage", IF(tbl_Customers[[#This Row],[total_day_minutes]]&lt;=250,"High Usage","Very High Usage")))</f>
        <v>Very High Usage</v>
      </c>
      <c r="AE1704" t="str">
        <f>IF(tbl_Customers[[#This Row],[total_intl_calls]]&lt;=5,"Low Calls", IF(tbl_Customers[[#This Row],[total_intl_calls]]&lt;=10, "Medium Calls", "High Calls"))</f>
        <v>Low Calls</v>
      </c>
      <c r="AF17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704" s="36" t="str">
        <f>IF(tbl_Customers[[#This Row],[Churn_Risk_Score]]&gt;=10,"High Risk", IF(tbl_Customers[[#This Row],[Churn_Risk_Score]]&gt;=5,"Medium Risk","Low Risk"))</f>
        <v>Medium Risk</v>
      </c>
    </row>
    <row r="1705" spans="1:33" x14ac:dyDescent="0.35">
      <c r="A1705">
        <v>1704</v>
      </c>
      <c r="B1705" t="s">
        <v>39</v>
      </c>
      <c r="C1705">
        <v>82</v>
      </c>
      <c r="D1705" t="s">
        <v>21</v>
      </c>
      <c r="E1705" t="s">
        <v>22</v>
      </c>
      <c r="F1705" t="s">
        <v>22</v>
      </c>
      <c r="G1705">
        <v>0</v>
      </c>
      <c r="H1705">
        <v>130</v>
      </c>
      <c r="I1705">
        <v>110</v>
      </c>
      <c r="J1705">
        <v>22.1</v>
      </c>
      <c r="K1705">
        <v>185.3</v>
      </c>
      <c r="L1705">
        <v>88</v>
      </c>
      <c r="M1705">
        <v>15.75</v>
      </c>
      <c r="N1705">
        <v>178.7</v>
      </c>
      <c r="O1705">
        <v>105</v>
      </c>
      <c r="P1705">
        <v>8.0399999999999991</v>
      </c>
      <c r="Q1705">
        <v>8.3000000000000007</v>
      </c>
      <c r="R1705">
        <v>4</v>
      </c>
      <c r="S1705">
        <v>2.2400000000000002</v>
      </c>
      <c r="T1705">
        <v>0</v>
      </c>
      <c r="U1705" t="s">
        <v>22</v>
      </c>
      <c r="V1705">
        <f>IF(tbl_Customers[[#This Row],[churn]] = "yes", 1, 0)</f>
        <v>0</v>
      </c>
      <c r="W1705" t="str">
        <f>IF(tbl_Customers[[#This Row],[number_customer_service_calls]] &lt;= 1, "0-1 Calls", IF(tbl_Customers[[#This Row],[number_customer_service_calls]] &lt;= 3, "2-3 Calls", IF(tbl_Customers[[#This Row],[number_customer_service_calls]] &lt;=5, "4-5 Calls", "6+ Calls")))</f>
        <v>0-1 Calls</v>
      </c>
      <c r="X1705" t="str">
        <f>IF(tbl_Customers[[#This Row],[account_length]] &lt;= 50, "0-50", IF(tbl_Customers[[#This Row],[account_length]] &lt;=100, "51-100", IF(tbl_Customers[[#This Row],[account_length]] &lt;= 150, "101-150", "151+")))</f>
        <v>51-100</v>
      </c>
      <c r="Y1705" t="str">
        <f>IF(tbl_Customers[[#This Row],[total_intl_charge]] &lt;= 3, "Low Charges", "High Charges")</f>
        <v>Low Charges</v>
      </c>
      <c r="Z1705" t="str">
        <f>IF(tbl_Customers[[#This Row],[total_eve_calls]]&lt;=80,"Low Calls",
IF(tbl_Customers[[#This Row],[total_eve_calls]]&lt;=120,"Medium Calls","High Calls"))</f>
        <v>Medium Calls</v>
      </c>
      <c r="AA1705" t="str">
        <f>IF(tbl_Customers[[#This Row],[total_eve_charge]]&lt;=15,"Low Charges",
IF(tbl_Customers[[#This Row],[total_eve_charge]]&lt;=20,"Medium Charges","High Charges"))</f>
        <v>Medium Charges</v>
      </c>
      <c r="AB17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05" t="str">
        <f>IF(tbl_Customers[[#This Row],[number_vmail_messages]] = 0, "No Usage", IF(tbl_Customers[[#This Row],[number_vmail_messages]] &lt;= 20, "Low Usage", IF(tbl_Customers[[#This Row],[number_vmail_messages]] &lt;= 40, "Medium Usgae", "High Usage")))</f>
        <v>No Usage</v>
      </c>
      <c r="AD1705" t="str">
        <f>IF(tbl_Customers[[#This Row],[total_day_minutes]]&lt;=150,"Low Usage", IF(tbl_Customers[[#This Row],[total_day_minutes]]&lt;=200,"Medium Usage", IF(tbl_Customers[[#This Row],[total_day_minutes]]&lt;=250,"High Usage","Very High Usage")))</f>
        <v>Low Usage</v>
      </c>
      <c r="AE1705" t="str">
        <f>IF(tbl_Customers[[#This Row],[total_intl_calls]]&lt;=5,"Low Calls", IF(tbl_Customers[[#This Row],[total_intl_calls]]&lt;=10, "Medium Calls", "High Calls"))</f>
        <v>Low Calls</v>
      </c>
      <c r="AF17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5" s="36" t="str">
        <f>IF(tbl_Customers[[#This Row],[Churn_Risk_Score]]&gt;=10,"High Risk", IF(tbl_Customers[[#This Row],[Churn_Risk_Score]]&gt;=5,"Medium Risk","Low Risk"))</f>
        <v>Low Risk</v>
      </c>
    </row>
    <row r="1706" spans="1:33" x14ac:dyDescent="0.35">
      <c r="A1706">
        <v>1705</v>
      </c>
      <c r="B1706" t="s">
        <v>58</v>
      </c>
      <c r="C1706">
        <v>89</v>
      </c>
      <c r="D1706" t="s">
        <v>25</v>
      </c>
      <c r="E1706" t="s">
        <v>22</v>
      </c>
      <c r="F1706" t="s">
        <v>22</v>
      </c>
      <c r="G1706">
        <v>0</v>
      </c>
      <c r="H1706">
        <v>105.9</v>
      </c>
      <c r="I1706">
        <v>151</v>
      </c>
      <c r="J1706">
        <v>18</v>
      </c>
      <c r="K1706">
        <v>189.6</v>
      </c>
      <c r="L1706">
        <v>142</v>
      </c>
      <c r="M1706">
        <v>16.12</v>
      </c>
      <c r="N1706">
        <v>170.9</v>
      </c>
      <c r="O1706">
        <v>67</v>
      </c>
      <c r="P1706">
        <v>7.69</v>
      </c>
      <c r="Q1706">
        <v>12.7</v>
      </c>
      <c r="R1706">
        <v>7</v>
      </c>
      <c r="S1706">
        <v>3.43</v>
      </c>
      <c r="T1706">
        <v>0</v>
      </c>
      <c r="U1706" t="s">
        <v>22</v>
      </c>
      <c r="V1706">
        <f>IF(tbl_Customers[[#This Row],[churn]] = "yes", 1, 0)</f>
        <v>0</v>
      </c>
      <c r="W1706" t="str">
        <f>IF(tbl_Customers[[#This Row],[number_customer_service_calls]] &lt;= 1, "0-1 Calls", IF(tbl_Customers[[#This Row],[number_customer_service_calls]] &lt;= 3, "2-3 Calls", IF(tbl_Customers[[#This Row],[number_customer_service_calls]] &lt;=5, "4-5 Calls", "6+ Calls")))</f>
        <v>0-1 Calls</v>
      </c>
      <c r="X1706" t="str">
        <f>IF(tbl_Customers[[#This Row],[account_length]] &lt;= 50, "0-50", IF(tbl_Customers[[#This Row],[account_length]] &lt;=100, "51-100", IF(tbl_Customers[[#This Row],[account_length]] &lt;= 150, "101-150", "151+")))</f>
        <v>51-100</v>
      </c>
      <c r="Y1706" t="str">
        <f>IF(tbl_Customers[[#This Row],[total_intl_charge]] &lt;= 3, "Low Charges", "High Charges")</f>
        <v>High Charges</v>
      </c>
      <c r="Z1706" t="str">
        <f>IF(tbl_Customers[[#This Row],[total_eve_calls]]&lt;=80,"Low Calls",
IF(tbl_Customers[[#This Row],[total_eve_calls]]&lt;=120,"Medium Calls","High Calls"))</f>
        <v>High Calls</v>
      </c>
      <c r="AA1706" t="str">
        <f>IF(tbl_Customers[[#This Row],[total_eve_charge]]&lt;=15,"Low Charges",
IF(tbl_Customers[[#This Row],[total_eve_charge]]&lt;=20,"Medium Charges","High Charges"))</f>
        <v>Medium Charges</v>
      </c>
      <c r="AB17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6" t="str">
        <f>IF(tbl_Customers[[#This Row],[number_vmail_messages]] = 0, "No Usage", IF(tbl_Customers[[#This Row],[number_vmail_messages]] &lt;= 20, "Low Usage", IF(tbl_Customers[[#This Row],[number_vmail_messages]] &lt;= 40, "Medium Usgae", "High Usage")))</f>
        <v>No Usage</v>
      </c>
      <c r="AD1706" t="str">
        <f>IF(tbl_Customers[[#This Row],[total_day_minutes]]&lt;=150,"Low Usage", IF(tbl_Customers[[#This Row],[total_day_minutes]]&lt;=200,"Medium Usage", IF(tbl_Customers[[#This Row],[total_day_minutes]]&lt;=250,"High Usage","Very High Usage")))</f>
        <v>Low Usage</v>
      </c>
      <c r="AE1706" t="str">
        <f>IF(tbl_Customers[[#This Row],[total_intl_calls]]&lt;=5,"Low Calls", IF(tbl_Customers[[#This Row],[total_intl_calls]]&lt;=10, "Medium Calls", "High Calls"))</f>
        <v>Medium Calls</v>
      </c>
      <c r="AF17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06" s="36" t="str">
        <f>IF(tbl_Customers[[#This Row],[Churn_Risk_Score]]&gt;=10,"High Risk", IF(tbl_Customers[[#This Row],[Churn_Risk_Score]]&gt;=5,"Medium Risk","Low Risk"))</f>
        <v>Low Risk</v>
      </c>
    </row>
    <row r="1707" spans="1:33" x14ac:dyDescent="0.35">
      <c r="A1707">
        <v>1706</v>
      </c>
      <c r="B1707" t="s">
        <v>72</v>
      </c>
      <c r="C1707">
        <v>134</v>
      </c>
      <c r="D1707" t="s">
        <v>25</v>
      </c>
      <c r="E1707" t="s">
        <v>22</v>
      </c>
      <c r="F1707" t="s">
        <v>22</v>
      </c>
      <c r="G1707">
        <v>0</v>
      </c>
      <c r="H1707">
        <v>183.8</v>
      </c>
      <c r="I1707">
        <v>111</v>
      </c>
      <c r="J1707">
        <v>31.25</v>
      </c>
      <c r="K1707">
        <v>123.5</v>
      </c>
      <c r="L1707">
        <v>92</v>
      </c>
      <c r="M1707">
        <v>10.5</v>
      </c>
      <c r="N1707">
        <v>160.69999999999999</v>
      </c>
      <c r="O1707">
        <v>105</v>
      </c>
      <c r="P1707">
        <v>7.23</v>
      </c>
      <c r="Q1707">
        <v>6.1</v>
      </c>
      <c r="R1707">
        <v>2</v>
      </c>
      <c r="S1707">
        <v>1.65</v>
      </c>
      <c r="T1707">
        <v>1</v>
      </c>
      <c r="U1707" t="s">
        <v>22</v>
      </c>
      <c r="V1707">
        <f>IF(tbl_Customers[[#This Row],[churn]] = "yes", 1, 0)</f>
        <v>0</v>
      </c>
      <c r="W1707" t="str">
        <f>IF(tbl_Customers[[#This Row],[number_customer_service_calls]] &lt;= 1, "0-1 Calls", IF(tbl_Customers[[#This Row],[number_customer_service_calls]] &lt;= 3, "2-3 Calls", IF(tbl_Customers[[#This Row],[number_customer_service_calls]] &lt;=5, "4-5 Calls", "6+ Calls")))</f>
        <v>0-1 Calls</v>
      </c>
      <c r="X1707" t="str">
        <f>IF(tbl_Customers[[#This Row],[account_length]] &lt;= 50, "0-50", IF(tbl_Customers[[#This Row],[account_length]] &lt;=100, "51-100", IF(tbl_Customers[[#This Row],[account_length]] &lt;= 150, "101-150", "151+")))</f>
        <v>101-150</v>
      </c>
      <c r="Y1707" t="str">
        <f>IF(tbl_Customers[[#This Row],[total_intl_charge]] &lt;= 3, "Low Charges", "High Charges")</f>
        <v>Low Charges</v>
      </c>
      <c r="Z1707" t="str">
        <f>IF(tbl_Customers[[#This Row],[total_eve_calls]]&lt;=80,"Low Calls",
IF(tbl_Customers[[#This Row],[total_eve_calls]]&lt;=120,"Medium Calls","High Calls"))</f>
        <v>Medium Calls</v>
      </c>
      <c r="AA1707" t="str">
        <f>IF(tbl_Customers[[#This Row],[total_eve_charge]]&lt;=15,"Low Charges",
IF(tbl_Customers[[#This Row],[total_eve_charge]]&lt;=20,"Medium Charges","High Charges"))</f>
        <v>Low Charges</v>
      </c>
      <c r="AB17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7" t="str">
        <f>IF(tbl_Customers[[#This Row],[number_vmail_messages]] = 0, "No Usage", IF(tbl_Customers[[#This Row],[number_vmail_messages]] &lt;= 20, "Low Usage", IF(tbl_Customers[[#This Row],[number_vmail_messages]] &lt;= 40, "Medium Usgae", "High Usage")))</f>
        <v>No Usage</v>
      </c>
      <c r="AD1707" t="str">
        <f>IF(tbl_Customers[[#This Row],[total_day_minutes]]&lt;=150,"Low Usage", IF(tbl_Customers[[#This Row],[total_day_minutes]]&lt;=200,"Medium Usage", IF(tbl_Customers[[#This Row],[total_day_minutes]]&lt;=250,"High Usage","Very High Usage")))</f>
        <v>Medium Usage</v>
      </c>
      <c r="AE1707" t="str">
        <f>IF(tbl_Customers[[#This Row],[total_intl_calls]]&lt;=5,"Low Calls", IF(tbl_Customers[[#This Row],[total_intl_calls]]&lt;=10, "Medium Calls", "High Calls"))</f>
        <v>Low Calls</v>
      </c>
      <c r="AF17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7" s="36" t="str">
        <f>IF(tbl_Customers[[#This Row],[Churn_Risk_Score]]&gt;=10,"High Risk", IF(tbl_Customers[[#This Row],[Churn_Risk_Score]]&gt;=5,"Medium Risk","Low Risk"))</f>
        <v>Low Risk</v>
      </c>
    </row>
    <row r="1708" spans="1:33" x14ac:dyDescent="0.35">
      <c r="A1708">
        <v>1707</v>
      </c>
      <c r="B1708" t="s">
        <v>52</v>
      </c>
      <c r="C1708">
        <v>92</v>
      </c>
      <c r="D1708" t="s">
        <v>21</v>
      </c>
      <c r="E1708" t="s">
        <v>22</v>
      </c>
      <c r="F1708" t="s">
        <v>22</v>
      </c>
      <c r="G1708">
        <v>0</v>
      </c>
      <c r="H1708">
        <v>196.5</v>
      </c>
      <c r="I1708">
        <v>82</v>
      </c>
      <c r="J1708">
        <v>33.409999999999997</v>
      </c>
      <c r="K1708">
        <v>190</v>
      </c>
      <c r="L1708">
        <v>89</v>
      </c>
      <c r="M1708">
        <v>16.149999999999999</v>
      </c>
      <c r="N1708">
        <v>163.19999999999999</v>
      </c>
      <c r="O1708">
        <v>99</v>
      </c>
      <c r="P1708">
        <v>7.34</v>
      </c>
      <c r="Q1708">
        <v>10.8</v>
      </c>
      <c r="R1708">
        <v>2</v>
      </c>
      <c r="S1708">
        <v>2.92</v>
      </c>
      <c r="T1708">
        <v>2</v>
      </c>
      <c r="U1708" t="s">
        <v>22</v>
      </c>
      <c r="V1708">
        <f>IF(tbl_Customers[[#This Row],[churn]] = "yes", 1, 0)</f>
        <v>0</v>
      </c>
      <c r="W1708" t="str">
        <f>IF(tbl_Customers[[#This Row],[number_customer_service_calls]] &lt;= 1, "0-1 Calls", IF(tbl_Customers[[#This Row],[number_customer_service_calls]] &lt;= 3, "2-3 Calls", IF(tbl_Customers[[#This Row],[number_customer_service_calls]] &lt;=5, "4-5 Calls", "6+ Calls")))</f>
        <v>2-3 Calls</v>
      </c>
      <c r="X1708" t="str">
        <f>IF(tbl_Customers[[#This Row],[account_length]] &lt;= 50, "0-50", IF(tbl_Customers[[#This Row],[account_length]] &lt;=100, "51-100", IF(tbl_Customers[[#This Row],[account_length]] &lt;= 150, "101-150", "151+")))</f>
        <v>51-100</v>
      </c>
      <c r="Y1708" t="str">
        <f>IF(tbl_Customers[[#This Row],[total_intl_charge]] &lt;= 3, "Low Charges", "High Charges")</f>
        <v>Low Charges</v>
      </c>
      <c r="Z1708" t="str">
        <f>IF(tbl_Customers[[#This Row],[total_eve_calls]]&lt;=80,"Low Calls",
IF(tbl_Customers[[#This Row],[total_eve_calls]]&lt;=120,"Medium Calls","High Calls"))</f>
        <v>Medium Calls</v>
      </c>
      <c r="AA1708" t="str">
        <f>IF(tbl_Customers[[#This Row],[total_eve_charge]]&lt;=15,"Low Charges",
IF(tbl_Customers[[#This Row],[total_eve_charge]]&lt;=20,"Medium Charges","High Charges"))</f>
        <v>Medium Charges</v>
      </c>
      <c r="AB17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8" t="str">
        <f>IF(tbl_Customers[[#This Row],[number_vmail_messages]] = 0, "No Usage", IF(tbl_Customers[[#This Row],[number_vmail_messages]] &lt;= 20, "Low Usage", IF(tbl_Customers[[#This Row],[number_vmail_messages]] &lt;= 40, "Medium Usgae", "High Usage")))</f>
        <v>No Usage</v>
      </c>
      <c r="AD1708" t="str">
        <f>IF(tbl_Customers[[#This Row],[total_day_minutes]]&lt;=150,"Low Usage", IF(tbl_Customers[[#This Row],[total_day_minutes]]&lt;=200,"Medium Usage", IF(tbl_Customers[[#This Row],[total_day_minutes]]&lt;=250,"High Usage","Very High Usage")))</f>
        <v>Medium Usage</v>
      </c>
      <c r="AE1708" t="str">
        <f>IF(tbl_Customers[[#This Row],[total_intl_calls]]&lt;=5,"Low Calls", IF(tbl_Customers[[#This Row],[total_intl_calls]]&lt;=10, "Medium Calls", "High Calls"))</f>
        <v>Low Calls</v>
      </c>
      <c r="AF17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8" s="36" t="str">
        <f>IF(tbl_Customers[[#This Row],[Churn_Risk_Score]]&gt;=10,"High Risk", IF(tbl_Customers[[#This Row],[Churn_Risk_Score]]&gt;=5,"Medium Risk","Low Risk"))</f>
        <v>Low Risk</v>
      </c>
    </row>
    <row r="1709" spans="1:33" x14ac:dyDescent="0.35">
      <c r="A1709">
        <v>1708</v>
      </c>
      <c r="B1709" t="s">
        <v>57</v>
      </c>
      <c r="C1709">
        <v>87</v>
      </c>
      <c r="D1709" t="s">
        <v>28</v>
      </c>
      <c r="E1709" t="s">
        <v>22</v>
      </c>
      <c r="F1709" t="s">
        <v>22</v>
      </c>
      <c r="G1709">
        <v>0</v>
      </c>
      <c r="H1709">
        <v>184.5</v>
      </c>
      <c r="I1709">
        <v>81</v>
      </c>
      <c r="J1709">
        <v>31.37</v>
      </c>
      <c r="K1709">
        <v>172</v>
      </c>
      <c r="L1709">
        <v>103</v>
      </c>
      <c r="M1709">
        <v>14.62</v>
      </c>
      <c r="N1709">
        <v>183.4</v>
      </c>
      <c r="O1709">
        <v>96</v>
      </c>
      <c r="P1709">
        <v>8.25</v>
      </c>
      <c r="Q1709">
        <v>13.7</v>
      </c>
      <c r="R1709">
        <v>3</v>
      </c>
      <c r="S1709">
        <v>3.7</v>
      </c>
      <c r="T1709">
        <v>3</v>
      </c>
      <c r="U1709" t="s">
        <v>22</v>
      </c>
      <c r="V1709">
        <f>IF(tbl_Customers[[#This Row],[churn]] = "yes", 1, 0)</f>
        <v>0</v>
      </c>
      <c r="W1709" t="str">
        <f>IF(tbl_Customers[[#This Row],[number_customer_service_calls]] &lt;= 1, "0-1 Calls", IF(tbl_Customers[[#This Row],[number_customer_service_calls]] &lt;= 3, "2-3 Calls", IF(tbl_Customers[[#This Row],[number_customer_service_calls]] &lt;=5, "4-5 Calls", "6+ Calls")))</f>
        <v>2-3 Calls</v>
      </c>
      <c r="X1709" t="str">
        <f>IF(tbl_Customers[[#This Row],[account_length]] &lt;= 50, "0-50", IF(tbl_Customers[[#This Row],[account_length]] &lt;=100, "51-100", IF(tbl_Customers[[#This Row],[account_length]] &lt;= 150, "101-150", "151+")))</f>
        <v>51-100</v>
      </c>
      <c r="Y1709" t="str">
        <f>IF(tbl_Customers[[#This Row],[total_intl_charge]] &lt;= 3, "Low Charges", "High Charges")</f>
        <v>High Charges</v>
      </c>
      <c r="Z1709" t="str">
        <f>IF(tbl_Customers[[#This Row],[total_eve_calls]]&lt;=80,"Low Calls",
IF(tbl_Customers[[#This Row],[total_eve_calls]]&lt;=120,"Medium Calls","High Calls"))</f>
        <v>Medium Calls</v>
      </c>
      <c r="AA1709" t="str">
        <f>IF(tbl_Customers[[#This Row],[total_eve_charge]]&lt;=15,"Low Charges",
IF(tbl_Customers[[#This Row],[total_eve_charge]]&lt;=20,"Medium Charges","High Charges"))</f>
        <v>Low Charges</v>
      </c>
      <c r="AB17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9" t="str">
        <f>IF(tbl_Customers[[#This Row],[number_vmail_messages]] = 0, "No Usage", IF(tbl_Customers[[#This Row],[number_vmail_messages]] &lt;= 20, "Low Usage", IF(tbl_Customers[[#This Row],[number_vmail_messages]] &lt;= 40, "Medium Usgae", "High Usage")))</f>
        <v>No Usage</v>
      </c>
      <c r="AD1709" t="str">
        <f>IF(tbl_Customers[[#This Row],[total_day_minutes]]&lt;=150,"Low Usage", IF(tbl_Customers[[#This Row],[total_day_minutes]]&lt;=200,"Medium Usage", IF(tbl_Customers[[#This Row],[total_day_minutes]]&lt;=250,"High Usage","Very High Usage")))</f>
        <v>Medium Usage</v>
      </c>
      <c r="AE1709" t="str">
        <f>IF(tbl_Customers[[#This Row],[total_intl_calls]]&lt;=5,"Low Calls", IF(tbl_Customers[[#This Row],[total_intl_calls]]&lt;=10, "Medium Calls", "High Calls"))</f>
        <v>Low Calls</v>
      </c>
      <c r="AF17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09" s="36" t="str">
        <f>IF(tbl_Customers[[#This Row],[Churn_Risk_Score]]&gt;=10,"High Risk", IF(tbl_Customers[[#This Row],[Churn_Risk_Score]]&gt;=5,"Medium Risk","Low Risk"))</f>
        <v>Low Risk</v>
      </c>
    </row>
    <row r="1710" spans="1:33" x14ac:dyDescent="0.35">
      <c r="A1710">
        <v>1709</v>
      </c>
      <c r="B1710" t="s">
        <v>69</v>
      </c>
      <c r="C1710">
        <v>64</v>
      </c>
      <c r="D1710" t="s">
        <v>25</v>
      </c>
      <c r="E1710" t="s">
        <v>22</v>
      </c>
      <c r="F1710" t="s">
        <v>22</v>
      </c>
      <c r="G1710">
        <v>0</v>
      </c>
      <c r="H1710">
        <v>261.89999999999998</v>
      </c>
      <c r="I1710">
        <v>113</v>
      </c>
      <c r="J1710">
        <v>44.52</v>
      </c>
      <c r="K1710">
        <v>148.1</v>
      </c>
      <c r="L1710">
        <v>99</v>
      </c>
      <c r="M1710">
        <v>12.59</v>
      </c>
      <c r="N1710">
        <v>145.19999999999999</v>
      </c>
      <c r="O1710">
        <v>74</v>
      </c>
      <c r="P1710">
        <v>6.53</v>
      </c>
      <c r="Q1710">
        <v>13.8</v>
      </c>
      <c r="R1710">
        <v>4</v>
      </c>
      <c r="S1710">
        <v>3.73</v>
      </c>
      <c r="T1710">
        <v>0</v>
      </c>
      <c r="U1710" t="s">
        <v>22</v>
      </c>
      <c r="V1710">
        <f>IF(tbl_Customers[[#This Row],[churn]] = "yes", 1, 0)</f>
        <v>0</v>
      </c>
      <c r="W1710" t="str">
        <f>IF(tbl_Customers[[#This Row],[number_customer_service_calls]] &lt;= 1, "0-1 Calls", IF(tbl_Customers[[#This Row],[number_customer_service_calls]] &lt;= 3, "2-3 Calls", IF(tbl_Customers[[#This Row],[number_customer_service_calls]] &lt;=5, "4-5 Calls", "6+ Calls")))</f>
        <v>0-1 Calls</v>
      </c>
      <c r="X1710" t="str">
        <f>IF(tbl_Customers[[#This Row],[account_length]] &lt;= 50, "0-50", IF(tbl_Customers[[#This Row],[account_length]] &lt;=100, "51-100", IF(tbl_Customers[[#This Row],[account_length]] &lt;= 150, "101-150", "151+")))</f>
        <v>51-100</v>
      </c>
      <c r="Y1710" t="str">
        <f>IF(tbl_Customers[[#This Row],[total_intl_charge]] &lt;= 3, "Low Charges", "High Charges")</f>
        <v>High Charges</v>
      </c>
      <c r="Z1710" t="str">
        <f>IF(tbl_Customers[[#This Row],[total_eve_calls]]&lt;=80,"Low Calls",
IF(tbl_Customers[[#This Row],[total_eve_calls]]&lt;=120,"Medium Calls","High Calls"))</f>
        <v>Medium Calls</v>
      </c>
      <c r="AA1710" t="str">
        <f>IF(tbl_Customers[[#This Row],[total_eve_charge]]&lt;=15,"Low Charges",
IF(tbl_Customers[[#This Row],[total_eve_charge]]&lt;=20,"Medium Charges","High Charges"))</f>
        <v>Low Charges</v>
      </c>
      <c r="AB17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0" t="str">
        <f>IF(tbl_Customers[[#This Row],[number_vmail_messages]] = 0, "No Usage", IF(tbl_Customers[[#This Row],[number_vmail_messages]] &lt;= 20, "Low Usage", IF(tbl_Customers[[#This Row],[number_vmail_messages]] &lt;= 40, "Medium Usgae", "High Usage")))</f>
        <v>No Usage</v>
      </c>
      <c r="AD1710" t="str">
        <f>IF(tbl_Customers[[#This Row],[total_day_minutes]]&lt;=150,"Low Usage", IF(tbl_Customers[[#This Row],[total_day_minutes]]&lt;=200,"Medium Usage", IF(tbl_Customers[[#This Row],[total_day_minutes]]&lt;=250,"High Usage","Very High Usage")))</f>
        <v>Very High Usage</v>
      </c>
      <c r="AE1710" t="str">
        <f>IF(tbl_Customers[[#This Row],[total_intl_calls]]&lt;=5,"Low Calls", IF(tbl_Customers[[#This Row],[total_intl_calls]]&lt;=10, "Medium Calls", "High Calls"))</f>
        <v>Low Calls</v>
      </c>
      <c r="AF17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10" s="36" t="str">
        <f>IF(tbl_Customers[[#This Row],[Churn_Risk_Score]]&gt;=10,"High Risk", IF(tbl_Customers[[#This Row],[Churn_Risk_Score]]&gt;=5,"Medium Risk","Low Risk"))</f>
        <v>Medium Risk</v>
      </c>
    </row>
    <row r="1711" spans="1:33" x14ac:dyDescent="0.35">
      <c r="A1711">
        <v>1710</v>
      </c>
      <c r="B1711" t="s">
        <v>33</v>
      </c>
      <c r="C1711">
        <v>80</v>
      </c>
      <c r="D1711" t="s">
        <v>28</v>
      </c>
      <c r="E1711" t="s">
        <v>22</v>
      </c>
      <c r="F1711" t="s">
        <v>22</v>
      </c>
      <c r="G1711">
        <v>0</v>
      </c>
      <c r="H1711">
        <v>202.4</v>
      </c>
      <c r="I1711">
        <v>118</v>
      </c>
      <c r="J1711">
        <v>34.409999999999997</v>
      </c>
      <c r="K1711">
        <v>260.2</v>
      </c>
      <c r="L1711">
        <v>67</v>
      </c>
      <c r="M1711">
        <v>22.12</v>
      </c>
      <c r="N1711">
        <v>177.4</v>
      </c>
      <c r="O1711">
        <v>112</v>
      </c>
      <c r="P1711">
        <v>7.98</v>
      </c>
      <c r="Q1711">
        <v>9.1999999999999993</v>
      </c>
      <c r="R1711">
        <v>5</v>
      </c>
      <c r="S1711">
        <v>2.48</v>
      </c>
      <c r="T1711">
        <v>3</v>
      </c>
      <c r="U1711" t="s">
        <v>22</v>
      </c>
      <c r="V1711">
        <f>IF(tbl_Customers[[#This Row],[churn]] = "yes", 1, 0)</f>
        <v>0</v>
      </c>
      <c r="W1711" t="str">
        <f>IF(tbl_Customers[[#This Row],[number_customer_service_calls]] &lt;= 1, "0-1 Calls", IF(tbl_Customers[[#This Row],[number_customer_service_calls]] &lt;= 3, "2-3 Calls", IF(tbl_Customers[[#This Row],[number_customer_service_calls]] &lt;=5, "4-5 Calls", "6+ Calls")))</f>
        <v>2-3 Calls</v>
      </c>
      <c r="X1711" t="str">
        <f>IF(tbl_Customers[[#This Row],[account_length]] &lt;= 50, "0-50", IF(tbl_Customers[[#This Row],[account_length]] &lt;=100, "51-100", IF(tbl_Customers[[#This Row],[account_length]] &lt;= 150, "101-150", "151+")))</f>
        <v>51-100</v>
      </c>
      <c r="Y1711" t="str">
        <f>IF(tbl_Customers[[#This Row],[total_intl_charge]] &lt;= 3, "Low Charges", "High Charges")</f>
        <v>Low Charges</v>
      </c>
      <c r="Z1711" t="str">
        <f>IF(tbl_Customers[[#This Row],[total_eve_calls]]&lt;=80,"Low Calls",
IF(tbl_Customers[[#This Row],[total_eve_calls]]&lt;=120,"Medium Calls","High Calls"))</f>
        <v>Low Calls</v>
      </c>
      <c r="AA1711" t="str">
        <f>IF(tbl_Customers[[#This Row],[total_eve_charge]]&lt;=15,"Low Charges",
IF(tbl_Customers[[#This Row],[total_eve_charge]]&lt;=20,"Medium Charges","High Charges"))</f>
        <v>High Charges</v>
      </c>
      <c r="AB17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11" t="str">
        <f>IF(tbl_Customers[[#This Row],[number_vmail_messages]] = 0, "No Usage", IF(tbl_Customers[[#This Row],[number_vmail_messages]] &lt;= 20, "Low Usage", IF(tbl_Customers[[#This Row],[number_vmail_messages]] &lt;= 40, "Medium Usgae", "High Usage")))</f>
        <v>No Usage</v>
      </c>
      <c r="AD1711" t="str">
        <f>IF(tbl_Customers[[#This Row],[total_day_minutes]]&lt;=150,"Low Usage", IF(tbl_Customers[[#This Row],[total_day_minutes]]&lt;=200,"Medium Usage", IF(tbl_Customers[[#This Row],[total_day_minutes]]&lt;=250,"High Usage","Very High Usage")))</f>
        <v>High Usage</v>
      </c>
      <c r="AE1711" t="str">
        <f>IF(tbl_Customers[[#This Row],[total_intl_calls]]&lt;=5,"Low Calls", IF(tbl_Customers[[#This Row],[total_intl_calls]]&lt;=10, "Medium Calls", "High Calls"))</f>
        <v>Low Calls</v>
      </c>
      <c r="AF17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11" s="36" t="str">
        <f>IF(tbl_Customers[[#This Row],[Churn_Risk_Score]]&gt;=10,"High Risk", IF(tbl_Customers[[#This Row],[Churn_Risk_Score]]&gt;=5,"Medium Risk","Low Risk"))</f>
        <v>Low Risk</v>
      </c>
    </row>
    <row r="1712" spans="1:33" x14ac:dyDescent="0.35">
      <c r="A1712">
        <v>1711</v>
      </c>
      <c r="B1712" t="s">
        <v>37</v>
      </c>
      <c r="C1712">
        <v>153</v>
      </c>
      <c r="D1712" t="s">
        <v>21</v>
      </c>
      <c r="E1712" t="s">
        <v>22</v>
      </c>
      <c r="F1712" t="s">
        <v>23</v>
      </c>
      <c r="G1712">
        <v>22</v>
      </c>
      <c r="H1712">
        <v>167.7</v>
      </c>
      <c r="I1712">
        <v>104</v>
      </c>
      <c r="J1712">
        <v>28.51</v>
      </c>
      <c r="K1712">
        <v>246.8</v>
      </c>
      <c r="L1712">
        <v>91</v>
      </c>
      <c r="M1712">
        <v>20.98</v>
      </c>
      <c r="N1712">
        <v>203.9</v>
      </c>
      <c r="O1712">
        <v>117</v>
      </c>
      <c r="P1712">
        <v>9.18</v>
      </c>
      <c r="Q1712">
        <v>7.5</v>
      </c>
      <c r="R1712">
        <v>11</v>
      </c>
      <c r="S1712">
        <v>2.0299999999999998</v>
      </c>
      <c r="T1712">
        <v>1</v>
      </c>
      <c r="U1712" t="s">
        <v>22</v>
      </c>
      <c r="V1712">
        <f>IF(tbl_Customers[[#This Row],[churn]] = "yes", 1, 0)</f>
        <v>0</v>
      </c>
      <c r="W1712" t="str">
        <f>IF(tbl_Customers[[#This Row],[number_customer_service_calls]] &lt;= 1, "0-1 Calls", IF(tbl_Customers[[#This Row],[number_customer_service_calls]] &lt;= 3, "2-3 Calls", IF(tbl_Customers[[#This Row],[number_customer_service_calls]] &lt;=5, "4-5 Calls", "6+ Calls")))</f>
        <v>0-1 Calls</v>
      </c>
      <c r="X1712" t="str">
        <f>IF(tbl_Customers[[#This Row],[account_length]] &lt;= 50, "0-50", IF(tbl_Customers[[#This Row],[account_length]] &lt;=100, "51-100", IF(tbl_Customers[[#This Row],[account_length]] &lt;= 150, "101-150", "151+")))</f>
        <v>151+</v>
      </c>
      <c r="Y1712" t="str">
        <f>IF(tbl_Customers[[#This Row],[total_intl_charge]] &lt;= 3, "Low Charges", "High Charges")</f>
        <v>Low Charges</v>
      </c>
      <c r="Z1712" t="str">
        <f>IF(tbl_Customers[[#This Row],[total_eve_calls]]&lt;=80,"Low Calls",
IF(tbl_Customers[[#This Row],[total_eve_calls]]&lt;=120,"Medium Calls","High Calls"))</f>
        <v>Medium Calls</v>
      </c>
      <c r="AA1712" t="str">
        <f>IF(tbl_Customers[[#This Row],[total_eve_charge]]&lt;=15,"Low Charges",
IF(tbl_Customers[[#This Row],[total_eve_charge]]&lt;=20,"Medium Charges","High Charges"))</f>
        <v>High Charges</v>
      </c>
      <c r="AB17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2" t="str">
        <f>IF(tbl_Customers[[#This Row],[number_vmail_messages]] = 0, "No Usage", IF(tbl_Customers[[#This Row],[number_vmail_messages]] &lt;= 20, "Low Usage", IF(tbl_Customers[[#This Row],[number_vmail_messages]] &lt;= 40, "Medium Usgae", "High Usage")))</f>
        <v>Medium Usgae</v>
      </c>
      <c r="AD1712" t="str">
        <f>IF(tbl_Customers[[#This Row],[total_day_minutes]]&lt;=150,"Low Usage", IF(tbl_Customers[[#This Row],[total_day_minutes]]&lt;=200,"Medium Usage", IF(tbl_Customers[[#This Row],[total_day_minutes]]&lt;=250,"High Usage","Very High Usage")))</f>
        <v>Medium Usage</v>
      </c>
      <c r="AE1712" t="str">
        <f>IF(tbl_Customers[[#This Row],[total_intl_calls]]&lt;=5,"Low Calls", IF(tbl_Customers[[#This Row],[total_intl_calls]]&lt;=10, "Medium Calls", "High Calls"))</f>
        <v>High Calls</v>
      </c>
      <c r="AF17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12" s="36" t="str">
        <f>IF(tbl_Customers[[#This Row],[Churn_Risk_Score]]&gt;=10,"High Risk", IF(tbl_Customers[[#This Row],[Churn_Risk_Score]]&gt;=5,"Medium Risk","Low Risk"))</f>
        <v>Low Risk</v>
      </c>
    </row>
    <row r="1713" spans="1:33" x14ac:dyDescent="0.35">
      <c r="A1713">
        <v>1712</v>
      </c>
      <c r="B1713" t="s">
        <v>36</v>
      </c>
      <c r="C1713">
        <v>104</v>
      </c>
      <c r="D1713" t="s">
        <v>21</v>
      </c>
      <c r="E1713" t="s">
        <v>22</v>
      </c>
      <c r="F1713" t="s">
        <v>23</v>
      </c>
      <c r="G1713">
        <v>26</v>
      </c>
      <c r="H1713">
        <v>189.1</v>
      </c>
      <c r="I1713">
        <v>112</v>
      </c>
      <c r="J1713">
        <v>32.15</v>
      </c>
      <c r="K1713">
        <v>178.2</v>
      </c>
      <c r="L1713">
        <v>97</v>
      </c>
      <c r="M1713">
        <v>15.15</v>
      </c>
      <c r="N1713">
        <v>199.3</v>
      </c>
      <c r="O1713">
        <v>104</v>
      </c>
      <c r="P1713">
        <v>8.9700000000000006</v>
      </c>
      <c r="Q1713">
        <v>11.1</v>
      </c>
      <c r="R1713">
        <v>4</v>
      </c>
      <c r="S1713">
        <v>3</v>
      </c>
      <c r="T1713">
        <v>1</v>
      </c>
      <c r="U1713" t="s">
        <v>22</v>
      </c>
      <c r="V1713">
        <f>IF(tbl_Customers[[#This Row],[churn]] = "yes", 1, 0)</f>
        <v>0</v>
      </c>
      <c r="W1713" t="str">
        <f>IF(tbl_Customers[[#This Row],[number_customer_service_calls]] &lt;= 1, "0-1 Calls", IF(tbl_Customers[[#This Row],[number_customer_service_calls]] &lt;= 3, "2-3 Calls", IF(tbl_Customers[[#This Row],[number_customer_service_calls]] &lt;=5, "4-5 Calls", "6+ Calls")))</f>
        <v>0-1 Calls</v>
      </c>
      <c r="X1713" t="str">
        <f>IF(tbl_Customers[[#This Row],[account_length]] &lt;= 50, "0-50", IF(tbl_Customers[[#This Row],[account_length]] &lt;=100, "51-100", IF(tbl_Customers[[#This Row],[account_length]] &lt;= 150, "101-150", "151+")))</f>
        <v>101-150</v>
      </c>
      <c r="Y1713" t="str">
        <f>IF(tbl_Customers[[#This Row],[total_intl_charge]] &lt;= 3, "Low Charges", "High Charges")</f>
        <v>Low Charges</v>
      </c>
      <c r="Z1713" t="str">
        <f>IF(tbl_Customers[[#This Row],[total_eve_calls]]&lt;=80,"Low Calls",
IF(tbl_Customers[[#This Row],[total_eve_calls]]&lt;=120,"Medium Calls","High Calls"))</f>
        <v>Medium Calls</v>
      </c>
      <c r="AA1713" t="str">
        <f>IF(tbl_Customers[[#This Row],[total_eve_charge]]&lt;=15,"Low Charges",
IF(tbl_Customers[[#This Row],[total_eve_charge]]&lt;=20,"Medium Charges","High Charges"))</f>
        <v>Medium Charges</v>
      </c>
      <c r="AB17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3" t="str">
        <f>IF(tbl_Customers[[#This Row],[number_vmail_messages]] = 0, "No Usage", IF(tbl_Customers[[#This Row],[number_vmail_messages]] &lt;= 20, "Low Usage", IF(tbl_Customers[[#This Row],[number_vmail_messages]] &lt;= 40, "Medium Usgae", "High Usage")))</f>
        <v>Medium Usgae</v>
      </c>
      <c r="AD1713" t="str">
        <f>IF(tbl_Customers[[#This Row],[total_day_minutes]]&lt;=150,"Low Usage", IF(tbl_Customers[[#This Row],[total_day_minutes]]&lt;=200,"Medium Usage", IF(tbl_Customers[[#This Row],[total_day_minutes]]&lt;=250,"High Usage","Very High Usage")))</f>
        <v>Medium Usage</v>
      </c>
      <c r="AE1713" t="str">
        <f>IF(tbl_Customers[[#This Row],[total_intl_calls]]&lt;=5,"Low Calls", IF(tbl_Customers[[#This Row],[total_intl_calls]]&lt;=10, "Medium Calls", "High Calls"))</f>
        <v>Low Calls</v>
      </c>
      <c r="AF17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13" s="36" t="str">
        <f>IF(tbl_Customers[[#This Row],[Churn_Risk_Score]]&gt;=10,"High Risk", IF(tbl_Customers[[#This Row],[Churn_Risk_Score]]&gt;=5,"Medium Risk","Low Risk"))</f>
        <v>Low Risk</v>
      </c>
    </row>
    <row r="1714" spans="1:33" x14ac:dyDescent="0.35">
      <c r="A1714">
        <v>1713</v>
      </c>
      <c r="B1714" t="s">
        <v>26</v>
      </c>
      <c r="C1714">
        <v>87</v>
      </c>
      <c r="D1714" t="s">
        <v>21</v>
      </c>
      <c r="E1714" t="s">
        <v>22</v>
      </c>
      <c r="F1714" t="s">
        <v>22</v>
      </c>
      <c r="G1714">
        <v>0</v>
      </c>
      <c r="H1714">
        <v>205.2</v>
      </c>
      <c r="I1714">
        <v>106</v>
      </c>
      <c r="J1714">
        <v>34.880000000000003</v>
      </c>
      <c r="K1714">
        <v>99.5</v>
      </c>
      <c r="L1714">
        <v>122</v>
      </c>
      <c r="M1714">
        <v>8.4600000000000009</v>
      </c>
      <c r="N1714">
        <v>189.5</v>
      </c>
      <c r="O1714">
        <v>75</v>
      </c>
      <c r="P1714">
        <v>8.5299999999999994</v>
      </c>
      <c r="Q1714">
        <v>13.4</v>
      </c>
      <c r="R1714">
        <v>3</v>
      </c>
      <c r="S1714">
        <v>3.62</v>
      </c>
      <c r="T1714">
        <v>1</v>
      </c>
      <c r="U1714" t="s">
        <v>22</v>
      </c>
      <c r="V1714">
        <f>IF(tbl_Customers[[#This Row],[churn]] = "yes", 1, 0)</f>
        <v>0</v>
      </c>
      <c r="W1714" t="str">
        <f>IF(tbl_Customers[[#This Row],[number_customer_service_calls]] &lt;= 1, "0-1 Calls", IF(tbl_Customers[[#This Row],[number_customer_service_calls]] &lt;= 3, "2-3 Calls", IF(tbl_Customers[[#This Row],[number_customer_service_calls]] &lt;=5, "4-5 Calls", "6+ Calls")))</f>
        <v>0-1 Calls</v>
      </c>
      <c r="X1714" t="str">
        <f>IF(tbl_Customers[[#This Row],[account_length]] &lt;= 50, "0-50", IF(tbl_Customers[[#This Row],[account_length]] &lt;=100, "51-100", IF(tbl_Customers[[#This Row],[account_length]] &lt;= 150, "101-150", "151+")))</f>
        <v>51-100</v>
      </c>
      <c r="Y1714" t="str">
        <f>IF(tbl_Customers[[#This Row],[total_intl_charge]] &lt;= 3, "Low Charges", "High Charges")</f>
        <v>High Charges</v>
      </c>
      <c r="Z1714" t="str">
        <f>IF(tbl_Customers[[#This Row],[total_eve_calls]]&lt;=80,"Low Calls",
IF(tbl_Customers[[#This Row],[total_eve_calls]]&lt;=120,"Medium Calls","High Calls"))</f>
        <v>High Calls</v>
      </c>
      <c r="AA1714" t="str">
        <f>IF(tbl_Customers[[#This Row],[total_eve_charge]]&lt;=15,"Low Charges",
IF(tbl_Customers[[#This Row],[total_eve_charge]]&lt;=20,"Medium Charges","High Charges"))</f>
        <v>Low Charges</v>
      </c>
      <c r="AB17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4" t="str">
        <f>IF(tbl_Customers[[#This Row],[number_vmail_messages]] = 0, "No Usage", IF(tbl_Customers[[#This Row],[number_vmail_messages]] &lt;= 20, "Low Usage", IF(tbl_Customers[[#This Row],[number_vmail_messages]] &lt;= 40, "Medium Usgae", "High Usage")))</f>
        <v>No Usage</v>
      </c>
      <c r="AD1714" t="str">
        <f>IF(tbl_Customers[[#This Row],[total_day_minutes]]&lt;=150,"Low Usage", IF(tbl_Customers[[#This Row],[total_day_minutes]]&lt;=200,"Medium Usage", IF(tbl_Customers[[#This Row],[total_day_minutes]]&lt;=250,"High Usage","Very High Usage")))</f>
        <v>High Usage</v>
      </c>
      <c r="AE1714" t="str">
        <f>IF(tbl_Customers[[#This Row],[total_intl_calls]]&lt;=5,"Low Calls", IF(tbl_Customers[[#This Row],[total_intl_calls]]&lt;=10, "Medium Calls", "High Calls"))</f>
        <v>Low Calls</v>
      </c>
      <c r="AF17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14" s="36" t="str">
        <f>IF(tbl_Customers[[#This Row],[Churn_Risk_Score]]&gt;=10,"High Risk", IF(tbl_Customers[[#This Row],[Churn_Risk_Score]]&gt;=5,"Medium Risk","Low Risk"))</f>
        <v>Low Risk</v>
      </c>
    </row>
    <row r="1715" spans="1:33" x14ac:dyDescent="0.35">
      <c r="A1715">
        <v>1714</v>
      </c>
      <c r="B1715" t="s">
        <v>43</v>
      </c>
      <c r="C1715">
        <v>159</v>
      </c>
      <c r="D1715" t="s">
        <v>21</v>
      </c>
      <c r="E1715" t="s">
        <v>22</v>
      </c>
      <c r="F1715" t="s">
        <v>23</v>
      </c>
      <c r="G1715">
        <v>23</v>
      </c>
      <c r="H1715">
        <v>153.6</v>
      </c>
      <c r="I1715">
        <v>93</v>
      </c>
      <c r="J1715">
        <v>26.11</v>
      </c>
      <c r="K1715">
        <v>216.9</v>
      </c>
      <c r="L1715">
        <v>88</v>
      </c>
      <c r="M1715">
        <v>18.440000000000001</v>
      </c>
      <c r="N1715">
        <v>161.30000000000001</v>
      </c>
      <c r="O1715">
        <v>91</v>
      </c>
      <c r="P1715">
        <v>7.26</v>
      </c>
      <c r="Q1715">
        <v>12.6</v>
      </c>
      <c r="R1715">
        <v>3</v>
      </c>
      <c r="S1715">
        <v>3.4</v>
      </c>
      <c r="T1715">
        <v>2</v>
      </c>
      <c r="U1715" t="s">
        <v>22</v>
      </c>
      <c r="V1715">
        <f>IF(tbl_Customers[[#This Row],[churn]] = "yes", 1, 0)</f>
        <v>0</v>
      </c>
      <c r="W1715" t="str">
        <f>IF(tbl_Customers[[#This Row],[number_customer_service_calls]] &lt;= 1, "0-1 Calls", IF(tbl_Customers[[#This Row],[number_customer_service_calls]] &lt;= 3, "2-3 Calls", IF(tbl_Customers[[#This Row],[number_customer_service_calls]] &lt;=5, "4-5 Calls", "6+ Calls")))</f>
        <v>2-3 Calls</v>
      </c>
      <c r="X1715" t="str">
        <f>IF(tbl_Customers[[#This Row],[account_length]] &lt;= 50, "0-50", IF(tbl_Customers[[#This Row],[account_length]] &lt;=100, "51-100", IF(tbl_Customers[[#This Row],[account_length]] &lt;= 150, "101-150", "151+")))</f>
        <v>151+</v>
      </c>
      <c r="Y1715" t="str">
        <f>IF(tbl_Customers[[#This Row],[total_intl_charge]] &lt;= 3, "Low Charges", "High Charges")</f>
        <v>High Charges</v>
      </c>
      <c r="Z1715" t="str">
        <f>IF(tbl_Customers[[#This Row],[total_eve_calls]]&lt;=80,"Low Calls",
IF(tbl_Customers[[#This Row],[total_eve_calls]]&lt;=120,"Medium Calls","High Calls"))</f>
        <v>Medium Calls</v>
      </c>
      <c r="AA1715" t="str">
        <f>IF(tbl_Customers[[#This Row],[total_eve_charge]]&lt;=15,"Low Charges",
IF(tbl_Customers[[#This Row],[total_eve_charge]]&lt;=20,"Medium Charges","High Charges"))</f>
        <v>Medium Charges</v>
      </c>
      <c r="AB17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5" t="str">
        <f>IF(tbl_Customers[[#This Row],[number_vmail_messages]] = 0, "No Usage", IF(tbl_Customers[[#This Row],[number_vmail_messages]] &lt;= 20, "Low Usage", IF(tbl_Customers[[#This Row],[number_vmail_messages]] &lt;= 40, "Medium Usgae", "High Usage")))</f>
        <v>Medium Usgae</v>
      </c>
      <c r="AD1715" t="str">
        <f>IF(tbl_Customers[[#This Row],[total_day_minutes]]&lt;=150,"Low Usage", IF(tbl_Customers[[#This Row],[total_day_minutes]]&lt;=200,"Medium Usage", IF(tbl_Customers[[#This Row],[total_day_minutes]]&lt;=250,"High Usage","Very High Usage")))</f>
        <v>Medium Usage</v>
      </c>
      <c r="AE1715" t="str">
        <f>IF(tbl_Customers[[#This Row],[total_intl_calls]]&lt;=5,"Low Calls", IF(tbl_Customers[[#This Row],[total_intl_calls]]&lt;=10, "Medium Calls", "High Calls"))</f>
        <v>Low Calls</v>
      </c>
      <c r="AF17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15" s="36" t="str">
        <f>IF(tbl_Customers[[#This Row],[Churn_Risk_Score]]&gt;=10,"High Risk", IF(tbl_Customers[[#This Row],[Churn_Risk_Score]]&gt;=5,"Medium Risk","Low Risk"))</f>
        <v>Low Risk</v>
      </c>
    </row>
    <row r="1716" spans="1:33" x14ac:dyDescent="0.35">
      <c r="A1716">
        <v>1715</v>
      </c>
      <c r="B1716" t="s">
        <v>32</v>
      </c>
      <c r="C1716">
        <v>119</v>
      </c>
      <c r="D1716" t="s">
        <v>28</v>
      </c>
      <c r="E1716" t="s">
        <v>22</v>
      </c>
      <c r="F1716" t="s">
        <v>22</v>
      </c>
      <c r="G1716">
        <v>0</v>
      </c>
      <c r="H1716">
        <v>154.5</v>
      </c>
      <c r="I1716">
        <v>129</v>
      </c>
      <c r="J1716">
        <v>26.27</v>
      </c>
      <c r="K1716">
        <v>193.6</v>
      </c>
      <c r="L1716">
        <v>87</v>
      </c>
      <c r="M1716">
        <v>16.46</v>
      </c>
      <c r="N1716">
        <v>180.9</v>
      </c>
      <c r="O1716">
        <v>145</v>
      </c>
      <c r="P1716">
        <v>8.14</v>
      </c>
      <c r="Q1716">
        <v>13.4</v>
      </c>
      <c r="R1716">
        <v>3</v>
      </c>
      <c r="S1716">
        <v>3.62</v>
      </c>
      <c r="T1716">
        <v>2</v>
      </c>
      <c r="U1716" t="s">
        <v>22</v>
      </c>
      <c r="V1716">
        <f>IF(tbl_Customers[[#This Row],[churn]] = "yes", 1, 0)</f>
        <v>0</v>
      </c>
      <c r="W1716" t="str">
        <f>IF(tbl_Customers[[#This Row],[number_customer_service_calls]] &lt;= 1, "0-1 Calls", IF(tbl_Customers[[#This Row],[number_customer_service_calls]] &lt;= 3, "2-3 Calls", IF(tbl_Customers[[#This Row],[number_customer_service_calls]] &lt;=5, "4-5 Calls", "6+ Calls")))</f>
        <v>2-3 Calls</v>
      </c>
      <c r="X1716" t="str">
        <f>IF(tbl_Customers[[#This Row],[account_length]] &lt;= 50, "0-50", IF(tbl_Customers[[#This Row],[account_length]] &lt;=100, "51-100", IF(tbl_Customers[[#This Row],[account_length]] &lt;= 150, "101-150", "151+")))</f>
        <v>101-150</v>
      </c>
      <c r="Y1716" t="str">
        <f>IF(tbl_Customers[[#This Row],[total_intl_charge]] &lt;= 3, "Low Charges", "High Charges")</f>
        <v>High Charges</v>
      </c>
      <c r="Z1716" t="str">
        <f>IF(tbl_Customers[[#This Row],[total_eve_calls]]&lt;=80,"Low Calls",
IF(tbl_Customers[[#This Row],[total_eve_calls]]&lt;=120,"Medium Calls","High Calls"))</f>
        <v>Medium Calls</v>
      </c>
      <c r="AA1716" t="str">
        <f>IF(tbl_Customers[[#This Row],[total_eve_charge]]&lt;=15,"Low Charges",
IF(tbl_Customers[[#This Row],[total_eve_charge]]&lt;=20,"Medium Charges","High Charges"))</f>
        <v>Medium Charges</v>
      </c>
      <c r="AB17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6" t="str">
        <f>IF(tbl_Customers[[#This Row],[number_vmail_messages]] = 0, "No Usage", IF(tbl_Customers[[#This Row],[number_vmail_messages]] &lt;= 20, "Low Usage", IF(tbl_Customers[[#This Row],[number_vmail_messages]] &lt;= 40, "Medium Usgae", "High Usage")))</f>
        <v>No Usage</v>
      </c>
      <c r="AD1716" t="str">
        <f>IF(tbl_Customers[[#This Row],[total_day_minutes]]&lt;=150,"Low Usage", IF(tbl_Customers[[#This Row],[total_day_minutes]]&lt;=200,"Medium Usage", IF(tbl_Customers[[#This Row],[total_day_minutes]]&lt;=250,"High Usage","Very High Usage")))</f>
        <v>Medium Usage</v>
      </c>
      <c r="AE1716" t="str">
        <f>IF(tbl_Customers[[#This Row],[total_intl_calls]]&lt;=5,"Low Calls", IF(tbl_Customers[[#This Row],[total_intl_calls]]&lt;=10, "Medium Calls", "High Calls"))</f>
        <v>Low Calls</v>
      </c>
      <c r="AF17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16" s="36" t="str">
        <f>IF(tbl_Customers[[#This Row],[Churn_Risk_Score]]&gt;=10,"High Risk", IF(tbl_Customers[[#This Row],[Churn_Risk_Score]]&gt;=5,"Medium Risk","Low Risk"))</f>
        <v>Low Risk</v>
      </c>
    </row>
    <row r="1717" spans="1:33" x14ac:dyDescent="0.35">
      <c r="A1717">
        <v>1716</v>
      </c>
      <c r="B1717" t="s">
        <v>62</v>
      </c>
      <c r="C1717">
        <v>69</v>
      </c>
      <c r="D1717" t="s">
        <v>21</v>
      </c>
      <c r="E1717" t="s">
        <v>22</v>
      </c>
      <c r="F1717" t="s">
        <v>22</v>
      </c>
      <c r="G1717">
        <v>0</v>
      </c>
      <c r="H1717">
        <v>153.69999999999999</v>
      </c>
      <c r="I1717">
        <v>109</v>
      </c>
      <c r="J1717">
        <v>26.13</v>
      </c>
      <c r="K1717">
        <v>194</v>
      </c>
      <c r="L1717">
        <v>105</v>
      </c>
      <c r="M1717">
        <v>16.489999999999998</v>
      </c>
      <c r="N1717">
        <v>256.10000000000002</v>
      </c>
      <c r="O1717">
        <v>114</v>
      </c>
      <c r="P1717">
        <v>11.52</v>
      </c>
      <c r="Q1717">
        <v>14.1</v>
      </c>
      <c r="R1717">
        <v>6</v>
      </c>
      <c r="S1717">
        <v>3.81</v>
      </c>
      <c r="T1717">
        <v>1</v>
      </c>
      <c r="U1717" t="s">
        <v>22</v>
      </c>
      <c r="V1717">
        <f>IF(tbl_Customers[[#This Row],[churn]] = "yes", 1, 0)</f>
        <v>0</v>
      </c>
      <c r="W1717" t="str">
        <f>IF(tbl_Customers[[#This Row],[number_customer_service_calls]] &lt;= 1, "0-1 Calls", IF(tbl_Customers[[#This Row],[number_customer_service_calls]] &lt;= 3, "2-3 Calls", IF(tbl_Customers[[#This Row],[number_customer_service_calls]] &lt;=5, "4-5 Calls", "6+ Calls")))</f>
        <v>0-1 Calls</v>
      </c>
      <c r="X1717" t="str">
        <f>IF(tbl_Customers[[#This Row],[account_length]] &lt;= 50, "0-50", IF(tbl_Customers[[#This Row],[account_length]] &lt;=100, "51-100", IF(tbl_Customers[[#This Row],[account_length]] &lt;= 150, "101-150", "151+")))</f>
        <v>51-100</v>
      </c>
      <c r="Y1717" t="str">
        <f>IF(tbl_Customers[[#This Row],[total_intl_charge]] &lt;= 3, "Low Charges", "High Charges")</f>
        <v>High Charges</v>
      </c>
      <c r="Z1717" t="str">
        <f>IF(tbl_Customers[[#This Row],[total_eve_calls]]&lt;=80,"Low Calls",
IF(tbl_Customers[[#This Row],[total_eve_calls]]&lt;=120,"Medium Calls","High Calls"))</f>
        <v>Medium Calls</v>
      </c>
      <c r="AA1717" t="str">
        <f>IF(tbl_Customers[[#This Row],[total_eve_charge]]&lt;=15,"Low Charges",
IF(tbl_Customers[[#This Row],[total_eve_charge]]&lt;=20,"Medium Charges","High Charges"))</f>
        <v>Medium Charges</v>
      </c>
      <c r="AB17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7" t="str">
        <f>IF(tbl_Customers[[#This Row],[number_vmail_messages]] = 0, "No Usage", IF(tbl_Customers[[#This Row],[number_vmail_messages]] &lt;= 20, "Low Usage", IF(tbl_Customers[[#This Row],[number_vmail_messages]] &lt;= 40, "Medium Usgae", "High Usage")))</f>
        <v>No Usage</v>
      </c>
      <c r="AD1717" t="str">
        <f>IF(tbl_Customers[[#This Row],[total_day_minutes]]&lt;=150,"Low Usage", IF(tbl_Customers[[#This Row],[total_day_minutes]]&lt;=200,"Medium Usage", IF(tbl_Customers[[#This Row],[total_day_minutes]]&lt;=250,"High Usage","Very High Usage")))</f>
        <v>Medium Usage</v>
      </c>
      <c r="AE1717" t="str">
        <f>IF(tbl_Customers[[#This Row],[total_intl_calls]]&lt;=5,"Low Calls", IF(tbl_Customers[[#This Row],[total_intl_calls]]&lt;=10, "Medium Calls", "High Calls"))</f>
        <v>Medium Calls</v>
      </c>
      <c r="AF17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17" s="36" t="str">
        <f>IF(tbl_Customers[[#This Row],[Churn_Risk_Score]]&gt;=10,"High Risk", IF(tbl_Customers[[#This Row],[Churn_Risk_Score]]&gt;=5,"Medium Risk","Low Risk"))</f>
        <v>Low Risk</v>
      </c>
    </row>
    <row r="1718" spans="1:33" x14ac:dyDescent="0.35">
      <c r="A1718">
        <v>1717</v>
      </c>
      <c r="B1718" t="s">
        <v>72</v>
      </c>
      <c r="C1718">
        <v>87</v>
      </c>
      <c r="D1718" t="s">
        <v>25</v>
      </c>
      <c r="E1718" t="s">
        <v>23</v>
      </c>
      <c r="F1718" t="s">
        <v>23</v>
      </c>
      <c r="G1718">
        <v>36</v>
      </c>
      <c r="H1718">
        <v>171.2</v>
      </c>
      <c r="I1718">
        <v>138</v>
      </c>
      <c r="J1718">
        <v>29.1</v>
      </c>
      <c r="K1718">
        <v>185.8</v>
      </c>
      <c r="L1718">
        <v>102</v>
      </c>
      <c r="M1718">
        <v>15.79</v>
      </c>
      <c r="N1718">
        <v>227.6</v>
      </c>
      <c r="O1718">
        <v>97</v>
      </c>
      <c r="P1718">
        <v>10.24</v>
      </c>
      <c r="Q1718">
        <v>10.8</v>
      </c>
      <c r="R1718">
        <v>3</v>
      </c>
      <c r="S1718">
        <v>2.92</v>
      </c>
      <c r="T1718">
        <v>1</v>
      </c>
      <c r="U1718" t="s">
        <v>22</v>
      </c>
      <c r="V1718">
        <f>IF(tbl_Customers[[#This Row],[churn]] = "yes", 1, 0)</f>
        <v>0</v>
      </c>
      <c r="W1718" t="str">
        <f>IF(tbl_Customers[[#This Row],[number_customer_service_calls]] &lt;= 1, "0-1 Calls", IF(tbl_Customers[[#This Row],[number_customer_service_calls]] &lt;= 3, "2-3 Calls", IF(tbl_Customers[[#This Row],[number_customer_service_calls]] &lt;=5, "4-5 Calls", "6+ Calls")))</f>
        <v>0-1 Calls</v>
      </c>
      <c r="X1718" t="str">
        <f>IF(tbl_Customers[[#This Row],[account_length]] &lt;= 50, "0-50", IF(tbl_Customers[[#This Row],[account_length]] &lt;=100, "51-100", IF(tbl_Customers[[#This Row],[account_length]] &lt;= 150, "101-150", "151+")))</f>
        <v>51-100</v>
      </c>
      <c r="Y1718" t="str">
        <f>IF(tbl_Customers[[#This Row],[total_intl_charge]] &lt;= 3, "Low Charges", "High Charges")</f>
        <v>Low Charges</v>
      </c>
      <c r="Z1718" t="str">
        <f>IF(tbl_Customers[[#This Row],[total_eve_calls]]&lt;=80,"Low Calls",
IF(tbl_Customers[[#This Row],[total_eve_calls]]&lt;=120,"Medium Calls","High Calls"))</f>
        <v>Medium Calls</v>
      </c>
      <c r="AA1718" t="str">
        <f>IF(tbl_Customers[[#This Row],[total_eve_charge]]&lt;=15,"Low Charges",
IF(tbl_Customers[[#This Row],[total_eve_charge]]&lt;=20,"Medium Charges","High Charges"))</f>
        <v>Medium Charges</v>
      </c>
      <c r="AB17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8" t="str">
        <f>IF(tbl_Customers[[#This Row],[number_vmail_messages]] = 0, "No Usage", IF(tbl_Customers[[#This Row],[number_vmail_messages]] &lt;= 20, "Low Usage", IF(tbl_Customers[[#This Row],[number_vmail_messages]] &lt;= 40, "Medium Usgae", "High Usage")))</f>
        <v>Medium Usgae</v>
      </c>
      <c r="AD1718" t="str">
        <f>IF(tbl_Customers[[#This Row],[total_day_minutes]]&lt;=150,"Low Usage", IF(tbl_Customers[[#This Row],[total_day_minutes]]&lt;=200,"Medium Usage", IF(tbl_Customers[[#This Row],[total_day_minutes]]&lt;=250,"High Usage","Very High Usage")))</f>
        <v>Medium Usage</v>
      </c>
      <c r="AE1718" t="str">
        <f>IF(tbl_Customers[[#This Row],[total_intl_calls]]&lt;=5,"Low Calls", IF(tbl_Customers[[#This Row],[total_intl_calls]]&lt;=10, "Medium Calls", "High Calls"))</f>
        <v>Low Calls</v>
      </c>
      <c r="AF17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18" s="36" t="str">
        <f>IF(tbl_Customers[[#This Row],[Churn_Risk_Score]]&gt;=10,"High Risk", IF(tbl_Customers[[#This Row],[Churn_Risk_Score]]&gt;=5,"Medium Risk","Low Risk"))</f>
        <v>Low Risk</v>
      </c>
    </row>
    <row r="1719" spans="1:33" x14ac:dyDescent="0.35">
      <c r="A1719">
        <v>1718</v>
      </c>
      <c r="B1719" t="s">
        <v>57</v>
      </c>
      <c r="C1719">
        <v>93</v>
      </c>
      <c r="D1719" t="s">
        <v>28</v>
      </c>
      <c r="E1719" t="s">
        <v>22</v>
      </c>
      <c r="F1719" t="s">
        <v>22</v>
      </c>
      <c r="G1719">
        <v>0</v>
      </c>
      <c r="H1719">
        <v>328.1</v>
      </c>
      <c r="I1719">
        <v>106</v>
      </c>
      <c r="J1719">
        <v>55.78</v>
      </c>
      <c r="K1719">
        <v>151.69999999999999</v>
      </c>
      <c r="L1719">
        <v>89</v>
      </c>
      <c r="M1719">
        <v>12.89</v>
      </c>
      <c r="N1719">
        <v>303.5</v>
      </c>
      <c r="O1719">
        <v>114</v>
      </c>
      <c r="P1719">
        <v>13.66</v>
      </c>
      <c r="Q1719">
        <v>8.6999999999999993</v>
      </c>
      <c r="R1719">
        <v>3</v>
      </c>
      <c r="S1719">
        <v>2.35</v>
      </c>
      <c r="T1719">
        <v>1</v>
      </c>
      <c r="U1719" t="s">
        <v>23</v>
      </c>
      <c r="V1719">
        <f>IF(tbl_Customers[[#This Row],[churn]] = "yes", 1, 0)</f>
        <v>1</v>
      </c>
      <c r="W1719" t="str">
        <f>IF(tbl_Customers[[#This Row],[number_customer_service_calls]] &lt;= 1, "0-1 Calls", IF(tbl_Customers[[#This Row],[number_customer_service_calls]] &lt;= 3, "2-3 Calls", IF(tbl_Customers[[#This Row],[number_customer_service_calls]] &lt;=5, "4-5 Calls", "6+ Calls")))</f>
        <v>0-1 Calls</v>
      </c>
      <c r="X1719" t="str">
        <f>IF(tbl_Customers[[#This Row],[account_length]] &lt;= 50, "0-50", IF(tbl_Customers[[#This Row],[account_length]] &lt;=100, "51-100", IF(tbl_Customers[[#This Row],[account_length]] &lt;= 150, "101-150", "151+")))</f>
        <v>51-100</v>
      </c>
      <c r="Y1719" t="str">
        <f>IF(tbl_Customers[[#This Row],[total_intl_charge]] &lt;= 3, "Low Charges", "High Charges")</f>
        <v>Low Charges</v>
      </c>
      <c r="Z1719" t="str">
        <f>IF(tbl_Customers[[#This Row],[total_eve_calls]]&lt;=80,"Low Calls",
IF(tbl_Customers[[#This Row],[total_eve_calls]]&lt;=120,"Medium Calls","High Calls"))</f>
        <v>Medium Calls</v>
      </c>
      <c r="AA1719" t="str">
        <f>IF(tbl_Customers[[#This Row],[total_eve_charge]]&lt;=15,"Low Charges",
IF(tbl_Customers[[#This Row],[total_eve_charge]]&lt;=20,"Medium Charges","High Charges"))</f>
        <v>Low Charges</v>
      </c>
      <c r="AB17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9" t="str">
        <f>IF(tbl_Customers[[#This Row],[number_vmail_messages]] = 0, "No Usage", IF(tbl_Customers[[#This Row],[number_vmail_messages]] &lt;= 20, "Low Usage", IF(tbl_Customers[[#This Row],[number_vmail_messages]] &lt;= 40, "Medium Usgae", "High Usage")))</f>
        <v>No Usage</v>
      </c>
      <c r="AD1719" t="str">
        <f>IF(tbl_Customers[[#This Row],[total_day_minutes]]&lt;=150,"Low Usage", IF(tbl_Customers[[#This Row],[total_day_minutes]]&lt;=200,"Medium Usage", IF(tbl_Customers[[#This Row],[total_day_minutes]]&lt;=250,"High Usage","Very High Usage")))</f>
        <v>Very High Usage</v>
      </c>
      <c r="AE1719" t="str">
        <f>IF(tbl_Customers[[#This Row],[total_intl_calls]]&lt;=5,"Low Calls", IF(tbl_Customers[[#This Row],[total_intl_calls]]&lt;=10, "Medium Calls", "High Calls"))</f>
        <v>Low Calls</v>
      </c>
      <c r="AF17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19" s="36" t="str">
        <f>IF(tbl_Customers[[#This Row],[Churn_Risk_Score]]&gt;=10,"High Risk", IF(tbl_Customers[[#This Row],[Churn_Risk_Score]]&gt;=5,"Medium Risk","Low Risk"))</f>
        <v>Medium Risk</v>
      </c>
    </row>
    <row r="1720" spans="1:33" x14ac:dyDescent="0.35">
      <c r="A1720">
        <v>1719</v>
      </c>
      <c r="B1720" t="s">
        <v>26</v>
      </c>
      <c r="C1720">
        <v>154</v>
      </c>
      <c r="D1720" t="s">
        <v>21</v>
      </c>
      <c r="E1720" t="s">
        <v>23</v>
      </c>
      <c r="F1720" t="s">
        <v>22</v>
      </c>
      <c r="G1720">
        <v>0</v>
      </c>
      <c r="H1720">
        <v>145.9</v>
      </c>
      <c r="I1720">
        <v>69</v>
      </c>
      <c r="J1720">
        <v>24.8</v>
      </c>
      <c r="K1720">
        <v>208.2</v>
      </c>
      <c r="L1720">
        <v>141</v>
      </c>
      <c r="M1720">
        <v>17.7</v>
      </c>
      <c r="N1720">
        <v>180.9</v>
      </c>
      <c r="O1720">
        <v>106</v>
      </c>
      <c r="P1720">
        <v>8.14</v>
      </c>
      <c r="Q1720">
        <v>14.4</v>
      </c>
      <c r="R1720">
        <v>10</v>
      </c>
      <c r="S1720">
        <v>3.89</v>
      </c>
      <c r="T1720">
        <v>0</v>
      </c>
      <c r="U1720" t="s">
        <v>23</v>
      </c>
      <c r="V1720">
        <f>IF(tbl_Customers[[#This Row],[churn]] = "yes", 1, 0)</f>
        <v>1</v>
      </c>
      <c r="W1720" t="str">
        <f>IF(tbl_Customers[[#This Row],[number_customer_service_calls]] &lt;= 1, "0-1 Calls", IF(tbl_Customers[[#This Row],[number_customer_service_calls]] &lt;= 3, "2-3 Calls", IF(tbl_Customers[[#This Row],[number_customer_service_calls]] &lt;=5, "4-5 Calls", "6+ Calls")))</f>
        <v>0-1 Calls</v>
      </c>
      <c r="X1720" t="str">
        <f>IF(tbl_Customers[[#This Row],[account_length]] &lt;= 50, "0-50", IF(tbl_Customers[[#This Row],[account_length]] &lt;=100, "51-100", IF(tbl_Customers[[#This Row],[account_length]] &lt;= 150, "101-150", "151+")))</f>
        <v>151+</v>
      </c>
      <c r="Y1720" t="str">
        <f>IF(tbl_Customers[[#This Row],[total_intl_charge]] &lt;= 3, "Low Charges", "High Charges")</f>
        <v>High Charges</v>
      </c>
      <c r="Z1720" t="str">
        <f>IF(tbl_Customers[[#This Row],[total_eve_calls]]&lt;=80,"Low Calls",
IF(tbl_Customers[[#This Row],[total_eve_calls]]&lt;=120,"Medium Calls","High Calls"))</f>
        <v>High Calls</v>
      </c>
      <c r="AA1720" t="str">
        <f>IF(tbl_Customers[[#This Row],[total_eve_charge]]&lt;=15,"Low Charges",
IF(tbl_Customers[[#This Row],[total_eve_charge]]&lt;=20,"Medium Charges","High Charges"))</f>
        <v>Medium Charges</v>
      </c>
      <c r="AB17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0" t="str">
        <f>IF(tbl_Customers[[#This Row],[number_vmail_messages]] = 0, "No Usage", IF(tbl_Customers[[#This Row],[number_vmail_messages]] &lt;= 20, "Low Usage", IF(tbl_Customers[[#This Row],[number_vmail_messages]] &lt;= 40, "Medium Usgae", "High Usage")))</f>
        <v>No Usage</v>
      </c>
      <c r="AD1720" t="str">
        <f>IF(tbl_Customers[[#This Row],[total_day_minutes]]&lt;=150,"Low Usage", IF(tbl_Customers[[#This Row],[total_day_minutes]]&lt;=200,"Medium Usage", IF(tbl_Customers[[#This Row],[total_day_minutes]]&lt;=250,"High Usage","Very High Usage")))</f>
        <v>Low Usage</v>
      </c>
      <c r="AE1720" t="str">
        <f>IF(tbl_Customers[[#This Row],[total_intl_calls]]&lt;=5,"Low Calls", IF(tbl_Customers[[#This Row],[total_intl_calls]]&lt;=10, "Medium Calls", "High Calls"))</f>
        <v>Medium Calls</v>
      </c>
      <c r="AF17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720" s="36" t="str">
        <f>IF(tbl_Customers[[#This Row],[Churn_Risk_Score]]&gt;=10,"High Risk", IF(tbl_Customers[[#This Row],[Churn_Risk_Score]]&gt;=5,"Medium Risk","Low Risk"))</f>
        <v>Medium Risk</v>
      </c>
    </row>
    <row r="1721" spans="1:33" x14ac:dyDescent="0.35">
      <c r="A1721">
        <v>1720</v>
      </c>
      <c r="B1721" t="s">
        <v>70</v>
      </c>
      <c r="C1721">
        <v>57</v>
      </c>
      <c r="D1721" t="s">
        <v>21</v>
      </c>
      <c r="E1721" t="s">
        <v>22</v>
      </c>
      <c r="F1721" t="s">
        <v>23</v>
      </c>
      <c r="G1721">
        <v>37</v>
      </c>
      <c r="H1721">
        <v>201.2</v>
      </c>
      <c r="I1721">
        <v>76</v>
      </c>
      <c r="J1721">
        <v>34.200000000000003</v>
      </c>
      <c r="K1721">
        <v>280.10000000000002</v>
      </c>
      <c r="L1721">
        <v>122</v>
      </c>
      <c r="M1721">
        <v>23.81</v>
      </c>
      <c r="N1721">
        <v>154.19999999999999</v>
      </c>
      <c r="O1721">
        <v>110</v>
      </c>
      <c r="P1721">
        <v>6.94</v>
      </c>
      <c r="Q1721">
        <v>11.8</v>
      </c>
      <c r="R1721">
        <v>1</v>
      </c>
      <c r="S1721">
        <v>3.19</v>
      </c>
      <c r="T1721">
        <v>1</v>
      </c>
      <c r="U1721" t="s">
        <v>22</v>
      </c>
      <c r="V1721">
        <f>IF(tbl_Customers[[#This Row],[churn]] = "yes", 1, 0)</f>
        <v>0</v>
      </c>
      <c r="W1721" t="str">
        <f>IF(tbl_Customers[[#This Row],[number_customer_service_calls]] &lt;= 1, "0-1 Calls", IF(tbl_Customers[[#This Row],[number_customer_service_calls]] &lt;= 3, "2-3 Calls", IF(tbl_Customers[[#This Row],[number_customer_service_calls]] &lt;=5, "4-5 Calls", "6+ Calls")))</f>
        <v>0-1 Calls</v>
      </c>
      <c r="X1721" t="str">
        <f>IF(tbl_Customers[[#This Row],[account_length]] &lt;= 50, "0-50", IF(tbl_Customers[[#This Row],[account_length]] &lt;=100, "51-100", IF(tbl_Customers[[#This Row],[account_length]] &lt;= 150, "101-150", "151+")))</f>
        <v>51-100</v>
      </c>
      <c r="Y1721" t="str">
        <f>IF(tbl_Customers[[#This Row],[total_intl_charge]] &lt;= 3, "Low Charges", "High Charges")</f>
        <v>High Charges</v>
      </c>
      <c r="Z1721" t="str">
        <f>IF(tbl_Customers[[#This Row],[total_eve_calls]]&lt;=80,"Low Calls",
IF(tbl_Customers[[#This Row],[total_eve_calls]]&lt;=120,"Medium Calls","High Calls"))</f>
        <v>High Calls</v>
      </c>
      <c r="AA1721" t="str">
        <f>IF(tbl_Customers[[#This Row],[total_eve_charge]]&lt;=15,"Low Charges",
IF(tbl_Customers[[#This Row],[total_eve_charge]]&lt;=20,"Medium Charges","High Charges"))</f>
        <v>High Charges</v>
      </c>
      <c r="AB17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1" t="str">
        <f>IF(tbl_Customers[[#This Row],[number_vmail_messages]] = 0, "No Usage", IF(tbl_Customers[[#This Row],[number_vmail_messages]] &lt;= 20, "Low Usage", IF(tbl_Customers[[#This Row],[number_vmail_messages]] &lt;= 40, "Medium Usgae", "High Usage")))</f>
        <v>Medium Usgae</v>
      </c>
      <c r="AD1721" t="str">
        <f>IF(tbl_Customers[[#This Row],[total_day_minutes]]&lt;=150,"Low Usage", IF(tbl_Customers[[#This Row],[total_day_minutes]]&lt;=200,"Medium Usage", IF(tbl_Customers[[#This Row],[total_day_minutes]]&lt;=250,"High Usage","Very High Usage")))</f>
        <v>High Usage</v>
      </c>
      <c r="AE1721" t="str">
        <f>IF(tbl_Customers[[#This Row],[total_intl_calls]]&lt;=5,"Low Calls", IF(tbl_Customers[[#This Row],[total_intl_calls]]&lt;=10, "Medium Calls", "High Calls"))</f>
        <v>Low Calls</v>
      </c>
      <c r="AF17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21" s="36" t="str">
        <f>IF(tbl_Customers[[#This Row],[Churn_Risk_Score]]&gt;=10,"High Risk", IF(tbl_Customers[[#This Row],[Churn_Risk_Score]]&gt;=5,"Medium Risk","Low Risk"))</f>
        <v>Low Risk</v>
      </c>
    </row>
    <row r="1722" spans="1:33" x14ac:dyDescent="0.35">
      <c r="A1722">
        <v>1721</v>
      </c>
      <c r="B1722" t="s">
        <v>34</v>
      </c>
      <c r="C1722">
        <v>130</v>
      </c>
      <c r="D1722" t="s">
        <v>28</v>
      </c>
      <c r="E1722" t="s">
        <v>22</v>
      </c>
      <c r="F1722" t="s">
        <v>22</v>
      </c>
      <c r="G1722">
        <v>0</v>
      </c>
      <c r="H1722">
        <v>139.1</v>
      </c>
      <c r="I1722">
        <v>72</v>
      </c>
      <c r="J1722">
        <v>23.65</v>
      </c>
      <c r="K1722">
        <v>246</v>
      </c>
      <c r="L1722">
        <v>112</v>
      </c>
      <c r="M1722">
        <v>20.91</v>
      </c>
      <c r="N1722">
        <v>207.2</v>
      </c>
      <c r="O1722">
        <v>121</v>
      </c>
      <c r="P1722">
        <v>9.32</v>
      </c>
      <c r="Q1722">
        <v>11.4</v>
      </c>
      <c r="R1722">
        <v>9</v>
      </c>
      <c r="S1722">
        <v>3.08</v>
      </c>
      <c r="T1722">
        <v>5</v>
      </c>
      <c r="U1722" t="s">
        <v>22</v>
      </c>
      <c r="V1722">
        <f>IF(tbl_Customers[[#This Row],[churn]] = "yes", 1, 0)</f>
        <v>0</v>
      </c>
      <c r="W1722" t="str">
        <f>IF(tbl_Customers[[#This Row],[number_customer_service_calls]] &lt;= 1, "0-1 Calls", IF(tbl_Customers[[#This Row],[number_customer_service_calls]] &lt;= 3, "2-3 Calls", IF(tbl_Customers[[#This Row],[number_customer_service_calls]] &lt;=5, "4-5 Calls", "6+ Calls")))</f>
        <v>4-5 Calls</v>
      </c>
      <c r="X1722" t="str">
        <f>IF(tbl_Customers[[#This Row],[account_length]] &lt;= 50, "0-50", IF(tbl_Customers[[#This Row],[account_length]] &lt;=100, "51-100", IF(tbl_Customers[[#This Row],[account_length]] &lt;= 150, "101-150", "151+")))</f>
        <v>101-150</v>
      </c>
      <c r="Y1722" t="str">
        <f>IF(tbl_Customers[[#This Row],[total_intl_charge]] &lt;= 3, "Low Charges", "High Charges")</f>
        <v>High Charges</v>
      </c>
      <c r="Z1722" t="str">
        <f>IF(tbl_Customers[[#This Row],[total_eve_calls]]&lt;=80,"Low Calls",
IF(tbl_Customers[[#This Row],[total_eve_calls]]&lt;=120,"Medium Calls","High Calls"))</f>
        <v>Medium Calls</v>
      </c>
      <c r="AA1722" t="str">
        <f>IF(tbl_Customers[[#This Row],[total_eve_charge]]&lt;=15,"Low Charges",
IF(tbl_Customers[[#This Row],[total_eve_charge]]&lt;=20,"Medium Charges","High Charges"))</f>
        <v>High Charges</v>
      </c>
      <c r="AB17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2" t="str">
        <f>IF(tbl_Customers[[#This Row],[number_vmail_messages]] = 0, "No Usage", IF(tbl_Customers[[#This Row],[number_vmail_messages]] &lt;= 20, "Low Usage", IF(tbl_Customers[[#This Row],[number_vmail_messages]] &lt;= 40, "Medium Usgae", "High Usage")))</f>
        <v>No Usage</v>
      </c>
      <c r="AD1722" t="str">
        <f>IF(tbl_Customers[[#This Row],[total_day_minutes]]&lt;=150,"Low Usage", IF(tbl_Customers[[#This Row],[total_day_minutes]]&lt;=200,"Medium Usage", IF(tbl_Customers[[#This Row],[total_day_minutes]]&lt;=250,"High Usage","Very High Usage")))</f>
        <v>Low Usage</v>
      </c>
      <c r="AE1722" t="str">
        <f>IF(tbl_Customers[[#This Row],[total_intl_calls]]&lt;=5,"Low Calls", IF(tbl_Customers[[#This Row],[total_intl_calls]]&lt;=10, "Medium Calls", "High Calls"))</f>
        <v>Medium Calls</v>
      </c>
      <c r="AF17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22" s="36" t="str">
        <f>IF(tbl_Customers[[#This Row],[Churn_Risk_Score]]&gt;=10,"High Risk", IF(tbl_Customers[[#This Row],[Churn_Risk_Score]]&gt;=5,"Medium Risk","Low Risk"))</f>
        <v>Medium Risk</v>
      </c>
    </row>
    <row r="1723" spans="1:33" x14ac:dyDescent="0.35">
      <c r="A1723">
        <v>1722</v>
      </c>
      <c r="B1723" t="s">
        <v>24</v>
      </c>
      <c r="C1723">
        <v>151</v>
      </c>
      <c r="D1723" t="s">
        <v>21</v>
      </c>
      <c r="E1723" t="s">
        <v>22</v>
      </c>
      <c r="F1723" t="s">
        <v>22</v>
      </c>
      <c r="G1723">
        <v>0</v>
      </c>
      <c r="H1723">
        <v>118.9</v>
      </c>
      <c r="I1723">
        <v>128</v>
      </c>
      <c r="J1723">
        <v>20.21</v>
      </c>
      <c r="K1723">
        <v>278.3</v>
      </c>
      <c r="L1723">
        <v>65</v>
      </c>
      <c r="M1723">
        <v>23.66</v>
      </c>
      <c r="N1723">
        <v>194.8</v>
      </c>
      <c r="O1723">
        <v>61</v>
      </c>
      <c r="P1723">
        <v>8.77</v>
      </c>
      <c r="Q1723">
        <v>13.2</v>
      </c>
      <c r="R1723">
        <v>10</v>
      </c>
      <c r="S1723">
        <v>3.56</v>
      </c>
      <c r="T1723">
        <v>2</v>
      </c>
      <c r="U1723" t="s">
        <v>22</v>
      </c>
      <c r="V1723">
        <f>IF(tbl_Customers[[#This Row],[churn]] = "yes", 1, 0)</f>
        <v>0</v>
      </c>
      <c r="W1723" t="str">
        <f>IF(tbl_Customers[[#This Row],[number_customer_service_calls]] &lt;= 1, "0-1 Calls", IF(tbl_Customers[[#This Row],[number_customer_service_calls]] &lt;= 3, "2-3 Calls", IF(tbl_Customers[[#This Row],[number_customer_service_calls]] &lt;=5, "4-5 Calls", "6+ Calls")))</f>
        <v>2-3 Calls</v>
      </c>
      <c r="X1723" t="str">
        <f>IF(tbl_Customers[[#This Row],[account_length]] &lt;= 50, "0-50", IF(tbl_Customers[[#This Row],[account_length]] &lt;=100, "51-100", IF(tbl_Customers[[#This Row],[account_length]] &lt;= 150, "101-150", "151+")))</f>
        <v>151+</v>
      </c>
      <c r="Y1723" t="str">
        <f>IF(tbl_Customers[[#This Row],[total_intl_charge]] &lt;= 3, "Low Charges", "High Charges")</f>
        <v>High Charges</v>
      </c>
      <c r="Z1723" t="str">
        <f>IF(tbl_Customers[[#This Row],[total_eve_calls]]&lt;=80,"Low Calls",
IF(tbl_Customers[[#This Row],[total_eve_calls]]&lt;=120,"Medium Calls","High Calls"))</f>
        <v>Low Calls</v>
      </c>
      <c r="AA1723" t="str">
        <f>IF(tbl_Customers[[#This Row],[total_eve_charge]]&lt;=15,"Low Charges",
IF(tbl_Customers[[#This Row],[total_eve_charge]]&lt;=20,"Medium Charges","High Charges"))</f>
        <v>High Charges</v>
      </c>
      <c r="AB17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3" t="str">
        <f>IF(tbl_Customers[[#This Row],[number_vmail_messages]] = 0, "No Usage", IF(tbl_Customers[[#This Row],[number_vmail_messages]] &lt;= 20, "Low Usage", IF(tbl_Customers[[#This Row],[number_vmail_messages]] &lt;= 40, "Medium Usgae", "High Usage")))</f>
        <v>No Usage</v>
      </c>
      <c r="AD1723" t="str">
        <f>IF(tbl_Customers[[#This Row],[total_day_minutes]]&lt;=150,"Low Usage", IF(tbl_Customers[[#This Row],[total_day_minutes]]&lt;=200,"Medium Usage", IF(tbl_Customers[[#This Row],[total_day_minutes]]&lt;=250,"High Usage","Very High Usage")))</f>
        <v>Low Usage</v>
      </c>
      <c r="AE1723" t="str">
        <f>IF(tbl_Customers[[#This Row],[total_intl_calls]]&lt;=5,"Low Calls", IF(tbl_Customers[[#This Row],[total_intl_calls]]&lt;=10, "Medium Calls", "High Calls"))</f>
        <v>Medium Calls</v>
      </c>
      <c r="AF17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23" s="36" t="str">
        <f>IF(tbl_Customers[[#This Row],[Churn_Risk_Score]]&gt;=10,"High Risk", IF(tbl_Customers[[#This Row],[Churn_Risk_Score]]&gt;=5,"Medium Risk","Low Risk"))</f>
        <v>Low Risk</v>
      </c>
    </row>
    <row r="1724" spans="1:33" x14ac:dyDescent="0.35">
      <c r="A1724">
        <v>1723</v>
      </c>
      <c r="B1724" t="s">
        <v>24</v>
      </c>
      <c r="C1724">
        <v>162</v>
      </c>
      <c r="D1724" t="s">
        <v>25</v>
      </c>
      <c r="E1724" t="s">
        <v>22</v>
      </c>
      <c r="F1724" t="s">
        <v>22</v>
      </c>
      <c r="G1724">
        <v>0</v>
      </c>
      <c r="H1724">
        <v>217.6</v>
      </c>
      <c r="I1724">
        <v>87</v>
      </c>
      <c r="J1724">
        <v>36.99</v>
      </c>
      <c r="K1724">
        <v>279</v>
      </c>
      <c r="L1724">
        <v>71</v>
      </c>
      <c r="M1724">
        <v>23.72</v>
      </c>
      <c r="N1724">
        <v>250.7</v>
      </c>
      <c r="O1724">
        <v>65</v>
      </c>
      <c r="P1724">
        <v>11.28</v>
      </c>
      <c r="Q1724">
        <v>10.4</v>
      </c>
      <c r="R1724">
        <v>4</v>
      </c>
      <c r="S1724">
        <v>2.81</v>
      </c>
      <c r="T1724">
        <v>2</v>
      </c>
      <c r="U1724" t="s">
        <v>23</v>
      </c>
      <c r="V1724">
        <f>IF(tbl_Customers[[#This Row],[churn]] = "yes", 1, 0)</f>
        <v>1</v>
      </c>
      <c r="W1724" t="str">
        <f>IF(tbl_Customers[[#This Row],[number_customer_service_calls]] &lt;= 1, "0-1 Calls", IF(tbl_Customers[[#This Row],[number_customer_service_calls]] &lt;= 3, "2-3 Calls", IF(tbl_Customers[[#This Row],[number_customer_service_calls]] &lt;=5, "4-5 Calls", "6+ Calls")))</f>
        <v>2-3 Calls</v>
      </c>
      <c r="X1724" t="str">
        <f>IF(tbl_Customers[[#This Row],[account_length]] &lt;= 50, "0-50", IF(tbl_Customers[[#This Row],[account_length]] &lt;=100, "51-100", IF(tbl_Customers[[#This Row],[account_length]] &lt;= 150, "101-150", "151+")))</f>
        <v>151+</v>
      </c>
      <c r="Y1724" t="str">
        <f>IF(tbl_Customers[[#This Row],[total_intl_charge]] &lt;= 3, "Low Charges", "High Charges")</f>
        <v>Low Charges</v>
      </c>
      <c r="Z1724" t="str">
        <f>IF(tbl_Customers[[#This Row],[total_eve_calls]]&lt;=80,"Low Calls",
IF(tbl_Customers[[#This Row],[total_eve_calls]]&lt;=120,"Medium Calls","High Calls"))</f>
        <v>Low Calls</v>
      </c>
      <c r="AA1724" t="str">
        <f>IF(tbl_Customers[[#This Row],[total_eve_charge]]&lt;=15,"Low Charges",
IF(tbl_Customers[[#This Row],[total_eve_charge]]&lt;=20,"Medium Charges","High Charges"))</f>
        <v>High Charges</v>
      </c>
      <c r="AB17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4" t="str">
        <f>IF(tbl_Customers[[#This Row],[number_vmail_messages]] = 0, "No Usage", IF(tbl_Customers[[#This Row],[number_vmail_messages]] &lt;= 20, "Low Usage", IF(tbl_Customers[[#This Row],[number_vmail_messages]] &lt;= 40, "Medium Usgae", "High Usage")))</f>
        <v>No Usage</v>
      </c>
      <c r="AD1724" t="str">
        <f>IF(tbl_Customers[[#This Row],[total_day_minutes]]&lt;=150,"Low Usage", IF(tbl_Customers[[#This Row],[total_day_minutes]]&lt;=200,"Medium Usage", IF(tbl_Customers[[#This Row],[total_day_minutes]]&lt;=250,"High Usage","Very High Usage")))</f>
        <v>High Usage</v>
      </c>
      <c r="AE1724" t="str">
        <f>IF(tbl_Customers[[#This Row],[total_intl_calls]]&lt;=5,"Low Calls", IF(tbl_Customers[[#This Row],[total_intl_calls]]&lt;=10, "Medium Calls", "High Calls"))</f>
        <v>Low Calls</v>
      </c>
      <c r="AF17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24" s="36" t="str">
        <f>IF(tbl_Customers[[#This Row],[Churn_Risk_Score]]&gt;=10,"High Risk", IF(tbl_Customers[[#This Row],[Churn_Risk_Score]]&gt;=5,"Medium Risk","Low Risk"))</f>
        <v>Low Risk</v>
      </c>
    </row>
    <row r="1725" spans="1:33" x14ac:dyDescent="0.35">
      <c r="A1725">
        <v>1724</v>
      </c>
      <c r="B1725" t="s">
        <v>35</v>
      </c>
      <c r="C1725">
        <v>60</v>
      </c>
      <c r="D1725" t="s">
        <v>21</v>
      </c>
      <c r="E1725" t="s">
        <v>22</v>
      </c>
      <c r="F1725" t="s">
        <v>22</v>
      </c>
      <c r="G1725">
        <v>0</v>
      </c>
      <c r="H1725">
        <v>145</v>
      </c>
      <c r="I1725">
        <v>133</v>
      </c>
      <c r="J1725">
        <v>24.65</v>
      </c>
      <c r="K1725">
        <v>209.1</v>
      </c>
      <c r="L1725">
        <v>92</v>
      </c>
      <c r="M1725">
        <v>17.77</v>
      </c>
      <c r="N1725">
        <v>328.5</v>
      </c>
      <c r="O1725">
        <v>112</v>
      </c>
      <c r="P1725">
        <v>14.78</v>
      </c>
      <c r="Q1725">
        <v>14.6</v>
      </c>
      <c r="R1725">
        <v>2</v>
      </c>
      <c r="S1725">
        <v>3.94</v>
      </c>
      <c r="T1725">
        <v>1</v>
      </c>
      <c r="U1725" t="s">
        <v>22</v>
      </c>
      <c r="V1725">
        <f>IF(tbl_Customers[[#This Row],[churn]] = "yes", 1, 0)</f>
        <v>0</v>
      </c>
      <c r="W1725" t="str">
        <f>IF(tbl_Customers[[#This Row],[number_customer_service_calls]] &lt;= 1, "0-1 Calls", IF(tbl_Customers[[#This Row],[number_customer_service_calls]] &lt;= 3, "2-3 Calls", IF(tbl_Customers[[#This Row],[number_customer_service_calls]] &lt;=5, "4-5 Calls", "6+ Calls")))</f>
        <v>0-1 Calls</v>
      </c>
      <c r="X1725" t="str">
        <f>IF(tbl_Customers[[#This Row],[account_length]] &lt;= 50, "0-50", IF(tbl_Customers[[#This Row],[account_length]] &lt;=100, "51-100", IF(tbl_Customers[[#This Row],[account_length]] &lt;= 150, "101-150", "151+")))</f>
        <v>51-100</v>
      </c>
      <c r="Y1725" t="str">
        <f>IF(tbl_Customers[[#This Row],[total_intl_charge]] &lt;= 3, "Low Charges", "High Charges")</f>
        <v>High Charges</v>
      </c>
      <c r="Z1725" t="str">
        <f>IF(tbl_Customers[[#This Row],[total_eve_calls]]&lt;=80,"Low Calls",
IF(tbl_Customers[[#This Row],[total_eve_calls]]&lt;=120,"Medium Calls","High Calls"))</f>
        <v>Medium Calls</v>
      </c>
      <c r="AA1725" t="str">
        <f>IF(tbl_Customers[[#This Row],[total_eve_charge]]&lt;=15,"Low Charges",
IF(tbl_Customers[[#This Row],[total_eve_charge]]&lt;=20,"Medium Charges","High Charges"))</f>
        <v>Medium Charges</v>
      </c>
      <c r="AB17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5" t="str">
        <f>IF(tbl_Customers[[#This Row],[number_vmail_messages]] = 0, "No Usage", IF(tbl_Customers[[#This Row],[number_vmail_messages]] &lt;= 20, "Low Usage", IF(tbl_Customers[[#This Row],[number_vmail_messages]] &lt;= 40, "Medium Usgae", "High Usage")))</f>
        <v>No Usage</v>
      </c>
      <c r="AD1725" t="str">
        <f>IF(tbl_Customers[[#This Row],[total_day_minutes]]&lt;=150,"Low Usage", IF(tbl_Customers[[#This Row],[total_day_minutes]]&lt;=200,"Medium Usage", IF(tbl_Customers[[#This Row],[total_day_minutes]]&lt;=250,"High Usage","Very High Usage")))</f>
        <v>Low Usage</v>
      </c>
      <c r="AE1725" t="str">
        <f>IF(tbl_Customers[[#This Row],[total_intl_calls]]&lt;=5,"Low Calls", IF(tbl_Customers[[#This Row],[total_intl_calls]]&lt;=10, "Medium Calls", "High Calls"))</f>
        <v>Low Calls</v>
      </c>
      <c r="AF17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25" s="36" t="str">
        <f>IF(tbl_Customers[[#This Row],[Churn_Risk_Score]]&gt;=10,"High Risk", IF(tbl_Customers[[#This Row],[Churn_Risk_Score]]&gt;=5,"Medium Risk","Low Risk"))</f>
        <v>Low Risk</v>
      </c>
    </row>
    <row r="1726" spans="1:33" x14ac:dyDescent="0.35">
      <c r="A1726">
        <v>1725</v>
      </c>
      <c r="B1726" t="s">
        <v>34</v>
      </c>
      <c r="C1726">
        <v>81</v>
      </c>
      <c r="D1726" t="s">
        <v>28</v>
      </c>
      <c r="E1726" t="s">
        <v>22</v>
      </c>
      <c r="F1726" t="s">
        <v>22</v>
      </c>
      <c r="G1726">
        <v>0</v>
      </c>
      <c r="H1726">
        <v>203.5</v>
      </c>
      <c r="I1726">
        <v>89</v>
      </c>
      <c r="J1726">
        <v>34.6</v>
      </c>
      <c r="K1726">
        <v>289.60000000000002</v>
      </c>
      <c r="L1726">
        <v>69</v>
      </c>
      <c r="M1726">
        <v>24.62</v>
      </c>
      <c r="N1726">
        <v>212.9</v>
      </c>
      <c r="O1726">
        <v>71</v>
      </c>
      <c r="P1726">
        <v>9.58</v>
      </c>
      <c r="Q1726">
        <v>8.6999999999999993</v>
      </c>
      <c r="R1726">
        <v>3</v>
      </c>
      <c r="S1726">
        <v>2.35</v>
      </c>
      <c r="T1726">
        <v>3</v>
      </c>
      <c r="U1726" t="s">
        <v>22</v>
      </c>
      <c r="V1726">
        <f>IF(tbl_Customers[[#This Row],[churn]] = "yes", 1, 0)</f>
        <v>0</v>
      </c>
      <c r="W1726" t="str">
        <f>IF(tbl_Customers[[#This Row],[number_customer_service_calls]] &lt;= 1, "0-1 Calls", IF(tbl_Customers[[#This Row],[number_customer_service_calls]] &lt;= 3, "2-3 Calls", IF(tbl_Customers[[#This Row],[number_customer_service_calls]] &lt;=5, "4-5 Calls", "6+ Calls")))</f>
        <v>2-3 Calls</v>
      </c>
      <c r="X1726" t="str">
        <f>IF(tbl_Customers[[#This Row],[account_length]] &lt;= 50, "0-50", IF(tbl_Customers[[#This Row],[account_length]] &lt;=100, "51-100", IF(tbl_Customers[[#This Row],[account_length]] &lt;= 150, "101-150", "151+")))</f>
        <v>51-100</v>
      </c>
      <c r="Y1726" t="str">
        <f>IF(tbl_Customers[[#This Row],[total_intl_charge]] &lt;= 3, "Low Charges", "High Charges")</f>
        <v>Low Charges</v>
      </c>
      <c r="Z1726" t="str">
        <f>IF(tbl_Customers[[#This Row],[total_eve_calls]]&lt;=80,"Low Calls",
IF(tbl_Customers[[#This Row],[total_eve_calls]]&lt;=120,"Medium Calls","High Calls"))</f>
        <v>Low Calls</v>
      </c>
      <c r="AA1726" t="str">
        <f>IF(tbl_Customers[[#This Row],[total_eve_charge]]&lt;=15,"Low Charges",
IF(tbl_Customers[[#This Row],[total_eve_charge]]&lt;=20,"Medium Charges","High Charges"))</f>
        <v>High Charges</v>
      </c>
      <c r="AB17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6" t="str">
        <f>IF(tbl_Customers[[#This Row],[number_vmail_messages]] = 0, "No Usage", IF(tbl_Customers[[#This Row],[number_vmail_messages]] &lt;= 20, "Low Usage", IF(tbl_Customers[[#This Row],[number_vmail_messages]] &lt;= 40, "Medium Usgae", "High Usage")))</f>
        <v>No Usage</v>
      </c>
      <c r="AD1726" t="str">
        <f>IF(tbl_Customers[[#This Row],[total_day_minutes]]&lt;=150,"Low Usage", IF(tbl_Customers[[#This Row],[total_day_minutes]]&lt;=200,"Medium Usage", IF(tbl_Customers[[#This Row],[total_day_minutes]]&lt;=250,"High Usage","Very High Usage")))</f>
        <v>High Usage</v>
      </c>
      <c r="AE1726" t="str">
        <f>IF(tbl_Customers[[#This Row],[total_intl_calls]]&lt;=5,"Low Calls", IF(tbl_Customers[[#This Row],[total_intl_calls]]&lt;=10, "Medium Calls", "High Calls"))</f>
        <v>Low Calls</v>
      </c>
      <c r="AF17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26" s="36" t="str">
        <f>IF(tbl_Customers[[#This Row],[Churn_Risk_Score]]&gt;=10,"High Risk", IF(tbl_Customers[[#This Row],[Churn_Risk_Score]]&gt;=5,"Medium Risk","Low Risk"))</f>
        <v>Low Risk</v>
      </c>
    </row>
    <row r="1727" spans="1:33" x14ac:dyDescent="0.35">
      <c r="A1727">
        <v>1726</v>
      </c>
      <c r="B1727" t="s">
        <v>59</v>
      </c>
      <c r="C1727">
        <v>132</v>
      </c>
      <c r="D1727" t="s">
        <v>21</v>
      </c>
      <c r="E1727" t="s">
        <v>22</v>
      </c>
      <c r="F1727" t="s">
        <v>22</v>
      </c>
      <c r="G1727">
        <v>0</v>
      </c>
      <c r="H1727">
        <v>240.1</v>
      </c>
      <c r="I1727">
        <v>115</v>
      </c>
      <c r="J1727">
        <v>40.82</v>
      </c>
      <c r="K1727">
        <v>180.4</v>
      </c>
      <c r="L1727">
        <v>91</v>
      </c>
      <c r="M1727">
        <v>15.33</v>
      </c>
      <c r="N1727">
        <v>133.4</v>
      </c>
      <c r="O1727">
        <v>122</v>
      </c>
      <c r="P1727">
        <v>6</v>
      </c>
      <c r="Q1727">
        <v>8</v>
      </c>
      <c r="R1727">
        <v>6</v>
      </c>
      <c r="S1727">
        <v>2.16</v>
      </c>
      <c r="T1727">
        <v>3</v>
      </c>
      <c r="U1727" t="s">
        <v>22</v>
      </c>
      <c r="V1727">
        <f>IF(tbl_Customers[[#This Row],[churn]] = "yes", 1, 0)</f>
        <v>0</v>
      </c>
      <c r="W1727" t="str">
        <f>IF(tbl_Customers[[#This Row],[number_customer_service_calls]] &lt;= 1, "0-1 Calls", IF(tbl_Customers[[#This Row],[number_customer_service_calls]] &lt;= 3, "2-3 Calls", IF(tbl_Customers[[#This Row],[number_customer_service_calls]] &lt;=5, "4-5 Calls", "6+ Calls")))</f>
        <v>2-3 Calls</v>
      </c>
      <c r="X1727" t="str">
        <f>IF(tbl_Customers[[#This Row],[account_length]] &lt;= 50, "0-50", IF(tbl_Customers[[#This Row],[account_length]] &lt;=100, "51-100", IF(tbl_Customers[[#This Row],[account_length]] &lt;= 150, "101-150", "151+")))</f>
        <v>101-150</v>
      </c>
      <c r="Y1727" t="str">
        <f>IF(tbl_Customers[[#This Row],[total_intl_charge]] &lt;= 3, "Low Charges", "High Charges")</f>
        <v>Low Charges</v>
      </c>
      <c r="Z1727" t="str">
        <f>IF(tbl_Customers[[#This Row],[total_eve_calls]]&lt;=80,"Low Calls",
IF(tbl_Customers[[#This Row],[total_eve_calls]]&lt;=120,"Medium Calls","High Calls"))</f>
        <v>Medium Calls</v>
      </c>
      <c r="AA1727" t="str">
        <f>IF(tbl_Customers[[#This Row],[total_eve_charge]]&lt;=15,"Low Charges",
IF(tbl_Customers[[#This Row],[total_eve_charge]]&lt;=20,"Medium Charges","High Charges"))</f>
        <v>Medium Charges</v>
      </c>
      <c r="AB17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27" t="str">
        <f>IF(tbl_Customers[[#This Row],[number_vmail_messages]] = 0, "No Usage", IF(tbl_Customers[[#This Row],[number_vmail_messages]] &lt;= 20, "Low Usage", IF(tbl_Customers[[#This Row],[number_vmail_messages]] &lt;= 40, "Medium Usgae", "High Usage")))</f>
        <v>No Usage</v>
      </c>
      <c r="AD1727" t="str">
        <f>IF(tbl_Customers[[#This Row],[total_day_minutes]]&lt;=150,"Low Usage", IF(tbl_Customers[[#This Row],[total_day_minutes]]&lt;=200,"Medium Usage", IF(tbl_Customers[[#This Row],[total_day_minutes]]&lt;=250,"High Usage","Very High Usage")))</f>
        <v>High Usage</v>
      </c>
      <c r="AE1727" t="str">
        <f>IF(tbl_Customers[[#This Row],[total_intl_calls]]&lt;=5,"Low Calls", IF(tbl_Customers[[#This Row],[total_intl_calls]]&lt;=10, "Medium Calls", "High Calls"))</f>
        <v>Medium Calls</v>
      </c>
      <c r="AF17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27" s="36" t="str">
        <f>IF(tbl_Customers[[#This Row],[Churn_Risk_Score]]&gt;=10,"High Risk", IF(tbl_Customers[[#This Row],[Churn_Risk_Score]]&gt;=5,"Medium Risk","Low Risk"))</f>
        <v>Low Risk</v>
      </c>
    </row>
    <row r="1728" spans="1:33" x14ac:dyDescent="0.35">
      <c r="A1728">
        <v>1727</v>
      </c>
      <c r="B1728" t="s">
        <v>69</v>
      </c>
      <c r="C1728">
        <v>86</v>
      </c>
      <c r="D1728" t="s">
        <v>25</v>
      </c>
      <c r="E1728" t="s">
        <v>22</v>
      </c>
      <c r="F1728" t="s">
        <v>22</v>
      </c>
      <c r="G1728">
        <v>0</v>
      </c>
      <c r="H1728">
        <v>83.8</v>
      </c>
      <c r="I1728">
        <v>121</v>
      </c>
      <c r="J1728">
        <v>14.25</v>
      </c>
      <c r="K1728">
        <v>240.2</v>
      </c>
      <c r="L1728">
        <v>96</v>
      </c>
      <c r="M1728">
        <v>20.420000000000002</v>
      </c>
      <c r="N1728">
        <v>158.6</v>
      </c>
      <c r="O1728">
        <v>108</v>
      </c>
      <c r="P1728">
        <v>7.14</v>
      </c>
      <c r="Q1728">
        <v>6.7</v>
      </c>
      <c r="R1728">
        <v>8</v>
      </c>
      <c r="S1728">
        <v>1.81</v>
      </c>
      <c r="T1728">
        <v>1</v>
      </c>
      <c r="U1728" t="s">
        <v>22</v>
      </c>
      <c r="V1728">
        <f>IF(tbl_Customers[[#This Row],[churn]] = "yes", 1, 0)</f>
        <v>0</v>
      </c>
      <c r="W1728" t="str">
        <f>IF(tbl_Customers[[#This Row],[number_customer_service_calls]] &lt;= 1, "0-1 Calls", IF(tbl_Customers[[#This Row],[number_customer_service_calls]] &lt;= 3, "2-3 Calls", IF(tbl_Customers[[#This Row],[number_customer_service_calls]] &lt;=5, "4-5 Calls", "6+ Calls")))</f>
        <v>0-1 Calls</v>
      </c>
      <c r="X1728" t="str">
        <f>IF(tbl_Customers[[#This Row],[account_length]] &lt;= 50, "0-50", IF(tbl_Customers[[#This Row],[account_length]] &lt;=100, "51-100", IF(tbl_Customers[[#This Row],[account_length]] &lt;= 150, "101-150", "151+")))</f>
        <v>51-100</v>
      </c>
      <c r="Y1728" t="str">
        <f>IF(tbl_Customers[[#This Row],[total_intl_charge]] &lt;= 3, "Low Charges", "High Charges")</f>
        <v>Low Charges</v>
      </c>
      <c r="Z1728" t="str">
        <f>IF(tbl_Customers[[#This Row],[total_eve_calls]]&lt;=80,"Low Calls",
IF(tbl_Customers[[#This Row],[total_eve_calls]]&lt;=120,"Medium Calls","High Calls"))</f>
        <v>Medium Calls</v>
      </c>
      <c r="AA1728" t="str">
        <f>IF(tbl_Customers[[#This Row],[total_eve_charge]]&lt;=15,"Low Charges",
IF(tbl_Customers[[#This Row],[total_eve_charge]]&lt;=20,"Medium Charges","High Charges"))</f>
        <v>High Charges</v>
      </c>
      <c r="AB17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28" t="str">
        <f>IF(tbl_Customers[[#This Row],[number_vmail_messages]] = 0, "No Usage", IF(tbl_Customers[[#This Row],[number_vmail_messages]] &lt;= 20, "Low Usage", IF(tbl_Customers[[#This Row],[number_vmail_messages]] &lt;= 40, "Medium Usgae", "High Usage")))</f>
        <v>No Usage</v>
      </c>
      <c r="AD1728" t="str">
        <f>IF(tbl_Customers[[#This Row],[total_day_minutes]]&lt;=150,"Low Usage", IF(tbl_Customers[[#This Row],[total_day_minutes]]&lt;=200,"Medium Usage", IF(tbl_Customers[[#This Row],[total_day_minutes]]&lt;=250,"High Usage","Very High Usage")))</f>
        <v>Low Usage</v>
      </c>
      <c r="AE1728" t="str">
        <f>IF(tbl_Customers[[#This Row],[total_intl_calls]]&lt;=5,"Low Calls", IF(tbl_Customers[[#This Row],[total_intl_calls]]&lt;=10, "Medium Calls", "High Calls"))</f>
        <v>Medium Calls</v>
      </c>
      <c r="AF17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28" s="36" t="str">
        <f>IF(tbl_Customers[[#This Row],[Churn_Risk_Score]]&gt;=10,"High Risk", IF(tbl_Customers[[#This Row],[Churn_Risk_Score]]&gt;=5,"Medium Risk","Low Risk"))</f>
        <v>Low Risk</v>
      </c>
    </row>
    <row r="1729" spans="1:33" x14ac:dyDescent="0.35">
      <c r="A1729">
        <v>1728</v>
      </c>
      <c r="B1729" t="s">
        <v>39</v>
      </c>
      <c r="C1729">
        <v>136</v>
      </c>
      <c r="D1729" t="s">
        <v>25</v>
      </c>
      <c r="E1729" t="s">
        <v>22</v>
      </c>
      <c r="F1729" t="s">
        <v>22</v>
      </c>
      <c r="G1729">
        <v>0</v>
      </c>
      <c r="H1729">
        <v>269.8</v>
      </c>
      <c r="I1729">
        <v>106</v>
      </c>
      <c r="J1729">
        <v>45.87</v>
      </c>
      <c r="K1729">
        <v>228.8</v>
      </c>
      <c r="L1729">
        <v>101</v>
      </c>
      <c r="M1729">
        <v>19.45</v>
      </c>
      <c r="N1729">
        <v>257.5</v>
      </c>
      <c r="O1729">
        <v>106</v>
      </c>
      <c r="P1729">
        <v>11.59</v>
      </c>
      <c r="Q1729">
        <v>10.1</v>
      </c>
      <c r="R1729">
        <v>8</v>
      </c>
      <c r="S1729">
        <v>2.73</v>
      </c>
      <c r="T1729">
        <v>1</v>
      </c>
      <c r="U1729" t="s">
        <v>23</v>
      </c>
      <c r="V1729">
        <f>IF(tbl_Customers[[#This Row],[churn]] = "yes", 1, 0)</f>
        <v>1</v>
      </c>
      <c r="W1729" t="str">
        <f>IF(tbl_Customers[[#This Row],[number_customer_service_calls]] &lt;= 1, "0-1 Calls", IF(tbl_Customers[[#This Row],[number_customer_service_calls]] &lt;= 3, "2-3 Calls", IF(tbl_Customers[[#This Row],[number_customer_service_calls]] &lt;=5, "4-5 Calls", "6+ Calls")))</f>
        <v>0-1 Calls</v>
      </c>
      <c r="X1729" t="str">
        <f>IF(tbl_Customers[[#This Row],[account_length]] &lt;= 50, "0-50", IF(tbl_Customers[[#This Row],[account_length]] &lt;=100, "51-100", IF(tbl_Customers[[#This Row],[account_length]] &lt;= 150, "101-150", "151+")))</f>
        <v>101-150</v>
      </c>
      <c r="Y1729" t="str">
        <f>IF(tbl_Customers[[#This Row],[total_intl_charge]] &lt;= 3, "Low Charges", "High Charges")</f>
        <v>Low Charges</v>
      </c>
      <c r="Z1729" t="str">
        <f>IF(tbl_Customers[[#This Row],[total_eve_calls]]&lt;=80,"Low Calls",
IF(tbl_Customers[[#This Row],[total_eve_calls]]&lt;=120,"Medium Calls","High Calls"))</f>
        <v>Medium Calls</v>
      </c>
      <c r="AA1729" t="str">
        <f>IF(tbl_Customers[[#This Row],[total_eve_charge]]&lt;=15,"Low Charges",
IF(tbl_Customers[[#This Row],[total_eve_charge]]&lt;=20,"Medium Charges","High Charges"))</f>
        <v>Medium Charges</v>
      </c>
      <c r="AB17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9" t="str">
        <f>IF(tbl_Customers[[#This Row],[number_vmail_messages]] = 0, "No Usage", IF(tbl_Customers[[#This Row],[number_vmail_messages]] &lt;= 20, "Low Usage", IF(tbl_Customers[[#This Row],[number_vmail_messages]] &lt;= 40, "Medium Usgae", "High Usage")))</f>
        <v>No Usage</v>
      </c>
      <c r="AD1729" t="str">
        <f>IF(tbl_Customers[[#This Row],[total_day_minutes]]&lt;=150,"Low Usage", IF(tbl_Customers[[#This Row],[total_day_minutes]]&lt;=200,"Medium Usage", IF(tbl_Customers[[#This Row],[total_day_minutes]]&lt;=250,"High Usage","Very High Usage")))</f>
        <v>Very High Usage</v>
      </c>
      <c r="AE1729" t="str">
        <f>IF(tbl_Customers[[#This Row],[total_intl_calls]]&lt;=5,"Low Calls", IF(tbl_Customers[[#This Row],[total_intl_calls]]&lt;=10, "Medium Calls", "High Calls"))</f>
        <v>Medium Calls</v>
      </c>
      <c r="AF17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29" s="36" t="str">
        <f>IF(tbl_Customers[[#This Row],[Churn_Risk_Score]]&gt;=10,"High Risk", IF(tbl_Customers[[#This Row],[Churn_Risk_Score]]&gt;=5,"Medium Risk","Low Risk"))</f>
        <v>Medium Risk</v>
      </c>
    </row>
    <row r="1730" spans="1:33" x14ac:dyDescent="0.35">
      <c r="A1730">
        <v>1729</v>
      </c>
      <c r="B1730" t="s">
        <v>67</v>
      </c>
      <c r="C1730">
        <v>121</v>
      </c>
      <c r="D1730" t="s">
        <v>21</v>
      </c>
      <c r="E1730" t="s">
        <v>22</v>
      </c>
      <c r="F1730" t="s">
        <v>23</v>
      </c>
      <c r="G1730">
        <v>21</v>
      </c>
      <c r="H1730">
        <v>126.3</v>
      </c>
      <c r="I1730">
        <v>84</v>
      </c>
      <c r="J1730">
        <v>21.47</v>
      </c>
      <c r="K1730">
        <v>209.6</v>
      </c>
      <c r="L1730">
        <v>102</v>
      </c>
      <c r="M1730">
        <v>17.82</v>
      </c>
      <c r="N1730">
        <v>192.5</v>
      </c>
      <c r="O1730">
        <v>129</v>
      </c>
      <c r="P1730">
        <v>8.66</v>
      </c>
      <c r="Q1730">
        <v>10.6</v>
      </c>
      <c r="R1730">
        <v>2</v>
      </c>
      <c r="S1730">
        <v>2.86</v>
      </c>
      <c r="T1730">
        <v>1</v>
      </c>
      <c r="U1730" t="s">
        <v>22</v>
      </c>
      <c r="V1730">
        <f>IF(tbl_Customers[[#This Row],[churn]] = "yes", 1, 0)</f>
        <v>0</v>
      </c>
      <c r="W1730" t="str">
        <f>IF(tbl_Customers[[#This Row],[number_customer_service_calls]] &lt;= 1, "0-1 Calls", IF(tbl_Customers[[#This Row],[number_customer_service_calls]] &lt;= 3, "2-3 Calls", IF(tbl_Customers[[#This Row],[number_customer_service_calls]] &lt;=5, "4-5 Calls", "6+ Calls")))</f>
        <v>0-1 Calls</v>
      </c>
      <c r="X1730" t="str">
        <f>IF(tbl_Customers[[#This Row],[account_length]] &lt;= 50, "0-50", IF(tbl_Customers[[#This Row],[account_length]] &lt;=100, "51-100", IF(tbl_Customers[[#This Row],[account_length]] &lt;= 150, "101-150", "151+")))</f>
        <v>101-150</v>
      </c>
      <c r="Y1730" t="str">
        <f>IF(tbl_Customers[[#This Row],[total_intl_charge]] &lt;= 3, "Low Charges", "High Charges")</f>
        <v>Low Charges</v>
      </c>
      <c r="Z1730" t="str">
        <f>IF(tbl_Customers[[#This Row],[total_eve_calls]]&lt;=80,"Low Calls",
IF(tbl_Customers[[#This Row],[total_eve_calls]]&lt;=120,"Medium Calls","High Calls"))</f>
        <v>Medium Calls</v>
      </c>
      <c r="AA1730" t="str">
        <f>IF(tbl_Customers[[#This Row],[total_eve_charge]]&lt;=15,"Low Charges",
IF(tbl_Customers[[#This Row],[total_eve_charge]]&lt;=20,"Medium Charges","High Charges"))</f>
        <v>Medium Charges</v>
      </c>
      <c r="AB17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0" t="str">
        <f>IF(tbl_Customers[[#This Row],[number_vmail_messages]] = 0, "No Usage", IF(tbl_Customers[[#This Row],[number_vmail_messages]] &lt;= 20, "Low Usage", IF(tbl_Customers[[#This Row],[number_vmail_messages]] &lt;= 40, "Medium Usgae", "High Usage")))</f>
        <v>Medium Usgae</v>
      </c>
      <c r="AD1730" t="str">
        <f>IF(tbl_Customers[[#This Row],[total_day_minutes]]&lt;=150,"Low Usage", IF(tbl_Customers[[#This Row],[total_day_minutes]]&lt;=200,"Medium Usage", IF(tbl_Customers[[#This Row],[total_day_minutes]]&lt;=250,"High Usage","Very High Usage")))</f>
        <v>Low Usage</v>
      </c>
      <c r="AE1730" t="str">
        <f>IF(tbl_Customers[[#This Row],[total_intl_calls]]&lt;=5,"Low Calls", IF(tbl_Customers[[#This Row],[total_intl_calls]]&lt;=10, "Medium Calls", "High Calls"))</f>
        <v>Low Calls</v>
      </c>
      <c r="AF17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30" s="36" t="str">
        <f>IF(tbl_Customers[[#This Row],[Churn_Risk_Score]]&gt;=10,"High Risk", IF(tbl_Customers[[#This Row],[Churn_Risk_Score]]&gt;=5,"Medium Risk","Low Risk"))</f>
        <v>Low Risk</v>
      </c>
    </row>
    <row r="1731" spans="1:33" x14ac:dyDescent="0.35">
      <c r="A1731">
        <v>1730</v>
      </c>
      <c r="B1731" t="s">
        <v>34</v>
      </c>
      <c r="C1731">
        <v>105</v>
      </c>
      <c r="D1731" t="s">
        <v>28</v>
      </c>
      <c r="E1731" t="s">
        <v>22</v>
      </c>
      <c r="F1731" t="s">
        <v>23</v>
      </c>
      <c r="G1731">
        <v>15</v>
      </c>
      <c r="H1731">
        <v>88.1</v>
      </c>
      <c r="I1731">
        <v>125</v>
      </c>
      <c r="J1731">
        <v>14.98</v>
      </c>
      <c r="K1731">
        <v>175.9</v>
      </c>
      <c r="L1731">
        <v>142</v>
      </c>
      <c r="M1731">
        <v>14.95</v>
      </c>
      <c r="N1731">
        <v>269.89999999999998</v>
      </c>
      <c r="O1731">
        <v>85</v>
      </c>
      <c r="P1731">
        <v>12.15</v>
      </c>
      <c r="Q1731">
        <v>9.6999999999999993</v>
      </c>
      <c r="R1731">
        <v>1</v>
      </c>
      <c r="S1731">
        <v>2.62</v>
      </c>
      <c r="T1731">
        <v>2</v>
      </c>
      <c r="U1731" t="s">
        <v>22</v>
      </c>
      <c r="V1731">
        <f>IF(tbl_Customers[[#This Row],[churn]] = "yes", 1, 0)</f>
        <v>0</v>
      </c>
      <c r="W1731" t="str">
        <f>IF(tbl_Customers[[#This Row],[number_customer_service_calls]] &lt;= 1, "0-1 Calls", IF(tbl_Customers[[#This Row],[number_customer_service_calls]] &lt;= 3, "2-3 Calls", IF(tbl_Customers[[#This Row],[number_customer_service_calls]] &lt;=5, "4-5 Calls", "6+ Calls")))</f>
        <v>2-3 Calls</v>
      </c>
      <c r="X1731" t="str">
        <f>IF(tbl_Customers[[#This Row],[account_length]] &lt;= 50, "0-50", IF(tbl_Customers[[#This Row],[account_length]] &lt;=100, "51-100", IF(tbl_Customers[[#This Row],[account_length]] &lt;= 150, "101-150", "151+")))</f>
        <v>101-150</v>
      </c>
      <c r="Y1731" t="str">
        <f>IF(tbl_Customers[[#This Row],[total_intl_charge]] &lt;= 3, "Low Charges", "High Charges")</f>
        <v>Low Charges</v>
      </c>
      <c r="Z1731" t="str">
        <f>IF(tbl_Customers[[#This Row],[total_eve_calls]]&lt;=80,"Low Calls",
IF(tbl_Customers[[#This Row],[total_eve_calls]]&lt;=120,"Medium Calls","High Calls"))</f>
        <v>High Calls</v>
      </c>
      <c r="AA1731" t="str">
        <f>IF(tbl_Customers[[#This Row],[total_eve_charge]]&lt;=15,"Low Charges",
IF(tbl_Customers[[#This Row],[total_eve_charge]]&lt;=20,"Medium Charges","High Charges"))</f>
        <v>Low Charges</v>
      </c>
      <c r="AB17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1" t="str">
        <f>IF(tbl_Customers[[#This Row],[number_vmail_messages]] = 0, "No Usage", IF(tbl_Customers[[#This Row],[number_vmail_messages]] &lt;= 20, "Low Usage", IF(tbl_Customers[[#This Row],[number_vmail_messages]] &lt;= 40, "Medium Usgae", "High Usage")))</f>
        <v>Low Usage</v>
      </c>
      <c r="AD1731" t="str">
        <f>IF(tbl_Customers[[#This Row],[total_day_minutes]]&lt;=150,"Low Usage", IF(tbl_Customers[[#This Row],[total_day_minutes]]&lt;=200,"Medium Usage", IF(tbl_Customers[[#This Row],[total_day_minutes]]&lt;=250,"High Usage","Very High Usage")))</f>
        <v>Low Usage</v>
      </c>
      <c r="AE1731" t="str">
        <f>IF(tbl_Customers[[#This Row],[total_intl_calls]]&lt;=5,"Low Calls", IF(tbl_Customers[[#This Row],[total_intl_calls]]&lt;=10, "Medium Calls", "High Calls"))</f>
        <v>Low Calls</v>
      </c>
      <c r="AF17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31" s="36" t="str">
        <f>IF(tbl_Customers[[#This Row],[Churn_Risk_Score]]&gt;=10,"High Risk", IF(tbl_Customers[[#This Row],[Churn_Risk_Score]]&gt;=5,"Medium Risk","Low Risk"))</f>
        <v>Low Risk</v>
      </c>
    </row>
    <row r="1732" spans="1:33" x14ac:dyDescent="0.35">
      <c r="A1732">
        <v>1731</v>
      </c>
      <c r="B1732" t="s">
        <v>35</v>
      </c>
      <c r="C1732">
        <v>51</v>
      </c>
      <c r="D1732" t="s">
        <v>21</v>
      </c>
      <c r="E1732" t="s">
        <v>22</v>
      </c>
      <c r="F1732" t="s">
        <v>23</v>
      </c>
      <c r="G1732">
        <v>26</v>
      </c>
      <c r="H1732">
        <v>236.8</v>
      </c>
      <c r="I1732">
        <v>61</v>
      </c>
      <c r="J1732">
        <v>40.26</v>
      </c>
      <c r="K1732">
        <v>263.39999999999998</v>
      </c>
      <c r="L1732">
        <v>97</v>
      </c>
      <c r="M1732">
        <v>22.39</v>
      </c>
      <c r="N1732">
        <v>181.1</v>
      </c>
      <c r="O1732">
        <v>91</v>
      </c>
      <c r="P1732">
        <v>8.15</v>
      </c>
      <c r="Q1732">
        <v>11.2</v>
      </c>
      <c r="R1732">
        <v>8</v>
      </c>
      <c r="S1732">
        <v>3.02</v>
      </c>
      <c r="T1732">
        <v>1</v>
      </c>
      <c r="U1732" t="s">
        <v>22</v>
      </c>
      <c r="V1732">
        <f>IF(tbl_Customers[[#This Row],[churn]] = "yes", 1, 0)</f>
        <v>0</v>
      </c>
      <c r="W1732" t="str">
        <f>IF(tbl_Customers[[#This Row],[number_customer_service_calls]] &lt;= 1, "0-1 Calls", IF(tbl_Customers[[#This Row],[number_customer_service_calls]] &lt;= 3, "2-3 Calls", IF(tbl_Customers[[#This Row],[number_customer_service_calls]] &lt;=5, "4-5 Calls", "6+ Calls")))</f>
        <v>0-1 Calls</v>
      </c>
      <c r="X1732" t="str">
        <f>IF(tbl_Customers[[#This Row],[account_length]] &lt;= 50, "0-50", IF(tbl_Customers[[#This Row],[account_length]] &lt;=100, "51-100", IF(tbl_Customers[[#This Row],[account_length]] &lt;= 150, "101-150", "151+")))</f>
        <v>51-100</v>
      </c>
      <c r="Y1732" t="str">
        <f>IF(tbl_Customers[[#This Row],[total_intl_charge]] &lt;= 3, "Low Charges", "High Charges")</f>
        <v>High Charges</v>
      </c>
      <c r="Z1732" t="str">
        <f>IF(tbl_Customers[[#This Row],[total_eve_calls]]&lt;=80,"Low Calls",
IF(tbl_Customers[[#This Row],[total_eve_calls]]&lt;=120,"Medium Calls","High Calls"))</f>
        <v>Medium Calls</v>
      </c>
      <c r="AA1732" t="str">
        <f>IF(tbl_Customers[[#This Row],[total_eve_charge]]&lt;=15,"Low Charges",
IF(tbl_Customers[[#This Row],[total_eve_charge]]&lt;=20,"Medium Charges","High Charges"))</f>
        <v>High Charges</v>
      </c>
      <c r="AB17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2" t="str">
        <f>IF(tbl_Customers[[#This Row],[number_vmail_messages]] = 0, "No Usage", IF(tbl_Customers[[#This Row],[number_vmail_messages]] &lt;= 20, "Low Usage", IF(tbl_Customers[[#This Row],[number_vmail_messages]] &lt;= 40, "Medium Usgae", "High Usage")))</f>
        <v>Medium Usgae</v>
      </c>
      <c r="AD1732" t="str">
        <f>IF(tbl_Customers[[#This Row],[total_day_minutes]]&lt;=150,"Low Usage", IF(tbl_Customers[[#This Row],[total_day_minutes]]&lt;=200,"Medium Usage", IF(tbl_Customers[[#This Row],[total_day_minutes]]&lt;=250,"High Usage","Very High Usage")))</f>
        <v>High Usage</v>
      </c>
      <c r="AE1732" t="str">
        <f>IF(tbl_Customers[[#This Row],[total_intl_calls]]&lt;=5,"Low Calls", IF(tbl_Customers[[#This Row],[total_intl_calls]]&lt;=10, "Medium Calls", "High Calls"))</f>
        <v>Medium Calls</v>
      </c>
      <c r="AF17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32" s="36" t="str">
        <f>IF(tbl_Customers[[#This Row],[Churn_Risk_Score]]&gt;=10,"High Risk", IF(tbl_Customers[[#This Row],[Churn_Risk_Score]]&gt;=5,"Medium Risk","Low Risk"))</f>
        <v>Low Risk</v>
      </c>
    </row>
    <row r="1733" spans="1:33" x14ac:dyDescent="0.35">
      <c r="A1733">
        <v>1732</v>
      </c>
      <c r="B1733" t="s">
        <v>48</v>
      </c>
      <c r="C1733">
        <v>64</v>
      </c>
      <c r="D1733" t="s">
        <v>25</v>
      </c>
      <c r="E1733" t="s">
        <v>22</v>
      </c>
      <c r="F1733" t="s">
        <v>22</v>
      </c>
      <c r="G1733">
        <v>0</v>
      </c>
      <c r="H1733">
        <v>124.1</v>
      </c>
      <c r="I1733">
        <v>117</v>
      </c>
      <c r="J1733">
        <v>21.1</v>
      </c>
      <c r="K1733">
        <v>192.8</v>
      </c>
      <c r="L1733">
        <v>108</v>
      </c>
      <c r="M1733">
        <v>16.39</v>
      </c>
      <c r="N1733">
        <v>162.9</v>
      </c>
      <c r="O1733">
        <v>84</v>
      </c>
      <c r="P1733">
        <v>7.33</v>
      </c>
      <c r="Q1733">
        <v>6.4</v>
      </c>
      <c r="R1733">
        <v>5</v>
      </c>
      <c r="S1733">
        <v>1.73</v>
      </c>
      <c r="T1733">
        <v>3</v>
      </c>
      <c r="U1733" t="s">
        <v>22</v>
      </c>
      <c r="V1733">
        <f>IF(tbl_Customers[[#This Row],[churn]] = "yes", 1, 0)</f>
        <v>0</v>
      </c>
      <c r="W1733" t="str">
        <f>IF(tbl_Customers[[#This Row],[number_customer_service_calls]] &lt;= 1, "0-1 Calls", IF(tbl_Customers[[#This Row],[number_customer_service_calls]] &lt;= 3, "2-3 Calls", IF(tbl_Customers[[#This Row],[number_customer_service_calls]] &lt;=5, "4-5 Calls", "6+ Calls")))</f>
        <v>2-3 Calls</v>
      </c>
      <c r="X1733" t="str">
        <f>IF(tbl_Customers[[#This Row],[account_length]] &lt;= 50, "0-50", IF(tbl_Customers[[#This Row],[account_length]] &lt;=100, "51-100", IF(tbl_Customers[[#This Row],[account_length]] &lt;= 150, "101-150", "151+")))</f>
        <v>51-100</v>
      </c>
      <c r="Y1733" t="str">
        <f>IF(tbl_Customers[[#This Row],[total_intl_charge]] &lt;= 3, "Low Charges", "High Charges")</f>
        <v>Low Charges</v>
      </c>
      <c r="Z1733" t="str">
        <f>IF(tbl_Customers[[#This Row],[total_eve_calls]]&lt;=80,"Low Calls",
IF(tbl_Customers[[#This Row],[total_eve_calls]]&lt;=120,"Medium Calls","High Calls"))</f>
        <v>Medium Calls</v>
      </c>
      <c r="AA1733" t="str">
        <f>IF(tbl_Customers[[#This Row],[total_eve_charge]]&lt;=15,"Low Charges",
IF(tbl_Customers[[#This Row],[total_eve_charge]]&lt;=20,"Medium Charges","High Charges"))</f>
        <v>Medium Charges</v>
      </c>
      <c r="AB17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33" t="str">
        <f>IF(tbl_Customers[[#This Row],[number_vmail_messages]] = 0, "No Usage", IF(tbl_Customers[[#This Row],[number_vmail_messages]] &lt;= 20, "Low Usage", IF(tbl_Customers[[#This Row],[number_vmail_messages]] &lt;= 40, "Medium Usgae", "High Usage")))</f>
        <v>No Usage</v>
      </c>
      <c r="AD1733" t="str">
        <f>IF(tbl_Customers[[#This Row],[total_day_minutes]]&lt;=150,"Low Usage", IF(tbl_Customers[[#This Row],[total_day_minutes]]&lt;=200,"Medium Usage", IF(tbl_Customers[[#This Row],[total_day_minutes]]&lt;=250,"High Usage","Very High Usage")))</f>
        <v>Low Usage</v>
      </c>
      <c r="AE1733" t="str">
        <f>IF(tbl_Customers[[#This Row],[total_intl_calls]]&lt;=5,"Low Calls", IF(tbl_Customers[[#This Row],[total_intl_calls]]&lt;=10, "Medium Calls", "High Calls"))</f>
        <v>Low Calls</v>
      </c>
      <c r="AF17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33" s="36" t="str">
        <f>IF(tbl_Customers[[#This Row],[Churn_Risk_Score]]&gt;=10,"High Risk", IF(tbl_Customers[[#This Row],[Churn_Risk_Score]]&gt;=5,"Medium Risk","Low Risk"))</f>
        <v>Low Risk</v>
      </c>
    </row>
    <row r="1734" spans="1:33" x14ac:dyDescent="0.35">
      <c r="A1734">
        <v>1733</v>
      </c>
      <c r="B1734" t="s">
        <v>35</v>
      </c>
      <c r="C1734">
        <v>80</v>
      </c>
      <c r="D1734" t="s">
        <v>28</v>
      </c>
      <c r="E1734" t="s">
        <v>23</v>
      </c>
      <c r="F1734" t="s">
        <v>23</v>
      </c>
      <c r="G1734">
        <v>30</v>
      </c>
      <c r="H1734">
        <v>184.2</v>
      </c>
      <c r="I1734">
        <v>132</v>
      </c>
      <c r="J1734">
        <v>31.31</v>
      </c>
      <c r="K1734">
        <v>167.5</v>
      </c>
      <c r="L1734">
        <v>109</v>
      </c>
      <c r="M1734">
        <v>14.24</v>
      </c>
      <c r="N1734">
        <v>212.8</v>
      </c>
      <c r="O1734">
        <v>114</v>
      </c>
      <c r="P1734">
        <v>9.58</v>
      </c>
      <c r="Q1734">
        <v>10</v>
      </c>
      <c r="R1734">
        <v>10</v>
      </c>
      <c r="S1734">
        <v>2.7</v>
      </c>
      <c r="T1734">
        <v>0</v>
      </c>
      <c r="U1734" t="s">
        <v>22</v>
      </c>
      <c r="V1734">
        <f>IF(tbl_Customers[[#This Row],[churn]] = "yes", 1, 0)</f>
        <v>0</v>
      </c>
      <c r="W1734" t="str">
        <f>IF(tbl_Customers[[#This Row],[number_customer_service_calls]] &lt;= 1, "0-1 Calls", IF(tbl_Customers[[#This Row],[number_customer_service_calls]] &lt;= 3, "2-3 Calls", IF(tbl_Customers[[#This Row],[number_customer_service_calls]] &lt;=5, "4-5 Calls", "6+ Calls")))</f>
        <v>0-1 Calls</v>
      </c>
      <c r="X1734" t="str">
        <f>IF(tbl_Customers[[#This Row],[account_length]] &lt;= 50, "0-50", IF(tbl_Customers[[#This Row],[account_length]] &lt;=100, "51-100", IF(tbl_Customers[[#This Row],[account_length]] &lt;= 150, "101-150", "151+")))</f>
        <v>51-100</v>
      </c>
      <c r="Y1734" t="str">
        <f>IF(tbl_Customers[[#This Row],[total_intl_charge]] &lt;= 3, "Low Charges", "High Charges")</f>
        <v>Low Charges</v>
      </c>
      <c r="Z1734" t="str">
        <f>IF(tbl_Customers[[#This Row],[total_eve_calls]]&lt;=80,"Low Calls",
IF(tbl_Customers[[#This Row],[total_eve_calls]]&lt;=120,"Medium Calls","High Calls"))</f>
        <v>Medium Calls</v>
      </c>
      <c r="AA1734" t="str">
        <f>IF(tbl_Customers[[#This Row],[total_eve_charge]]&lt;=15,"Low Charges",
IF(tbl_Customers[[#This Row],[total_eve_charge]]&lt;=20,"Medium Charges","High Charges"))</f>
        <v>Low Charges</v>
      </c>
      <c r="AB17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4" t="str">
        <f>IF(tbl_Customers[[#This Row],[number_vmail_messages]] = 0, "No Usage", IF(tbl_Customers[[#This Row],[number_vmail_messages]] &lt;= 20, "Low Usage", IF(tbl_Customers[[#This Row],[number_vmail_messages]] &lt;= 40, "Medium Usgae", "High Usage")))</f>
        <v>Medium Usgae</v>
      </c>
      <c r="AD1734" t="str">
        <f>IF(tbl_Customers[[#This Row],[total_day_minutes]]&lt;=150,"Low Usage", IF(tbl_Customers[[#This Row],[total_day_minutes]]&lt;=200,"Medium Usage", IF(tbl_Customers[[#This Row],[total_day_minutes]]&lt;=250,"High Usage","Very High Usage")))</f>
        <v>Medium Usage</v>
      </c>
      <c r="AE1734" t="str">
        <f>IF(tbl_Customers[[#This Row],[total_intl_calls]]&lt;=5,"Low Calls", IF(tbl_Customers[[#This Row],[total_intl_calls]]&lt;=10, "Medium Calls", "High Calls"))</f>
        <v>Medium Calls</v>
      </c>
      <c r="AF17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34" s="36" t="str">
        <f>IF(tbl_Customers[[#This Row],[Churn_Risk_Score]]&gt;=10,"High Risk", IF(tbl_Customers[[#This Row],[Churn_Risk_Score]]&gt;=5,"Medium Risk","Low Risk"))</f>
        <v>Low Risk</v>
      </c>
    </row>
    <row r="1735" spans="1:33" x14ac:dyDescent="0.35">
      <c r="A1735">
        <v>1734</v>
      </c>
      <c r="B1735" t="s">
        <v>75</v>
      </c>
      <c r="C1735">
        <v>56</v>
      </c>
      <c r="D1735" t="s">
        <v>21</v>
      </c>
      <c r="E1735" t="s">
        <v>22</v>
      </c>
      <c r="F1735" t="s">
        <v>22</v>
      </c>
      <c r="G1735">
        <v>0</v>
      </c>
      <c r="H1735">
        <v>222.7</v>
      </c>
      <c r="I1735">
        <v>133</v>
      </c>
      <c r="J1735">
        <v>37.86</v>
      </c>
      <c r="K1735">
        <v>277</v>
      </c>
      <c r="L1735">
        <v>89</v>
      </c>
      <c r="M1735">
        <v>23.55</v>
      </c>
      <c r="N1735">
        <v>101.8</v>
      </c>
      <c r="O1735">
        <v>94</v>
      </c>
      <c r="P1735">
        <v>4.58</v>
      </c>
      <c r="Q1735">
        <v>13.6</v>
      </c>
      <c r="R1735">
        <v>4</v>
      </c>
      <c r="S1735">
        <v>3.67</v>
      </c>
      <c r="T1735">
        <v>4</v>
      </c>
      <c r="U1735" t="s">
        <v>22</v>
      </c>
      <c r="V1735">
        <f>IF(tbl_Customers[[#This Row],[churn]] = "yes", 1, 0)</f>
        <v>0</v>
      </c>
      <c r="W1735" t="str">
        <f>IF(tbl_Customers[[#This Row],[number_customer_service_calls]] &lt;= 1, "0-1 Calls", IF(tbl_Customers[[#This Row],[number_customer_service_calls]] &lt;= 3, "2-3 Calls", IF(tbl_Customers[[#This Row],[number_customer_service_calls]] &lt;=5, "4-5 Calls", "6+ Calls")))</f>
        <v>4-5 Calls</v>
      </c>
      <c r="X1735" t="str">
        <f>IF(tbl_Customers[[#This Row],[account_length]] &lt;= 50, "0-50", IF(tbl_Customers[[#This Row],[account_length]] &lt;=100, "51-100", IF(tbl_Customers[[#This Row],[account_length]] &lt;= 150, "101-150", "151+")))</f>
        <v>51-100</v>
      </c>
      <c r="Y1735" t="str">
        <f>IF(tbl_Customers[[#This Row],[total_intl_charge]] &lt;= 3, "Low Charges", "High Charges")</f>
        <v>High Charges</v>
      </c>
      <c r="Z1735" t="str">
        <f>IF(tbl_Customers[[#This Row],[total_eve_calls]]&lt;=80,"Low Calls",
IF(tbl_Customers[[#This Row],[total_eve_calls]]&lt;=120,"Medium Calls","High Calls"))</f>
        <v>Medium Calls</v>
      </c>
      <c r="AA1735" t="str">
        <f>IF(tbl_Customers[[#This Row],[total_eve_charge]]&lt;=15,"Low Charges",
IF(tbl_Customers[[#This Row],[total_eve_charge]]&lt;=20,"Medium Charges","High Charges"))</f>
        <v>High Charges</v>
      </c>
      <c r="AB17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5" t="str">
        <f>IF(tbl_Customers[[#This Row],[number_vmail_messages]] = 0, "No Usage", IF(tbl_Customers[[#This Row],[number_vmail_messages]] &lt;= 20, "Low Usage", IF(tbl_Customers[[#This Row],[number_vmail_messages]] &lt;= 40, "Medium Usgae", "High Usage")))</f>
        <v>No Usage</v>
      </c>
      <c r="AD1735" t="str">
        <f>IF(tbl_Customers[[#This Row],[total_day_minutes]]&lt;=150,"Low Usage", IF(tbl_Customers[[#This Row],[total_day_minutes]]&lt;=200,"Medium Usage", IF(tbl_Customers[[#This Row],[total_day_minutes]]&lt;=250,"High Usage","Very High Usage")))</f>
        <v>High Usage</v>
      </c>
      <c r="AE1735" t="str">
        <f>IF(tbl_Customers[[#This Row],[total_intl_calls]]&lt;=5,"Low Calls", IF(tbl_Customers[[#This Row],[total_intl_calls]]&lt;=10, "Medium Calls", "High Calls"))</f>
        <v>Low Calls</v>
      </c>
      <c r="AF17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35" s="36" t="str">
        <f>IF(tbl_Customers[[#This Row],[Churn_Risk_Score]]&gt;=10,"High Risk", IF(tbl_Customers[[#This Row],[Churn_Risk_Score]]&gt;=5,"Medium Risk","Low Risk"))</f>
        <v>Medium Risk</v>
      </c>
    </row>
    <row r="1736" spans="1:33" x14ac:dyDescent="0.35">
      <c r="A1736">
        <v>1735</v>
      </c>
      <c r="B1736" t="s">
        <v>64</v>
      </c>
      <c r="C1736">
        <v>120</v>
      </c>
      <c r="D1736" t="s">
        <v>21</v>
      </c>
      <c r="E1736" t="s">
        <v>22</v>
      </c>
      <c r="F1736" t="s">
        <v>22</v>
      </c>
      <c r="G1736">
        <v>0</v>
      </c>
      <c r="H1736">
        <v>149.19999999999999</v>
      </c>
      <c r="I1736">
        <v>98</v>
      </c>
      <c r="J1736">
        <v>25.36</v>
      </c>
      <c r="K1736">
        <v>193.6</v>
      </c>
      <c r="L1736">
        <v>88</v>
      </c>
      <c r="M1736">
        <v>16.46</v>
      </c>
      <c r="N1736">
        <v>248.9</v>
      </c>
      <c r="O1736">
        <v>119</v>
      </c>
      <c r="P1736">
        <v>11.2</v>
      </c>
      <c r="Q1736">
        <v>11.1</v>
      </c>
      <c r="R1736">
        <v>5</v>
      </c>
      <c r="S1736">
        <v>3</v>
      </c>
      <c r="T1736">
        <v>1</v>
      </c>
      <c r="U1736" t="s">
        <v>22</v>
      </c>
      <c r="V1736">
        <f>IF(tbl_Customers[[#This Row],[churn]] = "yes", 1, 0)</f>
        <v>0</v>
      </c>
      <c r="W1736" t="str">
        <f>IF(tbl_Customers[[#This Row],[number_customer_service_calls]] &lt;= 1, "0-1 Calls", IF(tbl_Customers[[#This Row],[number_customer_service_calls]] &lt;= 3, "2-3 Calls", IF(tbl_Customers[[#This Row],[number_customer_service_calls]] &lt;=5, "4-5 Calls", "6+ Calls")))</f>
        <v>0-1 Calls</v>
      </c>
      <c r="X1736" t="str">
        <f>IF(tbl_Customers[[#This Row],[account_length]] &lt;= 50, "0-50", IF(tbl_Customers[[#This Row],[account_length]] &lt;=100, "51-100", IF(tbl_Customers[[#This Row],[account_length]] &lt;= 150, "101-150", "151+")))</f>
        <v>101-150</v>
      </c>
      <c r="Y1736" t="str">
        <f>IF(tbl_Customers[[#This Row],[total_intl_charge]] &lt;= 3, "Low Charges", "High Charges")</f>
        <v>Low Charges</v>
      </c>
      <c r="Z1736" t="str">
        <f>IF(tbl_Customers[[#This Row],[total_eve_calls]]&lt;=80,"Low Calls",
IF(tbl_Customers[[#This Row],[total_eve_calls]]&lt;=120,"Medium Calls","High Calls"))</f>
        <v>Medium Calls</v>
      </c>
      <c r="AA1736" t="str">
        <f>IF(tbl_Customers[[#This Row],[total_eve_charge]]&lt;=15,"Low Charges",
IF(tbl_Customers[[#This Row],[total_eve_charge]]&lt;=20,"Medium Charges","High Charges"))</f>
        <v>Medium Charges</v>
      </c>
      <c r="AB17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6" t="str">
        <f>IF(tbl_Customers[[#This Row],[number_vmail_messages]] = 0, "No Usage", IF(tbl_Customers[[#This Row],[number_vmail_messages]] &lt;= 20, "Low Usage", IF(tbl_Customers[[#This Row],[number_vmail_messages]] &lt;= 40, "Medium Usgae", "High Usage")))</f>
        <v>No Usage</v>
      </c>
      <c r="AD1736" t="str">
        <f>IF(tbl_Customers[[#This Row],[total_day_minutes]]&lt;=150,"Low Usage", IF(tbl_Customers[[#This Row],[total_day_minutes]]&lt;=200,"Medium Usage", IF(tbl_Customers[[#This Row],[total_day_minutes]]&lt;=250,"High Usage","Very High Usage")))</f>
        <v>Low Usage</v>
      </c>
      <c r="AE1736" t="str">
        <f>IF(tbl_Customers[[#This Row],[total_intl_calls]]&lt;=5,"Low Calls", IF(tbl_Customers[[#This Row],[total_intl_calls]]&lt;=10, "Medium Calls", "High Calls"))</f>
        <v>Low Calls</v>
      </c>
      <c r="AF17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36" s="36" t="str">
        <f>IF(tbl_Customers[[#This Row],[Churn_Risk_Score]]&gt;=10,"High Risk", IF(tbl_Customers[[#This Row],[Churn_Risk_Score]]&gt;=5,"Medium Risk","Low Risk"))</f>
        <v>Low Risk</v>
      </c>
    </row>
    <row r="1737" spans="1:33" x14ac:dyDescent="0.35">
      <c r="A1737">
        <v>1736</v>
      </c>
      <c r="B1737" t="s">
        <v>57</v>
      </c>
      <c r="C1737">
        <v>103</v>
      </c>
      <c r="D1737" t="s">
        <v>28</v>
      </c>
      <c r="E1737" t="s">
        <v>22</v>
      </c>
      <c r="F1737" t="s">
        <v>22</v>
      </c>
      <c r="G1737">
        <v>0</v>
      </c>
      <c r="H1737">
        <v>206.5</v>
      </c>
      <c r="I1737">
        <v>125</v>
      </c>
      <c r="J1737">
        <v>35.11</v>
      </c>
      <c r="K1737">
        <v>180.2</v>
      </c>
      <c r="L1737">
        <v>113</v>
      </c>
      <c r="M1737">
        <v>15.32</v>
      </c>
      <c r="N1737">
        <v>220.6</v>
      </c>
      <c r="O1737">
        <v>95</v>
      </c>
      <c r="P1737">
        <v>9.93</v>
      </c>
      <c r="Q1737">
        <v>12.2</v>
      </c>
      <c r="R1737">
        <v>4</v>
      </c>
      <c r="S1737">
        <v>3.29</v>
      </c>
      <c r="T1737">
        <v>3</v>
      </c>
      <c r="U1737" t="s">
        <v>22</v>
      </c>
      <c r="V1737">
        <f>IF(tbl_Customers[[#This Row],[churn]] = "yes", 1, 0)</f>
        <v>0</v>
      </c>
      <c r="W1737" t="str">
        <f>IF(tbl_Customers[[#This Row],[number_customer_service_calls]] &lt;= 1, "0-1 Calls", IF(tbl_Customers[[#This Row],[number_customer_service_calls]] &lt;= 3, "2-3 Calls", IF(tbl_Customers[[#This Row],[number_customer_service_calls]] &lt;=5, "4-5 Calls", "6+ Calls")))</f>
        <v>2-3 Calls</v>
      </c>
      <c r="X1737" t="str">
        <f>IF(tbl_Customers[[#This Row],[account_length]] &lt;= 50, "0-50", IF(tbl_Customers[[#This Row],[account_length]] &lt;=100, "51-100", IF(tbl_Customers[[#This Row],[account_length]] &lt;= 150, "101-150", "151+")))</f>
        <v>101-150</v>
      </c>
      <c r="Y1737" t="str">
        <f>IF(tbl_Customers[[#This Row],[total_intl_charge]] &lt;= 3, "Low Charges", "High Charges")</f>
        <v>High Charges</v>
      </c>
      <c r="Z1737" t="str">
        <f>IF(tbl_Customers[[#This Row],[total_eve_calls]]&lt;=80,"Low Calls",
IF(tbl_Customers[[#This Row],[total_eve_calls]]&lt;=120,"Medium Calls","High Calls"))</f>
        <v>Medium Calls</v>
      </c>
      <c r="AA1737" t="str">
        <f>IF(tbl_Customers[[#This Row],[total_eve_charge]]&lt;=15,"Low Charges",
IF(tbl_Customers[[#This Row],[total_eve_charge]]&lt;=20,"Medium Charges","High Charges"))</f>
        <v>Medium Charges</v>
      </c>
      <c r="AB17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7" t="str">
        <f>IF(tbl_Customers[[#This Row],[number_vmail_messages]] = 0, "No Usage", IF(tbl_Customers[[#This Row],[number_vmail_messages]] &lt;= 20, "Low Usage", IF(tbl_Customers[[#This Row],[number_vmail_messages]] &lt;= 40, "Medium Usgae", "High Usage")))</f>
        <v>No Usage</v>
      </c>
      <c r="AD1737" t="str">
        <f>IF(tbl_Customers[[#This Row],[total_day_minutes]]&lt;=150,"Low Usage", IF(tbl_Customers[[#This Row],[total_day_minutes]]&lt;=200,"Medium Usage", IF(tbl_Customers[[#This Row],[total_day_minutes]]&lt;=250,"High Usage","Very High Usage")))</f>
        <v>High Usage</v>
      </c>
      <c r="AE1737" t="str">
        <f>IF(tbl_Customers[[#This Row],[total_intl_calls]]&lt;=5,"Low Calls", IF(tbl_Customers[[#This Row],[total_intl_calls]]&lt;=10, "Medium Calls", "High Calls"))</f>
        <v>Low Calls</v>
      </c>
      <c r="AF17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37" s="36" t="str">
        <f>IF(tbl_Customers[[#This Row],[Churn_Risk_Score]]&gt;=10,"High Risk", IF(tbl_Customers[[#This Row],[Churn_Risk_Score]]&gt;=5,"Medium Risk","Low Risk"))</f>
        <v>Low Risk</v>
      </c>
    </row>
    <row r="1738" spans="1:33" x14ac:dyDescent="0.35">
      <c r="A1738">
        <v>1737</v>
      </c>
      <c r="B1738" t="s">
        <v>20</v>
      </c>
      <c r="C1738">
        <v>164</v>
      </c>
      <c r="D1738" t="s">
        <v>28</v>
      </c>
      <c r="E1738" t="s">
        <v>22</v>
      </c>
      <c r="F1738" t="s">
        <v>23</v>
      </c>
      <c r="G1738">
        <v>27</v>
      </c>
      <c r="H1738">
        <v>159.69999999999999</v>
      </c>
      <c r="I1738">
        <v>102</v>
      </c>
      <c r="J1738">
        <v>27.15</v>
      </c>
      <c r="K1738">
        <v>168.8</v>
      </c>
      <c r="L1738">
        <v>113</v>
      </c>
      <c r="M1738">
        <v>14.35</v>
      </c>
      <c r="N1738">
        <v>244.1</v>
      </c>
      <c r="O1738">
        <v>127</v>
      </c>
      <c r="P1738">
        <v>10.98</v>
      </c>
      <c r="Q1738">
        <v>9.6</v>
      </c>
      <c r="R1738">
        <v>9</v>
      </c>
      <c r="S1738">
        <v>2.59</v>
      </c>
      <c r="T1738">
        <v>3</v>
      </c>
      <c r="U1738" t="s">
        <v>22</v>
      </c>
      <c r="V1738">
        <f>IF(tbl_Customers[[#This Row],[churn]] = "yes", 1, 0)</f>
        <v>0</v>
      </c>
      <c r="W1738" t="str">
        <f>IF(tbl_Customers[[#This Row],[number_customer_service_calls]] &lt;= 1, "0-1 Calls", IF(tbl_Customers[[#This Row],[number_customer_service_calls]] &lt;= 3, "2-3 Calls", IF(tbl_Customers[[#This Row],[number_customer_service_calls]] &lt;=5, "4-5 Calls", "6+ Calls")))</f>
        <v>2-3 Calls</v>
      </c>
      <c r="X1738" t="str">
        <f>IF(tbl_Customers[[#This Row],[account_length]] &lt;= 50, "0-50", IF(tbl_Customers[[#This Row],[account_length]] &lt;=100, "51-100", IF(tbl_Customers[[#This Row],[account_length]] &lt;= 150, "101-150", "151+")))</f>
        <v>151+</v>
      </c>
      <c r="Y1738" t="str">
        <f>IF(tbl_Customers[[#This Row],[total_intl_charge]] &lt;= 3, "Low Charges", "High Charges")</f>
        <v>Low Charges</v>
      </c>
      <c r="Z1738" t="str">
        <f>IF(tbl_Customers[[#This Row],[total_eve_calls]]&lt;=80,"Low Calls",
IF(tbl_Customers[[#This Row],[total_eve_calls]]&lt;=120,"Medium Calls","High Calls"))</f>
        <v>Medium Calls</v>
      </c>
      <c r="AA1738" t="str">
        <f>IF(tbl_Customers[[#This Row],[total_eve_charge]]&lt;=15,"Low Charges",
IF(tbl_Customers[[#This Row],[total_eve_charge]]&lt;=20,"Medium Charges","High Charges"))</f>
        <v>Low Charges</v>
      </c>
      <c r="AB17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8" t="str">
        <f>IF(tbl_Customers[[#This Row],[number_vmail_messages]] = 0, "No Usage", IF(tbl_Customers[[#This Row],[number_vmail_messages]] &lt;= 20, "Low Usage", IF(tbl_Customers[[#This Row],[number_vmail_messages]] &lt;= 40, "Medium Usgae", "High Usage")))</f>
        <v>Medium Usgae</v>
      </c>
      <c r="AD1738" t="str">
        <f>IF(tbl_Customers[[#This Row],[total_day_minutes]]&lt;=150,"Low Usage", IF(tbl_Customers[[#This Row],[total_day_minutes]]&lt;=200,"Medium Usage", IF(tbl_Customers[[#This Row],[total_day_minutes]]&lt;=250,"High Usage","Very High Usage")))</f>
        <v>Medium Usage</v>
      </c>
      <c r="AE1738" t="str">
        <f>IF(tbl_Customers[[#This Row],[total_intl_calls]]&lt;=5,"Low Calls", IF(tbl_Customers[[#This Row],[total_intl_calls]]&lt;=10, "Medium Calls", "High Calls"))</f>
        <v>Medium Calls</v>
      </c>
      <c r="AF17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38" s="36" t="str">
        <f>IF(tbl_Customers[[#This Row],[Churn_Risk_Score]]&gt;=10,"High Risk", IF(tbl_Customers[[#This Row],[Churn_Risk_Score]]&gt;=5,"Medium Risk","Low Risk"))</f>
        <v>Low Risk</v>
      </c>
    </row>
    <row r="1739" spans="1:33" x14ac:dyDescent="0.35">
      <c r="A1739">
        <v>1738</v>
      </c>
      <c r="B1739" t="s">
        <v>20</v>
      </c>
      <c r="C1739">
        <v>116</v>
      </c>
      <c r="D1739" t="s">
        <v>21</v>
      </c>
      <c r="E1739" t="s">
        <v>22</v>
      </c>
      <c r="F1739" t="s">
        <v>23</v>
      </c>
      <c r="G1739">
        <v>27</v>
      </c>
      <c r="H1739">
        <v>204.7</v>
      </c>
      <c r="I1739">
        <v>118</v>
      </c>
      <c r="J1739">
        <v>34.799999999999997</v>
      </c>
      <c r="K1739">
        <v>209.4</v>
      </c>
      <c r="L1739">
        <v>91</v>
      </c>
      <c r="M1739">
        <v>17.8</v>
      </c>
      <c r="N1739">
        <v>212.9</v>
      </c>
      <c r="O1739">
        <v>67</v>
      </c>
      <c r="P1739">
        <v>9.58</v>
      </c>
      <c r="Q1739">
        <v>7</v>
      </c>
      <c r="R1739">
        <v>2</v>
      </c>
      <c r="S1739">
        <v>1.89</v>
      </c>
      <c r="T1739">
        <v>2</v>
      </c>
      <c r="U1739" t="s">
        <v>22</v>
      </c>
      <c r="V1739">
        <f>IF(tbl_Customers[[#This Row],[churn]] = "yes", 1, 0)</f>
        <v>0</v>
      </c>
      <c r="W1739" t="str">
        <f>IF(tbl_Customers[[#This Row],[number_customer_service_calls]] &lt;= 1, "0-1 Calls", IF(tbl_Customers[[#This Row],[number_customer_service_calls]] &lt;= 3, "2-3 Calls", IF(tbl_Customers[[#This Row],[number_customer_service_calls]] &lt;=5, "4-5 Calls", "6+ Calls")))</f>
        <v>2-3 Calls</v>
      </c>
      <c r="X1739" t="str">
        <f>IF(tbl_Customers[[#This Row],[account_length]] &lt;= 50, "0-50", IF(tbl_Customers[[#This Row],[account_length]] &lt;=100, "51-100", IF(tbl_Customers[[#This Row],[account_length]] &lt;= 150, "101-150", "151+")))</f>
        <v>101-150</v>
      </c>
      <c r="Y1739" t="str">
        <f>IF(tbl_Customers[[#This Row],[total_intl_charge]] &lt;= 3, "Low Charges", "High Charges")</f>
        <v>Low Charges</v>
      </c>
      <c r="Z1739" t="str">
        <f>IF(tbl_Customers[[#This Row],[total_eve_calls]]&lt;=80,"Low Calls",
IF(tbl_Customers[[#This Row],[total_eve_calls]]&lt;=120,"Medium Calls","High Calls"))</f>
        <v>Medium Calls</v>
      </c>
      <c r="AA1739" t="str">
        <f>IF(tbl_Customers[[#This Row],[total_eve_charge]]&lt;=15,"Low Charges",
IF(tbl_Customers[[#This Row],[total_eve_charge]]&lt;=20,"Medium Charges","High Charges"))</f>
        <v>Medium Charges</v>
      </c>
      <c r="AB17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9" t="str">
        <f>IF(tbl_Customers[[#This Row],[number_vmail_messages]] = 0, "No Usage", IF(tbl_Customers[[#This Row],[number_vmail_messages]] &lt;= 20, "Low Usage", IF(tbl_Customers[[#This Row],[number_vmail_messages]] &lt;= 40, "Medium Usgae", "High Usage")))</f>
        <v>Medium Usgae</v>
      </c>
      <c r="AD1739" t="str">
        <f>IF(tbl_Customers[[#This Row],[total_day_minutes]]&lt;=150,"Low Usage", IF(tbl_Customers[[#This Row],[total_day_minutes]]&lt;=200,"Medium Usage", IF(tbl_Customers[[#This Row],[total_day_minutes]]&lt;=250,"High Usage","Very High Usage")))</f>
        <v>High Usage</v>
      </c>
      <c r="AE1739" t="str">
        <f>IF(tbl_Customers[[#This Row],[total_intl_calls]]&lt;=5,"Low Calls", IF(tbl_Customers[[#This Row],[total_intl_calls]]&lt;=10, "Medium Calls", "High Calls"))</f>
        <v>Low Calls</v>
      </c>
      <c r="AF17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39" s="36" t="str">
        <f>IF(tbl_Customers[[#This Row],[Churn_Risk_Score]]&gt;=10,"High Risk", IF(tbl_Customers[[#This Row],[Churn_Risk_Score]]&gt;=5,"Medium Risk","Low Risk"))</f>
        <v>Low Risk</v>
      </c>
    </row>
    <row r="1740" spans="1:33" x14ac:dyDescent="0.35">
      <c r="A1740">
        <v>1739</v>
      </c>
      <c r="B1740" t="s">
        <v>35</v>
      </c>
      <c r="C1740">
        <v>121</v>
      </c>
      <c r="D1740" t="s">
        <v>25</v>
      </c>
      <c r="E1740" t="s">
        <v>22</v>
      </c>
      <c r="F1740" t="s">
        <v>22</v>
      </c>
      <c r="G1740">
        <v>0</v>
      </c>
      <c r="H1740">
        <v>213.2</v>
      </c>
      <c r="I1740">
        <v>79</v>
      </c>
      <c r="J1740">
        <v>36.24</v>
      </c>
      <c r="K1740">
        <v>120.7</v>
      </c>
      <c r="L1740">
        <v>116</v>
      </c>
      <c r="M1740">
        <v>10.26</v>
      </c>
      <c r="N1740">
        <v>244.4</v>
      </c>
      <c r="O1740">
        <v>102</v>
      </c>
      <c r="P1740">
        <v>11</v>
      </c>
      <c r="Q1740">
        <v>7.5</v>
      </c>
      <c r="R1740">
        <v>4</v>
      </c>
      <c r="S1740">
        <v>2.0299999999999998</v>
      </c>
      <c r="T1740">
        <v>1</v>
      </c>
      <c r="U1740" t="s">
        <v>22</v>
      </c>
      <c r="V1740">
        <f>IF(tbl_Customers[[#This Row],[churn]] = "yes", 1, 0)</f>
        <v>0</v>
      </c>
      <c r="W1740" t="str">
        <f>IF(tbl_Customers[[#This Row],[number_customer_service_calls]] &lt;= 1, "0-1 Calls", IF(tbl_Customers[[#This Row],[number_customer_service_calls]] &lt;= 3, "2-3 Calls", IF(tbl_Customers[[#This Row],[number_customer_service_calls]] &lt;=5, "4-5 Calls", "6+ Calls")))</f>
        <v>0-1 Calls</v>
      </c>
      <c r="X1740" t="str">
        <f>IF(tbl_Customers[[#This Row],[account_length]] &lt;= 50, "0-50", IF(tbl_Customers[[#This Row],[account_length]] &lt;=100, "51-100", IF(tbl_Customers[[#This Row],[account_length]] &lt;= 150, "101-150", "151+")))</f>
        <v>101-150</v>
      </c>
      <c r="Y1740" t="str">
        <f>IF(tbl_Customers[[#This Row],[total_intl_charge]] &lt;= 3, "Low Charges", "High Charges")</f>
        <v>Low Charges</v>
      </c>
      <c r="Z1740" t="str">
        <f>IF(tbl_Customers[[#This Row],[total_eve_calls]]&lt;=80,"Low Calls",
IF(tbl_Customers[[#This Row],[total_eve_calls]]&lt;=120,"Medium Calls","High Calls"))</f>
        <v>Medium Calls</v>
      </c>
      <c r="AA1740" t="str">
        <f>IF(tbl_Customers[[#This Row],[total_eve_charge]]&lt;=15,"Low Charges",
IF(tbl_Customers[[#This Row],[total_eve_charge]]&lt;=20,"Medium Charges","High Charges"))</f>
        <v>Low Charges</v>
      </c>
      <c r="AB17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0" t="str">
        <f>IF(tbl_Customers[[#This Row],[number_vmail_messages]] = 0, "No Usage", IF(tbl_Customers[[#This Row],[number_vmail_messages]] &lt;= 20, "Low Usage", IF(tbl_Customers[[#This Row],[number_vmail_messages]] &lt;= 40, "Medium Usgae", "High Usage")))</f>
        <v>No Usage</v>
      </c>
      <c r="AD1740" t="str">
        <f>IF(tbl_Customers[[#This Row],[total_day_minutes]]&lt;=150,"Low Usage", IF(tbl_Customers[[#This Row],[total_day_minutes]]&lt;=200,"Medium Usage", IF(tbl_Customers[[#This Row],[total_day_minutes]]&lt;=250,"High Usage","Very High Usage")))</f>
        <v>High Usage</v>
      </c>
      <c r="AE1740" t="str">
        <f>IF(tbl_Customers[[#This Row],[total_intl_calls]]&lt;=5,"Low Calls", IF(tbl_Customers[[#This Row],[total_intl_calls]]&lt;=10, "Medium Calls", "High Calls"))</f>
        <v>Low Calls</v>
      </c>
      <c r="AF17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40" s="36" t="str">
        <f>IF(tbl_Customers[[#This Row],[Churn_Risk_Score]]&gt;=10,"High Risk", IF(tbl_Customers[[#This Row],[Churn_Risk_Score]]&gt;=5,"Medium Risk","Low Risk"))</f>
        <v>Low Risk</v>
      </c>
    </row>
    <row r="1741" spans="1:33" x14ac:dyDescent="0.35">
      <c r="A1741">
        <v>1740</v>
      </c>
      <c r="B1741" t="s">
        <v>72</v>
      </c>
      <c r="C1741">
        <v>55</v>
      </c>
      <c r="D1741" t="s">
        <v>21</v>
      </c>
      <c r="E1741" t="s">
        <v>23</v>
      </c>
      <c r="F1741" t="s">
        <v>22</v>
      </c>
      <c r="G1741">
        <v>0</v>
      </c>
      <c r="H1741">
        <v>269.60000000000002</v>
      </c>
      <c r="I1741">
        <v>121</v>
      </c>
      <c r="J1741">
        <v>45.83</v>
      </c>
      <c r="K1741">
        <v>171.7</v>
      </c>
      <c r="L1741">
        <v>91</v>
      </c>
      <c r="M1741">
        <v>14.59</v>
      </c>
      <c r="N1741">
        <v>219</v>
      </c>
      <c r="O1741">
        <v>98</v>
      </c>
      <c r="P1741">
        <v>9.86</v>
      </c>
      <c r="Q1741">
        <v>8.1999999999999993</v>
      </c>
      <c r="R1741">
        <v>6</v>
      </c>
      <c r="S1741">
        <v>2.21</v>
      </c>
      <c r="T1741">
        <v>1</v>
      </c>
      <c r="U1741" t="s">
        <v>22</v>
      </c>
      <c r="V1741">
        <f>IF(tbl_Customers[[#This Row],[churn]] = "yes", 1, 0)</f>
        <v>0</v>
      </c>
      <c r="W1741" t="str">
        <f>IF(tbl_Customers[[#This Row],[number_customer_service_calls]] &lt;= 1, "0-1 Calls", IF(tbl_Customers[[#This Row],[number_customer_service_calls]] &lt;= 3, "2-3 Calls", IF(tbl_Customers[[#This Row],[number_customer_service_calls]] &lt;=5, "4-5 Calls", "6+ Calls")))</f>
        <v>0-1 Calls</v>
      </c>
      <c r="X1741" t="str">
        <f>IF(tbl_Customers[[#This Row],[account_length]] &lt;= 50, "0-50", IF(tbl_Customers[[#This Row],[account_length]] &lt;=100, "51-100", IF(tbl_Customers[[#This Row],[account_length]] &lt;= 150, "101-150", "151+")))</f>
        <v>51-100</v>
      </c>
      <c r="Y1741" t="str">
        <f>IF(tbl_Customers[[#This Row],[total_intl_charge]] &lt;= 3, "Low Charges", "High Charges")</f>
        <v>Low Charges</v>
      </c>
      <c r="Z1741" t="str">
        <f>IF(tbl_Customers[[#This Row],[total_eve_calls]]&lt;=80,"Low Calls",
IF(tbl_Customers[[#This Row],[total_eve_calls]]&lt;=120,"Medium Calls","High Calls"))</f>
        <v>Medium Calls</v>
      </c>
      <c r="AA1741" t="str">
        <f>IF(tbl_Customers[[#This Row],[total_eve_charge]]&lt;=15,"Low Charges",
IF(tbl_Customers[[#This Row],[total_eve_charge]]&lt;=20,"Medium Charges","High Charges"))</f>
        <v>Low Charges</v>
      </c>
      <c r="AB17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1" t="str">
        <f>IF(tbl_Customers[[#This Row],[number_vmail_messages]] = 0, "No Usage", IF(tbl_Customers[[#This Row],[number_vmail_messages]] &lt;= 20, "Low Usage", IF(tbl_Customers[[#This Row],[number_vmail_messages]] &lt;= 40, "Medium Usgae", "High Usage")))</f>
        <v>No Usage</v>
      </c>
      <c r="AD1741" t="str">
        <f>IF(tbl_Customers[[#This Row],[total_day_minutes]]&lt;=150,"Low Usage", IF(tbl_Customers[[#This Row],[total_day_minutes]]&lt;=200,"Medium Usage", IF(tbl_Customers[[#This Row],[total_day_minutes]]&lt;=250,"High Usage","Very High Usage")))</f>
        <v>Very High Usage</v>
      </c>
      <c r="AE1741" t="str">
        <f>IF(tbl_Customers[[#This Row],[total_intl_calls]]&lt;=5,"Low Calls", IF(tbl_Customers[[#This Row],[total_intl_calls]]&lt;=10, "Medium Calls", "High Calls"))</f>
        <v>Medium Calls</v>
      </c>
      <c r="AF17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41" s="36" t="str">
        <f>IF(tbl_Customers[[#This Row],[Churn_Risk_Score]]&gt;=10,"High Risk", IF(tbl_Customers[[#This Row],[Churn_Risk_Score]]&gt;=5,"Medium Risk","Low Risk"))</f>
        <v>Medium Risk</v>
      </c>
    </row>
    <row r="1742" spans="1:33" x14ac:dyDescent="0.35">
      <c r="A1742">
        <v>1741</v>
      </c>
      <c r="B1742" t="s">
        <v>62</v>
      </c>
      <c r="C1742">
        <v>183</v>
      </c>
      <c r="D1742" t="s">
        <v>21</v>
      </c>
      <c r="E1742" t="s">
        <v>22</v>
      </c>
      <c r="F1742" t="s">
        <v>22</v>
      </c>
      <c r="G1742">
        <v>0</v>
      </c>
      <c r="H1742">
        <v>116.7</v>
      </c>
      <c r="I1742">
        <v>92</v>
      </c>
      <c r="J1742">
        <v>19.84</v>
      </c>
      <c r="K1742">
        <v>213.8</v>
      </c>
      <c r="L1742">
        <v>112</v>
      </c>
      <c r="M1742">
        <v>18.170000000000002</v>
      </c>
      <c r="N1742">
        <v>214.3</v>
      </c>
      <c r="O1742">
        <v>112</v>
      </c>
      <c r="P1742">
        <v>9.64</v>
      </c>
      <c r="Q1742">
        <v>9.6999999999999993</v>
      </c>
      <c r="R1742">
        <v>6</v>
      </c>
      <c r="S1742">
        <v>2.62</v>
      </c>
      <c r="T1742">
        <v>2</v>
      </c>
      <c r="U1742" t="s">
        <v>22</v>
      </c>
      <c r="V1742">
        <f>IF(tbl_Customers[[#This Row],[churn]] = "yes", 1, 0)</f>
        <v>0</v>
      </c>
      <c r="W1742" t="str">
        <f>IF(tbl_Customers[[#This Row],[number_customer_service_calls]] &lt;= 1, "0-1 Calls", IF(tbl_Customers[[#This Row],[number_customer_service_calls]] &lt;= 3, "2-3 Calls", IF(tbl_Customers[[#This Row],[number_customer_service_calls]] &lt;=5, "4-5 Calls", "6+ Calls")))</f>
        <v>2-3 Calls</v>
      </c>
      <c r="X1742" t="str">
        <f>IF(tbl_Customers[[#This Row],[account_length]] &lt;= 50, "0-50", IF(tbl_Customers[[#This Row],[account_length]] &lt;=100, "51-100", IF(tbl_Customers[[#This Row],[account_length]] &lt;= 150, "101-150", "151+")))</f>
        <v>151+</v>
      </c>
      <c r="Y1742" t="str">
        <f>IF(tbl_Customers[[#This Row],[total_intl_charge]] &lt;= 3, "Low Charges", "High Charges")</f>
        <v>Low Charges</v>
      </c>
      <c r="Z1742" t="str">
        <f>IF(tbl_Customers[[#This Row],[total_eve_calls]]&lt;=80,"Low Calls",
IF(tbl_Customers[[#This Row],[total_eve_calls]]&lt;=120,"Medium Calls","High Calls"))</f>
        <v>Medium Calls</v>
      </c>
      <c r="AA1742" t="str">
        <f>IF(tbl_Customers[[#This Row],[total_eve_charge]]&lt;=15,"Low Charges",
IF(tbl_Customers[[#This Row],[total_eve_charge]]&lt;=20,"Medium Charges","High Charges"))</f>
        <v>Medium Charges</v>
      </c>
      <c r="AB17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2" t="str">
        <f>IF(tbl_Customers[[#This Row],[number_vmail_messages]] = 0, "No Usage", IF(tbl_Customers[[#This Row],[number_vmail_messages]] &lt;= 20, "Low Usage", IF(tbl_Customers[[#This Row],[number_vmail_messages]] &lt;= 40, "Medium Usgae", "High Usage")))</f>
        <v>No Usage</v>
      </c>
      <c r="AD1742" t="str">
        <f>IF(tbl_Customers[[#This Row],[total_day_minutes]]&lt;=150,"Low Usage", IF(tbl_Customers[[#This Row],[total_day_minutes]]&lt;=200,"Medium Usage", IF(tbl_Customers[[#This Row],[total_day_minutes]]&lt;=250,"High Usage","Very High Usage")))</f>
        <v>Low Usage</v>
      </c>
      <c r="AE1742" t="str">
        <f>IF(tbl_Customers[[#This Row],[total_intl_calls]]&lt;=5,"Low Calls", IF(tbl_Customers[[#This Row],[total_intl_calls]]&lt;=10, "Medium Calls", "High Calls"))</f>
        <v>Medium Calls</v>
      </c>
      <c r="AF17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42" s="36" t="str">
        <f>IF(tbl_Customers[[#This Row],[Churn_Risk_Score]]&gt;=10,"High Risk", IF(tbl_Customers[[#This Row],[Churn_Risk_Score]]&gt;=5,"Medium Risk","Low Risk"))</f>
        <v>Low Risk</v>
      </c>
    </row>
    <row r="1743" spans="1:33" x14ac:dyDescent="0.35">
      <c r="A1743">
        <v>1742</v>
      </c>
      <c r="B1743" t="s">
        <v>46</v>
      </c>
      <c r="C1743">
        <v>90</v>
      </c>
      <c r="D1743" t="s">
        <v>25</v>
      </c>
      <c r="E1743" t="s">
        <v>22</v>
      </c>
      <c r="F1743" t="s">
        <v>22</v>
      </c>
      <c r="G1743">
        <v>0</v>
      </c>
      <c r="H1743">
        <v>140.19999999999999</v>
      </c>
      <c r="I1743">
        <v>97</v>
      </c>
      <c r="J1743">
        <v>23.83</v>
      </c>
      <c r="K1743">
        <v>213.9</v>
      </c>
      <c r="L1743">
        <v>102</v>
      </c>
      <c r="M1743">
        <v>18.18</v>
      </c>
      <c r="N1743">
        <v>120</v>
      </c>
      <c r="O1743">
        <v>126</v>
      </c>
      <c r="P1743">
        <v>5.4</v>
      </c>
      <c r="Q1743">
        <v>7.1</v>
      </c>
      <c r="R1743">
        <v>2</v>
      </c>
      <c r="S1743">
        <v>1.92</v>
      </c>
      <c r="T1743">
        <v>1</v>
      </c>
      <c r="U1743" t="s">
        <v>22</v>
      </c>
      <c r="V1743">
        <f>IF(tbl_Customers[[#This Row],[churn]] = "yes", 1, 0)</f>
        <v>0</v>
      </c>
      <c r="W1743" t="str">
        <f>IF(tbl_Customers[[#This Row],[number_customer_service_calls]] &lt;= 1, "0-1 Calls", IF(tbl_Customers[[#This Row],[number_customer_service_calls]] &lt;= 3, "2-3 Calls", IF(tbl_Customers[[#This Row],[number_customer_service_calls]] &lt;=5, "4-5 Calls", "6+ Calls")))</f>
        <v>0-1 Calls</v>
      </c>
      <c r="X1743" t="str">
        <f>IF(tbl_Customers[[#This Row],[account_length]] &lt;= 50, "0-50", IF(tbl_Customers[[#This Row],[account_length]] &lt;=100, "51-100", IF(tbl_Customers[[#This Row],[account_length]] &lt;= 150, "101-150", "151+")))</f>
        <v>51-100</v>
      </c>
      <c r="Y1743" t="str">
        <f>IF(tbl_Customers[[#This Row],[total_intl_charge]] &lt;= 3, "Low Charges", "High Charges")</f>
        <v>Low Charges</v>
      </c>
      <c r="Z1743" t="str">
        <f>IF(tbl_Customers[[#This Row],[total_eve_calls]]&lt;=80,"Low Calls",
IF(tbl_Customers[[#This Row],[total_eve_calls]]&lt;=120,"Medium Calls","High Calls"))</f>
        <v>Medium Calls</v>
      </c>
      <c r="AA1743" t="str">
        <f>IF(tbl_Customers[[#This Row],[total_eve_charge]]&lt;=15,"Low Charges",
IF(tbl_Customers[[#This Row],[total_eve_charge]]&lt;=20,"Medium Charges","High Charges"))</f>
        <v>Medium Charges</v>
      </c>
      <c r="AB17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3" t="str">
        <f>IF(tbl_Customers[[#This Row],[number_vmail_messages]] = 0, "No Usage", IF(tbl_Customers[[#This Row],[number_vmail_messages]] &lt;= 20, "Low Usage", IF(tbl_Customers[[#This Row],[number_vmail_messages]] &lt;= 40, "Medium Usgae", "High Usage")))</f>
        <v>No Usage</v>
      </c>
      <c r="AD1743" t="str">
        <f>IF(tbl_Customers[[#This Row],[total_day_minutes]]&lt;=150,"Low Usage", IF(tbl_Customers[[#This Row],[total_day_minutes]]&lt;=200,"Medium Usage", IF(tbl_Customers[[#This Row],[total_day_minutes]]&lt;=250,"High Usage","Very High Usage")))</f>
        <v>Low Usage</v>
      </c>
      <c r="AE1743" t="str">
        <f>IF(tbl_Customers[[#This Row],[total_intl_calls]]&lt;=5,"Low Calls", IF(tbl_Customers[[#This Row],[total_intl_calls]]&lt;=10, "Medium Calls", "High Calls"))</f>
        <v>Low Calls</v>
      </c>
      <c r="AF17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43" s="36" t="str">
        <f>IF(tbl_Customers[[#This Row],[Churn_Risk_Score]]&gt;=10,"High Risk", IF(tbl_Customers[[#This Row],[Churn_Risk_Score]]&gt;=5,"Medium Risk","Low Risk"))</f>
        <v>Low Risk</v>
      </c>
    </row>
    <row r="1744" spans="1:33" x14ac:dyDescent="0.35">
      <c r="A1744">
        <v>1743</v>
      </c>
      <c r="B1744" t="s">
        <v>64</v>
      </c>
      <c r="C1744">
        <v>101</v>
      </c>
      <c r="D1744" t="s">
        <v>21</v>
      </c>
      <c r="E1744" t="s">
        <v>22</v>
      </c>
      <c r="F1744" t="s">
        <v>22</v>
      </c>
      <c r="G1744">
        <v>0</v>
      </c>
      <c r="H1744">
        <v>136.19999999999999</v>
      </c>
      <c r="I1744">
        <v>92</v>
      </c>
      <c r="J1744">
        <v>23.15</v>
      </c>
      <c r="K1744">
        <v>220.9</v>
      </c>
      <c r="L1744">
        <v>110</v>
      </c>
      <c r="M1744">
        <v>18.78</v>
      </c>
      <c r="N1744">
        <v>196.9</v>
      </c>
      <c r="O1744">
        <v>116</v>
      </c>
      <c r="P1744">
        <v>8.86</v>
      </c>
      <c r="Q1744">
        <v>13.3</v>
      </c>
      <c r="R1744">
        <v>7</v>
      </c>
      <c r="S1744">
        <v>3.59</v>
      </c>
      <c r="T1744">
        <v>3</v>
      </c>
      <c r="U1744" t="s">
        <v>22</v>
      </c>
      <c r="V1744">
        <f>IF(tbl_Customers[[#This Row],[churn]] = "yes", 1, 0)</f>
        <v>0</v>
      </c>
      <c r="W1744" t="str">
        <f>IF(tbl_Customers[[#This Row],[number_customer_service_calls]] &lt;= 1, "0-1 Calls", IF(tbl_Customers[[#This Row],[number_customer_service_calls]] &lt;= 3, "2-3 Calls", IF(tbl_Customers[[#This Row],[number_customer_service_calls]] &lt;=5, "4-5 Calls", "6+ Calls")))</f>
        <v>2-3 Calls</v>
      </c>
      <c r="X1744" t="str">
        <f>IF(tbl_Customers[[#This Row],[account_length]] &lt;= 50, "0-50", IF(tbl_Customers[[#This Row],[account_length]] &lt;=100, "51-100", IF(tbl_Customers[[#This Row],[account_length]] &lt;= 150, "101-150", "151+")))</f>
        <v>101-150</v>
      </c>
      <c r="Y1744" t="str">
        <f>IF(tbl_Customers[[#This Row],[total_intl_charge]] &lt;= 3, "Low Charges", "High Charges")</f>
        <v>High Charges</v>
      </c>
      <c r="Z1744" t="str">
        <f>IF(tbl_Customers[[#This Row],[total_eve_calls]]&lt;=80,"Low Calls",
IF(tbl_Customers[[#This Row],[total_eve_calls]]&lt;=120,"Medium Calls","High Calls"))</f>
        <v>Medium Calls</v>
      </c>
      <c r="AA1744" t="str">
        <f>IF(tbl_Customers[[#This Row],[total_eve_charge]]&lt;=15,"Low Charges",
IF(tbl_Customers[[#This Row],[total_eve_charge]]&lt;=20,"Medium Charges","High Charges"))</f>
        <v>Medium Charges</v>
      </c>
      <c r="AB17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4" t="str">
        <f>IF(tbl_Customers[[#This Row],[number_vmail_messages]] = 0, "No Usage", IF(tbl_Customers[[#This Row],[number_vmail_messages]] &lt;= 20, "Low Usage", IF(tbl_Customers[[#This Row],[number_vmail_messages]] &lt;= 40, "Medium Usgae", "High Usage")))</f>
        <v>No Usage</v>
      </c>
      <c r="AD1744" t="str">
        <f>IF(tbl_Customers[[#This Row],[total_day_minutes]]&lt;=150,"Low Usage", IF(tbl_Customers[[#This Row],[total_day_minutes]]&lt;=200,"Medium Usage", IF(tbl_Customers[[#This Row],[total_day_minutes]]&lt;=250,"High Usage","Very High Usage")))</f>
        <v>Low Usage</v>
      </c>
      <c r="AE1744" t="str">
        <f>IF(tbl_Customers[[#This Row],[total_intl_calls]]&lt;=5,"Low Calls", IF(tbl_Customers[[#This Row],[total_intl_calls]]&lt;=10, "Medium Calls", "High Calls"))</f>
        <v>Medium Calls</v>
      </c>
      <c r="AF17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44" s="36" t="str">
        <f>IF(tbl_Customers[[#This Row],[Churn_Risk_Score]]&gt;=10,"High Risk", IF(tbl_Customers[[#This Row],[Churn_Risk_Score]]&gt;=5,"Medium Risk","Low Risk"))</f>
        <v>Low Risk</v>
      </c>
    </row>
    <row r="1745" spans="1:33" x14ac:dyDescent="0.35">
      <c r="A1745">
        <v>1744</v>
      </c>
      <c r="B1745" t="s">
        <v>36</v>
      </c>
      <c r="C1745">
        <v>9</v>
      </c>
      <c r="D1745" t="s">
        <v>21</v>
      </c>
      <c r="E1745" t="s">
        <v>22</v>
      </c>
      <c r="F1745" t="s">
        <v>23</v>
      </c>
      <c r="G1745">
        <v>16</v>
      </c>
      <c r="H1745">
        <v>88.5</v>
      </c>
      <c r="I1745">
        <v>87</v>
      </c>
      <c r="J1745">
        <v>15.05</v>
      </c>
      <c r="K1745">
        <v>178.8</v>
      </c>
      <c r="L1745">
        <v>108</v>
      </c>
      <c r="M1745">
        <v>15.2</v>
      </c>
      <c r="N1745">
        <v>228.7</v>
      </c>
      <c r="O1745">
        <v>96</v>
      </c>
      <c r="P1745">
        <v>10.29</v>
      </c>
      <c r="Q1745">
        <v>11.5</v>
      </c>
      <c r="R1745">
        <v>3</v>
      </c>
      <c r="S1745">
        <v>3.11</v>
      </c>
      <c r="T1745">
        <v>2</v>
      </c>
      <c r="U1745" t="s">
        <v>22</v>
      </c>
      <c r="V1745">
        <f>IF(tbl_Customers[[#This Row],[churn]] = "yes", 1, 0)</f>
        <v>0</v>
      </c>
      <c r="W1745" t="str">
        <f>IF(tbl_Customers[[#This Row],[number_customer_service_calls]] &lt;= 1, "0-1 Calls", IF(tbl_Customers[[#This Row],[number_customer_service_calls]] &lt;= 3, "2-3 Calls", IF(tbl_Customers[[#This Row],[number_customer_service_calls]] &lt;=5, "4-5 Calls", "6+ Calls")))</f>
        <v>2-3 Calls</v>
      </c>
      <c r="X1745" t="str">
        <f>IF(tbl_Customers[[#This Row],[account_length]] &lt;= 50, "0-50", IF(tbl_Customers[[#This Row],[account_length]] &lt;=100, "51-100", IF(tbl_Customers[[#This Row],[account_length]] &lt;= 150, "101-150", "151+")))</f>
        <v>0-50</v>
      </c>
      <c r="Y1745" t="str">
        <f>IF(tbl_Customers[[#This Row],[total_intl_charge]] &lt;= 3, "Low Charges", "High Charges")</f>
        <v>High Charges</v>
      </c>
      <c r="Z1745" t="str">
        <f>IF(tbl_Customers[[#This Row],[total_eve_calls]]&lt;=80,"Low Calls",
IF(tbl_Customers[[#This Row],[total_eve_calls]]&lt;=120,"Medium Calls","High Calls"))</f>
        <v>Medium Calls</v>
      </c>
      <c r="AA1745" t="str">
        <f>IF(tbl_Customers[[#This Row],[total_eve_charge]]&lt;=15,"Low Charges",
IF(tbl_Customers[[#This Row],[total_eve_charge]]&lt;=20,"Medium Charges","High Charges"))</f>
        <v>Medium Charges</v>
      </c>
      <c r="AB17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5" t="str">
        <f>IF(tbl_Customers[[#This Row],[number_vmail_messages]] = 0, "No Usage", IF(tbl_Customers[[#This Row],[number_vmail_messages]] &lt;= 20, "Low Usage", IF(tbl_Customers[[#This Row],[number_vmail_messages]] &lt;= 40, "Medium Usgae", "High Usage")))</f>
        <v>Low Usage</v>
      </c>
      <c r="AD1745" t="str">
        <f>IF(tbl_Customers[[#This Row],[total_day_minutes]]&lt;=150,"Low Usage", IF(tbl_Customers[[#This Row],[total_day_minutes]]&lt;=200,"Medium Usage", IF(tbl_Customers[[#This Row],[total_day_minutes]]&lt;=250,"High Usage","Very High Usage")))</f>
        <v>Low Usage</v>
      </c>
      <c r="AE1745" t="str">
        <f>IF(tbl_Customers[[#This Row],[total_intl_calls]]&lt;=5,"Low Calls", IF(tbl_Customers[[#This Row],[total_intl_calls]]&lt;=10, "Medium Calls", "High Calls"))</f>
        <v>Low Calls</v>
      </c>
      <c r="AF17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45" s="36" t="str">
        <f>IF(tbl_Customers[[#This Row],[Churn_Risk_Score]]&gt;=10,"High Risk", IF(tbl_Customers[[#This Row],[Churn_Risk_Score]]&gt;=5,"Medium Risk","Low Risk"))</f>
        <v>Low Risk</v>
      </c>
    </row>
    <row r="1746" spans="1:33" x14ac:dyDescent="0.35">
      <c r="A1746">
        <v>1745</v>
      </c>
      <c r="B1746" t="s">
        <v>74</v>
      </c>
      <c r="C1746">
        <v>97</v>
      </c>
      <c r="D1746" t="s">
        <v>21</v>
      </c>
      <c r="E1746" t="s">
        <v>22</v>
      </c>
      <c r="F1746" t="s">
        <v>22</v>
      </c>
      <c r="G1746">
        <v>0</v>
      </c>
      <c r="H1746">
        <v>215.3</v>
      </c>
      <c r="I1746">
        <v>58</v>
      </c>
      <c r="J1746">
        <v>36.6</v>
      </c>
      <c r="K1746">
        <v>242.4</v>
      </c>
      <c r="L1746">
        <v>91</v>
      </c>
      <c r="M1746">
        <v>20.6</v>
      </c>
      <c r="N1746">
        <v>279.8</v>
      </c>
      <c r="O1746">
        <v>105</v>
      </c>
      <c r="P1746">
        <v>12.59</v>
      </c>
      <c r="Q1746">
        <v>12.1</v>
      </c>
      <c r="R1746">
        <v>9</v>
      </c>
      <c r="S1746">
        <v>3.27</v>
      </c>
      <c r="T1746">
        <v>0</v>
      </c>
      <c r="U1746" t="s">
        <v>22</v>
      </c>
      <c r="V1746">
        <f>IF(tbl_Customers[[#This Row],[churn]] = "yes", 1, 0)</f>
        <v>0</v>
      </c>
      <c r="W1746" t="str">
        <f>IF(tbl_Customers[[#This Row],[number_customer_service_calls]] &lt;= 1, "0-1 Calls", IF(tbl_Customers[[#This Row],[number_customer_service_calls]] &lt;= 3, "2-3 Calls", IF(tbl_Customers[[#This Row],[number_customer_service_calls]] &lt;=5, "4-5 Calls", "6+ Calls")))</f>
        <v>0-1 Calls</v>
      </c>
      <c r="X1746" t="str">
        <f>IF(tbl_Customers[[#This Row],[account_length]] &lt;= 50, "0-50", IF(tbl_Customers[[#This Row],[account_length]] &lt;=100, "51-100", IF(tbl_Customers[[#This Row],[account_length]] &lt;= 150, "101-150", "151+")))</f>
        <v>51-100</v>
      </c>
      <c r="Y1746" t="str">
        <f>IF(tbl_Customers[[#This Row],[total_intl_charge]] &lt;= 3, "Low Charges", "High Charges")</f>
        <v>High Charges</v>
      </c>
      <c r="Z1746" t="str">
        <f>IF(tbl_Customers[[#This Row],[total_eve_calls]]&lt;=80,"Low Calls",
IF(tbl_Customers[[#This Row],[total_eve_calls]]&lt;=120,"Medium Calls","High Calls"))</f>
        <v>Medium Calls</v>
      </c>
      <c r="AA1746" t="str">
        <f>IF(tbl_Customers[[#This Row],[total_eve_charge]]&lt;=15,"Low Charges",
IF(tbl_Customers[[#This Row],[total_eve_charge]]&lt;=20,"Medium Charges","High Charges"))</f>
        <v>High Charges</v>
      </c>
      <c r="AB17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6" t="str">
        <f>IF(tbl_Customers[[#This Row],[number_vmail_messages]] = 0, "No Usage", IF(tbl_Customers[[#This Row],[number_vmail_messages]] &lt;= 20, "Low Usage", IF(tbl_Customers[[#This Row],[number_vmail_messages]] &lt;= 40, "Medium Usgae", "High Usage")))</f>
        <v>No Usage</v>
      </c>
      <c r="AD1746" t="str">
        <f>IF(tbl_Customers[[#This Row],[total_day_minutes]]&lt;=150,"Low Usage", IF(tbl_Customers[[#This Row],[total_day_minutes]]&lt;=200,"Medium Usage", IF(tbl_Customers[[#This Row],[total_day_minutes]]&lt;=250,"High Usage","Very High Usage")))</f>
        <v>High Usage</v>
      </c>
      <c r="AE1746" t="str">
        <f>IF(tbl_Customers[[#This Row],[total_intl_calls]]&lt;=5,"Low Calls", IF(tbl_Customers[[#This Row],[total_intl_calls]]&lt;=10, "Medium Calls", "High Calls"))</f>
        <v>Medium Calls</v>
      </c>
      <c r="AF17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46" s="36" t="str">
        <f>IF(tbl_Customers[[#This Row],[Churn_Risk_Score]]&gt;=10,"High Risk", IF(tbl_Customers[[#This Row],[Churn_Risk_Score]]&gt;=5,"Medium Risk","Low Risk"))</f>
        <v>Low Risk</v>
      </c>
    </row>
    <row r="1747" spans="1:33" x14ac:dyDescent="0.35">
      <c r="A1747">
        <v>1746</v>
      </c>
      <c r="B1747" t="s">
        <v>70</v>
      </c>
      <c r="C1747">
        <v>94</v>
      </c>
      <c r="D1747" t="s">
        <v>25</v>
      </c>
      <c r="E1747" t="s">
        <v>22</v>
      </c>
      <c r="F1747" t="s">
        <v>22</v>
      </c>
      <c r="G1747">
        <v>0</v>
      </c>
      <c r="H1747">
        <v>269.2</v>
      </c>
      <c r="I1747">
        <v>104</v>
      </c>
      <c r="J1747">
        <v>45.76</v>
      </c>
      <c r="K1747">
        <v>193.8</v>
      </c>
      <c r="L1747">
        <v>144</v>
      </c>
      <c r="M1747">
        <v>16.47</v>
      </c>
      <c r="N1747">
        <v>257.60000000000002</v>
      </c>
      <c r="O1747">
        <v>61</v>
      </c>
      <c r="P1747">
        <v>11.59</v>
      </c>
      <c r="Q1747">
        <v>8.9</v>
      </c>
      <c r="R1747">
        <v>2</v>
      </c>
      <c r="S1747">
        <v>2.4</v>
      </c>
      <c r="T1747">
        <v>3</v>
      </c>
      <c r="U1747" t="s">
        <v>23</v>
      </c>
      <c r="V1747">
        <f>IF(tbl_Customers[[#This Row],[churn]] = "yes", 1, 0)</f>
        <v>1</v>
      </c>
      <c r="W1747" t="str">
        <f>IF(tbl_Customers[[#This Row],[number_customer_service_calls]] &lt;= 1, "0-1 Calls", IF(tbl_Customers[[#This Row],[number_customer_service_calls]] &lt;= 3, "2-3 Calls", IF(tbl_Customers[[#This Row],[number_customer_service_calls]] &lt;=5, "4-5 Calls", "6+ Calls")))</f>
        <v>2-3 Calls</v>
      </c>
      <c r="X1747" t="str">
        <f>IF(tbl_Customers[[#This Row],[account_length]] &lt;= 50, "0-50", IF(tbl_Customers[[#This Row],[account_length]] &lt;=100, "51-100", IF(tbl_Customers[[#This Row],[account_length]] &lt;= 150, "101-150", "151+")))</f>
        <v>51-100</v>
      </c>
      <c r="Y1747" t="str">
        <f>IF(tbl_Customers[[#This Row],[total_intl_charge]] &lt;= 3, "Low Charges", "High Charges")</f>
        <v>Low Charges</v>
      </c>
      <c r="Z1747" t="str">
        <f>IF(tbl_Customers[[#This Row],[total_eve_calls]]&lt;=80,"Low Calls",
IF(tbl_Customers[[#This Row],[total_eve_calls]]&lt;=120,"Medium Calls","High Calls"))</f>
        <v>High Calls</v>
      </c>
      <c r="AA1747" t="str">
        <f>IF(tbl_Customers[[#This Row],[total_eve_charge]]&lt;=15,"Low Charges",
IF(tbl_Customers[[#This Row],[total_eve_charge]]&lt;=20,"Medium Charges","High Charges"))</f>
        <v>Medium Charges</v>
      </c>
      <c r="AB17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7" t="str">
        <f>IF(tbl_Customers[[#This Row],[number_vmail_messages]] = 0, "No Usage", IF(tbl_Customers[[#This Row],[number_vmail_messages]] &lt;= 20, "Low Usage", IF(tbl_Customers[[#This Row],[number_vmail_messages]] &lt;= 40, "Medium Usgae", "High Usage")))</f>
        <v>No Usage</v>
      </c>
      <c r="AD1747" t="str">
        <f>IF(tbl_Customers[[#This Row],[total_day_minutes]]&lt;=150,"Low Usage", IF(tbl_Customers[[#This Row],[total_day_minutes]]&lt;=200,"Medium Usage", IF(tbl_Customers[[#This Row],[total_day_minutes]]&lt;=250,"High Usage","Very High Usage")))</f>
        <v>Very High Usage</v>
      </c>
      <c r="AE1747" t="str">
        <f>IF(tbl_Customers[[#This Row],[total_intl_calls]]&lt;=5,"Low Calls", IF(tbl_Customers[[#This Row],[total_intl_calls]]&lt;=10, "Medium Calls", "High Calls"))</f>
        <v>Low Calls</v>
      </c>
      <c r="AF17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47" s="36" t="str">
        <f>IF(tbl_Customers[[#This Row],[Churn_Risk_Score]]&gt;=10,"High Risk", IF(tbl_Customers[[#This Row],[Churn_Risk_Score]]&gt;=5,"Medium Risk","Low Risk"))</f>
        <v>Medium Risk</v>
      </c>
    </row>
    <row r="1748" spans="1:33" x14ac:dyDescent="0.35">
      <c r="A1748">
        <v>1747</v>
      </c>
      <c r="B1748" t="s">
        <v>53</v>
      </c>
      <c r="C1748">
        <v>127</v>
      </c>
      <c r="D1748" t="s">
        <v>28</v>
      </c>
      <c r="E1748" t="s">
        <v>22</v>
      </c>
      <c r="F1748" t="s">
        <v>23</v>
      </c>
      <c r="G1748">
        <v>25</v>
      </c>
      <c r="H1748">
        <v>203.8</v>
      </c>
      <c r="I1748">
        <v>118</v>
      </c>
      <c r="J1748">
        <v>34.65</v>
      </c>
      <c r="K1748">
        <v>267.10000000000002</v>
      </c>
      <c r="L1748">
        <v>48</v>
      </c>
      <c r="M1748">
        <v>22.7</v>
      </c>
      <c r="N1748">
        <v>225.1</v>
      </c>
      <c r="O1748">
        <v>105</v>
      </c>
      <c r="P1748">
        <v>10.130000000000001</v>
      </c>
      <c r="Q1748">
        <v>7.3</v>
      </c>
      <c r="R1748">
        <v>5</v>
      </c>
      <c r="S1748">
        <v>1.97</v>
      </c>
      <c r="T1748">
        <v>0</v>
      </c>
      <c r="U1748" t="s">
        <v>22</v>
      </c>
      <c r="V1748">
        <f>IF(tbl_Customers[[#This Row],[churn]] = "yes", 1, 0)</f>
        <v>0</v>
      </c>
      <c r="W1748" t="str">
        <f>IF(tbl_Customers[[#This Row],[number_customer_service_calls]] &lt;= 1, "0-1 Calls", IF(tbl_Customers[[#This Row],[number_customer_service_calls]] &lt;= 3, "2-3 Calls", IF(tbl_Customers[[#This Row],[number_customer_service_calls]] &lt;=5, "4-5 Calls", "6+ Calls")))</f>
        <v>0-1 Calls</v>
      </c>
      <c r="X1748" t="str">
        <f>IF(tbl_Customers[[#This Row],[account_length]] &lt;= 50, "0-50", IF(tbl_Customers[[#This Row],[account_length]] &lt;=100, "51-100", IF(tbl_Customers[[#This Row],[account_length]] &lt;= 150, "101-150", "151+")))</f>
        <v>101-150</v>
      </c>
      <c r="Y1748" t="str">
        <f>IF(tbl_Customers[[#This Row],[total_intl_charge]] &lt;= 3, "Low Charges", "High Charges")</f>
        <v>Low Charges</v>
      </c>
      <c r="Z1748" t="str">
        <f>IF(tbl_Customers[[#This Row],[total_eve_calls]]&lt;=80,"Low Calls",
IF(tbl_Customers[[#This Row],[total_eve_calls]]&lt;=120,"Medium Calls","High Calls"))</f>
        <v>Low Calls</v>
      </c>
      <c r="AA1748" t="str">
        <f>IF(tbl_Customers[[#This Row],[total_eve_charge]]&lt;=15,"Low Charges",
IF(tbl_Customers[[#This Row],[total_eve_charge]]&lt;=20,"Medium Charges","High Charges"))</f>
        <v>High Charges</v>
      </c>
      <c r="AB17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8" t="str">
        <f>IF(tbl_Customers[[#This Row],[number_vmail_messages]] = 0, "No Usage", IF(tbl_Customers[[#This Row],[number_vmail_messages]] &lt;= 20, "Low Usage", IF(tbl_Customers[[#This Row],[number_vmail_messages]] &lt;= 40, "Medium Usgae", "High Usage")))</f>
        <v>Medium Usgae</v>
      </c>
      <c r="AD1748" t="str">
        <f>IF(tbl_Customers[[#This Row],[total_day_minutes]]&lt;=150,"Low Usage", IF(tbl_Customers[[#This Row],[total_day_minutes]]&lt;=200,"Medium Usage", IF(tbl_Customers[[#This Row],[total_day_minutes]]&lt;=250,"High Usage","Very High Usage")))</f>
        <v>High Usage</v>
      </c>
      <c r="AE1748" t="str">
        <f>IF(tbl_Customers[[#This Row],[total_intl_calls]]&lt;=5,"Low Calls", IF(tbl_Customers[[#This Row],[total_intl_calls]]&lt;=10, "Medium Calls", "High Calls"))</f>
        <v>Low Calls</v>
      </c>
      <c r="AF17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48" s="36" t="str">
        <f>IF(tbl_Customers[[#This Row],[Churn_Risk_Score]]&gt;=10,"High Risk", IF(tbl_Customers[[#This Row],[Churn_Risk_Score]]&gt;=5,"Medium Risk","Low Risk"))</f>
        <v>Low Risk</v>
      </c>
    </row>
    <row r="1749" spans="1:33" x14ac:dyDescent="0.35">
      <c r="A1749">
        <v>1748</v>
      </c>
      <c r="B1749" t="s">
        <v>57</v>
      </c>
      <c r="C1749">
        <v>125</v>
      </c>
      <c r="D1749" t="s">
        <v>28</v>
      </c>
      <c r="E1749" t="s">
        <v>22</v>
      </c>
      <c r="F1749" t="s">
        <v>23</v>
      </c>
      <c r="G1749">
        <v>34</v>
      </c>
      <c r="H1749">
        <v>268.39999999999998</v>
      </c>
      <c r="I1749">
        <v>112</v>
      </c>
      <c r="J1749">
        <v>45.63</v>
      </c>
      <c r="K1749">
        <v>222.2</v>
      </c>
      <c r="L1749">
        <v>108</v>
      </c>
      <c r="M1749">
        <v>18.89</v>
      </c>
      <c r="N1749">
        <v>117.6</v>
      </c>
      <c r="O1749">
        <v>102</v>
      </c>
      <c r="P1749">
        <v>5.29</v>
      </c>
      <c r="Q1749">
        <v>10.3</v>
      </c>
      <c r="R1749">
        <v>3</v>
      </c>
      <c r="S1749">
        <v>2.78</v>
      </c>
      <c r="T1749">
        <v>0</v>
      </c>
      <c r="U1749" t="s">
        <v>22</v>
      </c>
      <c r="V1749">
        <f>IF(tbl_Customers[[#This Row],[churn]] = "yes", 1, 0)</f>
        <v>0</v>
      </c>
      <c r="W1749" t="str">
        <f>IF(tbl_Customers[[#This Row],[number_customer_service_calls]] &lt;= 1, "0-1 Calls", IF(tbl_Customers[[#This Row],[number_customer_service_calls]] &lt;= 3, "2-3 Calls", IF(tbl_Customers[[#This Row],[number_customer_service_calls]] &lt;=5, "4-5 Calls", "6+ Calls")))</f>
        <v>0-1 Calls</v>
      </c>
      <c r="X1749" t="str">
        <f>IF(tbl_Customers[[#This Row],[account_length]] &lt;= 50, "0-50", IF(tbl_Customers[[#This Row],[account_length]] &lt;=100, "51-100", IF(tbl_Customers[[#This Row],[account_length]] &lt;= 150, "101-150", "151+")))</f>
        <v>101-150</v>
      </c>
      <c r="Y1749" t="str">
        <f>IF(tbl_Customers[[#This Row],[total_intl_charge]] &lt;= 3, "Low Charges", "High Charges")</f>
        <v>Low Charges</v>
      </c>
      <c r="Z1749" t="str">
        <f>IF(tbl_Customers[[#This Row],[total_eve_calls]]&lt;=80,"Low Calls",
IF(tbl_Customers[[#This Row],[total_eve_calls]]&lt;=120,"Medium Calls","High Calls"))</f>
        <v>Medium Calls</v>
      </c>
      <c r="AA1749" t="str">
        <f>IF(tbl_Customers[[#This Row],[total_eve_charge]]&lt;=15,"Low Charges",
IF(tbl_Customers[[#This Row],[total_eve_charge]]&lt;=20,"Medium Charges","High Charges"))</f>
        <v>Medium Charges</v>
      </c>
      <c r="AB17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9" t="str">
        <f>IF(tbl_Customers[[#This Row],[number_vmail_messages]] = 0, "No Usage", IF(tbl_Customers[[#This Row],[number_vmail_messages]] &lt;= 20, "Low Usage", IF(tbl_Customers[[#This Row],[number_vmail_messages]] &lt;= 40, "Medium Usgae", "High Usage")))</f>
        <v>Medium Usgae</v>
      </c>
      <c r="AD1749" t="str">
        <f>IF(tbl_Customers[[#This Row],[total_day_minutes]]&lt;=150,"Low Usage", IF(tbl_Customers[[#This Row],[total_day_minutes]]&lt;=200,"Medium Usage", IF(tbl_Customers[[#This Row],[total_day_minutes]]&lt;=250,"High Usage","Very High Usage")))</f>
        <v>Very High Usage</v>
      </c>
      <c r="AE1749" t="str">
        <f>IF(tbl_Customers[[#This Row],[total_intl_calls]]&lt;=5,"Low Calls", IF(tbl_Customers[[#This Row],[total_intl_calls]]&lt;=10, "Medium Calls", "High Calls"))</f>
        <v>Low Calls</v>
      </c>
      <c r="AF17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49" s="36" t="str">
        <f>IF(tbl_Customers[[#This Row],[Churn_Risk_Score]]&gt;=10,"High Risk", IF(tbl_Customers[[#This Row],[Churn_Risk_Score]]&gt;=5,"Medium Risk","Low Risk"))</f>
        <v>Low Risk</v>
      </c>
    </row>
    <row r="1750" spans="1:33" x14ac:dyDescent="0.35">
      <c r="A1750">
        <v>1749</v>
      </c>
      <c r="B1750" t="s">
        <v>49</v>
      </c>
      <c r="C1750">
        <v>90</v>
      </c>
      <c r="D1750" t="s">
        <v>21</v>
      </c>
      <c r="E1750" t="s">
        <v>22</v>
      </c>
      <c r="F1750" t="s">
        <v>22</v>
      </c>
      <c r="G1750">
        <v>0</v>
      </c>
      <c r="H1750">
        <v>114.4</v>
      </c>
      <c r="I1750">
        <v>122</v>
      </c>
      <c r="J1750">
        <v>19.45</v>
      </c>
      <c r="K1750">
        <v>127.7</v>
      </c>
      <c r="L1750">
        <v>154</v>
      </c>
      <c r="M1750">
        <v>10.85</v>
      </c>
      <c r="N1750">
        <v>253.1</v>
      </c>
      <c r="O1750">
        <v>109</v>
      </c>
      <c r="P1750">
        <v>11.39</v>
      </c>
      <c r="Q1750">
        <v>10.1</v>
      </c>
      <c r="R1750">
        <v>5</v>
      </c>
      <c r="S1750">
        <v>2.73</v>
      </c>
      <c r="T1750">
        <v>2</v>
      </c>
      <c r="U1750" t="s">
        <v>22</v>
      </c>
      <c r="V1750">
        <f>IF(tbl_Customers[[#This Row],[churn]] = "yes", 1, 0)</f>
        <v>0</v>
      </c>
      <c r="W1750" t="str">
        <f>IF(tbl_Customers[[#This Row],[number_customer_service_calls]] &lt;= 1, "0-1 Calls", IF(tbl_Customers[[#This Row],[number_customer_service_calls]] &lt;= 3, "2-3 Calls", IF(tbl_Customers[[#This Row],[number_customer_service_calls]] &lt;=5, "4-5 Calls", "6+ Calls")))</f>
        <v>2-3 Calls</v>
      </c>
      <c r="X1750" t="str">
        <f>IF(tbl_Customers[[#This Row],[account_length]] &lt;= 50, "0-50", IF(tbl_Customers[[#This Row],[account_length]] &lt;=100, "51-100", IF(tbl_Customers[[#This Row],[account_length]] &lt;= 150, "101-150", "151+")))</f>
        <v>51-100</v>
      </c>
      <c r="Y1750" t="str">
        <f>IF(tbl_Customers[[#This Row],[total_intl_charge]] &lt;= 3, "Low Charges", "High Charges")</f>
        <v>Low Charges</v>
      </c>
      <c r="Z1750" t="str">
        <f>IF(tbl_Customers[[#This Row],[total_eve_calls]]&lt;=80,"Low Calls",
IF(tbl_Customers[[#This Row],[total_eve_calls]]&lt;=120,"Medium Calls","High Calls"))</f>
        <v>High Calls</v>
      </c>
      <c r="AA1750" t="str">
        <f>IF(tbl_Customers[[#This Row],[total_eve_charge]]&lt;=15,"Low Charges",
IF(tbl_Customers[[#This Row],[total_eve_charge]]&lt;=20,"Medium Charges","High Charges"))</f>
        <v>Low Charges</v>
      </c>
      <c r="AB17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0" t="str">
        <f>IF(tbl_Customers[[#This Row],[number_vmail_messages]] = 0, "No Usage", IF(tbl_Customers[[#This Row],[number_vmail_messages]] &lt;= 20, "Low Usage", IF(tbl_Customers[[#This Row],[number_vmail_messages]] &lt;= 40, "Medium Usgae", "High Usage")))</f>
        <v>No Usage</v>
      </c>
      <c r="AD1750" t="str">
        <f>IF(tbl_Customers[[#This Row],[total_day_minutes]]&lt;=150,"Low Usage", IF(tbl_Customers[[#This Row],[total_day_minutes]]&lt;=200,"Medium Usage", IF(tbl_Customers[[#This Row],[total_day_minutes]]&lt;=250,"High Usage","Very High Usage")))</f>
        <v>Low Usage</v>
      </c>
      <c r="AE1750" t="str">
        <f>IF(tbl_Customers[[#This Row],[total_intl_calls]]&lt;=5,"Low Calls", IF(tbl_Customers[[#This Row],[total_intl_calls]]&lt;=10, "Medium Calls", "High Calls"))</f>
        <v>Low Calls</v>
      </c>
      <c r="AF17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50" s="36" t="str">
        <f>IF(tbl_Customers[[#This Row],[Churn_Risk_Score]]&gt;=10,"High Risk", IF(tbl_Customers[[#This Row],[Churn_Risk_Score]]&gt;=5,"Medium Risk","Low Risk"))</f>
        <v>Low Risk</v>
      </c>
    </row>
    <row r="1751" spans="1:33" x14ac:dyDescent="0.35">
      <c r="A1751">
        <v>1750</v>
      </c>
      <c r="B1751" t="s">
        <v>38</v>
      </c>
      <c r="C1751">
        <v>67</v>
      </c>
      <c r="D1751" t="s">
        <v>21</v>
      </c>
      <c r="E1751" t="s">
        <v>22</v>
      </c>
      <c r="F1751" t="s">
        <v>22</v>
      </c>
      <c r="G1751">
        <v>0</v>
      </c>
      <c r="H1751">
        <v>138.9</v>
      </c>
      <c r="I1751">
        <v>65</v>
      </c>
      <c r="J1751">
        <v>23.61</v>
      </c>
      <c r="K1751">
        <v>208.9</v>
      </c>
      <c r="L1751">
        <v>109</v>
      </c>
      <c r="M1751">
        <v>17.760000000000002</v>
      </c>
      <c r="N1751">
        <v>232.4</v>
      </c>
      <c r="O1751">
        <v>82</v>
      </c>
      <c r="P1751">
        <v>10.46</v>
      </c>
      <c r="Q1751">
        <v>9.1999999999999993</v>
      </c>
      <c r="R1751">
        <v>3</v>
      </c>
      <c r="S1751">
        <v>2.48</v>
      </c>
      <c r="T1751">
        <v>2</v>
      </c>
      <c r="U1751" t="s">
        <v>22</v>
      </c>
      <c r="V1751">
        <f>IF(tbl_Customers[[#This Row],[churn]] = "yes", 1, 0)</f>
        <v>0</v>
      </c>
      <c r="W1751" t="str">
        <f>IF(tbl_Customers[[#This Row],[number_customer_service_calls]] &lt;= 1, "0-1 Calls", IF(tbl_Customers[[#This Row],[number_customer_service_calls]] &lt;= 3, "2-3 Calls", IF(tbl_Customers[[#This Row],[number_customer_service_calls]] &lt;=5, "4-5 Calls", "6+ Calls")))</f>
        <v>2-3 Calls</v>
      </c>
      <c r="X1751" t="str">
        <f>IF(tbl_Customers[[#This Row],[account_length]] &lt;= 50, "0-50", IF(tbl_Customers[[#This Row],[account_length]] &lt;=100, "51-100", IF(tbl_Customers[[#This Row],[account_length]] &lt;= 150, "101-150", "151+")))</f>
        <v>51-100</v>
      </c>
      <c r="Y1751" t="str">
        <f>IF(tbl_Customers[[#This Row],[total_intl_charge]] &lt;= 3, "Low Charges", "High Charges")</f>
        <v>Low Charges</v>
      </c>
      <c r="Z1751" t="str">
        <f>IF(tbl_Customers[[#This Row],[total_eve_calls]]&lt;=80,"Low Calls",
IF(tbl_Customers[[#This Row],[total_eve_calls]]&lt;=120,"Medium Calls","High Calls"))</f>
        <v>Medium Calls</v>
      </c>
      <c r="AA1751" t="str">
        <f>IF(tbl_Customers[[#This Row],[total_eve_charge]]&lt;=15,"Low Charges",
IF(tbl_Customers[[#This Row],[total_eve_charge]]&lt;=20,"Medium Charges","High Charges"))</f>
        <v>Medium Charges</v>
      </c>
      <c r="AB17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51" t="str">
        <f>IF(tbl_Customers[[#This Row],[number_vmail_messages]] = 0, "No Usage", IF(tbl_Customers[[#This Row],[number_vmail_messages]] &lt;= 20, "Low Usage", IF(tbl_Customers[[#This Row],[number_vmail_messages]] &lt;= 40, "Medium Usgae", "High Usage")))</f>
        <v>No Usage</v>
      </c>
      <c r="AD1751" t="str">
        <f>IF(tbl_Customers[[#This Row],[total_day_minutes]]&lt;=150,"Low Usage", IF(tbl_Customers[[#This Row],[total_day_minutes]]&lt;=200,"Medium Usage", IF(tbl_Customers[[#This Row],[total_day_minutes]]&lt;=250,"High Usage","Very High Usage")))</f>
        <v>Low Usage</v>
      </c>
      <c r="AE1751" t="str">
        <f>IF(tbl_Customers[[#This Row],[total_intl_calls]]&lt;=5,"Low Calls", IF(tbl_Customers[[#This Row],[total_intl_calls]]&lt;=10, "Medium Calls", "High Calls"))</f>
        <v>Low Calls</v>
      </c>
      <c r="AF17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51" s="36" t="str">
        <f>IF(tbl_Customers[[#This Row],[Churn_Risk_Score]]&gt;=10,"High Risk", IF(tbl_Customers[[#This Row],[Churn_Risk_Score]]&gt;=5,"Medium Risk","Low Risk"))</f>
        <v>Low Risk</v>
      </c>
    </row>
    <row r="1752" spans="1:33" x14ac:dyDescent="0.35">
      <c r="A1752">
        <v>1751</v>
      </c>
      <c r="B1752" t="s">
        <v>24</v>
      </c>
      <c r="C1752">
        <v>113</v>
      </c>
      <c r="D1752" t="s">
        <v>21</v>
      </c>
      <c r="E1752" t="s">
        <v>22</v>
      </c>
      <c r="F1752" t="s">
        <v>22</v>
      </c>
      <c r="G1752">
        <v>0</v>
      </c>
      <c r="H1752">
        <v>186</v>
      </c>
      <c r="I1752">
        <v>55</v>
      </c>
      <c r="J1752">
        <v>31.62</v>
      </c>
      <c r="K1752">
        <v>237.4</v>
      </c>
      <c r="L1752">
        <v>105</v>
      </c>
      <c r="M1752">
        <v>20.18</v>
      </c>
      <c r="N1752">
        <v>148.1</v>
      </c>
      <c r="O1752">
        <v>83</v>
      </c>
      <c r="P1752">
        <v>6.66</v>
      </c>
      <c r="Q1752">
        <v>12.2</v>
      </c>
      <c r="R1752">
        <v>6</v>
      </c>
      <c r="S1752">
        <v>3.29</v>
      </c>
      <c r="T1752">
        <v>1</v>
      </c>
      <c r="U1752" t="s">
        <v>22</v>
      </c>
      <c r="V1752">
        <f>IF(tbl_Customers[[#This Row],[churn]] = "yes", 1, 0)</f>
        <v>0</v>
      </c>
      <c r="W1752" t="str">
        <f>IF(tbl_Customers[[#This Row],[number_customer_service_calls]] &lt;= 1, "0-1 Calls", IF(tbl_Customers[[#This Row],[number_customer_service_calls]] &lt;= 3, "2-3 Calls", IF(tbl_Customers[[#This Row],[number_customer_service_calls]] &lt;=5, "4-5 Calls", "6+ Calls")))</f>
        <v>0-1 Calls</v>
      </c>
      <c r="X1752" t="str">
        <f>IF(tbl_Customers[[#This Row],[account_length]] &lt;= 50, "0-50", IF(tbl_Customers[[#This Row],[account_length]] &lt;=100, "51-100", IF(tbl_Customers[[#This Row],[account_length]] &lt;= 150, "101-150", "151+")))</f>
        <v>101-150</v>
      </c>
      <c r="Y1752" t="str">
        <f>IF(tbl_Customers[[#This Row],[total_intl_charge]] &lt;= 3, "Low Charges", "High Charges")</f>
        <v>High Charges</v>
      </c>
      <c r="Z1752" t="str">
        <f>IF(tbl_Customers[[#This Row],[total_eve_calls]]&lt;=80,"Low Calls",
IF(tbl_Customers[[#This Row],[total_eve_calls]]&lt;=120,"Medium Calls","High Calls"))</f>
        <v>Medium Calls</v>
      </c>
      <c r="AA1752" t="str">
        <f>IF(tbl_Customers[[#This Row],[total_eve_charge]]&lt;=15,"Low Charges",
IF(tbl_Customers[[#This Row],[total_eve_charge]]&lt;=20,"Medium Charges","High Charges"))</f>
        <v>High Charges</v>
      </c>
      <c r="AB17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2" t="str">
        <f>IF(tbl_Customers[[#This Row],[number_vmail_messages]] = 0, "No Usage", IF(tbl_Customers[[#This Row],[number_vmail_messages]] &lt;= 20, "Low Usage", IF(tbl_Customers[[#This Row],[number_vmail_messages]] &lt;= 40, "Medium Usgae", "High Usage")))</f>
        <v>No Usage</v>
      </c>
      <c r="AD1752" t="str">
        <f>IF(tbl_Customers[[#This Row],[total_day_minutes]]&lt;=150,"Low Usage", IF(tbl_Customers[[#This Row],[total_day_minutes]]&lt;=200,"Medium Usage", IF(tbl_Customers[[#This Row],[total_day_minutes]]&lt;=250,"High Usage","Very High Usage")))</f>
        <v>Medium Usage</v>
      </c>
      <c r="AE1752" t="str">
        <f>IF(tbl_Customers[[#This Row],[total_intl_calls]]&lt;=5,"Low Calls", IF(tbl_Customers[[#This Row],[total_intl_calls]]&lt;=10, "Medium Calls", "High Calls"))</f>
        <v>Medium Calls</v>
      </c>
      <c r="AF17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52" s="36" t="str">
        <f>IF(tbl_Customers[[#This Row],[Churn_Risk_Score]]&gt;=10,"High Risk", IF(tbl_Customers[[#This Row],[Churn_Risk_Score]]&gt;=5,"Medium Risk","Low Risk"))</f>
        <v>Low Risk</v>
      </c>
    </row>
    <row r="1753" spans="1:33" x14ac:dyDescent="0.35">
      <c r="A1753">
        <v>1752</v>
      </c>
      <c r="B1753" t="s">
        <v>71</v>
      </c>
      <c r="C1753">
        <v>121</v>
      </c>
      <c r="D1753" t="s">
        <v>28</v>
      </c>
      <c r="E1753" t="s">
        <v>22</v>
      </c>
      <c r="F1753" t="s">
        <v>23</v>
      </c>
      <c r="G1753">
        <v>26</v>
      </c>
      <c r="H1753">
        <v>170.4</v>
      </c>
      <c r="I1753">
        <v>91</v>
      </c>
      <c r="J1753">
        <v>28.97</v>
      </c>
      <c r="K1753">
        <v>254.5</v>
      </c>
      <c r="L1753">
        <v>90</v>
      </c>
      <c r="M1753">
        <v>21.63</v>
      </c>
      <c r="N1753">
        <v>219.6</v>
      </c>
      <c r="O1753">
        <v>122</v>
      </c>
      <c r="P1753">
        <v>9.8800000000000008</v>
      </c>
      <c r="Q1753">
        <v>15.1</v>
      </c>
      <c r="R1753">
        <v>5</v>
      </c>
      <c r="S1753">
        <v>4.08</v>
      </c>
      <c r="T1753">
        <v>0</v>
      </c>
      <c r="U1753" t="s">
        <v>22</v>
      </c>
      <c r="V1753">
        <f>IF(tbl_Customers[[#This Row],[churn]] = "yes", 1, 0)</f>
        <v>0</v>
      </c>
      <c r="W1753" t="str">
        <f>IF(tbl_Customers[[#This Row],[number_customer_service_calls]] &lt;= 1, "0-1 Calls", IF(tbl_Customers[[#This Row],[number_customer_service_calls]] &lt;= 3, "2-3 Calls", IF(tbl_Customers[[#This Row],[number_customer_service_calls]] &lt;=5, "4-5 Calls", "6+ Calls")))</f>
        <v>0-1 Calls</v>
      </c>
      <c r="X1753" t="str">
        <f>IF(tbl_Customers[[#This Row],[account_length]] &lt;= 50, "0-50", IF(tbl_Customers[[#This Row],[account_length]] &lt;=100, "51-100", IF(tbl_Customers[[#This Row],[account_length]] &lt;= 150, "101-150", "151+")))</f>
        <v>101-150</v>
      </c>
      <c r="Y1753" t="str">
        <f>IF(tbl_Customers[[#This Row],[total_intl_charge]] &lt;= 3, "Low Charges", "High Charges")</f>
        <v>High Charges</v>
      </c>
      <c r="Z1753" t="str">
        <f>IF(tbl_Customers[[#This Row],[total_eve_calls]]&lt;=80,"Low Calls",
IF(tbl_Customers[[#This Row],[total_eve_calls]]&lt;=120,"Medium Calls","High Calls"))</f>
        <v>Medium Calls</v>
      </c>
      <c r="AA1753" t="str">
        <f>IF(tbl_Customers[[#This Row],[total_eve_charge]]&lt;=15,"Low Charges",
IF(tbl_Customers[[#This Row],[total_eve_charge]]&lt;=20,"Medium Charges","High Charges"))</f>
        <v>High Charges</v>
      </c>
      <c r="AB17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3" t="str">
        <f>IF(tbl_Customers[[#This Row],[number_vmail_messages]] = 0, "No Usage", IF(tbl_Customers[[#This Row],[number_vmail_messages]] &lt;= 20, "Low Usage", IF(tbl_Customers[[#This Row],[number_vmail_messages]] &lt;= 40, "Medium Usgae", "High Usage")))</f>
        <v>Medium Usgae</v>
      </c>
      <c r="AD1753" t="str">
        <f>IF(tbl_Customers[[#This Row],[total_day_minutes]]&lt;=150,"Low Usage", IF(tbl_Customers[[#This Row],[total_day_minutes]]&lt;=200,"Medium Usage", IF(tbl_Customers[[#This Row],[total_day_minutes]]&lt;=250,"High Usage","Very High Usage")))</f>
        <v>Medium Usage</v>
      </c>
      <c r="AE1753" t="str">
        <f>IF(tbl_Customers[[#This Row],[total_intl_calls]]&lt;=5,"Low Calls", IF(tbl_Customers[[#This Row],[total_intl_calls]]&lt;=10, "Medium Calls", "High Calls"))</f>
        <v>Low Calls</v>
      </c>
      <c r="AF17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53" s="36" t="str">
        <f>IF(tbl_Customers[[#This Row],[Churn_Risk_Score]]&gt;=10,"High Risk", IF(tbl_Customers[[#This Row],[Churn_Risk_Score]]&gt;=5,"Medium Risk","Low Risk"))</f>
        <v>Low Risk</v>
      </c>
    </row>
    <row r="1754" spans="1:33" x14ac:dyDescent="0.35">
      <c r="A1754">
        <v>1753</v>
      </c>
      <c r="B1754" t="s">
        <v>63</v>
      </c>
      <c r="C1754">
        <v>93</v>
      </c>
      <c r="D1754" t="s">
        <v>25</v>
      </c>
      <c r="E1754" t="s">
        <v>22</v>
      </c>
      <c r="F1754" t="s">
        <v>22</v>
      </c>
      <c r="G1754">
        <v>0</v>
      </c>
      <c r="H1754">
        <v>164.5</v>
      </c>
      <c r="I1754">
        <v>95</v>
      </c>
      <c r="J1754">
        <v>27.97</v>
      </c>
      <c r="K1754">
        <v>230.9</v>
      </c>
      <c r="L1754">
        <v>87</v>
      </c>
      <c r="M1754">
        <v>19.63</v>
      </c>
      <c r="N1754">
        <v>149.9</v>
      </c>
      <c r="O1754">
        <v>91</v>
      </c>
      <c r="P1754">
        <v>6.75</v>
      </c>
      <c r="Q1754">
        <v>9.9</v>
      </c>
      <c r="R1754">
        <v>3</v>
      </c>
      <c r="S1754">
        <v>2.67</v>
      </c>
      <c r="T1754">
        <v>4</v>
      </c>
      <c r="U1754" t="s">
        <v>22</v>
      </c>
      <c r="V1754">
        <f>IF(tbl_Customers[[#This Row],[churn]] = "yes", 1, 0)</f>
        <v>0</v>
      </c>
      <c r="W1754" t="str">
        <f>IF(tbl_Customers[[#This Row],[number_customer_service_calls]] &lt;= 1, "0-1 Calls", IF(tbl_Customers[[#This Row],[number_customer_service_calls]] &lt;= 3, "2-3 Calls", IF(tbl_Customers[[#This Row],[number_customer_service_calls]] &lt;=5, "4-5 Calls", "6+ Calls")))</f>
        <v>4-5 Calls</v>
      </c>
      <c r="X1754" t="str">
        <f>IF(tbl_Customers[[#This Row],[account_length]] &lt;= 50, "0-50", IF(tbl_Customers[[#This Row],[account_length]] &lt;=100, "51-100", IF(tbl_Customers[[#This Row],[account_length]] &lt;= 150, "101-150", "151+")))</f>
        <v>51-100</v>
      </c>
      <c r="Y1754" t="str">
        <f>IF(tbl_Customers[[#This Row],[total_intl_charge]] &lt;= 3, "Low Charges", "High Charges")</f>
        <v>Low Charges</v>
      </c>
      <c r="Z1754" t="str">
        <f>IF(tbl_Customers[[#This Row],[total_eve_calls]]&lt;=80,"Low Calls",
IF(tbl_Customers[[#This Row],[total_eve_calls]]&lt;=120,"Medium Calls","High Calls"))</f>
        <v>Medium Calls</v>
      </c>
      <c r="AA1754" t="str">
        <f>IF(tbl_Customers[[#This Row],[total_eve_charge]]&lt;=15,"Low Charges",
IF(tbl_Customers[[#This Row],[total_eve_charge]]&lt;=20,"Medium Charges","High Charges"))</f>
        <v>Medium Charges</v>
      </c>
      <c r="AB17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54" t="str">
        <f>IF(tbl_Customers[[#This Row],[number_vmail_messages]] = 0, "No Usage", IF(tbl_Customers[[#This Row],[number_vmail_messages]] &lt;= 20, "Low Usage", IF(tbl_Customers[[#This Row],[number_vmail_messages]] &lt;= 40, "Medium Usgae", "High Usage")))</f>
        <v>No Usage</v>
      </c>
      <c r="AD1754" t="str">
        <f>IF(tbl_Customers[[#This Row],[total_day_minutes]]&lt;=150,"Low Usage", IF(tbl_Customers[[#This Row],[total_day_minutes]]&lt;=200,"Medium Usage", IF(tbl_Customers[[#This Row],[total_day_minutes]]&lt;=250,"High Usage","Very High Usage")))</f>
        <v>Medium Usage</v>
      </c>
      <c r="AE1754" t="str">
        <f>IF(tbl_Customers[[#This Row],[total_intl_calls]]&lt;=5,"Low Calls", IF(tbl_Customers[[#This Row],[total_intl_calls]]&lt;=10, "Medium Calls", "High Calls"))</f>
        <v>Low Calls</v>
      </c>
      <c r="AF17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54" s="36" t="str">
        <f>IF(tbl_Customers[[#This Row],[Churn_Risk_Score]]&gt;=10,"High Risk", IF(tbl_Customers[[#This Row],[Churn_Risk_Score]]&gt;=5,"Medium Risk","Low Risk"))</f>
        <v>Medium Risk</v>
      </c>
    </row>
    <row r="1755" spans="1:33" x14ac:dyDescent="0.35">
      <c r="A1755">
        <v>1754</v>
      </c>
      <c r="B1755" t="s">
        <v>63</v>
      </c>
      <c r="C1755">
        <v>121</v>
      </c>
      <c r="D1755" t="s">
        <v>25</v>
      </c>
      <c r="E1755" t="s">
        <v>22</v>
      </c>
      <c r="F1755" t="s">
        <v>22</v>
      </c>
      <c r="G1755">
        <v>0</v>
      </c>
      <c r="H1755">
        <v>168.6</v>
      </c>
      <c r="I1755">
        <v>121</v>
      </c>
      <c r="J1755">
        <v>28.66</v>
      </c>
      <c r="K1755">
        <v>168.6</v>
      </c>
      <c r="L1755">
        <v>94</v>
      </c>
      <c r="M1755">
        <v>14.33</v>
      </c>
      <c r="N1755">
        <v>95.3</v>
      </c>
      <c r="O1755">
        <v>59</v>
      </c>
      <c r="P1755">
        <v>4.29</v>
      </c>
      <c r="Q1755">
        <v>12.3</v>
      </c>
      <c r="R1755">
        <v>4</v>
      </c>
      <c r="S1755">
        <v>3.32</v>
      </c>
      <c r="T1755">
        <v>1</v>
      </c>
      <c r="U1755" t="s">
        <v>22</v>
      </c>
      <c r="V1755">
        <f>IF(tbl_Customers[[#This Row],[churn]] = "yes", 1, 0)</f>
        <v>0</v>
      </c>
      <c r="W1755" t="str">
        <f>IF(tbl_Customers[[#This Row],[number_customer_service_calls]] &lt;= 1, "0-1 Calls", IF(tbl_Customers[[#This Row],[number_customer_service_calls]] &lt;= 3, "2-3 Calls", IF(tbl_Customers[[#This Row],[number_customer_service_calls]] &lt;=5, "4-5 Calls", "6+ Calls")))</f>
        <v>0-1 Calls</v>
      </c>
      <c r="X1755" t="str">
        <f>IF(tbl_Customers[[#This Row],[account_length]] &lt;= 50, "0-50", IF(tbl_Customers[[#This Row],[account_length]] &lt;=100, "51-100", IF(tbl_Customers[[#This Row],[account_length]] &lt;= 150, "101-150", "151+")))</f>
        <v>101-150</v>
      </c>
      <c r="Y1755" t="str">
        <f>IF(tbl_Customers[[#This Row],[total_intl_charge]] &lt;= 3, "Low Charges", "High Charges")</f>
        <v>High Charges</v>
      </c>
      <c r="Z1755" t="str">
        <f>IF(tbl_Customers[[#This Row],[total_eve_calls]]&lt;=80,"Low Calls",
IF(tbl_Customers[[#This Row],[total_eve_calls]]&lt;=120,"Medium Calls","High Calls"))</f>
        <v>Medium Calls</v>
      </c>
      <c r="AA1755" t="str">
        <f>IF(tbl_Customers[[#This Row],[total_eve_charge]]&lt;=15,"Low Charges",
IF(tbl_Customers[[#This Row],[total_eve_charge]]&lt;=20,"Medium Charges","High Charges"))</f>
        <v>Low Charges</v>
      </c>
      <c r="AB17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5" t="str">
        <f>IF(tbl_Customers[[#This Row],[number_vmail_messages]] = 0, "No Usage", IF(tbl_Customers[[#This Row],[number_vmail_messages]] &lt;= 20, "Low Usage", IF(tbl_Customers[[#This Row],[number_vmail_messages]] &lt;= 40, "Medium Usgae", "High Usage")))</f>
        <v>No Usage</v>
      </c>
      <c r="AD1755" t="str">
        <f>IF(tbl_Customers[[#This Row],[total_day_minutes]]&lt;=150,"Low Usage", IF(tbl_Customers[[#This Row],[total_day_minutes]]&lt;=200,"Medium Usage", IF(tbl_Customers[[#This Row],[total_day_minutes]]&lt;=250,"High Usage","Very High Usage")))</f>
        <v>Medium Usage</v>
      </c>
      <c r="AE1755" t="str">
        <f>IF(tbl_Customers[[#This Row],[total_intl_calls]]&lt;=5,"Low Calls", IF(tbl_Customers[[#This Row],[total_intl_calls]]&lt;=10, "Medium Calls", "High Calls"))</f>
        <v>Low Calls</v>
      </c>
      <c r="AF17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55" s="36" t="str">
        <f>IF(tbl_Customers[[#This Row],[Churn_Risk_Score]]&gt;=10,"High Risk", IF(tbl_Customers[[#This Row],[Churn_Risk_Score]]&gt;=5,"Medium Risk","Low Risk"))</f>
        <v>Low Risk</v>
      </c>
    </row>
    <row r="1756" spans="1:33" x14ac:dyDescent="0.35">
      <c r="A1756">
        <v>1755</v>
      </c>
      <c r="B1756" t="s">
        <v>52</v>
      </c>
      <c r="C1756">
        <v>53</v>
      </c>
      <c r="D1756" t="s">
        <v>25</v>
      </c>
      <c r="E1756" t="s">
        <v>22</v>
      </c>
      <c r="F1756" t="s">
        <v>22</v>
      </c>
      <c r="G1756">
        <v>0</v>
      </c>
      <c r="H1756">
        <v>261.2</v>
      </c>
      <c r="I1756">
        <v>119</v>
      </c>
      <c r="J1756">
        <v>44.4</v>
      </c>
      <c r="K1756">
        <v>250.8</v>
      </c>
      <c r="L1756">
        <v>105</v>
      </c>
      <c r="M1756">
        <v>21.32</v>
      </c>
      <c r="N1756">
        <v>176</v>
      </c>
      <c r="O1756">
        <v>112</v>
      </c>
      <c r="P1756">
        <v>7.92</v>
      </c>
      <c r="Q1756">
        <v>9.8000000000000007</v>
      </c>
      <c r="R1756">
        <v>2</v>
      </c>
      <c r="S1756">
        <v>2.65</v>
      </c>
      <c r="T1756">
        <v>0</v>
      </c>
      <c r="U1756" t="s">
        <v>23</v>
      </c>
      <c r="V1756">
        <f>IF(tbl_Customers[[#This Row],[churn]] = "yes", 1, 0)</f>
        <v>1</v>
      </c>
      <c r="W1756" t="str">
        <f>IF(tbl_Customers[[#This Row],[number_customer_service_calls]] &lt;= 1, "0-1 Calls", IF(tbl_Customers[[#This Row],[number_customer_service_calls]] &lt;= 3, "2-3 Calls", IF(tbl_Customers[[#This Row],[number_customer_service_calls]] &lt;=5, "4-5 Calls", "6+ Calls")))</f>
        <v>0-1 Calls</v>
      </c>
      <c r="X1756" t="str">
        <f>IF(tbl_Customers[[#This Row],[account_length]] &lt;= 50, "0-50", IF(tbl_Customers[[#This Row],[account_length]] &lt;=100, "51-100", IF(tbl_Customers[[#This Row],[account_length]] &lt;= 150, "101-150", "151+")))</f>
        <v>51-100</v>
      </c>
      <c r="Y1756" t="str">
        <f>IF(tbl_Customers[[#This Row],[total_intl_charge]] &lt;= 3, "Low Charges", "High Charges")</f>
        <v>Low Charges</v>
      </c>
      <c r="Z1756" t="str">
        <f>IF(tbl_Customers[[#This Row],[total_eve_calls]]&lt;=80,"Low Calls",
IF(tbl_Customers[[#This Row],[total_eve_calls]]&lt;=120,"Medium Calls","High Calls"))</f>
        <v>Medium Calls</v>
      </c>
      <c r="AA1756" t="str">
        <f>IF(tbl_Customers[[#This Row],[total_eve_charge]]&lt;=15,"Low Charges",
IF(tbl_Customers[[#This Row],[total_eve_charge]]&lt;=20,"Medium Charges","High Charges"))</f>
        <v>High Charges</v>
      </c>
      <c r="AB17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6" t="str">
        <f>IF(tbl_Customers[[#This Row],[number_vmail_messages]] = 0, "No Usage", IF(tbl_Customers[[#This Row],[number_vmail_messages]] &lt;= 20, "Low Usage", IF(tbl_Customers[[#This Row],[number_vmail_messages]] &lt;= 40, "Medium Usgae", "High Usage")))</f>
        <v>No Usage</v>
      </c>
      <c r="AD1756" t="str">
        <f>IF(tbl_Customers[[#This Row],[total_day_minutes]]&lt;=150,"Low Usage", IF(tbl_Customers[[#This Row],[total_day_minutes]]&lt;=200,"Medium Usage", IF(tbl_Customers[[#This Row],[total_day_minutes]]&lt;=250,"High Usage","Very High Usage")))</f>
        <v>Very High Usage</v>
      </c>
      <c r="AE1756" t="str">
        <f>IF(tbl_Customers[[#This Row],[total_intl_calls]]&lt;=5,"Low Calls", IF(tbl_Customers[[#This Row],[total_intl_calls]]&lt;=10, "Medium Calls", "High Calls"))</f>
        <v>Low Calls</v>
      </c>
      <c r="AF17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56" s="36" t="str">
        <f>IF(tbl_Customers[[#This Row],[Churn_Risk_Score]]&gt;=10,"High Risk", IF(tbl_Customers[[#This Row],[Churn_Risk_Score]]&gt;=5,"Medium Risk","Low Risk"))</f>
        <v>Medium Risk</v>
      </c>
    </row>
    <row r="1757" spans="1:33" x14ac:dyDescent="0.35">
      <c r="A1757">
        <v>1756</v>
      </c>
      <c r="B1757" t="s">
        <v>33</v>
      </c>
      <c r="C1757">
        <v>75</v>
      </c>
      <c r="D1757" t="s">
        <v>21</v>
      </c>
      <c r="E1757" t="s">
        <v>22</v>
      </c>
      <c r="F1757" t="s">
        <v>22</v>
      </c>
      <c r="G1757">
        <v>0</v>
      </c>
      <c r="H1757">
        <v>190.5</v>
      </c>
      <c r="I1757">
        <v>91</v>
      </c>
      <c r="J1757">
        <v>32.39</v>
      </c>
      <c r="K1757">
        <v>178.4</v>
      </c>
      <c r="L1757">
        <v>75</v>
      </c>
      <c r="M1757">
        <v>15.16</v>
      </c>
      <c r="N1757">
        <v>162.4</v>
      </c>
      <c r="O1757">
        <v>113</v>
      </c>
      <c r="P1757">
        <v>7.31</v>
      </c>
      <c r="Q1757">
        <v>13.1</v>
      </c>
      <c r="R1757">
        <v>5</v>
      </c>
      <c r="S1757">
        <v>3.54</v>
      </c>
      <c r="T1757">
        <v>1</v>
      </c>
      <c r="U1757" t="s">
        <v>22</v>
      </c>
      <c r="V1757">
        <f>IF(tbl_Customers[[#This Row],[churn]] = "yes", 1, 0)</f>
        <v>0</v>
      </c>
      <c r="W1757" t="str">
        <f>IF(tbl_Customers[[#This Row],[number_customer_service_calls]] &lt;= 1, "0-1 Calls", IF(tbl_Customers[[#This Row],[number_customer_service_calls]] &lt;= 3, "2-3 Calls", IF(tbl_Customers[[#This Row],[number_customer_service_calls]] &lt;=5, "4-5 Calls", "6+ Calls")))</f>
        <v>0-1 Calls</v>
      </c>
      <c r="X1757" t="str">
        <f>IF(tbl_Customers[[#This Row],[account_length]] &lt;= 50, "0-50", IF(tbl_Customers[[#This Row],[account_length]] &lt;=100, "51-100", IF(tbl_Customers[[#This Row],[account_length]] &lt;= 150, "101-150", "151+")))</f>
        <v>51-100</v>
      </c>
      <c r="Y1757" t="str">
        <f>IF(tbl_Customers[[#This Row],[total_intl_charge]] &lt;= 3, "Low Charges", "High Charges")</f>
        <v>High Charges</v>
      </c>
      <c r="Z1757" t="str">
        <f>IF(tbl_Customers[[#This Row],[total_eve_calls]]&lt;=80,"Low Calls",
IF(tbl_Customers[[#This Row],[total_eve_calls]]&lt;=120,"Medium Calls","High Calls"))</f>
        <v>Low Calls</v>
      </c>
      <c r="AA1757" t="str">
        <f>IF(tbl_Customers[[#This Row],[total_eve_charge]]&lt;=15,"Low Charges",
IF(tbl_Customers[[#This Row],[total_eve_charge]]&lt;=20,"Medium Charges","High Charges"))</f>
        <v>Medium Charges</v>
      </c>
      <c r="AB17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7" t="str">
        <f>IF(tbl_Customers[[#This Row],[number_vmail_messages]] = 0, "No Usage", IF(tbl_Customers[[#This Row],[number_vmail_messages]] &lt;= 20, "Low Usage", IF(tbl_Customers[[#This Row],[number_vmail_messages]] &lt;= 40, "Medium Usgae", "High Usage")))</f>
        <v>No Usage</v>
      </c>
      <c r="AD1757" t="str">
        <f>IF(tbl_Customers[[#This Row],[total_day_minutes]]&lt;=150,"Low Usage", IF(tbl_Customers[[#This Row],[total_day_minutes]]&lt;=200,"Medium Usage", IF(tbl_Customers[[#This Row],[total_day_minutes]]&lt;=250,"High Usage","Very High Usage")))</f>
        <v>Medium Usage</v>
      </c>
      <c r="AE1757" t="str">
        <f>IF(tbl_Customers[[#This Row],[total_intl_calls]]&lt;=5,"Low Calls", IF(tbl_Customers[[#This Row],[total_intl_calls]]&lt;=10, "Medium Calls", "High Calls"))</f>
        <v>Low Calls</v>
      </c>
      <c r="AF17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57" s="36" t="str">
        <f>IF(tbl_Customers[[#This Row],[Churn_Risk_Score]]&gt;=10,"High Risk", IF(tbl_Customers[[#This Row],[Churn_Risk_Score]]&gt;=5,"Medium Risk","Low Risk"))</f>
        <v>Low Risk</v>
      </c>
    </row>
    <row r="1758" spans="1:33" x14ac:dyDescent="0.35">
      <c r="A1758">
        <v>1757</v>
      </c>
      <c r="B1758" t="s">
        <v>47</v>
      </c>
      <c r="C1758">
        <v>132</v>
      </c>
      <c r="D1758" t="s">
        <v>28</v>
      </c>
      <c r="E1758" t="s">
        <v>22</v>
      </c>
      <c r="F1758" t="s">
        <v>22</v>
      </c>
      <c r="G1758">
        <v>0</v>
      </c>
      <c r="H1758">
        <v>181.1</v>
      </c>
      <c r="I1758">
        <v>121</v>
      </c>
      <c r="J1758">
        <v>30.79</v>
      </c>
      <c r="K1758">
        <v>314.39999999999998</v>
      </c>
      <c r="L1758">
        <v>109</v>
      </c>
      <c r="M1758">
        <v>26.72</v>
      </c>
      <c r="N1758">
        <v>246.7</v>
      </c>
      <c r="O1758">
        <v>81</v>
      </c>
      <c r="P1758">
        <v>11.1</v>
      </c>
      <c r="Q1758">
        <v>4.2</v>
      </c>
      <c r="R1758">
        <v>9</v>
      </c>
      <c r="S1758">
        <v>1.1299999999999999</v>
      </c>
      <c r="T1758">
        <v>2</v>
      </c>
      <c r="U1758" t="s">
        <v>22</v>
      </c>
      <c r="V1758">
        <f>IF(tbl_Customers[[#This Row],[churn]] = "yes", 1, 0)</f>
        <v>0</v>
      </c>
      <c r="W1758" t="str">
        <f>IF(tbl_Customers[[#This Row],[number_customer_service_calls]] &lt;= 1, "0-1 Calls", IF(tbl_Customers[[#This Row],[number_customer_service_calls]] &lt;= 3, "2-3 Calls", IF(tbl_Customers[[#This Row],[number_customer_service_calls]] &lt;=5, "4-5 Calls", "6+ Calls")))</f>
        <v>2-3 Calls</v>
      </c>
      <c r="X1758" t="str">
        <f>IF(tbl_Customers[[#This Row],[account_length]] &lt;= 50, "0-50", IF(tbl_Customers[[#This Row],[account_length]] &lt;=100, "51-100", IF(tbl_Customers[[#This Row],[account_length]] &lt;= 150, "101-150", "151+")))</f>
        <v>101-150</v>
      </c>
      <c r="Y1758" t="str">
        <f>IF(tbl_Customers[[#This Row],[total_intl_charge]] &lt;= 3, "Low Charges", "High Charges")</f>
        <v>Low Charges</v>
      </c>
      <c r="Z1758" t="str">
        <f>IF(tbl_Customers[[#This Row],[total_eve_calls]]&lt;=80,"Low Calls",
IF(tbl_Customers[[#This Row],[total_eve_calls]]&lt;=120,"Medium Calls","High Calls"))</f>
        <v>Medium Calls</v>
      </c>
      <c r="AA1758" t="str">
        <f>IF(tbl_Customers[[#This Row],[total_eve_charge]]&lt;=15,"Low Charges",
IF(tbl_Customers[[#This Row],[total_eve_charge]]&lt;=20,"Medium Charges","High Charges"))</f>
        <v>High Charges</v>
      </c>
      <c r="AB17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8" t="str">
        <f>IF(tbl_Customers[[#This Row],[number_vmail_messages]] = 0, "No Usage", IF(tbl_Customers[[#This Row],[number_vmail_messages]] &lt;= 20, "Low Usage", IF(tbl_Customers[[#This Row],[number_vmail_messages]] &lt;= 40, "Medium Usgae", "High Usage")))</f>
        <v>No Usage</v>
      </c>
      <c r="AD1758" t="str">
        <f>IF(tbl_Customers[[#This Row],[total_day_minutes]]&lt;=150,"Low Usage", IF(tbl_Customers[[#This Row],[total_day_minutes]]&lt;=200,"Medium Usage", IF(tbl_Customers[[#This Row],[total_day_minutes]]&lt;=250,"High Usage","Very High Usage")))</f>
        <v>Medium Usage</v>
      </c>
      <c r="AE1758" t="str">
        <f>IF(tbl_Customers[[#This Row],[total_intl_calls]]&lt;=5,"Low Calls", IF(tbl_Customers[[#This Row],[total_intl_calls]]&lt;=10, "Medium Calls", "High Calls"))</f>
        <v>Medium Calls</v>
      </c>
      <c r="AF17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58" s="36" t="str">
        <f>IF(tbl_Customers[[#This Row],[Churn_Risk_Score]]&gt;=10,"High Risk", IF(tbl_Customers[[#This Row],[Churn_Risk_Score]]&gt;=5,"Medium Risk","Low Risk"))</f>
        <v>Low Risk</v>
      </c>
    </row>
    <row r="1759" spans="1:33" x14ac:dyDescent="0.35">
      <c r="A1759">
        <v>1758</v>
      </c>
      <c r="B1759" t="s">
        <v>51</v>
      </c>
      <c r="C1759">
        <v>162</v>
      </c>
      <c r="D1759" t="s">
        <v>25</v>
      </c>
      <c r="E1759" t="s">
        <v>22</v>
      </c>
      <c r="F1759" t="s">
        <v>22</v>
      </c>
      <c r="G1759">
        <v>0</v>
      </c>
      <c r="H1759">
        <v>177.1</v>
      </c>
      <c r="I1759">
        <v>131</v>
      </c>
      <c r="J1759">
        <v>30.11</v>
      </c>
      <c r="K1759">
        <v>114.7</v>
      </c>
      <c r="L1759">
        <v>122</v>
      </c>
      <c r="M1759">
        <v>9.75</v>
      </c>
      <c r="N1759">
        <v>153.6</v>
      </c>
      <c r="O1759">
        <v>88</v>
      </c>
      <c r="P1759">
        <v>6.91</v>
      </c>
      <c r="Q1759">
        <v>6.5</v>
      </c>
      <c r="R1759">
        <v>6</v>
      </c>
      <c r="S1759">
        <v>1.76</v>
      </c>
      <c r="T1759">
        <v>3</v>
      </c>
      <c r="U1759" t="s">
        <v>22</v>
      </c>
      <c r="V1759">
        <f>IF(tbl_Customers[[#This Row],[churn]] = "yes", 1, 0)</f>
        <v>0</v>
      </c>
      <c r="W1759" t="str">
        <f>IF(tbl_Customers[[#This Row],[number_customer_service_calls]] &lt;= 1, "0-1 Calls", IF(tbl_Customers[[#This Row],[number_customer_service_calls]] &lt;= 3, "2-3 Calls", IF(tbl_Customers[[#This Row],[number_customer_service_calls]] &lt;=5, "4-5 Calls", "6+ Calls")))</f>
        <v>2-3 Calls</v>
      </c>
      <c r="X1759" t="str">
        <f>IF(tbl_Customers[[#This Row],[account_length]] &lt;= 50, "0-50", IF(tbl_Customers[[#This Row],[account_length]] &lt;=100, "51-100", IF(tbl_Customers[[#This Row],[account_length]] &lt;= 150, "101-150", "151+")))</f>
        <v>151+</v>
      </c>
      <c r="Y1759" t="str">
        <f>IF(tbl_Customers[[#This Row],[total_intl_charge]] &lt;= 3, "Low Charges", "High Charges")</f>
        <v>Low Charges</v>
      </c>
      <c r="Z1759" t="str">
        <f>IF(tbl_Customers[[#This Row],[total_eve_calls]]&lt;=80,"Low Calls",
IF(tbl_Customers[[#This Row],[total_eve_calls]]&lt;=120,"Medium Calls","High Calls"))</f>
        <v>High Calls</v>
      </c>
      <c r="AA1759" t="str">
        <f>IF(tbl_Customers[[#This Row],[total_eve_charge]]&lt;=15,"Low Charges",
IF(tbl_Customers[[#This Row],[total_eve_charge]]&lt;=20,"Medium Charges","High Charges"))</f>
        <v>Low Charges</v>
      </c>
      <c r="AB17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59" t="str">
        <f>IF(tbl_Customers[[#This Row],[number_vmail_messages]] = 0, "No Usage", IF(tbl_Customers[[#This Row],[number_vmail_messages]] &lt;= 20, "Low Usage", IF(tbl_Customers[[#This Row],[number_vmail_messages]] &lt;= 40, "Medium Usgae", "High Usage")))</f>
        <v>No Usage</v>
      </c>
      <c r="AD1759" t="str">
        <f>IF(tbl_Customers[[#This Row],[total_day_minutes]]&lt;=150,"Low Usage", IF(tbl_Customers[[#This Row],[total_day_minutes]]&lt;=200,"Medium Usage", IF(tbl_Customers[[#This Row],[total_day_minutes]]&lt;=250,"High Usage","Very High Usage")))</f>
        <v>Medium Usage</v>
      </c>
      <c r="AE1759" t="str">
        <f>IF(tbl_Customers[[#This Row],[total_intl_calls]]&lt;=5,"Low Calls", IF(tbl_Customers[[#This Row],[total_intl_calls]]&lt;=10, "Medium Calls", "High Calls"))</f>
        <v>Medium Calls</v>
      </c>
      <c r="AF17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59" s="36" t="str">
        <f>IF(tbl_Customers[[#This Row],[Churn_Risk_Score]]&gt;=10,"High Risk", IF(tbl_Customers[[#This Row],[Churn_Risk_Score]]&gt;=5,"Medium Risk","Low Risk"))</f>
        <v>Low Risk</v>
      </c>
    </row>
    <row r="1760" spans="1:33" x14ac:dyDescent="0.35">
      <c r="A1760">
        <v>1759</v>
      </c>
      <c r="B1760" t="s">
        <v>32</v>
      </c>
      <c r="C1760">
        <v>140</v>
      </c>
      <c r="D1760" t="s">
        <v>21</v>
      </c>
      <c r="E1760" t="s">
        <v>22</v>
      </c>
      <c r="F1760" t="s">
        <v>22</v>
      </c>
      <c r="G1760">
        <v>0</v>
      </c>
      <c r="H1760">
        <v>160.5</v>
      </c>
      <c r="I1760">
        <v>114</v>
      </c>
      <c r="J1760">
        <v>27.29</v>
      </c>
      <c r="K1760">
        <v>240.5</v>
      </c>
      <c r="L1760">
        <v>103</v>
      </c>
      <c r="M1760">
        <v>20.440000000000001</v>
      </c>
      <c r="N1760">
        <v>233.5</v>
      </c>
      <c r="O1760">
        <v>121</v>
      </c>
      <c r="P1760">
        <v>10.51</v>
      </c>
      <c r="Q1760">
        <v>11.3</v>
      </c>
      <c r="R1760">
        <v>4</v>
      </c>
      <c r="S1760">
        <v>3.05</v>
      </c>
      <c r="T1760">
        <v>1</v>
      </c>
      <c r="U1760" t="s">
        <v>22</v>
      </c>
      <c r="V1760">
        <f>IF(tbl_Customers[[#This Row],[churn]] = "yes", 1, 0)</f>
        <v>0</v>
      </c>
      <c r="W1760" t="str">
        <f>IF(tbl_Customers[[#This Row],[number_customer_service_calls]] &lt;= 1, "0-1 Calls", IF(tbl_Customers[[#This Row],[number_customer_service_calls]] &lt;= 3, "2-3 Calls", IF(tbl_Customers[[#This Row],[number_customer_service_calls]] &lt;=5, "4-5 Calls", "6+ Calls")))</f>
        <v>0-1 Calls</v>
      </c>
      <c r="X1760" t="str">
        <f>IF(tbl_Customers[[#This Row],[account_length]] &lt;= 50, "0-50", IF(tbl_Customers[[#This Row],[account_length]] &lt;=100, "51-100", IF(tbl_Customers[[#This Row],[account_length]] &lt;= 150, "101-150", "151+")))</f>
        <v>101-150</v>
      </c>
      <c r="Y1760" t="str">
        <f>IF(tbl_Customers[[#This Row],[total_intl_charge]] &lt;= 3, "Low Charges", "High Charges")</f>
        <v>High Charges</v>
      </c>
      <c r="Z1760" t="str">
        <f>IF(tbl_Customers[[#This Row],[total_eve_calls]]&lt;=80,"Low Calls",
IF(tbl_Customers[[#This Row],[total_eve_calls]]&lt;=120,"Medium Calls","High Calls"))</f>
        <v>Medium Calls</v>
      </c>
      <c r="AA1760" t="str">
        <f>IF(tbl_Customers[[#This Row],[total_eve_charge]]&lt;=15,"Low Charges",
IF(tbl_Customers[[#This Row],[total_eve_charge]]&lt;=20,"Medium Charges","High Charges"))</f>
        <v>High Charges</v>
      </c>
      <c r="AB17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0" t="str">
        <f>IF(tbl_Customers[[#This Row],[number_vmail_messages]] = 0, "No Usage", IF(tbl_Customers[[#This Row],[number_vmail_messages]] &lt;= 20, "Low Usage", IF(tbl_Customers[[#This Row],[number_vmail_messages]] &lt;= 40, "Medium Usgae", "High Usage")))</f>
        <v>No Usage</v>
      </c>
      <c r="AD1760" t="str">
        <f>IF(tbl_Customers[[#This Row],[total_day_minutes]]&lt;=150,"Low Usage", IF(tbl_Customers[[#This Row],[total_day_minutes]]&lt;=200,"Medium Usage", IF(tbl_Customers[[#This Row],[total_day_minutes]]&lt;=250,"High Usage","Very High Usage")))</f>
        <v>Medium Usage</v>
      </c>
      <c r="AE1760" t="str">
        <f>IF(tbl_Customers[[#This Row],[total_intl_calls]]&lt;=5,"Low Calls", IF(tbl_Customers[[#This Row],[total_intl_calls]]&lt;=10, "Medium Calls", "High Calls"))</f>
        <v>Low Calls</v>
      </c>
      <c r="AF17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0" s="36" t="str">
        <f>IF(tbl_Customers[[#This Row],[Churn_Risk_Score]]&gt;=10,"High Risk", IF(tbl_Customers[[#This Row],[Churn_Risk_Score]]&gt;=5,"Medium Risk","Low Risk"))</f>
        <v>Low Risk</v>
      </c>
    </row>
    <row r="1761" spans="1:33" x14ac:dyDescent="0.35">
      <c r="A1761">
        <v>1760</v>
      </c>
      <c r="B1761" t="s">
        <v>53</v>
      </c>
      <c r="C1761">
        <v>91</v>
      </c>
      <c r="D1761" t="s">
        <v>25</v>
      </c>
      <c r="E1761" t="s">
        <v>22</v>
      </c>
      <c r="F1761" t="s">
        <v>22</v>
      </c>
      <c r="G1761">
        <v>0</v>
      </c>
      <c r="H1761">
        <v>134.69999999999999</v>
      </c>
      <c r="I1761">
        <v>116</v>
      </c>
      <c r="J1761">
        <v>22.9</v>
      </c>
      <c r="K1761">
        <v>295.3</v>
      </c>
      <c r="L1761">
        <v>98</v>
      </c>
      <c r="M1761">
        <v>25.1</v>
      </c>
      <c r="N1761">
        <v>195.5</v>
      </c>
      <c r="O1761">
        <v>121</v>
      </c>
      <c r="P1761">
        <v>8.8000000000000007</v>
      </c>
      <c r="Q1761">
        <v>6.6</v>
      </c>
      <c r="R1761">
        <v>5</v>
      </c>
      <c r="S1761">
        <v>1.78</v>
      </c>
      <c r="T1761">
        <v>2</v>
      </c>
      <c r="U1761" t="s">
        <v>22</v>
      </c>
      <c r="V1761">
        <f>IF(tbl_Customers[[#This Row],[churn]] = "yes", 1, 0)</f>
        <v>0</v>
      </c>
      <c r="W1761" t="str">
        <f>IF(tbl_Customers[[#This Row],[number_customer_service_calls]] &lt;= 1, "0-1 Calls", IF(tbl_Customers[[#This Row],[number_customer_service_calls]] &lt;= 3, "2-3 Calls", IF(tbl_Customers[[#This Row],[number_customer_service_calls]] &lt;=5, "4-5 Calls", "6+ Calls")))</f>
        <v>2-3 Calls</v>
      </c>
      <c r="X1761" t="str">
        <f>IF(tbl_Customers[[#This Row],[account_length]] &lt;= 50, "0-50", IF(tbl_Customers[[#This Row],[account_length]] &lt;=100, "51-100", IF(tbl_Customers[[#This Row],[account_length]] &lt;= 150, "101-150", "151+")))</f>
        <v>51-100</v>
      </c>
      <c r="Y1761" t="str">
        <f>IF(tbl_Customers[[#This Row],[total_intl_charge]] &lt;= 3, "Low Charges", "High Charges")</f>
        <v>Low Charges</v>
      </c>
      <c r="Z1761" t="str">
        <f>IF(tbl_Customers[[#This Row],[total_eve_calls]]&lt;=80,"Low Calls",
IF(tbl_Customers[[#This Row],[total_eve_calls]]&lt;=120,"Medium Calls","High Calls"))</f>
        <v>Medium Calls</v>
      </c>
      <c r="AA1761" t="str">
        <f>IF(tbl_Customers[[#This Row],[total_eve_charge]]&lt;=15,"Low Charges",
IF(tbl_Customers[[#This Row],[total_eve_charge]]&lt;=20,"Medium Charges","High Charges"))</f>
        <v>High Charges</v>
      </c>
      <c r="AB17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1" t="str">
        <f>IF(tbl_Customers[[#This Row],[number_vmail_messages]] = 0, "No Usage", IF(tbl_Customers[[#This Row],[number_vmail_messages]] &lt;= 20, "Low Usage", IF(tbl_Customers[[#This Row],[number_vmail_messages]] &lt;= 40, "Medium Usgae", "High Usage")))</f>
        <v>No Usage</v>
      </c>
      <c r="AD1761" t="str">
        <f>IF(tbl_Customers[[#This Row],[total_day_minutes]]&lt;=150,"Low Usage", IF(tbl_Customers[[#This Row],[total_day_minutes]]&lt;=200,"Medium Usage", IF(tbl_Customers[[#This Row],[total_day_minutes]]&lt;=250,"High Usage","Very High Usage")))</f>
        <v>Low Usage</v>
      </c>
      <c r="AE1761" t="str">
        <f>IF(tbl_Customers[[#This Row],[total_intl_calls]]&lt;=5,"Low Calls", IF(tbl_Customers[[#This Row],[total_intl_calls]]&lt;=10, "Medium Calls", "High Calls"))</f>
        <v>Low Calls</v>
      </c>
      <c r="AF17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61" s="36" t="str">
        <f>IF(tbl_Customers[[#This Row],[Churn_Risk_Score]]&gt;=10,"High Risk", IF(tbl_Customers[[#This Row],[Churn_Risk_Score]]&gt;=5,"Medium Risk","Low Risk"))</f>
        <v>Low Risk</v>
      </c>
    </row>
    <row r="1762" spans="1:33" x14ac:dyDescent="0.35">
      <c r="A1762">
        <v>1761</v>
      </c>
      <c r="B1762" t="s">
        <v>37</v>
      </c>
      <c r="C1762">
        <v>73</v>
      </c>
      <c r="D1762" t="s">
        <v>28</v>
      </c>
      <c r="E1762" t="s">
        <v>22</v>
      </c>
      <c r="F1762" t="s">
        <v>23</v>
      </c>
      <c r="G1762">
        <v>28</v>
      </c>
      <c r="H1762">
        <v>198.2</v>
      </c>
      <c r="I1762">
        <v>107</v>
      </c>
      <c r="J1762">
        <v>33.69</v>
      </c>
      <c r="K1762">
        <v>139.1</v>
      </c>
      <c r="L1762">
        <v>123</v>
      </c>
      <c r="M1762">
        <v>11.82</v>
      </c>
      <c r="N1762">
        <v>199.1</v>
      </c>
      <c r="O1762">
        <v>139</v>
      </c>
      <c r="P1762">
        <v>8.9600000000000009</v>
      </c>
      <c r="Q1762">
        <v>8.8000000000000007</v>
      </c>
      <c r="R1762">
        <v>1</v>
      </c>
      <c r="S1762">
        <v>2.38</v>
      </c>
      <c r="T1762">
        <v>2</v>
      </c>
      <c r="U1762" t="s">
        <v>22</v>
      </c>
      <c r="V1762">
        <f>IF(tbl_Customers[[#This Row],[churn]] = "yes", 1, 0)</f>
        <v>0</v>
      </c>
      <c r="W1762" t="str">
        <f>IF(tbl_Customers[[#This Row],[number_customer_service_calls]] &lt;= 1, "0-1 Calls", IF(tbl_Customers[[#This Row],[number_customer_service_calls]] &lt;= 3, "2-3 Calls", IF(tbl_Customers[[#This Row],[number_customer_service_calls]] &lt;=5, "4-5 Calls", "6+ Calls")))</f>
        <v>2-3 Calls</v>
      </c>
      <c r="X1762" t="str">
        <f>IF(tbl_Customers[[#This Row],[account_length]] &lt;= 50, "0-50", IF(tbl_Customers[[#This Row],[account_length]] &lt;=100, "51-100", IF(tbl_Customers[[#This Row],[account_length]] &lt;= 150, "101-150", "151+")))</f>
        <v>51-100</v>
      </c>
      <c r="Y1762" t="str">
        <f>IF(tbl_Customers[[#This Row],[total_intl_charge]] &lt;= 3, "Low Charges", "High Charges")</f>
        <v>Low Charges</v>
      </c>
      <c r="Z1762" t="str">
        <f>IF(tbl_Customers[[#This Row],[total_eve_calls]]&lt;=80,"Low Calls",
IF(tbl_Customers[[#This Row],[total_eve_calls]]&lt;=120,"Medium Calls","High Calls"))</f>
        <v>High Calls</v>
      </c>
      <c r="AA1762" t="str">
        <f>IF(tbl_Customers[[#This Row],[total_eve_charge]]&lt;=15,"Low Charges",
IF(tbl_Customers[[#This Row],[total_eve_charge]]&lt;=20,"Medium Charges","High Charges"))</f>
        <v>Low Charges</v>
      </c>
      <c r="AB17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2" t="str">
        <f>IF(tbl_Customers[[#This Row],[number_vmail_messages]] = 0, "No Usage", IF(tbl_Customers[[#This Row],[number_vmail_messages]] &lt;= 20, "Low Usage", IF(tbl_Customers[[#This Row],[number_vmail_messages]] &lt;= 40, "Medium Usgae", "High Usage")))</f>
        <v>Medium Usgae</v>
      </c>
      <c r="AD1762" t="str">
        <f>IF(tbl_Customers[[#This Row],[total_day_minutes]]&lt;=150,"Low Usage", IF(tbl_Customers[[#This Row],[total_day_minutes]]&lt;=200,"Medium Usage", IF(tbl_Customers[[#This Row],[total_day_minutes]]&lt;=250,"High Usage","Very High Usage")))</f>
        <v>Medium Usage</v>
      </c>
      <c r="AE1762" t="str">
        <f>IF(tbl_Customers[[#This Row],[total_intl_calls]]&lt;=5,"Low Calls", IF(tbl_Customers[[#This Row],[total_intl_calls]]&lt;=10, "Medium Calls", "High Calls"))</f>
        <v>Low Calls</v>
      </c>
      <c r="AF17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62" s="36" t="str">
        <f>IF(tbl_Customers[[#This Row],[Churn_Risk_Score]]&gt;=10,"High Risk", IF(tbl_Customers[[#This Row],[Churn_Risk_Score]]&gt;=5,"Medium Risk","Low Risk"))</f>
        <v>Low Risk</v>
      </c>
    </row>
    <row r="1763" spans="1:33" x14ac:dyDescent="0.35">
      <c r="A1763">
        <v>1762</v>
      </c>
      <c r="B1763" t="s">
        <v>46</v>
      </c>
      <c r="C1763">
        <v>95</v>
      </c>
      <c r="D1763" t="s">
        <v>25</v>
      </c>
      <c r="E1763" t="s">
        <v>23</v>
      </c>
      <c r="F1763" t="s">
        <v>22</v>
      </c>
      <c r="G1763">
        <v>0</v>
      </c>
      <c r="H1763">
        <v>228.9</v>
      </c>
      <c r="I1763">
        <v>134</v>
      </c>
      <c r="J1763">
        <v>38.909999999999997</v>
      </c>
      <c r="K1763">
        <v>255.7</v>
      </c>
      <c r="L1763">
        <v>71</v>
      </c>
      <c r="M1763">
        <v>21.73</v>
      </c>
      <c r="N1763">
        <v>208</v>
      </c>
      <c r="O1763">
        <v>120</v>
      </c>
      <c r="P1763">
        <v>9.36</v>
      </c>
      <c r="Q1763">
        <v>10.1</v>
      </c>
      <c r="R1763">
        <v>2</v>
      </c>
      <c r="S1763">
        <v>2.73</v>
      </c>
      <c r="T1763">
        <v>4</v>
      </c>
      <c r="U1763" t="s">
        <v>23</v>
      </c>
      <c r="V1763">
        <f>IF(tbl_Customers[[#This Row],[churn]] = "yes", 1, 0)</f>
        <v>1</v>
      </c>
      <c r="W1763" t="str">
        <f>IF(tbl_Customers[[#This Row],[number_customer_service_calls]] &lt;= 1, "0-1 Calls", IF(tbl_Customers[[#This Row],[number_customer_service_calls]] &lt;= 3, "2-3 Calls", IF(tbl_Customers[[#This Row],[number_customer_service_calls]] &lt;=5, "4-5 Calls", "6+ Calls")))</f>
        <v>4-5 Calls</v>
      </c>
      <c r="X1763" t="str">
        <f>IF(tbl_Customers[[#This Row],[account_length]] &lt;= 50, "0-50", IF(tbl_Customers[[#This Row],[account_length]] &lt;=100, "51-100", IF(tbl_Customers[[#This Row],[account_length]] &lt;= 150, "101-150", "151+")))</f>
        <v>51-100</v>
      </c>
      <c r="Y1763" t="str">
        <f>IF(tbl_Customers[[#This Row],[total_intl_charge]] &lt;= 3, "Low Charges", "High Charges")</f>
        <v>Low Charges</v>
      </c>
      <c r="Z1763" t="str">
        <f>IF(tbl_Customers[[#This Row],[total_eve_calls]]&lt;=80,"Low Calls",
IF(tbl_Customers[[#This Row],[total_eve_calls]]&lt;=120,"Medium Calls","High Calls"))</f>
        <v>Low Calls</v>
      </c>
      <c r="AA1763" t="str">
        <f>IF(tbl_Customers[[#This Row],[total_eve_charge]]&lt;=15,"Low Charges",
IF(tbl_Customers[[#This Row],[total_eve_charge]]&lt;=20,"Medium Charges","High Charges"))</f>
        <v>High Charges</v>
      </c>
      <c r="AB17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3" t="str">
        <f>IF(tbl_Customers[[#This Row],[number_vmail_messages]] = 0, "No Usage", IF(tbl_Customers[[#This Row],[number_vmail_messages]] &lt;= 20, "Low Usage", IF(tbl_Customers[[#This Row],[number_vmail_messages]] &lt;= 40, "Medium Usgae", "High Usage")))</f>
        <v>No Usage</v>
      </c>
      <c r="AD1763" t="str">
        <f>IF(tbl_Customers[[#This Row],[total_day_minutes]]&lt;=150,"Low Usage", IF(tbl_Customers[[#This Row],[total_day_minutes]]&lt;=200,"Medium Usage", IF(tbl_Customers[[#This Row],[total_day_minutes]]&lt;=250,"High Usage","Very High Usage")))</f>
        <v>High Usage</v>
      </c>
      <c r="AE1763" t="str">
        <f>IF(tbl_Customers[[#This Row],[total_intl_calls]]&lt;=5,"Low Calls", IF(tbl_Customers[[#This Row],[total_intl_calls]]&lt;=10, "Medium Calls", "High Calls"))</f>
        <v>Low Calls</v>
      </c>
      <c r="AF17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63" s="36" t="str">
        <f>IF(tbl_Customers[[#This Row],[Churn_Risk_Score]]&gt;=10,"High Risk", IF(tbl_Customers[[#This Row],[Churn_Risk_Score]]&gt;=5,"Medium Risk","Low Risk"))</f>
        <v>Medium Risk</v>
      </c>
    </row>
    <row r="1764" spans="1:33" x14ac:dyDescent="0.35">
      <c r="A1764">
        <v>1763</v>
      </c>
      <c r="B1764" t="s">
        <v>60</v>
      </c>
      <c r="C1764">
        <v>145</v>
      </c>
      <c r="D1764" t="s">
        <v>25</v>
      </c>
      <c r="E1764" t="s">
        <v>22</v>
      </c>
      <c r="F1764" t="s">
        <v>22</v>
      </c>
      <c r="G1764">
        <v>0</v>
      </c>
      <c r="H1764">
        <v>241.7</v>
      </c>
      <c r="I1764">
        <v>137</v>
      </c>
      <c r="J1764">
        <v>41.09</v>
      </c>
      <c r="K1764">
        <v>135.80000000000001</v>
      </c>
      <c r="L1764">
        <v>100</v>
      </c>
      <c r="M1764">
        <v>11.54</v>
      </c>
      <c r="N1764">
        <v>277.60000000000002</v>
      </c>
      <c r="O1764">
        <v>123</v>
      </c>
      <c r="P1764">
        <v>12.49</v>
      </c>
      <c r="Q1764">
        <v>13.1</v>
      </c>
      <c r="R1764">
        <v>3</v>
      </c>
      <c r="S1764">
        <v>3.54</v>
      </c>
      <c r="T1764">
        <v>0</v>
      </c>
      <c r="U1764" t="s">
        <v>22</v>
      </c>
      <c r="V1764">
        <f>IF(tbl_Customers[[#This Row],[churn]] = "yes", 1, 0)</f>
        <v>0</v>
      </c>
      <c r="W1764" t="str">
        <f>IF(tbl_Customers[[#This Row],[number_customer_service_calls]] &lt;= 1, "0-1 Calls", IF(tbl_Customers[[#This Row],[number_customer_service_calls]] &lt;= 3, "2-3 Calls", IF(tbl_Customers[[#This Row],[number_customer_service_calls]] &lt;=5, "4-5 Calls", "6+ Calls")))</f>
        <v>0-1 Calls</v>
      </c>
      <c r="X1764" t="str">
        <f>IF(tbl_Customers[[#This Row],[account_length]] &lt;= 50, "0-50", IF(tbl_Customers[[#This Row],[account_length]] &lt;=100, "51-100", IF(tbl_Customers[[#This Row],[account_length]] &lt;= 150, "101-150", "151+")))</f>
        <v>101-150</v>
      </c>
      <c r="Y1764" t="str">
        <f>IF(tbl_Customers[[#This Row],[total_intl_charge]] &lt;= 3, "Low Charges", "High Charges")</f>
        <v>High Charges</v>
      </c>
      <c r="Z1764" t="str">
        <f>IF(tbl_Customers[[#This Row],[total_eve_calls]]&lt;=80,"Low Calls",
IF(tbl_Customers[[#This Row],[total_eve_calls]]&lt;=120,"Medium Calls","High Calls"))</f>
        <v>Medium Calls</v>
      </c>
      <c r="AA1764" t="str">
        <f>IF(tbl_Customers[[#This Row],[total_eve_charge]]&lt;=15,"Low Charges",
IF(tbl_Customers[[#This Row],[total_eve_charge]]&lt;=20,"Medium Charges","High Charges"))</f>
        <v>Low Charges</v>
      </c>
      <c r="AB17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4" t="str">
        <f>IF(tbl_Customers[[#This Row],[number_vmail_messages]] = 0, "No Usage", IF(tbl_Customers[[#This Row],[number_vmail_messages]] &lt;= 20, "Low Usage", IF(tbl_Customers[[#This Row],[number_vmail_messages]] &lt;= 40, "Medium Usgae", "High Usage")))</f>
        <v>No Usage</v>
      </c>
      <c r="AD1764" t="str">
        <f>IF(tbl_Customers[[#This Row],[total_day_minutes]]&lt;=150,"Low Usage", IF(tbl_Customers[[#This Row],[total_day_minutes]]&lt;=200,"Medium Usage", IF(tbl_Customers[[#This Row],[total_day_minutes]]&lt;=250,"High Usage","Very High Usage")))</f>
        <v>High Usage</v>
      </c>
      <c r="AE1764" t="str">
        <f>IF(tbl_Customers[[#This Row],[total_intl_calls]]&lt;=5,"Low Calls", IF(tbl_Customers[[#This Row],[total_intl_calls]]&lt;=10, "Medium Calls", "High Calls"))</f>
        <v>Low Calls</v>
      </c>
      <c r="AF17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4" s="36" t="str">
        <f>IF(tbl_Customers[[#This Row],[Churn_Risk_Score]]&gt;=10,"High Risk", IF(tbl_Customers[[#This Row],[Churn_Risk_Score]]&gt;=5,"Medium Risk","Low Risk"))</f>
        <v>Low Risk</v>
      </c>
    </row>
    <row r="1765" spans="1:33" x14ac:dyDescent="0.35">
      <c r="A1765">
        <v>1764</v>
      </c>
      <c r="B1765" t="s">
        <v>42</v>
      </c>
      <c r="C1765">
        <v>100</v>
      </c>
      <c r="D1765" t="s">
        <v>21</v>
      </c>
      <c r="E1765" t="s">
        <v>22</v>
      </c>
      <c r="F1765" t="s">
        <v>22</v>
      </c>
      <c r="G1765">
        <v>0</v>
      </c>
      <c r="H1765">
        <v>131.1</v>
      </c>
      <c r="I1765">
        <v>108</v>
      </c>
      <c r="J1765">
        <v>22.29</v>
      </c>
      <c r="K1765">
        <v>176.2</v>
      </c>
      <c r="L1765">
        <v>81</v>
      </c>
      <c r="M1765">
        <v>14.98</v>
      </c>
      <c r="N1765">
        <v>89.7</v>
      </c>
      <c r="O1765">
        <v>81</v>
      </c>
      <c r="P1765">
        <v>4.04</v>
      </c>
      <c r="Q1765">
        <v>4.3</v>
      </c>
      <c r="R1765">
        <v>4</v>
      </c>
      <c r="S1765">
        <v>1.1599999999999999</v>
      </c>
      <c r="T1765">
        <v>1</v>
      </c>
      <c r="U1765" t="s">
        <v>22</v>
      </c>
      <c r="V1765">
        <f>IF(tbl_Customers[[#This Row],[churn]] = "yes", 1, 0)</f>
        <v>0</v>
      </c>
      <c r="W1765" t="str">
        <f>IF(tbl_Customers[[#This Row],[number_customer_service_calls]] &lt;= 1, "0-1 Calls", IF(tbl_Customers[[#This Row],[number_customer_service_calls]] &lt;= 3, "2-3 Calls", IF(tbl_Customers[[#This Row],[number_customer_service_calls]] &lt;=5, "4-5 Calls", "6+ Calls")))</f>
        <v>0-1 Calls</v>
      </c>
      <c r="X1765" t="str">
        <f>IF(tbl_Customers[[#This Row],[account_length]] &lt;= 50, "0-50", IF(tbl_Customers[[#This Row],[account_length]] &lt;=100, "51-100", IF(tbl_Customers[[#This Row],[account_length]] &lt;= 150, "101-150", "151+")))</f>
        <v>51-100</v>
      </c>
      <c r="Y1765" t="str">
        <f>IF(tbl_Customers[[#This Row],[total_intl_charge]] &lt;= 3, "Low Charges", "High Charges")</f>
        <v>Low Charges</v>
      </c>
      <c r="Z1765" t="str">
        <f>IF(tbl_Customers[[#This Row],[total_eve_calls]]&lt;=80,"Low Calls",
IF(tbl_Customers[[#This Row],[total_eve_calls]]&lt;=120,"Medium Calls","High Calls"))</f>
        <v>Medium Calls</v>
      </c>
      <c r="AA1765" t="str">
        <f>IF(tbl_Customers[[#This Row],[total_eve_charge]]&lt;=15,"Low Charges",
IF(tbl_Customers[[#This Row],[total_eve_charge]]&lt;=20,"Medium Charges","High Charges"))</f>
        <v>Low Charges</v>
      </c>
      <c r="AB17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65" t="str">
        <f>IF(tbl_Customers[[#This Row],[number_vmail_messages]] = 0, "No Usage", IF(tbl_Customers[[#This Row],[number_vmail_messages]] &lt;= 20, "Low Usage", IF(tbl_Customers[[#This Row],[number_vmail_messages]] &lt;= 40, "Medium Usgae", "High Usage")))</f>
        <v>No Usage</v>
      </c>
      <c r="AD1765" t="str">
        <f>IF(tbl_Customers[[#This Row],[total_day_minutes]]&lt;=150,"Low Usage", IF(tbl_Customers[[#This Row],[total_day_minutes]]&lt;=200,"Medium Usage", IF(tbl_Customers[[#This Row],[total_day_minutes]]&lt;=250,"High Usage","Very High Usage")))</f>
        <v>Low Usage</v>
      </c>
      <c r="AE1765" t="str">
        <f>IF(tbl_Customers[[#This Row],[total_intl_calls]]&lt;=5,"Low Calls", IF(tbl_Customers[[#This Row],[total_intl_calls]]&lt;=10, "Medium Calls", "High Calls"))</f>
        <v>Low Calls</v>
      </c>
      <c r="AF17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65" s="36" t="str">
        <f>IF(tbl_Customers[[#This Row],[Churn_Risk_Score]]&gt;=10,"High Risk", IF(tbl_Customers[[#This Row],[Churn_Risk_Score]]&gt;=5,"Medium Risk","Low Risk"))</f>
        <v>Low Risk</v>
      </c>
    </row>
    <row r="1766" spans="1:33" x14ac:dyDescent="0.35">
      <c r="A1766">
        <v>1765</v>
      </c>
      <c r="B1766" t="s">
        <v>60</v>
      </c>
      <c r="C1766">
        <v>122</v>
      </c>
      <c r="D1766" t="s">
        <v>21</v>
      </c>
      <c r="E1766" t="s">
        <v>22</v>
      </c>
      <c r="F1766" t="s">
        <v>22</v>
      </c>
      <c r="G1766">
        <v>0</v>
      </c>
      <c r="H1766">
        <v>234.1</v>
      </c>
      <c r="I1766">
        <v>101</v>
      </c>
      <c r="J1766">
        <v>39.799999999999997</v>
      </c>
      <c r="K1766">
        <v>200.2</v>
      </c>
      <c r="L1766">
        <v>121</v>
      </c>
      <c r="M1766">
        <v>17.02</v>
      </c>
      <c r="N1766">
        <v>237.4</v>
      </c>
      <c r="O1766">
        <v>89</v>
      </c>
      <c r="P1766">
        <v>10.68</v>
      </c>
      <c r="Q1766">
        <v>13.1</v>
      </c>
      <c r="R1766">
        <v>9</v>
      </c>
      <c r="S1766">
        <v>3.54</v>
      </c>
      <c r="T1766">
        <v>2</v>
      </c>
      <c r="U1766" t="s">
        <v>22</v>
      </c>
      <c r="V1766">
        <f>IF(tbl_Customers[[#This Row],[churn]] = "yes", 1, 0)</f>
        <v>0</v>
      </c>
      <c r="W1766" t="str">
        <f>IF(tbl_Customers[[#This Row],[number_customer_service_calls]] &lt;= 1, "0-1 Calls", IF(tbl_Customers[[#This Row],[number_customer_service_calls]] &lt;= 3, "2-3 Calls", IF(tbl_Customers[[#This Row],[number_customer_service_calls]] &lt;=5, "4-5 Calls", "6+ Calls")))</f>
        <v>2-3 Calls</v>
      </c>
      <c r="X1766" t="str">
        <f>IF(tbl_Customers[[#This Row],[account_length]] &lt;= 50, "0-50", IF(tbl_Customers[[#This Row],[account_length]] &lt;=100, "51-100", IF(tbl_Customers[[#This Row],[account_length]] &lt;= 150, "101-150", "151+")))</f>
        <v>101-150</v>
      </c>
      <c r="Y1766" t="str">
        <f>IF(tbl_Customers[[#This Row],[total_intl_charge]] &lt;= 3, "Low Charges", "High Charges")</f>
        <v>High Charges</v>
      </c>
      <c r="Z1766" t="str">
        <f>IF(tbl_Customers[[#This Row],[total_eve_calls]]&lt;=80,"Low Calls",
IF(tbl_Customers[[#This Row],[total_eve_calls]]&lt;=120,"Medium Calls","High Calls"))</f>
        <v>High Calls</v>
      </c>
      <c r="AA1766" t="str">
        <f>IF(tbl_Customers[[#This Row],[total_eve_charge]]&lt;=15,"Low Charges",
IF(tbl_Customers[[#This Row],[total_eve_charge]]&lt;=20,"Medium Charges","High Charges"))</f>
        <v>Medium Charges</v>
      </c>
      <c r="AB17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6" t="str">
        <f>IF(tbl_Customers[[#This Row],[number_vmail_messages]] = 0, "No Usage", IF(tbl_Customers[[#This Row],[number_vmail_messages]] &lt;= 20, "Low Usage", IF(tbl_Customers[[#This Row],[number_vmail_messages]] &lt;= 40, "Medium Usgae", "High Usage")))</f>
        <v>No Usage</v>
      </c>
      <c r="AD1766" t="str">
        <f>IF(tbl_Customers[[#This Row],[total_day_minutes]]&lt;=150,"Low Usage", IF(tbl_Customers[[#This Row],[total_day_minutes]]&lt;=200,"Medium Usage", IF(tbl_Customers[[#This Row],[total_day_minutes]]&lt;=250,"High Usage","Very High Usage")))</f>
        <v>High Usage</v>
      </c>
      <c r="AE1766" t="str">
        <f>IF(tbl_Customers[[#This Row],[total_intl_calls]]&lt;=5,"Low Calls", IF(tbl_Customers[[#This Row],[total_intl_calls]]&lt;=10, "Medium Calls", "High Calls"))</f>
        <v>Medium Calls</v>
      </c>
      <c r="AF17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6" s="36" t="str">
        <f>IF(tbl_Customers[[#This Row],[Churn_Risk_Score]]&gt;=10,"High Risk", IF(tbl_Customers[[#This Row],[Churn_Risk_Score]]&gt;=5,"Medium Risk","Low Risk"))</f>
        <v>Low Risk</v>
      </c>
    </row>
    <row r="1767" spans="1:33" x14ac:dyDescent="0.35">
      <c r="A1767">
        <v>1766</v>
      </c>
      <c r="B1767" t="s">
        <v>29</v>
      </c>
      <c r="C1767">
        <v>109</v>
      </c>
      <c r="D1767" t="s">
        <v>21</v>
      </c>
      <c r="E1767" t="s">
        <v>22</v>
      </c>
      <c r="F1767" t="s">
        <v>22</v>
      </c>
      <c r="G1767">
        <v>0</v>
      </c>
      <c r="H1767">
        <v>200.1</v>
      </c>
      <c r="I1767">
        <v>72</v>
      </c>
      <c r="J1767">
        <v>34.020000000000003</v>
      </c>
      <c r="K1767">
        <v>300.89999999999998</v>
      </c>
      <c r="L1767">
        <v>120</v>
      </c>
      <c r="M1767">
        <v>25.58</v>
      </c>
      <c r="N1767">
        <v>236</v>
      </c>
      <c r="O1767">
        <v>68</v>
      </c>
      <c r="P1767">
        <v>10.62</v>
      </c>
      <c r="Q1767">
        <v>11.9</v>
      </c>
      <c r="R1767">
        <v>5</v>
      </c>
      <c r="S1767">
        <v>3.21</v>
      </c>
      <c r="T1767">
        <v>0</v>
      </c>
      <c r="U1767" t="s">
        <v>22</v>
      </c>
      <c r="V1767">
        <f>IF(tbl_Customers[[#This Row],[churn]] = "yes", 1, 0)</f>
        <v>0</v>
      </c>
      <c r="W1767" t="str">
        <f>IF(tbl_Customers[[#This Row],[number_customer_service_calls]] &lt;= 1, "0-1 Calls", IF(tbl_Customers[[#This Row],[number_customer_service_calls]] &lt;= 3, "2-3 Calls", IF(tbl_Customers[[#This Row],[number_customer_service_calls]] &lt;=5, "4-5 Calls", "6+ Calls")))</f>
        <v>0-1 Calls</v>
      </c>
      <c r="X1767" t="str">
        <f>IF(tbl_Customers[[#This Row],[account_length]] &lt;= 50, "0-50", IF(tbl_Customers[[#This Row],[account_length]] &lt;=100, "51-100", IF(tbl_Customers[[#This Row],[account_length]] &lt;= 150, "101-150", "151+")))</f>
        <v>101-150</v>
      </c>
      <c r="Y1767" t="str">
        <f>IF(tbl_Customers[[#This Row],[total_intl_charge]] &lt;= 3, "Low Charges", "High Charges")</f>
        <v>High Charges</v>
      </c>
      <c r="Z1767" t="str">
        <f>IF(tbl_Customers[[#This Row],[total_eve_calls]]&lt;=80,"Low Calls",
IF(tbl_Customers[[#This Row],[total_eve_calls]]&lt;=120,"Medium Calls","High Calls"))</f>
        <v>Medium Calls</v>
      </c>
      <c r="AA1767" t="str">
        <f>IF(tbl_Customers[[#This Row],[total_eve_charge]]&lt;=15,"Low Charges",
IF(tbl_Customers[[#This Row],[total_eve_charge]]&lt;=20,"Medium Charges","High Charges"))</f>
        <v>High Charges</v>
      </c>
      <c r="AB17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7" t="str">
        <f>IF(tbl_Customers[[#This Row],[number_vmail_messages]] = 0, "No Usage", IF(tbl_Customers[[#This Row],[number_vmail_messages]] &lt;= 20, "Low Usage", IF(tbl_Customers[[#This Row],[number_vmail_messages]] &lt;= 40, "Medium Usgae", "High Usage")))</f>
        <v>No Usage</v>
      </c>
      <c r="AD1767" t="str">
        <f>IF(tbl_Customers[[#This Row],[total_day_minutes]]&lt;=150,"Low Usage", IF(tbl_Customers[[#This Row],[total_day_minutes]]&lt;=200,"Medium Usage", IF(tbl_Customers[[#This Row],[total_day_minutes]]&lt;=250,"High Usage","Very High Usage")))</f>
        <v>High Usage</v>
      </c>
      <c r="AE1767" t="str">
        <f>IF(tbl_Customers[[#This Row],[total_intl_calls]]&lt;=5,"Low Calls", IF(tbl_Customers[[#This Row],[total_intl_calls]]&lt;=10, "Medium Calls", "High Calls"))</f>
        <v>Low Calls</v>
      </c>
      <c r="AF17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7" s="36" t="str">
        <f>IF(tbl_Customers[[#This Row],[Churn_Risk_Score]]&gt;=10,"High Risk", IF(tbl_Customers[[#This Row],[Churn_Risk_Score]]&gt;=5,"Medium Risk","Low Risk"))</f>
        <v>Low Risk</v>
      </c>
    </row>
    <row r="1768" spans="1:33" x14ac:dyDescent="0.35">
      <c r="A1768">
        <v>1767</v>
      </c>
      <c r="B1768" t="s">
        <v>68</v>
      </c>
      <c r="C1768">
        <v>82</v>
      </c>
      <c r="D1768" t="s">
        <v>25</v>
      </c>
      <c r="E1768" t="s">
        <v>22</v>
      </c>
      <c r="F1768" t="s">
        <v>22</v>
      </c>
      <c r="G1768">
        <v>0</v>
      </c>
      <c r="H1768">
        <v>154</v>
      </c>
      <c r="I1768">
        <v>107</v>
      </c>
      <c r="J1768">
        <v>26.18</v>
      </c>
      <c r="K1768">
        <v>94.4</v>
      </c>
      <c r="L1768">
        <v>114</v>
      </c>
      <c r="M1768">
        <v>8.02</v>
      </c>
      <c r="N1768">
        <v>287.60000000000002</v>
      </c>
      <c r="O1768">
        <v>95</v>
      </c>
      <c r="P1768">
        <v>12.94</v>
      </c>
      <c r="Q1768">
        <v>10.1</v>
      </c>
      <c r="R1768">
        <v>7</v>
      </c>
      <c r="S1768">
        <v>2.73</v>
      </c>
      <c r="T1768">
        <v>1</v>
      </c>
      <c r="U1768" t="s">
        <v>22</v>
      </c>
      <c r="V1768">
        <f>IF(tbl_Customers[[#This Row],[churn]] = "yes", 1, 0)</f>
        <v>0</v>
      </c>
      <c r="W1768" t="str">
        <f>IF(tbl_Customers[[#This Row],[number_customer_service_calls]] &lt;= 1, "0-1 Calls", IF(tbl_Customers[[#This Row],[number_customer_service_calls]] &lt;= 3, "2-3 Calls", IF(tbl_Customers[[#This Row],[number_customer_service_calls]] &lt;=5, "4-5 Calls", "6+ Calls")))</f>
        <v>0-1 Calls</v>
      </c>
      <c r="X1768" t="str">
        <f>IF(tbl_Customers[[#This Row],[account_length]] &lt;= 50, "0-50", IF(tbl_Customers[[#This Row],[account_length]] &lt;=100, "51-100", IF(tbl_Customers[[#This Row],[account_length]] &lt;= 150, "101-150", "151+")))</f>
        <v>51-100</v>
      </c>
      <c r="Y1768" t="str">
        <f>IF(tbl_Customers[[#This Row],[total_intl_charge]] &lt;= 3, "Low Charges", "High Charges")</f>
        <v>Low Charges</v>
      </c>
      <c r="Z1768" t="str">
        <f>IF(tbl_Customers[[#This Row],[total_eve_calls]]&lt;=80,"Low Calls",
IF(tbl_Customers[[#This Row],[total_eve_calls]]&lt;=120,"Medium Calls","High Calls"))</f>
        <v>Medium Calls</v>
      </c>
      <c r="AA1768" t="str">
        <f>IF(tbl_Customers[[#This Row],[total_eve_charge]]&lt;=15,"Low Charges",
IF(tbl_Customers[[#This Row],[total_eve_charge]]&lt;=20,"Medium Charges","High Charges"))</f>
        <v>Low Charges</v>
      </c>
      <c r="AB17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8" t="str">
        <f>IF(tbl_Customers[[#This Row],[number_vmail_messages]] = 0, "No Usage", IF(tbl_Customers[[#This Row],[number_vmail_messages]] &lt;= 20, "Low Usage", IF(tbl_Customers[[#This Row],[number_vmail_messages]] &lt;= 40, "Medium Usgae", "High Usage")))</f>
        <v>No Usage</v>
      </c>
      <c r="AD1768" t="str">
        <f>IF(tbl_Customers[[#This Row],[total_day_minutes]]&lt;=150,"Low Usage", IF(tbl_Customers[[#This Row],[total_day_minutes]]&lt;=200,"Medium Usage", IF(tbl_Customers[[#This Row],[total_day_minutes]]&lt;=250,"High Usage","Very High Usage")))</f>
        <v>Medium Usage</v>
      </c>
      <c r="AE1768" t="str">
        <f>IF(tbl_Customers[[#This Row],[total_intl_calls]]&lt;=5,"Low Calls", IF(tbl_Customers[[#This Row],[total_intl_calls]]&lt;=10, "Medium Calls", "High Calls"))</f>
        <v>Medium Calls</v>
      </c>
      <c r="AF17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68" s="36" t="str">
        <f>IF(tbl_Customers[[#This Row],[Churn_Risk_Score]]&gt;=10,"High Risk", IF(tbl_Customers[[#This Row],[Churn_Risk_Score]]&gt;=5,"Medium Risk","Low Risk"))</f>
        <v>Low Risk</v>
      </c>
    </row>
    <row r="1769" spans="1:33" x14ac:dyDescent="0.35">
      <c r="A1769">
        <v>1768</v>
      </c>
      <c r="B1769" t="s">
        <v>73</v>
      </c>
      <c r="C1769">
        <v>65</v>
      </c>
      <c r="D1769" t="s">
        <v>21</v>
      </c>
      <c r="E1769" t="s">
        <v>22</v>
      </c>
      <c r="F1769" t="s">
        <v>23</v>
      </c>
      <c r="G1769">
        <v>23</v>
      </c>
      <c r="H1769">
        <v>224.2</v>
      </c>
      <c r="I1769">
        <v>106</v>
      </c>
      <c r="J1769">
        <v>38.11</v>
      </c>
      <c r="K1769">
        <v>189.6</v>
      </c>
      <c r="L1769">
        <v>100</v>
      </c>
      <c r="M1769">
        <v>16.12</v>
      </c>
      <c r="N1769">
        <v>222.8</v>
      </c>
      <c r="O1769">
        <v>75</v>
      </c>
      <c r="P1769">
        <v>10.029999999999999</v>
      </c>
      <c r="Q1769">
        <v>9.8000000000000007</v>
      </c>
      <c r="R1769">
        <v>4</v>
      </c>
      <c r="S1769">
        <v>2.65</v>
      </c>
      <c r="T1769">
        <v>0</v>
      </c>
      <c r="U1769" t="s">
        <v>22</v>
      </c>
      <c r="V1769">
        <f>IF(tbl_Customers[[#This Row],[churn]] = "yes", 1, 0)</f>
        <v>0</v>
      </c>
      <c r="W1769" t="str">
        <f>IF(tbl_Customers[[#This Row],[number_customer_service_calls]] &lt;= 1, "0-1 Calls", IF(tbl_Customers[[#This Row],[number_customer_service_calls]] &lt;= 3, "2-3 Calls", IF(tbl_Customers[[#This Row],[number_customer_service_calls]] &lt;=5, "4-5 Calls", "6+ Calls")))</f>
        <v>0-1 Calls</v>
      </c>
      <c r="X1769" t="str">
        <f>IF(tbl_Customers[[#This Row],[account_length]] &lt;= 50, "0-50", IF(tbl_Customers[[#This Row],[account_length]] &lt;=100, "51-100", IF(tbl_Customers[[#This Row],[account_length]] &lt;= 150, "101-150", "151+")))</f>
        <v>51-100</v>
      </c>
      <c r="Y1769" t="str">
        <f>IF(tbl_Customers[[#This Row],[total_intl_charge]] &lt;= 3, "Low Charges", "High Charges")</f>
        <v>Low Charges</v>
      </c>
      <c r="Z1769" t="str">
        <f>IF(tbl_Customers[[#This Row],[total_eve_calls]]&lt;=80,"Low Calls",
IF(tbl_Customers[[#This Row],[total_eve_calls]]&lt;=120,"Medium Calls","High Calls"))</f>
        <v>Medium Calls</v>
      </c>
      <c r="AA1769" t="str">
        <f>IF(tbl_Customers[[#This Row],[total_eve_charge]]&lt;=15,"Low Charges",
IF(tbl_Customers[[#This Row],[total_eve_charge]]&lt;=20,"Medium Charges","High Charges"))</f>
        <v>Medium Charges</v>
      </c>
      <c r="AB17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9" t="str">
        <f>IF(tbl_Customers[[#This Row],[number_vmail_messages]] = 0, "No Usage", IF(tbl_Customers[[#This Row],[number_vmail_messages]] &lt;= 20, "Low Usage", IF(tbl_Customers[[#This Row],[number_vmail_messages]] &lt;= 40, "Medium Usgae", "High Usage")))</f>
        <v>Medium Usgae</v>
      </c>
      <c r="AD1769" t="str">
        <f>IF(tbl_Customers[[#This Row],[total_day_minutes]]&lt;=150,"Low Usage", IF(tbl_Customers[[#This Row],[total_day_minutes]]&lt;=200,"Medium Usage", IF(tbl_Customers[[#This Row],[total_day_minutes]]&lt;=250,"High Usage","Very High Usage")))</f>
        <v>High Usage</v>
      </c>
      <c r="AE1769" t="str">
        <f>IF(tbl_Customers[[#This Row],[total_intl_calls]]&lt;=5,"Low Calls", IF(tbl_Customers[[#This Row],[total_intl_calls]]&lt;=10, "Medium Calls", "High Calls"))</f>
        <v>Low Calls</v>
      </c>
      <c r="AF17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69" s="36" t="str">
        <f>IF(tbl_Customers[[#This Row],[Churn_Risk_Score]]&gt;=10,"High Risk", IF(tbl_Customers[[#This Row],[Churn_Risk_Score]]&gt;=5,"Medium Risk","Low Risk"))</f>
        <v>Low Risk</v>
      </c>
    </row>
    <row r="1770" spans="1:33" x14ac:dyDescent="0.35">
      <c r="A1770">
        <v>1769</v>
      </c>
      <c r="B1770" t="s">
        <v>47</v>
      </c>
      <c r="C1770">
        <v>52</v>
      </c>
      <c r="D1770" t="s">
        <v>28</v>
      </c>
      <c r="E1770" t="s">
        <v>22</v>
      </c>
      <c r="F1770" t="s">
        <v>22</v>
      </c>
      <c r="G1770">
        <v>0</v>
      </c>
      <c r="H1770">
        <v>148.30000000000001</v>
      </c>
      <c r="I1770">
        <v>83</v>
      </c>
      <c r="J1770">
        <v>25.21</v>
      </c>
      <c r="K1770">
        <v>181.6</v>
      </c>
      <c r="L1770">
        <v>79</v>
      </c>
      <c r="M1770">
        <v>15.44</v>
      </c>
      <c r="N1770">
        <v>155.6</v>
      </c>
      <c r="O1770">
        <v>104</v>
      </c>
      <c r="P1770">
        <v>7</v>
      </c>
      <c r="Q1770">
        <v>8.3000000000000007</v>
      </c>
      <c r="R1770">
        <v>6</v>
      </c>
      <c r="S1770">
        <v>2.2400000000000002</v>
      </c>
      <c r="T1770">
        <v>3</v>
      </c>
      <c r="U1770" t="s">
        <v>22</v>
      </c>
      <c r="V1770">
        <f>IF(tbl_Customers[[#This Row],[churn]] = "yes", 1, 0)</f>
        <v>0</v>
      </c>
      <c r="W1770" t="str">
        <f>IF(tbl_Customers[[#This Row],[number_customer_service_calls]] &lt;= 1, "0-1 Calls", IF(tbl_Customers[[#This Row],[number_customer_service_calls]] &lt;= 3, "2-3 Calls", IF(tbl_Customers[[#This Row],[number_customer_service_calls]] &lt;=5, "4-5 Calls", "6+ Calls")))</f>
        <v>2-3 Calls</v>
      </c>
      <c r="X1770" t="str">
        <f>IF(tbl_Customers[[#This Row],[account_length]] &lt;= 50, "0-50", IF(tbl_Customers[[#This Row],[account_length]] &lt;=100, "51-100", IF(tbl_Customers[[#This Row],[account_length]] &lt;= 150, "101-150", "151+")))</f>
        <v>51-100</v>
      </c>
      <c r="Y1770" t="str">
        <f>IF(tbl_Customers[[#This Row],[total_intl_charge]] &lt;= 3, "Low Charges", "High Charges")</f>
        <v>Low Charges</v>
      </c>
      <c r="Z1770" t="str">
        <f>IF(tbl_Customers[[#This Row],[total_eve_calls]]&lt;=80,"Low Calls",
IF(tbl_Customers[[#This Row],[total_eve_calls]]&lt;=120,"Medium Calls","High Calls"))</f>
        <v>Low Calls</v>
      </c>
      <c r="AA1770" t="str">
        <f>IF(tbl_Customers[[#This Row],[total_eve_charge]]&lt;=15,"Low Charges",
IF(tbl_Customers[[#This Row],[total_eve_charge]]&lt;=20,"Medium Charges","High Charges"))</f>
        <v>Medium Charges</v>
      </c>
      <c r="AB17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70" t="str">
        <f>IF(tbl_Customers[[#This Row],[number_vmail_messages]] = 0, "No Usage", IF(tbl_Customers[[#This Row],[number_vmail_messages]] &lt;= 20, "Low Usage", IF(tbl_Customers[[#This Row],[number_vmail_messages]] &lt;= 40, "Medium Usgae", "High Usage")))</f>
        <v>No Usage</v>
      </c>
      <c r="AD1770" t="str">
        <f>IF(tbl_Customers[[#This Row],[total_day_minutes]]&lt;=150,"Low Usage", IF(tbl_Customers[[#This Row],[total_day_minutes]]&lt;=200,"Medium Usage", IF(tbl_Customers[[#This Row],[total_day_minutes]]&lt;=250,"High Usage","Very High Usage")))</f>
        <v>Low Usage</v>
      </c>
      <c r="AE1770" t="str">
        <f>IF(tbl_Customers[[#This Row],[total_intl_calls]]&lt;=5,"Low Calls", IF(tbl_Customers[[#This Row],[total_intl_calls]]&lt;=10, "Medium Calls", "High Calls"))</f>
        <v>Medium Calls</v>
      </c>
      <c r="AF17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0" s="36" t="str">
        <f>IF(tbl_Customers[[#This Row],[Churn_Risk_Score]]&gt;=10,"High Risk", IF(tbl_Customers[[#This Row],[Churn_Risk_Score]]&gt;=5,"Medium Risk","Low Risk"))</f>
        <v>Low Risk</v>
      </c>
    </row>
    <row r="1771" spans="1:33" x14ac:dyDescent="0.35">
      <c r="A1771">
        <v>1770</v>
      </c>
      <c r="B1771" t="s">
        <v>67</v>
      </c>
      <c r="C1771">
        <v>136</v>
      </c>
      <c r="D1771" t="s">
        <v>21</v>
      </c>
      <c r="E1771" t="s">
        <v>22</v>
      </c>
      <c r="F1771" t="s">
        <v>23</v>
      </c>
      <c r="G1771">
        <v>24</v>
      </c>
      <c r="H1771">
        <v>174.6</v>
      </c>
      <c r="I1771">
        <v>76</v>
      </c>
      <c r="J1771">
        <v>29.68</v>
      </c>
      <c r="K1771">
        <v>176.6</v>
      </c>
      <c r="L1771">
        <v>114</v>
      </c>
      <c r="M1771">
        <v>15.01</v>
      </c>
      <c r="N1771">
        <v>214.4</v>
      </c>
      <c r="O1771">
        <v>91</v>
      </c>
      <c r="P1771">
        <v>9.65</v>
      </c>
      <c r="Q1771">
        <v>8.8000000000000007</v>
      </c>
      <c r="R1771">
        <v>5</v>
      </c>
      <c r="S1771">
        <v>2.38</v>
      </c>
      <c r="T1771">
        <v>2</v>
      </c>
      <c r="U1771" t="s">
        <v>22</v>
      </c>
      <c r="V1771">
        <f>IF(tbl_Customers[[#This Row],[churn]] = "yes", 1, 0)</f>
        <v>0</v>
      </c>
      <c r="W1771" t="str">
        <f>IF(tbl_Customers[[#This Row],[number_customer_service_calls]] &lt;= 1, "0-1 Calls", IF(tbl_Customers[[#This Row],[number_customer_service_calls]] &lt;= 3, "2-3 Calls", IF(tbl_Customers[[#This Row],[number_customer_service_calls]] &lt;=5, "4-5 Calls", "6+ Calls")))</f>
        <v>2-3 Calls</v>
      </c>
      <c r="X1771" t="str">
        <f>IF(tbl_Customers[[#This Row],[account_length]] &lt;= 50, "0-50", IF(tbl_Customers[[#This Row],[account_length]] &lt;=100, "51-100", IF(tbl_Customers[[#This Row],[account_length]] &lt;= 150, "101-150", "151+")))</f>
        <v>101-150</v>
      </c>
      <c r="Y1771" t="str">
        <f>IF(tbl_Customers[[#This Row],[total_intl_charge]] &lt;= 3, "Low Charges", "High Charges")</f>
        <v>Low Charges</v>
      </c>
      <c r="Z1771" t="str">
        <f>IF(tbl_Customers[[#This Row],[total_eve_calls]]&lt;=80,"Low Calls",
IF(tbl_Customers[[#This Row],[total_eve_calls]]&lt;=120,"Medium Calls","High Calls"))</f>
        <v>Medium Calls</v>
      </c>
      <c r="AA1771" t="str">
        <f>IF(tbl_Customers[[#This Row],[total_eve_charge]]&lt;=15,"Low Charges",
IF(tbl_Customers[[#This Row],[total_eve_charge]]&lt;=20,"Medium Charges","High Charges"))</f>
        <v>Medium Charges</v>
      </c>
      <c r="AB17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71" t="str">
        <f>IF(tbl_Customers[[#This Row],[number_vmail_messages]] = 0, "No Usage", IF(tbl_Customers[[#This Row],[number_vmail_messages]] &lt;= 20, "Low Usage", IF(tbl_Customers[[#This Row],[number_vmail_messages]] &lt;= 40, "Medium Usgae", "High Usage")))</f>
        <v>Medium Usgae</v>
      </c>
      <c r="AD1771" t="str">
        <f>IF(tbl_Customers[[#This Row],[total_day_minutes]]&lt;=150,"Low Usage", IF(tbl_Customers[[#This Row],[total_day_minutes]]&lt;=200,"Medium Usage", IF(tbl_Customers[[#This Row],[total_day_minutes]]&lt;=250,"High Usage","Very High Usage")))</f>
        <v>Medium Usage</v>
      </c>
      <c r="AE1771" t="str">
        <f>IF(tbl_Customers[[#This Row],[total_intl_calls]]&lt;=5,"Low Calls", IF(tbl_Customers[[#This Row],[total_intl_calls]]&lt;=10, "Medium Calls", "High Calls"))</f>
        <v>Low Calls</v>
      </c>
      <c r="AF17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71" s="36" t="str">
        <f>IF(tbl_Customers[[#This Row],[Churn_Risk_Score]]&gt;=10,"High Risk", IF(tbl_Customers[[#This Row],[Churn_Risk_Score]]&gt;=5,"Medium Risk","Low Risk"))</f>
        <v>Low Risk</v>
      </c>
    </row>
    <row r="1772" spans="1:33" x14ac:dyDescent="0.35">
      <c r="A1772">
        <v>1771</v>
      </c>
      <c r="B1772" t="s">
        <v>34</v>
      </c>
      <c r="C1772">
        <v>75</v>
      </c>
      <c r="D1772" t="s">
        <v>21</v>
      </c>
      <c r="E1772" t="s">
        <v>22</v>
      </c>
      <c r="F1772" t="s">
        <v>22</v>
      </c>
      <c r="G1772">
        <v>0</v>
      </c>
      <c r="H1772">
        <v>138.5</v>
      </c>
      <c r="I1772">
        <v>110</v>
      </c>
      <c r="J1772">
        <v>23.55</v>
      </c>
      <c r="K1772">
        <v>153.19999999999999</v>
      </c>
      <c r="L1772">
        <v>86</v>
      </c>
      <c r="M1772">
        <v>13.02</v>
      </c>
      <c r="N1772">
        <v>215.6</v>
      </c>
      <c r="O1772">
        <v>103</v>
      </c>
      <c r="P1772">
        <v>9.6999999999999993</v>
      </c>
      <c r="Q1772">
        <v>11.1</v>
      </c>
      <c r="R1772">
        <v>7</v>
      </c>
      <c r="S1772">
        <v>3</v>
      </c>
      <c r="T1772">
        <v>1</v>
      </c>
      <c r="U1772" t="s">
        <v>22</v>
      </c>
      <c r="V1772">
        <f>IF(tbl_Customers[[#This Row],[churn]] = "yes", 1, 0)</f>
        <v>0</v>
      </c>
      <c r="W1772" t="str">
        <f>IF(tbl_Customers[[#This Row],[number_customer_service_calls]] &lt;= 1, "0-1 Calls", IF(tbl_Customers[[#This Row],[number_customer_service_calls]] &lt;= 3, "2-3 Calls", IF(tbl_Customers[[#This Row],[number_customer_service_calls]] &lt;=5, "4-5 Calls", "6+ Calls")))</f>
        <v>0-1 Calls</v>
      </c>
      <c r="X1772" t="str">
        <f>IF(tbl_Customers[[#This Row],[account_length]] &lt;= 50, "0-50", IF(tbl_Customers[[#This Row],[account_length]] &lt;=100, "51-100", IF(tbl_Customers[[#This Row],[account_length]] &lt;= 150, "101-150", "151+")))</f>
        <v>51-100</v>
      </c>
      <c r="Y1772" t="str">
        <f>IF(tbl_Customers[[#This Row],[total_intl_charge]] &lt;= 3, "Low Charges", "High Charges")</f>
        <v>Low Charges</v>
      </c>
      <c r="Z1772" t="str">
        <f>IF(tbl_Customers[[#This Row],[total_eve_calls]]&lt;=80,"Low Calls",
IF(tbl_Customers[[#This Row],[total_eve_calls]]&lt;=120,"Medium Calls","High Calls"))</f>
        <v>Medium Calls</v>
      </c>
      <c r="AA1772" t="str">
        <f>IF(tbl_Customers[[#This Row],[total_eve_charge]]&lt;=15,"Low Charges",
IF(tbl_Customers[[#This Row],[total_eve_charge]]&lt;=20,"Medium Charges","High Charges"))</f>
        <v>Low Charges</v>
      </c>
      <c r="AB17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2" t="str">
        <f>IF(tbl_Customers[[#This Row],[number_vmail_messages]] = 0, "No Usage", IF(tbl_Customers[[#This Row],[number_vmail_messages]] &lt;= 20, "Low Usage", IF(tbl_Customers[[#This Row],[number_vmail_messages]] &lt;= 40, "Medium Usgae", "High Usage")))</f>
        <v>No Usage</v>
      </c>
      <c r="AD1772" t="str">
        <f>IF(tbl_Customers[[#This Row],[total_day_minutes]]&lt;=150,"Low Usage", IF(tbl_Customers[[#This Row],[total_day_minutes]]&lt;=200,"Medium Usage", IF(tbl_Customers[[#This Row],[total_day_minutes]]&lt;=250,"High Usage","Very High Usage")))</f>
        <v>Low Usage</v>
      </c>
      <c r="AE1772" t="str">
        <f>IF(tbl_Customers[[#This Row],[total_intl_calls]]&lt;=5,"Low Calls", IF(tbl_Customers[[#This Row],[total_intl_calls]]&lt;=10, "Medium Calls", "High Calls"))</f>
        <v>Medium Calls</v>
      </c>
      <c r="AF17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2" s="36" t="str">
        <f>IF(tbl_Customers[[#This Row],[Churn_Risk_Score]]&gt;=10,"High Risk", IF(tbl_Customers[[#This Row],[Churn_Risk_Score]]&gt;=5,"Medium Risk","Low Risk"))</f>
        <v>Low Risk</v>
      </c>
    </row>
    <row r="1773" spans="1:33" x14ac:dyDescent="0.35">
      <c r="A1773">
        <v>1772</v>
      </c>
      <c r="B1773" t="s">
        <v>44</v>
      </c>
      <c r="C1773">
        <v>146</v>
      </c>
      <c r="D1773" t="s">
        <v>25</v>
      </c>
      <c r="E1773" t="s">
        <v>22</v>
      </c>
      <c r="F1773" t="s">
        <v>22</v>
      </c>
      <c r="G1773">
        <v>0</v>
      </c>
      <c r="H1773">
        <v>109</v>
      </c>
      <c r="I1773">
        <v>69</v>
      </c>
      <c r="J1773">
        <v>18.53</v>
      </c>
      <c r="K1773">
        <v>265.8</v>
      </c>
      <c r="L1773">
        <v>98</v>
      </c>
      <c r="M1773">
        <v>22.59</v>
      </c>
      <c r="N1773">
        <v>228.3</v>
      </c>
      <c r="O1773">
        <v>80</v>
      </c>
      <c r="P1773">
        <v>10.27</v>
      </c>
      <c r="Q1773">
        <v>12.6</v>
      </c>
      <c r="R1773">
        <v>2</v>
      </c>
      <c r="S1773">
        <v>3.4</v>
      </c>
      <c r="T1773">
        <v>1</v>
      </c>
      <c r="U1773" t="s">
        <v>22</v>
      </c>
      <c r="V1773">
        <f>IF(tbl_Customers[[#This Row],[churn]] = "yes", 1, 0)</f>
        <v>0</v>
      </c>
      <c r="W1773" t="str">
        <f>IF(tbl_Customers[[#This Row],[number_customer_service_calls]] &lt;= 1, "0-1 Calls", IF(tbl_Customers[[#This Row],[number_customer_service_calls]] &lt;= 3, "2-3 Calls", IF(tbl_Customers[[#This Row],[number_customer_service_calls]] &lt;=5, "4-5 Calls", "6+ Calls")))</f>
        <v>0-1 Calls</v>
      </c>
      <c r="X1773" t="str">
        <f>IF(tbl_Customers[[#This Row],[account_length]] &lt;= 50, "0-50", IF(tbl_Customers[[#This Row],[account_length]] &lt;=100, "51-100", IF(tbl_Customers[[#This Row],[account_length]] &lt;= 150, "101-150", "151+")))</f>
        <v>101-150</v>
      </c>
      <c r="Y1773" t="str">
        <f>IF(tbl_Customers[[#This Row],[total_intl_charge]] &lt;= 3, "Low Charges", "High Charges")</f>
        <v>High Charges</v>
      </c>
      <c r="Z1773" t="str">
        <f>IF(tbl_Customers[[#This Row],[total_eve_calls]]&lt;=80,"Low Calls",
IF(tbl_Customers[[#This Row],[total_eve_calls]]&lt;=120,"Medium Calls","High Calls"))</f>
        <v>Medium Calls</v>
      </c>
      <c r="AA1773" t="str">
        <f>IF(tbl_Customers[[#This Row],[total_eve_charge]]&lt;=15,"Low Charges",
IF(tbl_Customers[[#This Row],[total_eve_charge]]&lt;=20,"Medium Charges","High Charges"))</f>
        <v>High Charges</v>
      </c>
      <c r="AB17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3" t="str">
        <f>IF(tbl_Customers[[#This Row],[number_vmail_messages]] = 0, "No Usage", IF(tbl_Customers[[#This Row],[number_vmail_messages]] &lt;= 20, "Low Usage", IF(tbl_Customers[[#This Row],[number_vmail_messages]] &lt;= 40, "Medium Usgae", "High Usage")))</f>
        <v>No Usage</v>
      </c>
      <c r="AD1773" t="str">
        <f>IF(tbl_Customers[[#This Row],[total_day_minutes]]&lt;=150,"Low Usage", IF(tbl_Customers[[#This Row],[total_day_minutes]]&lt;=200,"Medium Usage", IF(tbl_Customers[[#This Row],[total_day_minutes]]&lt;=250,"High Usage","Very High Usage")))</f>
        <v>Low Usage</v>
      </c>
      <c r="AE1773" t="str">
        <f>IF(tbl_Customers[[#This Row],[total_intl_calls]]&lt;=5,"Low Calls", IF(tbl_Customers[[#This Row],[total_intl_calls]]&lt;=10, "Medium Calls", "High Calls"))</f>
        <v>Low Calls</v>
      </c>
      <c r="AF17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73" s="36" t="str">
        <f>IF(tbl_Customers[[#This Row],[Churn_Risk_Score]]&gt;=10,"High Risk", IF(tbl_Customers[[#This Row],[Churn_Risk_Score]]&gt;=5,"Medium Risk","Low Risk"))</f>
        <v>Low Risk</v>
      </c>
    </row>
    <row r="1774" spans="1:33" x14ac:dyDescent="0.35">
      <c r="A1774">
        <v>1773</v>
      </c>
      <c r="B1774" t="s">
        <v>69</v>
      </c>
      <c r="C1774">
        <v>105</v>
      </c>
      <c r="D1774" t="s">
        <v>25</v>
      </c>
      <c r="E1774" t="s">
        <v>22</v>
      </c>
      <c r="F1774" t="s">
        <v>22</v>
      </c>
      <c r="G1774">
        <v>0</v>
      </c>
      <c r="H1774">
        <v>162.30000000000001</v>
      </c>
      <c r="I1774">
        <v>99</v>
      </c>
      <c r="J1774">
        <v>27.59</v>
      </c>
      <c r="K1774">
        <v>212.5</v>
      </c>
      <c r="L1774">
        <v>95</v>
      </c>
      <c r="M1774">
        <v>18.059999999999999</v>
      </c>
      <c r="N1774">
        <v>214.7</v>
      </c>
      <c r="O1774">
        <v>114</v>
      </c>
      <c r="P1774">
        <v>9.66</v>
      </c>
      <c r="Q1774">
        <v>11.1</v>
      </c>
      <c r="R1774">
        <v>8</v>
      </c>
      <c r="S1774">
        <v>3</v>
      </c>
      <c r="T1774">
        <v>4</v>
      </c>
      <c r="U1774" t="s">
        <v>22</v>
      </c>
      <c r="V1774">
        <f>IF(tbl_Customers[[#This Row],[churn]] = "yes", 1, 0)</f>
        <v>0</v>
      </c>
      <c r="W1774" t="str">
        <f>IF(tbl_Customers[[#This Row],[number_customer_service_calls]] &lt;= 1, "0-1 Calls", IF(tbl_Customers[[#This Row],[number_customer_service_calls]] &lt;= 3, "2-3 Calls", IF(tbl_Customers[[#This Row],[number_customer_service_calls]] &lt;=5, "4-5 Calls", "6+ Calls")))</f>
        <v>4-5 Calls</v>
      </c>
      <c r="X1774" t="str">
        <f>IF(tbl_Customers[[#This Row],[account_length]] &lt;= 50, "0-50", IF(tbl_Customers[[#This Row],[account_length]] &lt;=100, "51-100", IF(tbl_Customers[[#This Row],[account_length]] &lt;= 150, "101-150", "151+")))</f>
        <v>101-150</v>
      </c>
      <c r="Y1774" t="str">
        <f>IF(tbl_Customers[[#This Row],[total_intl_charge]] &lt;= 3, "Low Charges", "High Charges")</f>
        <v>Low Charges</v>
      </c>
      <c r="Z1774" t="str">
        <f>IF(tbl_Customers[[#This Row],[total_eve_calls]]&lt;=80,"Low Calls",
IF(tbl_Customers[[#This Row],[total_eve_calls]]&lt;=120,"Medium Calls","High Calls"))</f>
        <v>Medium Calls</v>
      </c>
      <c r="AA1774" t="str">
        <f>IF(tbl_Customers[[#This Row],[total_eve_charge]]&lt;=15,"Low Charges",
IF(tbl_Customers[[#This Row],[total_eve_charge]]&lt;=20,"Medium Charges","High Charges"))</f>
        <v>Medium Charges</v>
      </c>
      <c r="AB17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4" t="str">
        <f>IF(tbl_Customers[[#This Row],[number_vmail_messages]] = 0, "No Usage", IF(tbl_Customers[[#This Row],[number_vmail_messages]] &lt;= 20, "Low Usage", IF(tbl_Customers[[#This Row],[number_vmail_messages]] &lt;= 40, "Medium Usgae", "High Usage")))</f>
        <v>No Usage</v>
      </c>
      <c r="AD1774" t="str">
        <f>IF(tbl_Customers[[#This Row],[total_day_minutes]]&lt;=150,"Low Usage", IF(tbl_Customers[[#This Row],[total_day_minutes]]&lt;=200,"Medium Usage", IF(tbl_Customers[[#This Row],[total_day_minutes]]&lt;=250,"High Usage","Very High Usage")))</f>
        <v>Medium Usage</v>
      </c>
      <c r="AE1774" t="str">
        <f>IF(tbl_Customers[[#This Row],[total_intl_calls]]&lt;=5,"Low Calls", IF(tbl_Customers[[#This Row],[total_intl_calls]]&lt;=10, "Medium Calls", "High Calls"))</f>
        <v>Medium Calls</v>
      </c>
      <c r="AF17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74" s="36" t="str">
        <f>IF(tbl_Customers[[#This Row],[Churn_Risk_Score]]&gt;=10,"High Risk", IF(tbl_Customers[[#This Row],[Churn_Risk_Score]]&gt;=5,"Medium Risk","Low Risk"))</f>
        <v>Medium Risk</v>
      </c>
    </row>
    <row r="1775" spans="1:33" x14ac:dyDescent="0.35">
      <c r="A1775">
        <v>1774</v>
      </c>
      <c r="B1775" t="s">
        <v>75</v>
      </c>
      <c r="C1775">
        <v>48</v>
      </c>
      <c r="D1775" t="s">
        <v>21</v>
      </c>
      <c r="E1775" t="s">
        <v>22</v>
      </c>
      <c r="F1775" t="s">
        <v>22</v>
      </c>
      <c r="G1775">
        <v>0</v>
      </c>
      <c r="H1775">
        <v>210.8</v>
      </c>
      <c r="I1775">
        <v>84</v>
      </c>
      <c r="J1775">
        <v>35.840000000000003</v>
      </c>
      <c r="K1775">
        <v>189.6</v>
      </c>
      <c r="L1775">
        <v>98</v>
      </c>
      <c r="M1775">
        <v>16.12</v>
      </c>
      <c r="N1775">
        <v>157.6</v>
      </c>
      <c r="O1775">
        <v>99</v>
      </c>
      <c r="P1775">
        <v>7.09</v>
      </c>
      <c r="Q1775">
        <v>16.399999999999999</v>
      </c>
      <c r="R1775">
        <v>3</v>
      </c>
      <c r="S1775">
        <v>4.43</v>
      </c>
      <c r="T1775">
        <v>2</v>
      </c>
      <c r="U1775" t="s">
        <v>22</v>
      </c>
      <c r="V1775">
        <f>IF(tbl_Customers[[#This Row],[churn]] = "yes", 1, 0)</f>
        <v>0</v>
      </c>
      <c r="W1775" t="str">
        <f>IF(tbl_Customers[[#This Row],[number_customer_service_calls]] &lt;= 1, "0-1 Calls", IF(tbl_Customers[[#This Row],[number_customer_service_calls]] &lt;= 3, "2-3 Calls", IF(tbl_Customers[[#This Row],[number_customer_service_calls]] &lt;=5, "4-5 Calls", "6+ Calls")))</f>
        <v>2-3 Calls</v>
      </c>
      <c r="X1775" t="str">
        <f>IF(tbl_Customers[[#This Row],[account_length]] &lt;= 50, "0-50", IF(tbl_Customers[[#This Row],[account_length]] &lt;=100, "51-100", IF(tbl_Customers[[#This Row],[account_length]] &lt;= 150, "101-150", "151+")))</f>
        <v>0-50</v>
      </c>
      <c r="Y1775" t="str">
        <f>IF(tbl_Customers[[#This Row],[total_intl_charge]] &lt;= 3, "Low Charges", "High Charges")</f>
        <v>High Charges</v>
      </c>
      <c r="Z1775" t="str">
        <f>IF(tbl_Customers[[#This Row],[total_eve_calls]]&lt;=80,"Low Calls",
IF(tbl_Customers[[#This Row],[total_eve_calls]]&lt;=120,"Medium Calls","High Calls"))</f>
        <v>Medium Calls</v>
      </c>
      <c r="AA1775" t="str">
        <f>IF(tbl_Customers[[#This Row],[total_eve_charge]]&lt;=15,"Low Charges",
IF(tbl_Customers[[#This Row],[total_eve_charge]]&lt;=20,"Medium Charges","High Charges"))</f>
        <v>Medium Charges</v>
      </c>
      <c r="AB17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5" t="str">
        <f>IF(tbl_Customers[[#This Row],[number_vmail_messages]] = 0, "No Usage", IF(tbl_Customers[[#This Row],[number_vmail_messages]] &lt;= 20, "Low Usage", IF(tbl_Customers[[#This Row],[number_vmail_messages]] &lt;= 40, "Medium Usgae", "High Usage")))</f>
        <v>No Usage</v>
      </c>
      <c r="AD1775" t="str">
        <f>IF(tbl_Customers[[#This Row],[total_day_minutes]]&lt;=150,"Low Usage", IF(tbl_Customers[[#This Row],[total_day_minutes]]&lt;=200,"Medium Usage", IF(tbl_Customers[[#This Row],[total_day_minutes]]&lt;=250,"High Usage","Very High Usage")))</f>
        <v>High Usage</v>
      </c>
      <c r="AE1775" t="str">
        <f>IF(tbl_Customers[[#This Row],[total_intl_calls]]&lt;=5,"Low Calls", IF(tbl_Customers[[#This Row],[total_intl_calls]]&lt;=10, "Medium Calls", "High Calls"))</f>
        <v>Low Calls</v>
      </c>
      <c r="AF17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75" s="36" t="str">
        <f>IF(tbl_Customers[[#This Row],[Churn_Risk_Score]]&gt;=10,"High Risk", IF(tbl_Customers[[#This Row],[Churn_Risk_Score]]&gt;=5,"Medium Risk","Low Risk"))</f>
        <v>Low Risk</v>
      </c>
    </row>
    <row r="1776" spans="1:33" x14ac:dyDescent="0.35">
      <c r="A1776">
        <v>1775</v>
      </c>
      <c r="B1776" t="s">
        <v>74</v>
      </c>
      <c r="C1776">
        <v>45</v>
      </c>
      <c r="D1776" t="s">
        <v>21</v>
      </c>
      <c r="E1776" t="s">
        <v>22</v>
      </c>
      <c r="F1776" t="s">
        <v>22</v>
      </c>
      <c r="G1776">
        <v>0</v>
      </c>
      <c r="H1776">
        <v>142.4</v>
      </c>
      <c r="I1776">
        <v>107</v>
      </c>
      <c r="J1776">
        <v>24.21</v>
      </c>
      <c r="K1776">
        <v>318.7</v>
      </c>
      <c r="L1776">
        <v>78</v>
      </c>
      <c r="M1776">
        <v>27.09</v>
      </c>
      <c r="N1776">
        <v>224.1</v>
      </c>
      <c r="O1776">
        <v>108</v>
      </c>
      <c r="P1776">
        <v>10.08</v>
      </c>
      <c r="Q1776">
        <v>11.1</v>
      </c>
      <c r="R1776">
        <v>7</v>
      </c>
      <c r="S1776">
        <v>3</v>
      </c>
      <c r="T1776">
        <v>1</v>
      </c>
      <c r="U1776" t="s">
        <v>22</v>
      </c>
      <c r="V1776">
        <f>IF(tbl_Customers[[#This Row],[churn]] = "yes", 1, 0)</f>
        <v>0</v>
      </c>
      <c r="W1776" t="str">
        <f>IF(tbl_Customers[[#This Row],[number_customer_service_calls]] &lt;= 1, "0-1 Calls", IF(tbl_Customers[[#This Row],[number_customer_service_calls]] &lt;= 3, "2-3 Calls", IF(tbl_Customers[[#This Row],[number_customer_service_calls]] &lt;=5, "4-5 Calls", "6+ Calls")))</f>
        <v>0-1 Calls</v>
      </c>
      <c r="X1776" t="str">
        <f>IF(tbl_Customers[[#This Row],[account_length]] &lt;= 50, "0-50", IF(tbl_Customers[[#This Row],[account_length]] &lt;=100, "51-100", IF(tbl_Customers[[#This Row],[account_length]] &lt;= 150, "101-150", "151+")))</f>
        <v>0-50</v>
      </c>
      <c r="Y1776" t="str">
        <f>IF(tbl_Customers[[#This Row],[total_intl_charge]] &lt;= 3, "Low Charges", "High Charges")</f>
        <v>Low Charges</v>
      </c>
      <c r="Z1776" t="str">
        <f>IF(tbl_Customers[[#This Row],[total_eve_calls]]&lt;=80,"Low Calls",
IF(tbl_Customers[[#This Row],[total_eve_calls]]&lt;=120,"Medium Calls","High Calls"))</f>
        <v>Low Calls</v>
      </c>
      <c r="AA1776" t="str">
        <f>IF(tbl_Customers[[#This Row],[total_eve_charge]]&lt;=15,"Low Charges",
IF(tbl_Customers[[#This Row],[total_eve_charge]]&lt;=20,"Medium Charges","High Charges"))</f>
        <v>High Charges</v>
      </c>
      <c r="AB17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6" t="str">
        <f>IF(tbl_Customers[[#This Row],[number_vmail_messages]] = 0, "No Usage", IF(tbl_Customers[[#This Row],[number_vmail_messages]] &lt;= 20, "Low Usage", IF(tbl_Customers[[#This Row],[number_vmail_messages]] &lt;= 40, "Medium Usgae", "High Usage")))</f>
        <v>No Usage</v>
      </c>
      <c r="AD1776" t="str">
        <f>IF(tbl_Customers[[#This Row],[total_day_minutes]]&lt;=150,"Low Usage", IF(tbl_Customers[[#This Row],[total_day_minutes]]&lt;=200,"Medium Usage", IF(tbl_Customers[[#This Row],[total_day_minutes]]&lt;=250,"High Usage","Very High Usage")))</f>
        <v>Low Usage</v>
      </c>
      <c r="AE1776" t="str">
        <f>IF(tbl_Customers[[#This Row],[total_intl_calls]]&lt;=5,"Low Calls", IF(tbl_Customers[[#This Row],[total_intl_calls]]&lt;=10, "Medium Calls", "High Calls"))</f>
        <v>Medium Calls</v>
      </c>
      <c r="AF17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6" s="36" t="str">
        <f>IF(tbl_Customers[[#This Row],[Churn_Risk_Score]]&gt;=10,"High Risk", IF(tbl_Customers[[#This Row],[Churn_Risk_Score]]&gt;=5,"Medium Risk","Low Risk"))</f>
        <v>Low Risk</v>
      </c>
    </row>
    <row r="1777" spans="1:33" x14ac:dyDescent="0.35">
      <c r="A1777">
        <v>1776</v>
      </c>
      <c r="B1777" t="s">
        <v>74</v>
      </c>
      <c r="C1777">
        <v>33</v>
      </c>
      <c r="D1777" t="s">
        <v>28</v>
      </c>
      <c r="E1777" t="s">
        <v>22</v>
      </c>
      <c r="F1777" t="s">
        <v>22</v>
      </c>
      <c r="G1777">
        <v>0</v>
      </c>
      <c r="H1777">
        <v>182.5</v>
      </c>
      <c r="I1777">
        <v>65</v>
      </c>
      <c r="J1777">
        <v>31.03</v>
      </c>
      <c r="K1777">
        <v>232.1</v>
      </c>
      <c r="L1777">
        <v>96</v>
      </c>
      <c r="M1777">
        <v>19.73</v>
      </c>
      <c r="N1777">
        <v>149.19999999999999</v>
      </c>
      <c r="O1777">
        <v>82</v>
      </c>
      <c r="P1777">
        <v>6.71</v>
      </c>
      <c r="Q1777">
        <v>7.5</v>
      </c>
      <c r="R1777">
        <v>2</v>
      </c>
      <c r="S1777">
        <v>2.0299999999999998</v>
      </c>
      <c r="T1777">
        <v>2</v>
      </c>
      <c r="U1777" t="s">
        <v>22</v>
      </c>
      <c r="V1777">
        <f>IF(tbl_Customers[[#This Row],[churn]] = "yes", 1, 0)</f>
        <v>0</v>
      </c>
      <c r="W1777" t="str">
        <f>IF(tbl_Customers[[#This Row],[number_customer_service_calls]] &lt;= 1, "0-1 Calls", IF(tbl_Customers[[#This Row],[number_customer_service_calls]] &lt;= 3, "2-3 Calls", IF(tbl_Customers[[#This Row],[number_customer_service_calls]] &lt;=5, "4-5 Calls", "6+ Calls")))</f>
        <v>2-3 Calls</v>
      </c>
      <c r="X1777" t="str">
        <f>IF(tbl_Customers[[#This Row],[account_length]] &lt;= 50, "0-50", IF(tbl_Customers[[#This Row],[account_length]] &lt;=100, "51-100", IF(tbl_Customers[[#This Row],[account_length]] &lt;= 150, "101-150", "151+")))</f>
        <v>0-50</v>
      </c>
      <c r="Y1777" t="str">
        <f>IF(tbl_Customers[[#This Row],[total_intl_charge]] &lt;= 3, "Low Charges", "High Charges")</f>
        <v>Low Charges</v>
      </c>
      <c r="Z1777" t="str">
        <f>IF(tbl_Customers[[#This Row],[total_eve_calls]]&lt;=80,"Low Calls",
IF(tbl_Customers[[#This Row],[total_eve_calls]]&lt;=120,"Medium Calls","High Calls"))</f>
        <v>Medium Calls</v>
      </c>
      <c r="AA1777" t="str">
        <f>IF(tbl_Customers[[#This Row],[total_eve_charge]]&lt;=15,"Low Charges",
IF(tbl_Customers[[#This Row],[total_eve_charge]]&lt;=20,"Medium Charges","High Charges"))</f>
        <v>Medium Charges</v>
      </c>
      <c r="AB17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77" t="str">
        <f>IF(tbl_Customers[[#This Row],[number_vmail_messages]] = 0, "No Usage", IF(tbl_Customers[[#This Row],[number_vmail_messages]] &lt;= 20, "Low Usage", IF(tbl_Customers[[#This Row],[number_vmail_messages]] &lt;= 40, "Medium Usgae", "High Usage")))</f>
        <v>No Usage</v>
      </c>
      <c r="AD1777" t="str">
        <f>IF(tbl_Customers[[#This Row],[total_day_minutes]]&lt;=150,"Low Usage", IF(tbl_Customers[[#This Row],[total_day_minutes]]&lt;=200,"Medium Usage", IF(tbl_Customers[[#This Row],[total_day_minutes]]&lt;=250,"High Usage","Very High Usage")))</f>
        <v>Medium Usage</v>
      </c>
      <c r="AE1777" t="str">
        <f>IF(tbl_Customers[[#This Row],[total_intl_calls]]&lt;=5,"Low Calls", IF(tbl_Customers[[#This Row],[total_intl_calls]]&lt;=10, "Medium Calls", "High Calls"))</f>
        <v>Low Calls</v>
      </c>
      <c r="AF17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7" s="36" t="str">
        <f>IF(tbl_Customers[[#This Row],[Churn_Risk_Score]]&gt;=10,"High Risk", IF(tbl_Customers[[#This Row],[Churn_Risk_Score]]&gt;=5,"Medium Risk","Low Risk"))</f>
        <v>Low Risk</v>
      </c>
    </row>
    <row r="1778" spans="1:33" x14ac:dyDescent="0.35">
      <c r="A1778">
        <v>1777</v>
      </c>
      <c r="B1778" t="s">
        <v>75</v>
      </c>
      <c r="C1778">
        <v>68</v>
      </c>
      <c r="D1778" t="s">
        <v>25</v>
      </c>
      <c r="E1778" t="s">
        <v>22</v>
      </c>
      <c r="F1778" t="s">
        <v>22</v>
      </c>
      <c r="G1778">
        <v>0</v>
      </c>
      <c r="H1778">
        <v>219.6</v>
      </c>
      <c r="I1778">
        <v>97</v>
      </c>
      <c r="J1778">
        <v>37.33</v>
      </c>
      <c r="K1778">
        <v>141.1</v>
      </c>
      <c r="L1778">
        <v>144</v>
      </c>
      <c r="M1778">
        <v>11.99</v>
      </c>
      <c r="N1778">
        <v>205.7</v>
      </c>
      <c r="O1778">
        <v>101</v>
      </c>
      <c r="P1778">
        <v>9.26</v>
      </c>
      <c r="Q1778">
        <v>10.8</v>
      </c>
      <c r="R1778">
        <v>4</v>
      </c>
      <c r="S1778">
        <v>2.92</v>
      </c>
      <c r="T1778">
        <v>2</v>
      </c>
      <c r="U1778" t="s">
        <v>22</v>
      </c>
      <c r="V1778">
        <f>IF(tbl_Customers[[#This Row],[churn]] = "yes", 1, 0)</f>
        <v>0</v>
      </c>
      <c r="W1778" t="str">
        <f>IF(tbl_Customers[[#This Row],[number_customer_service_calls]] &lt;= 1, "0-1 Calls", IF(tbl_Customers[[#This Row],[number_customer_service_calls]] &lt;= 3, "2-3 Calls", IF(tbl_Customers[[#This Row],[number_customer_service_calls]] &lt;=5, "4-5 Calls", "6+ Calls")))</f>
        <v>2-3 Calls</v>
      </c>
      <c r="X1778" t="str">
        <f>IF(tbl_Customers[[#This Row],[account_length]] &lt;= 50, "0-50", IF(tbl_Customers[[#This Row],[account_length]] &lt;=100, "51-100", IF(tbl_Customers[[#This Row],[account_length]] &lt;= 150, "101-150", "151+")))</f>
        <v>51-100</v>
      </c>
      <c r="Y1778" t="str">
        <f>IF(tbl_Customers[[#This Row],[total_intl_charge]] &lt;= 3, "Low Charges", "High Charges")</f>
        <v>Low Charges</v>
      </c>
      <c r="Z1778" t="str">
        <f>IF(tbl_Customers[[#This Row],[total_eve_calls]]&lt;=80,"Low Calls",
IF(tbl_Customers[[#This Row],[total_eve_calls]]&lt;=120,"Medium Calls","High Calls"))</f>
        <v>High Calls</v>
      </c>
      <c r="AA1778" t="str">
        <f>IF(tbl_Customers[[#This Row],[total_eve_charge]]&lt;=15,"Low Charges",
IF(tbl_Customers[[#This Row],[total_eve_charge]]&lt;=20,"Medium Charges","High Charges"))</f>
        <v>Low Charges</v>
      </c>
      <c r="AB17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8" t="str">
        <f>IF(tbl_Customers[[#This Row],[number_vmail_messages]] = 0, "No Usage", IF(tbl_Customers[[#This Row],[number_vmail_messages]] &lt;= 20, "Low Usage", IF(tbl_Customers[[#This Row],[number_vmail_messages]] &lt;= 40, "Medium Usgae", "High Usage")))</f>
        <v>No Usage</v>
      </c>
      <c r="AD1778" t="str">
        <f>IF(tbl_Customers[[#This Row],[total_day_minutes]]&lt;=150,"Low Usage", IF(tbl_Customers[[#This Row],[total_day_minutes]]&lt;=200,"Medium Usage", IF(tbl_Customers[[#This Row],[total_day_minutes]]&lt;=250,"High Usage","Very High Usage")))</f>
        <v>High Usage</v>
      </c>
      <c r="AE1778" t="str">
        <f>IF(tbl_Customers[[#This Row],[total_intl_calls]]&lt;=5,"Low Calls", IF(tbl_Customers[[#This Row],[total_intl_calls]]&lt;=10, "Medium Calls", "High Calls"))</f>
        <v>Low Calls</v>
      </c>
      <c r="AF17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8" s="36" t="str">
        <f>IF(tbl_Customers[[#This Row],[Churn_Risk_Score]]&gt;=10,"High Risk", IF(tbl_Customers[[#This Row],[Churn_Risk_Score]]&gt;=5,"Medium Risk","Low Risk"))</f>
        <v>Low Risk</v>
      </c>
    </row>
    <row r="1779" spans="1:33" x14ac:dyDescent="0.35">
      <c r="A1779">
        <v>1778</v>
      </c>
      <c r="B1779" t="s">
        <v>59</v>
      </c>
      <c r="C1779">
        <v>106</v>
      </c>
      <c r="D1779" t="s">
        <v>25</v>
      </c>
      <c r="E1779" t="s">
        <v>22</v>
      </c>
      <c r="F1779" t="s">
        <v>22</v>
      </c>
      <c r="G1779">
        <v>0</v>
      </c>
      <c r="H1779">
        <v>193.6</v>
      </c>
      <c r="I1779">
        <v>66</v>
      </c>
      <c r="J1779">
        <v>32.909999999999997</v>
      </c>
      <c r="K1779">
        <v>238.2</v>
      </c>
      <c r="L1779">
        <v>82</v>
      </c>
      <c r="M1779">
        <v>20.25</v>
      </c>
      <c r="N1779">
        <v>176.4</v>
      </c>
      <c r="O1779">
        <v>107</v>
      </c>
      <c r="P1779">
        <v>7.94</v>
      </c>
      <c r="Q1779">
        <v>12.9</v>
      </c>
      <c r="R1779">
        <v>3</v>
      </c>
      <c r="S1779">
        <v>3.48</v>
      </c>
      <c r="T1779">
        <v>0</v>
      </c>
      <c r="U1779" t="s">
        <v>22</v>
      </c>
      <c r="V1779">
        <f>IF(tbl_Customers[[#This Row],[churn]] = "yes", 1, 0)</f>
        <v>0</v>
      </c>
      <c r="W1779" t="str">
        <f>IF(tbl_Customers[[#This Row],[number_customer_service_calls]] &lt;= 1, "0-1 Calls", IF(tbl_Customers[[#This Row],[number_customer_service_calls]] &lt;= 3, "2-3 Calls", IF(tbl_Customers[[#This Row],[number_customer_service_calls]] &lt;=5, "4-5 Calls", "6+ Calls")))</f>
        <v>0-1 Calls</v>
      </c>
      <c r="X1779" t="str">
        <f>IF(tbl_Customers[[#This Row],[account_length]] &lt;= 50, "0-50", IF(tbl_Customers[[#This Row],[account_length]] &lt;=100, "51-100", IF(tbl_Customers[[#This Row],[account_length]] &lt;= 150, "101-150", "151+")))</f>
        <v>101-150</v>
      </c>
      <c r="Y1779" t="str">
        <f>IF(tbl_Customers[[#This Row],[total_intl_charge]] &lt;= 3, "Low Charges", "High Charges")</f>
        <v>High Charges</v>
      </c>
      <c r="Z1779" t="str">
        <f>IF(tbl_Customers[[#This Row],[total_eve_calls]]&lt;=80,"Low Calls",
IF(tbl_Customers[[#This Row],[total_eve_calls]]&lt;=120,"Medium Calls","High Calls"))</f>
        <v>Medium Calls</v>
      </c>
      <c r="AA1779" t="str">
        <f>IF(tbl_Customers[[#This Row],[total_eve_charge]]&lt;=15,"Low Charges",
IF(tbl_Customers[[#This Row],[total_eve_charge]]&lt;=20,"Medium Charges","High Charges"))</f>
        <v>High Charges</v>
      </c>
      <c r="AB17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79" t="str">
        <f>IF(tbl_Customers[[#This Row],[number_vmail_messages]] = 0, "No Usage", IF(tbl_Customers[[#This Row],[number_vmail_messages]] &lt;= 20, "Low Usage", IF(tbl_Customers[[#This Row],[number_vmail_messages]] &lt;= 40, "Medium Usgae", "High Usage")))</f>
        <v>No Usage</v>
      </c>
      <c r="AD1779" t="str">
        <f>IF(tbl_Customers[[#This Row],[total_day_minutes]]&lt;=150,"Low Usage", IF(tbl_Customers[[#This Row],[total_day_minutes]]&lt;=200,"Medium Usage", IF(tbl_Customers[[#This Row],[total_day_minutes]]&lt;=250,"High Usage","Very High Usage")))</f>
        <v>Medium Usage</v>
      </c>
      <c r="AE1779" t="str">
        <f>IF(tbl_Customers[[#This Row],[total_intl_calls]]&lt;=5,"Low Calls", IF(tbl_Customers[[#This Row],[total_intl_calls]]&lt;=10, "Medium Calls", "High Calls"))</f>
        <v>Low Calls</v>
      </c>
      <c r="AF17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79" s="36" t="str">
        <f>IF(tbl_Customers[[#This Row],[Churn_Risk_Score]]&gt;=10,"High Risk", IF(tbl_Customers[[#This Row],[Churn_Risk_Score]]&gt;=5,"Medium Risk","Low Risk"))</f>
        <v>Low Risk</v>
      </c>
    </row>
    <row r="1780" spans="1:33" x14ac:dyDescent="0.35">
      <c r="A1780">
        <v>1779</v>
      </c>
      <c r="B1780" t="s">
        <v>70</v>
      </c>
      <c r="C1780">
        <v>94</v>
      </c>
      <c r="D1780" t="s">
        <v>28</v>
      </c>
      <c r="E1780" t="s">
        <v>22</v>
      </c>
      <c r="F1780" t="s">
        <v>23</v>
      </c>
      <c r="G1780">
        <v>28</v>
      </c>
      <c r="H1780">
        <v>233.2</v>
      </c>
      <c r="I1780">
        <v>88</v>
      </c>
      <c r="J1780">
        <v>39.64</v>
      </c>
      <c r="K1780">
        <v>113.3</v>
      </c>
      <c r="L1780">
        <v>102</v>
      </c>
      <c r="M1780">
        <v>9.6300000000000008</v>
      </c>
      <c r="N1780">
        <v>118</v>
      </c>
      <c r="O1780">
        <v>71</v>
      </c>
      <c r="P1780">
        <v>5.31</v>
      </c>
      <c r="Q1780">
        <v>16.100000000000001</v>
      </c>
      <c r="R1780">
        <v>4</v>
      </c>
      <c r="S1780">
        <v>4.3499999999999996</v>
      </c>
      <c r="T1780">
        <v>0</v>
      </c>
      <c r="U1780" t="s">
        <v>22</v>
      </c>
      <c r="V1780">
        <f>IF(tbl_Customers[[#This Row],[churn]] = "yes", 1, 0)</f>
        <v>0</v>
      </c>
      <c r="W1780" t="str">
        <f>IF(tbl_Customers[[#This Row],[number_customer_service_calls]] &lt;= 1, "0-1 Calls", IF(tbl_Customers[[#This Row],[number_customer_service_calls]] &lt;= 3, "2-3 Calls", IF(tbl_Customers[[#This Row],[number_customer_service_calls]] &lt;=5, "4-5 Calls", "6+ Calls")))</f>
        <v>0-1 Calls</v>
      </c>
      <c r="X1780" t="str">
        <f>IF(tbl_Customers[[#This Row],[account_length]] &lt;= 50, "0-50", IF(tbl_Customers[[#This Row],[account_length]] &lt;=100, "51-100", IF(tbl_Customers[[#This Row],[account_length]] &lt;= 150, "101-150", "151+")))</f>
        <v>51-100</v>
      </c>
      <c r="Y1780" t="str">
        <f>IF(tbl_Customers[[#This Row],[total_intl_charge]] &lt;= 3, "Low Charges", "High Charges")</f>
        <v>High Charges</v>
      </c>
      <c r="Z1780" t="str">
        <f>IF(tbl_Customers[[#This Row],[total_eve_calls]]&lt;=80,"Low Calls",
IF(tbl_Customers[[#This Row],[total_eve_calls]]&lt;=120,"Medium Calls","High Calls"))</f>
        <v>Medium Calls</v>
      </c>
      <c r="AA1780" t="str">
        <f>IF(tbl_Customers[[#This Row],[total_eve_charge]]&lt;=15,"Low Charges",
IF(tbl_Customers[[#This Row],[total_eve_charge]]&lt;=20,"Medium Charges","High Charges"))</f>
        <v>Low Charges</v>
      </c>
      <c r="AB17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0" t="str">
        <f>IF(tbl_Customers[[#This Row],[number_vmail_messages]] = 0, "No Usage", IF(tbl_Customers[[#This Row],[number_vmail_messages]] &lt;= 20, "Low Usage", IF(tbl_Customers[[#This Row],[number_vmail_messages]] &lt;= 40, "Medium Usgae", "High Usage")))</f>
        <v>Medium Usgae</v>
      </c>
      <c r="AD1780" t="str">
        <f>IF(tbl_Customers[[#This Row],[total_day_minutes]]&lt;=150,"Low Usage", IF(tbl_Customers[[#This Row],[total_day_minutes]]&lt;=200,"Medium Usage", IF(tbl_Customers[[#This Row],[total_day_minutes]]&lt;=250,"High Usage","Very High Usage")))</f>
        <v>High Usage</v>
      </c>
      <c r="AE1780" t="str">
        <f>IF(tbl_Customers[[#This Row],[total_intl_calls]]&lt;=5,"Low Calls", IF(tbl_Customers[[#This Row],[total_intl_calls]]&lt;=10, "Medium Calls", "High Calls"))</f>
        <v>Low Calls</v>
      </c>
      <c r="AF17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80" s="36" t="str">
        <f>IF(tbl_Customers[[#This Row],[Churn_Risk_Score]]&gt;=10,"High Risk", IF(tbl_Customers[[#This Row],[Churn_Risk_Score]]&gt;=5,"Medium Risk","Low Risk"))</f>
        <v>Low Risk</v>
      </c>
    </row>
    <row r="1781" spans="1:33" x14ac:dyDescent="0.35">
      <c r="A1781">
        <v>1780</v>
      </c>
      <c r="B1781" t="s">
        <v>41</v>
      </c>
      <c r="C1781">
        <v>65</v>
      </c>
      <c r="D1781" t="s">
        <v>28</v>
      </c>
      <c r="E1781" t="s">
        <v>22</v>
      </c>
      <c r="F1781" t="s">
        <v>22</v>
      </c>
      <c r="G1781">
        <v>0</v>
      </c>
      <c r="H1781">
        <v>158.80000000000001</v>
      </c>
      <c r="I1781">
        <v>53</v>
      </c>
      <c r="J1781">
        <v>27</v>
      </c>
      <c r="K1781">
        <v>188.5</v>
      </c>
      <c r="L1781">
        <v>132</v>
      </c>
      <c r="M1781">
        <v>16.02</v>
      </c>
      <c r="N1781">
        <v>189.3</v>
      </c>
      <c r="O1781">
        <v>87</v>
      </c>
      <c r="P1781">
        <v>8.52</v>
      </c>
      <c r="Q1781">
        <v>9.8000000000000007</v>
      </c>
      <c r="R1781">
        <v>4</v>
      </c>
      <c r="S1781">
        <v>2.65</v>
      </c>
      <c r="T1781">
        <v>2</v>
      </c>
      <c r="U1781" t="s">
        <v>22</v>
      </c>
      <c r="V1781">
        <f>IF(tbl_Customers[[#This Row],[churn]] = "yes", 1, 0)</f>
        <v>0</v>
      </c>
      <c r="W1781" t="str">
        <f>IF(tbl_Customers[[#This Row],[number_customer_service_calls]] &lt;= 1, "0-1 Calls", IF(tbl_Customers[[#This Row],[number_customer_service_calls]] &lt;= 3, "2-3 Calls", IF(tbl_Customers[[#This Row],[number_customer_service_calls]] &lt;=5, "4-5 Calls", "6+ Calls")))</f>
        <v>2-3 Calls</v>
      </c>
      <c r="X1781" t="str">
        <f>IF(tbl_Customers[[#This Row],[account_length]] &lt;= 50, "0-50", IF(tbl_Customers[[#This Row],[account_length]] &lt;=100, "51-100", IF(tbl_Customers[[#This Row],[account_length]] &lt;= 150, "101-150", "151+")))</f>
        <v>51-100</v>
      </c>
      <c r="Y1781" t="str">
        <f>IF(tbl_Customers[[#This Row],[total_intl_charge]] &lt;= 3, "Low Charges", "High Charges")</f>
        <v>Low Charges</v>
      </c>
      <c r="Z1781" t="str">
        <f>IF(tbl_Customers[[#This Row],[total_eve_calls]]&lt;=80,"Low Calls",
IF(tbl_Customers[[#This Row],[total_eve_calls]]&lt;=120,"Medium Calls","High Calls"))</f>
        <v>High Calls</v>
      </c>
      <c r="AA1781" t="str">
        <f>IF(tbl_Customers[[#This Row],[total_eve_charge]]&lt;=15,"Low Charges",
IF(tbl_Customers[[#This Row],[total_eve_charge]]&lt;=20,"Medium Charges","High Charges"))</f>
        <v>Medium Charges</v>
      </c>
      <c r="AB17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81" t="str">
        <f>IF(tbl_Customers[[#This Row],[number_vmail_messages]] = 0, "No Usage", IF(tbl_Customers[[#This Row],[number_vmail_messages]] &lt;= 20, "Low Usage", IF(tbl_Customers[[#This Row],[number_vmail_messages]] &lt;= 40, "Medium Usgae", "High Usage")))</f>
        <v>No Usage</v>
      </c>
      <c r="AD1781" t="str">
        <f>IF(tbl_Customers[[#This Row],[total_day_minutes]]&lt;=150,"Low Usage", IF(tbl_Customers[[#This Row],[total_day_minutes]]&lt;=200,"Medium Usage", IF(tbl_Customers[[#This Row],[total_day_minutes]]&lt;=250,"High Usage","Very High Usage")))</f>
        <v>Medium Usage</v>
      </c>
      <c r="AE1781" t="str">
        <f>IF(tbl_Customers[[#This Row],[total_intl_calls]]&lt;=5,"Low Calls", IF(tbl_Customers[[#This Row],[total_intl_calls]]&lt;=10, "Medium Calls", "High Calls"))</f>
        <v>Low Calls</v>
      </c>
      <c r="AF17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1" s="36" t="str">
        <f>IF(tbl_Customers[[#This Row],[Churn_Risk_Score]]&gt;=10,"High Risk", IF(tbl_Customers[[#This Row],[Churn_Risk_Score]]&gt;=5,"Medium Risk","Low Risk"))</f>
        <v>Low Risk</v>
      </c>
    </row>
    <row r="1782" spans="1:33" x14ac:dyDescent="0.35">
      <c r="A1782">
        <v>1781</v>
      </c>
      <c r="B1782" t="s">
        <v>29</v>
      </c>
      <c r="C1782">
        <v>85</v>
      </c>
      <c r="D1782" t="s">
        <v>21</v>
      </c>
      <c r="E1782" t="s">
        <v>22</v>
      </c>
      <c r="F1782" t="s">
        <v>22</v>
      </c>
      <c r="G1782">
        <v>0</v>
      </c>
      <c r="H1782">
        <v>126.1</v>
      </c>
      <c r="I1782">
        <v>112</v>
      </c>
      <c r="J1782">
        <v>21.44</v>
      </c>
      <c r="K1782">
        <v>274.7</v>
      </c>
      <c r="L1782">
        <v>126</v>
      </c>
      <c r="M1782">
        <v>23.35</v>
      </c>
      <c r="N1782">
        <v>184.4</v>
      </c>
      <c r="O1782">
        <v>95</v>
      </c>
      <c r="P1782">
        <v>8.3000000000000007</v>
      </c>
      <c r="Q1782">
        <v>9.8000000000000007</v>
      </c>
      <c r="R1782">
        <v>4</v>
      </c>
      <c r="S1782">
        <v>2.65</v>
      </c>
      <c r="T1782">
        <v>1</v>
      </c>
      <c r="U1782" t="s">
        <v>22</v>
      </c>
      <c r="V1782">
        <f>IF(tbl_Customers[[#This Row],[churn]] = "yes", 1, 0)</f>
        <v>0</v>
      </c>
      <c r="W1782" t="str">
        <f>IF(tbl_Customers[[#This Row],[number_customer_service_calls]] &lt;= 1, "0-1 Calls", IF(tbl_Customers[[#This Row],[number_customer_service_calls]] &lt;= 3, "2-3 Calls", IF(tbl_Customers[[#This Row],[number_customer_service_calls]] &lt;=5, "4-5 Calls", "6+ Calls")))</f>
        <v>0-1 Calls</v>
      </c>
      <c r="X1782" t="str">
        <f>IF(tbl_Customers[[#This Row],[account_length]] &lt;= 50, "0-50", IF(tbl_Customers[[#This Row],[account_length]] &lt;=100, "51-100", IF(tbl_Customers[[#This Row],[account_length]] &lt;= 150, "101-150", "151+")))</f>
        <v>51-100</v>
      </c>
      <c r="Y1782" t="str">
        <f>IF(tbl_Customers[[#This Row],[total_intl_charge]] &lt;= 3, "Low Charges", "High Charges")</f>
        <v>Low Charges</v>
      </c>
      <c r="Z1782" t="str">
        <f>IF(tbl_Customers[[#This Row],[total_eve_calls]]&lt;=80,"Low Calls",
IF(tbl_Customers[[#This Row],[total_eve_calls]]&lt;=120,"Medium Calls","High Calls"))</f>
        <v>High Calls</v>
      </c>
      <c r="AA1782" t="str">
        <f>IF(tbl_Customers[[#This Row],[total_eve_charge]]&lt;=15,"Low Charges",
IF(tbl_Customers[[#This Row],[total_eve_charge]]&lt;=20,"Medium Charges","High Charges"))</f>
        <v>High Charges</v>
      </c>
      <c r="AB17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82" t="str">
        <f>IF(tbl_Customers[[#This Row],[number_vmail_messages]] = 0, "No Usage", IF(tbl_Customers[[#This Row],[number_vmail_messages]] &lt;= 20, "Low Usage", IF(tbl_Customers[[#This Row],[number_vmail_messages]] &lt;= 40, "Medium Usgae", "High Usage")))</f>
        <v>No Usage</v>
      </c>
      <c r="AD1782" t="str">
        <f>IF(tbl_Customers[[#This Row],[total_day_minutes]]&lt;=150,"Low Usage", IF(tbl_Customers[[#This Row],[total_day_minutes]]&lt;=200,"Medium Usage", IF(tbl_Customers[[#This Row],[total_day_minutes]]&lt;=250,"High Usage","Very High Usage")))</f>
        <v>Low Usage</v>
      </c>
      <c r="AE1782" t="str">
        <f>IF(tbl_Customers[[#This Row],[total_intl_calls]]&lt;=5,"Low Calls", IF(tbl_Customers[[#This Row],[total_intl_calls]]&lt;=10, "Medium Calls", "High Calls"))</f>
        <v>Low Calls</v>
      </c>
      <c r="AF17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2" s="36" t="str">
        <f>IF(tbl_Customers[[#This Row],[Churn_Risk_Score]]&gt;=10,"High Risk", IF(tbl_Customers[[#This Row],[Churn_Risk_Score]]&gt;=5,"Medium Risk","Low Risk"))</f>
        <v>Low Risk</v>
      </c>
    </row>
    <row r="1783" spans="1:33" x14ac:dyDescent="0.35">
      <c r="A1783">
        <v>1782</v>
      </c>
      <c r="B1783" t="s">
        <v>27</v>
      </c>
      <c r="C1783">
        <v>71</v>
      </c>
      <c r="D1783" t="s">
        <v>28</v>
      </c>
      <c r="E1783" t="s">
        <v>22</v>
      </c>
      <c r="F1783" t="s">
        <v>22</v>
      </c>
      <c r="G1783">
        <v>0</v>
      </c>
      <c r="H1783">
        <v>290.39999999999998</v>
      </c>
      <c r="I1783">
        <v>108</v>
      </c>
      <c r="J1783">
        <v>49.37</v>
      </c>
      <c r="K1783">
        <v>253.9</v>
      </c>
      <c r="L1783">
        <v>92</v>
      </c>
      <c r="M1783">
        <v>21.58</v>
      </c>
      <c r="N1783">
        <v>263.3</v>
      </c>
      <c r="O1783">
        <v>126</v>
      </c>
      <c r="P1783">
        <v>11.85</v>
      </c>
      <c r="Q1783">
        <v>10.1</v>
      </c>
      <c r="R1783">
        <v>5</v>
      </c>
      <c r="S1783">
        <v>2.73</v>
      </c>
      <c r="T1783">
        <v>3</v>
      </c>
      <c r="U1783" t="s">
        <v>23</v>
      </c>
      <c r="V1783">
        <f>IF(tbl_Customers[[#This Row],[churn]] = "yes", 1, 0)</f>
        <v>1</v>
      </c>
      <c r="W1783" t="str">
        <f>IF(tbl_Customers[[#This Row],[number_customer_service_calls]] &lt;= 1, "0-1 Calls", IF(tbl_Customers[[#This Row],[number_customer_service_calls]] &lt;= 3, "2-3 Calls", IF(tbl_Customers[[#This Row],[number_customer_service_calls]] &lt;=5, "4-5 Calls", "6+ Calls")))</f>
        <v>2-3 Calls</v>
      </c>
      <c r="X1783" t="str">
        <f>IF(tbl_Customers[[#This Row],[account_length]] &lt;= 50, "0-50", IF(tbl_Customers[[#This Row],[account_length]] &lt;=100, "51-100", IF(tbl_Customers[[#This Row],[account_length]] &lt;= 150, "101-150", "151+")))</f>
        <v>51-100</v>
      </c>
      <c r="Y1783" t="str">
        <f>IF(tbl_Customers[[#This Row],[total_intl_charge]] &lt;= 3, "Low Charges", "High Charges")</f>
        <v>Low Charges</v>
      </c>
      <c r="Z1783" t="str">
        <f>IF(tbl_Customers[[#This Row],[total_eve_calls]]&lt;=80,"Low Calls",
IF(tbl_Customers[[#This Row],[total_eve_calls]]&lt;=120,"Medium Calls","High Calls"))</f>
        <v>Medium Calls</v>
      </c>
      <c r="AA1783" t="str">
        <f>IF(tbl_Customers[[#This Row],[total_eve_charge]]&lt;=15,"Low Charges",
IF(tbl_Customers[[#This Row],[total_eve_charge]]&lt;=20,"Medium Charges","High Charges"))</f>
        <v>High Charges</v>
      </c>
      <c r="AB17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3" t="str">
        <f>IF(tbl_Customers[[#This Row],[number_vmail_messages]] = 0, "No Usage", IF(tbl_Customers[[#This Row],[number_vmail_messages]] &lt;= 20, "Low Usage", IF(tbl_Customers[[#This Row],[number_vmail_messages]] &lt;= 40, "Medium Usgae", "High Usage")))</f>
        <v>No Usage</v>
      </c>
      <c r="AD1783" t="str">
        <f>IF(tbl_Customers[[#This Row],[total_day_minutes]]&lt;=150,"Low Usage", IF(tbl_Customers[[#This Row],[total_day_minutes]]&lt;=200,"Medium Usage", IF(tbl_Customers[[#This Row],[total_day_minutes]]&lt;=250,"High Usage","Very High Usage")))</f>
        <v>Very High Usage</v>
      </c>
      <c r="AE1783" t="str">
        <f>IF(tbl_Customers[[#This Row],[total_intl_calls]]&lt;=5,"Low Calls", IF(tbl_Customers[[#This Row],[total_intl_calls]]&lt;=10, "Medium Calls", "High Calls"))</f>
        <v>Low Calls</v>
      </c>
      <c r="AF17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83" s="36" t="str">
        <f>IF(tbl_Customers[[#This Row],[Churn_Risk_Score]]&gt;=10,"High Risk", IF(tbl_Customers[[#This Row],[Churn_Risk_Score]]&gt;=5,"Medium Risk","Low Risk"))</f>
        <v>Medium Risk</v>
      </c>
    </row>
    <row r="1784" spans="1:33" x14ac:dyDescent="0.35">
      <c r="A1784">
        <v>1783</v>
      </c>
      <c r="B1784" t="s">
        <v>36</v>
      </c>
      <c r="C1784">
        <v>112</v>
      </c>
      <c r="D1784" t="s">
        <v>25</v>
      </c>
      <c r="E1784" t="s">
        <v>22</v>
      </c>
      <c r="F1784" t="s">
        <v>23</v>
      </c>
      <c r="G1784">
        <v>30</v>
      </c>
      <c r="H1784">
        <v>60.6</v>
      </c>
      <c r="I1784">
        <v>113</v>
      </c>
      <c r="J1784">
        <v>10.3</v>
      </c>
      <c r="K1784">
        <v>165.9</v>
      </c>
      <c r="L1784">
        <v>96</v>
      </c>
      <c r="M1784">
        <v>14.1</v>
      </c>
      <c r="N1784">
        <v>132.80000000000001</v>
      </c>
      <c r="O1784">
        <v>99</v>
      </c>
      <c r="P1784">
        <v>5.98</v>
      </c>
      <c r="Q1784">
        <v>13.3</v>
      </c>
      <c r="R1784">
        <v>7</v>
      </c>
      <c r="S1784">
        <v>3.59</v>
      </c>
      <c r="T1784">
        <v>0</v>
      </c>
      <c r="U1784" t="s">
        <v>22</v>
      </c>
      <c r="V1784">
        <f>IF(tbl_Customers[[#This Row],[churn]] = "yes", 1, 0)</f>
        <v>0</v>
      </c>
      <c r="W1784" t="str">
        <f>IF(tbl_Customers[[#This Row],[number_customer_service_calls]] &lt;= 1, "0-1 Calls", IF(tbl_Customers[[#This Row],[number_customer_service_calls]] &lt;= 3, "2-3 Calls", IF(tbl_Customers[[#This Row],[number_customer_service_calls]] &lt;=5, "4-5 Calls", "6+ Calls")))</f>
        <v>0-1 Calls</v>
      </c>
      <c r="X1784" t="str">
        <f>IF(tbl_Customers[[#This Row],[account_length]] &lt;= 50, "0-50", IF(tbl_Customers[[#This Row],[account_length]] &lt;=100, "51-100", IF(tbl_Customers[[#This Row],[account_length]] &lt;= 150, "101-150", "151+")))</f>
        <v>101-150</v>
      </c>
      <c r="Y1784" t="str">
        <f>IF(tbl_Customers[[#This Row],[total_intl_charge]] &lt;= 3, "Low Charges", "High Charges")</f>
        <v>High Charges</v>
      </c>
      <c r="Z1784" t="str">
        <f>IF(tbl_Customers[[#This Row],[total_eve_calls]]&lt;=80,"Low Calls",
IF(tbl_Customers[[#This Row],[total_eve_calls]]&lt;=120,"Medium Calls","High Calls"))</f>
        <v>Medium Calls</v>
      </c>
      <c r="AA1784" t="str">
        <f>IF(tbl_Customers[[#This Row],[total_eve_charge]]&lt;=15,"Low Charges",
IF(tbl_Customers[[#This Row],[total_eve_charge]]&lt;=20,"Medium Charges","High Charges"))</f>
        <v>Low Charges</v>
      </c>
      <c r="AB17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4" t="str">
        <f>IF(tbl_Customers[[#This Row],[number_vmail_messages]] = 0, "No Usage", IF(tbl_Customers[[#This Row],[number_vmail_messages]] &lt;= 20, "Low Usage", IF(tbl_Customers[[#This Row],[number_vmail_messages]] &lt;= 40, "Medium Usgae", "High Usage")))</f>
        <v>Medium Usgae</v>
      </c>
      <c r="AD1784" t="str">
        <f>IF(tbl_Customers[[#This Row],[total_day_minutes]]&lt;=150,"Low Usage", IF(tbl_Customers[[#This Row],[total_day_minutes]]&lt;=200,"Medium Usage", IF(tbl_Customers[[#This Row],[total_day_minutes]]&lt;=250,"High Usage","Very High Usage")))</f>
        <v>Low Usage</v>
      </c>
      <c r="AE1784" t="str">
        <f>IF(tbl_Customers[[#This Row],[total_intl_calls]]&lt;=5,"Low Calls", IF(tbl_Customers[[#This Row],[total_intl_calls]]&lt;=10, "Medium Calls", "High Calls"))</f>
        <v>Medium Calls</v>
      </c>
      <c r="AF17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84" s="36" t="str">
        <f>IF(tbl_Customers[[#This Row],[Churn_Risk_Score]]&gt;=10,"High Risk", IF(tbl_Customers[[#This Row],[Churn_Risk_Score]]&gt;=5,"Medium Risk","Low Risk"))</f>
        <v>Low Risk</v>
      </c>
    </row>
    <row r="1785" spans="1:33" x14ac:dyDescent="0.35">
      <c r="A1785">
        <v>1784</v>
      </c>
      <c r="B1785" t="s">
        <v>47</v>
      </c>
      <c r="C1785">
        <v>110</v>
      </c>
      <c r="D1785" t="s">
        <v>21</v>
      </c>
      <c r="E1785" t="s">
        <v>22</v>
      </c>
      <c r="F1785" t="s">
        <v>22</v>
      </c>
      <c r="G1785">
        <v>0</v>
      </c>
      <c r="H1785">
        <v>148.4</v>
      </c>
      <c r="I1785">
        <v>95</v>
      </c>
      <c r="J1785">
        <v>25.23</v>
      </c>
      <c r="K1785">
        <v>193.8</v>
      </c>
      <c r="L1785">
        <v>98</v>
      </c>
      <c r="M1785">
        <v>16.47</v>
      </c>
      <c r="N1785">
        <v>206</v>
      </c>
      <c r="O1785">
        <v>106</v>
      </c>
      <c r="P1785">
        <v>9.27</v>
      </c>
      <c r="Q1785">
        <v>6.9</v>
      </c>
      <c r="R1785">
        <v>6</v>
      </c>
      <c r="S1785">
        <v>1.86</v>
      </c>
      <c r="T1785">
        <v>0</v>
      </c>
      <c r="U1785" t="s">
        <v>22</v>
      </c>
      <c r="V1785">
        <f>IF(tbl_Customers[[#This Row],[churn]] = "yes", 1, 0)</f>
        <v>0</v>
      </c>
      <c r="W1785" t="str">
        <f>IF(tbl_Customers[[#This Row],[number_customer_service_calls]] &lt;= 1, "0-1 Calls", IF(tbl_Customers[[#This Row],[number_customer_service_calls]] &lt;= 3, "2-3 Calls", IF(tbl_Customers[[#This Row],[number_customer_service_calls]] &lt;=5, "4-5 Calls", "6+ Calls")))</f>
        <v>0-1 Calls</v>
      </c>
      <c r="X1785" t="str">
        <f>IF(tbl_Customers[[#This Row],[account_length]] &lt;= 50, "0-50", IF(tbl_Customers[[#This Row],[account_length]] &lt;=100, "51-100", IF(tbl_Customers[[#This Row],[account_length]] &lt;= 150, "101-150", "151+")))</f>
        <v>101-150</v>
      </c>
      <c r="Y1785" t="str">
        <f>IF(tbl_Customers[[#This Row],[total_intl_charge]] &lt;= 3, "Low Charges", "High Charges")</f>
        <v>Low Charges</v>
      </c>
      <c r="Z1785" t="str">
        <f>IF(tbl_Customers[[#This Row],[total_eve_calls]]&lt;=80,"Low Calls",
IF(tbl_Customers[[#This Row],[total_eve_calls]]&lt;=120,"Medium Calls","High Calls"))</f>
        <v>Medium Calls</v>
      </c>
      <c r="AA1785" t="str">
        <f>IF(tbl_Customers[[#This Row],[total_eve_charge]]&lt;=15,"Low Charges",
IF(tbl_Customers[[#This Row],[total_eve_charge]]&lt;=20,"Medium Charges","High Charges"))</f>
        <v>Medium Charges</v>
      </c>
      <c r="AB17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85" t="str">
        <f>IF(tbl_Customers[[#This Row],[number_vmail_messages]] = 0, "No Usage", IF(tbl_Customers[[#This Row],[number_vmail_messages]] &lt;= 20, "Low Usage", IF(tbl_Customers[[#This Row],[number_vmail_messages]] &lt;= 40, "Medium Usgae", "High Usage")))</f>
        <v>No Usage</v>
      </c>
      <c r="AD1785" t="str">
        <f>IF(tbl_Customers[[#This Row],[total_day_minutes]]&lt;=150,"Low Usage", IF(tbl_Customers[[#This Row],[total_day_minutes]]&lt;=200,"Medium Usage", IF(tbl_Customers[[#This Row],[total_day_minutes]]&lt;=250,"High Usage","Very High Usage")))</f>
        <v>Low Usage</v>
      </c>
      <c r="AE1785" t="str">
        <f>IF(tbl_Customers[[#This Row],[total_intl_calls]]&lt;=5,"Low Calls", IF(tbl_Customers[[#This Row],[total_intl_calls]]&lt;=10, "Medium Calls", "High Calls"))</f>
        <v>Medium Calls</v>
      </c>
      <c r="AF17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5" s="36" t="str">
        <f>IF(tbl_Customers[[#This Row],[Churn_Risk_Score]]&gt;=10,"High Risk", IF(tbl_Customers[[#This Row],[Churn_Risk_Score]]&gt;=5,"Medium Risk","Low Risk"))</f>
        <v>Low Risk</v>
      </c>
    </row>
    <row r="1786" spans="1:33" x14ac:dyDescent="0.35">
      <c r="A1786">
        <v>1785</v>
      </c>
      <c r="B1786" t="s">
        <v>51</v>
      </c>
      <c r="C1786">
        <v>111</v>
      </c>
      <c r="D1786" t="s">
        <v>21</v>
      </c>
      <c r="E1786" t="s">
        <v>22</v>
      </c>
      <c r="F1786" t="s">
        <v>22</v>
      </c>
      <c r="G1786">
        <v>0</v>
      </c>
      <c r="H1786">
        <v>246.5</v>
      </c>
      <c r="I1786">
        <v>108</v>
      </c>
      <c r="J1786">
        <v>41.91</v>
      </c>
      <c r="K1786">
        <v>216.3</v>
      </c>
      <c r="L1786">
        <v>89</v>
      </c>
      <c r="M1786">
        <v>18.39</v>
      </c>
      <c r="N1786">
        <v>179.6</v>
      </c>
      <c r="O1786">
        <v>99</v>
      </c>
      <c r="P1786">
        <v>8.08</v>
      </c>
      <c r="Q1786">
        <v>12.7</v>
      </c>
      <c r="R1786">
        <v>3</v>
      </c>
      <c r="S1786">
        <v>3.43</v>
      </c>
      <c r="T1786">
        <v>2</v>
      </c>
      <c r="U1786" t="s">
        <v>22</v>
      </c>
      <c r="V1786">
        <f>IF(tbl_Customers[[#This Row],[churn]] = "yes", 1, 0)</f>
        <v>0</v>
      </c>
      <c r="W1786" t="str">
        <f>IF(tbl_Customers[[#This Row],[number_customer_service_calls]] &lt;= 1, "0-1 Calls", IF(tbl_Customers[[#This Row],[number_customer_service_calls]] &lt;= 3, "2-3 Calls", IF(tbl_Customers[[#This Row],[number_customer_service_calls]] &lt;=5, "4-5 Calls", "6+ Calls")))</f>
        <v>2-3 Calls</v>
      </c>
      <c r="X1786" t="str">
        <f>IF(tbl_Customers[[#This Row],[account_length]] &lt;= 50, "0-50", IF(tbl_Customers[[#This Row],[account_length]] &lt;=100, "51-100", IF(tbl_Customers[[#This Row],[account_length]] &lt;= 150, "101-150", "151+")))</f>
        <v>101-150</v>
      </c>
      <c r="Y1786" t="str">
        <f>IF(tbl_Customers[[#This Row],[total_intl_charge]] &lt;= 3, "Low Charges", "High Charges")</f>
        <v>High Charges</v>
      </c>
      <c r="Z1786" t="str">
        <f>IF(tbl_Customers[[#This Row],[total_eve_calls]]&lt;=80,"Low Calls",
IF(tbl_Customers[[#This Row],[total_eve_calls]]&lt;=120,"Medium Calls","High Calls"))</f>
        <v>Medium Calls</v>
      </c>
      <c r="AA1786" t="str">
        <f>IF(tbl_Customers[[#This Row],[total_eve_charge]]&lt;=15,"Low Charges",
IF(tbl_Customers[[#This Row],[total_eve_charge]]&lt;=20,"Medium Charges","High Charges"))</f>
        <v>Medium Charges</v>
      </c>
      <c r="AB17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6" t="str">
        <f>IF(tbl_Customers[[#This Row],[number_vmail_messages]] = 0, "No Usage", IF(tbl_Customers[[#This Row],[number_vmail_messages]] &lt;= 20, "Low Usage", IF(tbl_Customers[[#This Row],[number_vmail_messages]] &lt;= 40, "Medium Usgae", "High Usage")))</f>
        <v>No Usage</v>
      </c>
      <c r="AD1786" t="str">
        <f>IF(tbl_Customers[[#This Row],[total_day_minutes]]&lt;=150,"Low Usage", IF(tbl_Customers[[#This Row],[total_day_minutes]]&lt;=200,"Medium Usage", IF(tbl_Customers[[#This Row],[total_day_minutes]]&lt;=250,"High Usage","Very High Usage")))</f>
        <v>High Usage</v>
      </c>
      <c r="AE1786" t="str">
        <f>IF(tbl_Customers[[#This Row],[total_intl_calls]]&lt;=5,"Low Calls", IF(tbl_Customers[[#This Row],[total_intl_calls]]&lt;=10, "Medium Calls", "High Calls"))</f>
        <v>Low Calls</v>
      </c>
      <c r="AF17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86" s="36" t="str">
        <f>IF(tbl_Customers[[#This Row],[Churn_Risk_Score]]&gt;=10,"High Risk", IF(tbl_Customers[[#This Row],[Churn_Risk_Score]]&gt;=5,"Medium Risk","Low Risk"))</f>
        <v>Low Risk</v>
      </c>
    </row>
    <row r="1787" spans="1:33" x14ac:dyDescent="0.35">
      <c r="A1787">
        <v>1786</v>
      </c>
      <c r="B1787" t="s">
        <v>46</v>
      </c>
      <c r="C1787">
        <v>74</v>
      </c>
      <c r="D1787" t="s">
        <v>25</v>
      </c>
      <c r="E1787" t="s">
        <v>22</v>
      </c>
      <c r="F1787" t="s">
        <v>22</v>
      </c>
      <c r="G1787">
        <v>0</v>
      </c>
      <c r="H1787">
        <v>298.10000000000002</v>
      </c>
      <c r="I1787">
        <v>112</v>
      </c>
      <c r="J1787">
        <v>50.68</v>
      </c>
      <c r="K1787">
        <v>201.3</v>
      </c>
      <c r="L1787">
        <v>100</v>
      </c>
      <c r="M1787">
        <v>17.11</v>
      </c>
      <c r="N1787">
        <v>214.7</v>
      </c>
      <c r="O1787">
        <v>88</v>
      </c>
      <c r="P1787">
        <v>9.66</v>
      </c>
      <c r="Q1787">
        <v>9.6999999999999993</v>
      </c>
      <c r="R1787">
        <v>4</v>
      </c>
      <c r="S1787">
        <v>2.62</v>
      </c>
      <c r="T1787">
        <v>2</v>
      </c>
      <c r="U1787" t="s">
        <v>23</v>
      </c>
      <c r="V1787">
        <f>IF(tbl_Customers[[#This Row],[churn]] = "yes", 1, 0)</f>
        <v>1</v>
      </c>
      <c r="W1787" t="str">
        <f>IF(tbl_Customers[[#This Row],[number_customer_service_calls]] &lt;= 1, "0-1 Calls", IF(tbl_Customers[[#This Row],[number_customer_service_calls]] &lt;= 3, "2-3 Calls", IF(tbl_Customers[[#This Row],[number_customer_service_calls]] &lt;=5, "4-5 Calls", "6+ Calls")))</f>
        <v>2-3 Calls</v>
      </c>
      <c r="X1787" t="str">
        <f>IF(tbl_Customers[[#This Row],[account_length]] &lt;= 50, "0-50", IF(tbl_Customers[[#This Row],[account_length]] &lt;=100, "51-100", IF(tbl_Customers[[#This Row],[account_length]] &lt;= 150, "101-150", "151+")))</f>
        <v>51-100</v>
      </c>
      <c r="Y1787" t="str">
        <f>IF(tbl_Customers[[#This Row],[total_intl_charge]] &lt;= 3, "Low Charges", "High Charges")</f>
        <v>Low Charges</v>
      </c>
      <c r="Z1787" t="str">
        <f>IF(tbl_Customers[[#This Row],[total_eve_calls]]&lt;=80,"Low Calls",
IF(tbl_Customers[[#This Row],[total_eve_calls]]&lt;=120,"Medium Calls","High Calls"))</f>
        <v>Medium Calls</v>
      </c>
      <c r="AA1787" t="str">
        <f>IF(tbl_Customers[[#This Row],[total_eve_charge]]&lt;=15,"Low Charges",
IF(tbl_Customers[[#This Row],[total_eve_charge]]&lt;=20,"Medium Charges","High Charges"))</f>
        <v>Medium Charges</v>
      </c>
      <c r="AB17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7" t="str">
        <f>IF(tbl_Customers[[#This Row],[number_vmail_messages]] = 0, "No Usage", IF(tbl_Customers[[#This Row],[number_vmail_messages]] &lt;= 20, "Low Usage", IF(tbl_Customers[[#This Row],[number_vmail_messages]] &lt;= 40, "Medium Usgae", "High Usage")))</f>
        <v>No Usage</v>
      </c>
      <c r="AD1787" t="str">
        <f>IF(tbl_Customers[[#This Row],[total_day_minutes]]&lt;=150,"Low Usage", IF(tbl_Customers[[#This Row],[total_day_minutes]]&lt;=200,"Medium Usage", IF(tbl_Customers[[#This Row],[total_day_minutes]]&lt;=250,"High Usage","Very High Usage")))</f>
        <v>Very High Usage</v>
      </c>
      <c r="AE1787" t="str">
        <f>IF(tbl_Customers[[#This Row],[total_intl_calls]]&lt;=5,"Low Calls", IF(tbl_Customers[[#This Row],[total_intl_calls]]&lt;=10, "Medium Calls", "High Calls"))</f>
        <v>Low Calls</v>
      </c>
      <c r="AF17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87" s="36" t="str">
        <f>IF(tbl_Customers[[#This Row],[Churn_Risk_Score]]&gt;=10,"High Risk", IF(tbl_Customers[[#This Row],[Churn_Risk_Score]]&gt;=5,"Medium Risk","Low Risk"))</f>
        <v>Medium Risk</v>
      </c>
    </row>
    <row r="1788" spans="1:33" x14ac:dyDescent="0.35">
      <c r="A1788">
        <v>1787</v>
      </c>
      <c r="B1788" t="s">
        <v>71</v>
      </c>
      <c r="C1788">
        <v>105</v>
      </c>
      <c r="D1788" t="s">
        <v>28</v>
      </c>
      <c r="E1788" t="s">
        <v>22</v>
      </c>
      <c r="F1788" t="s">
        <v>22</v>
      </c>
      <c r="G1788">
        <v>0</v>
      </c>
      <c r="H1788">
        <v>119.3</v>
      </c>
      <c r="I1788">
        <v>82</v>
      </c>
      <c r="J1788">
        <v>20.28</v>
      </c>
      <c r="K1788">
        <v>185.1</v>
      </c>
      <c r="L1788">
        <v>111</v>
      </c>
      <c r="M1788">
        <v>15.73</v>
      </c>
      <c r="N1788">
        <v>157</v>
      </c>
      <c r="O1788">
        <v>74</v>
      </c>
      <c r="P1788">
        <v>7.07</v>
      </c>
      <c r="Q1788">
        <v>10.9</v>
      </c>
      <c r="R1788">
        <v>4</v>
      </c>
      <c r="S1788">
        <v>2.94</v>
      </c>
      <c r="T1788">
        <v>2</v>
      </c>
      <c r="U1788" t="s">
        <v>22</v>
      </c>
      <c r="V1788">
        <f>IF(tbl_Customers[[#This Row],[churn]] = "yes", 1, 0)</f>
        <v>0</v>
      </c>
      <c r="W1788" t="str">
        <f>IF(tbl_Customers[[#This Row],[number_customer_service_calls]] &lt;= 1, "0-1 Calls", IF(tbl_Customers[[#This Row],[number_customer_service_calls]] &lt;= 3, "2-3 Calls", IF(tbl_Customers[[#This Row],[number_customer_service_calls]] &lt;=5, "4-5 Calls", "6+ Calls")))</f>
        <v>2-3 Calls</v>
      </c>
      <c r="X1788" t="str">
        <f>IF(tbl_Customers[[#This Row],[account_length]] &lt;= 50, "0-50", IF(tbl_Customers[[#This Row],[account_length]] &lt;=100, "51-100", IF(tbl_Customers[[#This Row],[account_length]] &lt;= 150, "101-150", "151+")))</f>
        <v>101-150</v>
      </c>
      <c r="Y1788" t="str">
        <f>IF(tbl_Customers[[#This Row],[total_intl_charge]] &lt;= 3, "Low Charges", "High Charges")</f>
        <v>Low Charges</v>
      </c>
      <c r="Z1788" t="str">
        <f>IF(tbl_Customers[[#This Row],[total_eve_calls]]&lt;=80,"Low Calls",
IF(tbl_Customers[[#This Row],[total_eve_calls]]&lt;=120,"Medium Calls","High Calls"))</f>
        <v>Medium Calls</v>
      </c>
      <c r="AA1788" t="str">
        <f>IF(tbl_Customers[[#This Row],[total_eve_charge]]&lt;=15,"Low Charges",
IF(tbl_Customers[[#This Row],[total_eve_charge]]&lt;=20,"Medium Charges","High Charges"))</f>
        <v>Medium Charges</v>
      </c>
      <c r="AB17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8" t="str">
        <f>IF(tbl_Customers[[#This Row],[number_vmail_messages]] = 0, "No Usage", IF(tbl_Customers[[#This Row],[number_vmail_messages]] &lt;= 20, "Low Usage", IF(tbl_Customers[[#This Row],[number_vmail_messages]] &lt;= 40, "Medium Usgae", "High Usage")))</f>
        <v>No Usage</v>
      </c>
      <c r="AD1788" t="str">
        <f>IF(tbl_Customers[[#This Row],[total_day_minutes]]&lt;=150,"Low Usage", IF(tbl_Customers[[#This Row],[total_day_minutes]]&lt;=200,"Medium Usage", IF(tbl_Customers[[#This Row],[total_day_minutes]]&lt;=250,"High Usage","Very High Usage")))</f>
        <v>Low Usage</v>
      </c>
      <c r="AE1788" t="str">
        <f>IF(tbl_Customers[[#This Row],[total_intl_calls]]&lt;=5,"Low Calls", IF(tbl_Customers[[#This Row],[total_intl_calls]]&lt;=10, "Medium Calls", "High Calls"))</f>
        <v>Low Calls</v>
      </c>
      <c r="AF17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8" s="36" t="str">
        <f>IF(tbl_Customers[[#This Row],[Churn_Risk_Score]]&gt;=10,"High Risk", IF(tbl_Customers[[#This Row],[Churn_Risk_Score]]&gt;=5,"Medium Risk","Low Risk"))</f>
        <v>Low Risk</v>
      </c>
    </row>
    <row r="1789" spans="1:33" x14ac:dyDescent="0.35">
      <c r="A1789">
        <v>1788</v>
      </c>
      <c r="B1789" t="s">
        <v>36</v>
      </c>
      <c r="C1789">
        <v>40</v>
      </c>
      <c r="D1789" t="s">
        <v>25</v>
      </c>
      <c r="E1789" t="s">
        <v>22</v>
      </c>
      <c r="F1789" t="s">
        <v>22</v>
      </c>
      <c r="G1789">
        <v>0</v>
      </c>
      <c r="H1789">
        <v>242.5</v>
      </c>
      <c r="I1789">
        <v>82</v>
      </c>
      <c r="J1789">
        <v>41.23</v>
      </c>
      <c r="K1789">
        <v>232.9</v>
      </c>
      <c r="L1789">
        <v>97</v>
      </c>
      <c r="M1789">
        <v>19.8</v>
      </c>
      <c r="N1789">
        <v>154</v>
      </c>
      <c r="O1789">
        <v>86</v>
      </c>
      <c r="P1789">
        <v>6.93</v>
      </c>
      <c r="Q1789">
        <v>9.6</v>
      </c>
      <c r="R1789">
        <v>7</v>
      </c>
      <c r="S1789">
        <v>2.59</v>
      </c>
      <c r="T1789">
        <v>0</v>
      </c>
      <c r="U1789" t="s">
        <v>22</v>
      </c>
      <c r="V1789">
        <f>IF(tbl_Customers[[#This Row],[churn]] = "yes", 1, 0)</f>
        <v>0</v>
      </c>
      <c r="W1789" t="str">
        <f>IF(tbl_Customers[[#This Row],[number_customer_service_calls]] &lt;= 1, "0-1 Calls", IF(tbl_Customers[[#This Row],[number_customer_service_calls]] &lt;= 3, "2-3 Calls", IF(tbl_Customers[[#This Row],[number_customer_service_calls]] &lt;=5, "4-5 Calls", "6+ Calls")))</f>
        <v>0-1 Calls</v>
      </c>
      <c r="X1789" t="str">
        <f>IF(tbl_Customers[[#This Row],[account_length]] &lt;= 50, "0-50", IF(tbl_Customers[[#This Row],[account_length]] &lt;=100, "51-100", IF(tbl_Customers[[#This Row],[account_length]] &lt;= 150, "101-150", "151+")))</f>
        <v>0-50</v>
      </c>
      <c r="Y1789" t="str">
        <f>IF(tbl_Customers[[#This Row],[total_intl_charge]] &lt;= 3, "Low Charges", "High Charges")</f>
        <v>Low Charges</v>
      </c>
      <c r="Z1789" t="str">
        <f>IF(tbl_Customers[[#This Row],[total_eve_calls]]&lt;=80,"Low Calls",
IF(tbl_Customers[[#This Row],[total_eve_calls]]&lt;=120,"Medium Calls","High Calls"))</f>
        <v>Medium Calls</v>
      </c>
      <c r="AA1789" t="str">
        <f>IF(tbl_Customers[[#This Row],[total_eve_charge]]&lt;=15,"Low Charges",
IF(tbl_Customers[[#This Row],[total_eve_charge]]&lt;=20,"Medium Charges","High Charges"))</f>
        <v>Medium Charges</v>
      </c>
      <c r="AB17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9" t="str">
        <f>IF(tbl_Customers[[#This Row],[number_vmail_messages]] = 0, "No Usage", IF(tbl_Customers[[#This Row],[number_vmail_messages]] &lt;= 20, "Low Usage", IF(tbl_Customers[[#This Row],[number_vmail_messages]] &lt;= 40, "Medium Usgae", "High Usage")))</f>
        <v>No Usage</v>
      </c>
      <c r="AD1789" t="str">
        <f>IF(tbl_Customers[[#This Row],[total_day_minutes]]&lt;=150,"Low Usage", IF(tbl_Customers[[#This Row],[total_day_minutes]]&lt;=200,"Medium Usage", IF(tbl_Customers[[#This Row],[total_day_minutes]]&lt;=250,"High Usage","Very High Usage")))</f>
        <v>High Usage</v>
      </c>
      <c r="AE1789" t="str">
        <f>IF(tbl_Customers[[#This Row],[total_intl_calls]]&lt;=5,"Low Calls", IF(tbl_Customers[[#This Row],[total_intl_calls]]&lt;=10, "Medium Calls", "High Calls"))</f>
        <v>Medium Calls</v>
      </c>
      <c r="AF17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9" s="36" t="str">
        <f>IF(tbl_Customers[[#This Row],[Churn_Risk_Score]]&gt;=10,"High Risk", IF(tbl_Customers[[#This Row],[Churn_Risk_Score]]&gt;=5,"Medium Risk","Low Risk"))</f>
        <v>Low Risk</v>
      </c>
    </row>
    <row r="1790" spans="1:33" x14ac:dyDescent="0.35">
      <c r="A1790">
        <v>1789</v>
      </c>
      <c r="B1790" t="s">
        <v>48</v>
      </c>
      <c r="C1790">
        <v>128</v>
      </c>
      <c r="D1790" t="s">
        <v>25</v>
      </c>
      <c r="E1790" t="s">
        <v>23</v>
      </c>
      <c r="F1790" t="s">
        <v>23</v>
      </c>
      <c r="G1790">
        <v>18</v>
      </c>
      <c r="H1790">
        <v>222.1</v>
      </c>
      <c r="I1790">
        <v>89</v>
      </c>
      <c r="J1790">
        <v>37.76</v>
      </c>
      <c r="K1790">
        <v>160.6</v>
      </c>
      <c r="L1790">
        <v>109</v>
      </c>
      <c r="M1790">
        <v>13.65</v>
      </c>
      <c r="N1790">
        <v>218.8</v>
      </c>
      <c r="O1790">
        <v>102</v>
      </c>
      <c r="P1790">
        <v>9.85</v>
      </c>
      <c r="Q1790">
        <v>13.6</v>
      </c>
      <c r="R1790">
        <v>2</v>
      </c>
      <c r="S1790">
        <v>3.67</v>
      </c>
      <c r="T1790">
        <v>0</v>
      </c>
      <c r="U1790" t="s">
        <v>23</v>
      </c>
      <c r="V1790">
        <f>IF(tbl_Customers[[#This Row],[churn]] = "yes", 1, 0)</f>
        <v>1</v>
      </c>
      <c r="W1790" t="str">
        <f>IF(tbl_Customers[[#This Row],[number_customer_service_calls]] &lt;= 1, "0-1 Calls", IF(tbl_Customers[[#This Row],[number_customer_service_calls]] &lt;= 3, "2-3 Calls", IF(tbl_Customers[[#This Row],[number_customer_service_calls]] &lt;=5, "4-5 Calls", "6+ Calls")))</f>
        <v>0-1 Calls</v>
      </c>
      <c r="X1790" t="str">
        <f>IF(tbl_Customers[[#This Row],[account_length]] &lt;= 50, "0-50", IF(tbl_Customers[[#This Row],[account_length]] &lt;=100, "51-100", IF(tbl_Customers[[#This Row],[account_length]] &lt;= 150, "101-150", "151+")))</f>
        <v>101-150</v>
      </c>
      <c r="Y1790" t="str">
        <f>IF(tbl_Customers[[#This Row],[total_intl_charge]] &lt;= 3, "Low Charges", "High Charges")</f>
        <v>High Charges</v>
      </c>
      <c r="Z1790" t="str">
        <f>IF(tbl_Customers[[#This Row],[total_eve_calls]]&lt;=80,"Low Calls",
IF(tbl_Customers[[#This Row],[total_eve_calls]]&lt;=120,"Medium Calls","High Calls"))</f>
        <v>Medium Calls</v>
      </c>
      <c r="AA1790" t="str">
        <f>IF(tbl_Customers[[#This Row],[total_eve_charge]]&lt;=15,"Low Charges",
IF(tbl_Customers[[#This Row],[total_eve_charge]]&lt;=20,"Medium Charges","High Charges"))</f>
        <v>Low Charges</v>
      </c>
      <c r="AB17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0" t="str">
        <f>IF(tbl_Customers[[#This Row],[number_vmail_messages]] = 0, "No Usage", IF(tbl_Customers[[#This Row],[number_vmail_messages]] &lt;= 20, "Low Usage", IF(tbl_Customers[[#This Row],[number_vmail_messages]] &lt;= 40, "Medium Usgae", "High Usage")))</f>
        <v>Low Usage</v>
      </c>
      <c r="AD1790" t="str">
        <f>IF(tbl_Customers[[#This Row],[total_day_minutes]]&lt;=150,"Low Usage", IF(tbl_Customers[[#This Row],[total_day_minutes]]&lt;=200,"Medium Usage", IF(tbl_Customers[[#This Row],[total_day_minutes]]&lt;=250,"High Usage","Very High Usage")))</f>
        <v>High Usage</v>
      </c>
      <c r="AE1790" t="str">
        <f>IF(tbl_Customers[[#This Row],[total_intl_calls]]&lt;=5,"Low Calls", IF(tbl_Customers[[#This Row],[total_intl_calls]]&lt;=10, "Medium Calls", "High Calls"))</f>
        <v>Low Calls</v>
      </c>
      <c r="AF17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790" s="36" t="str">
        <f>IF(tbl_Customers[[#This Row],[Churn_Risk_Score]]&gt;=10,"High Risk", IF(tbl_Customers[[#This Row],[Churn_Risk_Score]]&gt;=5,"Medium Risk","Low Risk"))</f>
        <v>Medium Risk</v>
      </c>
    </row>
    <row r="1791" spans="1:33" x14ac:dyDescent="0.35">
      <c r="A1791">
        <v>1790</v>
      </c>
      <c r="B1791" t="s">
        <v>60</v>
      </c>
      <c r="C1791">
        <v>123</v>
      </c>
      <c r="D1791" t="s">
        <v>25</v>
      </c>
      <c r="E1791" t="s">
        <v>22</v>
      </c>
      <c r="F1791" t="s">
        <v>22</v>
      </c>
      <c r="G1791">
        <v>0</v>
      </c>
      <c r="H1791">
        <v>236.2</v>
      </c>
      <c r="I1791">
        <v>135</v>
      </c>
      <c r="J1791">
        <v>40.15</v>
      </c>
      <c r="K1791">
        <v>273.89999999999998</v>
      </c>
      <c r="L1791">
        <v>88</v>
      </c>
      <c r="M1791">
        <v>23.28</v>
      </c>
      <c r="N1791">
        <v>227</v>
      </c>
      <c r="O1791">
        <v>77</v>
      </c>
      <c r="P1791">
        <v>10.220000000000001</v>
      </c>
      <c r="Q1791">
        <v>10.1</v>
      </c>
      <c r="R1791">
        <v>6</v>
      </c>
      <c r="S1791">
        <v>2.73</v>
      </c>
      <c r="T1791">
        <v>2</v>
      </c>
      <c r="U1791" t="s">
        <v>23</v>
      </c>
      <c r="V1791">
        <f>IF(tbl_Customers[[#This Row],[churn]] = "yes", 1, 0)</f>
        <v>1</v>
      </c>
      <c r="W1791" t="str">
        <f>IF(tbl_Customers[[#This Row],[number_customer_service_calls]] &lt;= 1, "0-1 Calls", IF(tbl_Customers[[#This Row],[number_customer_service_calls]] &lt;= 3, "2-3 Calls", IF(tbl_Customers[[#This Row],[number_customer_service_calls]] &lt;=5, "4-5 Calls", "6+ Calls")))</f>
        <v>2-3 Calls</v>
      </c>
      <c r="X1791" t="str">
        <f>IF(tbl_Customers[[#This Row],[account_length]] &lt;= 50, "0-50", IF(tbl_Customers[[#This Row],[account_length]] &lt;=100, "51-100", IF(tbl_Customers[[#This Row],[account_length]] &lt;= 150, "101-150", "151+")))</f>
        <v>101-150</v>
      </c>
      <c r="Y1791" t="str">
        <f>IF(tbl_Customers[[#This Row],[total_intl_charge]] &lt;= 3, "Low Charges", "High Charges")</f>
        <v>Low Charges</v>
      </c>
      <c r="Z1791" t="str">
        <f>IF(tbl_Customers[[#This Row],[total_eve_calls]]&lt;=80,"Low Calls",
IF(tbl_Customers[[#This Row],[total_eve_calls]]&lt;=120,"Medium Calls","High Calls"))</f>
        <v>Medium Calls</v>
      </c>
      <c r="AA1791" t="str">
        <f>IF(tbl_Customers[[#This Row],[total_eve_charge]]&lt;=15,"Low Charges",
IF(tbl_Customers[[#This Row],[total_eve_charge]]&lt;=20,"Medium Charges","High Charges"))</f>
        <v>High Charges</v>
      </c>
      <c r="AB17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91" t="str">
        <f>IF(tbl_Customers[[#This Row],[number_vmail_messages]] = 0, "No Usage", IF(tbl_Customers[[#This Row],[number_vmail_messages]] &lt;= 20, "Low Usage", IF(tbl_Customers[[#This Row],[number_vmail_messages]] &lt;= 40, "Medium Usgae", "High Usage")))</f>
        <v>No Usage</v>
      </c>
      <c r="AD1791" t="str">
        <f>IF(tbl_Customers[[#This Row],[total_day_minutes]]&lt;=150,"Low Usage", IF(tbl_Customers[[#This Row],[total_day_minutes]]&lt;=200,"Medium Usage", IF(tbl_Customers[[#This Row],[total_day_minutes]]&lt;=250,"High Usage","Very High Usage")))</f>
        <v>High Usage</v>
      </c>
      <c r="AE1791" t="str">
        <f>IF(tbl_Customers[[#This Row],[total_intl_calls]]&lt;=5,"Low Calls", IF(tbl_Customers[[#This Row],[total_intl_calls]]&lt;=10, "Medium Calls", "High Calls"))</f>
        <v>Medium Calls</v>
      </c>
      <c r="AF17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91" s="36" t="str">
        <f>IF(tbl_Customers[[#This Row],[Churn_Risk_Score]]&gt;=10,"High Risk", IF(tbl_Customers[[#This Row],[Churn_Risk_Score]]&gt;=5,"Medium Risk","Low Risk"))</f>
        <v>Low Risk</v>
      </c>
    </row>
    <row r="1792" spans="1:33" x14ac:dyDescent="0.35">
      <c r="A1792">
        <v>1791</v>
      </c>
      <c r="B1792" t="s">
        <v>53</v>
      </c>
      <c r="C1792">
        <v>122</v>
      </c>
      <c r="D1792" t="s">
        <v>28</v>
      </c>
      <c r="E1792" t="s">
        <v>22</v>
      </c>
      <c r="F1792" t="s">
        <v>22</v>
      </c>
      <c r="G1792">
        <v>0</v>
      </c>
      <c r="H1792">
        <v>144.19999999999999</v>
      </c>
      <c r="I1792">
        <v>87</v>
      </c>
      <c r="J1792">
        <v>24.51</v>
      </c>
      <c r="K1792">
        <v>212.2</v>
      </c>
      <c r="L1792">
        <v>74</v>
      </c>
      <c r="M1792">
        <v>18.04</v>
      </c>
      <c r="N1792">
        <v>169.3</v>
      </c>
      <c r="O1792">
        <v>87</v>
      </c>
      <c r="P1792">
        <v>7.62</v>
      </c>
      <c r="Q1792">
        <v>9.5</v>
      </c>
      <c r="R1792">
        <v>4</v>
      </c>
      <c r="S1792">
        <v>2.57</v>
      </c>
      <c r="T1792">
        <v>0</v>
      </c>
      <c r="U1792" t="s">
        <v>22</v>
      </c>
      <c r="V1792">
        <f>IF(tbl_Customers[[#This Row],[churn]] = "yes", 1, 0)</f>
        <v>0</v>
      </c>
      <c r="W1792" t="str">
        <f>IF(tbl_Customers[[#This Row],[number_customer_service_calls]] &lt;= 1, "0-1 Calls", IF(tbl_Customers[[#This Row],[number_customer_service_calls]] &lt;= 3, "2-3 Calls", IF(tbl_Customers[[#This Row],[number_customer_service_calls]] &lt;=5, "4-5 Calls", "6+ Calls")))</f>
        <v>0-1 Calls</v>
      </c>
      <c r="X1792" t="str">
        <f>IF(tbl_Customers[[#This Row],[account_length]] &lt;= 50, "0-50", IF(tbl_Customers[[#This Row],[account_length]] &lt;=100, "51-100", IF(tbl_Customers[[#This Row],[account_length]] &lt;= 150, "101-150", "151+")))</f>
        <v>101-150</v>
      </c>
      <c r="Y1792" t="str">
        <f>IF(tbl_Customers[[#This Row],[total_intl_charge]] &lt;= 3, "Low Charges", "High Charges")</f>
        <v>Low Charges</v>
      </c>
      <c r="Z1792" t="str">
        <f>IF(tbl_Customers[[#This Row],[total_eve_calls]]&lt;=80,"Low Calls",
IF(tbl_Customers[[#This Row],[total_eve_calls]]&lt;=120,"Medium Calls","High Calls"))</f>
        <v>Low Calls</v>
      </c>
      <c r="AA1792" t="str">
        <f>IF(tbl_Customers[[#This Row],[total_eve_charge]]&lt;=15,"Low Charges",
IF(tbl_Customers[[#This Row],[total_eve_charge]]&lt;=20,"Medium Charges","High Charges"))</f>
        <v>Medium Charges</v>
      </c>
      <c r="AB17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92" t="str">
        <f>IF(tbl_Customers[[#This Row],[number_vmail_messages]] = 0, "No Usage", IF(tbl_Customers[[#This Row],[number_vmail_messages]] &lt;= 20, "Low Usage", IF(tbl_Customers[[#This Row],[number_vmail_messages]] &lt;= 40, "Medium Usgae", "High Usage")))</f>
        <v>No Usage</v>
      </c>
      <c r="AD1792" t="str">
        <f>IF(tbl_Customers[[#This Row],[total_day_minutes]]&lt;=150,"Low Usage", IF(tbl_Customers[[#This Row],[total_day_minutes]]&lt;=200,"Medium Usage", IF(tbl_Customers[[#This Row],[total_day_minutes]]&lt;=250,"High Usage","Very High Usage")))</f>
        <v>Low Usage</v>
      </c>
      <c r="AE1792" t="str">
        <f>IF(tbl_Customers[[#This Row],[total_intl_calls]]&lt;=5,"Low Calls", IF(tbl_Customers[[#This Row],[total_intl_calls]]&lt;=10, "Medium Calls", "High Calls"))</f>
        <v>Low Calls</v>
      </c>
      <c r="AF17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92" s="36" t="str">
        <f>IF(tbl_Customers[[#This Row],[Churn_Risk_Score]]&gt;=10,"High Risk", IF(tbl_Customers[[#This Row],[Churn_Risk_Score]]&gt;=5,"Medium Risk","Low Risk"))</f>
        <v>Low Risk</v>
      </c>
    </row>
    <row r="1793" spans="1:33" x14ac:dyDescent="0.35">
      <c r="A1793">
        <v>1792</v>
      </c>
      <c r="B1793" t="s">
        <v>37</v>
      </c>
      <c r="C1793">
        <v>114</v>
      </c>
      <c r="D1793" t="s">
        <v>25</v>
      </c>
      <c r="E1793" t="s">
        <v>22</v>
      </c>
      <c r="F1793" t="s">
        <v>23</v>
      </c>
      <c r="G1793">
        <v>19</v>
      </c>
      <c r="H1793">
        <v>154.6</v>
      </c>
      <c r="I1793">
        <v>100</v>
      </c>
      <c r="J1793">
        <v>26.28</v>
      </c>
      <c r="K1793">
        <v>241.6</v>
      </c>
      <c r="L1793">
        <v>109</v>
      </c>
      <c r="M1793">
        <v>20.54</v>
      </c>
      <c r="N1793">
        <v>160</v>
      </c>
      <c r="O1793">
        <v>112</v>
      </c>
      <c r="P1793">
        <v>7.2</v>
      </c>
      <c r="Q1793">
        <v>12.6</v>
      </c>
      <c r="R1793">
        <v>1</v>
      </c>
      <c r="S1793">
        <v>3.4</v>
      </c>
      <c r="T1793">
        <v>3</v>
      </c>
      <c r="U1793" t="s">
        <v>22</v>
      </c>
      <c r="V1793">
        <f>IF(tbl_Customers[[#This Row],[churn]] = "yes", 1, 0)</f>
        <v>0</v>
      </c>
      <c r="W1793" t="str">
        <f>IF(tbl_Customers[[#This Row],[number_customer_service_calls]] &lt;= 1, "0-1 Calls", IF(tbl_Customers[[#This Row],[number_customer_service_calls]] &lt;= 3, "2-3 Calls", IF(tbl_Customers[[#This Row],[number_customer_service_calls]] &lt;=5, "4-5 Calls", "6+ Calls")))</f>
        <v>2-3 Calls</v>
      </c>
      <c r="X1793" t="str">
        <f>IF(tbl_Customers[[#This Row],[account_length]] &lt;= 50, "0-50", IF(tbl_Customers[[#This Row],[account_length]] &lt;=100, "51-100", IF(tbl_Customers[[#This Row],[account_length]] &lt;= 150, "101-150", "151+")))</f>
        <v>101-150</v>
      </c>
      <c r="Y1793" t="str">
        <f>IF(tbl_Customers[[#This Row],[total_intl_charge]] &lt;= 3, "Low Charges", "High Charges")</f>
        <v>High Charges</v>
      </c>
      <c r="Z1793" t="str">
        <f>IF(tbl_Customers[[#This Row],[total_eve_calls]]&lt;=80,"Low Calls",
IF(tbl_Customers[[#This Row],[total_eve_calls]]&lt;=120,"Medium Calls","High Calls"))</f>
        <v>Medium Calls</v>
      </c>
      <c r="AA1793" t="str">
        <f>IF(tbl_Customers[[#This Row],[total_eve_charge]]&lt;=15,"Low Charges",
IF(tbl_Customers[[#This Row],[total_eve_charge]]&lt;=20,"Medium Charges","High Charges"))</f>
        <v>High Charges</v>
      </c>
      <c r="AB17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3" t="str">
        <f>IF(tbl_Customers[[#This Row],[number_vmail_messages]] = 0, "No Usage", IF(tbl_Customers[[#This Row],[number_vmail_messages]] &lt;= 20, "Low Usage", IF(tbl_Customers[[#This Row],[number_vmail_messages]] &lt;= 40, "Medium Usgae", "High Usage")))</f>
        <v>Low Usage</v>
      </c>
      <c r="AD1793" t="str">
        <f>IF(tbl_Customers[[#This Row],[total_day_minutes]]&lt;=150,"Low Usage", IF(tbl_Customers[[#This Row],[total_day_minutes]]&lt;=200,"Medium Usage", IF(tbl_Customers[[#This Row],[total_day_minutes]]&lt;=250,"High Usage","Very High Usage")))</f>
        <v>Medium Usage</v>
      </c>
      <c r="AE1793" t="str">
        <f>IF(tbl_Customers[[#This Row],[total_intl_calls]]&lt;=5,"Low Calls", IF(tbl_Customers[[#This Row],[total_intl_calls]]&lt;=10, "Medium Calls", "High Calls"))</f>
        <v>Low Calls</v>
      </c>
      <c r="AF17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93" s="36" t="str">
        <f>IF(tbl_Customers[[#This Row],[Churn_Risk_Score]]&gt;=10,"High Risk", IF(tbl_Customers[[#This Row],[Churn_Risk_Score]]&gt;=5,"Medium Risk","Low Risk"))</f>
        <v>Low Risk</v>
      </c>
    </row>
    <row r="1794" spans="1:33" x14ac:dyDescent="0.35">
      <c r="A1794">
        <v>1793</v>
      </c>
      <c r="B1794" t="s">
        <v>74</v>
      </c>
      <c r="C1794">
        <v>102</v>
      </c>
      <c r="D1794" t="s">
        <v>21</v>
      </c>
      <c r="E1794" t="s">
        <v>22</v>
      </c>
      <c r="F1794" t="s">
        <v>23</v>
      </c>
      <c r="G1794">
        <v>25</v>
      </c>
      <c r="H1794">
        <v>137.4</v>
      </c>
      <c r="I1794">
        <v>100</v>
      </c>
      <c r="J1794">
        <v>23.36</v>
      </c>
      <c r="K1794">
        <v>176.7</v>
      </c>
      <c r="L1794">
        <v>83</v>
      </c>
      <c r="M1794">
        <v>15.02</v>
      </c>
      <c r="N1794">
        <v>188.2</v>
      </c>
      <c r="O1794">
        <v>93</v>
      </c>
      <c r="P1794">
        <v>8.4700000000000006</v>
      </c>
      <c r="Q1794">
        <v>10.199999999999999</v>
      </c>
      <c r="R1794">
        <v>6</v>
      </c>
      <c r="S1794">
        <v>2.75</v>
      </c>
      <c r="T1794">
        <v>2</v>
      </c>
      <c r="U1794" t="s">
        <v>22</v>
      </c>
      <c r="V1794">
        <f>IF(tbl_Customers[[#This Row],[churn]] = "yes", 1, 0)</f>
        <v>0</v>
      </c>
      <c r="W1794" t="str">
        <f>IF(tbl_Customers[[#This Row],[number_customer_service_calls]] &lt;= 1, "0-1 Calls", IF(tbl_Customers[[#This Row],[number_customer_service_calls]] &lt;= 3, "2-3 Calls", IF(tbl_Customers[[#This Row],[number_customer_service_calls]] &lt;=5, "4-5 Calls", "6+ Calls")))</f>
        <v>2-3 Calls</v>
      </c>
      <c r="X1794" t="str">
        <f>IF(tbl_Customers[[#This Row],[account_length]] &lt;= 50, "0-50", IF(tbl_Customers[[#This Row],[account_length]] &lt;=100, "51-100", IF(tbl_Customers[[#This Row],[account_length]] &lt;= 150, "101-150", "151+")))</f>
        <v>101-150</v>
      </c>
      <c r="Y1794" t="str">
        <f>IF(tbl_Customers[[#This Row],[total_intl_charge]] &lt;= 3, "Low Charges", "High Charges")</f>
        <v>Low Charges</v>
      </c>
      <c r="Z1794" t="str">
        <f>IF(tbl_Customers[[#This Row],[total_eve_calls]]&lt;=80,"Low Calls",
IF(tbl_Customers[[#This Row],[total_eve_calls]]&lt;=120,"Medium Calls","High Calls"))</f>
        <v>Medium Calls</v>
      </c>
      <c r="AA1794" t="str">
        <f>IF(tbl_Customers[[#This Row],[total_eve_charge]]&lt;=15,"Low Charges",
IF(tbl_Customers[[#This Row],[total_eve_charge]]&lt;=20,"Medium Charges","High Charges"))</f>
        <v>Medium Charges</v>
      </c>
      <c r="AB17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4" t="str">
        <f>IF(tbl_Customers[[#This Row],[number_vmail_messages]] = 0, "No Usage", IF(tbl_Customers[[#This Row],[number_vmail_messages]] &lt;= 20, "Low Usage", IF(tbl_Customers[[#This Row],[number_vmail_messages]] &lt;= 40, "Medium Usgae", "High Usage")))</f>
        <v>Medium Usgae</v>
      </c>
      <c r="AD1794" t="str">
        <f>IF(tbl_Customers[[#This Row],[total_day_minutes]]&lt;=150,"Low Usage", IF(tbl_Customers[[#This Row],[total_day_minutes]]&lt;=200,"Medium Usage", IF(tbl_Customers[[#This Row],[total_day_minutes]]&lt;=250,"High Usage","Very High Usage")))</f>
        <v>Low Usage</v>
      </c>
      <c r="AE1794" t="str">
        <f>IF(tbl_Customers[[#This Row],[total_intl_calls]]&lt;=5,"Low Calls", IF(tbl_Customers[[#This Row],[total_intl_calls]]&lt;=10, "Medium Calls", "High Calls"))</f>
        <v>Medium Calls</v>
      </c>
      <c r="AF17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94" s="36" t="str">
        <f>IF(tbl_Customers[[#This Row],[Churn_Risk_Score]]&gt;=10,"High Risk", IF(tbl_Customers[[#This Row],[Churn_Risk_Score]]&gt;=5,"Medium Risk","Low Risk"))</f>
        <v>Low Risk</v>
      </c>
    </row>
    <row r="1795" spans="1:33" x14ac:dyDescent="0.35">
      <c r="A1795">
        <v>1794</v>
      </c>
      <c r="B1795" t="s">
        <v>58</v>
      </c>
      <c r="C1795">
        <v>126</v>
      </c>
      <c r="D1795" t="s">
        <v>21</v>
      </c>
      <c r="E1795" t="s">
        <v>22</v>
      </c>
      <c r="F1795" t="s">
        <v>22</v>
      </c>
      <c r="G1795">
        <v>0</v>
      </c>
      <c r="H1795">
        <v>103.7</v>
      </c>
      <c r="I1795">
        <v>93</v>
      </c>
      <c r="J1795">
        <v>17.63</v>
      </c>
      <c r="K1795">
        <v>127</v>
      </c>
      <c r="L1795">
        <v>107</v>
      </c>
      <c r="M1795">
        <v>10.8</v>
      </c>
      <c r="N1795">
        <v>329.3</v>
      </c>
      <c r="O1795">
        <v>66</v>
      </c>
      <c r="P1795">
        <v>14.82</v>
      </c>
      <c r="Q1795">
        <v>14.4</v>
      </c>
      <c r="R1795">
        <v>1</v>
      </c>
      <c r="S1795">
        <v>3.89</v>
      </c>
      <c r="T1795">
        <v>0</v>
      </c>
      <c r="U1795" t="s">
        <v>22</v>
      </c>
      <c r="V1795">
        <f>IF(tbl_Customers[[#This Row],[churn]] = "yes", 1, 0)</f>
        <v>0</v>
      </c>
      <c r="W1795" t="str">
        <f>IF(tbl_Customers[[#This Row],[number_customer_service_calls]] &lt;= 1, "0-1 Calls", IF(tbl_Customers[[#This Row],[number_customer_service_calls]] &lt;= 3, "2-3 Calls", IF(tbl_Customers[[#This Row],[number_customer_service_calls]] &lt;=5, "4-5 Calls", "6+ Calls")))</f>
        <v>0-1 Calls</v>
      </c>
      <c r="X1795" t="str">
        <f>IF(tbl_Customers[[#This Row],[account_length]] &lt;= 50, "0-50", IF(tbl_Customers[[#This Row],[account_length]] &lt;=100, "51-100", IF(tbl_Customers[[#This Row],[account_length]] &lt;= 150, "101-150", "151+")))</f>
        <v>101-150</v>
      </c>
      <c r="Y1795" t="str">
        <f>IF(tbl_Customers[[#This Row],[total_intl_charge]] &lt;= 3, "Low Charges", "High Charges")</f>
        <v>High Charges</v>
      </c>
      <c r="Z1795" t="str">
        <f>IF(tbl_Customers[[#This Row],[total_eve_calls]]&lt;=80,"Low Calls",
IF(tbl_Customers[[#This Row],[total_eve_calls]]&lt;=120,"Medium Calls","High Calls"))</f>
        <v>Medium Calls</v>
      </c>
      <c r="AA1795" t="str">
        <f>IF(tbl_Customers[[#This Row],[total_eve_charge]]&lt;=15,"Low Charges",
IF(tbl_Customers[[#This Row],[total_eve_charge]]&lt;=20,"Medium Charges","High Charges"))</f>
        <v>Low Charges</v>
      </c>
      <c r="AB17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5" t="str">
        <f>IF(tbl_Customers[[#This Row],[number_vmail_messages]] = 0, "No Usage", IF(tbl_Customers[[#This Row],[number_vmail_messages]] &lt;= 20, "Low Usage", IF(tbl_Customers[[#This Row],[number_vmail_messages]] &lt;= 40, "Medium Usgae", "High Usage")))</f>
        <v>No Usage</v>
      </c>
      <c r="AD1795" t="str">
        <f>IF(tbl_Customers[[#This Row],[total_day_minutes]]&lt;=150,"Low Usage", IF(tbl_Customers[[#This Row],[total_day_minutes]]&lt;=200,"Medium Usage", IF(tbl_Customers[[#This Row],[total_day_minutes]]&lt;=250,"High Usage","Very High Usage")))</f>
        <v>Low Usage</v>
      </c>
      <c r="AE1795" t="str">
        <f>IF(tbl_Customers[[#This Row],[total_intl_calls]]&lt;=5,"Low Calls", IF(tbl_Customers[[#This Row],[total_intl_calls]]&lt;=10, "Medium Calls", "High Calls"))</f>
        <v>Low Calls</v>
      </c>
      <c r="AF17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95" s="36" t="str">
        <f>IF(tbl_Customers[[#This Row],[Churn_Risk_Score]]&gt;=10,"High Risk", IF(tbl_Customers[[#This Row],[Churn_Risk_Score]]&gt;=5,"Medium Risk","Low Risk"))</f>
        <v>Low Risk</v>
      </c>
    </row>
    <row r="1796" spans="1:33" x14ac:dyDescent="0.35">
      <c r="A1796">
        <v>1795</v>
      </c>
      <c r="B1796" t="s">
        <v>30</v>
      </c>
      <c r="C1796">
        <v>150</v>
      </c>
      <c r="D1796" t="s">
        <v>21</v>
      </c>
      <c r="E1796" t="s">
        <v>22</v>
      </c>
      <c r="F1796" t="s">
        <v>22</v>
      </c>
      <c r="G1796">
        <v>0</v>
      </c>
      <c r="H1796">
        <v>136.6</v>
      </c>
      <c r="I1796">
        <v>112</v>
      </c>
      <c r="J1796">
        <v>23.22</v>
      </c>
      <c r="K1796">
        <v>209.4</v>
      </c>
      <c r="L1796">
        <v>81</v>
      </c>
      <c r="M1796">
        <v>17.8</v>
      </c>
      <c r="N1796">
        <v>161.1</v>
      </c>
      <c r="O1796">
        <v>78</v>
      </c>
      <c r="P1796">
        <v>7.25</v>
      </c>
      <c r="Q1796">
        <v>12.2</v>
      </c>
      <c r="R1796">
        <v>2</v>
      </c>
      <c r="S1796">
        <v>3.29</v>
      </c>
      <c r="T1796">
        <v>4</v>
      </c>
      <c r="U1796" t="s">
        <v>23</v>
      </c>
      <c r="V1796">
        <f>IF(tbl_Customers[[#This Row],[churn]] = "yes", 1, 0)</f>
        <v>1</v>
      </c>
      <c r="W1796" t="str">
        <f>IF(tbl_Customers[[#This Row],[number_customer_service_calls]] &lt;= 1, "0-1 Calls", IF(tbl_Customers[[#This Row],[number_customer_service_calls]] &lt;= 3, "2-3 Calls", IF(tbl_Customers[[#This Row],[number_customer_service_calls]] &lt;=5, "4-5 Calls", "6+ Calls")))</f>
        <v>4-5 Calls</v>
      </c>
      <c r="X1796" t="str">
        <f>IF(tbl_Customers[[#This Row],[account_length]] &lt;= 50, "0-50", IF(tbl_Customers[[#This Row],[account_length]] &lt;=100, "51-100", IF(tbl_Customers[[#This Row],[account_length]] &lt;= 150, "101-150", "151+")))</f>
        <v>101-150</v>
      </c>
      <c r="Y1796" t="str">
        <f>IF(tbl_Customers[[#This Row],[total_intl_charge]] &lt;= 3, "Low Charges", "High Charges")</f>
        <v>High Charges</v>
      </c>
      <c r="Z1796" t="str">
        <f>IF(tbl_Customers[[#This Row],[total_eve_calls]]&lt;=80,"Low Calls",
IF(tbl_Customers[[#This Row],[total_eve_calls]]&lt;=120,"Medium Calls","High Calls"))</f>
        <v>Medium Calls</v>
      </c>
      <c r="AA1796" t="str">
        <f>IF(tbl_Customers[[#This Row],[total_eve_charge]]&lt;=15,"Low Charges",
IF(tbl_Customers[[#This Row],[total_eve_charge]]&lt;=20,"Medium Charges","High Charges"))</f>
        <v>Medium Charges</v>
      </c>
      <c r="AB17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6" t="str">
        <f>IF(tbl_Customers[[#This Row],[number_vmail_messages]] = 0, "No Usage", IF(tbl_Customers[[#This Row],[number_vmail_messages]] &lt;= 20, "Low Usage", IF(tbl_Customers[[#This Row],[number_vmail_messages]] &lt;= 40, "Medium Usgae", "High Usage")))</f>
        <v>No Usage</v>
      </c>
      <c r="AD1796" t="str">
        <f>IF(tbl_Customers[[#This Row],[total_day_minutes]]&lt;=150,"Low Usage", IF(tbl_Customers[[#This Row],[total_day_minutes]]&lt;=200,"Medium Usage", IF(tbl_Customers[[#This Row],[total_day_minutes]]&lt;=250,"High Usage","Very High Usage")))</f>
        <v>Low Usage</v>
      </c>
      <c r="AE1796" t="str">
        <f>IF(tbl_Customers[[#This Row],[total_intl_calls]]&lt;=5,"Low Calls", IF(tbl_Customers[[#This Row],[total_intl_calls]]&lt;=10, "Medium Calls", "High Calls"))</f>
        <v>Low Calls</v>
      </c>
      <c r="AF17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96" s="36" t="str">
        <f>IF(tbl_Customers[[#This Row],[Churn_Risk_Score]]&gt;=10,"High Risk", IF(tbl_Customers[[#This Row],[Churn_Risk_Score]]&gt;=5,"Medium Risk","Low Risk"))</f>
        <v>Medium Risk</v>
      </c>
    </row>
    <row r="1797" spans="1:33" x14ac:dyDescent="0.35">
      <c r="A1797">
        <v>1796</v>
      </c>
      <c r="B1797" t="s">
        <v>24</v>
      </c>
      <c r="C1797">
        <v>60</v>
      </c>
      <c r="D1797" t="s">
        <v>25</v>
      </c>
      <c r="E1797" t="s">
        <v>22</v>
      </c>
      <c r="F1797" t="s">
        <v>22</v>
      </c>
      <c r="G1797">
        <v>0</v>
      </c>
      <c r="H1797">
        <v>289.8</v>
      </c>
      <c r="I1797">
        <v>101</v>
      </c>
      <c r="J1797">
        <v>49.27</v>
      </c>
      <c r="K1797">
        <v>255.6</v>
      </c>
      <c r="L1797">
        <v>115</v>
      </c>
      <c r="M1797">
        <v>21.73</v>
      </c>
      <c r="N1797">
        <v>242.8</v>
      </c>
      <c r="O1797">
        <v>76</v>
      </c>
      <c r="P1797">
        <v>10.93</v>
      </c>
      <c r="Q1797">
        <v>11.7</v>
      </c>
      <c r="R1797">
        <v>4</v>
      </c>
      <c r="S1797">
        <v>3.16</v>
      </c>
      <c r="T1797">
        <v>2</v>
      </c>
      <c r="U1797" t="s">
        <v>23</v>
      </c>
      <c r="V1797">
        <f>IF(tbl_Customers[[#This Row],[churn]] = "yes", 1, 0)</f>
        <v>1</v>
      </c>
      <c r="W1797" t="str">
        <f>IF(tbl_Customers[[#This Row],[number_customer_service_calls]] &lt;= 1, "0-1 Calls", IF(tbl_Customers[[#This Row],[number_customer_service_calls]] &lt;= 3, "2-3 Calls", IF(tbl_Customers[[#This Row],[number_customer_service_calls]] &lt;=5, "4-5 Calls", "6+ Calls")))</f>
        <v>2-3 Calls</v>
      </c>
      <c r="X1797" t="str">
        <f>IF(tbl_Customers[[#This Row],[account_length]] &lt;= 50, "0-50", IF(tbl_Customers[[#This Row],[account_length]] &lt;=100, "51-100", IF(tbl_Customers[[#This Row],[account_length]] &lt;= 150, "101-150", "151+")))</f>
        <v>51-100</v>
      </c>
      <c r="Y1797" t="str">
        <f>IF(tbl_Customers[[#This Row],[total_intl_charge]] &lt;= 3, "Low Charges", "High Charges")</f>
        <v>High Charges</v>
      </c>
      <c r="Z1797" t="str">
        <f>IF(tbl_Customers[[#This Row],[total_eve_calls]]&lt;=80,"Low Calls",
IF(tbl_Customers[[#This Row],[total_eve_calls]]&lt;=120,"Medium Calls","High Calls"))</f>
        <v>Medium Calls</v>
      </c>
      <c r="AA1797" t="str">
        <f>IF(tbl_Customers[[#This Row],[total_eve_charge]]&lt;=15,"Low Charges",
IF(tbl_Customers[[#This Row],[total_eve_charge]]&lt;=20,"Medium Charges","High Charges"))</f>
        <v>High Charges</v>
      </c>
      <c r="AB17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97" t="str">
        <f>IF(tbl_Customers[[#This Row],[number_vmail_messages]] = 0, "No Usage", IF(tbl_Customers[[#This Row],[number_vmail_messages]] &lt;= 20, "Low Usage", IF(tbl_Customers[[#This Row],[number_vmail_messages]] &lt;= 40, "Medium Usgae", "High Usage")))</f>
        <v>No Usage</v>
      </c>
      <c r="AD1797" t="str">
        <f>IF(tbl_Customers[[#This Row],[total_day_minutes]]&lt;=150,"Low Usage", IF(tbl_Customers[[#This Row],[total_day_minutes]]&lt;=200,"Medium Usage", IF(tbl_Customers[[#This Row],[total_day_minutes]]&lt;=250,"High Usage","Very High Usage")))</f>
        <v>Very High Usage</v>
      </c>
      <c r="AE1797" t="str">
        <f>IF(tbl_Customers[[#This Row],[total_intl_calls]]&lt;=5,"Low Calls", IF(tbl_Customers[[#This Row],[total_intl_calls]]&lt;=10, "Medium Calls", "High Calls"))</f>
        <v>Low Calls</v>
      </c>
      <c r="AF17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97" s="36" t="str">
        <f>IF(tbl_Customers[[#This Row],[Churn_Risk_Score]]&gt;=10,"High Risk", IF(tbl_Customers[[#This Row],[Churn_Risk_Score]]&gt;=5,"Medium Risk","Low Risk"))</f>
        <v>Medium Risk</v>
      </c>
    </row>
    <row r="1798" spans="1:33" x14ac:dyDescent="0.35">
      <c r="A1798">
        <v>1797</v>
      </c>
      <c r="B1798" t="s">
        <v>39</v>
      </c>
      <c r="C1798">
        <v>123</v>
      </c>
      <c r="D1798" t="s">
        <v>25</v>
      </c>
      <c r="E1798" t="s">
        <v>22</v>
      </c>
      <c r="F1798" t="s">
        <v>22</v>
      </c>
      <c r="G1798">
        <v>0</v>
      </c>
      <c r="H1798">
        <v>260.89999999999998</v>
      </c>
      <c r="I1798">
        <v>85</v>
      </c>
      <c r="J1798">
        <v>44.35</v>
      </c>
      <c r="K1798">
        <v>168.5</v>
      </c>
      <c r="L1798">
        <v>103</v>
      </c>
      <c r="M1798">
        <v>14.32</v>
      </c>
      <c r="N1798">
        <v>178.3</v>
      </c>
      <c r="O1798">
        <v>91</v>
      </c>
      <c r="P1798">
        <v>8.02</v>
      </c>
      <c r="Q1798">
        <v>13.3</v>
      </c>
      <c r="R1798">
        <v>5</v>
      </c>
      <c r="S1798">
        <v>3.59</v>
      </c>
      <c r="T1798">
        <v>3</v>
      </c>
      <c r="U1798" t="s">
        <v>22</v>
      </c>
      <c r="V1798">
        <f>IF(tbl_Customers[[#This Row],[churn]] = "yes", 1, 0)</f>
        <v>0</v>
      </c>
      <c r="W1798" t="str">
        <f>IF(tbl_Customers[[#This Row],[number_customer_service_calls]] &lt;= 1, "0-1 Calls", IF(tbl_Customers[[#This Row],[number_customer_service_calls]] &lt;= 3, "2-3 Calls", IF(tbl_Customers[[#This Row],[number_customer_service_calls]] &lt;=5, "4-5 Calls", "6+ Calls")))</f>
        <v>2-3 Calls</v>
      </c>
      <c r="X1798" t="str">
        <f>IF(tbl_Customers[[#This Row],[account_length]] &lt;= 50, "0-50", IF(tbl_Customers[[#This Row],[account_length]] &lt;=100, "51-100", IF(tbl_Customers[[#This Row],[account_length]] &lt;= 150, "101-150", "151+")))</f>
        <v>101-150</v>
      </c>
      <c r="Y1798" t="str">
        <f>IF(tbl_Customers[[#This Row],[total_intl_charge]] &lt;= 3, "Low Charges", "High Charges")</f>
        <v>High Charges</v>
      </c>
      <c r="Z1798" t="str">
        <f>IF(tbl_Customers[[#This Row],[total_eve_calls]]&lt;=80,"Low Calls",
IF(tbl_Customers[[#This Row],[total_eve_calls]]&lt;=120,"Medium Calls","High Calls"))</f>
        <v>Medium Calls</v>
      </c>
      <c r="AA1798" t="str">
        <f>IF(tbl_Customers[[#This Row],[total_eve_charge]]&lt;=15,"Low Charges",
IF(tbl_Customers[[#This Row],[total_eve_charge]]&lt;=20,"Medium Charges","High Charges"))</f>
        <v>Low Charges</v>
      </c>
      <c r="AB17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8" t="str">
        <f>IF(tbl_Customers[[#This Row],[number_vmail_messages]] = 0, "No Usage", IF(tbl_Customers[[#This Row],[number_vmail_messages]] &lt;= 20, "Low Usage", IF(tbl_Customers[[#This Row],[number_vmail_messages]] &lt;= 40, "Medium Usgae", "High Usage")))</f>
        <v>No Usage</v>
      </c>
      <c r="AD1798" t="str">
        <f>IF(tbl_Customers[[#This Row],[total_day_minutes]]&lt;=150,"Low Usage", IF(tbl_Customers[[#This Row],[total_day_minutes]]&lt;=200,"Medium Usage", IF(tbl_Customers[[#This Row],[total_day_minutes]]&lt;=250,"High Usage","Very High Usage")))</f>
        <v>Very High Usage</v>
      </c>
      <c r="AE1798" t="str">
        <f>IF(tbl_Customers[[#This Row],[total_intl_calls]]&lt;=5,"Low Calls", IF(tbl_Customers[[#This Row],[total_intl_calls]]&lt;=10, "Medium Calls", "High Calls"))</f>
        <v>Low Calls</v>
      </c>
      <c r="AF17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98" s="36" t="str">
        <f>IF(tbl_Customers[[#This Row],[Churn_Risk_Score]]&gt;=10,"High Risk", IF(tbl_Customers[[#This Row],[Churn_Risk_Score]]&gt;=5,"Medium Risk","Low Risk"))</f>
        <v>Medium Risk</v>
      </c>
    </row>
    <row r="1799" spans="1:33" x14ac:dyDescent="0.35">
      <c r="A1799">
        <v>1798</v>
      </c>
      <c r="B1799" t="s">
        <v>49</v>
      </c>
      <c r="C1799">
        <v>29</v>
      </c>
      <c r="D1799" t="s">
        <v>28</v>
      </c>
      <c r="E1799" t="s">
        <v>22</v>
      </c>
      <c r="F1799" t="s">
        <v>22</v>
      </c>
      <c r="G1799">
        <v>0</v>
      </c>
      <c r="H1799">
        <v>195.6</v>
      </c>
      <c r="I1799">
        <v>71</v>
      </c>
      <c r="J1799">
        <v>33.25</v>
      </c>
      <c r="K1799">
        <v>126.4</v>
      </c>
      <c r="L1799">
        <v>74</v>
      </c>
      <c r="M1799">
        <v>10.74</v>
      </c>
      <c r="N1799">
        <v>148.6</v>
      </c>
      <c r="O1799">
        <v>87</v>
      </c>
      <c r="P1799">
        <v>6.69</v>
      </c>
      <c r="Q1799">
        <v>14.2</v>
      </c>
      <c r="R1799">
        <v>4</v>
      </c>
      <c r="S1799">
        <v>3.83</v>
      </c>
      <c r="T1799">
        <v>1</v>
      </c>
      <c r="U1799" t="s">
        <v>22</v>
      </c>
      <c r="V1799">
        <f>IF(tbl_Customers[[#This Row],[churn]] = "yes", 1, 0)</f>
        <v>0</v>
      </c>
      <c r="W1799" t="str">
        <f>IF(tbl_Customers[[#This Row],[number_customer_service_calls]] &lt;= 1, "0-1 Calls", IF(tbl_Customers[[#This Row],[number_customer_service_calls]] &lt;= 3, "2-3 Calls", IF(tbl_Customers[[#This Row],[number_customer_service_calls]] &lt;=5, "4-5 Calls", "6+ Calls")))</f>
        <v>0-1 Calls</v>
      </c>
      <c r="X1799" t="str">
        <f>IF(tbl_Customers[[#This Row],[account_length]] &lt;= 50, "0-50", IF(tbl_Customers[[#This Row],[account_length]] &lt;=100, "51-100", IF(tbl_Customers[[#This Row],[account_length]] &lt;= 150, "101-150", "151+")))</f>
        <v>0-50</v>
      </c>
      <c r="Y1799" t="str">
        <f>IF(tbl_Customers[[#This Row],[total_intl_charge]] &lt;= 3, "Low Charges", "High Charges")</f>
        <v>High Charges</v>
      </c>
      <c r="Z1799" t="str">
        <f>IF(tbl_Customers[[#This Row],[total_eve_calls]]&lt;=80,"Low Calls",
IF(tbl_Customers[[#This Row],[total_eve_calls]]&lt;=120,"Medium Calls","High Calls"))</f>
        <v>Low Calls</v>
      </c>
      <c r="AA1799" t="str">
        <f>IF(tbl_Customers[[#This Row],[total_eve_charge]]&lt;=15,"Low Charges",
IF(tbl_Customers[[#This Row],[total_eve_charge]]&lt;=20,"Medium Charges","High Charges"))</f>
        <v>Low Charges</v>
      </c>
      <c r="AB17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9" t="str">
        <f>IF(tbl_Customers[[#This Row],[number_vmail_messages]] = 0, "No Usage", IF(tbl_Customers[[#This Row],[number_vmail_messages]] &lt;= 20, "Low Usage", IF(tbl_Customers[[#This Row],[number_vmail_messages]] &lt;= 40, "Medium Usgae", "High Usage")))</f>
        <v>No Usage</v>
      </c>
      <c r="AD1799" t="str">
        <f>IF(tbl_Customers[[#This Row],[total_day_minutes]]&lt;=150,"Low Usage", IF(tbl_Customers[[#This Row],[total_day_minutes]]&lt;=200,"Medium Usage", IF(tbl_Customers[[#This Row],[total_day_minutes]]&lt;=250,"High Usage","Very High Usage")))</f>
        <v>Medium Usage</v>
      </c>
      <c r="AE1799" t="str">
        <f>IF(tbl_Customers[[#This Row],[total_intl_calls]]&lt;=5,"Low Calls", IF(tbl_Customers[[#This Row],[total_intl_calls]]&lt;=10, "Medium Calls", "High Calls"))</f>
        <v>Low Calls</v>
      </c>
      <c r="AF17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99" s="36" t="str">
        <f>IF(tbl_Customers[[#This Row],[Churn_Risk_Score]]&gt;=10,"High Risk", IF(tbl_Customers[[#This Row],[Churn_Risk_Score]]&gt;=5,"Medium Risk","Low Risk"))</f>
        <v>Low Risk</v>
      </c>
    </row>
    <row r="1800" spans="1:33" x14ac:dyDescent="0.35">
      <c r="A1800">
        <v>1799</v>
      </c>
      <c r="B1800" t="s">
        <v>44</v>
      </c>
      <c r="C1800">
        <v>111</v>
      </c>
      <c r="D1800" t="s">
        <v>21</v>
      </c>
      <c r="E1800" t="s">
        <v>22</v>
      </c>
      <c r="F1800" t="s">
        <v>22</v>
      </c>
      <c r="G1800">
        <v>0</v>
      </c>
      <c r="H1800">
        <v>222.2</v>
      </c>
      <c r="I1800">
        <v>96</v>
      </c>
      <c r="J1800">
        <v>37.770000000000003</v>
      </c>
      <c r="K1800">
        <v>162.5</v>
      </c>
      <c r="L1800">
        <v>111</v>
      </c>
      <c r="M1800">
        <v>13.81</v>
      </c>
      <c r="N1800">
        <v>184.9</v>
      </c>
      <c r="O1800">
        <v>120</v>
      </c>
      <c r="P1800">
        <v>8.32</v>
      </c>
      <c r="Q1800">
        <v>11.9</v>
      </c>
      <c r="R1800">
        <v>7</v>
      </c>
      <c r="S1800">
        <v>3.21</v>
      </c>
      <c r="T1800">
        <v>4</v>
      </c>
      <c r="U1800" t="s">
        <v>22</v>
      </c>
      <c r="V1800">
        <f>IF(tbl_Customers[[#This Row],[churn]] = "yes", 1, 0)</f>
        <v>0</v>
      </c>
      <c r="W1800" t="str">
        <f>IF(tbl_Customers[[#This Row],[number_customer_service_calls]] &lt;= 1, "0-1 Calls", IF(tbl_Customers[[#This Row],[number_customer_service_calls]] &lt;= 3, "2-3 Calls", IF(tbl_Customers[[#This Row],[number_customer_service_calls]] &lt;=5, "4-5 Calls", "6+ Calls")))</f>
        <v>4-5 Calls</v>
      </c>
      <c r="X1800" t="str">
        <f>IF(tbl_Customers[[#This Row],[account_length]] &lt;= 50, "0-50", IF(tbl_Customers[[#This Row],[account_length]] &lt;=100, "51-100", IF(tbl_Customers[[#This Row],[account_length]] &lt;= 150, "101-150", "151+")))</f>
        <v>101-150</v>
      </c>
      <c r="Y1800" t="str">
        <f>IF(tbl_Customers[[#This Row],[total_intl_charge]] &lt;= 3, "Low Charges", "High Charges")</f>
        <v>High Charges</v>
      </c>
      <c r="Z1800" t="str">
        <f>IF(tbl_Customers[[#This Row],[total_eve_calls]]&lt;=80,"Low Calls",
IF(tbl_Customers[[#This Row],[total_eve_calls]]&lt;=120,"Medium Calls","High Calls"))</f>
        <v>Medium Calls</v>
      </c>
      <c r="AA1800" t="str">
        <f>IF(tbl_Customers[[#This Row],[total_eve_charge]]&lt;=15,"Low Charges",
IF(tbl_Customers[[#This Row],[total_eve_charge]]&lt;=20,"Medium Charges","High Charges"))</f>
        <v>Low Charges</v>
      </c>
      <c r="AB18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0" t="str">
        <f>IF(tbl_Customers[[#This Row],[number_vmail_messages]] = 0, "No Usage", IF(tbl_Customers[[#This Row],[number_vmail_messages]] &lt;= 20, "Low Usage", IF(tbl_Customers[[#This Row],[number_vmail_messages]] &lt;= 40, "Medium Usgae", "High Usage")))</f>
        <v>No Usage</v>
      </c>
      <c r="AD1800" t="str">
        <f>IF(tbl_Customers[[#This Row],[total_day_minutes]]&lt;=150,"Low Usage", IF(tbl_Customers[[#This Row],[total_day_minutes]]&lt;=200,"Medium Usage", IF(tbl_Customers[[#This Row],[total_day_minutes]]&lt;=250,"High Usage","Very High Usage")))</f>
        <v>High Usage</v>
      </c>
      <c r="AE1800" t="str">
        <f>IF(tbl_Customers[[#This Row],[total_intl_calls]]&lt;=5,"Low Calls", IF(tbl_Customers[[#This Row],[total_intl_calls]]&lt;=10, "Medium Calls", "High Calls"))</f>
        <v>Medium Calls</v>
      </c>
      <c r="AF18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00" s="36" t="str">
        <f>IF(tbl_Customers[[#This Row],[Churn_Risk_Score]]&gt;=10,"High Risk", IF(tbl_Customers[[#This Row],[Churn_Risk_Score]]&gt;=5,"Medium Risk","Low Risk"))</f>
        <v>Medium Risk</v>
      </c>
    </row>
    <row r="1801" spans="1:33" x14ac:dyDescent="0.35">
      <c r="A1801">
        <v>1800</v>
      </c>
      <c r="B1801" t="s">
        <v>39</v>
      </c>
      <c r="C1801">
        <v>37</v>
      </c>
      <c r="D1801" t="s">
        <v>28</v>
      </c>
      <c r="E1801" t="s">
        <v>23</v>
      </c>
      <c r="F1801" t="s">
        <v>22</v>
      </c>
      <c r="G1801">
        <v>0</v>
      </c>
      <c r="H1801">
        <v>172.9</v>
      </c>
      <c r="I1801">
        <v>119</v>
      </c>
      <c r="J1801">
        <v>29.39</v>
      </c>
      <c r="K1801">
        <v>183</v>
      </c>
      <c r="L1801">
        <v>86</v>
      </c>
      <c r="M1801">
        <v>15.56</v>
      </c>
      <c r="N1801">
        <v>226.4</v>
      </c>
      <c r="O1801">
        <v>100</v>
      </c>
      <c r="P1801">
        <v>10.19</v>
      </c>
      <c r="Q1801">
        <v>9.8000000000000007</v>
      </c>
      <c r="R1801">
        <v>1</v>
      </c>
      <c r="S1801">
        <v>2.65</v>
      </c>
      <c r="T1801">
        <v>0</v>
      </c>
      <c r="U1801" t="s">
        <v>23</v>
      </c>
      <c r="V1801">
        <f>IF(tbl_Customers[[#This Row],[churn]] = "yes", 1, 0)</f>
        <v>1</v>
      </c>
      <c r="W1801" t="str">
        <f>IF(tbl_Customers[[#This Row],[number_customer_service_calls]] &lt;= 1, "0-1 Calls", IF(tbl_Customers[[#This Row],[number_customer_service_calls]] &lt;= 3, "2-3 Calls", IF(tbl_Customers[[#This Row],[number_customer_service_calls]] &lt;=5, "4-5 Calls", "6+ Calls")))</f>
        <v>0-1 Calls</v>
      </c>
      <c r="X1801" t="str">
        <f>IF(tbl_Customers[[#This Row],[account_length]] &lt;= 50, "0-50", IF(tbl_Customers[[#This Row],[account_length]] &lt;=100, "51-100", IF(tbl_Customers[[#This Row],[account_length]] &lt;= 150, "101-150", "151+")))</f>
        <v>0-50</v>
      </c>
      <c r="Y1801" t="str">
        <f>IF(tbl_Customers[[#This Row],[total_intl_charge]] &lt;= 3, "Low Charges", "High Charges")</f>
        <v>Low Charges</v>
      </c>
      <c r="Z1801" t="str">
        <f>IF(tbl_Customers[[#This Row],[total_eve_calls]]&lt;=80,"Low Calls",
IF(tbl_Customers[[#This Row],[total_eve_calls]]&lt;=120,"Medium Calls","High Calls"))</f>
        <v>Medium Calls</v>
      </c>
      <c r="AA1801" t="str">
        <f>IF(tbl_Customers[[#This Row],[total_eve_charge]]&lt;=15,"Low Charges",
IF(tbl_Customers[[#This Row],[total_eve_charge]]&lt;=20,"Medium Charges","High Charges"))</f>
        <v>Medium Charges</v>
      </c>
      <c r="AB18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1" t="str">
        <f>IF(tbl_Customers[[#This Row],[number_vmail_messages]] = 0, "No Usage", IF(tbl_Customers[[#This Row],[number_vmail_messages]] &lt;= 20, "Low Usage", IF(tbl_Customers[[#This Row],[number_vmail_messages]] &lt;= 40, "Medium Usgae", "High Usage")))</f>
        <v>No Usage</v>
      </c>
      <c r="AD1801" t="str">
        <f>IF(tbl_Customers[[#This Row],[total_day_minutes]]&lt;=150,"Low Usage", IF(tbl_Customers[[#This Row],[total_day_minutes]]&lt;=200,"Medium Usage", IF(tbl_Customers[[#This Row],[total_day_minutes]]&lt;=250,"High Usage","Very High Usage")))</f>
        <v>Medium Usage</v>
      </c>
      <c r="AE1801" t="str">
        <f>IF(tbl_Customers[[#This Row],[total_intl_calls]]&lt;=5,"Low Calls", IF(tbl_Customers[[#This Row],[total_intl_calls]]&lt;=10, "Medium Calls", "High Calls"))</f>
        <v>Low Calls</v>
      </c>
      <c r="AF18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1" s="36" t="str">
        <f>IF(tbl_Customers[[#This Row],[Churn_Risk_Score]]&gt;=10,"High Risk", IF(tbl_Customers[[#This Row],[Churn_Risk_Score]]&gt;=5,"Medium Risk","Low Risk"))</f>
        <v>Low Risk</v>
      </c>
    </row>
    <row r="1802" spans="1:33" x14ac:dyDescent="0.35">
      <c r="A1802">
        <v>1801</v>
      </c>
      <c r="B1802" t="s">
        <v>56</v>
      </c>
      <c r="C1802">
        <v>111</v>
      </c>
      <c r="D1802" t="s">
        <v>25</v>
      </c>
      <c r="E1802" t="s">
        <v>22</v>
      </c>
      <c r="F1802" t="s">
        <v>22</v>
      </c>
      <c r="G1802">
        <v>0</v>
      </c>
      <c r="H1802">
        <v>249.8</v>
      </c>
      <c r="I1802">
        <v>109</v>
      </c>
      <c r="J1802">
        <v>42.47</v>
      </c>
      <c r="K1802">
        <v>242.4</v>
      </c>
      <c r="L1802">
        <v>106</v>
      </c>
      <c r="M1802">
        <v>20.6</v>
      </c>
      <c r="N1802">
        <v>231.8</v>
      </c>
      <c r="O1802">
        <v>78</v>
      </c>
      <c r="P1802">
        <v>10.43</v>
      </c>
      <c r="Q1802">
        <v>11.6</v>
      </c>
      <c r="R1802">
        <v>4</v>
      </c>
      <c r="S1802">
        <v>3.13</v>
      </c>
      <c r="T1802">
        <v>0</v>
      </c>
      <c r="U1802" t="s">
        <v>23</v>
      </c>
      <c r="V1802">
        <f>IF(tbl_Customers[[#This Row],[churn]] = "yes", 1, 0)</f>
        <v>1</v>
      </c>
      <c r="W1802" t="str">
        <f>IF(tbl_Customers[[#This Row],[number_customer_service_calls]] &lt;= 1, "0-1 Calls", IF(tbl_Customers[[#This Row],[number_customer_service_calls]] &lt;= 3, "2-3 Calls", IF(tbl_Customers[[#This Row],[number_customer_service_calls]] &lt;=5, "4-5 Calls", "6+ Calls")))</f>
        <v>0-1 Calls</v>
      </c>
      <c r="X1802" t="str">
        <f>IF(tbl_Customers[[#This Row],[account_length]] &lt;= 50, "0-50", IF(tbl_Customers[[#This Row],[account_length]] &lt;=100, "51-100", IF(tbl_Customers[[#This Row],[account_length]] &lt;= 150, "101-150", "151+")))</f>
        <v>101-150</v>
      </c>
      <c r="Y1802" t="str">
        <f>IF(tbl_Customers[[#This Row],[total_intl_charge]] &lt;= 3, "Low Charges", "High Charges")</f>
        <v>High Charges</v>
      </c>
      <c r="Z1802" t="str">
        <f>IF(tbl_Customers[[#This Row],[total_eve_calls]]&lt;=80,"Low Calls",
IF(tbl_Customers[[#This Row],[total_eve_calls]]&lt;=120,"Medium Calls","High Calls"))</f>
        <v>Medium Calls</v>
      </c>
      <c r="AA1802" t="str">
        <f>IF(tbl_Customers[[#This Row],[total_eve_charge]]&lt;=15,"Low Charges",
IF(tbl_Customers[[#This Row],[total_eve_charge]]&lt;=20,"Medium Charges","High Charges"))</f>
        <v>High Charges</v>
      </c>
      <c r="AB18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2" t="str">
        <f>IF(tbl_Customers[[#This Row],[number_vmail_messages]] = 0, "No Usage", IF(tbl_Customers[[#This Row],[number_vmail_messages]] &lt;= 20, "Low Usage", IF(tbl_Customers[[#This Row],[number_vmail_messages]] &lt;= 40, "Medium Usgae", "High Usage")))</f>
        <v>No Usage</v>
      </c>
      <c r="AD1802" t="str">
        <f>IF(tbl_Customers[[#This Row],[total_day_minutes]]&lt;=150,"Low Usage", IF(tbl_Customers[[#This Row],[total_day_minutes]]&lt;=200,"Medium Usage", IF(tbl_Customers[[#This Row],[total_day_minutes]]&lt;=250,"High Usage","Very High Usage")))</f>
        <v>High Usage</v>
      </c>
      <c r="AE1802" t="str">
        <f>IF(tbl_Customers[[#This Row],[total_intl_calls]]&lt;=5,"Low Calls", IF(tbl_Customers[[#This Row],[total_intl_calls]]&lt;=10, "Medium Calls", "High Calls"))</f>
        <v>Low Calls</v>
      </c>
      <c r="AF18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2" s="36" t="str">
        <f>IF(tbl_Customers[[#This Row],[Churn_Risk_Score]]&gt;=10,"High Risk", IF(tbl_Customers[[#This Row],[Churn_Risk_Score]]&gt;=5,"Medium Risk","Low Risk"))</f>
        <v>Low Risk</v>
      </c>
    </row>
    <row r="1803" spans="1:33" x14ac:dyDescent="0.35">
      <c r="A1803">
        <v>1802</v>
      </c>
      <c r="B1803" t="s">
        <v>55</v>
      </c>
      <c r="C1803">
        <v>81</v>
      </c>
      <c r="D1803" t="s">
        <v>28</v>
      </c>
      <c r="E1803" t="s">
        <v>22</v>
      </c>
      <c r="F1803" t="s">
        <v>22</v>
      </c>
      <c r="G1803">
        <v>0</v>
      </c>
      <c r="H1803">
        <v>154.5</v>
      </c>
      <c r="I1803">
        <v>84</v>
      </c>
      <c r="J1803">
        <v>26.27</v>
      </c>
      <c r="K1803">
        <v>216.2</v>
      </c>
      <c r="L1803">
        <v>91</v>
      </c>
      <c r="M1803">
        <v>18.38</v>
      </c>
      <c r="N1803">
        <v>229.8</v>
      </c>
      <c r="O1803">
        <v>82</v>
      </c>
      <c r="P1803">
        <v>10.34</v>
      </c>
      <c r="Q1803">
        <v>13.7</v>
      </c>
      <c r="R1803">
        <v>3</v>
      </c>
      <c r="S1803">
        <v>3.7</v>
      </c>
      <c r="T1803">
        <v>1</v>
      </c>
      <c r="U1803" t="s">
        <v>22</v>
      </c>
      <c r="V1803">
        <f>IF(tbl_Customers[[#This Row],[churn]] = "yes", 1, 0)</f>
        <v>0</v>
      </c>
      <c r="W1803" t="str">
        <f>IF(tbl_Customers[[#This Row],[number_customer_service_calls]] &lt;= 1, "0-1 Calls", IF(tbl_Customers[[#This Row],[number_customer_service_calls]] &lt;= 3, "2-3 Calls", IF(tbl_Customers[[#This Row],[number_customer_service_calls]] &lt;=5, "4-5 Calls", "6+ Calls")))</f>
        <v>0-1 Calls</v>
      </c>
      <c r="X1803" t="str">
        <f>IF(tbl_Customers[[#This Row],[account_length]] &lt;= 50, "0-50", IF(tbl_Customers[[#This Row],[account_length]] &lt;=100, "51-100", IF(tbl_Customers[[#This Row],[account_length]] &lt;= 150, "101-150", "151+")))</f>
        <v>51-100</v>
      </c>
      <c r="Y1803" t="str">
        <f>IF(tbl_Customers[[#This Row],[total_intl_charge]] &lt;= 3, "Low Charges", "High Charges")</f>
        <v>High Charges</v>
      </c>
      <c r="Z1803" t="str">
        <f>IF(tbl_Customers[[#This Row],[total_eve_calls]]&lt;=80,"Low Calls",
IF(tbl_Customers[[#This Row],[total_eve_calls]]&lt;=120,"Medium Calls","High Calls"))</f>
        <v>Medium Calls</v>
      </c>
      <c r="AA1803" t="str">
        <f>IF(tbl_Customers[[#This Row],[total_eve_charge]]&lt;=15,"Low Charges",
IF(tbl_Customers[[#This Row],[total_eve_charge]]&lt;=20,"Medium Charges","High Charges"))</f>
        <v>Medium Charges</v>
      </c>
      <c r="AB18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3" t="str">
        <f>IF(tbl_Customers[[#This Row],[number_vmail_messages]] = 0, "No Usage", IF(tbl_Customers[[#This Row],[number_vmail_messages]] &lt;= 20, "Low Usage", IF(tbl_Customers[[#This Row],[number_vmail_messages]] &lt;= 40, "Medium Usgae", "High Usage")))</f>
        <v>No Usage</v>
      </c>
      <c r="AD1803" t="str">
        <f>IF(tbl_Customers[[#This Row],[total_day_minutes]]&lt;=150,"Low Usage", IF(tbl_Customers[[#This Row],[total_day_minutes]]&lt;=200,"Medium Usage", IF(tbl_Customers[[#This Row],[total_day_minutes]]&lt;=250,"High Usage","Very High Usage")))</f>
        <v>Medium Usage</v>
      </c>
      <c r="AE1803" t="str">
        <f>IF(tbl_Customers[[#This Row],[total_intl_calls]]&lt;=5,"Low Calls", IF(tbl_Customers[[#This Row],[total_intl_calls]]&lt;=10, "Medium Calls", "High Calls"))</f>
        <v>Low Calls</v>
      </c>
      <c r="AF18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3" s="36" t="str">
        <f>IF(tbl_Customers[[#This Row],[Churn_Risk_Score]]&gt;=10,"High Risk", IF(tbl_Customers[[#This Row],[Churn_Risk_Score]]&gt;=5,"Medium Risk","Low Risk"))</f>
        <v>Low Risk</v>
      </c>
    </row>
    <row r="1804" spans="1:33" x14ac:dyDescent="0.35">
      <c r="A1804">
        <v>1803</v>
      </c>
      <c r="B1804" t="s">
        <v>59</v>
      </c>
      <c r="C1804">
        <v>46</v>
      </c>
      <c r="D1804" t="s">
        <v>28</v>
      </c>
      <c r="E1804" t="s">
        <v>22</v>
      </c>
      <c r="F1804" t="s">
        <v>22</v>
      </c>
      <c r="G1804">
        <v>0</v>
      </c>
      <c r="H1804">
        <v>90.4</v>
      </c>
      <c r="I1804">
        <v>108</v>
      </c>
      <c r="J1804">
        <v>15.37</v>
      </c>
      <c r="K1804">
        <v>276.2</v>
      </c>
      <c r="L1804">
        <v>77</v>
      </c>
      <c r="M1804">
        <v>23.48</v>
      </c>
      <c r="N1804">
        <v>146.5</v>
      </c>
      <c r="O1804">
        <v>111</v>
      </c>
      <c r="P1804">
        <v>6.59</v>
      </c>
      <c r="Q1804">
        <v>12.7</v>
      </c>
      <c r="R1804">
        <v>2</v>
      </c>
      <c r="S1804">
        <v>3.43</v>
      </c>
      <c r="T1804">
        <v>1</v>
      </c>
      <c r="U1804" t="s">
        <v>22</v>
      </c>
      <c r="V1804">
        <f>IF(tbl_Customers[[#This Row],[churn]] = "yes", 1, 0)</f>
        <v>0</v>
      </c>
      <c r="W1804" t="str">
        <f>IF(tbl_Customers[[#This Row],[number_customer_service_calls]] &lt;= 1, "0-1 Calls", IF(tbl_Customers[[#This Row],[number_customer_service_calls]] &lt;= 3, "2-3 Calls", IF(tbl_Customers[[#This Row],[number_customer_service_calls]] &lt;=5, "4-5 Calls", "6+ Calls")))</f>
        <v>0-1 Calls</v>
      </c>
      <c r="X1804" t="str">
        <f>IF(tbl_Customers[[#This Row],[account_length]] &lt;= 50, "0-50", IF(tbl_Customers[[#This Row],[account_length]] &lt;=100, "51-100", IF(tbl_Customers[[#This Row],[account_length]] &lt;= 150, "101-150", "151+")))</f>
        <v>0-50</v>
      </c>
      <c r="Y1804" t="str">
        <f>IF(tbl_Customers[[#This Row],[total_intl_charge]] &lt;= 3, "Low Charges", "High Charges")</f>
        <v>High Charges</v>
      </c>
      <c r="Z1804" t="str">
        <f>IF(tbl_Customers[[#This Row],[total_eve_calls]]&lt;=80,"Low Calls",
IF(tbl_Customers[[#This Row],[total_eve_calls]]&lt;=120,"Medium Calls","High Calls"))</f>
        <v>Low Calls</v>
      </c>
      <c r="AA1804" t="str">
        <f>IF(tbl_Customers[[#This Row],[total_eve_charge]]&lt;=15,"Low Charges",
IF(tbl_Customers[[#This Row],[total_eve_charge]]&lt;=20,"Medium Charges","High Charges"))</f>
        <v>High Charges</v>
      </c>
      <c r="AB18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4" t="str">
        <f>IF(tbl_Customers[[#This Row],[number_vmail_messages]] = 0, "No Usage", IF(tbl_Customers[[#This Row],[number_vmail_messages]] &lt;= 20, "Low Usage", IF(tbl_Customers[[#This Row],[number_vmail_messages]] &lt;= 40, "Medium Usgae", "High Usage")))</f>
        <v>No Usage</v>
      </c>
      <c r="AD1804" t="str">
        <f>IF(tbl_Customers[[#This Row],[total_day_minutes]]&lt;=150,"Low Usage", IF(tbl_Customers[[#This Row],[total_day_minutes]]&lt;=200,"Medium Usage", IF(tbl_Customers[[#This Row],[total_day_minutes]]&lt;=250,"High Usage","Very High Usage")))</f>
        <v>Low Usage</v>
      </c>
      <c r="AE1804" t="str">
        <f>IF(tbl_Customers[[#This Row],[total_intl_calls]]&lt;=5,"Low Calls", IF(tbl_Customers[[#This Row],[total_intl_calls]]&lt;=10, "Medium Calls", "High Calls"))</f>
        <v>Low Calls</v>
      </c>
      <c r="AF18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4" s="36" t="str">
        <f>IF(tbl_Customers[[#This Row],[Churn_Risk_Score]]&gt;=10,"High Risk", IF(tbl_Customers[[#This Row],[Churn_Risk_Score]]&gt;=5,"Medium Risk","Low Risk"))</f>
        <v>Low Risk</v>
      </c>
    </row>
    <row r="1805" spans="1:33" x14ac:dyDescent="0.35">
      <c r="A1805">
        <v>1804</v>
      </c>
      <c r="B1805" t="s">
        <v>67</v>
      </c>
      <c r="C1805">
        <v>69</v>
      </c>
      <c r="D1805" t="s">
        <v>28</v>
      </c>
      <c r="E1805" t="s">
        <v>22</v>
      </c>
      <c r="F1805" t="s">
        <v>23</v>
      </c>
      <c r="G1805">
        <v>27</v>
      </c>
      <c r="H1805">
        <v>268.8</v>
      </c>
      <c r="I1805">
        <v>78</v>
      </c>
      <c r="J1805">
        <v>45.7</v>
      </c>
      <c r="K1805">
        <v>246.6</v>
      </c>
      <c r="L1805">
        <v>89</v>
      </c>
      <c r="M1805">
        <v>20.96</v>
      </c>
      <c r="N1805">
        <v>271.89999999999998</v>
      </c>
      <c r="O1805">
        <v>102</v>
      </c>
      <c r="P1805">
        <v>12.24</v>
      </c>
      <c r="Q1805">
        <v>16.399999999999999</v>
      </c>
      <c r="R1805">
        <v>3</v>
      </c>
      <c r="S1805">
        <v>4.43</v>
      </c>
      <c r="T1805">
        <v>0</v>
      </c>
      <c r="U1805" t="s">
        <v>22</v>
      </c>
      <c r="V1805">
        <f>IF(tbl_Customers[[#This Row],[churn]] = "yes", 1, 0)</f>
        <v>0</v>
      </c>
      <c r="W1805" t="str">
        <f>IF(tbl_Customers[[#This Row],[number_customer_service_calls]] &lt;= 1, "0-1 Calls", IF(tbl_Customers[[#This Row],[number_customer_service_calls]] &lt;= 3, "2-3 Calls", IF(tbl_Customers[[#This Row],[number_customer_service_calls]] &lt;=5, "4-5 Calls", "6+ Calls")))</f>
        <v>0-1 Calls</v>
      </c>
      <c r="X1805" t="str">
        <f>IF(tbl_Customers[[#This Row],[account_length]] &lt;= 50, "0-50", IF(tbl_Customers[[#This Row],[account_length]] &lt;=100, "51-100", IF(tbl_Customers[[#This Row],[account_length]] &lt;= 150, "101-150", "151+")))</f>
        <v>51-100</v>
      </c>
      <c r="Y1805" t="str">
        <f>IF(tbl_Customers[[#This Row],[total_intl_charge]] &lt;= 3, "Low Charges", "High Charges")</f>
        <v>High Charges</v>
      </c>
      <c r="Z1805" t="str">
        <f>IF(tbl_Customers[[#This Row],[total_eve_calls]]&lt;=80,"Low Calls",
IF(tbl_Customers[[#This Row],[total_eve_calls]]&lt;=120,"Medium Calls","High Calls"))</f>
        <v>Medium Calls</v>
      </c>
      <c r="AA1805" t="str">
        <f>IF(tbl_Customers[[#This Row],[total_eve_charge]]&lt;=15,"Low Charges",
IF(tbl_Customers[[#This Row],[total_eve_charge]]&lt;=20,"Medium Charges","High Charges"))</f>
        <v>High Charges</v>
      </c>
      <c r="AB18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5" t="str">
        <f>IF(tbl_Customers[[#This Row],[number_vmail_messages]] = 0, "No Usage", IF(tbl_Customers[[#This Row],[number_vmail_messages]] &lt;= 20, "Low Usage", IF(tbl_Customers[[#This Row],[number_vmail_messages]] &lt;= 40, "Medium Usgae", "High Usage")))</f>
        <v>Medium Usgae</v>
      </c>
      <c r="AD1805" t="str">
        <f>IF(tbl_Customers[[#This Row],[total_day_minutes]]&lt;=150,"Low Usage", IF(tbl_Customers[[#This Row],[total_day_minutes]]&lt;=200,"Medium Usage", IF(tbl_Customers[[#This Row],[total_day_minutes]]&lt;=250,"High Usage","Very High Usage")))</f>
        <v>Very High Usage</v>
      </c>
      <c r="AE1805" t="str">
        <f>IF(tbl_Customers[[#This Row],[total_intl_calls]]&lt;=5,"Low Calls", IF(tbl_Customers[[#This Row],[total_intl_calls]]&lt;=10, "Medium Calls", "High Calls"))</f>
        <v>Low Calls</v>
      </c>
      <c r="AF18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805" s="36" t="str">
        <f>IF(tbl_Customers[[#This Row],[Churn_Risk_Score]]&gt;=10,"High Risk", IF(tbl_Customers[[#This Row],[Churn_Risk_Score]]&gt;=5,"Medium Risk","Low Risk"))</f>
        <v>Medium Risk</v>
      </c>
    </row>
    <row r="1806" spans="1:33" x14ac:dyDescent="0.35">
      <c r="A1806">
        <v>1805</v>
      </c>
      <c r="B1806" t="s">
        <v>20</v>
      </c>
      <c r="C1806">
        <v>125</v>
      </c>
      <c r="D1806" t="s">
        <v>25</v>
      </c>
      <c r="E1806" t="s">
        <v>22</v>
      </c>
      <c r="F1806" t="s">
        <v>22</v>
      </c>
      <c r="G1806">
        <v>0</v>
      </c>
      <c r="H1806">
        <v>106.1</v>
      </c>
      <c r="I1806">
        <v>95</v>
      </c>
      <c r="J1806">
        <v>18.04</v>
      </c>
      <c r="K1806">
        <v>157.6</v>
      </c>
      <c r="L1806">
        <v>113</v>
      </c>
      <c r="M1806">
        <v>13.4</v>
      </c>
      <c r="N1806">
        <v>192.5</v>
      </c>
      <c r="O1806">
        <v>69</v>
      </c>
      <c r="P1806">
        <v>8.66</v>
      </c>
      <c r="Q1806">
        <v>8.1</v>
      </c>
      <c r="R1806">
        <v>3</v>
      </c>
      <c r="S1806">
        <v>2.19</v>
      </c>
      <c r="T1806">
        <v>1</v>
      </c>
      <c r="U1806" t="s">
        <v>22</v>
      </c>
      <c r="V1806">
        <f>IF(tbl_Customers[[#This Row],[churn]] = "yes", 1, 0)</f>
        <v>0</v>
      </c>
      <c r="W1806" t="str">
        <f>IF(tbl_Customers[[#This Row],[number_customer_service_calls]] &lt;= 1, "0-1 Calls", IF(tbl_Customers[[#This Row],[number_customer_service_calls]] &lt;= 3, "2-3 Calls", IF(tbl_Customers[[#This Row],[number_customer_service_calls]] &lt;=5, "4-5 Calls", "6+ Calls")))</f>
        <v>0-1 Calls</v>
      </c>
      <c r="X1806" t="str">
        <f>IF(tbl_Customers[[#This Row],[account_length]] &lt;= 50, "0-50", IF(tbl_Customers[[#This Row],[account_length]] &lt;=100, "51-100", IF(tbl_Customers[[#This Row],[account_length]] &lt;= 150, "101-150", "151+")))</f>
        <v>101-150</v>
      </c>
      <c r="Y1806" t="str">
        <f>IF(tbl_Customers[[#This Row],[total_intl_charge]] &lt;= 3, "Low Charges", "High Charges")</f>
        <v>Low Charges</v>
      </c>
      <c r="Z1806" t="str">
        <f>IF(tbl_Customers[[#This Row],[total_eve_calls]]&lt;=80,"Low Calls",
IF(tbl_Customers[[#This Row],[total_eve_calls]]&lt;=120,"Medium Calls","High Calls"))</f>
        <v>Medium Calls</v>
      </c>
      <c r="AA1806" t="str">
        <f>IF(tbl_Customers[[#This Row],[total_eve_charge]]&lt;=15,"Low Charges",
IF(tbl_Customers[[#This Row],[total_eve_charge]]&lt;=20,"Medium Charges","High Charges"))</f>
        <v>Low Charges</v>
      </c>
      <c r="AB18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06" t="str">
        <f>IF(tbl_Customers[[#This Row],[number_vmail_messages]] = 0, "No Usage", IF(tbl_Customers[[#This Row],[number_vmail_messages]] &lt;= 20, "Low Usage", IF(tbl_Customers[[#This Row],[number_vmail_messages]] &lt;= 40, "Medium Usgae", "High Usage")))</f>
        <v>No Usage</v>
      </c>
      <c r="AD1806" t="str">
        <f>IF(tbl_Customers[[#This Row],[total_day_minutes]]&lt;=150,"Low Usage", IF(tbl_Customers[[#This Row],[total_day_minutes]]&lt;=200,"Medium Usage", IF(tbl_Customers[[#This Row],[total_day_minutes]]&lt;=250,"High Usage","Very High Usage")))</f>
        <v>Low Usage</v>
      </c>
      <c r="AE1806" t="str">
        <f>IF(tbl_Customers[[#This Row],[total_intl_calls]]&lt;=5,"Low Calls", IF(tbl_Customers[[#This Row],[total_intl_calls]]&lt;=10, "Medium Calls", "High Calls"))</f>
        <v>Low Calls</v>
      </c>
      <c r="AF18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06" s="36" t="str">
        <f>IF(tbl_Customers[[#This Row],[Churn_Risk_Score]]&gt;=10,"High Risk", IF(tbl_Customers[[#This Row],[Churn_Risk_Score]]&gt;=5,"Medium Risk","Low Risk"))</f>
        <v>Low Risk</v>
      </c>
    </row>
    <row r="1807" spans="1:33" x14ac:dyDescent="0.35">
      <c r="A1807">
        <v>1806</v>
      </c>
      <c r="B1807" t="s">
        <v>70</v>
      </c>
      <c r="C1807">
        <v>43</v>
      </c>
      <c r="D1807" t="s">
        <v>21</v>
      </c>
      <c r="E1807" t="s">
        <v>22</v>
      </c>
      <c r="F1807" t="s">
        <v>22</v>
      </c>
      <c r="G1807">
        <v>0</v>
      </c>
      <c r="H1807">
        <v>27</v>
      </c>
      <c r="I1807">
        <v>117</v>
      </c>
      <c r="J1807">
        <v>4.59</v>
      </c>
      <c r="K1807">
        <v>160.9</v>
      </c>
      <c r="L1807">
        <v>97</v>
      </c>
      <c r="M1807">
        <v>13.68</v>
      </c>
      <c r="N1807">
        <v>279.5</v>
      </c>
      <c r="O1807">
        <v>96</v>
      </c>
      <c r="P1807">
        <v>12.58</v>
      </c>
      <c r="Q1807">
        <v>10.7</v>
      </c>
      <c r="R1807">
        <v>3</v>
      </c>
      <c r="S1807">
        <v>2.89</v>
      </c>
      <c r="T1807">
        <v>3</v>
      </c>
      <c r="U1807" t="s">
        <v>22</v>
      </c>
      <c r="V1807">
        <f>IF(tbl_Customers[[#This Row],[churn]] = "yes", 1, 0)</f>
        <v>0</v>
      </c>
      <c r="W1807" t="str">
        <f>IF(tbl_Customers[[#This Row],[number_customer_service_calls]] &lt;= 1, "0-1 Calls", IF(tbl_Customers[[#This Row],[number_customer_service_calls]] &lt;= 3, "2-3 Calls", IF(tbl_Customers[[#This Row],[number_customer_service_calls]] &lt;=5, "4-5 Calls", "6+ Calls")))</f>
        <v>2-3 Calls</v>
      </c>
      <c r="X1807" t="str">
        <f>IF(tbl_Customers[[#This Row],[account_length]] &lt;= 50, "0-50", IF(tbl_Customers[[#This Row],[account_length]] &lt;=100, "51-100", IF(tbl_Customers[[#This Row],[account_length]] &lt;= 150, "101-150", "151+")))</f>
        <v>0-50</v>
      </c>
      <c r="Y1807" t="str">
        <f>IF(tbl_Customers[[#This Row],[total_intl_charge]] &lt;= 3, "Low Charges", "High Charges")</f>
        <v>Low Charges</v>
      </c>
      <c r="Z1807" t="str">
        <f>IF(tbl_Customers[[#This Row],[total_eve_calls]]&lt;=80,"Low Calls",
IF(tbl_Customers[[#This Row],[total_eve_calls]]&lt;=120,"Medium Calls","High Calls"))</f>
        <v>Medium Calls</v>
      </c>
      <c r="AA1807" t="str">
        <f>IF(tbl_Customers[[#This Row],[total_eve_charge]]&lt;=15,"Low Charges",
IF(tbl_Customers[[#This Row],[total_eve_charge]]&lt;=20,"Medium Charges","High Charges"))</f>
        <v>Low Charges</v>
      </c>
      <c r="AB18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7" t="str">
        <f>IF(tbl_Customers[[#This Row],[number_vmail_messages]] = 0, "No Usage", IF(tbl_Customers[[#This Row],[number_vmail_messages]] &lt;= 20, "Low Usage", IF(tbl_Customers[[#This Row],[number_vmail_messages]] &lt;= 40, "Medium Usgae", "High Usage")))</f>
        <v>No Usage</v>
      </c>
      <c r="AD1807" t="str">
        <f>IF(tbl_Customers[[#This Row],[total_day_minutes]]&lt;=150,"Low Usage", IF(tbl_Customers[[#This Row],[total_day_minutes]]&lt;=200,"Medium Usage", IF(tbl_Customers[[#This Row],[total_day_minutes]]&lt;=250,"High Usage","Very High Usage")))</f>
        <v>Low Usage</v>
      </c>
      <c r="AE1807" t="str">
        <f>IF(tbl_Customers[[#This Row],[total_intl_calls]]&lt;=5,"Low Calls", IF(tbl_Customers[[#This Row],[total_intl_calls]]&lt;=10, "Medium Calls", "High Calls"))</f>
        <v>Low Calls</v>
      </c>
      <c r="AF18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07" s="36" t="str">
        <f>IF(tbl_Customers[[#This Row],[Churn_Risk_Score]]&gt;=10,"High Risk", IF(tbl_Customers[[#This Row],[Churn_Risk_Score]]&gt;=5,"Medium Risk","Low Risk"))</f>
        <v>Low Risk</v>
      </c>
    </row>
    <row r="1808" spans="1:33" x14ac:dyDescent="0.35">
      <c r="A1808">
        <v>1807</v>
      </c>
      <c r="B1808" t="s">
        <v>32</v>
      </c>
      <c r="C1808">
        <v>94</v>
      </c>
      <c r="D1808" t="s">
        <v>28</v>
      </c>
      <c r="E1808" t="s">
        <v>22</v>
      </c>
      <c r="F1808" t="s">
        <v>22</v>
      </c>
      <c r="G1808">
        <v>0</v>
      </c>
      <c r="H1808">
        <v>245</v>
      </c>
      <c r="I1808">
        <v>112</v>
      </c>
      <c r="J1808">
        <v>41.65</v>
      </c>
      <c r="K1808">
        <v>180.4</v>
      </c>
      <c r="L1808">
        <v>91</v>
      </c>
      <c r="M1808">
        <v>15.33</v>
      </c>
      <c r="N1808">
        <v>262.89999999999998</v>
      </c>
      <c r="O1808">
        <v>105</v>
      </c>
      <c r="P1808">
        <v>11.83</v>
      </c>
      <c r="Q1808">
        <v>9.6999999999999993</v>
      </c>
      <c r="R1808">
        <v>6</v>
      </c>
      <c r="S1808">
        <v>2.62</v>
      </c>
      <c r="T1808">
        <v>1</v>
      </c>
      <c r="U1808" t="s">
        <v>22</v>
      </c>
      <c r="V1808">
        <f>IF(tbl_Customers[[#This Row],[churn]] = "yes", 1, 0)</f>
        <v>0</v>
      </c>
      <c r="W1808" t="str">
        <f>IF(tbl_Customers[[#This Row],[number_customer_service_calls]] &lt;= 1, "0-1 Calls", IF(tbl_Customers[[#This Row],[number_customer_service_calls]] &lt;= 3, "2-3 Calls", IF(tbl_Customers[[#This Row],[number_customer_service_calls]] &lt;=5, "4-5 Calls", "6+ Calls")))</f>
        <v>0-1 Calls</v>
      </c>
      <c r="X1808" t="str">
        <f>IF(tbl_Customers[[#This Row],[account_length]] &lt;= 50, "0-50", IF(tbl_Customers[[#This Row],[account_length]] &lt;=100, "51-100", IF(tbl_Customers[[#This Row],[account_length]] &lt;= 150, "101-150", "151+")))</f>
        <v>51-100</v>
      </c>
      <c r="Y1808" t="str">
        <f>IF(tbl_Customers[[#This Row],[total_intl_charge]] &lt;= 3, "Low Charges", "High Charges")</f>
        <v>Low Charges</v>
      </c>
      <c r="Z1808" t="str">
        <f>IF(tbl_Customers[[#This Row],[total_eve_calls]]&lt;=80,"Low Calls",
IF(tbl_Customers[[#This Row],[total_eve_calls]]&lt;=120,"Medium Calls","High Calls"))</f>
        <v>Medium Calls</v>
      </c>
      <c r="AA1808" t="str">
        <f>IF(tbl_Customers[[#This Row],[total_eve_charge]]&lt;=15,"Low Charges",
IF(tbl_Customers[[#This Row],[total_eve_charge]]&lt;=20,"Medium Charges","High Charges"))</f>
        <v>Medium Charges</v>
      </c>
      <c r="AB18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8" t="str">
        <f>IF(tbl_Customers[[#This Row],[number_vmail_messages]] = 0, "No Usage", IF(tbl_Customers[[#This Row],[number_vmail_messages]] &lt;= 20, "Low Usage", IF(tbl_Customers[[#This Row],[number_vmail_messages]] &lt;= 40, "Medium Usgae", "High Usage")))</f>
        <v>No Usage</v>
      </c>
      <c r="AD1808" t="str">
        <f>IF(tbl_Customers[[#This Row],[total_day_minutes]]&lt;=150,"Low Usage", IF(tbl_Customers[[#This Row],[total_day_minutes]]&lt;=200,"Medium Usage", IF(tbl_Customers[[#This Row],[total_day_minutes]]&lt;=250,"High Usage","Very High Usage")))</f>
        <v>High Usage</v>
      </c>
      <c r="AE1808" t="str">
        <f>IF(tbl_Customers[[#This Row],[total_intl_calls]]&lt;=5,"Low Calls", IF(tbl_Customers[[#This Row],[total_intl_calls]]&lt;=10, "Medium Calls", "High Calls"))</f>
        <v>Medium Calls</v>
      </c>
      <c r="AF18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08" s="36" t="str">
        <f>IF(tbl_Customers[[#This Row],[Churn_Risk_Score]]&gt;=10,"High Risk", IF(tbl_Customers[[#This Row],[Churn_Risk_Score]]&gt;=5,"Medium Risk","Low Risk"))</f>
        <v>Low Risk</v>
      </c>
    </row>
    <row r="1809" spans="1:33" x14ac:dyDescent="0.35">
      <c r="A1809">
        <v>1808</v>
      </c>
      <c r="B1809" t="s">
        <v>64</v>
      </c>
      <c r="C1809">
        <v>46</v>
      </c>
      <c r="D1809" t="s">
        <v>25</v>
      </c>
      <c r="E1809" t="s">
        <v>22</v>
      </c>
      <c r="F1809" t="s">
        <v>22</v>
      </c>
      <c r="G1809">
        <v>0</v>
      </c>
      <c r="H1809">
        <v>196.7</v>
      </c>
      <c r="I1809">
        <v>85</v>
      </c>
      <c r="J1809">
        <v>33.44</v>
      </c>
      <c r="K1809">
        <v>205.9</v>
      </c>
      <c r="L1809">
        <v>74</v>
      </c>
      <c r="M1809">
        <v>17.5</v>
      </c>
      <c r="N1809">
        <v>216.6</v>
      </c>
      <c r="O1809">
        <v>112</v>
      </c>
      <c r="P1809">
        <v>9.75</v>
      </c>
      <c r="Q1809">
        <v>11.2</v>
      </c>
      <c r="R1809">
        <v>5</v>
      </c>
      <c r="S1809">
        <v>3.02</v>
      </c>
      <c r="T1809">
        <v>3</v>
      </c>
      <c r="U1809" t="s">
        <v>22</v>
      </c>
      <c r="V1809">
        <f>IF(tbl_Customers[[#This Row],[churn]] = "yes", 1, 0)</f>
        <v>0</v>
      </c>
      <c r="W1809" t="str">
        <f>IF(tbl_Customers[[#This Row],[number_customer_service_calls]] &lt;= 1, "0-1 Calls", IF(tbl_Customers[[#This Row],[number_customer_service_calls]] &lt;= 3, "2-3 Calls", IF(tbl_Customers[[#This Row],[number_customer_service_calls]] &lt;=5, "4-5 Calls", "6+ Calls")))</f>
        <v>2-3 Calls</v>
      </c>
      <c r="X1809" t="str">
        <f>IF(tbl_Customers[[#This Row],[account_length]] &lt;= 50, "0-50", IF(tbl_Customers[[#This Row],[account_length]] &lt;=100, "51-100", IF(tbl_Customers[[#This Row],[account_length]] &lt;= 150, "101-150", "151+")))</f>
        <v>0-50</v>
      </c>
      <c r="Y1809" t="str">
        <f>IF(tbl_Customers[[#This Row],[total_intl_charge]] &lt;= 3, "Low Charges", "High Charges")</f>
        <v>High Charges</v>
      </c>
      <c r="Z1809" t="str">
        <f>IF(tbl_Customers[[#This Row],[total_eve_calls]]&lt;=80,"Low Calls",
IF(tbl_Customers[[#This Row],[total_eve_calls]]&lt;=120,"Medium Calls","High Calls"))</f>
        <v>Low Calls</v>
      </c>
      <c r="AA1809" t="str">
        <f>IF(tbl_Customers[[#This Row],[total_eve_charge]]&lt;=15,"Low Charges",
IF(tbl_Customers[[#This Row],[total_eve_charge]]&lt;=20,"Medium Charges","High Charges"))</f>
        <v>Medium Charges</v>
      </c>
      <c r="AB18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9" t="str">
        <f>IF(tbl_Customers[[#This Row],[number_vmail_messages]] = 0, "No Usage", IF(tbl_Customers[[#This Row],[number_vmail_messages]] &lt;= 20, "Low Usage", IF(tbl_Customers[[#This Row],[number_vmail_messages]] &lt;= 40, "Medium Usgae", "High Usage")))</f>
        <v>No Usage</v>
      </c>
      <c r="AD1809" t="str">
        <f>IF(tbl_Customers[[#This Row],[total_day_minutes]]&lt;=150,"Low Usage", IF(tbl_Customers[[#This Row],[total_day_minutes]]&lt;=200,"Medium Usage", IF(tbl_Customers[[#This Row],[total_day_minutes]]&lt;=250,"High Usage","Very High Usage")))</f>
        <v>Medium Usage</v>
      </c>
      <c r="AE1809" t="str">
        <f>IF(tbl_Customers[[#This Row],[total_intl_calls]]&lt;=5,"Low Calls", IF(tbl_Customers[[#This Row],[total_intl_calls]]&lt;=10, "Medium Calls", "High Calls"))</f>
        <v>Low Calls</v>
      </c>
      <c r="AF18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9" s="36" t="str">
        <f>IF(tbl_Customers[[#This Row],[Churn_Risk_Score]]&gt;=10,"High Risk", IF(tbl_Customers[[#This Row],[Churn_Risk_Score]]&gt;=5,"Medium Risk","Low Risk"))</f>
        <v>Low Risk</v>
      </c>
    </row>
    <row r="1810" spans="1:33" x14ac:dyDescent="0.35">
      <c r="A1810">
        <v>1809</v>
      </c>
      <c r="B1810" t="s">
        <v>35</v>
      </c>
      <c r="C1810">
        <v>73</v>
      </c>
      <c r="D1810" t="s">
        <v>25</v>
      </c>
      <c r="E1810" t="s">
        <v>22</v>
      </c>
      <c r="F1810" t="s">
        <v>23</v>
      </c>
      <c r="G1810">
        <v>26</v>
      </c>
      <c r="H1810">
        <v>131.19999999999999</v>
      </c>
      <c r="I1810">
        <v>98</v>
      </c>
      <c r="J1810">
        <v>22.3</v>
      </c>
      <c r="K1810">
        <v>106.5</v>
      </c>
      <c r="L1810">
        <v>97</v>
      </c>
      <c r="M1810">
        <v>9.0500000000000007</v>
      </c>
      <c r="N1810">
        <v>221.7</v>
      </c>
      <c r="O1810">
        <v>96</v>
      </c>
      <c r="P1810">
        <v>9.98</v>
      </c>
      <c r="Q1810">
        <v>10.199999999999999</v>
      </c>
      <c r="R1810">
        <v>6</v>
      </c>
      <c r="S1810">
        <v>2.75</v>
      </c>
      <c r="T1810">
        <v>2</v>
      </c>
      <c r="U1810" t="s">
        <v>22</v>
      </c>
      <c r="V1810">
        <f>IF(tbl_Customers[[#This Row],[churn]] = "yes", 1, 0)</f>
        <v>0</v>
      </c>
      <c r="W1810" t="str">
        <f>IF(tbl_Customers[[#This Row],[number_customer_service_calls]] &lt;= 1, "0-1 Calls", IF(tbl_Customers[[#This Row],[number_customer_service_calls]] &lt;= 3, "2-3 Calls", IF(tbl_Customers[[#This Row],[number_customer_service_calls]] &lt;=5, "4-5 Calls", "6+ Calls")))</f>
        <v>2-3 Calls</v>
      </c>
      <c r="X1810" t="str">
        <f>IF(tbl_Customers[[#This Row],[account_length]] &lt;= 50, "0-50", IF(tbl_Customers[[#This Row],[account_length]] &lt;=100, "51-100", IF(tbl_Customers[[#This Row],[account_length]] &lt;= 150, "101-150", "151+")))</f>
        <v>51-100</v>
      </c>
      <c r="Y1810" t="str">
        <f>IF(tbl_Customers[[#This Row],[total_intl_charge]] &lt;= 3, "Low Charges", "High Charges")</f>
        <v>Low Charges</v>
      </c>
      <c r="Z1810" t="str">
        <f>IF(tbl_Customers[[#This Row],[total_eve_calls]]&lt;=80,"Low Calls",
IF(tbl_Customers[[#This Row],[total_eve_calls]]&lt;=120,"Medium Calls","High Calls"))</f>
        <v>Medium Calls</v>
      </c>
      <c r="AA1810" t="str">
        <f>IF(tbl_Customers[[#This Row],[total_eve_charge]]&lt;=15,"Low Charges",
IF(tbl_Customers[[#This Row],[total_eve_charge]]&lt;=20,"Medium Charges","High Charges"))</f>
        <v>Low Charges</v>
      </c>
      <c r="AB18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0" t="str">
        <f>IF(tbl_Customers[[#This Row],[number_vmail_messages]] = 0, "No Usage", IF(tbl_Customers[[#This Row],[number_vmail_messages]] &lt;= 20, "Low Usage", IF(tbl_Customers[[#This Row],[number_vmail_messages]] &lt;= 40, "Medium Usgae", "High Usage")))</f>
        <v>Medium Usgae</v>
      </c>
      <c r="AD1810" t="str">
        <f>IF(tbl_Customers[[#This Row],[total_day_minutes]]&lt;=150,"Low Usage", IF(tbl_Customers[[#This Row],[total_day_minutes]]&lt;=200,"Medium Usage", IF(tbl_Customers[[#This Row],[total_day_minutes]]&lt;=250,"High Usage","Very High Usage")))</f>
        <v>Low Usage</v>
      </c>
      <c r="AE1810" t="str">
        <f>IF(tbl_Customers[[#This Row],[total_intl_calls]]&lt;=5,"Low Calls", IF(tbl_Customers[[#This Row],[total_intl_calls]]&lt;=10, "Medium Calls", "High Calls"))</f>
        <v>Medium Calls</v>
      </c>
      <c r="AF18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10" s="36" t="str">
        <f>IF(tbl_Customers[[#This Row],[Churn_Risk_Score]]&gt;=10,"High Risk", IF(tbl_Customers[[#This Row],[Churn_Risk_Score]]&gt;=5,"Medium Risk","Low Risk"))</f>
        <v>Low Risk</v>
      </c>
    </row>
    <row r="1811" spans="1:33" x14ac:dyDescent="0.35">
      <c r="A1811">
        <v>1810</v>
      </c>
      <c r="B1811" t="s">
        <v>74</v>
      </c>
      <c r="C1811">
        <v>146</v>
      </c>
      <c r="D1811" t="s">
        <v>25</v>
      </c>
      <c r="E1811" t="s">
        <v>22</v>
      </c>
      <c r="F1811" t="s">
        <v>23</v>
      </c>
      <c r="G1811">
        <v>23</v>
      </c>
      <c r="H1811">
        <v>149.6</v>
      </c>
      <c r="I1811">
        <v>96</v>
      </c>
      <c r="J1811">
        <v>25.43</v>
      </c>
      <c r="K1811">
        <v>239.8</v>
      </c>
      <c r="L1811">
        <v>124</v>
      </c>
      <c r="M1811">
        <v>20.38</v>
      </c>
      <c r="N1811">
        <v>293.5</v>
      </c>
      <c r="O1811">
        <v>135</v>
      </c>
      <c r="P1811">
        <v>13.21</v>
      </c>
      <c r="Q1811">
        <v>7.4</v>
      </c>
      <c r="R1811">
        <v>4</v>
      </c>
      <c r="S1811">
        <v>2</v>
      </c>
      <c r="T1811">
        <v>2</v>
      </c>
      <c r="U1811" t="s">
        <v>22</v>
      </c>
      <c r="V1811">
        <f>IF(tbl_Customers[[#This Row],[churn]] = "yes", 1, 0)</f>
        <v>0</v>
      </c>
      <c r="W1811" t="str">
        <f>IF(tbl_Customers[[#This Row],[number_customer_service_calls]] &lt;= 1, "0-1 Calls", IF(tbl_Customers[[#This Row],[number_customer_service_calls]] &lt;= 3, "2-3 Calls", IF(tbl_Customers[[#This Row],[number_customer_service_calls]] &lt;=5, "4-5 Calls", "6+ Calls")))</f>
        <v>2-3 Calls</v>
      </c>
      <c r="X1811" t="str">
        <f>IF(tbl_Customers[[#This Row],[account_length]] &lt;= 50, "0-50", IF(tbl_Customers[[#This Row],[account_length]] &lt;=100, "51-100", IF(tbl_Customers[[#This Row],[account_length]] &lt;= 150, "101-150", "151+")))</f>
        <v>101-150</v>
      </c>
      <c r="Y1811" t="str">
        <f>IF(tbl_Customers[[#This Row],[total_intl_charge]] &lt;= 3, "Low Charges", "High Charges")</f>
        <v>Low Charges</v>
      </c>
      <c r="Z1811" t="str">
        <f>IF(tbl_Customers[[#This Row],[total_eve_calls]]&lt;=80,"Low Calls",
IF(tbl_Customers[[#This Row],[total_eve_calls]]&lt;=120,"Medium Calls","High Calls"))</f>
        <v>High Calls</v>
      </c>
      <c r="AA1811" t="str">
        <f>IF(tbl_Customers[[#This Row],[total_eve_charge]]&lt;=15,"Low Charges",
IF(tbl_Customers[[#This Row],[total_eve_charge]]&lt;=20,"Medium Charges","High Charges"))</f>
        <v>High Charges</v>
      </c>
      <c r="AB18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11" t="str">
        <f>IF(tbl_Customers[[#This Row],[number_vmail_messages]] = 0, "No Usage", IF(tbl_Customers[[#This Row],[number_vmail_messages]] &lt;= 20, "Low Usage", IF(tbl_Customers[[#This Row],[number_vmail_messages]] &lt;= 40, "Medium Usgae", "High Usage")))</f>
        <v>Medium Usgae</v>
      </c>
      <c r="AD1811" t="str">
        <f>IF(tbl_Customers[[#This Row],[total_day_minutes]]&lt;=150,"Low Usage", IF(tbl_Customers[[#This Row],[total_day_minutes]]&lt;=200,"Medium Usage", IF(tbl_Customers[[#This Row],[total_day_minutes]]&lt;=250,"High Usage","Very High Usage")))</f>
        <v>Low Usage</v>
      </c>
      <c r="AE1811" t="str">
        <f>IF(tbl_Customers[[#This Row],[total_intl_calls]]&lt;=5,"Low Calls", IF(tbl_Customers[[#This Row],[total_intl_calls]]&lt;=10, "Medium Calls", "High Calls"))</f>
        <v>Low Calls</v>
      </c>
      <c r="AF18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11" s="36" t="str">
        <f>IF(tbl_Customers[[#This Row],[Churn_Risk_Score]]&gt;=10,"High Risk", IF(tbl_Customers[[#This Row],[Churn_Risk_Score]]&gt;=5,"Medium Risk","Low Risk"))</f>
        <v>Low Risk</v>
      </c>
    </row>
    <row r="1812" spans="1:33" x14ac:dyDescent="0.35">
      <c r="A1812">
        <v>1811</v>
      </c>
      <c r="B1812" t="s">
        <v>61</v>
      </c>
      <c r="C1812">
        <v>93</v>
      </c>
      <c r="D1812" t="s">
        <v>21</v>
      </c>
      <c r="E1812" t="s">
        <v>22</v>
      </c>
      <c r="F1812" t="s">
        <v>22</v>
      </c>
      <c r="G1812">
        <v>0</v>
      </c>
      <c r="H1812">
        <v>239.8</v>
      </c>
      <c r="I1812">
        <v>70</v>
      </c>
      <c r="J1812">
        <v>40.770000000000003</v>
      </c>
      <c r="K1812">
        <v>251.8</v>
      </c>
      <c r="L1812">
        <v>99</v>
      </c>
      <c r="M1812">
        <v>21.4</v>
      </c>
      <c r="N1812">
        <v>168.6</v>
      </c>
      <c r="O1812">
        <v>112</v>
      </c>
      <c r="P1812">
        <v>7.59</v>
      </c>
      <c r="Q1812">
        <v>10.9</v>
      </c>
      <c r="R1812">
        <v>10</v>
      </c>
      <c r="S1812">
        <v>2.94</v>
      </c>
      <c r="T1812">
        <v>1</v>
      </c>
      <c r="U1812" t="s">
        <v>22</v>
      </c>
      <c r="V1812">
        <f>IF(tbl_Customers[[#This Row],[churn]] = "yes", 1, 0)</f>
        <v>0</v>
      </c>
      <c r="W1812" t="str">
        <f>IF(tbl_Customers[[#This Row],[number_customer_service_calls]] &lt;= 1, "0-1 Calls", IF(tbl_Customers[[#This Row],[number_customer_service_calls]] &lt;= 3, "2-3 Calls", IF(tbl_Customers[[#This Row],[number_customer_service_calls]] &lt;=5, "4-5 Calls", "6+ Calls")))</f>
        <v>0-1 Calls</v>
      </c>
      <c r="X1812" t="str">
        <f>IF(tbl_Customers[[#This Row],[account_length]] &lt;= 50, "0-50", IF(tbl_Customers[[#This Row],[account_length]] &lt;=100, "51-100", IF(tbl_Customers[[#This Row],[account_length]] &lt;= 150, "101-150", "151+")))</f>
        <v>51-100</v>
      </c>
      <c r="Y1812" t="str">
        <f>IF(tbl_Customers[[#This Row],[total_intl_charge]] &lt;= 3, "Low Charges", "High Charges")</f>
        <v>Low Charges</v>
      </c>
      <c r="Z1812" t="str">
        <f>IF(tbl_Customers[[#This Row],[total_eve_calls]]&lt;=80,"Low Calls",
IF(tbl_Customers[[#This Row],[total_eve_calls]]&lt;=120,"Medium Calls","High Calls"))</f>
        <v>Medium Calls</v>
      </c>
      <c r="AA1812" t="str">
        <f>IF(tbl_Customers[[#This Row],[total_eve_charge]]&lt;=15,"Low Charges",
IF(tbl_Customers[[#This Row],[total_eve_charge]]&lt;=20,"Medium Charges","High Charges"))</f>
        <v>High Charges</v>
      </c>
      <c r="AB18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2" t="str">
        <f>IF(tbl_Customers[[#This Row],[number_vmail_messages]] = 0, "No Usage", IF(tbl_Customers[[#This Row],[number_vmail_messages]] &lt;= 20, "Low Usage", IF(tbl_Customers[[#This Row],[number_vmail_messages]] &lt;= 40, "Medium Usgae", "High Usage")))</f>
        <v>No Usage</v>
      </c>
      <c r="AD1812" t="str">
        <f>IF(tbl_Customers[[#This Row],[total_day_minutes]]&lt;=150,"Low Usage", IF(tbl_Customers[[#This Row],[total_day_minutes]]&lt;=200,"Medium Usage", IF(tbl_Customers[[#This Row],[total_day_minutes]]&lt;=250,"High Usage","Very High Usage")))</f>
        <v>High Usage</v>
      </c>
      <c r="AE1812" t="str">
        <f>IF(tbl_Customers[[#This Row],[total_intl_calls]]&lt;=5,"Low Calls", IF(tbl_Customers[[#This Row],[total_intl_calls]]&lt;=10, "Medium Calls", "High Calls"))</f>
        <v>Medium Calls</v>
      </c>
      <c r="AF18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12" s="36" t="str">
        <f>IF(tbl_Customers[[#This Row],[Churn_Risk_Score]]&gt;=10,"High Risk", IF(tbl_Customers[[#This Row],[Churn_Risk_Score]]&gt;=5,"Medium Risk","Low Risk"))</f>
        <v>Low Risk</v>
      </c>
    </row>
    <row r="1813" spans="1:33" x14ac:dyDescent="0.35">
      <c r="A1813">
        <v>1812</v>
      </c>
      <c r="B1813" t="s">
        <v>20</v>
      </c>
      <c r="C1813">
        <v>52</v>
      </c>
      <c r="D1813" t="s">
        <v>25</v>
      </c>
      <c r="E1813" t="s">
        <v>22</v>
      </c>
      <c r="F1813" t="s">
        <v>23</v>
      </c>
      <c r="G1813">
        <v>31</v>
      </c>
      <c r="H1813">
        <v>142.1</v>
      </c>
      <c r="I1813">
        <v>77</v>
      </c>
      <c r="J1813">
        <v>24.16</v>
      </c>
      <c r="K1813">
        <v>193</v>
      </c>
      <c r="L1813">
        <v>97</v>
      </c>
      <c r="M1813">
        <v>16.41</v>
      </c>
      <c r="N1813">
        <v>253.4</v>
      </c>
      <c r="O1813">
        <v>88</v>
      </c>
      <c r="P1813">
        <v>11.4</v>
      </c>
      <c r="Q1813">
        <v>11</v>
      </c>
      <c r="R1813">
        <v>4</v>
      </c>
      <c r="S1813">
        <v>2.97</v>
      </c>
      <c r="T1813">
        <v>1</v>
      </c>
      <c r="U1813" t="s">
        <v>22</v>
      </c>
      <c r="V1813">
        <f>IF(tbl_Customers[[#This Row],[churn]] = "yes", 1, 0)</f>
        <v>0</v>
      </c>
      <c r="W1813" t="str">
        <f>IF(tbl_Customers[[#This Row],[number_customer_service_calls]] &lt;= 1, "0-1 Calls", IF(tbl_Customers[[#This Row],[number_customer_service_calls]] &lt;= 3, "2-3 Calls", IF(tbl_Customers[[#This Row],[number_customer_service_calls]] &lt;=5, "4-5 Calls", "6+ Calls")))</f>
        <v>0-1 Calls</v>
      </c>
      <c r="X1813" t="str">
        <f>IF(tbl_Customers[[#This Row],[account_length]] &lt;= 50, "0-50", IF(tbl_Customers[[#This Row],[account_length]] &lt;=100, "51-100", IF(tbl_Customers[[#This Row],[account_length]] &lt;= 150, "101-150", "151+")))</f>
        <v>51-100</v>
      </c>
      <c r="Y1813" t="str">
        <f>IF(tbl_Customers[[#This Row],[total_intl_charge]] &lt;= 3, "Low Charges", "High Charges")</f>
        <v>Low Charges</v>
      </c>
      <c r="Z1813" t="str">
        <f>IF(tbl_Customers[[#This Row],[total_eve_calls]]&lt;=80,"Low Calls",
IF(tbl_Customers[[#This Row],[total_eve_calls]]&lt;=120,"Medium Calls","High Calls"))</f>
        <v>Medium Calls</v>
      </c>
      <c r="AA1813" t="str">
        <f>IF(tbl_Customers[[#This Row],[total_eve_charge]]&lt;=15,"Low Charges",
IF(tbl_Customers[[#This Row],[total_eve_charge]]&lt;=20,"Medium Charges","High Charges"))</f>
        <v>Medium Charges</v>
      </c>
      <c r="AB18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3" t="str">
        <f>IF(tbl_Customers[[#This Row],[number_vmail_messages]] = 0, "No Usage", IF(tbl_Customers[[#This Row],[number_vmail_messages]] &lt;= 20, "Low Usage", IF(tbl_Customers[[#This Row],[number_vmail_messages]] &lt;= 40, "Medium Usgae", "High Usage")))</f>
        <v>Medium Usgae</v>
      </c>
      <c r="AD1813" t="str">
        <f>IF(tbl_Customers[[#This Row],[total_day_minutes]]&lt;=150,"Low Usage", IF(tbl_Customers[[#This Row],[total_day_minutes]]&lt;=200,"Medium Usage", IF(tbl_Customers[[#This Row],[total_day_minutes]]&lt;=250,"High Usage","Very High Usage")))</f>
        <v>Low Usage</v>
      </c>
      <c r="AE1813" t="str">
        <f>IF(tbl_Customers[[#This Row],[total_intl_calls]]&lt;=5,"Low Calls", IF(tbl_Customers[[#This Row],[total_intl_calls]]&lt;=10, "Medium Calls", "High Calls"))</f>
        <v>Low Calls</v>
      </c>
      <c r="AF18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13" s="36" t="str">
        <f>IF(tbl_Customers[[#This Row],[Churn_Risk_Score]]&gt;=10,"High Risk", IF(tbl_Customers[[#This Row],[Churn_Risk_Score]]&gt;=5,"Medium Risk","Low Risk"))</f>
        <v>Low Risk</v>
      </c>
    </row>
    <row r="1814" spans="1:33" x14ac:dyDescent="0.35">
      <c r="A1814">
        <v>1813</v>
      </c>
      <c r="B1814" t="s">
        <v>60</v>
      </c>
      <c r="C1814">
        <v>129</v>
      </c>
      <c r="D1814" t="s">
        <v>28</v>
      </c>
      <c r="E1814" t="s">
        <v>22</v>
      </c>
      <c r="F1814" t="s">
        <v>23</v>
      </c>
      <c r="G1814">
        <v>31</v>
      </c>
      <c r="H1814">
        <v>193</v>
      </c>
      <c r="I1814">
        <v>99</v>
      </c>
      <c r="J1814">
        <v>32.81</v>
      </c>
      <c r="K1814">
        <v>224.8</v>
      </c>
      <c r="L1814">
        <v>87</v>
      </c>
      <c r="M1814">
        <v>19.11</v>
      </c>
      <c r="N1814">
        <v>197.6</v>
      </c>
      <c r="O1814">
        <v>91</v>
      </c>
      <c r="P1814">
        <v>8.89</v>
      </c>
      <c r="Q1814">
        <v>10.3</v>
      </c>
      <c r="R1814">
        <v>8</v>
      </c>
      <c r="S1814">
        <v>2.78</v>
      </c>
      <c r="T1814">
        <v>2</v>
      </c>
      <c r="U1814" t="s">
        <v>22</v>
      </c>
      <c r="V1814">
        <f>IF(tbl_Customers[[#This Row],[churn]] = "yes", 1, 0)</f>
        <v>0</v>
      </c>
      <c r="W1814" t="str">
        <f>IF(tbl_Customers[[#This Row],[number_customer_service_calls]] &lt;= 1, "0-1 Calls", IF(tbl_Customers[[#This Row],[number_customer_service_calls]] &lt;= 3, "2-3 Calls", IF(tbl_Customers[[#This Row],[number_customer_service_calls]] &lt;=5, "4-5 Calls", "6+ Calls")))</f>
        <v>2-3 Calls</v>
      </c>
      <c r="X1814" t="str">
        <f>IF(tbl_Customers[[#This Row],[account_length]] &lt;= 50, "0-50", IF(tbl_Customers[[#This Row],[account_length]] &lt;=100, "51-100", IF(tbl_Customers[[#This Row],[account_length]] &lt;= 150, "101-150", "151+")))</f>
        <v>101-150</v>
      </c>
      <c r="Y1814" t="str">
        <f>IF(tbl_Customers[[#This Row],[total_intl_charge]] &lt;= 3, "Low Charges", "High Charges")</f>
        <v>Low Charges</v>
      </c>
      <c r="Z1814" t="str">
        <f>IF(tbl_Customers[[#This Row],[total_eve_calls]]&lt;=80,"Low Calls",
IF(tbl_Customers[[#This Row],[total_eve_calls]]&lt;=120,"Medium Calls","High Calls"))</f>
        <v>Medium Calls</v>
      </c>
      <c r="AA1814" t="str">
        <f>IF(tbl_Customers[[#This Row],[total_eve_charge]]&lt;=15,"Low Charges",
IF(tbl_Customers[[#This Row],[total_eve_charge]]&lt;=20,"Medium Charges","High Charges"))</f>
        <v>Medium Charges</v>
      </c>
      <c r="AB18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4" t="str">
        <f>IF(tbl_Customers[[#This Row],[number_vmail_messages]] = 0, "No Usage", IF(tbl_Customers[[#This Row],[number_vmail_messages]] &lt;= 20, "Low Usage", IF(tbl_Customers[[#This Row],[number_vmail_messages]] &lt;= 40, "Medium Usgae", "High Usage")))</f>
        <v>Medium Usgae</v>
      </c>
      <c r="AD1814" t="str">
        <f>IF(tbl_Customers[[#This Row],[total_day_minutes]]&lt;=150,"Low Usage", IF(tbl_Customers[[#This Row],[total_day_minutes]]&lt;=200,"Medium Usage", IF(tbl_Customers[[#This Row],[total_day_minutes]]&lt;=250,"High Usage","Very High Usage")))</f>
        <v>Medium Usage</v>
      </c>
      <c r="AE1814" t="str">
        <f>IF(tbl_Customers[[#This Row],[total_intl_calls]]&lt;=5,"Low Calls", IF(tbl_Customers[[#This Row],[total_intl_calls]]&lt;=10, "Medium Calls", "High Calls"))</f>
        <v>Medium Calls</v>
      </c>
      <c r="AF18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14" s="36" t="str">
        <f>IF(tbl_Customers[[#This Row],[Churn_Risk_Score]]&gt;=10,"High Risk", IF(tbl_Customers[[#This Row],[Churn_Risk_Score]]&gt;=5,"Medium Risk","Low Risk"))</f>
        <v>Low Risk</v>
      </c>
    </row>
    <row r="1815" spans="1:33" x14ac:dyDescent="0.35">
      <c r="A1815">
        <v>1814</v>
      </c>
      <c r="B1815" t="s">
        <v>74</v>
      </c>
      <c r="C1815">
        <v>94</v>
      </c>
      <c r="D1815" t="s">
        <v>21</v>
      </c>
      <c r="E1815" t="s">
        <v>22</v>
      </c>
      <c r="F1815" t="s">
        <v>22</v>
      </c>
      <c r="G1815">
        <v>0</v>
      </c>
      <c r="H1815">
        <v>206.1</v>
      </c>
      <c r="I1815">
        <v>49</v>
      </c>
      <c r="J1815">
        <v>35.04</v>
      </c>
      <c r="K1815">
        <v>224.6</v>
      </c>
      <c r="L1815">
        <v>115</v>
      </c>
      <c r="M1815">
        <v>19.09</v>
      </c>
      <c r="N1815">
        <v>256.7</v>
      </c>
      <c r="O1815">
        <v>74</v>
      </c>
      <c r="P1815">
        <v>11.55</v>
      </c>
      <c r="Q1815">
        <v>13</v>
      </c>
      <c r="R1815">
        <v>1</v>
      </c>
      <c r="S1815">
        <v>3.51</v>
      </c>
      <c r="T1815">
        <v>1</v>
      </c>
      <c r="U1815" t="s">
        <v>22</v>
      </c>
      <c r="V1815">
        <f>IF(tbl_Customers[[#This Row],[churn]] = "yes", 1, 0)</f>
        <v>0</v>
      </c>
      <c r="W1815" t="str">
        <f>IF(tbl_Customers[[#This Row],[number_customer_service_calls]] &lt;= 1, "0-1 Calls", IF(tbl_Customers[[#This Row],[number_customer_service_calls]] &lt;= 3, "2-3 Calls", IF(tbl_Customers[[#This Row],[number_customer_service_calls]] &lt;=5, "4-5 Calls", "6+ Calls")))</f>
        <v>0-1 Calls</v>
      </c>
      <c r="X1815" t="str">
        <f>IF(tbl_Customers[[#This Row],[account_length]] &lt;= 50, "0-50", IF(tbl_Customers[[#This Row],[account_length]] &lt;=100, "51-100", IF(tbl_Customers[[#This Row],[account_length]] &lt;= 150, "101-150", "151+")))</f>
        <v>51-100</v>
      </c>
      <c r="Y1815" t="str">
        <f>IF(tbl_Customers[[#This Row],[total_intl_charge]] &lt;= 3, "Low Charges", "High Charges")</f>
        <v>High Charges</v>
      </c>
      <c r="Z1815" t="str">
        <f>IF(tbl_Customers[[#This Row],[total_eve_calls]]&lt;=80,"Low Calls",
IF(tbl_Customers[[#This Row],[total_eve_calls]]&lt;=120,"Medium Calls","High Calls"))</f>
        <v>Medium Calls</v>
      </c>
      <c r="AA1815" t="str">
        <f>IF(tbl_Customers[[#This Row],[total_eve_charge]]&lt;=15,"Low Charges",
IF(tbl_Customers[[#This Row],[total_eve_charge]]&lt;=20,"Medium Charges","High Charges"))</f>
        <v>Medium Charges</v>
      </c>
      <c r="AB18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5" t="str">
        <f>IF(tbl_Customers[[#This Row],[number_vmail_messages]] = 0, "No Usage", IF(tbl_Customers[[#This Row],[number_vmail_messages]] &lt;= 20, "Low Usage", IF(tbl_Customers[[#This Row],[number_vmail_messages]] &lt;= 40, "Medium Usgae", "High Usage")))</f>
        <v>No Usage</v>
      </c>
      <c r="AD1815" t="str">
        <f>IF(tbl_Customers[[#This Row],[total_day_minutes]]&lt;=150,"Low Usage", IF(tbl_Customers[[#This Row],[total_day_minutes]]&lt;=200,"Medium Usage", IF(tbl_Customers[[#This Row],[total_day_minutes]]&lt;=250,"High Usage","Very High Usage")))</f>
        <v>High Usage</v>
      </c>
      <c r="AE1815" t="str">
        <f>IF(tbl_Customers[[#This Row],[total_intl_calls]]&lt;=5,"Low Calls", IF(tbl_Customers[[#This Row],[total_intl_calls]]&lt;=10, "Medium Calls", "High Calls"))</f>
        <v>Low Calls</v>
      </c>
      <c r="AF18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15" s="36" t="str">
        <f>IF(tbl_Customers[[#This Row],[Churn_Risk_Score]]&gt;=10,"High Risk", IF(tbl_Customers[[#This Row],[Churn_Risk_Score]]&gt;=5,"Medium Risk","Low Risk"))</f>
        <v>Low Risk</v>
      </c>
    </row>
    <row r="1816" spans="1:33" x14ac:dyDescent="0.35">
      <c r="A1816">
        <v>1815</v>
      </c>
      <c r="B1816" t="s">
        <v>68</v>
      </c>
      <c r="C1816">
        <v>100</v>
      </c>
      <c r="D1816" t="s">
        <v>21</v>
      </c>
      <c r="E1816" t="s">
        <v>22</v>
      </c>
      <c r="F1816" t="s">
        <v>22</v>
      </c>
      <c r="G1816">
        <v>0</v>
      </c>
      <c r="H1816">
        <v>160.30000000000001</v>
      </c>
      <c r="I1816">
        <v>138</v>
      </c>
      <c r="J1816">
        <v>27.25</v>
      </c>
      <c r="K1816">
        <v>221.3</v>
      </c>
      <c r="L1816">
        <v>92</v>
      </c>
      <c r="M1816">
        <v>18.809999999999999</v>
      </c>
      <c r="N1816">
        <v>150.4</v>
      </c>
      <c r="O1816">
        <v>120</v>
      </c>
      <c r="P1816">
        <v>6.77</v>
      </c>
      <c r="Q1816">
        <v>11.2</v>
      </c>
      <c r="R1816">
        <v>2</v>
      </c>
      <c r="S1816">
        <v>3.02</v>
      </c>
      <c r="T1816">
        <v>0</v>
      </c>
      <c r="U1816" t="s">
        <v>22</v>
      </c>
      <c r="V1816">
        <f>IF(tbl_Customers[[#This Row],[churn]] = "yes", 1, 0)</f>
        <v>0</v>
      </c>
      <c r="W1816" t="str">
        <f>IF(tbl_Customers[[#This Row],[number_customer_service_calls]] &lt;= 1, "0-1 Calls", IF(tbl_Customers[[#This Row],[number_customer_service_calls]] &lt;= 3, "2-3 Calls", IF(tbl_Customers[[#This Row],[number_customer_service_calls]] &lt;=5, "4-5 Calls", "6+ Calls")))</f>
        <v>0-1 Calls</v>
      </c>
      <c r="X1816" t="str">
        <f>IF(tbl_Customers[[#This Row],[account_length]] &lt;= 50, "0-50", IF(tbl_Customers[[#This Row],[account_length]] &lt;=100, "51-100", IF(tbl_Customers[[#This Row],[account_length]] &lt;= 150, "101-150", "151+")))</f>
        <v>51-100</v>
      </c>
      <c r="Y1816" t="str">
        <f>IF(tbl_Customers[[#This Row],[total_intl_charge]] &lt;= 3, "Low Charges", "High Charges")</f>
        <v>High Charges</v>
      </c>
      <c r="Z1816" t="str">
        <f>IF(tbl_Customers[[#This Row],[total_eve_calls]]&lt;=80,"Low Calls",
IF(tbl_Customers[[#This Row],[total_eve_calls]]&lt;=120,"Medium Calls","High Calls"))</f>
        <v>Medium Calls</v>
      </c>
      <c r="AA1816" t="str">
        <f>IF(tbl_Customers[[#This Row],[total_eve_charge]]&lt;=15,"Low Charges",
IF(tbl_Customers[[#This Row],[total_eve_charge]]&lt;=20,"Medium Charges","High Charges"))</f>
        <v>Medium Charges</v>
      </c>
      <c r="AB18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6" t="str">
        <f>IF(tbl_Customers[[#This Row],[number_vmail_messages]] = 0, "No Usage", IF(tbl_Customers[[#This Row],[number_vmail_messages]] &lt;= 20, "Low Usage", IF(tbl_Customers[[#This Row],[number_vmail_messages]] &lt;= 40, "Medium Usgae", "High Usage")))</f>
        <v>No Usage</v>
      </c>
      <c r="AD1816" t="str">
        <f>IF(tbl_Customers[[#This Row],[total_day_minutes]]&lt;=150,"Low Usage", IF(tbl_Customers[[#This Row],[total_day_minutes]]&lt;=200,"Medium Usage", IF(tbl_Customers[[#This Row],[total_day_minutes]]&lt;=250,"High Usage","Very High Usage")))</f>
        <v>Medium Usage</v>
      </c>
      <c r="AE1816" t="str">
        <f>IF(tbl_Customers[[#This Row],[total_intl_calls]]&lt;=5,"Low Calls", IF(tbl_Customers[[#This Row],[total_intl_calls]]&lt;=10, "Medium Calls", "High Calls"))</f>
        <v>Low Calls</v>
      </c>
      <c r="AF18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16" s="36" t="str">
        <f>IF(tbl_Customers[[#This Row],[Churn_Risk_Score]]&gt;=10,"High Risk", IF(tbl_Customers[[#This Row],[Churn_Risk_Score]]&gt;=5,"Medium Risk","Low Risk"))</f>
        <v>Low Risk</v>
      </c>
    </row>
    <row r="1817" spans="1:33" x14ac:dyDescent="0.35">
      <c r="A1817">
        <v>1816</v>
      </c>
      <c r="B1817" t="s">
        <v>31</v>
      </c>
      <c r="C1817">
        <v>43</v>
      </c>
      <c r="D1817" t="s">
        <v>21</v>
      </c>
      <c r="E1817" t="s">
        <v>22</v>
      </c>
      <c r="F1817" t="s">
        <v>22</v>
      </c>
      <c r="G1817">
        <v>0</v>
      </c>
      <c r="H1817">
        <v>199.9</v>
      </c>
      <c r="I1817">
        <v>108</v>
      </c>
      <c r="J1817">
        <v>33.979999999999997</v>
      </c>
      <c r="K1817">
        <v>288.39999999999998</v>
      </c>
      <c r="L1817">
        <v>80</v>
      </c>
      <c r="M1817">
        <v>24.51</v>
      </c>
      <c r="N1817">
        <v>180.6</v>
      </c>
      <c r="O1817">
        <v>103</v>
      </c>
      <c r="P1817">
        <v>8.1300000000000008</v>
      </c>
      <c r="Q1817">
        <v>11.3</v>
      </c>
      <c r="R1817">
        <v>7</v>
      </c>
      <c r="S1817">
        <v>3.05</v>
      </c>
      <c r="T1817">
        <v>1</v>
      </c>
      <c r="U1817" t="s">
        <v>22</v>
      </c>
      <c r="V1817">
        <f>IF(tbl_Customers[[#This Row],[churn]] = "yes", 1, 0)</f>
        <v>0</v>
      </c>
      <c r="W1817" t="str">
        <f>IF(tbl_Customers[[#This Row],[number_customer_service_calls]] &lt;= 1, "0-1 Calls", IF(tbl_Customers[[#This Row],[number_customer_service_calls]] &lt;= 3, "2-3 Calls", IF(tbl_Customers[[#This Row],[number_customer_service_calls]] &lt;=5, "4-5 Calls", "6+ Calls")))</f>
        <v>0-1 Calls</v>
      </c>
      <c r="X1817" t="str">
        <f>IF(tbl_Customers[[#This Row],[account_length]] &lt;= 50, "0-50", IF(tbl_Customers[[#This Row],[account_length]] &lt;=100, "51-100", IF(tbl_Customers[[#This Row],[account_length]] &lt;= 150, "101-150", "151+")))</f>
        <v>0-50</v>
      </c>
      <c r="Y1817" t="str">
        <f>IF(tbl_Customers[[#This Row],[total_intl_charge]] &lt;= 3, "Low Charges", "High Charges")</f>
        <v>High Charges</v>
      </c>
      <c r="Z1817" t="str">
        <f>IF(tbl_Customers[[#This Row],[total_eve_calls]]&lt;=80,"Low Calls",
IF(tbl_Customers[[#This Row],[total_eve_calls]]&lt;=120,"Medium Calls","High Calls"))</f>
        <v>Low Calls</v>
      </c>
      <c r="AA1817" t="str">
        <f>IF(tbl_Customers[[#This Row],[total_eve_charge]]&lt;=15,"Low Charges",
IF(tbl_Customers[[#This Row],[total_eve_charge]]&lt;=20,"Medium Charges","High Charges"))</f>
        <v>High Charges</v>
      </c>
      <c r="AB18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7" t="str">
        <f>IF(tbl_Customers[[#This Row],[number_vmail_messages]] = 0, "No Usage", IF(tbl_Customers[[#This Row],[number_vmail_messages]] &lt;= 20, "Low Usage", IF(tbl_Customers[[#This Row],[number_vmail_messages]] &lt;= 40, "Medium Usgae", "High Usage")))</f>
        <v>No Usage</v>
      </c>
      <c r="AD1817" t="str">
        <f>IF(tbl_Customers[[#This Row],[total_day_minutes]]&lt;=150,"Low Usage", IF(tbl_Customers[[#This Row],[total_day_minutes]]&lt;=200,"Medium Usage", IF(tbl_Customers[[#This Row],[total_day_minutes]]&lt;=250,"High Usage","Very High Usage")))</f>
        <v>Medium Usage</v>
      </c>
      <c r="AE1817" t="str">
        <f>IF(tbl_Customers[[#This Row],[total_intl_calls]]&lt;=5,"Low Calls", IF(tbl_Customers[[#This Row],[total_intl_calls]]&lt;=10, "Medium Calls", "High Calls"))</f>
        <v>Medium Calls</v>
      </c>
      <c r="AF18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17" s="36" t="str">
        <f>IF(tbl_Customers[[#This Row],[Churn_Risk_Score]]&gt;=10,"High Risk", IF(tbl_Customers[[#This Row],[Churn_Risk_Score]]&gt;=5,"Medium Risk","Low Risk"))</f>
        <v>Low Risk</v>
      </c>
    </row>
    <row r="1818" spans="1:33" x14ac:dyDescent="0.35">
      <c r="A1818">
        <v>1817</v>
      </c>
      <c r="B1818" t="s">
        <v>46</v>
      </c>
      <c r="C1818">
        <v>130</v>
      </c>
      <c r="D1818" t="s">
        <v>21</v>
      </c>
      <c r="E1818" t="s">
        <v>22</v>
      </c>
      <c r="F1818" t="s">
        <v>22</v>
      </c>
      <c r="G1818">
        <v>0</v>
      </c>
      <c r="H1818">
        <v>213.1</v>
      </c>
      <c r="I1818">
        <v>105</v>
      </c>
      <c r="J1818">
        <v>36.229999999999997</v>
      </c>
      <c r="K1818">
        <v>206.2</v>
      </c>
      <c r="L1818">
        <v>108</v>
      </c>
      <c r="M1818">
        <v>17.53</v>
      </c>
      <c r="N1818">
        <v>163.4</v>
      </c>
      <c r="O1818">
        <v>93</v>
      </c>
      <c r="P1818">
        <v>7.35</v>
      </c>
      <c r="Q1818">
        <v>8.9</v>
      </c>
      <c r="R1818">
        <v>3</v>
      </c>
      <c r="S1818">
        <v>2.4</v>
      </c>
      <c r="T1818">
        <v>0</v>
      </c>
      <c r="U1818" t="s">
        <v>22</v>
      </c>
      <c r="V1818">
        <f>IF(tbl_Customers[[#This Row],[churn]] = "yes", 1, 0)</f>
        <v>0</v>
      </c>
      <c r="W1818" t="str">
        <f>IF(tbl_Customers[[#This Row],[number_customer_service_calls]] &lt;= 1, "0-1 Calls", IF(tbl_Customers[[#This Row],[number_customer_service_calls]] &lt;= 3, "2-3 Calls", IF(tbl_Customers[[#This Row],[number_customer_service_calls]] &lt;=5, "4-5 Calls", "6+ Calls")))</f>
        <v>0-1 Calls</v>
      </c>
      <c r="X1818" t="str">
        <f>IF(tbl_Customers[[#This Row],[account_length]] &lt;= 50, "0-50", IF(tbl_Customers[[#This Row],[account_length]] &lt;=100, "51-100", IF(tbl_Customers[[#This Row],[account_length]] &lt;= 150, "101-150", "151+")))</f>
        <v>101-150</v>
      </c>
      <c r="Y1818" t="str">
        <f>IF(tbl_Customers[[#This Row],[total_intl_charge]] &lt;= 3, "Low Charges", "High Charges")</f>
        <v>Low Charges</v>
      </c>
      <c r="Z1818" t="str">
        <f>IF(tbl_Customers[[#This Row],[total_eve_calls]]&lt;=80,"Low Calls",
IF(tbl_Customers[[#This Row],[total_eve_calls]]&lt;=120,"Medium Calls","High Calls"))</f>
        <v>Medium Calls</v>
      </c>
      <c r="AA1818" t="str">
        <f>IF(tbl_Customers[[#This Row],[total_eve_charge]]&lt;=15,"Low Charges",
IF(tbl_Customers[[#This Row],[total_eve_charge]]&lt;=20,"Medium Charges","High Charges"))</f>
        <v>Medium Charges</v>
      </c>
      <c r="AB18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8" t="str">
        <f>IF(tbl_Customers[[#This Row],[number_vmail_messages]] = 0, "No Usage", IF(tbl_Customers[[#This Row],[number_vmail_messages]] &lt;= 20, "Low Usage", IF(tbl_Customers[[#This Row],[number_vmail_messages]] &lt;= 40, "Medium Usgae", "High Usage")))</f>
        <v>No Usage</v>
      </c>
      <c r="AD1818" t="str">
        <f>IF(tbl_Customers[[#This Row],[total_day_minutes]]&lt;=150,"Low Usage", IF(tbl_Customers[[#This Row],[total_day_minutes]]&lt;=200,"Medium Usage", IF(tbl_Customers[[#This Row],[total_day_minutes]]&lt;=250,"High Usage","Very High Usage")))</f>
        <v>High Usage</v>
      </c>
      <c r="AE1818" t="str">
        <f>IF(tbl_Customers[[#This Row],[total_intl_calls]]&lt;=5,"Low Calls", IF(tbl_Customers[[#This Row],[total_intl_calls]]&lt;=10, "Medium Calls", "High Calls"))</f>
        <v>Low Calls</v>
      </c>
      <c r="AF18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18" s="36" t="str">
        <f>IF(tbl_Customers[[#This Row],[Churn_Risk_Score]]&gt;=10,"High Risk", IF(tbl_Customers[[#This Row],[Churn_Risk_Score]]&gt;=5,"Medium Risk","Low Risk"))</f>
        <v>Low Risk</v>
      </c>
    </row>
    <row r="1819" spans="1:33" x14ac:dyDescent="0.35">
      <c r="A1819">
        <v>1818</v>
      </c>
      <c r="B1819" t="s">
        <v>44</v>
      </c>
      <c r="C1819">
        <v>124</v>
      </c>
      <c r="D1819" t="s">
        <v>21</v>
      </c>
      <c r="E1819" t="s">
        <v>22</v>
      </c>
      <c r="F1819" t="s">
        <v>22</v>
      </c>
      <c r="G1819">
        <v>0</v>
      </c>
      <c r="H1819">
        <v>178.3</v>
      </c>
      <c r="I1819">
        <v>102</v>
      </c>
      <c r="J1819">
        <v>30.31</v>
      </c>
      <c r="K1819">
        <v>235</v>
      </c>
      <c r="L1819">
        <v>120</v>
      </c>
      <c r="M1819">
        <v>19.98</v>
      </c>
      <c r="N1819">
        <v>239.7</v>
      </c>
      <c r="O1819">
        <v>119</v>
      </c>
      <c r="P1819">
        <v>10.79</v>
      </c>
      <c r="Q1819">
        <v>10.9</v>
      </c>
      <c r="R1819">
        <v>1</v>
      </c>
      <c r="S1819">
        <v>2.94</v>
      </c>
      <c r="T1819">
        <v>3</v>
      </c>
      <c r="U1819" t="s">
        <v>22</v>
      </c>
      <c r="V1819">
        <f>IF(tbl_Customers[[#This Row],[churn]] = "yes", 1, 0)</f>
        <v>0</v>
      </c>
      <c r="W1819" t="str">
        <f>IF(tbl_Customers[[#This Row],[number_customer_service_calls]] &lt;= 1, "0-1 Calls", IF(tbl_Customers[[#This Row],[number_customer_service_calls]] &lt;= 3, "2-3 Calls", IF(tbl_Customers[[#This Row],[number_customer_service_calls]] &lt;=5, "4-5 Calls", "6+ Calls")))</f>
        <v>2-3 Calls</v>
      </c>
      <c r="X1819" t="str">
        <f>IF(tbl_Customers[[#This Row],[account_length]] &lt;= 50, "0-50", IF(tbl_Customers[[#This Row],[account_length]] &lt;=100, "51-100", IF(tbl_Customers[[#This Row],[account_length]] &lt;= 150, "101-150", "151+")))</f>
        <v>101-150</v>
      </c>
      <c r="Y1819" t="str">
        <f>IF(tbl_Customers[[#This Row],[total_intl_charge]] &lt;= 3, "Low Charges", "High Charges")</f>
        <v>Low Charges</v>
      </c>
      <c r="Z1819" t="str">
        <f>IF(tbl_Customers[[#This Row],[total_eve_calls]]&lt;=80,"Low Calls",
IF(tbl_Customers[[#This Row],[total_eve_calls]]&lt;=120,"Medium Calls","High Calls"))</f>
        <v>Medium Calls</v>
      </c>
      <c r="AA1819" t="str">
        <f>IF(tbl_Customers[[#This Row],[total_eve_charge]]&lt;=15,"Low Charges",
IF(tbl_Customers[[#This Row],[total_eve_charge]]&lt;=20,"Medium Charges","High Charges"))</f>
        <v>Medium Charges</v>
      </c>
      <c r="AB18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9" t="str">
        <f>IF(tbl_Customers[[#This Row],[number_vmail_messages]] = 0, "No Usage", IF(tbl_Customers[[#This Row],[number_vmail_messages]] &lt;= 20, "Low Usage", IF(tbl_Customers[[#This Row],[number_vmail_messages]] &lt;= 40, "Medium Usgae", "High Usage")))</f>
        <v>No Usage</v>
      </c>
      <c r="AD1819" t="str">
        <f>IF(tbl_Customers[[#This Row],[total_day_minutes]]&lt;=150,"Low Usage", IF(tbl_Customers[[#This Row],[total_day_minutes]]&lt;=200,"Medium Usage", IF(tbl_Customers[[#This Row],[total_day_minutes]]&lt;=250,"High Usage","Very High Usage")))</f>
        <v>Medium Usage</v>
      </c>
      <c r="AE1819" t="str">
        <f>IF(tbl_Customers[[#This Row],[total_intl_calls]]&lt;=5,"Low Calls", IF(tbl_Customers[[#This Row],[total_intl_calls]]&lt;=10, "Medium Calls", "High Calls"))</f>
        <v>Low Calls</v>
      </c>
      <c r="AF18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19" s="36" t="str">
        <f>IF(tbl_Customers[[#This Row],[Churn_Risk_Score]]&gt;=10,"High Risk", IF(tbl_Customers[[#This Row],[Churn_Risk_Score]]&gt;=5,"Medium Risk","Low Risk"))</f>
        <v>Low Risk</v>
      </c>
    </row>
    <row r="1820" spans="1:33" x14ac:dyDescent="0.35">
      <c r="A1820">
        <v>1819</v>
      </c>
      <c r="B1820" t="s">
        <v>38</v>
      </c>
      <c r="C1820">
        <v>92</v>
      </c>
      <c r="D1820" t="s">
        <v>28</v>
      </c>
      <c r="E1820" t="s">
        <v>23</v>
      </c>
      <c r="F1820" t="s">
        <v>22</v>
      </c>
      <c r="G1820">
        <v>0</v>
      </c>
      <c r="H1820">
        <v>252.3</v>
      </c>
      <c r="I1820">
        <v>120</v>
      </c>
      <c r="J1820">
        <v>42.89</v>
      </c>
      <c r="K1820">
        <v>207</v>
      </c>
      <c r="L1820">
        <v>112</v>
      </c>
      <c r="M1820">
        <v>17.600000000000001</v>
      </c>
      <c r="N1820">
        <v>284.60000000000002</v>
      </c>
      <c r="O1820">
        <v>95</v>
      </c>
      <c r="P1820">
        <v>12.81</v>
      </c>
      <c r="Q1820">
        <v>12</v>
      </c>
      <c r="R1820">
        <v>5</v>
      </c>
      <c r="S1820">
        <v>3.24</v>
      </c>
      <c r="T1820">
        <v>3</v>
      </c>
      <c r="U1820" t="s">
        <v>23</v>
      </c>
      <c r="V1820">
        <f>IF(tbl_Customers[[#This Row],[churn]] = "yes", 1, 0)</f>
        <v>1</v>
      </c>
      <c r="W1820" t="str">
        <f>IF(tbl_Customers[[#This Row],[number_customer_service_calls]] &lt;= 1, "0-1 Calls", IF(tbl_Customers[[#This Row],[number_customer_service_calls]] &lt;= 3, "2-3 Calls", IF(tbl_Customers[[#This Row],[number_customer_service_calls]] &lt;=5, "4-5 Calls", "6+ Calls")))</f>
        <v>2-3 Calls</v>
      </c>
      <c r="X1820" t="str">
        <f>IF(tbl_Customers[[#This Row],[account_length]] &lt;= 50, "0-50", IF(tbl_Customers[[#This Row],[account_length]] &lt;=100, "51-100", IF(tbl_Customers[[#This Row],[account_length]] &lt;= 150, "101-150", "151+")))</f>
        <v>51-100</v>
      </c>
      <c r="Y1820" t="str">
        <f>IF(tbl_Customers[[#This Row],[total_intl_charge]] &lt;= 3, "Low Charges", "High Charges")</f>
        <v>High Charges</v>
      </c>
      <c r="Z1820" t="str">
        <f>IF(tbl_Customers[[#This Row],[total_eve_calls]]&lt;=80,"Low Calls",
IF(tbl_Customers[[#This Row],[total_eve_calls]]&lt;=120,"Medium Calls","High Calls"))</f>
        <v>Medium Calls</v>
      </c>
      <c r="AA1820" t="str">
        <f>IF(tbl_Customers[[#This Row],[total_eve_charge]]&lt;=15,"Low Charges",
IF(tbl_Customers[[#This Row],[total_eve_charge]]&lt;=20,"Medium Charges","High Charges"))</f>
        <v>Medium Charges</v>
      </c>
      <c r="AB18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20" t="str">
        <f>IF(tbl_Customers[[#This Row],[number_vmail_messages]] = 0, "No Usage", IF(tbl_Customers[[#This Row],[number_vmail_messages]] &lt;= 20, "Low Usage", IF(tbl_Customers[[#This Row],[number_vmail_messages]] &lt;= 40, "Medium Usgae", "High Usage")))</f>
        <v>No Usage</v>
      </c>
      <c r="AD1820" t="str">
        <f>IF(tbl_Customers[[#This Row],[total_day_minutes]]&lt;=150,"Low Usage", IF(tbl_Customers[[#This Row],[total_day_minutes]]&lt;=200,"Medium Usage", IF(tbl_Customers[[#This Row],[total_day_minutes]]&lt;=250,"High Usage","Very High Usage")))</f>
        <v>Very High Usage</v>
      </c>
      <c r="AE1820" t="str">
        <f>IF(tbl_Customers[[#This Row],[total_intl_calls]]&lt;=5,"Low Calls", IF(tbl_Customers[[#This Row],[total_intl_calls]]&lt;=10, "Medium Calls", "High Calls"))</f>
        <v>Low Calls</v>
      </c>
      <c r="AF18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1820" s="36" t="str">
        <f>IF(tbl_Customers[[#This Row],[Churn_Risk_Score]]&gt;=10,"High Risk", IF(tbl_Customers[[#This Row],[Churn_Risk_Score]]&gt;=5,"Medium Risk","Low Risk"))</f>
        <v>High Risk</v>
      </c>
    </row>
    <row r="1821" spans="1:33" x14ac:dyDescent="0.35">
      <c r="A1821">
        <v>1820</v>
      </c>
      <c r="B1821" t="s">
        <v>64</v>
      </c>
      <c r="C1821">
        <v>48</v>
      </c>
      <c r="D1821" t="s">
        <v>21</v>
      </c>
      <c r="E1821" t="s">
        <v>22</v>
      </c>
      <c r="F1821" t="s">
        <v>22</v>
      </c>
      <c r="G1821">
        <v>0</v>
      </c>
      <c r="H1821">
        <v>197.7</v>
      </c>
      <c r="I1821">
        <v>64</v>
      </c>
      <c r="J1821">
        <v>33.61</v>
      </c>
      <c r="K1821">
        <v>136.69999999999999</v>
      </c>
      <c r="L1821">
        <v>126</v>
      </c>
      <c r="M1821">
        <v>11.62</v>
      </c>
      <c r="N1821">
        <v>244.4</v>
      </c>
      <c r="O1821">
        <v>81</v>
      </c>
      <c r="P1821">
        <v>11</v>
      </c>
      <c r="Q1821">
        <v>13.2</v>
      </c>
      <c r="R1821">
        <v>5</v>
      </c>
      <c r="S1821">
        <v>3.56</v>
      </c>
      <c r="T1821">
        <v>4</v>
      </c>
      <c r="U1821" t="s">
        <v>22</v>
      </c>
      <c r="V1821">
        <f>IF(tbl_Customers[[#This Row],[churn]] = "yes", 1, 0)</f>
        <v>0</v>
      </c>
      <c r="W1821" t="str">
        <f>IF(tbl_Customers[[#This Row],[number_customer_service_calls]] &lt;= 1, "0-1 Calls", IF(tbl_Customers[[#This Row],[number_customer_service_calls]] &lt;= 3, "2-3 Calls", IF(tbl_Customers[[#This Row],[number_customer_service_calls]] &lt;=5, "4-5 Calls", "6+ Calls")))</f>
        <v>4-5 Calls</v>
      </c>
      <c r="X1821" t="str">
        <f>IF(tbl_Customers[[#This Row],[account_length]] &lt;= 50, "0-50", IF(tbl_Customers[[#This Row],[account_length]] &lt;=100, "51-100", IF(tbl_Customers[[#This Row],[account_length]] &lt;= 150, "101-150", "151+")))</f>
        <v>0-50</v>
      </c>
      <c r="Y1821" t="str">
        <f>IF(tbl_Customers[[#This Row],[total_intl_charge]] &lt;= 3, "Low Charges", "High Charges")</f>
        <v>High Charges</v>
      </c>
      <c r="Z1821" t="str">
        <f>IF(tbl_Customers[[#This Row],[total_eve_calls]]&lt;=80,"Low Calls",
IF(tbl_Customers[[#This Row],[total_eve_calls]]&lt;=120,"Medium Calls","High Calls"))</f>
        <v>High Calls</v>
      </c>
      <c r="AA1821" t="str">
        <f>IF(tbl_Customers[[#This Row],[total_eve_charge]]&lt;=15,"Low Charges",
IF(tbl_Customers[[#This Row],[total_eve_charge]]&lt;=20,"Medium Charges","High Charges"))</f>
        <v>Low Charges</v>
      </c>
      <c r="AB18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1" t="str">
        <f>IF(tbl_Customers[[#This Row],[number_vmail_messages]] = 0, "No Usage", IF(tbl_Customers[[#This Row],[number_vmail_messages]] &lt;= 20, "Low Usage", IF(tbl_Customers[[#This Row],[number_vmail_messages]] &lt;= 40, "Medium Usgae", "High Usage")))</f>
        <v>No Usage</v>
      </c>
      <c r="AD1821" t="str">
        <f>IF(tbl_Customers[[#This Row],[total_day_minutes]]&lt;=150,"Low Usage", IF(tbl_Customers[[#This Row],[total_day_minutes]]&lt;=200,"Medium Usage", IF(tbl_Customers[[#This Row],[total_day_minutes]]&lt;=250,"High Usage","Very High Usage")))</f>
        <v>Medium Usage</v>
      </c>
      <c r="AE1821" t="str">
        <f>IF(tbl_Customers[[#This Row],[total_intl_calls]]&lt;=5,"Low Calls", IF(tbl_Customers[[#This Row],[total_intl_calls]]&lt;=10, "Medium Calls", "High Calls"))</f>
        <v>Low Calls</v>
      </c>
      <c r="AF18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21" s="36" t="str">
        <f>IF(tbl_Customers[[#This Row],[Churn_Risk_Score]]&gt;=10,"High Risk", IF(tbl_Customers[[#This Row],[Churn_Risk_Score]]&gt;=5,"Medium Risk","Low Risk"))</f>
        <v>Medium Risk</v>
      </c>
    </row>
    <row r="1822" spans="1:33" x14ac:dyDescent="0.35">
      <c r="A1822">
        <v>1821</v>
      </c>
      <c r="B1822" t="s">
        <v>20</v>
      </c>
      <c r="C1822">
        <v>98</v>
      </c>
      <c r="D1822" t="s">
        <v>28</v>
      </c>
      <c r="E1822" t="s">
        <v>22</v>
      </c>
      <c r="F1822" t="s">
        <v>23</v>
      </c>
      <c r="G1822">
        <v>29</v>
      </c>
      <c r="H1822">
        <v>111.1</v>
      </c>
      <c r="I1822">
        <v>105</v>
      </c>
      <c r="J1822">
        <v>18.89</v>
      </c>
      <c r="K1822">
        <v>217.9</v>
      </c>
      <c r="L1822">
        <v>101</v>
      </c>
      <c r="M1822">
        <v>18.52</v>
      </c>
      <c r="N1822">
        <v>248.1</v>
      </c>
      <c r="O1822">
        <v>108</v>
      </c>
      <c r="P1822">
        <v>11.16</v>
      </c>
      <c r="Q1822">
        <v>6.6</v>
      </c>
      <c r="R1822">
        <v>3</v>
      </c>
      <c r="S1822">
        <v>1.78</v>
      </c>
      <c r="T1822">
        <v>2</v>
      </c>
      <c r="U1822" t="s">
        <v>22</v>
      </c>
      <c r="V1822">
        <f>IF(tbl_Customers[[#This Row],[churn]] = "yes", 1, 0)</f>
        <v>0</v>
      </c>
      <c r="W1822" t="str">
        <f>IF(tbl_Customers[[#This Row],[number_customer_service_calls]] &lt;= 1, "0-1 Calls", IF(tbl_Customers[[#This Row],[number_customer_service_calls]] &lt;= 3, "2-3 Calls", IF(tbl_Customers[[#This Row],[number_customer_service_calls]] &lt;=5, "4-5 Calls", "6+ Calls")))</f>
        <v>2-3 Calls</v>
      </c>
      <c r="X1822" t="str">
        <f>IF(tbl_Customers[[#This Row],[account_length]] &lt;= 50, "0-50", IF(tbl_Customers[[#This Row],[account_length]] &lt;=100, "51-100", IF(tbl_Customers[[#This Row],[account_length]] &lt;= 150, "101-150", "151+")))</f>
        <v>51-100</v>
      </c>
      <c r="Y1822" t="str">
        <f>IF(tbl_Customers[[#This Row],[total_intl_charge]] &lt;= 3, "Low Charges", "High Charges")</f>
        <v>Low Charges</v>
      </c>
      <c r="Z1822" t="str">
        <f>IF(tbl_Customers[[#This Row],[total_eve_calls]]&lt;=80,"Low Calls",
IF(tbl_Customers[[#This Row],[total_eve_calls]]&lt;=120,"Medium Calls","High Calls"))</f>
        <v>Medium Calls</v>
      </c>
      <c r="AA1822" t="str">
        <f>IF(tbl_Customers[[#This Row],[total_eve_charge]]&lt;=15,"Low Charges",
IF(tbl_Customers[[#This Row],[total_eve_charge]]&lt;=20,"Medium Charges","High Charges"))</f>
        <v>Medium Charges</v>
      </c>
      <c r="AB18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22" t="str">
        <f>IF(tbl_Customers[[#This Row],[number_vmail_messages]] = 0, "No Usage", IF(tbl_Customers[[#This Row],[number_vmail_messages]] &lt;= 20, "Low Usage", IF(tbl_Customers[[#This Row],[number_vmail_messages]] &lt;= 40, "Medium Usgae", "High Usage")))</f>
        <v>Medium Usgae</v>
      </c>
      <c r="AD1822" t="str">
        <f>IF(tbl_Customers[[#This Row],[total_day_minutes]]&lt;=150,"Low Usage", IF(tbl_Customers[[#This Row],[total_day_minutes]]&lt;=200,"Medium Usage", IF(tbl_Customers[[#This Row],[total_day_minutes]]&lt;=250,"High Usage","Very High Usage")))</f>
        <v>Low Usage</v>
      </c>
      <c r="AE1822" t="str">
        <f>IF(tbl_Customers[[#This Row],[total_intl_calls]]&lt;=5,"Low Calls", IF(tbl_Customers[[#This Row],[total_intl_calls]]&lt;=10, "Medium Calls", "High Calls"))</f>
        <v>Low Calls</v>
      </c>
      <c r="AF18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22" s="36" t="str">
        <f>IF(tbl_Customers[[#This Row],[Churn_Risk_Score]]&gt;=10,"High Risk", IF(tbl_Customers[[#This Row],[Churn_Risk_Score]]&gt;=5,"Medium Risk","Low Risk"))</f>
        <v>Low Risk</v>
      </c>
    </row>
    <row r="1823" spans="1:33" x14ac:dyDescent="0.35">
      <c r="A1823">
        <v>1822</v>
      </c>
      <c r="B1823" t="s">
        <v>35</v>
      </c>
      <c r="C1823">
        <v>100</v>
      </c>
      <c r="D1823" t="s">
        <v>21</v>
      </c>
      <c r="E1823" t="s">
        <v>22</v>
      </c>
      <c r="F1823" t="s">
        <v>22</v>
      </c>
      <c r="G1823">
        <v>0</v>
      </c>
      <c r="H1823">
        <v>96.5</v>
      </c>
      <c r="I1823">
        <v>86</v>
      </c>
      <c r="J1823">
        <v>16.41</v>
      </c>
      <c r="K1823">
        <v>210.2</v>
      </c>
      <c r="L1823">
        <v>133</v>
      </c>
      <c r="M1823">
        <v>17.87</v>
      </c>
      <c r="N1823">
        <v>146.4</v>
      </c>
      <c r="O1823">
        <v>106</v>
      </c>
      <c r="P1823">
        <v>6.59</v>
      </c>
      <c r="Q1823">
        <v>12.5</v>
      </c>
      <c r="R1823">
        <v>3</v>
      </c>
      <c r="S1823">
        <v>3.38</v>
      </c>
      <c r="T1823">
        <v>1</v>
      </c>
      <c r="U1823" t="s">
        <v>23</v>
      </c>
      <c r="V1823">
        <f>IF(tbl_Customers[[#This Row],[churn]] = "yes", 1, 0)</f>
        <v>1</v>
      </c>
      <c r="W1823" t="str">
        <f>IF(tbl_Customers[[#This Row],[number_customer_service_calls]] &lt;= 1, "0-1 Calls", IF(tbl_Customers[[#This Row],[number_customer_service_calls]] &lt;= 3, "2-3 Calls", IF(tbl_Customers[[#This Row],[number_customer_service_calls]] &lt;=5, "4-5 Calls", "6+ Calls")))</f>
        <v>0-1 Calls</v>
      </c>
      <c r="X1823" t="str">
        <f>IF(tbl_Customers[[#This Row],[account_length]] &lt;= 50, "0-50", IF(tbl_Customers[[#This Row],[account_length]] &lt;=100, "51-100", IF(tbl_Customers[[#This Row],[account_length]] &lt;= 150, "101-150", "151+")))</f>
        <v>51-100</v>
      </c>
      <c r="Y1823" t="str">
        <f>IF(tbl_Customers[[#This Row],[total_intl_charge]] &lt;= 3, "Low Charges", "High Charges")</f>
        <v>High Charges</v>
      </c>
      <c r="Z1823" t="str">
        <f>IF(tbl_Customers[[#This Row],[total_eve_calls]]&lt;=80,"Low Calls",
IF(tbl_Customers[[#This Row],[total_eve_calls]]&lt;=120,"Medium Calls","High Calls"))</f>
        <v>High Calls</v>
      </c>
      <c r="AA1823" t="str">
        <f>IF(tbl_Customers[[#This Row],[total_eve_charge]]&lt;=15,"Low Charges",
IF(tbl_Customers[[#This Row],[total_eve_charge]]&lt;=20,"Medium Charges","High Charges"))</f>
        <v>Medium Charges</v>
      </c>
      <c r="AB18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3" t="str">
        <f>IF(tbl_Customers[[#This Row],[number_vmail_messages]] = 0, "No Usage", IF(tbl_Customers[[#This Row],[number_vmail_messages]] &lt;= 20, "Low Usage", IF(tbl_Customers[[#This Row],[number_vmail_messages]] &lt;= 40, "Medium Usgae", "High Usage")))</f>
        <v>No Usage</v>
      </c>
      <c r="AD1823" t="str">
        <f>IF(tbl_Customers[[#This Row],[total_day_minutes]]&lt;=150,"Low Usage", IF(tbl_Customers[[#This Row],[total_day_minutes]]&lt;=200,"Medium Usage", IF(tbl_Customers[[#This Row],[total_day_minutes]]&lt;=250,"High Usage","Very High Usage")))</f>
        <v>Low Usage</v>
      </c>
      <c r="AE1823" t="str">
        <f>IF(tbl_Customers[[#This Row],[total_intl_calls]]&lt;=5,"Low Calls", IF(tbl_Customers[[#This Row],[total_intl_calls]]&lt;=10, "Medium Calls", "High Calls"))</f>
        <v>Low Calls</v>
      </c>
      <c r="AF18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3" s="36" t="str">
        <f>IF(tbl_Customers[[#This Row],[Churn_Risk_Score]]&gt;=10,"High Risk", IF(tbl_Customers[[#This Row],[Churn_Risk_Score]]&gt;=5,"Medium Risk","Low Risk"))</f>
        <v>Low Risk</v>
      </c>
    </row>
    <row r="1824" spans="1:33" x14ac:dyDescent="0.35">
      <c r="A1824">
        <v>1823</v>
      </c>
      <c r="B1824" t="s">
        <v>38</v>
      </c>
      <c r="C1824">
        <v>164</v>
      </c>
      <c r="D1824" t="s">
        <v>21</v>
      </c>
      <c r="E1824" t="s">
        <v>22</v>
      </c>
      <c r="F1824" t="s">
        <v>22</v>
      </c>
      <c r="G1824">
        <v>0</v>
      </c>
      <c r="H1824">
        <v>123.3</v>
      </c>
      <c r="I1824">
        <v>78</v>
      </c>
      <c r="J1824">
        <v>20.96</v>
      </c>
      <c r="K1824">
        <v>170</v>
      </c>
      <c r="L1824">
        <v>85</v>
      </c>
      <c r="M1824">
        <v>14.45</v>
      </c>
      <c r="N1824">
        <v>165.9</v>
      </c>
      <c r="O1824">
        <v>78</v>
      </c>
      <c r="P1824">
        <v>7.47</v>
      </c>
      <c r="Q1824">
        <v>12.7</v>
      </c>
      <c r="R1824">
        <v>2</v>
      </c>
      <c r="S1824">
        <v>3.43</v>
      </c>
      <c r="T1824">
        <v>1</v>
      </c>
      <c r="U1824" t="s">
        <v>22</v>
      </c>
      <c r="V1824">
        <f>IF(tbl_Customers[[#This Row],[churn]] = "yes", 1, 0)</f>
        <v>0</v>
      </c>
      <c r="W1824" t="str">
        <f>IF(tbl_Customers[[#This Row],[number_customer_service_calls]] &lt;= 1, "0-1 Calls", IF(tbl_Customers[[#This Row],[number_customer_service_calls]] &lt;= 3, "2-3 Calls", IF(tbl_Customers[[#This Row],[number_customer_service_calls]] &lt;=5, "4-5 Calls", "6+ Calls")))</f>
        <v>0-1 Calls</v>
      </c>
      <c r="X1824" t="str">
        <f>IF(tbl_Customers[[#This Row],[account_length]] &lt;= 50, "0-50", IF(tbl_Customers[[#This Row],[account_length]] &lt;=100, "51-100", IF(tbl_Customers[[#This Row],[account_length]] &lt;= 150, "101-150", "151+")))</f>
        <v>151+</v>
      </c>
      <c r="Y1824" t="str">
        <f>IF(tbl_Customers[[#This Row],[total_intl_charge]] &lt;= 3, "Low Charges", "High Charges")</f>
        <v>High Charges</v>
      </c>
      <c r="Z1824" t="str">
        <f>IF(tbl_Customers[[#This Row],[total_eve_calls]]&lt;=80,"Low Calls",
IF(tbl_Customers[[#This Row],[total_eve_calls]]&lt;=120,"Medium Calls","High Calls"))</f>
        <v>Medium Calls</v>
      </c>
      <c r="AA1824" t="str">
        <f>IF(tbl_Customers[[#This Row],[total_eve_charge]]&lt;=15,"Low Charges",
IF(tbl_Customers[[#This Row],[total_eve_charge]]&lt;=20,"Medium Charges","High Charges"))</f>
        <v>Low Charges</v>
      </c>
      <c r="AB18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4" t="str">
        <f>IF(tbl_Customers[[#This Row],[number_vmail_messages]] = 0, "No Usage", IF(tbl_Customers[[#This Row],[number_vmail_messages]] &lt;= 20, "Low Usage", IF(tbl_Customers[[#This Row],[number_vmail_messages]] &lt;= 40, "Medium Usgae", "High Usage")))</f>
        <v>No Usage</v>
      </c>
      <c r="AD1824" t="str">
        <f>IF(tbl_Customers[[#This Row],[total_day_minutes]]&lt;=150,"Low Usage", IF(tbl_Customers[[#This Row],[total_day_minutes]]&lt;=200,"Medium Usage", IF(tbl_Customers[[#This Row],[total_day_minutes]]&lt;=250,"High Usage","Very High Usage")))</f>
        <v>Low Usage</v>
      </c>
      <c r="AE1824" t="str">
        <f>IF(tbl_Customers[[#This Row],[total_intl_calls]]&lt;=5,"Low Calls", IF(tbl_Customers[[#This Row],[total_intl_calls]]&lt;=10, "Medium Calls", "High Calls"))</f>
        <v>Low Calls</v>
      </c>
      <c r="AF18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4" s="36" t="str">
        <f>IF(tbl_Customers[[#This Row],[Churn_Risk_Score]]&gt;=10,"High Risk", IF(tbl_Customers[[#This Row],[Churn_Risk_Score]]&gt;=5,"Medium Risk","Low Risk"))</f>
        <v>Low Risk</v>
      </c>
    </row>
    <row r="1825" spans="1:33" x14ac:dyDescent="0.35">
      <c r="A1825">
        <v>1824</v>
      </c>
      <c r="B1825" t="s">
        <v>61</v>
      </c>
      <c r="C1825">
        <v>105</v>
      </c>
      <c r="D1825" t="s">
        <v>21</v>
      </c>
      <c r="E1825" t="s">
        <v>22</v>
      </c>
      <c r="F1825" t="s">
        <v>22</v>
      </c>
      <c r="G1825">
        <v>0</v>
      </c>
      <c r="H1825">
        <v>193.7</v>
      </c>
      <c r="I1825">
        <v>108</v>
      </c>
      <c r="J1825">
        <v>32.93</v>
      </c>
      <c r="K1825">
        <v>183.2</v>
      </c>
      <c r="L1825">
        <v>124</v>
      </c>
      <c r="M1825">
        <v>15.57</v>
      </c>
      <c r="N1825">
        <v>293.7</v>
      </c>
      <c r="O1825">
        <v>72</v>
      </c>
      <c r="P1825">
        <v>13.22</v>
      </c>
      <c r="Q1825">
        <v>10.8</v>
      </c>
      <c r="R1825">
        <v>5</v>
      </c>
      <c r="S1825">
        <v>2.92</v>
      </c>
      <c r="T1825">
        <v>1</v>
      </c>
      <c r="U1825" t="s">
        <v>22</v>
      </c>
      <c r="V1825">
        <f>IF(tbl_Customers[[#This Row],[churn]] = "yes", 1, 0)</f>
        <v>0</v>
      </c>
      <c r="W1825" t="str">
        <f>IF(tbl_Customers[[#This Row],[number_customer_service_calls]] &lt;= 1, "0-1 Calls", IF(tbl_Customers[[#This Row],[number_customer_service_calls]] &lt;= 3, "2-3 Calls", IF(tbl_Customers[[#This Row],[number_customer_service_calls]] &lt;=5, "4-5 Calls", "6+ Calls")))</f>
        <v>0-1 Calls</v>
      </c>
      <c r="X1825" t="str">
        <f>IF(tbl_Customers[[#This Row],[account_length]] &lt;= 50, "0-50", IF(tbl_Customers[[#This Row],[account_length]] &lt;=100, "51-100", IF(tbl_Customers[[#This Row],[account_length]] &lt;= 150, "101-150", "151+")))</f>
        <v>101-150</v>
      </c>
      <c r="Y1825" t="str">
        <f>IF(tbl_Customers[[#This Row],[total_intl_charge]] &lt;= 3, "Low Charges", "High Charges")</f>
        <v>Low Charges</v>
      </c>
      <c r="Z1825" t="str">
        <f>IF(tbl_Customers[[#This Row],[total_eve_calls]]&lt;=80,"Low Calls",
IF(tbl_Customers[[#This Row],[total_eve_calls]]&lt;=120,"Medium Calls","High Calls"))</f>
        <v>High Calls</v>
      </c>
      <c r="AA1825" t="str">
        <f>IF(tbl_Customers[[#This Row],[total_eve_charge]]&lt;=15,"Low Charges",
IF(tbl_Customers[[#This Row],[total_eve_charge]]&lt;=20,"Medium Charges","High Charges"))</f>
        <v>Medium Charges</v>
      </c>
      <c r="AB18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5" t="str">
        <f>IF(tbl_Customers[[#This Row],[number_vmail_messages]] = 0, "No Usage", IF(tbl_Customers[[#This Row],[number_vmail_messages]] &lt;= 20, "Low Usage", IF(tbl_Customers[[#This Row],[number_vmail_messages]] &lt;= 40, "Medium Usgae", "High Usage")))</f>
        <v>No Usage</v>
      </c>
      <c r="AD1825" t="str">
        <f>IF(tbl_Customers[[#This Row],[total_day_minutes]]&lt;=150,"Low Usage", IF(tbl_Customers[[#This Row],[total_day_minutes]]&lt;=200,"Medium Usage", IF(tbl_Customers[[#This Row],[total_day_minutes]]&lt;=250,"High Usage","Very High Usage")))</f>
        <v>Medium Usage</v>
      </c>
      <c r="AE1825" t="str">
        <f>IF(tbl_Customers[[#This Row],[total_intl_calls]]&lt;=5,"Low Calls", IF(tbl_Customers[[#This Row],[total_intl_calls]]&lt;=10, "Medium Calls", "High Calls"))</f>
        <v>Low Calls</v>
      </c>
      <c r="AF18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25" s="36" t="str">
        <f>IF(tbl_Customers[[#This Row],[Churn_Risk_Score]]&gt;=10,"High Risk", IF(tbl_Customers[[#This Row],[Churn_Risk_Score]]&gt;=5,"Medium Risk","Low Risk"))</f>
        <v>Low Risk</v>
      </c>
    </row>
    <row r="1826" spans="1:33" x14ac:dyDescent="0.35">
      <c r="A1826">
        <v>1825</v>
      </c>
      <c r="B1826" t="s">
        <v>50</v>
      </c>
      <c r="C1826">
        <v>89</v>
      </c>
      <c r="D1826" t="s">
        <v>25</v>
      </c>
      <c r="E1826" t="s">
        <v>23</v>
      </c>
      <c r="F1826" t="s">
        <v>22</v>
      </c>
      <c r="G1826">
        <v>0</v>
      </c>
      <c r="H1826">
        <v>206.9</v>
      </c>
      <c r="I1826">
        <v>134</v>
      </c>
      <c r="J1826">
        <v>35.17</v>
      </c>
      <c r="K1826">
        <v>167.7</v>
      </c>
      <c r="L1826">
        <v>105</v>
      </c>
      <c r="M1826">
        <v>14.25</v>
      </c>
      <c r="N1826">
        <v>155.69999999999999</v>
      </c>
      <c r="O1826">
        <v>86</v>
      </c>
      <c r="P1826">
        <v>7.01</v>
      </c>
      <c r="Q1826">
        <v>10.9</v>
      </c>
      <c r="R1826">
        <v>4</v>
      </c>
      <c r="S1826">
        <v>2.94</v>
      </c>
      <c r="T1826">
        <v>0</v>
      </c>
      <c r="U1826" t="s">
        <v>22</v>
      </c>
      <c r="V1826">
        <f>IF(tbl_Customers[[#This Row],[churn]] = "yes", 1, 0)</f>
        <v>0</v>
      </c>
      <c r="W1826" t="str">
        <f>IF(tbl_Customers[[#This Row],[number_customer_service_calls]] &lt;= 1, "0-1 Calls", IF(tbl_Customers[[#This Row],[number_customer_service_calls]] &lt;= 3, "2-3 Calls", IF(tbl_Customers[[#This Row],[number_customer_service_calls]] &lt;=5, "4-5 Calls", "6+ Calls")))</f>
        <v>0-1 Calls</v>
      </c>
      <c r="X1826" t="str">
        <f>IF(tbl_Customers[[#This Row],[account_length]] &lt;= 50, "0-50", IF(tbl_Customers[[#This Row],[account_length]] &lt;=100, "51-100", IF(tbl_Customers[[#This Row],[account_length]] &lt;= 150, "101-150", "151+")))</f>
        <v>51-100</v>
      </c>
      <c r="Y1826" t="str">
        <f>IF(tbl_Customers[[#This Row],[total_intl_charge]] &lt;= 3, "Low Charges", "High Charges")</f>
        <v>Low Charges</v>
      </c>
      <c r="Z1826" t="str">
        <f>IF(tbl_Customers[[#This Row],[total_eve_calls]]&lt;=80,"Low Calls",
IF(tbl_Customers[[#This Row],[total_eve_calls]]&lt;=120,"Medium Calls","High Calls"))</f>
        <v>Medium Calls</v>
      </c>
      <c r="AA1826" t="str">
        <f>IF(tbl_Customers[[#This Row],[total_eve_charge]]&lt;=15,"Low Charges",
IF(tbl_Customers[[#This Row],[total_eve_charge]]&lt;=20,"Medium Charges","High Charges"))</f>
        <v>Low Charges</v>
      </c>
      <c r="AB18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6" t="str">
        <f>IF(tbl_Customers[[#This Row],[number_vmail_messages]] = 0, "No Usage", IF(tbl_Customers[[#This Row],[number_vmail_messages]] &lt;= 20, "Low Usage", IF(tbl_Customers[[#This Row],[number_vmail_messages]] &lt;= 40, "Medium Usgae", "High Usage")))</f>
        <v>No Usage</v>
      </c>
      <c r="AD1826" t="str">
        <f>IF(tbl_Customers[[#This Row],[total_day_minutes]]&lt;=150,"Low Usage", IF(tbl_Customers[[#This Row],[total_day_minutes]]&lt;=200,"Medium Usage", IF(tbl_Customers[[#This Row],[total_day_minutes]]&lt;=250,"High Usage","Very High Usage")))</f>
        <v>High Usage</v>
      </c>
      <c r="AE1826" t="str">
        <f>IF(tbl_Customers[[#This Row],[total_intl_calls]]&lt;=5,"Low Calls", IF(tbl_Customers[[#This Row],[total_intl_calls]]&lt;=10, "Medium Calls", "High Calls"))</f>
        <v>Low Calls</v>
      </c>
      <c r="AF18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6" s="36" t="str">
        <f>IF(tbl_Customers[[#This Row],[Churn_Risk_Score]]&gt;=10,"High Risk", IF(tbl_Customers[[#This Row],[Churn_Risk_Score]]&gt;=5,"Medium Risk","Low Risk"))</f>
        <v>Low Risk</v>
      </c>
    </row>
    <row r="1827" spans="1:33" x14ac:dyDescent="0.35">
      <c r="A1827">
        <v>1826</v>
      </c>
      <c r="B1827" t="s">
        <v>69</v>
      </c>
      <c r="C1827">
        <v>126</v>
      </c>
      <c r="D1827" t="s">
        <v>21</v>
      </c>
      <c r="E1827" t="s">
        <v>22</v>
      </c>
      <c r="F1827" t="s">
        <v>22</v>
      </c>
      <c r="G1827">
        <v>0</v>
      </c>
      <c r="H1827">
        <v>249.8</v>
      </c>
      <c r="I1827">
        <v>96</v>
      </c>
      <c r="J1827">
        <v>42.47</v>
      </c>
      <c r="K1827">
        <v>261.89999999999998</v>
      </c>
      <c r="L1827">
        <v>92</v>
      </c>
      <c r="M1827">
        <v>22.26</v>
      </c>
      <c r="N1827">
        <v>166.8</v>
      </c>
      <c r="O1827">
        <v>108</v>
      </c>
      <c r="P1827">
        <v>7.51</v>
      </c>
      <c r="Q1827">
        <v>12.7</v>
      </c>
      <c r="R1827">
        <v>4</v>
      </c>
      <c r="S1827">
        <v>3.43</v>
      </c>
      <c r="T1827">
        <v>3</v>
      </c>
      <c r="U1827" t="s">
        <v>23</v>
      </c>
      <c r="V1827">
        <f>IF(tbl_Customers[[#This Row],[churn]] = "yes", 1, 0)</f>
        <v>1</v>
      </c>
      <c r="W1827" t="str">
        <f>IF(tbl_Customers[[#This Row],[number_customer_service_calls]] &lt;= 1, "0-1 Calls", IF(tbl_Customers[[#This Row],[number_customer_service_calls]] &lt;= 3, "2-3 Calls", IF(tbl_Customers[[#This Row],[number_customer_service_calls]] &lt;=5, "4-5 Calls", "6+ Calls")))</f>
        <v>2-3 Calls</v>
      </c>
      <c r="X1827" t="str">
        <f>IF(tbl_Customers[[#This Row],[account_length]] &lt;= 50, "0-50", IF(tbl_Customers[[#This Row],[account_length]] &lt;=100, "51-100", IF(tbl_Customers[[#This Row],[account_length]] &lt;= 150, "101-150", "151+")))</f>
        <v>101-150</v>
      </c>
      <c r="Y1827" t="str">
        <f>IF(tbl_Customers[[#This Row],[total_intl_charge]] &lt;= 3, "Low Charges", "High Charges")</f>
        <v>High Charges</v>
      </c>
      <c r="Z1827" t="str">
        <f>IF(tbl_Customers[[#This Row],[total_eve_calls]]&lt;=80,"Low Calls",
IF(tbl_Customers[[#This Row],[total_eve_calls]]&lt;=120,"Medium Calls","High Calls"))</f>
        <v>Medium Calls</v>
      </c>
      <c r="AA1827" t="str">
        <f>IF(tbl_Customers[[#This Row],[total_eve_charge]]&lt;=15,"Low Charges",
IF(tbl_Customers[[#This Row],[total_eve_charge]]&lt;=20,"Medium Charges","High Charges"))</f>
        <v>High Charges</v>
      </c>
      <c r="AB18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27" t="str">
        <f>IF(tbl_Customers[[#This Row],[number_vmail_messages]] = 0, "No Usage", IF(tbl_Customers[[#This Row],[number_vmail_messages]] &lt;= 20, "Low Usage", IF(tbl_Customers[[#This Row],[number_vmail_messages]] &lt;= 40, "Medium Usgae", "High Usage")))</f>
        <v>No Usage</v>
      </c>
      <c r="AD1827" t="str">
        <f>IF(tbl_Customers[[#This Row],[total_day_minutes]]&lt;=150,"Low Usage", IF(tbl_Customers[[#This Row],[total_day_minutes]]&lt;=200,"Medium Usage", IF(tbl_Customers[[#This Row],[total_day_minutes]]&lt;=250,"High Usage","Very High Usage")))</f>
        <v>High Usage</v>
      </c>
      <c r="AE1827" t="str">
        <f>IF(tbl_Customers[[#This Row],[total_intl_calls]]&lt;=5,"Low Calls", IF(tbl_Customers[[#This Row],[total_intl_calls]]&lt;=10, "Medium Calls", "High Calls"))</f>
        <v>Low Calls</v>
      </c>
      <c r="AF18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7" s="36" t="str">
        <f>IF(tbl_Customers[[#This Row],[Churn_Risk_Score]]&gt;=10,"High Risk", IF(tbl_Customers[[#This Row],[Churn_Risk_Score]]&gt;=5,"Medium Risk","Low Risk"))</f>
        <v>Low Risk</v>
      </c>
    </row>
    <row r="1828" spans="1:33" x14ac:dyDescent="0.35">
      <c r="A1828">
        <v>1827</v>
      </c>
      <c r="B1828" t="s">
        <v>44</v>
      </c>
      <c r="C1828">
        <v>96</v>
      </c>
      <c r="D1828" t="s">
        <v>25</v>
      </c>
      <c r="E1828" t="s">
        <v>22</v>
      </c>
      <c r="F1828" t="s">
        <v>22</v>
      </c>
      <c r="G1828">
        <v>0</v>
      </c>
      <c r="H1828">
        <v>144</v>
      </c>
      <c r="I1828">
        <v>102</v>
      </c>
      <c r="J1828">
        <v>24.48</v>
      </c>
      <c r="K1828">
        <v>224.7</v>
      </c>
      <c r="L1828">
        <v>73</v>
      </c>
      <c r="M1828">
        <v>19.100000000000001</v>
      </c>
      <c r="N1828">
        <v>227.7</v>
      </c>
      <c r="O1828">
        <v>91</v>
      </c>
      <c r="P1828">
        <v>10.25</v>
      </c>
      <c r="Q1828">
        <v>10</v>
      </c>
      <c r="R1828">
        <v>7</v>
      </c>
      <c r="S1828">
        <v>2.7</v>
      </c>
      <c r="T1828">
        <v>1</v>
      </c>
      <c r="U1828" t="s">
        <v>22</v>
      </c>
      <c r="V1828">
        <f>IF(tbl_Customers[[#This Row],[churn]] = "yes", 1, 0)</f>
        <v>0</v>
      </c>
      <c r="W1828" t="str">
        <f>IF(tbl_Customers[[#This Row],[number_customer_service_calls]] &lt;= 1, "0-1 Calls", IF(tbl_Customers[[#This Row],[number_customer_service_calls]] &lt;= 3, "2-3 Calls", IF(tbl_Customers[[#This Row],[number_customer_service_calls]] &lt;=5, "4-5 Calls", "6+ Calls")))</f>
        <v>0-1 Calls</v>
      </c>
      <c r="X1828" t="str">
        <f>IF(tbl_Customers[[#This Row],[account_length]] &lt;= 50, "0-50", IF(tbl_Customers[[#This Row],[account_length]] &lt;=100, "51-100", IF(tbl_Customers[[#This Row],[account_length]] &lt;= 150, "101-150", "151+")))</f>
        <v>51-100</v>
      </c>
      <c r="Y1828" t="str">
        <f>IF(tbl_Customers[[#This Row],[total_intl_charge]] &lt;= 3, "Low Charges", "High Charges")</f>
        <v>Low Charges</v>
      </c>
      <c r="Z1828" t="str">
        <f>IF(tbl_Customers[[#This Row],[total_eve_calls]]&lt;=80,"Low Calls",
IF(tbl_Customers[[#This Row],[total_eve_calls]]&lt;=120,"Medium Calls","High Calls"))</f>
        <v>Low Calls</v>
      </c>
      <c r="AA1828" t="str">
        <f>IF(tbl_Customers[[#This Row],[total_eve_charge]]&lt;=15,"Low Charges",
IF(tbl_Customers[[#This Row],[total_eve_charge]]&lt;=20,"Medium Charges","High Charges"))</f>
        <v>Medium Charges</v>
      </c>
      <c r="AB18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28" t="str">
        <f>IF(tbl_Customers[[#This Row],[number_vmail_messages]] = 0, "No Usage", IF(tbl_Customers[[#This Row],[number_vmail_messages]] &lt;= 20, "Low Usage", IF(tbl_Customers[[#This Row],[number_vmail_messages]] &lt;= 40, "Medium Usgae", "High Usage")))</f>
        <v>No Usage</v>
      </c>
      <c r="AD1828" t="str">
        <f>IF(tbl_Customers[[#This Row],[total_day_minutes]]&lt;=150,"Low Usage", IF(tbl_Customers[[#This Row],[total_day_minutes]]&lt;=200,"Medium Usage", IF(tbl_Customers[[#This Row],[total_day_minutes]]&lt;=250,"High Usage","Very High Usage")))</f>
        <v>Low Usage</v>
      </c>
      <c r="AE1828" t="str">
        <f>IF(tbl_Customers[[#This Row],[total_intl_calls]]&lt;=5,"Low Calls", IF(tbl_Customers[[#This Row],[total_intl_calls]]&lt;=10, "Medium Calls", "High Calls"))</f>
        <v>Medium Calls</v>
      </c>
      <c r="AF18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28" s="36" t="str">
        <f>IF(tbl_Customers[[#This Row],[Churn_Risk_Score]]&gt;=10,"High Risk", IF(tbl_Customers[[#This Row],[Churn_Risk_Score]]&gt;=5,"Medium Risk","Low Risk"))</f>
        <v>Low Risk</v>
      </c>
    </row>
    <row r="1829" spans="1:33" x14ac:dyDescent="0.35">
      <c r="A1829">
        <v>1828</v>
      </c>
      <c r="B1829" t="s">
        <v>34</v>
      </c>
      <c r="C1829">
        <v>120</v>
      </c>
      <c r="D1829" t="s">
        <v>21</v>
      </c>
      <c r="E1829" t="s">
        <v>22</v>
      </c>
      <c r="F1829" t="s">
        <v>23</v>
      </c>
      <c r="G1829">
        <v>33</v>
      </c>
      <c r="H1829">
        <v>299.5</v>
      </c>
      <c r="I1829">
        <v>83</v>
      </c>
      <c r="J1829">
        <v>50.92</v>
      </c>
      <c r="K1829">
        <v>163.4</v>
      </c>
      <c r="L1829">
        <v>84</v>
      </c>
      <c r="M1829">
        <v>13.89</v>
      </c>
      <c r="N1829">
        <v>146.69999999999999</v>
      </c>
      <c r="O1829">
        <v>88</v>
      </c>
      <c r="P1829">
        <v>6.6</v>
      </c>
      <c r="Q1829">
        <v>11.6</v>
      </c>
      <c r="R1829">
        <v>5</v>
      </c>
      <c r="S1829">
        <v>3.13</v>
      </c>
      <c r="T1829">
        <v>0</v>
      </c>
      <c r="U1829" t="s">
        <v>22</v>
      </c>
      <c r="V1829">
        <f>IF(tbl_Customers[[#This Row],[churn]] = "yes", 1, 0)</f>
        <v>0</v>
      </c>
      <c r="W1829" t="str">
        <f>IF(tbl_Customers[[#This Row],[number_customer_service_calls]] &lt;= 1, "0-1 Calls", IF(tbl_Customers[[#This Row],[number_customer_service_calls]] &lt;= 3, "2-3 Calls", IF(tbl_Customers[[#This Row],[number_customer_service_calls]] &lt;=5, "4-5 Calls", "6+ Calls")))</f>
        <v>0-1 Calls</v>
      </c>
      <c r="X1829" t="str">
        <f>IF(tbl_Customers[[#This Row],[account_length]] &lt;= 50, "0-50", IF(tbl_Customers[[#This Row],[account_length]] &lt;=100, "51-100", IF(tbl_Customers[[#This Row],[account_length]] &lt;= 150, "101-150", "151+")))</f>
        <v>101-150</v>
      </c>
      <c r="Y1829" t="str">
        <f>IF(tbl_Customers[[#This Row],[total_intl_charge]] &lt;= 3, "Low Charges", "High Charges")</f>
        <v>High Charges</v>
      </c>
      <c r="Z1829" t="str">
        <f>IF(tbl_Customers[[#This Row],[total_eve_calls]]&lt;=80,"Low Calls",
IF(tbl_Customers[[#This Row],[total_eve_calls]]&lt;=120,"Medium Calls","High Calls"))</f>
        <v>Medium Calls</v>
      </c>
      <c r="AA1829" t="str">
        <f>IF(tbl_Customers[[#This Row],[total_eve_charge]]&lt;=15,"Low Charges",
IF(tbl_Customers[[#This Row],[total_eve_charge]]&lt;=20,"Medium Charges","High Charges"))</f>
        <v>Low Charges</v>
      </c>
      <c r="AB18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9" t="str">
        <f>IF(tbl_Customers[[#This Row],[number_vmail_messages]] = 0, "No Usage", IF(tbl_Customers[[#This Row],[number_vmail_messages]] &lt;= 20, "Low Usage", IF(tbl_Customers[[#This Row],[number_vmail_messages]] &lt;= 40, "Medium Usgae", "High Usage")))</f>
        <v>Medium Usgae</v>
      </c>
      <c r="AD1829" t="str">
        <f>IF(tbl_Customers[[#This Row],[total_day_minutes]]&lt;=150,"Low Usage", IF(tbl_Customers[[#This Row],[total_day_minutes]]&lt;=200,"Medium Usage", IF(tbl_Customers[[#This Row],[total_day_minutes]]&lt;=250,"High Usage","Very High Usage")))</f>
        <v>Very High Usage</v>
      </c>
      <c r="AE1829" t="str">
        <f>IF(tbl_Customers[[#This Row],[total_intl_calls]]&lt;=5,"Low Calls", IF(tbl_Customers[[#This Row],[total_intl_calls]]&lt;=10, "Medium Calls", "High Calls"))</f>
        <v>Low Calls</v>
      </c>
      <c r="AF18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829" s="36" t="str">
        <f>IF(tbl_Customers[[#This Row],[Churn_Risk_Score]]&gt;=10,"High Risk", IF(tbl_Customers[[#This Row],[Churn_Risk_Score]]&gt;=5,"Medium Risk","Low Risk"))</f>
        <v>Medium Risk</v>
      </c>
    </row>
    <row r="1830" spans="1:33" x14ac:dyDescent="0.35">
      <c r="A1830">
        <v>1829</v>
      </c>
      <c r="B1830" t="s">
        <v>43</v>
      </c>
      <c r="C1830">
        <v>212</v>
      </c>
      <c r="D1830" t="s">
        <v>21</v>
      </c>
      <c r="E1830" t="s">
        <v>22</v>
      </c>
      <c r="F1830" t="s">
        <v>22</v>
      </c>
      <c r="G1830">
        <v>0</v>
      </c>
      <c r="H1830">
        <v>226</v>
      </c>
      <c r="I1830">
        <v>127</v>
      </c>
      <c r="J1830">
        <v>38.42</v>
      </c>
      <c r="K1830">
        <v>304.60000000000002</v>
      </c>
      <c r="L1830">
        <v>83</v>
      </c>
      <c r="M1830">
        <v>25.89</v>
      </c>
      <c r="N1830">
        <v>181.2</v>
      </c>
      <c r="O1830">
        <v>132</v>
      </c>
      <c r="P1830">
        <v>8.15</v>
      </c>
      <c r="Q1830">
        <v>12.6</v>
      </c>
      <c r="R1830">
        <v>4</v>
      </c>
      <c r="S1830">
        <v>3.4</v>
      </c>
      <c r="T1830">
        <v>2</v>
      </c>
      <c r="U1830" t="s">
        <v>23</v>
      </c>
      <c r="V1830">
        <f>IF(tbl_Customers[[#This Row],[churn]] = "yes", 1, 0)</f>
        <v>1</v>
      </c>
      <c r="W1830" t="str">
        <f>IF(tbl_Customers[[#This Row],[number_customer_service_calls]] &lt;= 1, "0-1 Calls", IF(tbl_Customers[[#This Row],[number_customer_service_calls]] &lt;= 3, "2-3 Calls", IF(tbl_Customers[[#This Row],[number_customer_service_calls]] &lt;=5, "4-5 Calls", "6+ Calls")))</f>
        <v>2-3 Calls</v>
      </c>
      <c r="X1830" t="str">
        <f>IF(tbl_Customers[[#This Row],[account_length]] &lt;= 50, "0-50", IF(tbl_Customers[[#This Row],[account_length]] &lt;=100, "51-100", IF(tbl_Customers[[#This Row],[account_length]] &lt;= 150, "101-150", "151+")))</f>
        <v>151+</v>
      </c>
      <c r="Y1830" t="str">
        <f>IF(tbl_Customers[[#This Row],[total_intl_charge]] &lt;= 3, "Low Charges", "High Charges")</f>
        <v>High Charges</v>
      </c>
      <c r="Z1830" t="str">
        <f>IF(tbl_Customers[[#This Row],[total_eve_calls]]&lt;=80,"Low Calls",
IF(tbl_Customers[[#This Row],[total_eve_calls]]&lt;=120,"Medium Calls","High Calls"))</f>
        <v>Medium Calls</v>
      </c>
      <c r="AA1830" t="str">
        <f>IF(tbl_Customers[[#This Row],[total_eve_charge]]&lt;=15,"Low Charges",
IF(tbl_Customers[[#This Row],[total_eve_charge]]&lt;=20,"Medium Charges","High Charges"))</f>
        <v>High Charges</v>
      </c>
      <c r="AB18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0" t="str">
        <f>IF(tbl_Customers[[#This Row],[number_vmail_messages]] = 0, "No Usage", IF(tbl_Customers[[#This Row],[number_vmail_messages]] &lt;= 20, "Low Usage", IF(tbl_Customers[[#This Row],[number_vmail_messages]] &lt;= 40, "Medium Usgae", "High Usage")))</f>
        <v>No Usage</v>
      </c>
      <c r="AD1830" t="str">
        <f>IF(tbl_Customers[[#This Row],[total_day_minutes]]&lt;=150,"Low Usage", IF(tbl_Customers[[#This Row],[total_day_minutes]]&lt;=200,"Medium Usage", IF(tbl_Customers[[#This Row],[total_day_minutes]]&lt;=250,"High Usage","Very High Usage")))</f>
        <v>High Usage</v>
      </c>
      <c r="AE1830" t="str">
        <f>IF(tbl_Customers[[#This Row],[total_intl_calls]]&lt;=5,"Low Calls", IF(tbl_Customers[[#This Row],[total_intl_calls]]&lt;=10, "Medium Calls", "High Calls"))</f>
        <v>Low Calls</v>
      </c>
      <c r="AF18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30" s="36" t="str">
        <f>IF(tbl_Customers[[#This Row],[Churn_Risk_Score]]&gt;=10,"High Risk", IF(tbl_Customers[[#This Row],[Churn_Risk_Score]]&gt;=5,"Medium Risk","Low Risk"))</f>
        <v>Low Risk</v>
      </c>
    </row>
    <row r="1831" spans="1:33" x14ac:dyDescent="0.35">
      <c r="A1831">
        <v>1830</v>
      </c>
      <c r="B1831" t="s">
        <v>58</v>
      </c>
      <c r="C1831">
        <v>72</v>
      </c>
      <c r="D1831" t="s">
        <v>21</v>
      </c>
      <c r="E1831" t="s">
        <v>22</v>
      </c>
      <c r="F1831" t="s">
        <v>22</v>
      </c>
      <c r="G1831">
        <v>0</v>
      </c>
      <c r="H1831">
        <v>137.6</v>
      </c>
      <c r="I1831">
        <v>106</v>
      </c>
      <c r="J1831">
        <v>23.39</v>
      </c>
      <c r="K1831">
        <v>143.5</v>
      </c>
      <c r="L1831">
        <v>94</v>
      </c>
      <c r="M1831">
        <v>12.2</v>
      </c>
      <c r="N1831">
        <v>273.7</v>
      </c>
      <c r="O1831">
        <v>110</v>
      </c>
      <c r="P1831">
        <v>12.32</v>
      </c>
      <c r="Q1831">
        <v>9.6</v>
      </c>
      <c r="R1831">
        <v>6</v>
      </c>
      <c r="S1831">
        <v>2.59</v>
      </c>
      <c r="T1831">
        <v>2</v>
      </c>
      <c r="U1831" t="s">
        <v>22</v>
      </c>
      <c r="V1831">
        <f>IF(tbl_Customers[[#This Row],[churn]] = "yes", 1, 0)</f>
        <v>0</v>
      </c>
      <c r="W1831" t="str">
        <f>IF(tbl_Customers[[#This Row],[number_customer_service_calls]] &lt;= 1, "0-1 Calls", IF(tbl_Customers[[#This Row],[number_customer_service_calls]] &lt;= 3, "2-3 Calls", IF(tbl_Customers[[#This Row],[number_customer_service_calls]] &lt;=5, "4-5 Calls", "6+ Calls")))</f>
        <v>2-3 Calls</v>
      </c>
      <c r="X1831" t="str">
        <f>IF(tbl_Customers[[#This Row],[account_length]] &lt;= 50, "0-50", IF(tbl_Customers[[#This Row],[account_length]] &lt;=100, "51-100", IF(tbl_Customers[[#This Row],[account_length]] &lt;= 150, "101-150", "151+")))</f>
        <v>51-100</v>
      </c>
      <c r="Y1831" t="str">
        <f>IF(tbl_Customers[[#This Row],[total_intl_charge]] &lt;= 3, "Low Charges", "High Charges")</f>
        <v>Low Charges</v>
      </c>
      <c r="Z1831" t="str">
        <f>IF(tbl_Customers[[#This Row],[total_eve_calls]]&lt;=80,"Low Calls",
IF(tbl_Customers[[#This Row],[total_eve_calls]]&lt;=120,"Medium Calls","High Calls"))</f>
        <v>Medium Calls</v>
      </c>
      <c r="AA1831" t="str">
        <f>IF(tbl_Customers[[#This Row],[total_eve_charge]]&lt;=15,"Low Charges",
IF(tbl_Customers[[#This Row],[total_eve_charge]]&lt;=20,"Medium Charges","High Charges"))</f>
        <v>Low Charges</v>
      </c>
      <c r="AB18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31" t="str">
        <f>IF(tbl_Customers[[#This Row],[number_vmail_messages]] = 0, "No Usage", IF(tbl_Customers[[#This Row],[number_vmail_messages]] &lt;= 20, "Low Usage", IF(tbl_Customers[[#This Row],[number_vmail_messages]] &lt;= 40, "Medium Usgae", "High Usage")))</f>
        <v>No Usage</v>
      </c>
      <c r="AD1831" t="str">
        <f>IF(tbl_Customers[[#This Row],[total_day_minutes]]&lt;=150,"Low Usage", IF(tbl_Customers[[#This Row],[total_day_minutes]]&lt;=200,"Medium Usage", IF(tbl_Customers[[#This Row],[total_day_minutes]]&lt;=250,"High Usage","Very High Usage")))</f>
        <v>Low Usage</v>
      </c>
      <c r="AE1831" t="str">
        <f>IF(tbl_Customers[[#This Row],[total_intl_calls]]&lt;=5,"Low Calls", IF(tbl_Customers[[#This Row],[total_intl_calls]]&lt;=10, "Medium Calls", "High Calls"))</f>
        <v>Medium Calls</v>
      </c>
      <c r="AF18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31" s="36" t="str">
        <f>IF(tbl_Customers[[#This Row],[Churn_Risk_Score]]&gt;=10,"High Risk", IF(tbl_Customers[[#This Row],[Churn_Risk_Score]]&gt;=5,"Medium Risk","Low Risk"))</f>
        <v>Low Risk</v>
      </c>
    </row>
    <row r="1832" spans="1:33" x14ac:dyDescent="0.35">
      <c r="A1832">
        <v>1831</v>
      </c>
      <c r="B1832" t="s">
        <v>45</v>
      </c>
      <c r="C1832">
        <v>155</v>
      </c>
      <c r="D1832" t="s">
        <v>21</v>
      </c>
      <c r="E1832" t="s">
        <v>23</v>
      </c>
      <c r="F1832" t="s">
        <v>23</v>
      </c>
      <c r="G1832">
        <v>26</v>
      </c>
      <c r="H1832">
        <v>211.7</v>
      </c>
      <c r="I1832">
        <v>121</v>
      </c>
      <c r="J1832">
        <v>35.99</v>
      </c>
      <c r="K1832">
        <v>139.19999999999999</v>
      </c>
      <c r="L1832">
        <v>123</v>
      </c>
      <c r="M1832">
        <v>11.83</v>
      </c>
      <c r="N1832">
        <v>146.69999999999999</v>
      </c>
      <c r="O1832">
        <v>89</v>
      </c>
      <c r="P1832">
        <v>6.6</v>
      </c>
      <c r="Q1832">
        <v>11.1</v>
      </c>
      <c r="R1832">
        <v>3</v>
      </c>
      <c r="S1832">
        <v>3</v>
      </c>
      <c r="T1832">
        <v>1</v>
      </c>
      <c r="U1832" t="s">
        <v>22</v>
      </c>
      <c r="V1832">
        <f>IF(tbl_Customers[[#This Row],[churn]] = "yes", 1, 0)</f>
        <v>0</v>
      </c>
      <c r="W1832" t="str">
        <f>IF(tbl_Customers[[#This Row],[number_customer_service_calls]] &lt;= 1, "0-1 Calls", IF(tbl_Customers[[#This Row],[number_customer_service_calls]] &lt;= 3, "2-3 Calls", IF(tbl_Customers[[#This Row],[number_customer_service_calls]] &lt;=5, "4-5 Calls", "6+ Calls")))</f>
        <v>0-1 Calls</v>
      </c>
      <c r="X1832" t="str">
        <f>IF(tbl_Customers[[#This Row],[account_length]] &lt;= 50, "0-50", IF(tbl_Customers[[#This Row],[account_length]] &lt;=100, "51-100", IF(tbl_Customers[[#This Row],[account_length]] &lt;= 150, "101-150", "151+")))</f>
        <v>151+</v>
      </c>
      <c r="Y1832" t="str">
        <f>IF(tbl_Customers[[#This Row],[total_intl_charge]] &lt;= 3, "Low Charges", "High Charges")</f>
        <v>Low Charges</v>
      </c>
      <c r="Z1832" t="str">
        <f>IF(tbl_Customers[[#This Row],[total_eve_calls]]&lt;=80,"Low Calls",
IF(tbl_Customers[[#This Row],[total_eve_calls]]&lt;=120,"Medium Calls","High Calls"))</f>
        <v>High Calls</v>
      </c>
      <c r="AA1832" t="str">
        <f>IF(tbl_Customers[[#This Row],[total_eve_charge]]&lt;=15,"Low Charges",
IF(tbl_Customers[[#This Row],[total_eve_charge]]&lt;=20,"Medium Charges","High Charges"))</f>
        <v>Low Charges</v>
      </c>
      <c r="AB18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2" t="str">
        <f>IF(tbl_Customers[[#This Row],[number_vmail_messages]] = 0, "No Usage", IF(tbl_Customers[[#This Row],[number_vmail_messages]] &lt;= 20, "Low Usage", IF(tbl_Customers[[#This Row],[number_vmail_messages]] &lt;= 40, "Medium Usgae", "High Usage")))</f>
        <v>Medium Usgae</v>
      </c>
      <c r="AD1832" t="str">
        <f>IF(tbl_Customers[[#This Row],[total_day_minutes]]&lt;=150,"Low Usage", IF(tbl_Customers[[#This Row],[total_day_minutes]]&lt;=200,"Medium Usage", IF(tbl_Customers[[#This Row],[total_day_minutes]]&lt;=250,"High Usage","Very High Usage")))</f>
        <v>High Usage</v>
      </c>
      <c r="AE1832" t="str">
        <f>IF(tbl_Customers[[#This Row],[total_intl_calls]]&lt;=5,"Low Calls", IF(tbl_Customers[[#This Row],[total_intl_calls]]&lt;=10, "Medium Calls", "High Calls"))</f>
        <v>Low Calls</v>
      </c>
      <c r="AF18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32" s="36" t="str">
        <f>IF(tbl_Customers[[#This Row],[Churn_Risk_Score]]&gt;=10,"High Risk", IF(tbl_Customers[[#This Row],[Churn_Risk_Score]]&gt;=5,"Medium Risk","Low Risk"))</f>
        <v>Low Risk</v>
      </c>
    </row>
    <row r="1833" spans="1:33" x14ac:dyDescent="0.35">
      <c r="A1833">
        <v>1832</v>
      </c>
      <c r="B1833" t="s">
        <v>55</v>
      </c>
      <c r="C1833">
        <v>89</v>
      </c>
      <c r="D1833" t="s">
        <v>21</v>
      </c>
      <c r="E1833" t="s">
        <v>22</v>
      </c>
      <c r="F1833" t="s">
        <v>22</v>
      </c>
      <c r="G1833">
        <v>0</v>
      </c>
      <c r="H1833">
        <v>89.7</v>
      </c>
      <c r="I1833">
        <v>80</v>
      </c>
      <c r="J1833">
        <v>15.25</v>
      </c>
      <c r="K1833">
        <v>179.8</v>
      </c>
      <c r="L1833">
        <v>81</v>
      </c>
      <c r="M1833">
        <v>15.28</v>
      </c>
      <c r="N1833">
        <v>145.69999999999999</v>
      </c>
      <c r="O1833">
        <v>120</v>
      </c>
      <c r="P1833">
        <v>6.56</v>
      </c>
      <c r="Q1833">
        <v>9.5</v>
      </c>
      <c r="R1833">
        <v>4</v>
      </c>
      <c r="S1833">
        <v>2.57</v>
      </c>
      <c r="T1833">
        <v>2</v>
      </c>
      <c r="U1833" t="s">
        <v>22</v>
      </c>
      <c r="V1833">
        <f>IF(tbl_Customers[[#This Row],[churn]] = "yes", 1, 0)</f>
        <v>0</v>
      </c>
      <c r="W1833" t="str">
        <f>IF(tbl_Customers[[#This Row],[number_customer_service_calls]] &lt;= 1, "0-1 Calls", IF(tbl_Customers[[#This Row],[number_customer_service_calls]] &lt;= 3, "2-3 Calls", IF(tbl_Customers[[#This Row],[number_customer_service_calls]] &lt;=5, "4-5 Calls", "6+ Calls")))</f>
        <v>2-3 Calls</v>
      </c>
      <c r="X1833" t="str">
        <f>IF(tbl_Customers[[#This Row],[account_length]] &lt;= 50, "0-50", IF(tbl_Customers[[#This Row],[account_length]] &lt;=100, "51-100", IF(tbl_Customers[[#This Row],[account_length]] &lt;= 150, "101-150", "151+")))</f>
        <v>51-100</v>
      </c>
      <c r="Y1833" t="str">
        <f>IF(tbl_Customers[[#This Row],[total_intl_charge]] &lt;= 3, "Low Charges", "High Charges")</f>
        <v>Low Charges</v>
      </c>
      <c r="Z1833" t="str">
        <f>IF(tbl_Customers[[#This Row],[total_eve_calls]]&lt;=80,"Low Calls",
IF(tbl_Customers[[#This Row],[total_eve_calls]]&lt;=120,"Medium Calls","High Calls"))</f>
        <v>Medium Calls</v>
      </c>
      <c r="AA1833" t="str">
        <f>IF(tbl_Customers[[#This Row],[total_eve_charge]]&lt;=15,"Low Charges",
IF(tbl_Customers[[#This Row],[total_eve_charge]]&lt;=20,"Medium Charges","High Charges"))</f>
        <v>Medium Charges</v>
      </c>
      <c r="AB18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33" t="str">
        <f>IF(tbl_Customers[[#This Row],[number_vmail_messages]] = 0, "No Usage", IF(tbl_Customers[[#This Row],[number_vmail_messages]] &lt;= 20, "Low Usage", IF(tbl_Customers[[#This Row],[number_vmail_messages]] &lt;= 40, "Medium Usgae", "High Usage")))</f>
        <v>No Usage</v>
      </c>
      <c r="AD1833" t="str">
        <f>IF(tbl_Customers[[#This Row],[total_day_minutes]]&lt;=150,"Low Usage", IF(tbl_Customers[[#This Row],[total_day_minutes]]&lt;=200,"Medium Usage", IF(tbl_Customers[[#This Row],[total_day_minutes]]&lt;=250,"High Usage","Very High Usage")))</f>
        <v>Low Usage</v>
      </c>
      <c r="AE1833" t="str">
        <f>IF(tbl_Customers[[#This Row],[total_intl_calls]]&lt;=5,"Low Calls", IF(tbl_Customers[[#This Row],[total_intl_calls]]&lt;=10, "Medium Calls", "High Calls"))</f>
        <v>Low Calls</v>
      </c>
      <c r="AF18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33" s="36" t="str">
        <f>IF(tbl_Customers[[#This Row],[Churn_Risk_Score]]&gt;=10,"High Risk", IF(tbl_Customers[[#This Row],[Churn_Risk_Score]]&gt;=5,"Medium Risk","Low Risk"))</f>
        <v>Low Risk</v>
      </c>
    </row>
    <row r="1834" spans="1:33" x14ac:dyDescent="0.35">
      <c r="A1834">
        <v>1833</v>
      </c>
      <c r="B1834" t="s">
        <v>44</v>
      </c>
      <c r="C1834">
        <v>126</v>
      </c>
      <c r="D1834" t="s">
        <v>25</v>
      </c>
      <c r="E1834" t="s">
        <v>23</v>
      </c>
      <c r="F1834" t="s">
        <v>22</v>
      </c>
      <c r="G1834">
        <v>0</v>
      </c>
      <c r="H1834">
        <v>197.6</v>
      </c>
      <c r="I1834">
        <v>126</v>
      </c>
      <c r="J1834">
        <v>33.590000000000003</v>
      </c>
      <c r="K1834">
        <v>246.5</v>
      </c>
      <c r="L1834">
        <v>112</v>
      </c>
      <c r="M1834">
        <v>20.95</v>
      </c>
      <c r="N1834">
        <v>285.3</v>
      </c>
      <c r="O1834">
        <v>104</v>
      </c>
      <c r="P1834">
        <v>12.84</v>
      </c>
      <c r="Q1834">
        <v>12.5</v>
      </c>
      <c r="R1834">
        <v>8</v>
      </c>
      <c r="S1834">
        <v>3.38</v>
      </c>
      <c r="T1834">
        <v>2</v>
      </c>
      <c r="U1834" t="s">
        <v>22</v>
      </c>
      <c r="V1834">
        <f>IF(tbl_Customers[[#This Row],[churn]] = "yes", 1, 0)</f>
        <v>0</v>
      </c>
      <c r="W1834" t="str">
        <f>IF(tbl_Customers[[#This Row],[number_customer_service_calls]] &lt;= 1, "0-1 Calls", IF(tbl_Customers[[#This Row],[number_customer_service_calls]] &lt;= 3, "2-3 Calls", IF(tbl_Customers[[#This Row],[number_customer_service_calls]] &lt;=5, "4-5 Calls", "6+ Calls")))</f>
        <v>2-3 Calls</v>
      </c>
      <c r="X1834" t="str">
        <f>IF(tbl_Customers[[#This Row],[account_length]] &lt;= 50, "0-50", IF(tbl_Customers[[#This Row],[account_length]] &lt;=100, "51-100", IF(tbl_Customers[[#This Row],[account_length]] &lt;= 150, "101-150", "151+")))</f>
        <v>101-150</v>
      </c>
      <c r="Y1834" t="str">
        <f>IF(tbl_Customers[[#This Row],[total_intl_charge]] &lt;= 3, "Low Charges", "High Charges")</f>
        <v>High Charges</v>
      </c>
      <c r="Z1834" t="str">
        <f>IF(tbl_Customers[[#This Row],[total_eve_calls]]&lt;=80,"Low Calls",
IF(tbl_Customers[[#This Row],[total_eve_calls]]&lt;=120,"Medium Calls","High Calls"))</f>
        <v>Medium Calls</v>
      </c>
      <c r="AA1834" t="str">
        <f>IF(tbl_Customers[[#This Row],[total_eve_charge]]&lt;=15,"Low Charges",
IF(tbl_Customers[[#This Row],[total_eve_charge]]&lt;=20,"Medium Charges","High Charges"))</f>
        <v>High Charges</v>
      </c>
      <c r="AB18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4" t="str">
        <f>IF(tbl_Customers[[#This Row],[number_vmail_messages]] = 0, "No Usage", IF(tbl_Customers[[#This Row],[number_vmail_messages]] &lt;= 20, "Low Usage", IF(tbl_Customers[[#This Row],[number_vmail_messages]] &lt;= 40, "Medium Usgae", "High Usage")))</f>
        <v>No Usage</v>
      </c>
      <c r="AD1834" t="str">
        <f>IF(tbl_Customers[[#This Row],[total_day_minutes]]&lt;=150,"Low Usage", IF(tbl_Customers[[#This Row],[total_day_minutes]]&lt;=200,"Medium Usage", IF(tbl_Customers[[#This Row],[total_day_minutes]]&lt;=250,"High Usage","Very High Usage")))</f>
        <v>Medium Usage</v>
      </c>
      <c r="AE1834" t="str">
        <f>IF(tbl_Customers[[#This Row],[total_intl_calls]]&lt;=5,"Low Calls", IF(tbl_Customers[[#This Row],[total_intl_calls]]&lt;=10, "Medium Calls", "High Calls"))</f>
        <v>Medium Calls</v>
      </c>
      <c r="AF18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834" s="36" t="str">
        <f>IF(tbl_Customers[[#This Row],[Churn_Risk_Score]]&gt;=10,"High Risk", IF(tbl_Customers[[#This Row],[Churn_Risk_Score]]&gt;=5,"Medium Risk","Low Risk"))</f>
        <v>Medium Risk</v>
      </c>
    </row>
    <row r="1835" spans="1:33" x14ac:dyDescent="0.35">
      <c r="A1835">
        <v>1834</v>
      </c>
      <c r="B1835" t="s">
        <v>68</v>
      </c>
      <c r="C1835">
        <v>172</v>
      </c>
      <c r="D1835" t="s">
        <v>25</v>
      </c>
      <c r="E1835" t="s">
        <v>22</v>
      </c>
      <c r="F1835" t="s">
        <v>22</v>
      </c>
      <c r="G1835">
        <v>0</v>
      </c>
      <c r="H1835">
        <v>270</v>
      </c>
      <c r="I1835">
        <v>102</v>
      </c>
      <c r="J1835">
        <v>45.9</v>
      </c>
      <c r="K1835">
        <v>256.60000000000002</v>
      </c>
      <c r="L1835">
        <v>111</v>
      </c>
      <c r="M1835">
        <v>21.81</v>
      </c>
      <c r="N1835">
        <v>168.5</v>
      </c>
      <c r="O1835">
        <v>104</v>
      </c>
      <c r="P1835">
        <v>7.58</v>
      </c>
      <c r="Q1835">
        <v>12</v>
      </c>
      <c r="R1835">
        <v>5</v>
      </c>
      <c r="S1835">
        <v>3.24</v>
      </c>
      <c r="T1835">
        <v>2</v>
      </c>
      <c r="U1835" t="s">
        <v>23</v>
      </c>
      <c r="V1835">
        <f>IF(tbl_Customers[[#This Row],[churn]] = "yes", 1, 0)</f>
        <v>1</v>
      </c>
      <c r="W1835" t="str">
        <f>IF(tbl_Customers[[#This Row],[number_customer_service_calls]] &lt;= 1, "0-1 Calls", IF(tbl_Customers[[#This Row],[number_customer_service_calls]] &lt;= 3, "2-3 Calls", IF(tbl_Customers[[#This Row],[number_customer_service_calls]] &lt;=5, "4-5 Calls", "6+ Calls")))</f>
        <v>2-3 Calls</v>
      </c>
      <c r="X1835" t="str">
        <f>IF(tbl_Customers[[#This Row],[account_length]] &lt;= 50, "0-50", IF(tbl_Customers[[#This Row],[account_length]] &lt;=100, "51-100", IF(tbl_Customers[[#This Row],[account_length]] &lt;= 150, "101-150", "151+")))</f>
        <v>151+</v>
      </c>
      <c r="Y1835" t="str">
        <f>IF(tbl_Customers[[#This Row],[total_intl_charge]] &lt;= 3, "Low Charges", "High Charges")</f>
        <v>High Charges</v>
      </c>
      <c r="Z1835" t="str">
        <f>IF(tbl_Customers[[#This Row],[total_eve_calls]]&lt;=80,"Low Calls",
IF(tbl_Customers[[#This Row],[total_eve_calls]]&lt;=120,"Medium Calls","High Calls"))</f>
        <v>Medium Calls</v>
      </c>
      <c r="AA1835" t="str">
        <f>IF(tbl_Customers[[#This Row],[total_eve_charge]]&lt;=15,"Low Charges",
IF(tbl_Customers[[#This Row],[total_eve_charge]]&lt;=20,"Medium Charges","High Charges"))</f>
        <v>High Charges</v>
      </c>
      <c r="AB18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5" t="str">
        <f>IF(tbl_Customers[[#This Row],[number_vmail_messages]] = 0, "No Usage", IF(tbl_Customers[[#This Row],[number_vmail_messages]] &lt;= 20, "Low Usage", IF(tbl_Customers[[#This Row],[number_vmail_messages]] &lt;= 40, "Medium Usgae", "High Usage")))</f>
        <v>No Usage</v>
      </c>
      <c r="AD1835" t="str">
        <f>IF(tbl_Customers[[#This Row],[total_day_minutes]]&lt;=150,"Low Usage", IF(tbl_Customers[[#This Row],[total_day_minutes]]&lt;=200,"Medium Usage", IF(tbl_Customers[[#This Row],[total_day_minutes]]&lt;=250,"High Usage","Very High Usage")))</f>
        <v>Very High Usage</v>
      </c>
      <c r="AE1835" t="str">
        <f>IF(tbl_Customers[[#This Row],[total_intl_calls]]&lt;=5,"Low Calls", IF(tbl_Customers[[#This Row],[total_intl_calls]]&lt;=10, "Medium Calls", "High Calls"))</f>
        <v>Low Calls</v>
      </c>
      <c r="AF18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35" s="36" t="str">
        <f>IF(tbl_Customers[[#This Row],[Churn_Risk_Score]]&gt;=10,"High Risk", IF(tbl_Customers[[#This Row],[Churn_Risk_Score]]&gt;=5,"Medium Risk","Low Risk"))</f>
        <v>Medium Risk</v>
      </c>
    </row>
    <row r="1836" spans="1:33" x14ac:dyDescent="0.35">
      <c r="A1836">
        <v>1835</v>
      </c>
      <c r="B1836" t="s">
        <v>38</v>
      </c>
      <c r="C1836">
        <v>75</v>
      </c>
      <c r="D1836" t="s">
        <v>21</v>
      </c>
      <c r="E1836" t="s">
        <v>22</v>
      </c>
      <c r="F1836" t="s">
        <v>22</v>
      </c>
      <c r="G1836">
        <v>0</v>
      </c>
      <c r="H1836">
        <v>224.7</v>
      </c>
      <c r="I1836">
        <v>116</v>
      </c>
      <c r="J1836">
        <v>38.200000000000003</v>
      </c>
      <c r="K1836">
        <v>192</v>
      </c>
      <c r="L1836">
        <v>79</v>
      </c>
      <c r="M1836">
        <v>16.32</v>
      </c>
      <c r="N1836">
        <v>212.2</v>
      </c>
      <c r="O1836">
        <v>98</v>
      </c>
      <c r="P1836">
        <v>9.5500000000000007</v>
      </c>
      <c r="Q1836">
        <v>11.3</v>
      </c>
      <c r="R1836">
        <v>11</v>
      </c>
      <c r="S1836">
        <v>3.05</v>
      </c>
      <c r="T1836">
        <v>3</v>
      </c>
      <c r="U1836" t="s">
        <v>22</v>
      </c>
      <c r="V1836">
        <f>IF(tbl_Customers[[#This Row],[churn]] = "yes", 1, 0)</f>
        <v>0</v>
      </c>
      <c r="W1836" t="str">
        <f>IF(tbl_Customers[[#This Row],[number_customer_service_calls]] &lt;= 1, "0-1 Calls", IF(tbl_Customers[[#This Row],[number_customer_service_calls]] &lt;= 3, "2-3 Calls", IF(tbl_Customers[[#This Row],[number_customer_service_calls]] &lt;=5, "4-5 Calls", "6+ Calls")))</f>
        <v>2-3 Calls</v>
      </c>
      <c r="X1836" t="str">
        <f>IF(tbl_Customers[[#This Row],[account_length]] &lt;= 50, "0-50", IF(tbl_Customers[[#This Row],[account_length]] &lt;=100, "51-100", IF(tbl_Customers[[#This Row],[account_length]] &lt;= 150, "101-150", "151+")))</f>
        <v>51-100</v>
      </c>
      <c r="Y1836" t="str">
        <f>IF(tbl_Customers[[#This Row],[total_intl_charge]] &lt;= 3, "Low Charges", "High Charges")</f>
        <v>High Charges</v>
      </c>
      <c r="Z1836" t="str">
        <f>IF(tbl_Customers[[#This Row],[total_eve_calls]]&lt;=80,"Low Calls",
IF(tbl_Customers[[#This Row],[total_eve_calls]]&lt;=120,"Medium Calls","High Calls"))</f>
        <v>Low Calls</v>
      </c>
      <c r="AA1836" t="str">
        <f>IF(tbl_Customers[[#This Row],[total_eve_charge]]&lt;=15,"Low Charges",
IF(tbl_Customers[[#This Row],[total_eve_charge]]&lt;=20,"Medium Charges","High Charges"))</f>
        <v>Medium Charges</v>
      </c>
      <c r="AB18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6" t="str">
        <f>IF(tbl_Customers[[#This Row],[number_vmail_messages]] = 0, "No Usage", IF(tbl_Customers[[#This Row],[number_vmail_messages]] &lt;= 20, "Low Usage", IF(tbl_Customers[[#This Row],[number_vmail_messages]] &lt;= 40, "Medium Usgae", "High Usage")))</f>
        <v>No Usage</v>
      </c>
      <c r="AD1836" t="str">
        <f>IF(tbl_Customers[[#This Row],[total_day_minutes]]&lt;=150,"Low Usage", IF(tbl_Customers[[#This Row],[total_day_minutes]]&lt;=200,"Medium Usage", IF(tbl_Customers[[#This Row],[total_day_minutes]]&lt;=250,"High Usage","Very High Usage")))</f>
        <v>High Usage</v>
      </c>
      <c r="AE1836" t="str">
        <f>IF(tbl_Customers[[#This Row],[total_intl_calls]]&lt;=5,"Low Calls", IF(tbl_Customers[[#This Row],[total_intl_calls]]&lt;=10, "Medium Calls", "High Calls"))</f>
        <v>High Calls</v>
      </c>
      <c r="AF18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36" s="36" t="str">
        <f>IF(tbl_Customers[[#This Row],[Churn_Risk_Score]]&gt;=10,"High Risk", IF(tbl_Customers[[#This Row],[Churn_Risk_Score]]&gt;=5,"Medium Risk","Low Risk"))</f>
        <v>Low Risk</v>
      </c>
    </row>
    <row r="1837" spans="1:33" x14ac:dyDescent="0.35">
      <c r="A1837">
        <v>1836</v>
      </c>
      <c r="B1837" t="s">
        <v>51</v>
      </c>
      <c r="C1837">
        <v>143</v>
      </c>
      <c r="D1837" t="s">
        <v>28</v>
      </c>
      <c r="E1837" t="s">
        <v>22</v>
      </c>
      <c r="F1837" t="s">
        <v>22</v>
      </c>
      <c r="G1837">
        <v>0</v>
      </c>
      <c r="H1837">
        <v>194.3</v>
      </c>
      <c r="I1837">
        <v>99</v>
      </c>
      <c r="J1837">
        <v>33.03</v>
      </c>
      <c r="K1837">
        <v>123.6</v>
      </c>
      <c r="L1837">
        <v>133</v>
      </c>
      <c r="M1837">
        <v>10.51</v>
      </c>
      <c r="N1837">
        <v>229.5</v>
      </c>
      <c r="O1837">
        <v>99</v>
      </c>
      <c r="P1837">
        <v>10.33</v>
      </c>
      <c r="Q1837">
        <v>10.199999999999999</v>
      </c>
      <c r="R1837">
        <v>2</v>
      </c>
      <c r="S1837">
        <v>2.75</v>
      </c>
      <c r="T1837">
        <v>2</v>
      </c>
      <c r="U1837" t="s">
        <v>22</v>
      </c>
      <c r="V1837">
        <f>IF(tbl_Customers[[#This Row],[churn]] = "yes", 1, 0)</f>
        <v>0</v>
      </c>
      <c r="W1837" t="str">
        <f>IF(tbl_Customers[[#This Row],[number_customer_service_calls]] &lt;= 1, "0-1 Calls", IF(tbl_Customers[[#This Row],[number_customer_service_calls]] &lt;= 3, "2-3 Calls", IF(tbl_Customers[[#This Row],[number_customer_service_calls]] &lt;=5, "4-5 Calls", "6+ Calls")))</f>
        <v>2-3 Calls</v>
      </c>
      <c r="X1837" t="str">
        <f>IF(tbl_Customers[[#This Row],[account_length]] &lt;= 50, "0-50", IF(tbl_Customers[[#This Row],[account_length]] &lt;=100, "51-100", IF(tbl_Customers[[#This Row],[account_length]] &lt;= 150, "101-150", "151+")))</f>
        <v>101-150</v>
      </c>
      <c r="Y1837" t="str">
        <f>IF(tbl_Customers[[#This Row],[total_intl_charge]] &lt;= 3, "Low Charges", "High Charges")</f>
        <v>Low Charges</v>
      </c>
      <c r="Z1837" t="str">
        <f>IF(tbl_Customers[[#This Row],[total_eve_calls]]&lt;=80,"Low Calls",
IF(tbl_Customers[[#This Row],[total_eve_calls]]&lt;=120,"Medium Calls","High Calls"))</f>
        <v>High Calls</v>
      </c>
      <c r="AA1837" t="str">
        <f>IF(tbl_Customers[[#This Row],[total_eve_charge]]&lt;=15,"Low Charges",
IF(tbl_Customers[[#This Row],[total_eve_charge]]&lt;=20,"Medium Charges","High Charges"))</f>
        <v>Low Charges</v>
      </c>
      <c r="AB18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7" t="str">
        <f>IF(tbl_Customers[[#This Row],[number_vmail_messages]] = 0, "No Usage", IF(tbl_Customers[[#This Row],[number_vmail_messages]] &lt;= 20, "Low Usage", IF(tbl_Customers[[#This Row],[number_vmail_messages]] &lt;= 40, "Medium Usgae", "High Usage")))</f>
        <v>No Usage</v>
      </c>
      <c r="AD1837" t="str">
        <f>IF(tbl_Customers[[#This Row],[total_day_minutes]]&lt;=150,"Low Usage", IF(tbl_Customers[[#This Row],[total_day_minutes]]&lt;=200,"Medium Usage", IF(tbl_Customers[[#This Row],[total_day_minutes]]&lt;=250,"High Usage","Very High Usage")))</f>
        <v>Medium Usage</v>
      </c>
      <c r="AE1837" t="str">
        <f>IF(tbl_Customers[[#This Row],[total_intl_calls]]&lt;=5,"Low Calls", IF(tbl_Customers[[#This Row],[total_intl_calls]]&lt;=10, "Medium Calls", "High Calls"))</f>
        <v>Low Calls</v>
      </c>
      <c r="AF18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37" s="36" t="str">
        <f>IF(tbl_Customers[[#This Row],[Churn_Risk_Score]]&gt;=10,"High Risk", IF(tbl_Customers[[#This Row],[Churn_Risk_Score]]&gt;=5,"Medium Risk","Low Risk"))</f>
        <v>Low Risk</v>
      </c>
    </row>
    <row r="1838" spans="1:33" x14ac:dyDescent="0.35">
      <c r="A1838">
        <v>1837</v>
      </c>
      <c r="B1838" t="s">
        <v>40</v>
      </c>
      <c r="C1838">
        <v>166</v>
      </c>
      <c r="D1838" t="s">
        <v>28</v>
      </c>
      <c r="E1838" t="s">
        <v>23</v>
      </c>
      <c r="F1838" t="s">
        <v>22</v>
      </c>
      <c r="G1838">
        <v>0</v>
      </c>
      <c r="H1838">
        <v>47.7</v>
      </c>
      <c r="I1838">
        <v>89</v>
      </c>
      <c r="J1838">
        <v>8.11</v>
      </c>
      <c r="K1838">
        <v>264.39999999999998</v>
      </c>
      <c r="L1838">
        <v>95</v>
      </c>
      <c r="M1838">
        <v>22.47</v>
      </c>
      <c r="N1838">
        <v>235.2</v>
      </c>
      <c r="O1838">
        <v>97</v>
      </c>
      <c r="P1838">
        <v>10.58</v>
      </c>
      <c r="Q1838">
        <v>13.2</v>
      </c>
      <c r="R1838">
        <v>3</v>
      </c>
      <c r="S1838">
        <v>3.56</v>
      </c>
      <c r="T1838">
        <v>0</v>
      </c>
      <c r="U1838" t="s">
        <v>23</v>
      </c>
      <c r="V1838">
        <f>IF(tbl_Customers[[#This Row],[churn]] = "yes", 1, 0)</f>
        <v>1</v>
      </c>
      <c r="W1838" t="str">
        <f>IF(tbl_Customers[[#This Row],[number_customer_service_calls]] &lt;= 1, "0-1 Calls", IF(tbl_Customers[[#This Row],[number_customer_service_calls]] &lt;= 3, "2-3 Calls", IF(tbl_Customers[[#This Row],[number_customer_service_calls]] &lt;=5, "4-5 Calls", "6+ Calls")))</f>
        <v>0-1 Calls</v>
      </c>
      <c r="X1838" t="str">
        <f>IF(tbl_Customers[[#This Row],[account_length]] &lt;= 50, "0-50", IF(tbl_Customers[[#This Row],[account_length]] &lt;=100, "51-100", IF(tbl_Customers[[#This Row],[account_length]] &lt;= 150, "101-150", "151+")))</f>
        <v>151+</v>
      </c>
      <c r="Y1838" t="str">
        <f>IF(tbl_Customers[[#This Row],[total_intl_charge]] &lt;= 3, "Low Charges", "High Charges")</f>
        <v>High Charges</v>
      </c>
      <c r="Z1838" t="str">
        <f>IF(tbl_Customers[[#This Row],[total_eve_calls]]&lt;=80,"Low Calls",
IF(tbl_Customers[[#This Row],[total_eve_calls]]&lt;=120,"Medium Calls","High Calls"))</f>
        <v>Medium Calls</v>
      </c>
      <c r="AA1838" t="str">
        <f>IF(tbl_Customers[[#This Row],[total_eve_charge]]&lt;=15,"Low Charges",
IF(tbl_Customers[[#This Row],[total_eve_charge]]&lt;=20,"Medium Charges","High Charges"))</f>
        <v>High Charges</v>
      </c>
      <c r="AB18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8" t="str">
        <f>IF(tbl_Customers[[#This Row],[number_vmail_messages]] = 0, "No Usage", IF(tbl_Customers[[#This Row],[number_vmail_messages]] &lt;= 20, "Low Usage", IF(tbl_Customers[[#This Row],[number_vmail_messages]] &lt;= 40, "Medium Usgae", "High Usage")))</f>
        <v>No Usage</v>
      </c>
      <c r="AD1838" t="str">
        <f>IF(tbl_Customers[[#This Row],[total_day_minutes]]&lt;=150,"Low Usage", IF(tbl_Customers[[#This Row],[total_day_minutes]]&lt;=200,"Medium Usage", IF(tbl_Customers[[#This Row],[total_day_minutes]]&lt;=250,"High Usage","Very High Usage")))</f>
        <v>Low Usage</v>
      </c>
      <c r="AE1838" t="str">
        <f>IF(tbl_Customers[[#This Row],[total_intl_calls]]&lt;=5,"Low Calls", IF(tbl_Customers[[#This Row],[total_intl_calls]]&lt;=10, "Medium Calls", "High Calls"))</f>
        <v>Low Calls</v>
      </c>
      <c r="AF18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838" s="36" t="str">
        <f>IF(tbl_Customers[[#This Row],[Churn_Risk_Score]]&gt;=10,"High Risk", IF(tbl_Customers[[#This Row],[Churn_Risk_Score]]&gt;=5,"Medium Risk","Low Risk"))</f>
        <v>Medium Risk</v>
      </c>
    </row>
    <row r="1839" spans="1:33" x14ac:dyDescent="0.35">
      <c r="A1839">
        <v>1838</v>
      </c>
      <c r="B1839" t="s">
        <v>70</v>
      </c>
      <c r="C1839">
        <v>132</v>
      </c>
      <c r="D1839" t="s">
        <v>21</v>
      </c>
      <c r="E1839" t="s">
        <v>22</v>
      </c>
      <c r="F1839" t="s">
        <v>22</v>
      </c>
      <c r="G1839">
        <v>0</v>
      </c>
      <c r="H1839">
        <v>190.1</v>
      </c>
      <c r="I1839">
        <v>105</v>
      </c>
      <c r="J1839">
        <v>32.32</v>
      </c>
      <c r="K1839">
        <v>182.2</v>
      </c>
      <c r="L1839">
        <v>116</v>
      </c>
      <c r="M1839">
        <v>15.49</v>
      </c>
      <c r="N1839">
        <v>279.8</v>
      </c>
      <c r="O1839">
        <v>105</v>
      </c>
      <c r="P1839">
        <v>12.59</v>
      </c>
      <c r="Q1839">
        <v>13</v>
      </c>
      <c r="R1839">
        <v>2</v>
      </c>
      <c r="S1839">
        <v>3.51</v>
      </c>
      <c r="T1839">
        <v>1</v>
      </c>
      <c r="U1839" t="s">
        <v>22</v>
      </c>
      <c r="V1839">
        <f>IF(tbl_Customers[[#This Row],[churn]] = "yes", 1, 0)</f>
        <v>0</v>
      </c>
      <c r="W1839" t="str">
        <f>IF(tbl_Customers[[#This Row],[number_customer_service_calls]] &lt;= 1, "0-1 Calls", IF(tbl_Customers[[#This Row],[number_customer_service_calls]] &lt;= 3, "2-3 Calls", IF(tbl_Customers[[#This Row],[number_customer_service_calls]] &lt;=5, "4-5 Calls", "6+ Calls")))</f>
        <v>0-1 Calls</v>
      </c>
      <c r="X1839" t="str">
        <f>IF(tbl_Customers[[#This Row],[account_length]] &lt;= 50, "0-50", IF(tbl_Customers[[#This Row],[account_length]] &lt;=100, "51-100", IF(tbl_Customers[[#This Row],[account_length]] &lt;= 150, "101-150", "151+")))</f>
        <v>101-150</v>
      </c>
      <c r="Y1839" t="str">
        <f>IF(tbl_Customers[[#This Row],[total_intl_charge]] &lt;= 3, "Low Charges", "High Charges")</f>
        <v>High Charges</v>
      </c>
      <c r="Z1839" t="str">
        <f>IF(tbl_Customers[[#This Row],[total_eve_calls]]&lt;=80,"Low Calls",
IF(tbl_Customers[[#This Row],[total_eve_calls]]&lt;=120,"Medium Calls","High Calls"))</f>
        <v>Medium Calls</v>
      </c>
      <c r="AA1839" t="str">
        <f>IF(tbl_Customers[[#This Row],[total_eve_charge]]&lt;=15,"Low Charges",
IF(tbl_Customers[[#This Row],[total_eve_charge]]&lt;=20,"Medium Charges","High Charges"))</f>
        <v>Medium Charges</v>
      </c>
      <c r="AB18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9" t="str">
        <f>IF(tbl_Customers[[#This Row],[number_vmail_messages]] = 0, "No Usage", IF(tbl_Customers[[#This Row],[number_vmail_messages]] &lt;= 20, "Low Usage", IF(tbl_Customers[[#This Row],[number_vmail_messages]] &lt;= 40, "Medium Usgae", "High Usage")))</f>
        <v>No Usage</v>
      </c>
      <c r="AD1839" t="str">
        <f>IF(tbl_Customers[[#This Row],[total_day_minutes]]&lt;=150,"Low Usage", IF(tbl_Customers[[#This Row],[total_day_minutes]]&lt;=200,"Medium Usage", IF(tbl_Customers[[#This Row],[total_day_minutes]]&lt;=250,"High Usage","Very High Usage")))</f>
        <v>Medium Usage</v>
      </c>
      <c r="AE1839" t="str">
        <f>IF(tbl_Customers[[#This Row],[total_intl_calls]]&lt;=5,"Low Calls", IF(tbl_Customers[[#This Row],[total_intl_calls]]&lt;=10, "Medium Calls", "High Calls"))</f>
        <v>Low Calls</v>
      </c>
      <c r="AF18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39" s="36" t="str">
        <f>IF(tbl_Customers[[#This Row],[Churn_Risk_Score]]&gt;=10,"High Risk", IF(tbl_Customers[[#This Row],[Churn_Risk_Score]]&gt;=5,"Medium Risk","Low Risk"))</f>
        <v>Low Risk</v>
      </c>
    </row>
    <row r="1840" spans="1:33" x14ac:dyDescent="0.35">
      <c r="A1840">
        <v>1839</v>
      </c>
      <c r="B1840" t="s">
        <v>62</v>
      </c>
      <c r="C1840">
        <v>94</v>
      </c>
      <c r="D1840" t="s">
        <v>25</v>
      </c>
      <c r="E1840" t="s">
        <v>23</v>
      </c>
      <c r="F1840" t="s">
        <v>22</v>
      </c>
      <c r="G1840">
        <v>0</v>
      </c>
      <c r="H1840">
        <v>89.5</v>
      </c>
      <c r="I1840">
        <v>94</v>
      </c>
      <c r="J1840">
        <v>15.22</v>
      </c>
      <c r="K1840">
        <v>339.9</v>
      </c>
      <c r="L1840">
        <v>106</v>
      </c>
      <c r="M1840">
        <v>28.89</v>
      </c>
      <c r="N1840">
        <v>172.9</v>
      </c>
      <c r="O1840">
        <v>76</v>
      </c>
      <c r="P1840">
        <v>7.78</v>
      </c>
      <c r="Q1840">
        <v>7.9</v>
      </c>
      <c r="R1840">
        <v>1</v>
      </c>
      <c r="S1840">
        <v>2.13</v>
      </c>
      <c r="T1840">
        <v>1</v>
      </c>
      <c r="U1840" t="s">
        <v>23</v>
      </c>
      <c r="V1840">
        <f>IF(tbl_Customers[[#This Row],[churn]] = "yes", 1, 0)</f>
        <v>1</v>
      </c>
      <c r="W1840" t="str">
        <f>IF(tbl_Customers[[#This Row],[number_customer_service_calls]] &lt;= 1, "0-1 Calls", IF(tbl_Customers[[#This Row],[number_customer_service_calls]] &lt;= 3, "2-3 Calls", IF(tbl_Customers[[#This Row],[number_customer_service_calls]] &lt;=5, "4-5 Calls", "6+ Calls")))</f>
        <v>0-1 Calls</v>
      </c>
      <c r="X1840" t="str">
        <f>IF(tbl_Customers[[#This Row],[account_length]] &lt;= 50, "0-50", IF(tbl_Customers[[#This Row],[account_length]] &lt;=100, "51-100", IF(tbl_Customers[[#This Row],[account_length]] &lt;= 150, "101-150", "151+")))</f>
        <v>51-100</v>
      </c>
      <c r="Y1840" t="str">
        <f>IF(tbl_Customers[[#This Row],[total_intl_charge]] &lt;= 3, "Low Charges", "High Charges")</f>
        <v>Low Charges</v>
      </c>
      <c r="Z1840" t="str">
        <f>IF(tbl_Customers[[#This Row],[total_eve_calls]]&lt;=80,"Low Calls",
IF(tbl_Customers[[#This Row],[total_eve_calls]]&lt;=120,"Medium Calls","High Calls"))</f>
        <v>Medium Calls</v>
      </c>
      <c r="AA1840" t="str">
        <f>IF(tbl_Customers[[#This Row],[total_eve_charge]]&lt;=15,"Low Charges",
IF(tbl_Customers[[#This Row],[total_eve_charge]]&lt;=20,"Medium Charges","High Charges"))</f>
        <v>High Charges</v>
      </c>
      <c r="AB18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0" t="str">
        <f>IF(tbl_Customers[[#This Row],[number_vmail_messages]] = 0, "No Usage", IF(tbl_Customers[[#This Row],[number_vmail_messages]] &lt;= 20, "Low Usage", IF(tbl_Customers[[#This Row],[number_vmail_messages]] &lt;= 40, "Medium Usgae", "High Usage")))</f>
        <v>No Usage</v>
      </c>
      <c r="AD1840" t="str">
        <f>IF(tbl_Customers[[#This Row],[total_day_minutes]]&lt;=150,"Low Usage", IF(tbl_Customers[[#This Row],[total_day_minutes]]&lt;=200,"Medium Usage", IF(tbl_Customers[[#This Row],[total_day_minutes]]&lt;=250,"High Usage","Very High Usage")))</f>
        <v>Low Usage</v>
      </c>
      <c r="AE1840" t="str">
        <f>IF(tbl_Customers[[#This Row],[total_intl_calls]]&lt;=5,"Low Calls", IF(tbl_Customers[[#This Row],[total_intl_calls]]&lt;=10, "Medium Calls", "High Calls"))</f>
        <v>Low Calls</v>
      </c>
      <c r="AF18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40" s="36" t="str">
        <f>IF(tbl_Customers[[#This Row],[Churn_Risk_Score]]&gt;=10,"High Risk", IF(tbl_Customers[[#This Row],[Churn_Risk_Score]]&gt;=5,"Medium Risk","Low Risk"))</f>
        <v>Low Risk</v>
      </c>
    </row>
    <row r="1841" spans="1:33" x14ac:dyDescent="0.35">
      <c r="A1841">
        <v>1840</v>
      </c>
      <c r="B1841" t="s">
        <v>36</v>
      </c>
      <c r="C1841">
        <v>99</v>
      </c>
      <c r="D1841" t="s">
        <v>21</v>
      </c>
      <c r="E1841" t="s">
        <v>22</v>
      </c>
      <c r="F1841" t="s">
        <v>22</v>
      </c>
      <c r="G1841">
        <v>0</v>
      </c>
      <c r="H1841">
        <v>182.6</v>
      </c>
      <c r="I1841">
        <v>83</v>
      </c>
      <c r="J1841">
        <v>31.04</v>
      </c>
      <c r="K1841">
        <v>154.5</v>
      </c>
      <c r="L1841">
        <v>111</v>
      </c>
      <c r="M1841">
        <v>13.13</v>
      </c>
      <c r="N1841">
        <v>196</v>
      </c>
      <c r="O1841">
        <v>57</v>
      </c>
      <c r="P1841">
        <v>8.82</v>
      </c>
      <c r="Q1841">
        <v>12.1</v>
      </c>
      <c r="R1841">
        <v>5</v>
      </c>
      <c r="S1841">
        <v>3.27</v>
      </c>
      <c r="T1841">
        <v>0</v>
      </c>
      <c r="U1841" t="s">
        <v>22</v>
      </c>
      <c r="V1841">
        <f>IF(tbl_Customers[[#This Row],[churn]] = "yes", 1, 0)</f>
        <v>0</v>
      </c>
      <c r="W1841" t="str">
        <f>IF(tbl_Customers[[#This Row],[number_customer_service_calls]] &lt;= 1, "0-1 Calls", IF(tbl_Customers[[#This Row],[number_customer_service_calls]] &lt;= 3, "2-3 Calls", IF(tbl_Customers[[#This Row],[number_customer_service_calls]] &lt;=5, "4-5 Calls", "6+ Calls")))</f>
        <v>0-1 Calls</v>
      </c>
      <c r="X1841" t="str">
        <f>IF(tbl_Customers[[#This Row],[account_length]] &lt;= 50, "0-50", IF(tbl_Customers[[#This Row],[account_length]] &lt;=100, "51-100", IF(tbl_Customers[[#This Row],[account_length]] &lt;= 150, "101-150", "151+")))</f>
        <v>51-100</v>
      </c>
      <c r="Y1841" t="str">
        <f>IF(tbl_Customers[[#This Row],[total_intl_charge]] &lt;= 3, "Low Charges", "High Charges")</f>
        <v>High Charges</v>
      </c>
      <c r="Z1841" t="str">
        <f>IF(tbl_Customers[[#This Row],[total_eve_calls]]&lt;=80,"Low Calls",
IF(tbl_Customers[[#This Row],[total_eve_calls]]&lt;=120,"Medium Calls","High Calls"))</f>
        <v>Medium Calls</v>
      </c>
      <c r="AA1841" t="str">
        <f>IF(tbl_Customers[[#This Row],[total_eve_charge]]&lt;=15,"Low Charges",
IF(tbl_Customers[[#This Row],[total_eve_charge]]&lt;=20,"Medium Charges","High Charges"))</f>
        <v>Low Charges</v>
      </c>
      <c r="AB18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1" t="str">
        <f>IF(tbl_Customers[[#This Row],[number_vmail_messages]] = 0, "No Usage", IF(tbl_Customers[[#This Row],[number_vmail_messages]] &lt;= 20, "Low Usage", IF(tbl_Customers[[#This Row],[number_vmail_messages]] &lt;= 40, "Medium Usgae", "High Usage")))</f>
        <v>No Usage</v>
      </c>
      <c r="AD1841" t="str">
        <f>IF(tbl_Customers[[#This Row],[total_day_minutes]]&lt;=150,"Low Usage", IF(tbl_Customers[[#This Row],[total_day_minutes]]&lt;=200,"Medium Usage", IF(tbl_Customers[[#This Row],[total_day_minutes]]&lt;=250,"High Usage","Very High Usage")))</f>
        <v>Medium Usage</v>
      </c>
      <c r="AE1841" t="str">
        <f>IF(tbl_Customers[[#This Row],[total_intl_calls]]&lt;=5,"Low Calls", IF(tbl_Customers[[#This Row],[total_intl_calls]]&lt;=10, "Medium Calls", "High Calls"))</f>
        <v>Low Calls</v>
      </c>
      <c r="AF18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41" s="36" t="str">
        <f>IF(tbl_Customers[[#This Row],[Churn_Risk_Score]]&gt;=10,"High Risk", IF(tbl_Customers[[#This Row],[Churn_Risk_Score]]&gt;=5,"Medium Risk","Low Risk"))</f>
        <v>Low Risk</v>
      </c>
    </row>
    <row r="1842" spans="1:33" x14ac:dyDescent="0.35">
      <c r="A1842">
        <v>1841</v>
      </c>
      <c r="B1842" t="s">
        <v>38</v>
      </c>
      <c r="C1842">
        <v>136</v>
      </c>
      <c r="D1842" t="s">
        <v>21</v>
      </c>
      <c r="E1842" t="s">
        <v>22</v>
      </c>
      <c r="F1842" t="s">
        <v>23</v>
      </c>
      <c r="G1842">
        <v>35</v>
      </c>
      <c r="H1842">
        <v>205.5</v>
      </c>
      <c r="I1842">
        <v>86</v>
      </c>
      <c r="J1842">
        <v>34.94</v>
      </c>
      <c r="K1842">
        <v>298.5</v>
      </c>
      <c r="L1842">
        <v>119</v>
      </c>
      <c r="M1842">
        <v>25.37</v>
      </c>
      <c r="N1842">
        <v>214.2</v>
      </c>
      <c r="O1842">
        <v>104</v>
      </c>
      <c r="P1842">
        <v>9.64</v>
      </c>
      <c r="Q1842">
        <v>6.9</v>
      </c>
      <c r="R1842">
        <v>4</v>
      </c>
      <c r="S1842">
        <v>1.86</v>
      </c>
      <c r="T1842">
        <v>1</v>
      </c>
      <c r="U1842" t="s">
        <v>22</v>
      </c>
      <c r="V1842">
        <f>IF(tbl_Customers[[#This Row],[churn]] = "yes", 1, 0)</f>
        <v>0</v>
      </c>
      <c r="W1842" t="str">
        <f>IF(tbl_Customers[[#This Row],[number_customer_service_calls]] &lt;= 1, "0-1 Calls", IF(tbl_Customers[[#This Row],[number_customer_service_calls]] &lt;= 3, "2-3 Calls", IF(tbl_Customers[[#This Row],[number_customer_service_calls]] &lt;=5, "4-5 Calls", "6+ Calls")))</f>
        <v>0-1 Calls</v>
      </c>
      <c r="X1842" t="str">
        <f>IF(tbl_Customers[[#This Row],[account_length]] &lt;= 50, "0-50", IF(tbl_Customers[[#This Row],[account_length]] &lt;=100, "51-100", IF(tbl_Customers[[#This Row],[account_length]] &lt;= 150, "101-150", "151+")))</f>
        <v>101-150</v>
      </c>
      <c r="Y1842" t="str">
        <f>IF(tbl_Customers[[#This Row],[total_intl_charge]] &lt;= 3, "Low Charges", "High Charges")</f>
        <v>Low Charges</v>
      </c>
      <c r="Z1842" t="str">
        <f>IF(tbl_Customers[[#This Row],[total_eve_calls]]&lt;=80,"Low Calls",
IF(tbl_Customers[[#This Row],[total_eve_calls]]&lt;=120,"Medium Calls","High Calls"))</f>
        <v>Medium Calls</v>
      </c>
      <c r="AA1842" t="str">
        <f>IF(tbl_Customers[[#This Row],[total_eve_charge]]&lt;=15,"Low Charges",
IF(tbl_Customers[[#This Row],[total_eve_charge]]&lt;=20,"Medium Charges","High Charges"))</f>
        <v>High Charges</v>
      </c>
      <c r="AB18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2" t="str">
        <f>IF(tbl_Customers[[#This Row],[number_vmail_messages]] = 0, "No Usage", IF(tbl_Customers[[#This Row],[number_vmail_messages]] &lt;= 20, "Low Usage", IF(tbl_Customers[[#This Row],[number_vmail_messages]] &lt;= 40, "Medium Usgae", "High Usage")))</f>
        <v>Medium Usgae</v>
      </c>
      <c r="AD1842" t="str">
        <f>IF(tbl_Customers[[#This Row],[total_day_minutes]]&lt;=150,"Low Usage", IF(tbl_Customers[[#This Row],[total_day_minutes]]&lt;=200,"Medium Usage", IF(tbl_Customers[[#This Row],[total_day_minutes]]&lt;=250,"High Usage","Very High Usage")))</f>
        <v>High Usage</v>
      </c>
      <c r="AE1842" t="str">
        <f>IF(tbl_Customers[[#This Row],[total_intl_calls]]&lt;=5,"Low Calls", IF(tbl_Customers[[#This Row],[total_intl_calls]]&lt;=10, "Medium Calls", "High Calls"))</f>
        <v>Low Calls</v>
      </c>
      <c r="AF18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42" s="36" t="str">
        <f>IF(tbl_Customers[[#This Row],[Churn_Risk_Score]]&gt;=10,"High Risk", IF(tbl_Customers[[#This Row],[Churn_Risk_Score]]&gt;=5,"Medium Risk","Low Risk"))</f>
        <v>Low Risk</v>
      </c>
    </row>
    <row r="1843" spans="1:33" x14ac:dyDescent="0.35">
      <c r="A1843">
        <v>1842</v>
      </c>
      <c r="B1843" t="s">
        <v>70</v>
      </c>
      <c r="C1843">
        <v>119</v>
      </c>
      <c r="D1843" t="s">
        <v>21</v>
      </c>
      <c r="E1843" t="s">
        <v>22</v>
      </c>
      <c r="F1843" t="s">
        <v>22</v>
      </c>
      <c r="G1843">
        <v>0</v>
      </c>
      <c r="H1843">
        <v>231.5</v>
      </c>
      <c r="I1843">
        <v>82</v>
      </c>
      <c r="J1843">
        <v>39.36</v>
      </c>
      <c r="K1843">
        <v>266.89999999999998</v>
      </c>
      <c r="L1843">
        <v>97</v>
      </c>
      <c r="M1843">
        <v>22.69</v>
      </c>
      <c r="N1843">
        <v>211</v>
      </c>
      <c r="O1843">
        <v>118</v>
      </c>
      <c r="P1843">
        <v>9.49</v>
      </c>
      <c r="Q1843">
        <v>7.4</v>
      </c>
      <c r="R1843">
        <v>10</v>
      </c>
      <c r="S1843">
        <v>2</v>
      </c>
      <c r="T1843">
        <v>1</v>
      </c>
      <c r="U1843" t="s">
        <v>22</v>
      </c>
      <c r="V1843">
        <f>IF(tbl_Customers[[#This Row],[churn]] = "yes", 1, 0)</f>
        <v>0</v>
      </c>
      <c r="W1843" t="str">
        <f>IF(tbl_Customers[[#This Row],[number_customer_service_calls]] &lt;= 1, "0-1 Calls", IF(tbl_Customers[[#This Row],[number_customer_service_calls]] &lt;= 3, "2-3 Calls", IF(tbl_Customers[[#This Row],[number_customer_service_calls]] &lt;=5, "4-5 Calls", "6+ Calls")))</f>
        <v>0-1 Calls</v>
      </c>
      <c r="X1843" t="str">
        <f>IF(tbl_Customers[[#This Row],[account_length]] &lt;= 50, "0-50", IF(tbl_Customers[[#This Row],[account_length]] &lt;=100, "51-100", IF(tbl_Customers[[#This Row],[account_length]] &lt;= 150, "101-150", "151+")))</f>
        <v>101-150</v>
      </c>
      <c r="Y1843" t="str">
        <f>IF(tbl_Customers[[#This Row],[total_intl_charge]] &lt;= 3, "Low Charges", "High Charges")</f>
        <v>Low Charges</v>
      </c>
      <c r="Z1843" t="str">
        <f>IF(tbl_Customers[[#This Row],[total_eve_calls]]&lt;=80,"Low Calls",
IF(tbl_Customers[[#This Row],[total_eve_calls]]&lt;=120,"Medium Calls","High Calls"))</f>
        <v>Medium Calls</v>
      </c>
      <c r="AA1843" t="str">
        <f>IF(tbl_Customers[[#This Row],[total_eve_charge]]&lt;=15,"Low Charges",
IF(tbl_Customers[[#This Row],[total_eve_charge]]&lt;=20,"Medium Charges","High Charges"))</f>
        <v>High Charges</v>
      </c>
      <c r="AB18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3" t="str">
        <f>IF(tbl_Customers[[#This Row],[number_vmail_messages]] = 0, "No Usage", IF(tbl_Customers[[#This Row],[number_vmail_messages]] &lt;= 20, "Low Usage", IF(tbl_Customers[[#This Row],[number_vmail_messages]] &lt;= 40, "Medium Usgae", "High Usage")))</f>
        <v>No Usage</v>
      </c>
      <c r="AD1843" t="str">
        <f>IF(tbl_Customers[[#This Row],[total_day_minutes]]&lt;=150,"Low Usage", IF(tbl_Customers[[#This Row],[total_day_minutes]]&lt;=200,"Medium Usage", IF(tbl_Customers[[#This Row],[total_day_minutes]]&lt;=250,"High Usage","Very High Usage")))</f>
        <v>High Usage</v>
      </c>
      <c r="AE1843" t="str">
        <f>IF(tbl_Customers[[#This Row],[total_intl_calls]]&lt;=5,"Low Calls", IF(tbl_Customers[[#This Row],[total_intl_calls]]&lt;=10, "Medium Calls", "High Calls"))</f>
        <v>Medium Calls</v>
      </c>
      <c r="AF18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3" s="36" t="str">
        <f>IF(tbl_Customers[[#This Row],[Churn_Risk_Score]]&gt;=10,"High Risk", IF(tbl_Customers[[#This Row],[Churn_Risk_Score]]&gt;=5,"Medium Risk","Low Risk"))</f>
        <v>Low Risk</v>
      </c>
    </row>
    <row r="1844" spans="1:33" x14ac:dyDescent="0.35">
      <c r="A1844">
        <v>1843</v>
      </c>
      <c r="B1844" t="s">
        <v>58</v>
      </c>
      <c r="C1844">
        <v>115</v>
      </c>
      <c r="D1844" t="s">
        <v>28</v>
      </c>
      <c r="E1844" t="s">
        <v>23</v>
      </c>
      <c r="F1844" t="s">
        <v>22</v>
      </c>
      <c r="G1844">
        <v>0</v>
      </c>
      <c r="H1844">
        <v>251.3</v>
      </c>
      <c r="I1844">
        <v>69</v>
      </c>
      <c r="J1844">
        <v>42.72</v>
      </c>
      <c r="K1844">
        <v>252.5</v>
      </c>
      <c r="L1844">
        <v>96</v>
      </c>
      <c r="M1844">
        <v>21.46</v>
      </c>
      <c r="N1844">
        <v>118.3</v>
      </c>
      <c r="O1844">
        <v>112</v>
      </c>
      <c r="P1844">
        <v>5.32</v>
      </c>
      <c r="Q1844">
        <v>9.9</v>
      </c>
      <c r="R1844">
        <v>1</v>
      </c>
      <c r="S1844">
        <v>2.67</v>
      </c>
      <c r="T1844">
        <v>3</v>
      </c>
      <c r="U1844" t="s">
        <v>23</v>
      </c>
      <c r="V1844">
        <f>IF(tbl_Customers[[#This Row],[churn]] = "yes", 1, 0)</f>
        <v>1</v>
      </c>
      <c r="W1844" t="str">
        <f>IF(tbl_Customers[[#This Row],[number_customer_service_calls]] &lt;= 1, "0-1 Calls", IF(tbl_Customers[[#This Row],[number_customer_service_calls]] &lt;= 3, "2-3 Calls", IF(tbl_Customers[[#This Row],[number_customer_service_calls]] &lt;=5, "4-5 Calls", "6+ Calls")))</f>
        <v>2-3 Calls</v>
      </c>
      <c r="X1844" t="str">
        <f>IF(tbl_Customers[[#This Row],[account_length]] &lt;= 50, "0-50", IF(tbl_Customers[[#This Row],[account_length]] &lt;=100, "51-100", IF(tbl_Customers[[#This Row],[account_length]] &lt;= 150, "101-150", "151+")))</f>
        <v>101-150</v>
      </c>
      <c r="Y1844" t="str">
        <f>IF(tbl_Customers[[#This Row],[total_intl_charge]] &lt;= 3, "Low Charges", "High Charges")</f>
        <v>Low Charges</v>
      </c>
      <c r="Z1844" t="str">
        <f>IF(tbl_Customers[[#This Row],[total_eve_calls]]&lt;=80,"Low Calls",
IF(tbl_Customers[[#This Row],[total_eve_calls]]&lt;=120,"Medium Calls","High Calls"))</f>
        <v>Medium Calls</v>
      </c>
      <c r="AA1844" t="str">
        <f>IF(tbl_Customers[[#This Row],[total_eve_charge]]&lt;=15,"Low Charges",
IF(tbl_Customers[[#This Row],[total_eve_charge]]&lt;=20,"Medium Charges","High Charges"))</f>
        <v>High Charges</v>
      </c>
      <c r="AB18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4" t="str">
        <f>IF(tbl_Customers[[#This Row],[number_vmail_messages]] = 0, "No Usage", IF(tbl_Customers[[#This Row],[number_vmail_messages]] &lt;= 20, "Low Usage", IF(tbl_Customers[[#This Row],[number_vmail_messages]] &lt;= 40, "Medium Usgae", "High Usage")))</f>
        <v>No Usage</v>
      </c>
      <c r="AD1844" t="str">
        <f>IF(tbl_Customers[[#This Row],[total_day_minutes]]&lt;=150,"Low Usage", IF(tbl_Customers[[#This Row],[total_day_minutes]]&lt;=200,"Medium Usage", IF(tbl_Customers[[#This Row],[total_day_minutes]]&lt;=250,"High Usage","Very High Usage")))</f>
        <v>Very High Usage</v>
      </c>
      <c r="AE1844" t="str">
        <f>IF(tbl_Customers[[#This Row],[total_intl_calls]]&lt;=5,"Low Calls", IF(tbl_Customers[[#This Row],[total_intl_calls]]&lt;=10, "Medium Calls", "High Calls"))</f>
        <v>Low Calls</v>
      </c>
      <c r="AF18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44" s="36" t="str">
        <f>IF(tbl_Customers[[#This Row],[Churn_Risk_Score]]&gt;=10,"High Risk", IF(tbl_Customers[[#This Row],[Churn_Risk_Score]]&gt;=5,"Medium Risk","Low Risk"))</f>
        <v>Medium Risk</v>
      </c>
    </row>
    <row r="1845" spans="1:33" x14ac:dyDescent="0.35">
      <c r="A1845">
        <v>1844</v>
      </c>
      <c r="B1845" t="s">
        <v>29</v>
      </c>
      <c r="C1845">
        <v>160</v>
      </c>
      <c r="D1845" t="s">
        <v>21</v>
      </c>
      <c r="E1845" t="s">
        <v>22</v>
      </c>
      <c r="F1845" t="s">
        <v>22</v>
      </c>
      <c r="G1845">
        <v>0</v>
      </c>
      <c r="H1845">
        <v>171.2</v>
      </c>
      <c r="I1845">
        <v>103</v>
      </c>
      <c r="J1845">
        <v>29.1</v>
      </c>
      <c r="K1845">
        <v>243.5</v>
      </c>
      <c r="L1845">
        <v>121</v>
      </c>
      <c r="M1845">
        <v>20.7</v>
      </c>
      <c r="N1845">
        <v>178.2</v>
      </c>
      <c r="O1845">
        <v>92</v>
      </c>
      <c r="P1845">
        <v>8.02</v>
      </c>
      <c r="Q1845">
        <v>13</v>
      </c>
      <c r="R1845">
        <v>3</v>
      </c>
      <c r="S1845">
        <v>3.51</v>
      </c>
      <c r="T1845">
        <v>2</v>
      </c>
      <c r="U1845" t="s">
        <v>22</v>
      </c>
      <c r="V1845">
        <f>IF(tbl_Customers[[#This Row],[churn]] = "yes", 1, 0)</f>
        <v>0</v>
      </c>
      <c r="W1845" t="str">
        <f>IF(tbl_Customers[[#This Row],[number_customer_service_calls]] &lt;= 1, "0-1 Calls", IF(tbl_Customers[[#This Row],[number_customer_service_calls]] &lt;= 3, "2-3 Calls", IF(tbl_Customers[[#This Row],[number_customer_service_calls]] &lt;=5, "4-5 Calls", "6+ Calls")))</f>
        <v>2-3 Calls</v>
      </c>
      <c r="X1845" t="str">
        <f>IF(tbl_Customers[[#This Row],[account_length]] &lt;= 50, "0-50", IF(tbl_Customers[[#This Row],[account_length]] &lt;=100, "51-100", IF(tbl_Customers[[#This Row],[account_length]] &lt;= 150, "101-150", "151+")))</f>
        <v>151+</v>
      </c>
      <c r="Y1845" t="str">
        <f>IF(tbl_Customers[[#This Row],[total_intl_charge]] &lt;= 3, "Low Charges", "High Charges")</f>
        <v>High Charges</v>
      </c>
      <c r="Z1845" t="str">
        <f>IF(tbl_Customers[[#This Row],[total_eve_calls]]&lt;=80,"Low Calls",
IF(tbl_Customers[[#This Row],[total_eve_calls]]&lt;=120,"Medium Calls","High Calls"))</f>
        <v>High Calls</v>
      </c>
      <c r="AA1845" t="str">
        <f>IF(tbl_Customers[[#This Row],[total_eve_charge]]&lt;=15,"Low Charges",
IF(tbl_Customers[[#This Row],[total_eve_charge]]&lt;=20,"Medium Charges","High Charges"))</f>
        <v>High Charges</v>
      </c>
      <c r="AB18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5" t="str">
        <f>IF(tbl_Customers[[#This Row],[number_vmail_messages]] = 0, "No Usage", IF(tbl_Customers[[#This Row],[number_vmail_messages]] &lt;= 20, "Low Usage", IF(tbl_Customers[[#This Row],[number_vmail_messages]] &lt;= 40, "Medium Usgae", "High Usage")))</f>
        <v>No Usage</v>
      </c>
      <c r="AD1845" t="str">
        <f>IF(tbl_Customers[[#This Row],[total_day_minutes]]&lt;=150,"Low Usage", IF(tbl_Customers[[#This Row],[total_day_minutes]]&lt;=200,"Medium Usage", IF(tbl_Customers[[#This Row],[total_day_minutes]]&lt;=250,"High Usage","Very High Usage")))</f>
        <v>Medium Usage</v>
      </c>
      <c r="AE1845" t="str">
        <f>IF(tbl_Customers[[#This Row],[total_intl_calls]]&lt;=5,"Low Calls", IF(tbl_Customers[[#This Row],[total_intl_calls]]&lt;=10, "Medium Calls", "High Calls"))</f>
        <v>Low Calls</v>
      </c>
      <c r="AF18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45" s="36" t="str">
        <f>IF(tbl_Customers[[#This Row],[Churn_Risk_Score]]&gt;=10,"High Risk", IF(tbl_Customers[[#This Row],[Churn_Risk_Score]]&gt;=5,"Medium Risk","Low Risk"))</f>
        <v>Low Risk</v>
      </c>
    </row>
    <row r="1846" spans="1:33" x14ac:dyDescent="0.35">
      <c r="A1846">
        <v>1845</v>
      </c>
      <c r="B1846" t="s">
        <v>56</v>
      </c>
      <c r="C1846">
        <v>120</v>
      </c>
      <c r="D1846" t="s">
        <v>28</v>
      </c>
      <c r="E1846" t="s">
        <v>22</v>
      </c>
      <c r="F1846" t="s">
        <v>22</v>
      </c>
      <c r="G1846">
        <v>0</v>
      </c>
      <c r="H1846">
        <v>134.80000000000001</v>
      </c>
      <c r="I1846">
        <v>94</v>
      </c>
      <c r="J1846">
        <v>22.92</v>
      </c>
      <c r="K1846">
        <v>204.1</v>
      </c>
      <c r="L1846">
        <v>106</v>
      </c>
      <c r="M1846">
        <v>17.350000000000001</v>
      </c>
      <c r="N1846">
        <v>238.4</v>
      </c>
      <c r="O1846">
        <v>109</v>
      </c>
      <c r="P1846">
        <v>10.73</v>
      </c>
      <c r="Q1846">
        <v>6.7</v>
      </c>
      <c r="R1846">
        <v>8</v>
      </c>
      <c r="S1846">
        <v>1.81</v>
      </c>
      <c r="T1846">
        <v>1</v>
      </c>
      <c r="U1846" t="s">
        <v>22</v>
      </c>
      <c r="V1846">
        <f>IF(tbl_Customers[[#This Row],[churn]] = "yes", 1, 0)</f>
        <v>0</v>
      </c>
      <c r="W1846" t="str">
        <f>IF(tbl_Customers[[#This Row],[number_customer_service_calls]] &lt;= 1, "0-1 Calls", IF(tbl_Customers[[#This Row],[number_customer_service_calls]] &lt;= 3, "2-3 Calls", IF(tbl_Customers[[#This Row],[number_customer_service_calls]] &lt;=5, "4-5 Calls", "6+ Calls")))</f>
        <v>0-1 Calls</v>
      </c>
      <c r="X1846" t="str">
        <f>IF(tbl_Customers[[#This Row],[account_length]] &lt;= 50, "0-50", IF(tbl_Customers[[#This Row],[account_length]] &lt;=100, "51-100", IF(tbl_Customers[[#This Row],[account_length]] &lt;= 150, "101-150", "151+")))</f>
        <v>101-150</v>
      </c>
      <c r="Y1846" t="str">
        <f>IF(tbl_Customers[[#This Row],[total_intl_charge]] &lt;= 3, "Low Charges", "High Charges")</f>
        <v>Low Charges</v>
      </c>
      <c r="Z1846" t="str">
        <f>IF(tbl_Customers[[#This Row],[total_eve_calls]]&lt;=80,"Low Calls",
IF(tbl_Customers[[#This Row],[total_eve_calls]]&lt;=120,"Medium Calls","High Calls"))</f>
        <v>Medium Calls</v>
      </c>
      <c r="AA1846" t="str">
        <f>IF(tbl_Customers[[#This Row],[total_eve_charge]]&lt;=15,"Low Charges",
IF(tbl_Customers[[#This Row],[total_eve_charge]]&lt;=20,"Medium Charges","High Charges"))</f>
        <v>Medium Charges</v>
      </c>
      <c r="AB18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6" t="str">
        <f>IF(tbl_Customers[[#This Row],[number_vmail_messages]] = 0, "No Usage", IF(tbl_Customers[[#This Row],[number_vmail_messages]] &lt;= 20, "Low Usage", IF(tbl_Customers[[#This Row],[number_vmail_messages]] &lt;= 40, "Medium Usgae", "High Usage")))</f>
        <v>No Usage</v>
      </c>
      <c r="AD1846" t="str">
        <f>IF(tbl_Customers[[#This Row],[total_day_minutes]]&lt;=150,"Low Usage", IF(tbl_Customers[[#This Row],[total_day_minutes]]&lt;=200,"Medium Usage", IF(tbl_Customers[[#This Row],[total_day_minutes]]&lt;=250,"High Usage","Very High Usage")))</f>
        <v>Low Usage</v>
      </c>
      <c r="AE1846" t="str">
        <f>IF(tbl_Customers[[#This Row],[total_intl_calls]]&lt;=5,"Low Calls", IF(tbl_Customers[[#This Row],[total_intl_calls]]&lt;=10, "Medium Calls", "High Calls"))</f>
        <v>Medium Calls</v>
      </c>
      <c r="AF18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6" s="36" t="str">
        <f>IF(tbl_Customers[[#This Row],[Churn_Risk_Score]]&gt;=10,"High Risk", IF(tbl_Customers[[#This Row],[Churn_Risk_Score]]&gt;=5,"Medium Risk","Low Risk"))</f>
        <v>Low Risk</v>
      </c>
    </row>
    <row r="1847" spans="1:33" x14ac:dyDescent="0.35">
      <c r="A1847">
        <v>1846</v>
      </c>
      <c r="B1847" t="s">
        <v>31</v>
      </c>
      <c r="C1847">
        <v>173</v>
      </c>
      <c r="D1847" t="s">
        <v>21</v>
      </c>
      <c r="E1847" t="s">
        <v>22</v>
      </c>
      <c r="F1847" t="s">
        <v>22</v>
      </c>
      <c r="G1847">
        <v>0</v>
      </c>
      <c r="H1847">
        <v>191.4</v>
      </c>
      <c r="I1847">
        <v>114</v>
      </c>
      <c r="J1847">
        <v>32.54</v>
      </c>
      <c r="K1847">
        <v>168.5</v>
      </c>
      <c r="L1847">
        <v>138</v>
      </c>
      <c r="M1847">
        <v>14.32</v>
      </c>
      <c r="N1847">
        <v>109.3</v>
      </c>
      <c r="O1847">
        <v>99</v>
      </c>
      <c r="P1847">
        <v>4.92</v>
      </c>
      <c r="Q1847">
        <v>10.3</v>
      </c>
      <c r="R1847">
        <v>3</v>
      </c>
      <c r="S1847">
        <v>2.78</v>
      </c>
      <c r="T1847">
        <v>1</v>
      </c>
      <c r="U1847" t="s">
        <v>22</v>
      </c>
      <c r="V1847">
        <f>IF(tbl_Customers[[#This Row],[churn]] = "yes", 1, 0)</f>
        <v>0</v>
      </c>
      <c r="W1847" t="str">
        <f>IF(tbl_Customers[[#This Row],[number_customer_service_calls]] &lt;= 1, "0-1 Calls", IF(tbl_Customers[[#This Row],[number_customer_service_calls]] &lt;= 3, "2-3 Calls", IF(tbl_Customers[[#This Row],[number_customer_service_calls]] &lt;=5, "4-5 Calls", "6+ Calls")))</f>
        <v>0-1 Calls</v>
      </c>
      <c r="X1847" t="str">
        <f>IF(tbl_Customers[[#This Row],[account_length]] &lt;= 50, "0-50", IF(tbl_Customers[[#This Row],[account_length]] &lt;=100, "51-100", IF(tbl_Customers[[#This Row],[account_length]] &lt;= 150, "101-150", "151+")))</f>
        <v>151+</v>
      </c>
      <c r="Y1847" t="str">
        <f>IF(tbl_Customers[[#This Row],[total_intl_charge]] &lt;= 3, "Low Charges", "High Charges")</f>
        <v>Low Charges</v>
      </c>
      <c r="Z1847" t="str">
        <f>IF(tbl_Customers[[#This Row],[total_eve_calls]]&lt;=80,"Low Calls",
IF(tbl_Customers[[#This Row],[total_eve_calls]]&lt;=120,"Medium Calls","High Calls"))</f>
        <v>High Calls</v>
      </c>
      <c r="AA1847" t="str">
        <f>IF(tbl_Customers[[#This Row],[total_eve_charge]]&lt;=15,"Low Charges",
IF(tbl_Customers[[#This Row],[total_eve_charge]]&lt;=20,"Medium Charges","High Charges"))</f>
        <v>Low Charges</v>
      </c>
      <c r="AB18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7" t="str">
        <f>IF(tbl_Customers[[#This Row],[number_vmail_messages]] = 0, "No Usage", IF(tbl_Customers[[#This Row],[number_vmail_messages]] &lt;= 20, "Low Usage", IF(tbl_Customers[[#This Row],[number_vmail_messages]] &lt;= 40, "Medium Usgae", "High Usage")))</f>
        <v>No Usage</v>
      </c>
      <c r="AD1847" t="str">
        <f>IF(tbl_Customers[[#This Row],[total_day_minutes]]&lt;=150,"Low Usage", IF(tbl_Customers[[#This Row],[total_day_minutes]]&lt;=200,"Medium Usage", IF(tbl_Customers[[#This Row],[total_day_minutes]]&lt;=250,"High Usage","Very High Usage")))</f>
        <v>Medium Usage</v>
      </c>
      <c r="AE1847" t="str">
        <f>IF(tbl_Customers[[#This Row],[total_intl_calls]]&lt;=5,"Low Calls", IF(tbl_Customers[[#This Row],[total_intl_calls]]&lt;=10, "Medium Calls", "High Calls"))</f>
        <v>Low Calls</v>
      </c>
      <c r="AF18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7" s="36" t="str">
        <f>IF(tbl_Customers[[#This Row],[Churn_Risk_Score]]&gt;=10,"High Risk", IF(tbl_Customers[[#This Row],[Churn_Risk_Score]]&gt;=5,"Medium Risk","Low Risk"))</f>
        <v>Low Risk</v>
      </c>
    </row>
    <row r="1848" spans="1:33" x14ac:dyDescent="0.35">
      <c r="A1848">
        <v>1847</v>
      </c>
      <c r="B1848" t="s">
        <v>72</v>
      </c>
      <c r="C1848">
        <v>156</v>
      </c>
      <c r="D1848" t="s">
        <v>21</v>
      </c>
      <c r="E1848" t="s">
        <v>22</v>
      </c>
      <c r="F1848" t="s">
        <v>22</v>
      </c>
      <c r="G1848">
        <v>0</v>
      </c>
      <c r="H1848">
        <v>174.5</v>
      </c>
      <c r="I1848">
        <v>65</v>
      </c>
      <c r="J1848">
        <v>29.67</v>
      </c>
      <c r="K1848">
        <v>197.4</v>
      </c>
      <c r="L1848">
        <v>116</v>
      </c>
      <c r="M1848">
        <v>16.78</v>
      </c>
      <c r="N1848">
        <v>238.5</v>
      </c>
      <c r="O1848">
        <v>86</v>
      </c>
      <c r="P1848">
        <v>10.73</v>
      </c>
      <c r="Q1848">
        <v>10.6</v>
      </c>
      <c r="R1848">
        <v>2</v>
      </c>
      <c r="S1848">
        <v>2.86</v>
      </c>
      <c r="T1848">
        <v>0</v>
      </c>
      <c r="U1848" t="s">
        <v>22</v>
      </c>
      <c r="V1848">
        <f>IF(tbl_Customers[[#This Row],[churn]] = "yes", 1, 0)</f>
        <v>0</v>
      </c>
      <c r="W1848" t="str">
        <f>IF(tbl_Customers[[#This Row],[number_customer_service_calls]] &lt;= 1, "0-1 Calls", IF(tbl_Customers[[#This Row],[number_customer_service_calls]] &lt;= 3, "2-3 Calls", IF(tbl_Customers[[#This Row],[number_customer_service_calls]] &lt;=5, "4-5 Calls", "6+ Calls")))</f>
        <v>0-1 Calls</v>
      </c>
      <c r="X1848" t="str">
        <f>IF(tbl_Customers[[#This Row],[account_length]] &lt;= 50, "0-50", IF(tbl_Customers[[#This Row],[account_length]] &lt;=100, "51-100", IF(tbl_Customers[[#This Row],[account_length]] &lt;= 150, "101-150", "151+")))</f>
        <v>151+</v>
      </c>
      <c r="Y1848" t="str">
        <f>IF(tbl_Customers[[#This Row],[total_intl_charge]] &lt;= 3, "Low Charges", "High Charges")</f>
        <v>Low Charges</v>
      </c>
      <c r="Z1848" t="str">
        <f>IF(tbl_Customers[[#This Row],[total_eve_calls]]&lt;=80,"Low Calls",
IF(tbl_Customers[[#This Row],[total_eve_calls]]&lt;=120,"Medium Calls","High Calls"))</f>
        <v>Medium Calls</v>
      </c>
      <c r="AA1848" t="str">
        <f>IF(tbl_Customers[[#This Row],[total_eve_charge]]&lt;=15,"Low Charges",
IF(tbl_Customers[[#This Row],[total_eve_charge]]&lt;=20,"Medium Charges","High Charges"))</f>
        <v>Medium Charges</v>
      </c>
      <c r="AB18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8" t="str">
        <f>IF(tbl_Customers[[#This Row],[number_vmail_messages]] = 0, "No Usage", IF(tbl_Customers[[#This Row],[number_vmail_messages]] &lt;= 20, "Low Usage", IF(tbl_Customers[[#This Row],[number_vmail_messages]] &lt;= 40, "Medium Usgae", "High Usage")))</f>
        <v>No Usage</v>
      </c>
      <c r="AD1848" t="str">
        <f>IF(tbl_Customers[[#This Row],[total_day_minutes]]&lt;=150,"Low Usage", IF(tbl_Customers[[#This Row],[total_day_minutes]]&lt;=200,"Medium Usage", IF(tbl_Customers[[#This Row],[total_day_minutes]]&lt;=250,"High Usage","Very High Usage")))</f>
        <v>Medium Usage</v>
      </c>
      <c r="AE1848" t="str">
        <f>IF(tbl_Customers[[#This Row],[total_intl_calls]]&lt;=5,"Low Calls", IF(tbl_Customers[[#This Row],[total_intl_calls]]&lt;=10, "Medium Calls", "High Calls"))</f>
        <v>Low Calls</v>
      </c>
      <c r="AF18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8" s="36" t="str">
        <f>IF(tbl_Customers[[#This Row],[Churn_Risk_Score]]&gt;=10,"High Risk", IF(tbl_Customers[[#This Row],[Churn_Risk_Score]]&gt;=5,"Medium Risk","Low Risk"))</f>
        <v>Low Risk</v>
      </c>
    </row>
    <row r="1849" spans="1:33" x14ac:dyDescent="0.35">
      <c r="A1849">
        <v>1848</v>
      </c>
      <c r="B1849" t="s">
        <v>36</v>
      </c>
      <c r="C1849">
        <v>70</v>
      </c>
      <c r="D1849" t="s">
        <v>21</v>
      </c>
      <c r="E1849" t="s">
        <v>22</v>
      </c>
      <c r="F1849" t="s">
        <v>22</v>
      </c>
      <c r="G1849">
        <v>0</v>
      </c>
      <c r="H1849">
        <v>177.4</v>
      </c>
      <c r="I1849">
        <v>125</v>
      </c>
      <c r="J1849">
        <v>30.16</v>
      </c>
      <c r="K1849">
        <v>226.2</v>
      </c>
      <c r="L1849">
        <v>104</v>
      </c>
      <c r="M1849">
        <v>19.23</v>
      </c>
      <c r="N1849">
        <v>254.1</v>
      </c>
      <c r="O1849">
        <v>72</v>
      </c>
      <c r="P1849">
        <v>11.43</v>
      </c>
      <c r="Q1849">
        <v>10.9</v>
      </c>
      <c r="R1849">
        <v>4</v>
      </c>
      <c r="S1849">
        <v>2.94</v>
      </c>
      <c r="T1849">
        <v>0</v>
      </c>
      <c r="U1849" t="s">
        <v>22</v>
      </c>
      <c r="V1849">
        <f>IF(tbl_Customers[[#This Row],[churn]] = "yes", 1, 0)</f>
        <v>0</v>
      </c>
      <c r="W1849" t="str">
        <f>IF(tbl_Customers[[#This Row],[number_customer_service_calls]] &lt;= 1, "0-1 Calls", IF(tbl_Customers[[#This Row],[number_customer_service_calls]] &lt;= 3, "2-3 Calls", IF(tbl_Customers[[#This Row],[number_customer_service_calls]] &lt;=5, "4-5 Calls", "6+ Calls")))</f>
        <v>0-1 Calls</v>
      </c>
      <c r="X1849" t="str">
        <f>IF(tbl_Customers[[#This Row],[account_length]] &lt;= 50, "0-50", IF(tbl_Customers[[#This Row],[account_length]] &lt;=100, "51-100", IF(tbl_Customers[[#This Row],[account_length]] &lt;= 150, "101-150", "151+")))</f>
        <v>51-100</v>
      </c>
      <c r="Y1849" t="str">
        <f>IF(tbl_Customers[[#This Row],[total_intl_charge]] &lt;= 3, "Low Charges", "High Charges")</f>
        <v>Low Charges</v>
      </c>
      <c r="Z1849" t="str">
        <f>IF(tbl_Customers[[#This Row],[total_eve_calls]]&lt;=80,"Low Calls",
IF(tbl_Customers[[#This Row],[total_eve_calls]]&lt;=120,"Medium Calls","High Calls"))</f>
        <v>Medium Calls</v>
      </c>
      <c r="AA1849" t="str">
        <f>IF(tbl_Customers[[#This Row],[total_eve_charge]]&lt;=15,"Low Charges",
IF(tbl_Customers[[#This Row],[total_eve_charge]]&lt;=20,"Medium Charges","High Charges"))</f>
        <v>Medium Charges</v>
      </c>
      <c r="AB18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9" t="str">
        <f>IF(tbl_Customers[[#This Row],[number_vmail_messages]] = 0, "No Usage", IF(tbl_Customers[[#This Row],[number_vmail_messages]] &lt;= 20, "Low Usage", IF(tbl_Customers[[#This Row],[number_vmail_messages]] &lt;= 40, "Medium Usgae", "High Usage")))</f>
        <v>No Usage</v>
      </c>
      <c r="AD1849" t="str">
        <f>IF(tbl_Customers[[#This Row],[total_day_minutes]]&lt;=150,"Low Usage", IF(tbl_Customers[[#This Row],[total_day_minutes]]&lt;=200,"Medium Usage", IF(tbl_Customers[[#This Row],[total_day_minutes]]&lt;=250,"High Usage","Very High Usage")))</f>
        <v>Medium Usage</v>
      </c>
      <c r="AE1849" t="str">
        <f>IF(tbl_Customers[[#This Row],[total_intl_calls]]&lt;=5,"Low Calls", IF(tbl_Customers[[#This Row],[total_intl_calls]]&lt;=10, "Medium Calls", "High Calls"))</f>
        <v>Low Calls</v>
      </c>
      <c r="AF18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9" s="36" t="str">
        <f>IF(tbl_Customers[[#This Row],[Churn_Risk_Score]]&gt;=10,"High Risk", IF(tbl_Customers[[#This Row],[Churn_Risk_Score]]&gt;=5,"Medium Risk","Low Risk"))</f>
        <v>Low Risk</v>
      </c>
    </row>
    <row r="1850" spans="1:33" x14ac:dyDescent="0.35">
      <c r="A1850">
        <v>1849</v>
      </c>
      <c r="B1850" t="s">
        <v>62</v>
      </c>
      <c r="C1850">
        <v>41</v>
      </c>
      <c r="D1850" t="s">
        <v>28</v>
      </c>
      <c r="E1850" t="s">
        <v>22</v>
      </c>
      <c r="F1850" t="s">
        <v>22</v>
      </c>
      <c r="G1850">
        <v>0</v>
      </c>
      <c r="H1850">
        <v>182.1</v>
      </c>
      <c r="I1850">
        <v>89</v>
      </c>
      <c r="J1850">
        <v>30.96</v>
      </c>
      <c r="K1850">
        <v>211.5</v>
      </c>
      <c r="L1850">
        <v>104</v>
      </c>
      <c r="M1850">
        <v>17.98</v>
      </c>
      <c r="N1850">
        <v>207.4</v>
      </c>
      <c r="O1850">
        <v>124</v>
      </c>
      <c r="P1850">
        <v>9.33</v>
      </c>
      <c r="Q1850">
        <v>6.8</v>
      </c>
      <c r="R1850">
        <v>1</v>
      </c>
      <c r="S1850">
        <v>1.84</v>
      </c>
      <c r="T1850">
        <v>1</v>
      </c>
      <c r="U1850" t="s">
        <v>22</v>
      </c>
      <c r="V1850">
        <f>IF(tbl_Customers[[#This Row],[churn]] = "yes", 1, 0)</f>
        <v>0</v>
      </c>
      <c r="W1850" t="str">
        <f>IF(tbl_Customers[[#This Row],[number_customer_service_calls]] &lt;= 1, "0-1 Calls", IF(tbl_Customers[[#This Row],[number_customer_service_calls]] &lt;= 3, "2-3 Calls", IF(tbl_Customers[[#This Row],[number_customer_service_calls]] &lt;=5, "4-5 Calls", "6+ Calls")))</f>
        <v>0-1 Calls</v>
      </c>
      <c r="X1850" t="str">
        <f>IF(tbl_Customers[[#This Row],[account_length]] &lt;= 50, "0-50", IF(tbl_Customers[[#This Row],[account_length]] &lt;=100, "51-100", IF(tbl_Customers[[#This Row],[account_length]] &lt;= 150, "101-150", "151+")))</f>
        <v>0-50</v>
      </c>
      <c r="Y1850" t="str">
        <f>IF(tbl_Customers[[#This Row],[total_intl_charge]] &lt;= 3, "Low Charges", "High Charges")</f>
        <v>Low Charges</v>
      </c>
      <c r="Z1850" t="str">
        <f>IF(tbl_Customers[[#This Row],[total_eve_calls]]&lt;=80,"Low Calls",
IF(tbl_Customers[[#This Row],[total_eve_calls]]&lt;=120,"Medium Calls","High Calls"))</f>
        <v>Medium Calls</v>
      </c>
      <c r="AA1850" t="str">
        <f>IF(tbl_Customers[[#This Row],[total_eve_charge]]&lt;=15,"Low Charges",
IF(tbl_Customers[[#This Row],[total_eve_charge]]&lt;=20,"Medium Charges","High Charges"))</f>
        <v>Medium Charges</v>
      </c>
      <c r="AB18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50" t="str">
        <f>IF(tbl_Customers[[#This Row],[number_vmail_messages]] = 0, "No Usage", IF(tbl_Customers[[#This Row],[number_vmail_messages]] &lt;= 20, "Low Usage", IF(tbl_Customers[[#This Row],[number_vmail_messages]] &lt;= 40, "Medium Usgae", "High Usage")))</f>
        <v>No Usage</v>
      </c>
      <c r="AD1850" t="str">
        <f>IF(tbl_Customers[[#This Row],[total_day_minutes]]&lt;=150,"Low Usage", IF(tbl_Customers[[#This Row],[total_day_minutes]]&lt;=200,"Medium Usage", IF(tbl_Customers[[#This Row],[total_day_minutes]]&lt;=250,"High Usage","Very High Usage")))</f>
        <v>Medium Usage</v>
      </c>
      <c r="AE1850" t="str">
        <f>IF(tbl_Customers[[#This Row],[total_intl_calls]]&lt;=5,"Low Calls", IF(tbl_Customers[[#This Row],[total_intl_calls]]&lt;=10, "Medium Calls", "High Calls"))</f>
        <v>Low Calls</v>
      </c>
      <c r="AF18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0" s="36" t="str">
        <f>IF(tbl_Customers[[#This Row],[Churn_Risk_Score]]&gt;=10,"High Risk", IF(tbl_Customers[[#This Row],[Churn_Risk_Score]]&gt;=5,"Medium Risk","Low Risk"))</f>
        <v>Low Risk</v>
      </c>
    </row>
    <row r="1851" spans="1:33" x14ac:dyDescent="0.35">
      <c r="A1851">
        <v>1850</v>
      </c>
      <c r="B1851" t="s">
        <v>68</v>
      </c>
      <c r="C1851">
        <v>132</v>
      </c>
      <c r="D1851" t="s">
        <v>25</v>
      </c>
      <c r="E1851" t="s">
        <v>22</v>
      </c>
      <c r="F1851" t="s">
        <v>22</v>
      </c>
      <c r="G1851">
        <v>0</v>
      </c>
      <c r="H1851">
        <v>222.4</v>
      </c>
      <c r="I1851">
        <v>85</v>
      </c>
      <c r="J1851">
        <v>37.81</v>
      </c>
      <c r="K1851">
        <v>165.4</v>
      </c>
      <c r="L1851">
        <v>76</v>
      </c>
      <c r="M1851">
        <v>14.06</v>
      </c>
      <c r="N1851">
        <v>208.4</v>
      </c>
      <c r="O1851">
        <v>97</v>
      </c>
      <c r="P1851">
        <v>9.3800000000000008</v>
      </c>
      <c r="Q1851">
        <v>11.2</v>
      </c>
      <c r="R1851">
        <v>4</v>
      </c>
      <c r="S1851">
        <v>3.02</v>
      </c>
      <c r="T1851">
        <v>0</v>
      </c>
      <c r="U1851" t="s">
        <v>22</v>
      </c>
      <c r="V1851">
        <f>IF(tbl_Customers[[#This Row],[churn]] = "yes", 1, 0)</f>
        <v>0</v>
      </c>
      <c r="W1851" t="str">
        <f>IF(tbl_Customers[[#This Row],[number_customer_service_calls]] &lt;= 1, "0-1 Calls", IF(tbl_Customers[[#This Row],[number_customer_service_calls]] &lt;= 3, "2-3 Calls", IF(tbl_Customers[[#This Row],[number_customer_service_calls]] &lt;=5, "4-5 Calls", "6+ Calls")))</f>
        <v>0-1 Calls</v>
      </c>
      <c r="X1851" t="str">
        <f>IF(tbl_Customers[[#This Row],[account_length]] &lt;= 50, "0-50", IF(tbl_Customers[[#This Row],[account_length]] &lt;=100, "51-100", IF(tbl_Customers[[#This Row],[account_length]] &lt;= 150, "101-150", "151+")))</f>
        <v>101-150</v>
      </c>
      <c r="Y1851" t="str">
        <f>IF(tbl_Customers[[#This Row],[total_intl_charge]] &lt;= 3, "Low Charges", "High Charges")</f>
        <v>High Charges</v>
      </c>
      <c r="Z1851" t="str">
        <f>IF(tbl_Customers[[#This Row],[total_eve_calls]]&lt;=80,"Low Calls",
IF(tbl_Customers[[#This Row],[total_eve_calls]]&lt;=120,"Medium Calls","High Calls"))</f>
        <v>Low Calls</v>
      </c>
      <c r="AA1851" t="str">
        <f>IF(tbl_Customers[[#This Row],[total_eve_charge]]&lt;=15,"Low Charges",
IF(tbl_Customers[[#This Row],[total_eve_charge]]&lt;=20,"Medium Charges","High Charges"))</f>
        <v>Low Charges</v>
      </c>
      <c r="AB18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1" t="str">
        <f>IF(tbl_Customers[[#This Row],[number_vmail_messages]] = 0, "No Usage", IF(tbl_Customers[[#This Row],[number_vmail_messages]] &lt;= 20, "Low Usage", IF(tbl_Customers[[#This Row],[number_vmail_messages]] &lt;= 40, "Medium Usgae", "High Usage")))</f>
        <v>No Usage</v>
      </c>
      <c r="AD1851" t="str">
        <f>IF(tbl_Customers[[#This Row],[total_day_minutes]]&lt;=150,"Low Usage", IF(tbl_Customers[[#This Row],[total_day_minutes]]&lt;=200,"Medium Usage", IF(tbl_Customers[[#This Row],[total_day_minutes]]&lt;=250,"High Usage","Very High Usage")))</f>
        <v>High Usage</v>
      </c>
      <c r="AE1851" t="str">
        <f>IF(tbl_Customers[[#This Row],[total_intl_calls]]&lt;=5,"Low Calls", IF(tbl_Customers[[#This Row],[total_intl_calls]]&lt;=10, "Medium Calls", "High Calls"))</f>
        <v>Low Calls</v>
      </c>
      <c r="AF18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51" s="36" t="str">
        <f>IF(tbl_Customers[[#This Row],[Churn_Risk_Score]]&gt;=10,"High Risk", IF(tbl_Customers[[#This Row],[Churn_Risk_Score]]&gt;=5,"Medium Risk","Low Risk"))</f>
        <v>Low Risk</v>
      </c>
    </row>
    <row r="1852" spans="1:33" x14ac:dyDescent="0.35">
      <c r="A1852">
        <v>1851</v>
      </c>
      <c r="B1852" t="s">
        <v>55</v>
      </c>
      <c r="C1852">
        <v>93</v>
      </c>
      <c r="D1852" t="s">
        <v>21</v>
      </c>
      <c r="E1852" t="s">
        <v>22</v>
      </c>
      <c r="F1852" t="s">
        <v>22</v>
      </c>
      <c r="G1852">
        <v>0</v>
      </c>
      <c r="H1852">
        <v>164.9</v>
      </c>
      <c r="I1852">
        <v>68</v>
      </c>
      <c r="J1852">
        <v>28.03</v>
      </c>
      <c r="K1852">
        <v>210.4</v>
      </c>
      <c r="L1852">
        <v>86</v>
      </c>
      <c r="M1852">
        <v>17.88</v>
      </c>
      <c r="N1852">
        <v>229.4</v>
      </c>
      <c r="O1852">
        <v>104</v>
      </c>
      <c r="P1852">
        <v>10.32</v>
      </c>
      <c r="Q1852">
        <v>7.8</v>
      </c>
      <c r="R1852">
        <v>4</v>
      </c>
      <c r="S1852">
        <v>2.11</v>
      </c>
      <c r="T1852">
        <v>2</v>
      </c>
      <c r="U1852" t="s">
        <v>22</v>
      </c>
      <c r="V1852">
        <f>IF(tbl_Customers[[#This Row],[churn]] = "yes", 1, 0)</f>
        <v>0</v>
      </c>
      <c r="W1852" t="str">
        <f>IF(tbl_Customers[[#This Row],[number_customer_service_calls]] &lt;= 1, "0-1 Calls", IF(tbl_Customers[[#This Row],[number_customer_service_calls]] &lt;= 3, "2-3 Calls", IF(tbl_Customers[[#This Row],[number_customer_service_calls]] &lt;=5, "4-5 Calls", "6+ Calls")))</f>
        <v>2-3 Calls</v>
      </c>
      <c r="X1852" t="str">
        <f>IF(tbl_Customers[[#This Row],[account_length]] &lt;= 50, "0-50", IF(tbl_Customers[[#This Row],[account_length]] &lt;=100, "51-100", IF(tbl_Customers[[#This Row],[account_length]] &lt;= 150, "101-150", "151+")))</f>
        <v>51-100</v>
      </c>
      <c r="Y1852" t="str">
        <f>IF(tbl_Customers[[#This Row],[total_intl_charge]] &lt;= 3, "Low Charges", "High Charges")</f>
        <v>Low Charges</v>
      </c>
      <c r="Z1852" t="str">
        <f>IF(tbl_Customers[[#This Row],[total_eve_calls]]&lt;=80,"Low Calls",
IF(tbl_Customers[[#This Row],[total_eve_calls]]&lt;=120,"Medium Calls","High Calls"))</f>
        <v>Medium Calls</v>
      </c>
      <c r="AA1852" t="str">
        <f>IF(tbl_Customers[[#This Row],[total_eve_charge]]&lt;=15,"Low Charges",
IF(tbl_Customers[[#This Row],[total_eve_charge]]&lt;=20,"Medium Charges","High Charges"))</f>
        <v>Medium Charges</v>
      </c>
      <c r="AB18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2" t="str">
        <f>IF(tbl_Customers[[#This Row],[number_vmail_messages]] = 0, "No Usage", IF(tbl_Customers[[#This Row],[number_vmail_messages]] &lt;= 20, "Low Usage", IF(tbl_Customers[[#This Row],[number_vmail_messages]] &lt;= 40, "Medium Usgae", "High Usage")))</f>
        <v>No Usage</v>
      </c>
      <c r="AD1852" t="str">
        <f>IF(tbl_Customers[[#This Row],[total_day_minutes]]&lt;=150,"Low Usage", IF(tbl_Customers[[#This Row],[total_day_minutes]]&lt;=200,"Medium Usage", IF(tbl_Customers[[#This Row],[total_day_minutes]]&lt;=250,"High Usage","Very High Usage")))</f>
        <v>Medium Usage</v>
      </c>
      <c r="AE1852" t="str">
        <f>IF(tbl_Customers[[#This Row],[total_intl_calls]]&lt;=5,"Low Calls", IF(tbl_Customers[[#This Row],[total_intl_calls]]&lt;=10, "Medium Calls", "High Calls"))</f>
        <v>Low Calls</v>
      </c>
      <c r="AF18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2" s="36" t="str">
        <f>IF(tbl_Customers[[#This Row],[Churn_Risk_Score]]&gt;=10,"High Risk", IF(tbl_Customers[[#This Row],[Churn_Risk_Score]]&gt;=5,"Medium Risk","Low Risk"))</f>
        <v>Low Risk</v>
      </c>
    </row>
    <row r="1853" spans="1:33" x14ac:dyDescent="0.35">
      <c r="A1853">
        <v>1852</v>
      </c>
      <c r="B1853" t="s">
        <v>20</v>
      </c>
      <c r="C1853">
        <v>109</v>
      </c>
      <c r="D1853" t="s">
        <v>21</v>
      </c>
      <c r="E1853" t="s">
        <v>22</v>
      </c>
      <c r="F1853" t="s">
        <v>22</v>
      </c>
      <c r="G1853">
        <v>0</v>
      </c>
      <c r="H1853">
        <v>193.6</v>
      </c>
      <c r="I1853">
        <v>58</v>
      </c>
      <c r="J1853">
        <v>32.909999999999997</v>
      </c>
      <c r="K1853">
        <v>148.69999999999999</v>
      </c>
      <c r="L1853">
        <v>115</v>
      </c>
      <c r="M1853">
        <v>12.64</v>
      </c>
      <c r="N1853">
        <v>282.5</v>
      </c>
      <c r="O1853">
        <v>105</v>
      </c>
      <c r="P1853">
        <v>12.71</v>
      </c>
      <c r="Q1853">
        <v>13.1</v>
      </c>
      <c r="R1853">
        <v>1</v>
      </c>
      <c r="S1853">
        <v>3.54</v>
      </c>
      <c r="T1853">
        <v>2</v>
      </c>
      <c r="U1853" t="s">
        <v>22</v>
      </c>
      <c r="V1853">
        <f>IF(tbl_Customers[[#This Row],[churn]] = "yes", 1, 0)</f>
        <v>0</v>
      </c>
      <c r="W1853" t="str">
        <f>IF(tbl_Customers[[#This Row],[number_customer_service_calls]] &lt;= 1, "0-1 Calls", IF(tbl_Customers[[#This Row],[number_customer_service_calls]] &lt;= 3, "2-3 Calls", IF(tbl_Customers[[#This Row],[number_customer_service_calls]] &lt;=5, "4-5 Calls", "6+ Calls")))</f>
        <v>2-3 Calls</v>
      </c>
      <c r="X1853" t="str">
        <f>IF(tbl_Customers[[#This Row],[account_length]] &lt;= 50, "0-50", IF(tbl_Customers[[#This Row],[account_length]] &lt;=100, "51-100", IF(tbl_Customers[[#This Row],[account_length]] &lt;= 150, "101-150", "151+")))</f>
        <v>101-150</v>
      </c>
      <c r="Y1853" t="str">
        <f>IF(tbl_Customers[[#This Row],[total_intl_charge]] &lt;= 3, "Low Charges", "High Charges")</f>
        <v>High Charges</v>
      </c>
      <c r="Z1853" t="str">
        <f>IF(tbl_Customers[[#This Row],[total_eve_calls]]&lt;=80,"Low Calls",
IF(tbl_Customers[[#This Row],[total_eve_calls]]&lt;=120,"Medium Calls","High Calls"))</f>
        <v>Medium Calls</v>
      </c>
      <c r="AA1853" t="str">
        <f>IF(tbl_Customers[[#This Row],[total_eve_charge]]&lt;=15,"Low Charges",
IF(tbl_Customers[[#This Row],[total_eve_charge]]&lt;=20,"Medium Charges","High Charges"))</f>
        <v>Low Charges</v>
      </c>
      <c r="AB18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3" t="str">
        <f>IF(tbl_Customers[[#This Row],[number_vmail_messages]] = 0, "No Usage", IF(tbl_Customers[[#This Row],[number_vmail_messages]] &lt;= 20, "Low Usage", IF(tbl_Customers[[#This Row],[number_vmail_messages]] &lt;= 40, "Medium Usgae", "High Usage")))</f>
        <v>No Usage</v>
      </c>
      <c r="AD1853" t="str">
        <f>IF(tbl_Customers[[#This Row],[total_day_minutes]]&lt;=150,"Low Usage", IF(tbl_Customers[[#This Row],[total_day_minutes]]&lt;=200,"Medium Usage", IF(tbl_Customers[[#This Row],[total_day_minutes]]&lt;=250,"High Usage","Very High Usage")))</f>
        <v>Medium Usage</v>
      </c>
      <c r="AE1853" t="str">
        <f>IF(tbl_Customers[[#This Row],[total_intl_calls]]&lt;=5,"Low Calls", IF(tbl_Customers[[#This Row],[total_intl_calls]]&lt;=10, "Medium Calls", "High Calls"))</f>
        <v>Low Calls</v>
      </c>
      <c r="AF18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53" s="36" t="str">
        <f>IF(tbl_Customers[[#This Row],[Churn_Risk_Score]]&gt;=10,"High Risk", IF(tbl_Customers[[#This Row],[Churn_Risk_Score]]&gt;=5,"Medium Risk","Low Risk"))</f>
        <v>Low Risk</v>
      </c>
    </row>
    <row r="1854" spans="1:33" x14ac:dyDescent="0.35">
      <c r="A1854">
        <v>1853</v>
      </c>
      <c r="B1854" t="s">
        <v>44</v>
      </c>
      <c r="C1854">
        <v>80</v>
      </c>
      <c r="D1854" t="s">
        <v>28</v>
      </c>
      <c r="E1854" t="s">
        <v>22</v>
      </c>
      <c r="F1854" t="s">
        <v>22</v>
      </c>
      <c r="G1854">
        <v>0</v>
      </c>
      <c r="H1854">
        <v>101.1</v>
      </c>
      <c r="I1854">
        <v>121</v>
      </c>
      <c r="J1854">
        <v>17.190000000000001</v>
      </c>
      <c r="K1854">
        <v>263.2</v>
      </c>
      <c r="L1854">
        <v>110</v>
      </c>
      <c r="M1854">
        <v>22.37</v>
      </c>
      <c r="N1854">
        <v>137.69999999999999</v>
      </c>
      <c r="O1854">
        <v>74</v>
      </c>
      <c r="P1854">
        <v>6.2</v>
      </c>
      <c r="Q1854">
        <v>7.3</v>
      </c>
      <c r="R1854">
        <v>5</v>
      </c>
      <c r="S1854">
        <v>1.97</v>
      </c>
      <c r="T1854">
        <v>0</v>
      </c>
      <c r="U1854" t="s">
        <v>22</v>
      </c>
      <c r="V1854">
        <f>IF(tbl_Customers[[#This Row],[churn]] = "yes", 1, 0)</f>
        <v>0</v>
      </c>
      <c r="W1854" t="str">
        <f>IF(tbl_Customers[[#This Row],[number_customer_service_calls]] &lt;= 1, "0-1 Calls", IF(tbl_Customers[[#This Row],[number_customer_service_calls]] &lt;= 3, "2-3 Calls", IF(tbl_Customers[[#This Row],[number_customer_service_calls]] &lt;=5, "4-5 Calls", "6+ Calls")))</f>
        <v>0-1 Calls</v>
      </c>
      <c r="X1854" t="str">
        <f>IF(tbl_Customers[[#This Row],[account_length]] &lt;= 50, "0-50", IF(tbl_Customers[[#This Row],[account_length]] &lt;=100, "51-100", IF(tbl_Customers[[#This Row],[account_length]] &lt;= 150, "101-150", "151+")))</f>
        <v>51-100</v>
      </c>
      <c r="Y1854" t="str">
        <f>IF(tbl_Customers[[#This Row],[total_intl_charge]] &lt;= 3, "Low Charges", "High Charges")</f>
        <v>Low Charges</v>
      </c>
      <c r="Z1854" t="str">
        <f>IF(tbl_Customers[[#This Row],[total_eve_calls]]&lt;=80,"Low Calls",
IF(tbl_Customers[[#This Row],[total_eve_calls]]&lt;=120,"Medium Calls","High Calls"))</f>
        <v>Medium Calls</v>
      </c>
      <c r="AA1854" t="str">
        <f>IF(tbl_Customers[[#This Row],[total_eve_charge]]&lt;=15,"Low Charges",
IF(tbl_Customers[[#This Row],[total_eve_charge]]&lt;=20,"Medium Charges","High Charges"))</f>
        <v>High Charges</v>
      </c>
      <c r="AB18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4" t="str">
        <f>IF(tbl_Customers[[#This Row],[number_vmail_messages]] = 0, "No Usage", IF(tbl_Customers[[#This Row],[number_vmail_messages]] &lt;= 20, "Low Usage", IF(tbl_Customers[[#This Row],[number_vmail_messages]] &lt;= 40, "Medium Usgae", "High Usage")))</f>
        <v>No Usage</v>
      </c>
      <c r="AD1854" t="str">
        <f>IF(tbl_Customers[[#This Row],[total_day_minutes]]&lt;=150,"Low Usage", IF(tbl_Customers[[#This Row],[total_day_minutes]]&lt;=200,"Medium Usage", IF(tbl_Customers[[#This Row],[total_day_minutes]]&lt;=250,"High Usage","Very High Usage")))</f>
        <v>Low Usage</v>
      </c>
      <c r="AE1854" t="str">
        <f>IF(tbl_Customers[[#This Row],[total_intl_calls]]&lt;=5,"Low Calls", IF(tbl_Customers[[#This Row],[total_intl_calls]]&lt;=10, "Medium Calls", "High Calls"))</f>
        <v>Low Calls</v>
      </c>
      <c r="AF18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4" s="36" t="str">
        <f>IF(tbl_Customers[[#This Row],[Churn_Risk_Score]]&gt;=10,"High Risk", IF(tbl_Customers[[#This Row],[Churn_Risk_Score]]&gt;=5,"Medium Risk","Low Risk"))</f>
        <v>Low Risk</v>
      </c>
    </row>
    <row r="1855" spans="1:33" x14ac:dyDescent="0.35">
      <c r="A1855">
        <v>1854</v>
      </c>
      <c r="B1855" t="s">
        <v>61</v>
      </c>
      <c r="C1855">
        <v>54</v>
      </c>
      <c r="D1855" t="s">
        <v>21</v>
      </c>
      <c r="E1855" t="s">
        <v>22</v>
      </c>
      <c r="F1855" t="s">
        <v>23</v>
      </c>
      <c r="G1855">
        <v>24</v>
      </c>
      <c r="H1855">
        <v>92.3</v>
      </c>
      <c r="I1855">
        <v>88</v>
      </c>
      <c r="J1855">
        <v>15.69</v>
      </c>
      <c r="K1855">
        <v>193.1</v>
      </c>
      <c r="L1855">
        <v>98</v>
      </c>
      <c r="M1855">
        <v>16.41</v>
      </c>
      <c r="N1855">
        <v>99.3</v>
      </c>
      <c r="O1855">
        <v>119</v>
      </c>
      <c r="P1855">
        <v>4.47</v>
      </c>
      <c r="Q1855">
        <v>11.6</v>
      </c>
      <c r="R1855">
        <v>3</v>
      </c>
      <c r="S1855">
        <v>3.13</v>
      </c>
      <c r="T1855">
        <v>2</v>
      </c>
      <c r="U1855" t="s">
        <v>22</v>
      </c>
      <c r="V1855">
        <f>IF(tbl_Customers[[#This Row],[churn]] = "yes", 1, 0)</f>
        <v>0</v>
      </c>
      <c r="W1855" t="str">
        <f>IF(tbl_Customers[[#This Row],[number_customer_service_calls]] &lt;= 1, "0-1 Calls", IF(tbl_Customers[[#This Row],[number_customer_service_calls]] &lt;= 3, "2-3 Calls", IF(tbl_Customers[[#This Row],[number_customer_service_calls]] &lt;=5, "4-5 Calls", "6+ Calls")))</f>
        <v>2-3 Calls</v>
      </c>
      <c r="X1855" t="str">
        <f>IF(tbl_Customers[[#This Row],[account_length]] &lt;= 50, "0-50", IF(tbl_Customers[[#This Row],[account_length]] &lt;=100, "51-100", IF(tbl_Customers[[#This Row],[account_length]] &lt;= 150, "101-150", "151+")))</f>
        <v>51-100</v>
      </c>
      <c r="Y1855" t="str">
        <f>IF(tbl_Customers[[#This Row],[total_intl_charge]] &lt;= 3, "Low Charges", "High Charges")</f>
        <v>High Charges</v>
      </c>
      <c r="Z1855" t="str">
        <f>IF(tbl_Customers[[#This Row],[total_eve_calls]]&lt;=80,"Low Calls",
IF(tbl_Customers[[#This Row],[total_eve_calls]]&lt;=120,"Medium Calls","High Calls"))</f>
        <v>Medium Calls</v>
      </c>
      <c r="AA1855" t="str">
        <f>IF(tbl_Customers[[#This Row],[total_eve_charge]]&lt;=15,"Low Charges",
IF(tbl_Customers[[#This Row],[total_eve_charge]]&lt;=20,"Medium Charges","High Charges"))</f>
        <v>Medium Charges</v>
      </c>
      <c r="AB18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5" t="str">
        <f>IF(tbl_Customers[[#This Row],[number_vmail_messages]] = 0, "No Usage", IF(tbl_Customers[[#This Row],[number_vmail_messages]] &lt;= 20, "Low Usage", IF(tbl_Customers[[#This Row],[number_vmail_messages]] &lt;= 40, "Medium Usgae", "High Usage")))</f>
        <v>Medium Usgae</v>
      </c>
      <c r="AD1855" t="str">
        <f>IF(tbl_Customers[[#This Row],[total_day_minutes]]&lt;=150,"Low Usage", IF(tbl_Customers[[#This Row],[total_day_minutes]]&lt;=200,"Medium Usage", IF(tbl_Customers[[#This Row],[total_day_minutes]]&lt;=250,"High Usage","Very High Usage")))</f>
        <v>Low Usage</v>
      </c>
      <c r="AE1855" t="str">
        <f>IF(tbl_Customers[[#This Row],[total_intl_calls]]&lt;=5,"Low Calls", IF(tbl_Customers[[#This Row],[total_intl_calls]]&lt;=10, "Medium Calls", "High Calls"))</f>
        <v>Low Calls</v>
      </c>
      <c r="AF18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55" s="36" t="str">
        <f>IF(tbl_Customers[[#This Row],[Churn_Risk_Score]]&gt;=10,"High Risk", IF(tbl_Customers[[#This Row],[Churn_Risk_Score]]&gt;=5,"Medium Risk","Low Risk"))</f>
        <v>Low Risk</v>
      </c>
    </row>
    <row r="1856" spans="1:33" x14ac:dyDescent="0.35">
      <c r="A1856">
        <v>1855</v>
      </c>
      <c r="B1856" t="s">
        <v>68</v>
      </c>
      <c r="C1856">
        <v>121</v>
      </c>
      <c r="D1856" t="s">
        <v>21</v>
      </c>
      <c r="E1856" t="s">
        <v>22</v>
      </c>
      <c r="F1856" t="s">
        <v>22</v>
      </c>
      <c r="G1856">
        <v>0</v>
      </c>
      <c r="H1856">
        <v>168.9</v>
      </c>
      <c r="I1856">
        <v>128</v>
      </c>
      <c r="J1856">
        <v>28.71</v>
      </c>
      <c r="K1856">
        <v>123.9</v>
      </c>
      <c r="L1856">
        <v>99</v>
      </c>
      <c r="M1856">
        <v>10.53</v>
      </c>
      <c r="N1856">
        <v>266.3</v>
      </c>
      <c r="O1856">
        <v>105</v>
      </c>
      <c r="P1856">
        <v>11.98</v>
      </c>
      <c r="Q1856">
        <v>2.9</v>
      </c>
      <c r="R1856">
        <v>7</v>
      </c>
      <c r="S1856">
        <v>0.78</v>
      </c>
      <c r="T1856">
        <v>2</v>
      </c>
      <c r="U1856" t="s">
        <v>22</v>
      </c>
      <c r="V1856">
        <f>IF(tbl_Customers[[#This Row],[churn]] = "yes", 1, 0)</f>
        <v>0</v>
      </c>
      <c r="W1856" t="str">
        <f>IF(tbl_Customers[[#This Row],[number_customer_service_calls]] &lt;= 1, "0-1 Calls", IF(tbl_Customers[[#This Row],[number_customer_service_calls]] &lt;= 3, "2-3 Calls", IF(tbl_Customers[[#This Row],[number_customer_service_calls]] &lt;=5, "4-5 Calls", "6+ Calls")))</f>
        <v>2-3 Calls</v>
      </c>
      <c r="X1856" t="str">
        <f>IF(tbl_Customers[[#This Row],[account_length]] &lt;= 50, "0-50", IF(tbl_Customers[[#This Row],[account_length]] &lt;=100, "51-100", IF(tbl_Customers[[#This Row],[account_length]] &lt;= 150, "101-150", "151+")))</f>
        <v>101-150</v>
      </c>
      <c r="Y1856" t="str">
        <f>IF(tbl_Customers[[#This Row],[total_intl_charge]] &lt;= 3, "Low Charges", "High Charges")</f>
        <v>Low Charges</v>
      </c>
      <c r="Z1856" t="str">
        <f>IF(tbl_Customers[[#This Row],[total_eve_calls]]&lt;=80,"Low Calls",
IF(tbl_Customers[[#This Row],[total_eve_calls]]&lt;=120,"Medium Calls","High Calls"))</f>
        <v>Medium Calls</v>
      </c>
      <c r="AA1856" t="str">
        <f>IF(tbl_Customers[[#This Row],[total_eve_charge]]&lt;=15,"Low Charges",
IF(tbl_Customers[[#This Row],[total_eve_charge]]&lt;=20,"Medium Charges","High Charges"))</f>
        <v>Low Charges</v>
      </c>
      <c r="AB18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6" t="str">
        <f>IF(tbl_Customers[[#This Row],[number_vmail_messages]] = 0, "No Usage", IF(tbl_Customers[[#This Row],[number_vmail_messages]] &lt;= 20, "Low Usage", IF(tbl_Customers[[#This Row],[number_vmail_messages]] &lt;= 40, "Medium Usgae", "High Usage")))</f>
        <v>No Usage</v>
      </c>
      <c r="AD1856" t="str">
        <f>IF(tbl_Customers[[#This Row],[total_day_minutes]]&lt;=150,"Low Usage", IF(tbl_Customers[[#This Row],[total_day_minutes]]&lt;=200,"Medium Usage", IF(tbl_Customers[[#This Row],[total_day_minutes]]&lt;=250,"High Usage","Very High Usage")))</f>
        <v>Medium Usage</v>
      </c>
      <c r="AE1856" t="str">
        <f>IF(tbl_Customers[[#This Row],[total_intl_calls]]&lt;=5,"Low Calls", IF(tbl_Customers[[#This Row],[total_intl_calls]]&lt;=10, "Medium Calls", "High Calls"))</f>
        <v>Medium Calls</v>
      </c>
      <c r="AF18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6" s="36" t="str">
        <f>IF(tbl_Customers[[#This Row],[Churn_Risk_Score]]&gt;=10,"High Risk", IF(tbl_Customers[[#This Row],[Churn_Risk_Score]]&gt;=5,"Medium Risk","Low Risk"))</f>
        <v>Low Risk</v>
      </c>
    </row>
    <row r="1857" spans="1:33" x14ac:dyDescent="0.35">
      <c r="A1857">
        <v>1856</v>
      </c>
      <c r="B1857" t="s">
        <v>63</v>
      </c>
      <c r="C1857">
        <v>157</v>
      </c>
      <c r="D1857" t="s">
        <v>28</v>
      </c>
      <c r="E1857" t="s">
        <v>22</v>
      </c>
      <c r="F1857" t="s">
        <v>23</v>
      </c>
      <c r="G1857">
        <v>29</v>
      </c>
      <c r="H1857">
        <v>219.2</v>
      </c>
      <c r="I1857">
        <v>102</v>
      </c>
      <c r="J1857">
        <v>37.26</v>
      </c>
      <c r="K1857">
        <v>206</v>
      </c>
      <c r="L1857">
        <v>109</v>
      </c>
      <c r="M1857">
        <v>17.510000000000002</v>
      </c>
      <c r="N1857">
        <v>192.4</v>
      </c>
      <c r="O1857">
        <v>117</v>
      </c>
      <c r="P1857">
        <v>8.66</v>
      </c>
      <c r="Q1857">
        <v>15</v>
      </c>
      <c r="R1857">
        <v>5</v>
      </c>
      <c r="S1857">
        <v>4.05</v>
      </c>
      <c r="T1857">
        <v>1</v>
      </c>
      <c r="U1857" t="s">
        <v>22</v>
      </c>
      <c r="V1857">
        <f>IF(tbl_Customers[[#This Row],[churn]] = "yes", 1, 0)</f>
        <v>0</v>
      </c>
      <c r="W1857" t="str">
        <f>IF(tbl_Customers[[#This Row],[number_customer_service_calls]] &lt;= 1, "0-1 Calls", IF(tbl_Customers[[#This Row],[number_customer_service_calls]] &lt;= 3, "2-3 Calls", IF(tbl_Customers[[#This Row],[number_customer_service_calls]] &lt;=5, "4-5 Calls", "6+ Calls")))</f>
        <v>0-1 Calls</v>
      </c>
      <c r="X1857" t="str">
        <f>IF(tbl_Customers[[#This Row],[account_length]] &lt;= 50, "0-50", IF(tbl_Customers[[#This Row],[account_length]] &lt;=100, "51-100", IF(tbl_Customers[[#This Row],[account_length]] &lt;= 150, "101-150", "151+")))</f>
        <v>151+</v>
      </c>
      <c r="Y1857" t="str">
        <f>IF(tbl_Customers[[#This Row],[total_intl_charge]] &lt;= 3, "Low Charges", "High Charges")</f>
        <v>High Charges</v>
      </c>
      <c r="Z1857" t="str">
        <f>IF(tbl_Customers[[#This Row],[total_eve_calls]]&lt;=80,"Low Calls",
IF(tbl_Customers[[#This Row],[total_eve_calls]]&lt;=120,"Medium Calls","High Calls"))</f>
        <v>Medium Calls</v>
      </c>
      <c r="AA1857" t="str">
        <f>IF(tbl_Customers[[#This Row],[total_eve_charge]]&lt;=15,"Low Charges",
IF(tbl_Customers[[#This Row],[total_eve_charge]]&lt;=20,"Medium Charges","High Charges"))</f>
        <v>Medium Charges</v>
      </c>
      <c r="AB18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57" t="str">
        <f>IF(tbl_Customers[[#This Row],[number_vmail_messages]] = 0, "No Usage", IF(tbl_Customers[[#This Row],[number_vmail_messages]] &lt;= 20, "Low Usage", IF(tbl_Customers[[#This Row],[number_vmail_messages]] &lt;= 40, "Medium Usgae", "High Usage")))</f>
        <v>Medium Usgae</v>
      </c>
      <c r="AD1857" t="str">
        <f>IF(tbl_Customers[[#This Row],[total_day_minutes]]&lt;=150,"Low Usage", IF(tbl_Customers[[#This Row],[total_day_minutes]]&lt;=200,"Medium Usage", IF(tbl_Customers[[#This Row],[total_day_minutes]]&lt;=250,"High Usage","Very High Usage")))</f>
        <v>High Usage</v>
      </c>
      <c r="AE1857" t="str">
        <f>IF(tbl_Customers[[#This Row],[total_intl_calls]]&lt;=5,"Low Calls", IF(tbl_Customers[[#This Row],[total_intl_calls]]&lt;=10, "Medium Calls", "High Calls"))</f>
        <v>Low Calls</v>
      </c>
      <c r="AF18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57" s="36" t="str">
        <f>IF(tbl_Customers[[#This Row],[Churn_Risk_Score]]&gt;=10,"High Risk", IF(tbl_Customers[[#This Row],[Churn_Risk_Score]]&gt;=5,"Medium Risk","Low Risk"))</f>
        <v>Low Risk</v>
      </c>
    </row>
    <row r="1858" spans="1:33" x14ac:dyDescent="0.35">
      <c r="A1858">
        <v>1857</v>
      </c>
      <c r="B1858" t="s">
        <v>50</v>
      </c>
      <c r="C1858">
        <v>138</v>
      </c>
      <c r="D1858" t="s">
        <v>28</v>
      </c>
      <c r="E1858" t="s">
        <v>22</v>
      </c>
      <c r="F1858" t="s">
        <v>22</v>
      </c>
      <c r="G1858">
        <v>0</v>
      </c>
      <c r="H1858">
        <v>146.5</v>
      </c>
      <c r="I1858">
        <v>101</v>
      </c>
      <c r="J1858">
        <v>24.91</v>
      </c>
      <c r="K1858">
        <v>284.5</v>
      </c>
      <c r="L1858">
        <v>142</v>
      </c>
      <c r="M1858">
        <v>24.18</v>
      </c>
      <c r="N1858">
        <v>176</v>
      </c>
      <c r="O1858">
        <v>98</v>
      </c>
      <c r="P1858">
        <v>7.92</v>
      </c>
      <c r="Q1858">
        <v>14</v>
      </c>
      <c r="R1858">
        <v>6</v>
      </c>
      <c r="S1858">
        <v>3.78</v>
      </c>
      <c r="T1858">
        <v>3</v>
      </c>
      <c r="U1858" t="s">
        <v>22</v>
      </c>
      <c r="V1858">
        <f>IF(tbl_Customers[[#This Row],[churn]] = "yes", 1, 0)</f>
        <v>0</v>
      </c>
      <c r="W1858" t="str">
        <f>IF(tbl_Customers[[#This Row],[number_customer_service_calls]] &lt;= 1, "0-1 Calls", IF(tbl_Customers[[#This Row],[number_customer_service_calls]] &lt;= 3, "2-3 Calls", IF(tbl_Customers[[#This Row],[number_customer_service_calls]] &lt;=5, "4-5 Calls", "6+ Calls")))</f>
        <v>2-3 Calls</v>
      </c>
      <c r="X1858" t="str">
        <f>IF(tbl_Customers[[#This Row],[account_length]] &lt;= 50, "0-50", IF(tbl_Customers[[#This Row],[account_length]] &lt;=100, "51-100", IF(tbl_Customers[[#This Row],[account_length]] &lt;= 150, "101-150", "151+")))</f>
        <v>101-150</v>
      </c>
      <c r="Y1858" t="str">
        <f>IF(tbl_Customers[[#This Row],[total_intl_charge]] &lt;= 3, "Low Charges", "High Charges")</f>
        <v>High Charges</v>
      </c>
      <c r="Z1858" t="str">
        <f>IF(tbl_Customers[[#This Row],[total_eve_calls]]&lt;=80,"Low Calls",
IF(tbl_Customers[[#This Row],[total_eve_calls]]&lt;=120,"Medium Calls","High Calls"))</f>
        <v>High Calls</v>
      </c>
      <c r="AA1858" t="str">
        <f>IF(tbl_Customers[[#This Row],[total_eve_charge]]&lt;=15,"Low Charges",
IF(tbl_Customers[[#This Row],[total_eve_charge]]&lt;=20,"Medium Charges","High Charges"))</f>
        <v>High Charges</v>
      </c>
      <c r="AB18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8" t="str">
        <f>IF(tbl_Customers[[#This Row],[number_vmail_messages]] = 0, "No Usage", IF(tbl_Customers[[#This Row],[number_vmail_messages]] &lt;= 20, "Low Usage", IF(tbl_Customers[[#This Row],[number_vmail_messages]] &lt;= 40, "Medium Usgae", "High Usage")))</f>
        <v>No Usage</v>
      </c>
      <c r="AD1858" t="str">
        <f>IF(tbl_Customers[[#This Row],[total_day_minutes]]&lt;=150,"Low Usage", IF(tbl_Customers[[#This Row],[total_day_minutes]]&lt;=200,"Medium Usage", IF(tbl_Customers[[#This Row],[total_day_minutes]]&lt;=250,"High Usage","Very High Usage")))</f>
        <v>Low Usage</v>
      </c>
      <c r="AE1858" t="str">
        <f>IF(tbl_Customers[[#This Row],[total_intl_calls]]&lt;=5,"Low Calls", IF(tbl_Customers[[#This Row],[total_intl_calls]]&lt;=10, "Medium Calls", "High Calls"))</f>
        <v>Medium Calls</v>
      </c>
      <c r="AF18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58" s="36" t="str">
        <f>IF(tbl_Customers[[#This Row],[Churn_Risk_Score]]&gt;=10,"High Risk", IF(tbl_Customers[[#This Row],[Churn_Risk_Score]]&gt;=5,"Medium Risk","Low Risk"))</f>
        <v>Low Risk</v>
      </c>
    </row>
    <row r="1859" spans="1:33" x14ac:dyDescent="0.35">
      <c r="A1859">
        <v>1858</v>
      </c>
      <c r="B1859" t="s">
        <v>37</v>
      </c>
      <c r="C1859">
        <v>92</v>
      </c>
      <c r="D1859" t="s">
        <v>21</v>
      </c>
      <c r="E1859" t="s">
        <v>22</v>
      </c>
      <c r="F1859" t="s">
        <v>23</v>
      </c>
      <c r="G1859">
        <v>31</v>
      </c>
      <c r="H1859">
        <v>172.3</v>
      </c>
      <c r="I1859">
        <v>116</v>
      </c>
      <c r="J1859">
        <v>29.29</v>
      </c>
      <c r="K1859">
        <v>266.2</v>
      </c>
      <c r="L1859">
        <v>91</v>
      </c>
      <c r="M1859">
        <v>22.63</v>
      </c>
      <c r="N1859">
        <v>228.2</v>
      </c>
      <c r="O1859">
        <v>90</v>
      </c>
      <c r="P1859">
        <v>10.27</v>
      </c>
      <c r="Q1859">
        <v>11.8</v>
      </c>
      <c r="R1859">
        <v>5</v>
      </c>
      <c r="S1859">
        <v>3.19</v>
      </c>
      <c r="T1859">
        <v>1</v>
      </c>
      <c r="U1859" t="s">
        <v>22</v>
      </c>
      <c r="V1859">
        <f>IF(tbl_Customers[[#This Row],[churn]] = "yes", 1, 0)</f>
        <v>0</v>
      </c>
      <c r="W1859" t="str">
        <f>IF(tbl_Customers[[#This Row],[number_customer_service_calls]] &lt;= 1, "0-1 Calls", IF(tbl_Customers[[#This Row],[number_customer_service_calls]] &lt;= 3, "2-3 Calls", IF(tbl_Customers[[#This Row],[number_customer_service_calls]] &lt;=5, "4-5 Calls", "6+ Calls")))</f>
        <v>0-1 Calls</v>
      </c>
      <c r="X1859" t="str">
        <f>IF(tbl_Customers[[#This Row],[account_length]] &lt;= 50, "0-50", IF(tbl_Customers[[#This Row],[account_length]] &lt;=100, "51-100", IF(tbl_Customers[[#This Row],[account_length]] &lt;= 150, "101-150", "151+")))</f>
        <v>51-100</v>
      </c>
      <c r="Y1859" t="str">
        <f>IF(tbl_Customers[[#This Row],[total_intl_charge]] &lt;= 3, "Low Charges", "High Charges")</f>
        <v>High Charges</v>
      </c>
      <c r="Z1859" t="str">
        <f>IF(tbl_Customers[[#This Row],[total_eve_calls]]&lt;=80,"Low Calls",
IF(tbl_Customers[[#This Row],[total_eve_calls]]&lt;=120,"Medium Calls","High Calls"))</f>
        <v>Medium Calls</v>
      </c>
      <c r="AA1859" t="str">
        <f>IF(tbl_Customers[[#This Row],[total_eve_charge]]&lt;=15,"Low Charges",
IF(tbl_Customers[[#This Row],[total_eve_charge]]&lt;=20,"Medium Charges","High Charges"))</f>
        <v>High Charges</v>
      </c>
      <c r="AB18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9" t="str">
        <f>IF(tbl_Customers[[#This Row],[number_vmail_messages]] = 0, "No Usage", IF(tbl_Customers[[#This Row],[number_vmail_messages]] &lt;= 20, "Low Usage", IF(tbl_Customers[[#This Row],[number_vmail_messages]] &lt;= 40, "Medium Usgae", "High Usage")))</f>
        <v>Medium Usgae</v>
      </c>
      <c r="AD1859" t="str">
        <f>IF(tbl_Customers[[#This Row],[total_day_minutes]]&lt;=150,"Low Usage", IF(tbl_Customers[[#This Row],[total_day_minutes]]&lt;=200,"Medium Usage", IF(tbl_Customers[[#This Row],[total_day_minutes]]&lt;=250,"High Usage","Very High Usage")))</f>
        <v>Medium Usage</v>
      </c>
      <c r="AE1859" t="str">
        <f>IF(tbl_Customers[[#This Row],[total_intl_calls]]&lt;=5,"Low Calls", IF(tbl_Customers[[#This Row],[total_intl_calls]]&lt;=10, "Medium Calls", "High Calls"))</f>
        <v>Low Calls</v>
      </c>
      <c r="AF18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59" s="36" t="str">
        <f>IF(tbl_Customers[[#This Row],[Churn_Risk_Score]]&gt;=10,"High Risk", IF(tbl_Customers[[#This Row],[Churn_Risk_Score]]&gt;=5,"Medium Risk","Low Risk"))</f>
        <v>Low Risk</v>
      </c>
    </row>
    <row r="1860" spans="1:33" x14ac:dyDescent="0.35">
      <c r="A1860">
        <v>1859</v>
      </c>
      <c r="B1860" t="s">
        <v>39</v>
      </c>
      <c r="C1860">
        <v>126</v>
      </c>
      <c r="D1860" t="s">
        <v>21</v>
      </c>
      <c r="E1860" t="s">
        <v>22</v>
      </c>
      <c r="F1860" t="s">
        <v>22</v>
      </c>
      <c r="G1860">
        <v>0</v>
      </c>
      <c r="H1860">
        <v>190.9</v>
      </c>
      <c r="I1860">
        <v>143</v>
      </c>
      <c r="J1860">
        <v>32.450000000000003</v>
      </c>
      <c r="K1860">
        <v>149.69999999999999</v>
      </c>
      <c r="L1860">
        <v>72</v>
      </c>
      <c r="M1860">
        <v>12.72</v>
      </c>
      <c r="N1860">
        <v>191.4</v>
      </c>
      <c r="O1860">
        <v>87</v>
      </c>
      <c r="P1860">
        <v>8.61</v>
      </c>
      <c r="Q1860">
        <v>13</v>
      </c>
      <c r="R1860">
        <v>3</v>
      </c>
      <c r="S1860">
        <v>3.51</v>
      </c>
      <c r="T1860">
        <v>1</v>
      </c>
      <c r="U1860" t="s">
        <v>22</v>
      </c>
      <c r="V1860">
        <f>IF(tbl_Customers[[#This Row],[churn]] = "yes", 1, 0)</f>
        <v>0</v>
      </c>
      <c r="W1860" t="str">
        <f>IF(tbl_Customers[[#This Row],[number_customer_service_calls]] &lt;= 1, "0-1 Calls", IF(tbl_Customers[[#This Row],[number_customer_service_calls]] &lt;= 3, "2-3 Calls", IF(tbl_Customers[[#This Row],[number_customer_service_calls]] &lt;=5, "4-5 Calls", "6+ Calls")))</f>
        <v>0-1 Calls</v>
      </c>
      <c r="X1860" t="str">
        <f>IF(tbl_Customers[[#This Row],[account_length]] &lt;= 50, "0-50", IF(tbl_Customers[[#This Row],[account_length]] &lt;=100, "51-100", IF(tbl_Customers[[#This Row],[account_length]] &lt;= 150, "101-150", "151+")))</f>
        <v>101-150</v>
      </c>
      <c r="Y1860" t="str">
        <f>IF(tbl_Customers[[#This Row],[total_intl_charge]] &lt;= 3, "Low Charges", "High Charges")</f>
        <v>High Charges</v>
      </c>
      <c r="Z1860" t="str">
        <f>IF(tbl_Customers[[#This Row],[total_eve_calls]]&lt;=80,"Low Calls",
IF(tbl_Customers[[#This Row],[total_eve_calls]]&lt;=120,"Medium Calls","High Calls"))</f>
        <v>Low Calls</v>
      </c>
      <c r="AA1860" t="str">
        <f>IF(tbl_Customers[[#This Row],[total_eve_charge]]&lt;=15,"Low Charges",
IF(tbl_Customers[[#This Row],[total_eve_charge]]&lt;=20,"Medium Charges","High Charges"))</f>
        <v>Low Charges</v>
      </c>
      <c r="AB18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0" t="str">
        <f>IF(tbl_Customers[[#This Row],[number_vmail_messages]] = 0, "No Usage", IF(tbl_Customers[[#This Row],[number_vmail_messages]] &lt;= 20, "Low Usage", IF(tbl_Customers[[#This Row],[number_vmail_messages]] &lt;= 40, "Medium Usgae", "High Usage")))</f>
        <v>No Usage</v>
      </c>
      <c r="AD1860" t="str">
        <f>IF(tbl_Customers[[#This Row],[total_day_minutes]]&lt;=150,"Low Usage", IF(tbl_Customers[[#This Row],[total_day_minutes]]&lt;=200,"Medium Usage", IF(tbl_Customers[[#This Row],[total_day_minutes]]&lt;=250,"High Usage","Very High Usage")))</f>
        <v>Medium Usage</v>
      </c>
      <c r="AE1860" t="str">
        <f>IF(tbl_Customers[[#This Row],[total_intl_calls]]&lt;=5,"Low Calls", IF(tbl_Customers[[#This Row],[total_intl_calls]]&lt;=10, "Medium Calls", "High Calls"))</f>
        <v>Low Calls</v>
      </c>
      <c r="AF18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60" s="36" t="str">
        <f>IF(tbl_Customers[[#This Row],[Churn_Risk_Score]]&gt;=10,"High Risk", IF(tbl_Customers[[#This Row],[Churn_Risk_Score]]&gt;=5,"Medium Risk","Low Risk"))</f>
        <v>Low Risk</v>
      </c>
    </row>
    <row r="1861" spans="1:33" x14ac:dyDescent="0.35">
      <c r="A1861">
        <v>1860</v>
      </c>
      <c r="B1861" t="s">
        <v>61</v>
      </c>
      <c r="C1861">
        <v>41</v>
      </c>
      <c r="D1861" t="s">
        <v>21</v>
      </c>
      <c r="E1861" t="s">
        <v>22</v>
      </c>
      <c r="F1861" t="s">
        <v>22</v>
      </c>
      <c r="G1861">
        <v>0</v>
      </c>
      <c r="H1861">
        <v>232.1</v>
      </c>
      <c r="I1861">
        <v>74</v>
      </c>
      <c r="J1861">
        <v>39.46</v>
      </c>
      <c r="K1861">
        <v>327.10000000000002</v>
      </c>
      <c r="L1861">
        <v>88</v>
      </c>
      <c r="M1861">
        <v>27.8</v>
      </c>
      <c r="N1861">
        <v>226.5</v>
      </c>
      <c r="O1861">
        <v>119</v>
      </c>
      <c r="P1861">
        <v>10.19</v>
      </c>
      <c r="Q1861">
        <v>10.9</v>
      </c>
      <c r="R1861">
        <v>2</v>
      </c>
      <c r="S1861">
        <v>2.94</v>
      </c>
      <c r="T1861">
        <v>3</v>
      </c>
      <c r="U1861" t="s">
        <v>23</v>
      </c>
      <c r="V1861">
        <f>IF(tbl_Customers[[#This Row],[churn]] = "yes", 1, 0)</f>
        <v>1</v>
      </c>
      <c r="W1861" t="str">
        <f>IF(tbl_Customers[[#This Row],[number_customer_service_calls]] &lt;= 1, "0-1 Calls", IF(tbl_Customers[[#This Row],[number_customer_service_calls]] &lt;= 3, "2-3 Calls", IF(tbl_Customers[[#This Row],[number_customer_service_calls]] &lt;=5, "4-5 Calls", "6+ Calls")))</f>
        <v>2-3 Calls</v>
      </c>
      <c r="X1861" t="str">
        <f>IF(tbl_Customers[[#This Row],[account_length]] &lt;= 50, "0-50", IF(tbl_Customers[[#This Row],[account_length]] &lt;=100, "51-100", IF(tbl_Customers[[#This Row],[account_length]] &lt;= 150, "101-150", "151+")))</f>
        <v>0-50</v>
      </c>
      <c r="Y1861" t="str">
        <f>IF(tbl_Customers[[#This Row],[total_intl_charge]] &lt;= 3, "Low Charges", "High Charges")</f>
        <v>Low Charges</v>
      </c>
      <c r="Z1861" t="str">
        <f>IF(tbl_Customers[[#This Row],[total_eve_calls]]&lt;=80,"Low Calls",
IF(tbl_Customers[[#This Row],[total_eve_calls]]&lt;=120,"Medium Calls","High Calls"))</f>
        <v>Medium Calls</v>
      </c>
      <c r="AA1861" t="str">
        <f>IF(tbl_Customers[[#This Row],[total_eve_charge]]&lt;=15,"Low Charges",
IF(tbl_Customers[[#This Row],[total_eve_charge]]&lt;=20,"Medium Charges","High Charges"))</f>
        <v>High Charges</v>
      </c>
      <c r="AB18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61" t="str">
        <f>IF(tbl_Customers[[#This Row],[number_vmail_messages]] = 0, "No Usage", IF(tbl_Customers[[#This Row],[number_vmail_messages]] &lt;= 20, "Low Usage", IF(tbl_Customers[[#This Row],[number_vmail_messages]] &lt;= 40, "Medium Usgae", "High Usage")))</f>
        <v>No Usage</v>
      </c>
      <c r="AD1861" t="str">
        <f>IF(tbl_Customers[[#This Row],[total_day_minutes]]&lt;=150,"Low Usage", IF(tbl_Customers[[#This Row],[total_day_minutes]]&lt;=200,"Medium Usage", IF(tbl_Customers[[#This Row],[total_day_minutes]]&lt;=250,"High Usage","Very High Usage")))</f>
        <v>High Usage</v>
      </c>
      <c r="AE1861" t="str">
        <f>IF(tbl_Customers[[#This Row],[total_intl_calls]]&lt;=5,"Low Calls", IF(tbl_Customers[[#This Row],[total_intl_calls]]&lt;=10, "Medium Calls", "High Calls"))</f>
        <v>Low Calls</v>
      </c>
      <c r="AF18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1" s="36" t="str">
        <f>IF(tbl_Customers[[#This Row],[Churn_Risk_Score]]&gt;=10,"High Risk", IF(tbl_Customers[[#This Row],[Churn_Risk_Score]]&gt;=5,"Medium Risk","Low Risk"))</f>
        <v>Low Risk</v>
      </c>
    </row>
    <row r="1862" spans="1:33" x14ac:dyDescent="0.35">
      <c r="A1862">
        <v>1861</v>
      </c>
      <c r="B1862" t="s">
        <v>59</v>
      </c>
      <c r="C1862">
        <v>167</v>
      </c>
      <c r="D1862" t="s">
        <v>21</v>
      </c>
      <c r="E1862" t="s">
        <v>22</v>
      </c>
      <c r="F1862" t="s">
        <v>22</v>
      </c>
      <c r="G1862">
        <v>0</v>
      </c>
      <c r="H1862">
        <v>169.2</v>
      </c>
      <c r="I1862">
        <v>124</v>
      </c>
      <c r="J1862">
        <v>28.76</v>
      </c>
      <c r="K1862">
        <v>173.3</v>
      </c>
      <c r="L1862">
        <v>108</v>
      </c>
      <c r="M1862">
        <v>14.73</v>
      </c>
      <c r="N1862">
        <v>216.5</v>
      </c>
      <c r="O1862">
        <v>64</v>
      </c>
      <c r="P1862">
        <v>9.74</v>
      </c>
      <c r="Q1862">
        <v>12.4</v>
      </c>
      <c r="R1862">
        <v>4</v>
      </c>
      <c r="S1862">
        <v>3.35</v>
      </c>
      <c r="T1862">
        <v>4</v>
      </c>
      <c r="U1862" t="s">
        <v>23</v>
      </c>
      <c r="V1862">
        <f>IF(tbl_Customers[[#This Row],[churn]] = "yes", 1, 0)</f>
        <v>1</v>
      </c>
      <c r="W1862" t="str">
        <f>IF(tbl_Customers[[#This Row],[number_customer_service_calls]] &lt;= 1, "0-1 Calls", IF(tbl_Customers[[#This Row],[number_customer_service_calls]] &lt;= 3, "2-3 Calls", IF(tbl_Customers[[#This Row],[number_customer_service_calls]] &lt;=5, "4-5 Calls", "6+ Calls")))</f>
        <v>4-5 Calls</v>
      </c>
      <c r="X1862" t="str">
        <f>IF(tbl_Customers[[#This Row],[account_length]] &lt;= 50, "0-50", IF(tbl_Customers[[#This Row],[account_length]] &lt;=100, "51-100", IF(tbl_Customers[[#This Row],[account_length]] &lt;= 150, "101-150", "151+")))</f>
        <v>151+</v>
      </c>
      <c r="Y1862" t="str">
        <f>IF(tbl_Customers[[#This Row],[total_intl_charge]] &lt;= 3, "Low Charges", "High Charges")</f>
        <v>High Charges</v>
      </c>
      <c r="Z1862" t="str">
        <f>IF(tbl_Customers[[#This Row],[total_eve_calls]]&lt;=80,"Low Calls",
IF(tbl_Customers[[#This Row],[total_eve_calls]]&lt;=120,"Medium Calls","High Calls"))</f>
        <v>Medium Calls</v>
      </c>
      <c r="AA1862" t="str">
        <f>IF(tbl_Customers[[#This Row],[total_eve_charge]]&lt;=15,"Low Charges",
IF(tbl_Customers[[#This Row],[total_eve_charge]]&lt;=20,"Medium Charges","High Charges"))</f>
        <v>Low Charges</v>
      </c>
      <c r="AB18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2" t="str">
        <f>IF(tbl_Customers[[#This Row],[number_vmail_messages]] = 0, "No Usage", IF(tbl_Customers[[#This Row],[number_vmail_messages]] &lt;= 20, "Low Usage", IF(tbl_Customers[[#This Row],[number_vmail_messages]] &lt;= 40, "Medium Usgae", "High Usage")))</f>
        <v>No Usage</v>
      </c>
      <c r="AD1862" t="str">
        <f>IF(tbl_Customers[[#This Row],[total_day_minutes]]&lt;=150,"Low Usage", IF(tbl_Customers[[#This Row],[total_day_minutes]]&lt;=200,"Medium Usage", IF(tbl_Customers[[#This Row],[total_day_minutes]]&lt;=250,"High Usage","Very High Usage")))</f>
        <v>Medium Usage</v>
      </c>
      <c r="AE1862" t="str">
        <f>IF(tbl_Customers[[#This Row],[total_intl_calls]]&lt;=5,"Low Calls", IF(tbl_Customers[[#This Row],[total_intl_calls]]&lt;=10, "Medium Calls", "High Calls"))</f>
        <v>Low Calls</v>
      </c>
      <c r="AF18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62" s="36" t="str">
        <f>IF(tbl_Customers[[#This Row],[Churn_Risk_Score]]&gt;=10,"High Risk", IF(tbl_Customers[[#This Row],[Churn_Risk_Score]]&gt;=5,"Medium Risk","Low Risk"))</f>
        <v>Medium Risk</v>
      </c>
    </row>
    <row r="1863" spans="1:33" x14ac:dyDescent="0.35">
      <c r="A1863">
        <v>1862</v>
      </c>
      <c r="B1863" t="s">
        <v>55</v>
      </c>
      <c r="C1863">
        <v>91</v>
      </c>
      <c r="D1863" t="s">
        <v>28</v>
      </c>
      <c r="E1863" t="s">
        <v>22</v>
      </c>
      <c r="F1863" t="s">
        <v>22</v>
      </c>
      <c r="G1863">
        <v>0</v>
      </c>
      <c r="H1863">
        <v>123.8</v>
      </c>
      <c r="I1863">
        <v>107</v>
      </c>
      <c r="J1863">
        <v>21.05</v>
      </c>
      <c r="K1863">
        <v>319</v>
      </c>
      <c r="L1863">
        <v>125</v>
      </c>
      <c r="M1863">
        <v>27.12</v>
      </c>
      <c r="N1863">
        <v>237.6</v>
      </c>
      <c r="O1863">
        <v>78</v>
      </c>
      <c r="P1863">
        <v>10.69</v>
      </c>
      <c r="Q1863">
        <v>7.3</v>
      </c>
      <c r="R1863">
        <v>4</v>
      </c>
      <c r="S1863">
        <v>1.97</v>
      </c>
      <c r="T1863">
        <v>2</v>
      </c>
      <c r="U1863" t="s">
        <v>22</v>
      </c>
      <c r="V1863">
        <f>IF(tbl_Customers[[#This Row],[churn]] = "yes", 1, 0)</f>
        <v>0</v>
      </c>
      <c r="W1863" t="str">
        <f>IF(tbl_Customers[[#This Row],[number_customer_service_calls]] &lt;= 1, "0-1 Calls", IF(tbl_Customers[[#This Row],[number_customer_service_calls]] &lt;= 3, "2-3 Calls", IF(tbl_Customers[[#This Row],[number_customer_service_calls]] &lt;=5, "4-5 Calls", "6+ Calls")))</f>
        <v>2-3 Calls</v>
      </c>
      <c r="X1863" t="str">
        <f>IF(tbl_Customers[[#This Row],[account_length]] &lt;= 50, "0-50", IF(tbl_Customers[[#This Row],[account_length]] &lt;=100, "51-100", IF(tbl_Customers[[#This Row],[account_length]] &lt;= 150, "101-150", "151+")))</f>
        <v>51-100</v>
      </c>
      <c r="Y1863" t="str">
        <f>IF(tbl_Customers[[#This Row],[total_intl_charge]] &lt;= 3, "Low Charges", "High Charges")</f>
        <v>Low Charges</v>
      </c>
      <c r="Z1863" t="str">
        <f>IF(tbl_Customers[[#This Row],[total_eve_calls]]&lt;=80,"Low Calls",
IF(tbl_Customers[[#This Row],[total_eve_calls]]&lt;=120,"Medium Calls","High Calls"))</f>
        <v>High Calls</v>
      </c>
      <c r="AA1863" t="str">
        <f>IF(tbl_Customers[[#This Row],[total_eve_charge]]&lt;=15,"Low Charges",
IF(tbl_Customers[[#This Row],[total_eve_charge]]&lt;=20,"Medium Charges","High Charges"))</f>
        <v>High Charges</v>
      </c>
      <c r="AB18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3" t="str">
        <f>IF(tbl_Customers[[#This Row],[number_vmail_messages]] = 0, "No Usage", IF(tbl_Customers[[#This Row],[number_vmail_messages]] &lt;= 20, "Low Usage", IF(tbl_Customers[[#This Row],[number_vmail_messages]] &lt;= 40, "Medium Usgae", "High Usage")))</f>
        <v>No Usage</v>
      </c>
      <c r="AD1863" t="str">
        <f>IF(tbl_Customers[[#This Row],[total_day_minutes]]&lt;=150,"Low Usage", IF(tbl_Customers[[#This Row],[total_day_minutes]]&lt;=200,"Medium Usage", IF(tbl_Customers[[#This Row],[total_day_minutes]]&lt;=250,"High Usage","Very High Usage")))</f>
        <v>Low Usage</v>
      </c>
      <c r="AE1863" t="str">
        <f>IF(tbl_Customers[[#This Row],[total_intl_calls]]&lt;=5,"Low Calls", IF(tbl_Customers[[#This Row],[total_intl_calls]]&lt;=10, "Medium Calls", "High Calls"))</f>
        <v>Low Calls</v>
      </c>
      <c r="AF18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3" s="36" t="str">
        <f>IF(tbl_Customers[[#This Row],[Churn_Risk_Score]]&gt;=10,"High Risk", IF(tbl_Customers[[#This Row],[Churn_Risk_Score]]&gt;=5,"Medium Risk","Low Risk"))</f>
        <v>Low Risk</v>
      </c>
    </row>
    <row r="1864" spans="1:33" x14ac:dyDescent="0.35">
      <c r="A1864">
        <v>1863</v>
      </c>
      <c r="B1864" t="s">
        <v>33</v>
      </c>
      <c r="C1864">
        <v>127</v>
      </c>
      <c r="D1864" t="s">
        <v>28</v>
      </c>
      <c r="E1864" t="s">
        <v>22</v>
      </c>
      <c r="F1864" t="s">
        <v>22</v>
      </c>
      <c r="G1864">
        <v>0</v>
      </c>
      <c r="H1864">
        <v>96</v>
      </c>
      <c r="I1864">
        <v>117</v>
      </c>
      <c r="J1864">
        <v>16.32</v>
      </c>
      <c r="K1864">
        <v>177</v>
      </c>
      <c r="L1864">
        <v>68</v>
      </c>
      <c r="M1864">
        <v>15.05</v>
      </c>
      <c r="N1864">
        <v>162.19999999999999</v>
      </c>
      <c r="O1864">
        <v>127</v>
      </c>
      <c r="P1864">
        <v>7.3</v>
      </c>
      <c r="Q1864">
        <v>9.6999999999999993</v>
      </c>
      <c r="R1864">
        <v>4</v>
      </c>
      <c r="S1864">
        <v>2.62</v>
      </c>
      <c r="T1864">
        <v>3</v>
      </c>
      <c r="U1864" t="s">
        <v>22</v>
      </c>
      <c r="V1864">
        <f>IF(tbl_Customers[[#This Row],[churn]] = "yes", 1, 0)</f>
        <v>0</v>
      </c>
      <c r="W1864" t="str">
        <f>IF(tbl_Customers[[#This Row],[number_customer_service_calls]] &lt;= 1, "0-1 Calls", IF(tbl_Customers[[#This Row],[number_customer_service_calls]] &lt;= 3, "2-3 Calls", IF(tbl_Customers[[#This Row],[number_customer_service_calls]] &lt;=5, "4-5 Calls", "6+ Calls")))</f>
        <v>2-3 Calls</v>
      </c>
      <c r="X1864" t="str">
        <f>IF(tbl_Customers[[#This Row],[account_length]] &lt;= 50, "0-50", IF(tbl_Customers[[#This Row],[account_length]] &lt;=100, "51-100", IF(tbl_Customers[[#This Row],[account_length]] &lt;= 150, "101-150", "151+")))</f>
        <v>101-150</v>
      </c>
      <c r="Y1864" t="str">
        <f>IF(tbl_Customers[[#This Row],[total_intl_charge]] &lt;= 3, "Low Charges", "High Charges")</f>
        <v>Low Charges</v>
      </c>
      <c r="Z1864" t="str">
        <f>IF(tbl_Customers[[#This Row],[total_eve_calls]]&lt;=80,"Low Calls",
IF(tbl_Customers[[#This Row],[total_eve_calls]]&lt;=120,"Medium Calls","High Calls"))</f>
        <v>Low Calls</v>
      </c>
      <c r="AA1864" t="str">
        <f>IF(tbl_Customers[[#This Row],[total_eve_charge]]&lt;=15,"Low Charges",
IF(tbl_Customers[[#This Row],[total_eve_charge]]&lt;=20,"Medium Charges","High Charges"))</f>
        <v>Medium Charges</v>
      </c>
      <c r="AB18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64" t="str">
        <f>IF(tbl_Customers[[#This Row],[number_vmail_messages]] = 0, "No Usage", IF(tbl_Customers[[#This Row],[number_vmail_messages]] &lt;= 20, "Low Usage", IF(tbl_Customers[[#This Row],[number_vmail_messages]] &lt;= 40, "Medium Usgae", "High Usage")))</f>
        <v>No Usage</v>
      </c>
      <c r="AD1864" t="str">
        <f>IF(tbl_Customers[[#This Row],[total_day_minutes]]&lt;=150,"Low Usage", IF(tbl_Customers[[#This Row],[total_day_minutes]]&lt;=200,"Medium Usage", IF(tbl_Customers[[#This Row],[total_day_minutes]]&lt;=250,"High Usage","Very High Usage")))</f>
        <v>Low Usage</v>
      </c>
      <c r="AE1864" t="str">
        <f>IF(tbl_Customers[[#This Row],[total_intl_calls]]&lt;=5,"Low Calls", IF(tbl_Customers[[#This Row],[total_intl_calls]]&lt;=10, "Medium Calls", "High Calls"))</f>
        <v>Low Calls</v>
      </c>
      <c r="AF18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4" s="36" t="str">
        <f>IF(tbl_Customers[[#This Row],[Churn_Risk_Score]]&gt;=10,"High Risk", IF(tbl_Customers[[#This Row],[Churn_Risk_Score]]&gt;=5,"Medium Risk","Low Risk"))</f>
        <v>Low Risk</v>
      </c>
    </row>
    <row r="1865" spans="1:33" x14ac:dyDescent="0.35">
      <c r="A1865">
        <v>1864</v>
      </c>
      <c r="B1865" t="s">
        <v>58</v>
      </c>
      <c r="C1865">
        <v>88</v>
      </c>
      <c r="D1865" t="s">
        <v>25</v>
      </c>
      <c r="E1865" t="s">
        <v>22</v>
      </c>
      <c r="F1865" t="s">
        <v>23</v>
      </c>
      <c r="G1865">
        <v>27</v>
      </c>
      <c r="H1865">
        <v>93.4</v>
      </c>
      <c r="I1865">
        <v>106</v>
      </c>
      <c r="J1865">
        <v>15.88</v>
      </c>
      <c r="K1865">
        <v>252</v>
      </c>
      <c r="L1865">
        <v>92</v>
      </c>
      <c r="M1865">
        <v>21.42</v>
      </c>
      <c r="N1865">
        <v>189</v>
      </c>
      <c r="O1865">
        <v>104</v>
      </c>
      <c r="P1865">
        <v>8.5</v>
      </c>
      <c r="Q1865">
        <v>10.9</v>
      </c>
      <c r="R1865">
        <v>1</v>
      </c>
      <c r="S1865">
        <v>2.94</v>
      </c>
      <c r="T1865">
        <v>1</v>
      </c>
      <c r="U1865" t="s">
        <v>22</v>
      </c>
      <c r="V1865">
        <f>IF(tbl_Customers[[#This Row],[churn]] = "yes", 1, 0)</f>
        <v>0</v>
      </c>
      <c r="W1865" t="str">
        <f>IF(tbl_Customers[[#This Row],[number_customer_service_calls]] &lt;= 1, "0-1 Calls", IF(tbl_Customers[[#This Row],[number_customer_service_calls]] &lt;= 3, "2-3 Calls", IF(tbl_Customers[[#This Row],[number_customer_service_calls]] &lt;=5, "4-5 Calls", "6+ Calls")))</f>
        <v>0-1 Calls</v>
      </c>
      <c r="X1865" t="str">
        <f>IF(tbl_Customers[[#This Row],[account_length]] &lt;= 50, "0-50", IF(tbl_Customers[[#This Row],[account_length]] &lt;=100, "51-100", IF(tbl_Customers[[#This Row],[account_length]] &lt;= 150, "101-150", "151+")))</f>
        <v>51-100</v>
      </c>
      <c r="Y1865" t="str">
        <f>IF(tbl_Customers[[#This Row],[total_intl_charge]] &lt;= 3, "Low Charges", "High Charges")</f>
        <v>Low Charges</v>
      </c>
      <c r="Z1865" t="str">
        <f>IF(tbl_Customers[[#This Row],[total_eve_calls]]&lt;=80,"Low Calls",
IF(tbl_Customers[[#This Row],[total_eve_calls]]&lt;=120,"Medium Calls","High Calls"))</f>
        <v>Medium Calls</v>
      </c>
      <c r="AA1865" t="str">
        <f>IF(tbl_Customers[[#This Row],[total_eve_charge]]&lt;=15,"Low Charges",
IF(tbl_Customers[[#This Row],[total_eve_charge]]&lt;=20,"Medium Charges","High Charges"))</f>
        <v>High Charges</v>
      </c>
      <c r="AB18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5" t="str">
        <f>IF(tbl_Customers[[#This Row],[number_vmail_messages]] = 0, "No Usage", IF(tbl_Customers[[#This Row],[number_vmail_messages]] &lt;= 20, "Low Usage", IF(tbl_Customers[[#This Row],[number_vmail_messages]] &lt;= 40, "Medium Usgae", "High Usage")))</f>
        <v>Medium Usgae</v>
      </c>
      <c r="AD1865" t="str">
        <f>IF(tbl_Customers[[#This Row],[total_day_minutes]]&lt;=150,"Low Usage", IF(tbl_Customers[[#This Row],[total_day_minutes]]&lt;=200,"Medium Usage", IF(tbl_Customers[[#This Row],[total_day_minutes]]&lt;=250,"High Usage","Very High Usage")))</f>
        <v>Low Usage</v>
      </c>
      <c r="AE1865" t="str">
        <f>IF(tbl_Customers[[#This Row],[total_intl_calls]]&lt;=5,"Low Calls", IF(tbl_Customers[[#This Row],[total_intl_calls]]&lt;=10, "Medium Calls", "High Calls"))</f>
        <v>Low Calls</v>
      </c>
      <c r="AF18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65" s="36" t="str">
        <f>IF(tbl_Customers[[#This Row],[Churn_Risk_Score]]&gt;=10,"High Risk", IF(tbl_Customers[[#This Row],[Churn_Risk_Score]]&gt;=5,"Medium Risk","Low Risk"))</f>
        <v>Low Risk</v>
      </c>
    </row>
    <row r="1866" spans="1:33" x14ac:dyDescent="0.35">
      <c r="A1866">
        <v>1865</v>
      </c>
      <c r="B1866" t="s">
        <v>33</v>
      </c>
      <c r="C1866">
        <v>113</v>
      </c>
      <c r="D1866" t="s">
        <v>21</v>
      </c>
      <c r="E1866" t="s">
        <v>22</v>
      </c>
      <c r="F1866" t="s">
        <v>22</v>
      </c>
      <c r="G1866">
        <v>0</v>
      </c>
      <c r="H1866">
        <v>90.6</v>
      </c>
      <c r="I1866">
        <v>130</v>
      </c>
      <c r="J1866">
        <v>15.4</v>
      </c>
      <c r="K1866">
        <v>170.6</v>
      </c>
      <c r="L1866">
        <v>100</v>
      </c>
      <c r="M1866">
        <v>14.5</v>
      </c>
      <c r="N1866">
        <v>137.4</v>
      </c>
      <c r="O1866">
        <v>74</v>
      </c>
      <c r="P1866">
        <v>6.18</v>
      </c>
      <c r="Q1866">
        <v>5.4</v>
      </c>
      <c r="R1866">
        <v>9</v>
      </c>
      <c r="S1866">
        <v>1.46</v>
      </c>
      <c r="T1866">
        <v>1</v>
      </c>
      <c r="U1866" t="s">
        <v>22</v>
      </c>
      <c r="V1866">
        <f>IF(tbl_Customers[[#This Row],[churn]] = "yes", 1, 0)</f>
        <v>0</v>
      </c>
      <c r="W1866" t="str">
        <f>IF(tbl_Customers[[#This Row],[number_customer_service_calls]] &lt;= 1, "0-1 Calls", IF(tbl_Customers[[#This Row],[number_customer_service_calls]] &lt;= 3, "2-3 Calls", IF(tbl_Customers[[#This Row],[number_customer_service_calls]] &lt;=5, "4-5 Calls", "6+ Calls")))</f>
        <v>0-1 Calls</v>
      </c>
      <c r="X1866" t="str">
        <f>IF(tbl_Customers[[#This Row],[account_length]] &lt;= 50, "0-50", IF(tbl_Customers[[#This Row],[account_length]] &lt;=100, "51-100", IF(tbl_Customers[[#This Row],[account_length]] &lt;= 150, "101-150", "151+")))</f>
        <v>101-150</v>
      </c>
      <c r="Y1866" t="str">
        <f>IF(tbl_Customers[[#This Row],[total_intl_charge]] &lt;= 3, "Low Charges", "High Charges")</f>
        <v>Low Charges</v>
      </c>
      <c r="Z1866" t="str">
        <f>IF(tbl_Customers[[#This Row],[total_eve_calls]]&lt;=80,"Low Calls",
IF(tbl_Customers[[#This Row],[total_eve_calls]]&lt;=120,"Medium Calls","High Calls"))</f>
        <v>Medium Calls</v>
      </c>
      <c r="AA1866" t="str">
        <f>IF(tbl_Customers[[#This Row],[total_eve_charge]]&lt;=15,"Low Charges",
IF(tbl_Customers[[#This Row],[total_eve_charge]]&lt;=20,"Medium Charges","High Charges"))</f>
        <v>Low Charges</v>
      </c>
      <c r="AB18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66" t="str">
        <f>IF(tbl_Customers[[#This Row],[number_vmail_messages]] = 0, "No Usage", IF(tbl_Customers[[#This Row],[number_vmail_messages]] &lt;= 20, "Low Usage", IF(tbl_Customers[[#This Row],[number_vmail_messages]] &lt;= 40, "Medium Usgae", "High Usage")))</f>
        <v>No Usage</v>
      </c>
      <c r="AD1866" t="str">
        <f>IF(tbl_Customers[[#This Row],[total_day_minutes]]&lt;=150,"Low Usage", IF(tbl_Customers[[#This Row],[total_day_minutes]]&lt;=200,"Medium Usage", IF(tbl_Customers[[#This Row],[total_day_minutes]]&lt;=250,"High Usage","Very High Usage")))</f>
        <v>Low Usage</v>
      </c>
      <c r="AE1866" t="str">
        <f>IF(tbl_Customers[[#This Row],[total_intl_calls]]&lt;=5,"Low Calls", IF(tbl_Customers[[#This Row],[total_intl_calls]]&lt;=10, "Medium Calls", "High Calls"))</f>
        <v>Medium Calls</v>
      </c>
      <c r="AF18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6" s="36" t="str">
        <f>IF(tbl_Customers[[#This Row],[Churn_Risk_Score]]&gt;=10,"High Risk", IF(tbl_Customers[[#This Row],[Churn_Risk_Score]]&gt;=5,"Medium Risk","Low Risk"))</f>
        <v>Low Risk</v>
      </c>
    </row>
    <row r="1867" spans="1:33" x14ac:dyDescent="0.35">
      <c r="A1867">
        <v>1866</v>
      </c>
      <c r="B1867" t="s">
        <v>36</v>
      </c>
      <c r="C1867">
        <v>78</v>
      </c>
      <c r="D1867" t="s">
        <v>28</v>
      </c>
      <c r="E1867" t="s">
        <v>22</v>
      </c>
      <c r="F1867" t="s">
        <v>22</v>
      </c>
      <c r="G1867">
        <v>0</v>
      </c>
      <c r="H1867">
        <v>152.9</v>
      </c>
      <c r="I1867">
        <v>81</v>
      </c>
      <c r="J1867">
        <v>25.99</v>
      </c>
      <c r="K1867">
        <v>256.60000000000002</v>
      </c>
      <c r="L1867">
        <v>82</v>
      </c>
      <c r="M1867">
        <v>21.81</v>
      </c>
      <c r="N1867">
        <v>173.6</v>
      </c>
      <c r="O1867">
        <v>112</v>
      </c>
      <c r="P1867">
        <v>7.81</v>
      </c>
      <c r="Q1867">
        <v>5.3</v>
      </c>
      <c r="R1867">
        <v>6</v>
      </c>
      <c r="S1867">
        <v>1.43</v>
      </c>
      <c r="T1867">
        <v>2</v>
      </c>
      <c r="U1867" t="s">
        <v>22</v>
      </c>
      <c r="V1867">
        <f>IF(tbl_Customers[[#This Row],[churn]] = "yes", 1, 0)</f>
        <v>0</v>
      </c>
      <c r="W1867" t="str">
        <f>IF(tbl_Customers[[#This Row],[number_customer_service_calls]] &lt;= 1, "0-1 Calls", IF(tbl_Customers[[#This Row],[number_customer_service_calls]] &lt;= 3, "2-3 Calls", IF(tbl_Customers[[#This Row],[number_customer_service_calls]] &lt;=5, "4-5 Calls", "6+ Calls")))</f>
        <v>2-3 Calls</v>
      </c>
      <c r="X1867" t="str">
        <f>IF(tbl_Customers[[#This Row],[account_length]] &lt;= 50, "0-50", IF(tbl_Customers[[#This Row],[account_length]] &lt;=100, "51-100", IF(tbl_Customers[[#This Row],[account_length]] &lt;= 150, "101-150", "151+")))</f>
        <v>51-100</v>
      </c>
      <c r="Y1867" t="str">
        <f>IF(tbl_Customers[[#This Row],[total_intl_charge]] &lt;= 3, "Low Charges", "High Charges")</f>
        <v>Low Charges</v>
      </c>
      <c r="Z1867" t="str">
        <f>IF(tbl_Customers[[#This Row],[total_eve_calls]]&lt;=80,"Low Calls",
IF(tbl_Customers[[#This Row],[total_eve_calls]]&lt;=120,"Medium Calls","High Calls"))</f>
        <v>Medium Calls</v>
      </c>
      <c r="AA1867" t="str">
        <f>IF(tbl_Customers[[#This Row],[total_eve_charge]]&lt;=15,"Low Charges",
IF(tbl_Customers[[#This Row],[total_eve_charge]]&lt;=20,"Medium Charges","High Charges"))</f>
        <v>High Charges</v>
      </c>
      <c r="AB18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7" t="str">
        <f>IF(tbl_Customers[[#This Row],[number_vmail_messages]] = 0, "No Usage", IF(tbl_Customers[[#This Row],[number_vmail_messages]] &lt;= 20, "Low Usage", IF(tbl_Customers[[#This Row],[number_vmail_messages]] &lt;= 40, "Medium Usgae", "High Usage")))</f>
        <v>No Usage</v>
      </c>
      <c r="AD1867" t="str">
        <f>IF(tbl_Customers[[#This Row],[total_day_minutes]]&lt;=150,"Low Usage", IF(tbl_Customers[[#This Row],[total_day_minutes]]&lt;=200,"Medium Usage", IF(tbl_Customers[[#This Row],[total_day_minutes]]&lt;=250,"High Usage","Very High Usage")))</f>
        <v>Medium Usage</v>
      </c>
      <c r="AE1867" t="str">
        <f>IF(tbl_Customers[[#This Row],[total_intl_calls]]&lt;=5,"Low Calls", IF(tbl_Customers[[#This Row],[total_intl_calls]]&lt;=10, "Medium Calls", "High Calls"))</f>
        <v>Medium Calls</v>
      </c>
      <c r="AF18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7" s="36" t="str">
        <f>IF(tbl_Customers[[#This Row],[Churn_Risk_Score]]&gt;=10,"High Risk", IF(tbl_Customers[[#This Row],[Churn_Risk_Score]]&gt;=5,"Medium Risk","Low Risk"))</f>
        <v>Low Risk</v>
      </c>
    </row>
    <row r="1868" spans="1:33" x14ac:dyDescent="0.35">
      <c r="A1868">
        <v>1867</v>
      </c>
      <c r="B1868" t="s">
        <v>54</v>
      </c>
      <c r="C1868">
        <v>136</v>
      </c>
      <c r="D1868" t="s">
        <v>25</v>
      </c>
      <c r="E1868" t="s">
        <v>23</v>
      </c>
      <c r="F1868" t="s">
        <v>23</v>
      </c>
      <c r="G1868">
        <v>29</v>
      </c>
      <c r="H1868">
        <v>85.2</v>
      </c>
      <c r="I1868">
        <v>98</v>
      </c>
      <c r="J1868">
        <v>14.48</v>
      </c>
      <c r="K1868">
        <v>230.4</v>
      </c>
      <c r="L1868">
        <v>85</v>
      </c>
      <c r="M1868">
        <v>19.579999999999998</v>
      </c>
      <c r="N1868">
        <v>243.6</v>
      </c>
      <c r="O1868">
        <v>104</v>
      </c>
      <c r="P1868">
        <v>10.96</v>
      </c>
      <c r="Q1868">
        <v>9</v>
      </c>
      <c r="R1868">
        <v>3</v>
      </c>
      <c r="S1868">
        <v>2.4300000000000002</v>
      </c>
      <c r="T1868">
        <v>2</v>
      </c>
      <c r="U1868" t="s">
        <v>22</v>
      </c>
      <c r="V1868">
        <f>IF(tbl_Customers[[#This Row],[churn]] = "yes", 1, 0)</f>
        <v>0</v>
      </c>
      <c r="W1868" t="str">
        <f>IF(tbl_Customers[[#This Row],[number_customer_service_calls]] &lt;= 1, "0-1 Calls", IF(tbl_Customers[[#This Row],[number_customer_service_calls]] &lt;= 3, "2-3 Calls", IF(tbl_Customers[[#This Row],[number_customer_service_calls]] &lt;=5, "4-5 Calls", "6+ Calls")))</f>
        <v>2-3 Calls</v>
      </c>
      <c r="X1868" t="str">
        <f>IF(tbl_Customers[[#This Row],[account_length]] &lt;= 50, "0-50", IF(tbl_Customers[[#This Row],[account_length]] &lt;=100, "51-100", IF(tbl_Customers[[#This Row],[account_length]] &lt;= 150, "101-150", "151+")))</f>
        <v>101-150</v>
      </c>
      <c r="Y1868" t="str">
        <f>IF(tbl_Customers[[#This Row],[total_intl_charge]] &lt;= 3, "Low Charges", "High Charges")</f>
        <v>Low Charges</v>
      </c>
      <c r="Z1868" t="str">
        <f>IF(tbl_Customers[[#This Row],[total_eve_calls]]&lt;=80,"Low Calls",
IF(tbl_Customers[[#This Row],[total_eve_calls]]&lt;=120,"Medium Calls","High Calls"))</f>
        <v>Medium Calls</v>
      </c>
      <c r="AA1868" t="str">
        <f>IF(tbl_Customers[[#This Row],[total_eve_charge]]&lt;=15,"Low Charges",
IF(tbl_Customers[[#This Row],[total_eve_charge]]&lt;=20,"Medium Charges","High Charges"))</f>
        <v>Medium Charges</v>
      </c>
      <c r="AB18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8" t="str">
        <f>IF(tbl_Customers[[#This Row],[number_vmail_messages]] = 0, "No Usage", IF(tbl_Customers[[#This Row],[number_vmail_messages]] &lt;= 20, "Low Usage", IF(tbl_Customers[[#This Row],[number_vmail_messages]] &lt;= 40, "Medium Usgae", "High Usage")))</f>
        <v>Medium Usgae</v>
      </c>
      <c r="AD1868" t="str">
        <f>IF(tbl_Customers[[#This Row],[total_day_minutes]]&lt;=150,"Low Usage", IF(tbl_Customers[[#This Row],[total_day_minutes]]&lt;=200,"Medium Usage", IF(tbl_Customers[[#This Row],[total_day_minutes]]&lt;=250,"High Usage","Very High Usage")))</f>
        <v>Low Usage</v>
      </c>
      <c r="AE1868" t="str">
        <f>IF(tbl_Customers[[#This Row],[total_intl_calls]]&lt;=5,"Low Calls", IF(tbl_Customers[[#This Row],[total_intl_calls]]&lt;=10, "Medium Calls", "High Calls"))</f>
        <v>Low Calls</v>
      </c>
      <c r="AF18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68" s="36" t="str">
        <f>IF(tbl_Customers[[#This Row],[Churn_Risk_Score]]&gt;=10,"High Risk", IF(tbl_Customers[[#This Row],[Churn_Risk_Score]]&gt;=5,"Medium Risk","Low Risk"))</f>
        <v>Low Risk</v>
      </c>
    </row>
    <row r="1869" spans="1:33" x14ac:dyDescent="0.35">
      <c r="A1869">
        <v>1868</v>
      </c>
      <c r="B1869" t="s">
        <v>67</v>
      </c>
      <c r="C1869">
        <v>68</v>
      </c>
      <c r="D1869" t="s">
        <v>21</v>
      </c>
      <c r="E1869" t="s">
        <v>22</v>
      </c>
      <c r="F1869" t="s">
        <v>23</v>
      </c>
      <c r="G1869">
        <v>34</v>
      </c>
      <c r="H1869">
        <v>160</v>
      </c>
      <c r="I1869">
        <v>72</v>
      </c>
      <c r="J1869">
        <v>27.2</v>
      </c>
      <c r="K1869">
        <v>184.5</v>
      </c>
      <c r="L1869">
        <v>119</v>
      </c>
      <c r="M1869">
        <v>15.68</v>
      </c>
      <c r="N1869">
        <v>208.3</v>
      </c>
      <c r="O1869">
        <v>101</v>
      </c>
      <c r="P1869">
        <v>9.3699999999999992</v>
      </c>
      <c r="Q1869">
        <v>6.1</v>
      </c>
      <c r="R1869">
        <v>10</v>
      </c>
      <c r="S1869">
        <v>1.65</v>
      </c>
      <c r="T1869">
        <v>1</v>
      </c>
      <c r="U1869" t="s">
        <v>22</v>
      </c>
      <c r="V1869">
        <f>IF(tbl_Customers[[#This Row],[churn]] = "yes", 1, 0)</f>
        <v>0</v>
      </c>
      <c r="W1869" t="str">
        <f>IF(tbl_Customers[[#This Row],[number_customer_service_calls]] &lt;= 1, "0-1 Calls", IF(tbl_Customers[[#This Row],[number_customer_service_calls]] &lt;= 3, "2-3 Calls", IF(tbl_Customers[[#This Row],[number_customer_service_calls]] &lt;=5, "4-5 Calls", "6+ Calls")))</f>
        <v>0-1 Calls</v>
      </c>
      <c r="X1869" t="str">
        <f>IF(tbl_Customers[[#This Row],[account_length]] &lt;= 50, "0-50", IF(tbl_Customers[[#This Row],[account_length]] &lt;=100, "51-100", IF(tbl_Customers[[#This Row],[account_length]] &lt;= 150, "101-150", "151+")))</f>
        <v>51-100</v>
      </c>
      <c r="Y1869" t="str">
        <f>IF(tbl_Customers[[#This Row],[total_intl_charge]] &lt;= 3, "Low Charges", "High Charges")</f>
        <v>Low Charges</v>
      </c>
      <c r="Z1869" t="str">
        <f>IF(tbl_Customers[[#This Row],[total_eve_calls]]&lt;=80,"Low Calls",
IF(tbl_Customers[[#This Row],[total_eve_calls]]&lt;=120,"Medium Calls","High Calls"))</f>
        <v>Medium Calls</v>
      </c>
      <c r="AA1869" t="str">
        <f>IF(tbl_Customers[[#This Row],[total_eve_charge]]&lt;=15,"Low Charges",
IF(tbl_Customers[[#This Row],[total_eve_charge]]&lt;=20,"Medium Charges","High Charges"))</f>
        <v>Medium Charges</v>
      </c>
      <c r="AB18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9" t="str">
        <f>IF(tbl_Customers[[#This Row],[number_vmail_messages]] = 0, "No Usage", IF(tbl_Customers[[#This Row],[number_vmail_messages]] &lt;= 20, "Low Usage", IF(tbl_Customers[[#This Row],[number_vmail_messages]] &lt;= 40, "Medium Usgae", "High Usage")))</f>
        <v>Medium Usgae</v>
      </c>
      <c r="AD1869" t="str">
        <f>IF(tbl_Customers[[#This Row],[total_day_minutes]]&lt;=150,"Low Usage", IF(tbl_Customers[[#This Row],[total_day_minutes]]&lt;=200,"Medium Usage", IF(tbl_Customers[[#This Row],[total_day_minutes]]&lt;=250,"High Usage","Very High Usage")))</f>
        <v>Medium Usage</v>
      </c>
      <c r="AE1869" t="str">
        <f>IF(tbl_Customers[[#This Row],[total_intl_calls]]&lt;=5,"Low Calls", IF(tbl_Customers[[#This Row],[total_intl_calls]]&lt;=10, "Medium Calls", "High Calls"))</f>
        <v>Medium Calls</v>
      </c>
      <c r="AF18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69" s="36" t="str">
        <f>IF(tbl_Customers[[#This Row],[Churn_Risk_Score]]&gt;=10,"High Risk", IF(tbl_Customers[[#This Row],[Churn_Risk_Score]]&gt;=5,"Medium Risk","Low Risk"))</f>
        <v>Low Risk</v>
      </c>
    </row>
    <row r="1870" spans="1:33" x14ac:dyDescent="0.35">
      <c r="A1870">
        <v>1869</v>
      </c>
      <c r="B1870" t="s">
        <v>20</v>
      </c>
      <c r="C1870">
        <v>132</v>
      </c>
      <c r="D1870" t="s">
        <v>21</v>
      </c>
      <c r="E1870" t="s">
        <v>22</v>
      </c>
      <c r="F1870" t="s">
        <v>23</v>
      </c>
      <c r="G1870">
        <v>10</v>
      </c>
      <c r="H1870">
        <v>182.9</v>
      </c>
      <c r="I1870">
        <v>54</v>
      </c>
      <c r="J1870">
        <v>31.09</v>
      </c>
      <c r="K1870">
        <v>292.39999999999998</v>
      </c>
      <c r="L1870">
        <v>68</v>
      </c>
      <c r="M1870">
        <v>24.85</v>
      </c>
      <c r="N1870">
        <v>142.30000000000001</v>
      </c>
      <c r="O1870">
        <v>116</v>
      </c>
      <c r="P1870">
        <v>6.4</v>
      </c>
      <c r="Q1870">
        <v>11.5</v>
      </c>
      <c r="R1870">
        <v>4</v>
      </c>
      <c r="S1870">
        <v>3.11</v>
      </c>
      <c r="T1870">
        <v>0</v>
      </c>
      <c r="U1870" t="s">
        <v>22</v>
      </c>
      <c r="V1870">
        <f>IF(tbl_Customers[[#This Row],[churn]] = "yes", 1, 0)</f>
        <v>0</v>
      </c>
      <c r="W1870" t="str">
        <f>IF(tbl_Customers[[#This Row],[number_customer_service_calls]] &lt;= 1, "0-1 Calls", IF(tbl_Customers[[#This Row],[number_customer_service_calls]] &lt;= 3, "2-3 Calls", IF(tbl_Customers[[#This Row],[number_customer_service_calls]] &lt;=5, "4-5 Calls", "6+ Calls")))</f>
        <v>0-1 Calls</v>
      </c>
      <c r="X1870" t="str">
        <f>IF(tbl_Customers[[#This Row],[account_length]] &lt;= 50, "0-50", IF(tbl_Customers[[#This Row],[account_length]] &lt;=100, "51-100", IF(tbl_Customers[[#This Row],[account_length]] &lt;= 150, "101-150", "151+")))</f>
        <v>101-150</v>
      </c>
      <c r="Y1870" t="str">
        <f>IF(tbl_Customers[[#This Row],[total_intl_charge]] &lt;= 3, "Low Charges", "High Charges")</f>
        <v>High Charges</v>
      </c>
      <c r="Z1870" t="str">
        <f>IF(tbl_Customers[[#This Row],[total_eve_calls]]&lt;=80,"Low Calls",
IF(tbl_Customers[[#This Row],[total_eve_calls]]&lt;=120,"Medium Calls","High Calls"))</f>
        <v>Low Calls</v>
      </c>
      <c r="AA1870" t="str">
        <f>IF(tbl_Customers[[#This Row],[total_eve_charge]]&lt;=15,"Low Charges",
IF(tbl_Customers[[#This Row],[total_eve_charge]]&lt;=20,"Medium Charges","High Charges"))</f>
        <v>High Charges</v>
      </c>
      <c r="AB18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70" t="str">
        <f>IF(tbl_Customers[[#This Row],[number_vmail_messages]] = 0, "No Usage", IF(tbl_Customers[[#This Row],[number_vmail_messages]] &lt;= 20, "Low Usage", IF(tbl_Customers[[#This Row],[number_vmail_messages]] &lt;= 40, "Medium Usgae", "High Usage")))</f>
        <v>Low Usage</v>
      </c>
      <c r="AD1870" t="str">
        <f>IF(tbl_Customers[[#This Row],[total_day_minutes]]&lt;=150,"Low Usage", IF(tbl_Customers[[#This Row],[total_day_minutes]]&lt;=200,"Medium Usage", IF(tbl_Customers[[#This Row],[total_day_minutes]]&lt;=250,"High Usage","Very High Usage")))</f>
        <v>Medium Usage</v>
      </c>
      <c r="AE1870" t="str">
        <f>IF(tbl_Customers[[#This Row],[total_intl_calls]]&lt;=5,"Low Calls", IF(tbl_Customers[[#This Row],[total_intl_calls]]&lt;=10, "Medium Calls", "High Calls"))</f>
        <v>Low Calls</v>
      </c>
      <c r="AF18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70" s="36" t="str">
        <f>IF(tbl_Customers[[#This Row],[Churn_Risk_Score]]&gt;=10,"High Risk", IF(tbl_Customers[[#This Row],[Churn_Risk_Score]]&gt;=5,"Medium Risk","Low Risk"))</f>
        <v>Low Risk</v>
      </c>
    </row>
    <row r="1871" spans="1:33" x14ac:dyDescent="0.35">
      <c r="A1871">
        <v>1870</v>
      </c>
      <c r="B1871" t="s">
        <v>59</v>
      </c>
      <c r="C1871">
        <v>110</v>
      </c>
      <c r="D1871" t="s">
        <v>21</v>
      </c>
      <c r="E1871" t="s">
        <v>22</v>
      </c>
      <c r="F1871" t="s">
        <v>22</v>
      </c>
      <c r="G1871">
        <v>0</v>
      </c>
      <c r="H1871">
        <v>241.2</v>
      </c>
      <c r="I1871">
        <v>105</v>
      </c>
      <c r="J1871">
        <v>41</v>
      </c>
      <c r="K1871">
        <v>174.3</v>
      </c>
      <c r="L1871">
        <v>85</v>
      </c>
      <c r="M1871">
        <v>14.82</v>
      </c>
      <c r="N1871">
        <v>245.3</v>
      </c>
      <c r="O1871">
        <v>59</v>
      </c>
      <c r="P1871">
        <v>11.04</v>
      </c>
      <c r="Q1871">
        <v>8.5</v>
      </c>
      <c r="R1871">
        <v>4</v>
      </c>
      <c r="S1871">
        <v>2.2999999999999998</v>
      </c>
      <c r="T1871">
        <v>2</v>
      </c>
      <c r="U1871" t="s">
        <v>22</v>
      </c>
      <c r="V1871">
        <f>IF(tbl_Customers[[#This Row],[churn]] = "yes", 1, 0)</f>
        <v>0</v>
      </c>
      <c r="W1871" t="str">
        <f>IF(tbl_Customers[[#This Row],[number_customer_service_calls]] &lt;= 1, "0-1 Calls", IF(tbl_Customers[[#This Row],[number_customer_service_calls]] &lt;= 3, "2-3 Calls", IF(tbl_Customers[[#This Row],[number_customer_service_calls]] &lt;=5, "4-5 Calls", "6+ Calls")))</f>
        <v>2-3 Calls</v>
      </c>
      <c r="X1871" t="str">
        <f>IF(tbl_Customers[[#This Row],[account_length]] &lt;= 50, "0-50", IF(tbl_Customers[[#This Row],[account_length]] &lt;=100, "51-100", IF(tbl_Customers[[#This Row],[account_length]] &lt;= 150, "101-150", "151+")))</f>
        <v>101-150</v>
      </c>
      <c r="Y1871" t="str">
        <f>IF(tbl_Customers[[#This Row],[total_intl_charge]] &lt;= 3, "Low Charges", "High Charges")</f>
        <v>Low Charges</v>
      </c>
      <c r="Z1871" t="str">
        <f>IF(tbl_Customers[[#This Row],[total_eve_calls]]&lt;=80,"Low Calls",
IF(tbl_Customers[[#This Row],[total_eve_calls]]&lt;=120,"Medium Calls","High Calls"))</f>
        <v>Medium Calls</v>
      </c>
      <c r="AA1871" t="str">
        <f>IF(tbl_Customers[[#This Row],[total_eve_charge]]&lt;=15,"Low Charges",
IF(tbl_Customers[[#This Row],[total_eve_charge]]&lt;=20,"Medium Charges","High Charges"))</f>
        <v>Low Charges</v>
      </c>
      <c r="AB18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71" t="str">
        <f>IF(tbl_Customers[[#This Row],[number_vmail_messages]] = 0, "No Usage", IF(tbl_Customers[[#This Row],[number_vmail_messages]] &lt;= 20, "Low Usage", IF(tbl_Customers[[#This Row],[number_vmail_messages]] &lt;= 40, "Medium Usgae", "High Usage")))</f>
        <v>No Usage</v>
      </c>
      <c r="AD1871" t="str">
        <f>IF(tbl_Customers[[#This Row],[total_day_minutes]]&lt;=150,"Low Usage", IF(tbl_Customers[[#This Row],[total_day_minutes]]&lt;=200,"Medium Usage", IF(tbl_Customers[[#This Row],[total_day_minutes]]&lt;=250,"High Usage","Very High Usage")))</f>
        <v>High Usage</v>
      </c>
      <c r="AE1871" t="str">
        <f>IF(tbl_Customers[[#This Row],[total_intl_calls]]&lt;=5,"Low Calls", IF(tbl_Customers[[#This Row],[total_intl_calls]]&lt;=10, "Medium Calls", "High Calls"))</f>
        <v>Low Calls</v>
      </c>
      <c r="AF18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1" s="36" t="str">
        <f>IF(tbl_Customers[[#This Row],[Churn_Risk_Score]]&gt;=10,"High Risk", IF(tbl_Customers[[#This Row],[Churn_Risk_Score]]&gt;=5,"Medium Risk","Low Risk"))</f>
        <v>Low Risk</v>
      </c>
    </row>
    <row r="1872" spans="1:33" x14ac:dyDescent="0.35">
      <c r="A1872">
        <v>1871</v>
      </c>
      <c r="B1872" t="s">
        <v>31</v>
      </c>
      <c r="C1872">
        <v>121</v>
      </c>
      <c r="D1872" t="s">
        <v>28</v>
      </c>
      <c r="E1872" t="s">
        <v>22</v>
      </c>
      <c r="F1872" t="s">
        <v>22</v>
      </c>
      <c r="G1872">
        <v>0</v>
      </c>
      <c r="H1872">
        <v>177.2</v>
      </c>
      <c r="I1872">
        <v>142</v>
      </c>
      <c r="J1872">
        <v>30.12</v>
      </c>
      <c r="K1872">
        <v>123.5</v>
      </c>
      <c r="L1872">
        <v>88</v>
      </c>
      <c r="M1872">
        <v>10.5</v>
      </c>
      <c r="N1872">
        <v>213.2</v>
      </c>
      <c r="O1872">
        <v>51</v>
      </c>
      <c r="P1872">
        <v>9.59</v>
      </c>
      <c r="Q1872">
        <v>8.4</v>
      </c>
      <c r="R1872">
        <v>6</v>
      </c>
      <c r="S1872">
        <v>2.27</v>
      </c>
      <c r="T1872">
        <v>1</v>
      </c>
      <c r="U1872" t="s">
        <v>22</v>
      </c>
      <c r="V1872">
        <f>IF(tbl_Customers[[#This Row],[churn]] = "yes", 1, 0)</f>
        <v>0</v>
      </c>
      <c r="W1872" t="str">
        <f>IF(tbl_Customers[[#This Row],[number_customer_service_calls]] &lt;= 1, "0-1 Calls", IF(tbl_Customers[[#This Row],[number_customer_service_calls]] &lt;= 3, "2-3 Calls", IF(tbl_Customers[[#This Row],[number_customer_service_calls]] &lt;=5, "4-5 Calls", "6+ Calls")))</f>
        <v>0-1 Calls</v>
      </c>
      <c r="X1872" t="str">
        <f>IF(tbl_Customers[[#This Row],[account_length]] &lt;= 50, "0-50", IF(tbl_Customers[[#This Row],[account_length]] &lt;=100, "51-100", IF(tbl_Customers[[#This Row],[account_length]] &lt;= 150, "101-150", "151+")))</f>
        <v>101-150</v>
      </c>
      <c r="Y1872" t="str">
        <f>IF(tbl_Customers[[#This Row],[total_intl_charge]] &lt;= 3, "Low Charges", "High Charges")</f>
        <v>Low Charges</v>
      </c>
      <c r="Z1872" t="str">
        <f>IF(tbl_Customers[[#This Row],[total_eve_calls]]&lt;=80,"Low Calls",
IF(tbl_Customers[[#This Row],[total_eve_calls]]&lt;=120,"Medium Calls","High Calls"))</f>
        <v>Medium Calls</v>
      </c>
      <c r="AA1872" t="str">
        <f>IF(tbl_Customers[[#This Row],[total_eve_charge]]&lt;=15,"Low Charges",
IF(tbl_Customers[[#This Row],[total_eve_charge]]&lt;=20,"Medium Charges","High Charges"))</f>
        <v>Low Charges</v>
      </c>
      <c r="AB18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72" t="str">
        <f>IF(tbl_Customers[[#This Row],[number_vmail_messages]] = 0, "No Usage", IF(tbl_Customers[[#This Row],[number_vmail_messages]] &lt;= 20, "Low Usage", IF(tbl_Customers[[#This Row],[number_vmail_messages]] &lt;= 40, "Medium Usgae", "High Usage")))</f>
        <v>No Usage</v>
      </c>
      <c r="AD1872" t="str">
        <f>IF(tbl_Customers[[#This Row],[total_day_minutes]]&lt;=150,"Low Usage", IF(tbl_Customers[[#This Row],[total_day_minutes]]&lt;=200,"Medium Usage", IF(tbl_Customers[[#This Row],[total_day_minutes]]&lt;=250,"High Usage","Very High Usage")))</f>
        <v>Medium Usage</v>
      </c>
      <c r="AE1872" t="str">
        <f>IF(tbl_Customers[[#This Row],[total_intl_calls]]&lt;=5,"Low Calls", IF(tbl_Customers[[#This Row],[total_intl_calls]]&lt;=10, "Medium Calls", "High Calls"))</f>
        <v>Medium Calls</v>
      </c>
      <c r="AF18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2" s="36" t="str">
        <f>IF(tbl_Customers[[#This Row],[Churn_Risk_Score]]&gt;=10,"High Risk", IF(tbl_Customers[[#This Row],[Churn_Risk_Score]]&gt;=5,"Medium Risk","Low Risk"))</f>
        <v>Low Risk</v>
      </c>
    </row>
    <row r="1873" spans="1:33" x14ac:dyDescent="0.35">
      <c r="A1873">
        <v>1872</v>
      </c>
      <c r="B1873" t="s">
        <v>36</v>
      </c>
      <c r="C1873">
        <v>116</v>
      </c>
      <c r="D1873" t="s">
        <v>28</v>
      </c>
      <c r="E1873" t="s">
        <v>22</v>
      </c>
      <c r="F1873" t="s">
        <v>22</v>
      </c>
      <c r="G1873">
        <v>0</v>
      </c>
      <c r="H1873">
        <v>89.5</v>
      </c>
      <c r="I1873">
        <v>128</v>
      </c>
      <c r="J1873">
        <v>15.22</v>
      </c>
      <c r="K1873">
        <v>180.8</v>
      </c>
      <c r="L1873">
        <v>137</v>
      </c>
      <c r="M1873">
        <v>15.37</v>
      </c>
      <c r="N1873">
        <v>193.1</v>
      </c>
      <c r="O1873">
        <v>94</v>
      </c>
      <c r="P1873">
        <v>8.69</v>
      </c>
      <c r="Q1873">
        <v>14</v>
      </c>
      <c r="R1873">
        <v>3</v>
      </c>
      <c r="S1873">
        <v>3.78</v>
      </c>
      <c r="T1873">
        <v>2</v>
      </c>
      <c r="U1873" t="s">
        <v>22</v>
      </c>
      <c r="V1873">
        <f>IF(tbl_Customers[[#This Row],[churn]] = "yes", 1, 0)</f>
        <v>0</v>
      </c>
      <c r="W1873" t="str">
        <f>IF(tbl_Customers[[#This Row],[number_customer_service_calls]] &lt;= 1, "0-1 Calls", IF(tbl_Customers[[#This Row],[number_customer_service_calls]] &lt;= 3, "2-3 Calls", IF(tbl_Customers[[#This Row],[number_customer_service_calls]] &lt;=5, "4-5 Calls", "6+ Calls")))</f>
        <v>2-3 Calls</v>
      </c>
      <c r="X1873" t="str">
        <f>IF(tbl_Customers[[#This Row],[account_length]] &lt;= 50, "0-50", IF(tbl_Customers[[#This Row],[account_length]] &lt;=100, "51-100", IF(tbl_Customers[[#This Row],[account_length]] &lt;= 150, "101-150", "151+")))</f>
        <v>101-150</v>
      </c>
      <c r="Y1873" t="str">
        <f>IF(tbl_Customers[[#This Row],[total_intl_charge]] &lt;= 3, "Low Charges", "High Charges")</f>
        <v>High Charges</v>
      </c>
      <c r="Z1873" t="str">
        <f>IF(tbl_Customers[[#This Row],[total_eve_calls]]&lt;=80,"Low Calls",
IF(tbl_Customers[[#This Row],[total_eve_calls]]&lt;=120,"Medium Calls","High Calls"))</f>
        <v>High Calls</v>
      </c>
      <c r="AA1873" t="str">
        <f>IF(tbl_Customers[[#This Row],[total_eve_charge]]&lt;=15,"Low Charges",
IF(tbl_Customers[[#This Row],[total_eve_charge]]&lt;=20,"Medium Charges","High Charges"))</f>
        <v>Medium Charges</v>
      </c>
      <c r="AB18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3" t="str">
        <f>IF(tbl_Customers[[#This Row],[number_vmail_messages]] = 0, "No Usage", IF(tbl_Customers[[#This Row],[number_vmail_messages]] &lt;= 20, "Low Usage", IF(tbl_Customers[[#This Row],[number_vmail_messages]] &lt;= 40, "Medium Usgae", "High Usage")))</f>
        <v>No Usage</v>
      </c>
      <c r="AD1873" t="str">
        <f>IF(tbl_Customers[[#This Row],[total_day_minutes]]&lt;=150,"Low Usage", IF(tbl_Customers[[#This Row],[total_day_minutes]]&lt;=200,"Medium Usage", IF(tbl_Customers[[#This Row],[total_day_minutes]]&lt;=250,"High Usage","Very High Usage")))</f>
        <v>Low Usage</v>
      </c>
      <c r="AE1873" t="str">
        <f>IF(tbl_Customers[[#This Row],[total_intl_calls]]&lt;=5,"Low Calls", IF(tbl_Customers[[#This Row],[total_intl_calls]]&lt;=10, "Medium Calls", "High Calls"))</f>
        <v>Low Calls</v>
      </c>
      <c r="AF18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73" s="36" t="str">
        <f>IF(tbl_Customers[[#This Row],[Churn_Risk_Score]]&gt;=10,"High Risk", IF(tbl_Customers[[#This Row],[Churn_Risk_Score]]&gt;=5,"Medium Risk","Low Risk"))</f>
        <v>Low Risk</v>
      </c>
    </row>
    <row r="1874" spans="1:33" x14ac:dyDescent="0.35">
      <c r="A1874">
        <v>1873</v>
      </c>
      <c r="B1874" t="s">
        <v>69</v>
      </c>
      <c r="C1874">
        <v>112</v>
      </c>
      <c r="D1874" t="s">
        <v>21</v>
      </c>
      <c r="E1874" t="s">
        <v>23</v>
      </c>
      <c r="F1874" t="s">
        <v>23</v>
      </c>
      <c r="G1874">
        <v>16</v>
      </c>
      <c r="H1874">
        <v>200.3</v>
      </c>
      <c r="I1874">
        <v>72</v>
      </c>
      <c r="J1874">
        <v>34.049999999999997</v>
      </c>
      <c r="K1874">
        <v>197.8</v>
      </c>
      <c r="L1874">
        <v>91</v>
      </c>
      <c r="M1874">
        <v>16.809999999999999</v>
      </c>
      <c r="N1874">
        <v>151.1</v>
      </c>
      <c r="O1874">
        <v>92</v>
      </c>
      <c r="P1874">
        <v>6.8</v>
      </c>
      <c r="Q1874">
        <v>10.4</v>
      </c>
      <c r="R1874">
        <v>3</v>
      </c>
      <c r="S1874">
        <v>2.81</v>
      </c>
      <c r="T1874">
        <v>1</v>
      </c>
      <c r="U1874" t="s">
        <v>22</v>
      </c>
      <c r="V1874">
        <f>IF(tbl_Customers[[#This Row],[churn]] = "yes", 1, 0)</f>
        <v>0</v>
      </c>
      <c r="W1874" t="str">
        <f>IF(tbl_Customers[[#This Row],[number_customer_service_calls]] &lt;= 1, "0-1 Calls", IF(tbl_Customers[[#This Row],[number_customer_service_calls]] &lt;= 3, "2-3 Calls", IF(tbl_Customers[[#This Row],[number_customer_service_calls]] &lt;=5, "4-5 Calls", "6+ Calls")))</f>
        <v>0-1 Calls</v>
      </c>
      <c r="X1874" t="str">
        <f>IF(tbl_Customers[[#This Row],[account_length]] &lt;= 50, "0-50", IF(tbl_Customers[[#This Row],[account_length]] &lt;=100, "51-100", IF(tbl_Customers[[#This Row],[account_length]] &lt;= 150, "101-150", "151+")))</f>
        <v>101-150</v>
      </c>
      <c r="Y1874" t="str">
        <f>IF(tbl_Customers[[#This Row],[total_intl_charge]] &lt;= 3, "Low Charges", "High Charges")</f>
        <v>Low Charges</v>
      </c>
      <c r="Z1874" t="str">
        <f>IF(tbl_Customers[[#This Row],[total_eve_calls]]&lt;=80,"Low Calls",
IF(tbl_Customers[[#This Row],[total_eve_calls]]&lt;=120,"Medium Calls","High Calls"))</f>
        <v>Medium Calls</v>
      </c>
      <c r="AA1874" t="str">
        <f>IF(tbl_Customers[[#This Row],[total_eve_charge]]&lt;=15,"Low Charges",
IF(tbl_Customers[[#This Row],[total_eve_charge]]&lt;=20,"Medium Charges","High Charges"))</f>
        <v>Medium Charges</v>
      </c>
      <c r="AB18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4" t="str">
        <f>IF(tbl_Customers[[#This Row],[number_vmail_messages]] = 0, "No Usage", IF(tbl_Customers[[#This Row],[number_vmail_messages]] &lt;= 20, "Low Usage", IF(tbl_Customers[[#This Row],[number_vmail_messages]] &lt;= 40, "Medium Usgae", "High Usage")))</f>
        <v>Low Usage</v>
      </c>
      <c r="AD1874" t="str">
        <f>IF(tbl_Customers[[#This Row],[total_day_minutes]]&lt;=150,"Low Usage", IF(tbl_Customers[[#This Row],[total_day_minutes]]&lt;=200,"Medium Usage", IF(tbl_Customers[[#This Row],[total_day_minutes]]&lt;=250,"High Usage","Very High Usage")))</f>
        <v>High Usage</v>
      </c>
      <c r="AE1874" t="str">
        <f>IF(tbl_Customers[[#This Row],[total_intl_calls]]&lt;=5,"Low Calls", IF(tbl_Customers[[#This Row],[total_intl_calls]]&lt;=10, "Medium Calls", "High Calls"))</f>
        <v>Low Calls</v>
      </c>
      <c r="AF18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74" s="36" t="str">
        <f>IF(tbl_Customers[[#This Row],[Churn_Risk_Score]]&gt;=10,"High Risk", IF(tbl_Customers[[#This Row],[Churn_Risk_Score]]&gt;=5,"Medium Risk","Low Risk"))</f>
        <v>Low Risk</v>
      </c>
    </row>
    <row r="1875" spans="1:33" x14ac:dyDescent="0.35">
      <c r="A1875">
        <v>1874</v>
      </c>
      <c r="B1875" t="s">
        <v>73</v>
      </c>
      <c r="C1875">
        <v>97</v>
      </c>
      <c r="D1875" t="s">
        <v>28</v>
      </c>
      <c r="E1875" t="s">
        <v>23</v>
      </c>
      <c r="F1875" t="s">
        <v>22</v>
      </c>
      <c r="G1875">
        <v>0</v>
      </c>
      <c r="H1875">
        <v>145</v>
      </c>
      <c r="I1875">
        <v>103</v>
      </c>
      <c r="J1875">
        <v>24.65</v>
      </c>
      <c r="K1875">
        <v>294.3</v>
      </c>
      <c r="L1875">
        <v>93</v>
      </c>
      <c r="M1875">
        <v>25.02</v>
      </c>
      <c r="N1875">
        <v>239.8</v>
      </c>
      <c r="O1875">
        <v>120</v>
      </c>
      <c r="P1875">
        <v>10.79</v>
      </c>
      <c r="Q1875">
        <v>11</v>
      </c>
      <c r="R1875">
        <v>2</v>
      </c>
      <c r="S1875">
        <v>2.97</v>
      </c>
      <c r="T1875">
        <v>4</v>
      </c>
      <c r="U1875" t="s">
        <v>23</v>
      </c>
      <c r="V1875">
        <f>IF(tbl_Customers[[#This Row],[churn]] = "yes", 1, 0)</f>
        <v>1</v>
      </c>
      <c r="W1875" t="str">
        <f>IF(tbl_Customers[[#This Row],[number_customer_service_calls]] &lt;= 1, "0-1 Calls", IF(tbl_Customers[[#This Row],[number_customer_service_calls]] &lt;= 3, "2-3 Calls", IF(tbl_Customers[[#This Row],[number_customer_service_calls]] &lt;=5, "4-5 Calls", "6+ Calls")))</f>
        <v>4-5 Calls</v>
      </c>
      <c r="X1875" t="str">
        <f>IF(tbl_Customers[[#This Row],[account_length]] &lt;= 50, "0-50", IF(tbl_Customers[[#This Row],[account_length]] &lt;=100, "51-100", IF(tbl_Customers[[#This Row],[account_length]] &lt;= 150, "101-150", "151+")))</f>
        <v>51-100</v>
      </c>
      <c r="Y1875" t="str">
        <f>IF(tbl_Customers[[#This Row],[total_intl_charge]] &lt;= 3, "Low Charges", "High Charges")</f>
        <v>Low Charges</v>
      </c>
      <c r="Z1875" t="str">
        <f>IF(tbl_Customers[[#This Row],[total_eve_calls]]&lt;=80,"Low Calls",
IF(tbl_Customers[[#This Row],[total_eve_calls]]&lt;=120,"Medium Calls","High Calls"))</f>
        <v>Medium Calls</v>
      </c>
      <c r="AA1875" t="str">
        <f>IF(tbl_Customers[[#This Row],[total_eve_charge]]&lt;=15,"Low Charges",
IF(tbl_Customers[[#This Row],[total_eve_charge]]&lt;=20,"Medium Charges","High Charges"))</f>
        <v>High Charges</v>
      </c>
      <c r="AB18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5" t="str">
        <f>IF(tbl_Customers[[#This Row],[number_vmail_messages]] = 0, "No Usage", IF(tbl_Customers[[#This Row],[number_vmail_messages]] &lt;= 20, "Low Usage", IF(tbl_Customers[[#This Row],[number_vmail_messages]] &lt;= 40, "Medium Usgae", "High Usage")))</f>
        <v>No Usage</v>
      </c>
      <c r="AD1875" t="str">
        <f>IF(tbl_Customers[[#This Row],[total_day_minutes]]&lt;=150,"Low Usage", IF(tbl_Customers[[#This Row],[total_day_minutes]]&lt;=200,"Medium Usage", IF(tbl_Customers[[#This Row],[total_day_minutes]]&lt;=250,"High Usage","Very High Usage")))</f>
        <v>Low Usage</v>
      </c>
      <c r="AE1875" t="str">
        <f>IF(tbl_Customers[[#This Row],[total_intl_calls]]&lt;=5,"Low Calls", IF(tbl_Customers[[#This Row],[total_intl_calls]]&lt;=10, "Medium Calls", "High Calls"))</f>
        <v>Low Calls</v>
      </c>
      <c r="AF18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75" s="36" t="str">
        <f>IF(tbl_Customers[[#This Row],[Churn_Risk_Score]]&gt;=10,"High Risk", IF(tbl_Customers[[#This Row],[Churn_Risk_Score]]&gt;=5,"Medium Risk","Low Risk"))</f>
        <v>Medium Risk</v>
      </c>
    </row>
    <row r="1876" spans="1:33" x14ac:dyDescent="0.35">
      <c r="A1876">
        <v>1875</v>
      </c>
      <c r="B1876" t="s">
        <v>67</v>
      </c>
      <c r="C1876">
        <v>43</v>
      </c>
      <c r="D1876" t="s">
        <v>28</v>
      </c>
      <c r="E1876" t="s">
        <v>22</v>
      </c>
      <c r="F1876" t="s">
        <v>22</v>
      </c>
      <c r="G1876">
        <v>0</v>
      </c>
      <c r="H1876">
        <v>159.5</v>
      </c>
      <c r="I1876">
        <v>99</v>
      </c>
      <c r="J1876">
        <v>27.12</v>
      </c>
      <c r="K1876">
        <v>119.7</v>
      </c>
      <c r="L1876">
        <v>149</v>
      </c>
      <c r="M1876">
        <v>10.17</v>
      </c>
      <c r="N1876">
        <v>173.9</v>
      </c>
      <c r="O1876">
        <v>126</v>
      </c>
      <c r="P1876">
        <v>7.83</v>
      </c>
      <c r="Q1876">
        <v>6.8</v>
      </c>
      <c r="R1876">
        <v>3</v>
      </c>
      <c r="S1876">
        <v>1.84</v>
      </c>
      <c r="T1876">
        <v>2</v>
      </c>
      <c r="U1876" t="s">
        <v>22</v>
      </c>
      <c r="V1876">
        <f>IF(tbl_Customers[[#This Row],[churn]] = "yes", 1, 0)</f>
        <v>0</v>
      </c>
      <c r="W1876" t="str">
        <f>IF(tbl_Customers[[#This Row],[number_customer_service_calls]] &lt;= 1, "0-1 Calls", IF(tbl_Customers[[#This Row],[number_customer_service_calls]] &lt;= 3, "2-3 Calls", IF(tbl_Customers[[#This Row],[number_customer_service_calls]] &lt;=5, "4-5 Calls", "6+ Calls")))</f>
        <v>2-3 Calls</v>
      </c>
      <c r="X1876" t="str">
        <f>IF(tbl_Customers[[#This Row],[account_length]] &lt;= 50, "0-50", IF(tbl_Customers[[#This Row],[account_length]] &lt;=100, "51-100", IF(tbl_Customers[[#This Row],[account_length]] &lt;= 150, "101-150", "151+")))</f>
        <v>0-50</v>
      </c>
      <c r="Y1876" t="str">
        <f>IF(tbl_Customers[[#This Row],[total_intl_charge]] &lt;= 3, "Low Charges", "High Charges")</f>
        <v>Low Charges</v>
      </c>
      <c r="Z1876" t="str">
        <f>IF(tbl_Customers[[#This Row],[total_eve_calls]]&lt;=80,"Low Calls",
IF(tbl_Customers[[#This Row],[total_eve_calls]]&lt;=120,"Medium Calls","High Calls"))</f>
        <v>High Calls</v>
      </c>
      <c r="AA1876" t="str">
        <f>IF(tbl_Customers[[#This Row],[total_eve_charge]]&lt;=15,"Low Charges",
IF(tbl_Customers[[#This Row],[total_eve_charge]]&lt;=20,"Medium Charges","High Charges"))</f>
        <v>Low Charges</v>
      </c>
      <c r="AB18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76" t="str">
        <f>IF(tbl_Customers[[#This Row],[number_vmail_messages]] = 0, "No Usage", IF(tbl_Customers[[#This Row],[number_vmail_messages]] &lt;= 20, "Low Usage", IF(tbl_Customers[[#This Row],[number_vmail_messages]] &lt;= 40, "Medium Usgae", "High Usage")))</f>
        <v>No Usage</v>
      </c>
      <c r="AD1876" t="str">
        <f>IF(tbl_Customers[[#This Row],[total_day_minutes]]&lt;=150,"Low Usage", IF(tbl_Customers[[#This Row],[total_day_minutes]]&lt;=200,"Medium Usage", IF(tbl_Customers[[#This Row],[total_day_minutes]]&lt;=250,"High Usage","Very High Usage")))</f>
        <v>Medium Usage</v>
      </c>
      <c r="AE1876" t="str">
        <f>IF(tbl_Customers[[#This Row],[total_intl_calls]]&lt;=5,"Low Calls", IF(tbl_Customers[[#This Row],[total_intl_calls]]&lt;=10, "Medium Calls", "High Calls"))</f>
        <v>Low Calls</v>
      </c>
      <c r="AF18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6" s="36" t="str">
        <f>IF(tbl_Customers[[#This Row],[Churn_Risk_Score]]&gt;=10,"High Risk", IF(tbl_Customers[[#This Row],[Churn_Risk_Score]]&gt;=5,"Medium Risk","Low Risk"))</f>
        <v>Low Risk</v>
      </c>
    </row>
    <row r="1877" spans="1:33" x14ac:dyDescent="0.35">
      <c r="A1877">
        <v>1876</v>
      </c>
      <c r="B1877" t="s">
        <v>32</v>
      </c>
      <c r="C1877">
        <v>110</v>
      </c>
      <c r="D1877" t="s">
        <v>21</v>
      </c>
      <c r="E1877" t="s">
        <v>22</v>
      </c>
      <c r="F1877" t="s">
        <v>22</v>
      </c>
      <c r="G1877">
        <v>0</v>
      </c>
      <c r="H1877">
        <v>151.80000000000001</v>
      </c>
      <c r="I1877">
        <v>106</v>
      </c>
      <c r="J1877">
        <v>25.81</v>
      </c>
      <c r="K1877">
        <v>138</v>
      </c>
      <c r="L1877">
        <v>126</v>
      </c>
      <c r="M1877">
        <v>11.73</v>
      </c>
      <c r="N1877">
        <v>233.5</v>
      </c>
      <c r="O1877">
        <v>112</v>
      </c>
      <c r="P1877">
        <v>10.51</v>
      </c>
      <c r="Q1877">
        <v>11.2</v>
      </c>
      <c r="R1877">
        <v>8</v>
      </c>
      <c r="S1877">
        <v>3.02</v>
      </c>
      <c r="T1877">
        <v>3</v>
      </c>
      <c r="U1877" t="s">
        <v>22</v>
      </c>
      <c r="V1877">
        <f>IF(tbl_Customers[[#This Row],[churn]] = "yes", 1, 0)</f>
        <v>0</v>
      </c>
      <c r="W1877" t="str">
        <f>IF(tbl_Customers[[#This Row],[number_customer_service_calls]] &lt;= 1, "0-1 Calls", IF(tbl_Customers[[#This Row],[number_customer_service_calls]] &lt;= 3, "2-3 Calls", IF(tbl_Customers[[#This Row],[number_customer_service_calls]] &lt;=5, "4-5 Calls", "6+ Calls")))</f>
        <v>2-3 Calls</v>
      </c>
      <c r="X1877" t="str">
        <f>IF(tbl_Customers[[#This Row],[account_length]] &lt;= 50, "0-50", IF(tbl_Customers[[#This Row],[account_length]] &lt;=100, "51-100", IF(tbl_Customers[[#This Row],[account_length]] &lt;= 150, "101-150", "151+")))</f>
        <v>101-150</v>
      </c>
      <c r="Y1877" t="str">
        <f>IF(tbl_Customers[[#This Row],[total_intl_charge]] &lt;= 3, "Low Charges", "High Charges")</f>
        <v>High Charges</v>
      </c>
      <c r="Z1877" t="str">
        <f>IF(tbl_Customers[[#This Row],[total_eve_calls]]&lt;=80,"Low Calls",
IF(tbl_Customers[[#This Row],[total_eve_calls]]&lt;=120,"Medium Calls","High Calls"))</f>
        <v>High Calls</v>
      </c>
      <c r="AA1877" t="str">
        <f>IF(tbl_Customers[[#This Row],[total_eve_charge]]&lt;=15,"Low Charges",
IF(tbl_Customers[[#This Row],[total_eve_charge]]&lt;=20,"Medium Charges","High Charges"))</f>
        <v>Low Charges</v>
      </c>
      <c r="AB18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7" t="str">
        <f>IF(tbl_Customers[[#This Row],[number_vmail_messages]] = 0, "No Usage", IF(tbl_Customers[[#This Row],[number_vmail_messages]] &lt;= 20, "Low Usage", IF(tbl_Customers[[#This Row],[number_vmail_messages]] &lt;= 40, "Medium Usgae", "High Usage")))</f>
        <v>No Usage</v>
      </c>
      <c r="AD1877" t="str">
        <f>IF(tbl_Customers[[#This Row],[total_day_minutes]]&lt;=150,"Low Usage", IF(tbl_Customers[[#This Row],[total_day_minutes]]&lt;=200,"Medium Usage", IF(tbl_Customers[[#This Row],[total_day_minutes]]&lt;=250,"High Usage","Very High Usage")))</f>
        <v>Medium Usage</v>
      </c>
      <c r="AE1877" t="str">
        <f>IF(tbl_Customers[[#This Row],[total_intl_calls]]&lt;=5,"Low Calls", IF(tbl_Customers[[#This Row],[total_intl_calls]]&lt;=10, "Medium Calls", "High Calls"))</f>
        <v>Medium Calls</v>
      </c>
      <c r="AF18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77" s="36" t="str">
        <f>IF(tbl_Customers[[#This Row],[Churn_Risk_Score]]&gt;=10,"High Risk", IF(tbl_Customers[[#This Row],[Churn_Risk_Score]]&gt;=5,"Medium Risk","Low Risk"))</f>
        <v>Low Risk</v>
      </c>
    </row>
    <row r="1878" spans="1:33" x14ac:dyDescent="0.35">
      <c r="A1878">
        <v>1877</v>
      </c>
      <c r="B1878" t="s">
        <v>38</v>
      </c>
      <c r="C1878">
        <v>67</v>
      </c>
      <c r="D1878" t="s">
        <v>25</v>
      </c>
      <c r="E1878" t="s">
        <v>22</v>
      </c>
      <c r="F1878" t="s">
        <v>22</v>
      </c>
      <c r="G1878">
        <v>0</v>
      </c>
      <c r="H1878">
        <v>176.2</v>
      </c>
      <c r="I1878">
        <v>120</v>
      </c>
      <c r="J1878">
        <v>29.95</v>
      </c>
      <c r="K1878">
        <v>236</v>
      </c>
      <c r="L1878">
        <v>138</v>
      </c>
      <c r="M1878">
        <v>20.059999999999999</v>
      </c>
      <c r="N1878">
        <v>152.5</v>
      </c>
      <c r="O1878">
        <v>104</v>
      </c>
      <c r="P1878">
        <v>6.86</v>
      </c>
      <c r="Q1878">
        <v>10.6</v>
      </c>
      <c r="R1878">
        <v>4</v>
      </c>
      <c r="S1878">
        <v>2.86</v>
      </c>
      <c r="T1878">
        <v>1</v>
      </c>
      <c r="U1878" t="s">
        <v>22</v>
      </c>
      <c r="V1878">
        <f>IF(tbl_Customers[[#This Row],[churn]] = "yes", 1, 0)</f>
        <v>0</v>
      </c>
      <c r="W1878" t="str">
        <f>IF(tbl_Customers[[#This Row],[number_customer_service_calls]] &lt;= 1, "0-1 Calls", IF(tbl_Customers[[#This Row],[number_customer_service_calls]] &lt;= 3, "2-3 Calls", IF(tbl_Customers[[#This Row],[number_customer_service_calls]] &lt;=5, "4-5 Calls", "6+ Calls")))</f>
        <v>0-1 Calls</v>
      </c>
      <c r="X1878" t="str">
        <f>IF(tbl_Customers[[#This Row],[account_length]] &lt;= 50, "0-50", IF(tbl_Customers[[#This Row],[account_length]] &lt;=100, "51-100", IF(tbl_Customers[[#This Row],[account_length]] &lt;= 150, "101-150", "151+")))</f>
        <v>51-100</v>
      </c>
      <c r="Y1878" t="str">
        <f>IF(tbl_Customers[[#This Row],[total_intl_charge]] &lt;= 3, "Low Charges", "High Charges")</f>
        <v>Low Charges</v>
      </c>
      <c r="Z1878" t="str">
        <f>IF(tbl_Customers[[#This Row],[total_eve_calls]]&lt;=80,"Low Calls",
IF(tbl_Customers[[#This Row],[total_eve_calls]]&lt;=120,"Medium Calls","High Calls"))</f>
        <v>High Calls</v>
      </c>
      <c r="AA1878" t="str">
        <f>IF(tbl_Customers[[#This Row],[total_eve_charge]]&lt;=15,"Low Charges",
IF(tbl_Customers[[#This Row],[total_eve_charge]]&lt;=20,"Medium Charges","High Charges"))</f>
        <v>High Charges</v>
      </c>
      <c r="AB18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8" t="str">
        <f>IF(tbl_Customers[[#This Row],[number_vmail_messages]] = 0, "No Usage", IF(tbl_Customers[[#This Row],[number_vmail_messages]] &lt;= 20, "Low Usage", IF(tbl_Customers[[#This Row],[number_vmail_messages]] &lt;= 40, "Medium Usgae", "High Usage")))</f>
        <v>No Usage</v>
      </c>
      <c r="AD1878" t="str">
        <f>IF(tbl_Customers[[#This Row],[total_day_minutes]]&lt;=150,"Low Usage", IF(tbl_Customers[[#This Row],[total_day_minutes]]&lt;=200,"Medium Usage", IF(tbl_Customers[[#This Row],[total_day_minutes]]&lt;=250,"High Usage","Very High Usage")))</f>
        <v>Medium Usage</v>
      </c>
      <c r="AE1878" t="str">
        <f>IF(tbl_Customers[[#This Row],[total_intl_calls]]&lt;=5,"Low Calls", IF(tbl_Customers[[#This Row],[total_intl_calls]]&lt;=10, "Medium Calls", "High Calls"))</f>
        <v>Low Calls</v>
      </c>
      <c r="AF18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8" s="36" t="str">
        <f>IF(tbl_Customers[[#This Row],[Churn_Risk_Score]]&gt;=10,"High Risk", IF(tbl_Customers[[#This Row],[Churn_Risk_Score]]&gt;=5,"Medium Risk","Low Risk"))</f>
        <v>Low Risk</v>
      </c>
    </row>
    <row r="1879" spans="1:33" x14ac:dyDescent="0.35">
      <c r="A1879">
        <v>1878</v>
      </c>
      <c r="B1879" t="s">
        <v>60</v>
      </c>
      <c r="C1879">
        <v>166</v>
      </c>
      <c r="D1879" t="s">
        <v>25</v>
      </c>
      <c r="E1879" t="s">
        <v>22</v>
      </c>
      <c r="F1879" t="s">
        <v>22</v>
      </c>
      <c r="G1879">
        <v>0</v>
      </c>
      <c r="H1879">
        <v>152.1</v>
      </c>
      <c r="I1879">
        <v>95</v>
      </c>
      <c r="J1879">
        <v>25.86</v>
      </c>
      <c r="K1879">
        <v>121</v>
      </c>
      <c r="L1879">
        <v>105</v>
      </c>
      <c r="M1879">
        <v>10.29</v>
      </c>
      <c r="N1879">
        <v>198</v>
      </c>
      <c r="O1879">
        <v>126</v>
      </c>
      <c r="P1879">
        <v>8.91</v>
      </c>
      <c r="Q1879">
        <v>9.8000000000000007</v>
      </c>
      <c r="R1879">
        <v>5</v>
      </c>
      <c r="S1879">
        <v>2.65</v>
      </c>
      <c r="T1879">
        <v>0</v>
      </c>
      <c r="U1879" t="s">
        <v>22</v>
      </c>
      <c r="V1879">
        <f>IF(tbl_Customers[[#This Row],[churn]] = "yes", 1, 0)</f>
        <v>0</v>
      </c>
      <c r="W1879" t="str">
        <f>IF(tbl_Customers[[#This Row],[number_customer_service_calls]] &lt;= 1, "0-1 Calls", IF(tbl_Customers[[#This Row],[number_customer_service_calls]] &lt;= 3, "2-3 Calls", IF(tbl_Customers[[#This Row],[number_customer_service_calls]] &lt;=5, "4-5 Calls", "6+ Calls")))</f>
        <v>0-1 Calls</v>
      </c>
      <c r="X1879" t="str">
        <f>IF(tbl_Customers[[#This Row],[account_length]] &lt;= 50, "0-50", IF(tbl_Customers[[#This Row],[account_length]] &lt;=100, "51-100", IF(tbl_Customers[[#This Row],[account_length]] &lt;= 150, "101-150", "151+")))</f>
        <v>151+</v>
      </c>
      <c r="Y1879" t="str">
        <f>IF(tbl_Customers[[#This Row],[total_intl_charge]] &lt;= 3, "Low Charges", "High Charges")</f>
        <v>Low Charges</v>
      </c>
      <c r="Z1879" t="str">
        <f>IF(tbl_Customers[[#This Row],[total_eve_calls]]&lt;=80,"Low Calls",
IF(tbl_Customers[[#This Row],[total_eve_calls]]&lt;=120,"Medium Calls","High Calls"))</f>
        <v>Medium Calls</v>
      </c>
      <c r="AA1879" t="str">
        <f>IF(tbl_Customers[[#This Row],[total_eve_charge]]&lt;=15,"Low Charges",
IF(tbl_Customers[[#This Row],[total_eve_charge]]&lt;=20,"Medium Charges","High Charges"))</f>
        <v>Low Charges</v>
      </c>
      <c r="AB18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79" t="str">
        <f>IF(tbl_Customers[[#This Row],[number_vmail_messages]] = 0, "No Usage", IF(tbl_Customers[[#This Row],[number_vmail_messages]] &lt;= 20, "Low Usage", IF(tbl_Customers[[#This Row],[number_vmail_messages]] &lt;= 40, "Medium Usgae", "High Usage")))</f>
        <v>No Usage</v>
      </c>
      <c r="AD1879" t="str">
        <f>IF(tbl_Customers[[#This Row],[total_day_minutes]]&lt;=150,"Low Usage", IF(tbl_Customers[[#This Row],[total_day_minutes]]&lt;=200,"Medium Usage", IF(tbl_Customers[[#This Row],[total_day_minutes]]&lt;=250,"High Usage","Very High Usage")))</f>
        <v>Medium Usage</v>
      </c>
      <c r="AE1879" t="str">
        <f>IF(tbl_Customers[[#This Row],[total_intl_calls]]&lt;=5,"Low Calls", IF(tbl_Customers[[#This Row],[total_intl_calls]]&lt;=10, "Medium Calls", "High Calls"))</f>
        <v>Low Calls</v>
      </c>
      <c r="AF18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9" s="36" t="str">
        <f>IF(tbl_Customers[[#This Row],[Churn_Risk_Score]]&gt;=10,"High Risk", IF(tbl_Customers[[#This Row],[Churn_Risk_Score]]&gt;=5,"Medium Risk","Low Risk"))</f>
        <v>Low Risk</v>
      </c>
    </row>
    <row r="1880" spans="1:33" x14ac:dyDescent="0.35">
      <c r="A1880">
        <v>1879</v>
      </c>
      <c r="B1880" t="s">
        <v>54</v>
      </c>
      <c r="C1880">
        <v>129</v>
      </c>
      <c r="D1880" t="s">
        <v>25</v>
      </c>
      <c r="E1880" t="s">
        <v>22</v>
      </c>
      <c r="F1880" t="s">
        <v>22</v>
      </c>
      <c r="G1880">
        <v>0</v>
      </c>
      <c r="H1880">
        <v>161.30000000000001</v>
      </c>
      <c r="I1880">
        <v>122</v>
      </c>
      <c r="J1880">
        <v>27.42</v>
      </c>
      <c r="K1880">
        <v>220.6</v>
      </c>
      <c r="L1880">
        <v>95</v>
      </c>
      <c r="M1880">
        <v>18.75</v>
      </c>
      <c r="N1880">
        <v>224.7</v>
      </c>
      <c r="O1880">
        <v>104</v>
      </c>
      <c r="P1880">
        <v>10.11</v>
      </c>
      <c r="Q1880">
        <v>9.6</v>
      </c>
      <c r="R1880">
        <v>3</v>
      </c>
      <c r="S1880">
        <v>2.59</v>
      </c>
      <c r="T1880">
        <v>1</v>
      </c>
      <c r="U1880" t="s">
        <v>22</v>
      </c>
      <c r="V1880">
        <f>IF(tbl_Customers[[#This Row],[churn]] = "yes", 1, 0)</f>
        <v>0</v>
      </c>
      <c r="W1880" t="str">
        <f>IF(tbl_Customers[[#This Row],[number_customer_service_calls]] &lt;= 1, "0-1 Calls", IF(tbl_Customers[[#This Row],[number_customer_service_calls]] &lt;= 3, "2-3 Calls", IF(tbl_Customers[[#This Row],[number_customer_service_calls]] &lt;=5, "4-5 Calls", "6+ Calls")))</f>
        <v>0-1 Calls</v>
      </c>
      <c r="X1880" t="str">
        <f>IF(tbl_Customers[[#This Row],[account_length]] &lt;= 50, "0-50", IF(tbl_Customers[[#This Row],[account_length]] &lt;=100, "51-100", IF(tbl_Customers[[#This Row],[account_length]] &lt;= 150, "101-150", "151+")))</f>
        <v>101-150</v>
      </c>
      <c r="Y1880" t="str">
        <f>IF(tbl_Customers[[#This Row],[total_intl_charge]] &lt;= 3, "Low Charges", "High Charges")</f>
        <v>Low Charges</v>
      </c>
      <c r="Z1880" t="str">
        <f>IF(tbl_Customers[[#This Row],[total_eve_calls]]&lt;=80,"Low Calls",
IF(tbl_Customers[[#This Row],[total_eve_calls]]&lt;=120,"Medium Calls","High Calls"))</f>
        <v>Medium Calls</v>
      </c>
      <c r="AA1880" t="str">
        <f>IF(tbl_Customers[[#This Row],[total_eve_charge]]&lt;=15,"Low Charges",
IF(tbl_Customers[[#This Row],[total_eve_charge]]&lt;=20,"Medium Charges","High Charges"))</f>
        <v>Medium Charges</v>
      </c>
      <c r="AB18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80" t="str">
        <f>IF(tbl_Customers[[#This Row],[number_vmail_messages]] = 0, "No Usage", IF(tbl_Customers[[#This Row],[number_vmail_messages]] &lt;= 20, "Low Usage", IF(tbl_Customers[[#This Row],[number_vmail_messages]] &lt;= 40, "Medium Usgae", "High Usage")))</f>
        <v>No Usage</v>
      </c>
      <c r="AD1880" t="str">
        <f>IF(tbl_Customers[[#This Row],[total_day_minutes]]&lt;=150,"Low Usage", IF(tbl_Customers[[#This Row],[total_day_minutes]]&lt;=200,"Medium Usage", IF(tbl_Customers[[#This Row],[total_day_minutes]]&lt;=250,"High Usage","Very High Usage")))</f>
        <v>Medium Usage</v>
      </c>
      <c r="AE1880" t="str">
        <f>IF(tbl_Customers[[#This Row],[total_intl_calls]]&lt;=5,"Low Calls", IF(tbl_Customers[[#This Row],[total_intl_calls]]&lt;=10, "Medium Calls", "High Calls"))</f>
        <v>Low Calls</v>
      </c>
      <c r="AF18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80" s="36" t="str">
        <f>IF(tbl_Customers[[#This Row],[Churn_Risk_Score]]&gt;=10,"High Risk", IF(tbl_Customers[[#This Row],[Churn_Risk_Score]]&gt;=5,"Medium Risk","Low Risk"))</f>
        <v>Low Risk</v>
      </c>
    </row>
    <row r="1881" spans="1:33" x14ac:dyDescent="0.35">
      <c r="A1881">
        <v>1880</v>
      </c>
      <c r="B1881" t="s">
        <v>52</v>
      </c>
      <c r="C1881">
        <v>103</v>
      </c>
      <c r="D1881" t="s">
        <v>28</v>
      </c>
      <c r="E1881" t="s">
        <v>23</v>
      </c>
      <c r="F1881" t="s">
        <v>22</v>
      </c>
      <c r="G1881">
        <v>0</v>
      </c>
      <c r="H1881">
        <v>171.7</v>
      </c>
      <c r="I1881">
        <v>78</v>
      </c>
      <c r="J1881">
        <v>29.19</v>
      </c>
      <c r="K1881">
        <v>144.5</v>
      </c>
      <c r="L1881">
        <v>86</v>
      </c>
      <c r="M1881">
        <v>12.28</v>
      </c>
      <c r="N1881">
        <v>157.9</v>
      </c>
      <c r="O1881">
        <v>106</v>
      </c>
      <c r="P1881">
        <v>7.11</v>
      </c>
      <c r="Q1881">
        <v>6.8</v>
      </c>
      <c r="R1881">
        <v>3</v>
      </c>
      <c r="S1881">
        <v>1.84</v>
      </c>
      <c r="T1881">
        <v>3</v>
      </c>
      <c r="U1881" t="s">
        <v>22</v>
      </c>
      <c r="V1881">
        <f>IF(tbl_Customers[[#This Row],[churn]] = "yes", 1, 0)</f>
        <v>0</v>
      </c>
      <c r="W1881" t="str">
        <f>IF(tbl_Customers[[#This Row],[number_customer_service_calls]] &lt;= 1, "0-1 Calls", IF(tbl_Customers[[#This Row],[number_customer_service_calls]] &lt;= 3, "2-3 Calls", IF(tbl_Customers[[#This Row],[number_customer_service_calls]] &lt;=5, "4-5 Calls", "6+ Calls")))</f>
        <v>2-3 Calls</v>
      </c>
      <c r="X1881" t="str">
        <f>IF(tbl_Customers[[#This Row],[account_length]] &lt;= 50, "0-50", IF(tbl_Customers[[#This Row],[account_length]] &lt;=100, "51-100", IF(tbl_Customers[[#This Row],[account_length]] &lt;= 150, "101-150", "151+")))</f>
        <v>101-150</v>
      </c>
      <c r="Y1881" t="str">
        <f>IF(tbl_Customers[[#This Row],[total_intl_charge]] &lt;= 3, "Low Charges", "High Charges")</f>
        <v>Low Charges</v>
      </c>
      <c r="Z1881" t="str">
        <f>IF(tbl_Customers[[#This Row],[total_eve_calls]]&lt;=80,"Low Calls",
IF(tbl_Customers[[#This Row],[total_eve_calls]]&lt;=120,"Medium Calls","High Calls"))</f>
        <v>Medium Calls</v>
      </c>
      <c r="AA1881" t="str">
        <f>IF(tbl_Customers[[#This Row],[total_eve_charge]]&lt;=15,"Low Charges",
IF(tbl_Customers[[#This Row],[total_eve_charge]]&lt;=20,"Medium Charges","High Charges"))</f>
        <v>Low Charges</v>
      </c>
      <c r="AB18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81" t="str">
        <f>IF(tbl_Customers[[#This Row],[number_vmail_messages]] = 0, "No Usage", IF(tbl_Customers[[#This Row],[number_vmail_messages]] &lt;= 20, "Low Usage", IF(tbl_Customers[[#This Row],[number_vmail_messages]] &lt;= 40, "Medium Usgae", "High Usage")))</f>
        <v>No Usage</v>
      </c>
      <c r="AD1881" t="str">
        <f>IF(tbl_Customers[[#This Row],[total_day_minutes]]&lt;=150,"Low Usage", IF(tbl_Customers[[#This Row],[total_day_minutes]]&lt;=200,"Medium Usage", IF(tbl_Customers[[#This Row],[total_day_minutes]]&lt;=250,"High Usage","Very High Usage")))</f>
        <v>Medium Usage</v>
      </c>
      <c r="AE1881" t="str">
        <f>IF(tbl_Customers[[#This Row],[total_intl_calls]]&lt;=5,"Low Calls", IF(tbl_Customers[[#This Row],[total_intl_calls]]&lt;=10, "Medium Calls", "High Calls"))</f>
        <v>Low Calls</v>
      </c>
      <c r="AF18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1" s="36" t="str">
        <f>IF(tbl_Customers[[#This Row],[Churn_Risk_Score]]&gt;=10,"High Risk", IF(tbl_Customers[[#This Row],[Churn_Risk_Score]]&gt;=5,"Medium Risk","Low Risk"))</f>
        <v>Low Risk</v>
      </c>
    </row>
    <row r="1882" spans="1:33" x14ac:dyDescent="0.35">
      <c r="A1882">
        <v>1881</v>
      </c>
      <c r="B1882" t="s">
        <v>55</v>
      </c>
      <c r="C1882">
        <v>71</v>
      </c>
      <c r="D1882" t="s">
        <v>21</v>
      </c>
      <c r="E1882" t="s">
        <v>22</v>
      </c>
      <c r="F1882" t="s">
        <v>22</v>
      </c>
      <c r="G1882">
        <v>0</v>
      </c>
      <c r="H1882">
        <v>278.89999999999998</v>
      </c>
      <c r="I1882">
        <v>110</v>
      </c>
      <c r="J1882">
        <v>47.41</v>
      </c>
      <c r="K1882">
        <v>190.2</v>
      </c>
      <c r="L1882">
        <v>67</v>
      </c>
      <c r="M1882">
        <v>16.170000000000002</v>
      </c>
      <c r="N1882">
        <v>255.2</v>
      </c>
      <c r="O1882">
        <v>84</v>
      </c>
      <c r="P1882">
        <v>11.48</v>
      </c>
      <c r="Q1882">
        <v>11.7</v>
      </c>
      <c r="R1882">
        <v>7</v>
      </c>
      <c r="S1882">
        <v>3.16</v>
      </c>
      <c r="T1882">
        <v>0</v>
      </c>
      <c r="U1882" t="s">
        <v>23</v>
      </c>
      <c r="V1882">
        <f>IF(tbl_Customers[[#This Row],[churn]] = "yes", 1, 0)</f>
        <v>1</v>
      </c>
      <c r="W1882" t="str">
        <f>IF(tbl_Customers[[#This Row],[number_customer_service_calls]] &lt;= 1, "0-1 Calls", IF(tbl_Customers[[#This Row],[number_customer_service_calls]] &lt;= 3, "2-3 Calls", IF(tbl_Customers[[#This Row],[number_customer_service_calls]] &lt;=5, "4-5 Calls", "6+ Calls")))</f>
        <v>0-1 Calls</v>
      </c>
      <c r="X1882" t="str">
        <f>IF(tbl_Customers[[#This Row],[account_length]] &lt;= 50, "0-50", IF(tbl_Customers[[#This Row],[account_length]] &lt;=100, "51-100", IF(tbl_Customers[[#This Row],[account_length]] &lt;= 150, "101-150", "151+")))</f>
        <v>51-100</v>
      </c>
      <c r="Y1882" t="str">
        <f>IF(tbl_Customers[[#This Row],[total_intl_charge]] &lt;= 3, "Low Charges", "High Charges")</f>
        <v>High Charges</v>
      </c>
      <c r="Z1882" t="str">
        <f>IF(tbl_Customers[[#This Row],[total_eve_calls]]&lt;=80,"Low Calls",
IF(tbl_Customers[[#This Row],[total_eve_calls]]&lt;=120,"Medium Calls","High Calls"))</f>
        <v>Low Calls</v>
      </c>
      <c r="AA1882" t="str">
        <f>IF(tbl_Customers[[#This Row],[total_eve_charge]]&lt;=15,"Low Charges",
IF(tbl_Customers[[#This Row],[total_eve_charge]]&lt;=20,"Medium Charges","High Charges"))</f>
        <v>Medium Charges</v>
      </c>
      <c r="AB18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2" t="str">
        <f>IF(tbl_Customers[[#This Row],[number_vmail_messages]] = 0, "No Usage", IF(tbl_Customers[[#This Row],[number_vmail_messages]] &lt;= 20, "Low Usage", IF(tbl_Customers[[#This Row],[number_vmail_messages]] &lt;= 40, "Medium Usgae", "High Usage")))</f>
        <v>No Usage</v>
      </c>
      <c r="AD1882" t="str">
        <f>IF(tbl_Customers[[#This Row],[total_day_minutes]]&lt;=150,"Low Usage", IF(tbl_Customers[[#This Row],[total_day_minutes]]&lt;=200,"Medium Usage", IF(tbl_Customers[[#This Row],[total_day_minutes]]&lt;=250,"High Usage","Very High Usage")))</f>
        <v>Very High Usage</v>
      </c>
      <c r="AE1882" t="str">
        <f>IF(tbl_Customers[[#This Row],[total_intl_calls]]&lt;=5,"Low Calls", IF(tbl_Customers[[#This Row],[total_intl_calls]]&lt;=10, "Medium Calls", "High Calls"))</f>
        <v>Medium Calls</v>
      </c>
      <c r="AF18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82" s="36" t="str">
        <f>IF(tbl_Customers[[#This Row],[Churn_Risk_Score]]&gt;=10,"High Risk", IF(tbl_Customers[[#This Row],[Churn_Risk_Score]]&gt;=5,"Medium Risk","Low Risk"))</f>
        <v>Medium Risk</v>
      </c>
    </row>
    <row r="1883" spans="1:33" x14ac:dyDescent="0.35">
      <c r="A1883">
        <v>1882</v>
      </c>
      <c r="B1883" t="s">
        <v>74</v>
      </c>
      <c r="C1883">
        <v>112</v>
      </c>
      <c r="D1883" t="s">
        <v>21</v>
      </c>
      <c r="E1883" t="s">
        <v>22</v>
      </c>
      <c r="F1883" t="s">
        <v>23</v>
      </c>
      <c r="G1883">
        <v>27</v>
      </c>
      <c r="H1883">
        <v>213</v>
      </c>
      <c r="I1883">
        <v>121</v>
      </c>
      <c r="J1883">
        <v>36.21</v>
      </c>
      <c r="K1883">
        <v>226.2</v>
      </c>
      <c r="L1883">
        <v>101</v>
      </c>
      <c r="M1883">
        <v>19.23</v>
      </c>
      <c r="N1883">
        <v>189.8</v>
      </c>
      <c r="O1883">
        <v>99</v>
      </c>
      <c r="P1883">
        <v>8.5399999999999991</v>
      </c>
      <c r="Q1883">
        <v>11.1</v>
      </c>
      <c r="R1883">
        <v>3</v>
      </c>
      <c r="S1883">
        <v>3</v>
      </c>
      <c r="T1883">
        <v>4</v>
      </c>
      <c r="U1883" t="s">
        <v>22</v>
      </c>
      <c r="V1883">
        <f>IF(tbl_Customers[[#This Row],[churn]] = "yes", 1, 0)</f>
        <v>0</v>
      </c>
      <c r="W1883" t="str">
        <f>IF(tbl_Customers[[#This Row],[number_customer_service_calls]] &lt;= 1, "0-1 Calls", IF(tbl_Customers[[#This Row],[number_customer_service_calls]] &lt;= 3, "2-3 Calls", IF(tbl_Customers[[#This Row],[number_customer_service_calls]] &lt;=5, "4-5 Calls", "6+ Calls")))</f>
        <v>4-5 Calls</v>
      </c>
      <c r="X1883" t="str">
        <f>IF(tbl_Customers[[#This Row],[account_length]] &lt;= 50, "0-50", IF(tbl_Customers[[#This Row],[account_length]] &lt;=100, "51-100", IF(tbl_Customers[[#This Row],[account_length]] &lt;= 150, "101-150", "151+")))</f>
        <v>101-150</v>
      </c>
      <c r="Y1883" t="str">
        <f>IF(tbl_Customers[[#This Row],[total_intl_charge]] &lt;= 3, "Low Charges", "High Charges")</f>
        <v>Low Charges</v>
      </c>
      <c r="Z1883" t="str">
        <f>IF(tbl_Customers[[#This Row],[total_eve_calls]]&lt;=80,"Low Calls",
IF(tbl_Customers[[#This Row],[total_eve_calls]]&lt;=120,"Medium Calls","High Calls"))</f>
        <v>Medium Calls</v>
      </c>
      <c r="AA1883" t="str">
        <f>IF(tbl_Customers[[#This Row],[total_eve_charge]]&lt;=15,"Low Charges",
IF(tbl_Customers[[#This Row],[total_eve_charge]]&lt;=20,"Medium Charges","High Charges"))</f>
        <v>Medium Charges</v>
      </c>
      <c r="AB18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3" t="str">
        <f>IF(tbl_Customers[[#This Row],[number_vmail_messages]] = 0, "No Usage", IF(tbl_Customers[[#This Row],[number_vmail_messages]] &lt;= 20, "Low Usage", IF(tbl_Customers[[#This Row],[number_vmail_messages]] &lt;= 40, "Medium Usgae", "High Usage")))</f>
        <v>Medium Usgae</v>
      </c>
      <c r="AD1883" t="str">
        <f>IF(tbl_Customers[[#This Row],[total_day_minutes]]&lt;=150,"Low Usage", IF(tbl_Customers[[#This Row],[total_day_minutes]]&lt;=200,"Medium Usage", IF(tbl_Customers[[#This Row],[total_day_minutes]]&lt;=250,"High Usage","Very High Usage")))</f>
        <v>High Usage</v>
      </c>
      <c r="AE1883" t="str">
        <f>IF(tbl_Customers[[#This Row],[total_intl_calls]]&lt;=5,"Low Calls", IF(tbl_Customers[[#This Row],[total_intl_calls]]&lt;=10, "Medium Calls", "High Calls"))</f>
        <v>Low Calls</v>
      </c>
      <c r="AF18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3" s="36" t="str">
        <f>IF(tbl_Customers[[#This Row],[Churn_Risk_Score]]&gt;=10,"High Risk", IF(tbl_Customers[[#This Row],[Churn_Risk_Score]]&gt;=5,"Medium Risk","Low Risk"))</f>
        <v>Low Risk</v>
      </c>
    </row>
    <row r="1884" spans="1:33" x14ac:dyDescent="0.35">
      <c r="A1884">
        <v>1883</v>
      </c>
      <c r="B1884" t="s">
        <v>39</v>
      </c>
      <c r="C1884">
        <v>98</v>
      </c>
      <c r="D1884" t="s">
        <v>21</v>
      </c>
      <c r="E1884" t="s">
        <v>22</v>
      </c>
      <c r="F1884" t="s">
        <v>22</v>
      </c>
      <c r="G1884">
        <v>0</v>
      </c>
      <c r="H1884">
        <v>217.2</v>
      </c>
      <c r="I1884">
        <v>121</v>
      </c>
      <c r="J1884">
        <v>36.92</v>
      </c>
      <c r="K1884">
        <v>303.39999999999998</v>
      </c>
      <c r="L1884">
        <v>73</v>
      </c>
      <c r="M1884">
        <v>25.79</v>
      </c>
      <c r="N1884">
        <v>197.1</v>
      </c>
      <c r="O1884">
        <v>71</v>
      </c>
      <c r="P1884">
        <v>8.8699999999999992</v>
      </c>
      <c r="Q1884">
        <v>12.4</v>
      </c>
      <c r="R1884">
        <v>2</v>
      </c>
      <c r="S1884">
        <v>3.35</v>
      </c>
      <c r="T1884">
        <v>0</v>
      </c>
      <c r="U1884" t="s">
        <v>23</v>
      </c>
      <c r="V1884">
        <f>IF(tbl_Customers[[#This Row],[churn]] = "yes", 1, 0)</f>
        <v>1</v>
      </c>
      <c r="W1884" t="str">
        <f>IF(tbl_Customers[[#This Row],[number_customer_service_calls]] &lt;= 1, "0-1 Calls", IF(tbl_Customers[[#This Row],[number_customer_service_calls]] &lt;= 3, "2-3 Calls", IF(tbl_Customers[[#This Row],[number_customer_service_calls]] &lt;=5, "4-5 Calls", "6+ Calls")))</f>
        <v>0-1 Calls</v>
      </c>
      <c r="X1884" t="str">
        <f>IF(tbl_Customers[[#This Row],[account_length]] &lt;= 50, "0-50", IF(tbl_Customers[[#This Row],[account_length]] &lt;=100, "51-100", IF(tbl_Customers[[#This Row],[account_length]] &lt;= 150, "101-150", "151+")))</f>
        <v>51-100</v>
      </c>
      <c r="Y1884" t="str">
        <f>IF(tbl_Customers[[#This Row],[total_intl_charge]] &lt;= 3, "Low Charges", "High Charges")</f>
        <v>High Charges</v>
      </c>
      <c r="Z1884" t="str">
        <f>IF(tbl_Customers[[#This Row],[total_eve_calls]]&lt;=80,"Low Calls",
IF(tbl_Customers[[#This Row],[total_eve_calls]]&lt;=120,"Medium Calls","High Calls"))</f>
        <v>Low Calls</v>
      </c>
      <c r="AA1884" t="str">
        <f>IF(tbl_Customers[[#This Row],[total_eve_charge]]&lt;=15,"Low Charges",
IF(tbl_Customers[[#This Row],[total_eve_charge]]&lt;=20,"Medium Charges","High Charges"))</f>
        <v>High Charges</v>
      </c>
      <c r="AB18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4" t="str">
        <f>IF(tbl_Customers[[#This Row],[number_vmail_messages]] = 0, "No Usage", IF(tbl_Customers[[#This Row],[number_vmail_messages]] &lt;= 20, "Low Usage", IF(tbl_Customers[[#This Row],[number_vmail_messages]] &lt;= 40, "Medium Usgae", "High Usage")))</f>
        <v>No Usage</v>
      </c>
      <c r="AD1884" t="str">
        <f>IF(tbl_Customers[[#This Row],[total_day_minutes]]&lt;=150,"Low Usage", IF(tbl_Customers[[#This Row],[total_day_minutes]]&lt;=200,"Medium Usage", IF(tbl_Customers[[#This Row],[total_day_minutes]]&lt;=250,"High Usage","Very High Usage")))</f>
        <v>High Usage</v>
      </c>
      <c r="AE1884" t="str">
        <f>IF(tbl_Customers[[#This Row],[total_intl_calls]]&lt;=5,"Low Calls", IF(tbl_Customers[[#This Row],[total_intl_calls]]&lt;=10, "Medium Calls", "High Calls"))</f>
        <v>Low Calls</v>
      </c>
      <c r="AF18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4" s="36" t="str">
        <f>IF(tbl_Customers[[#This Row],[Churn_Risk_Score]]&gt;=10,"High Risk", IF(tbl_Customers[[#This Row],[Churn_Risk_Score]]&gt;=5,"Medium Risk","Low Risk"))</f>
        <v>Low Risk</v>
      </c>
    </row>
    <row r="1885" spans="1:33" x14ac:dyDescent="0.35">
      <c r="A1885">
        <v>1884</v>
      </c>
      <c r="B1885" t="s">
        <v>74</v>
      </c>
      <c r="C1885">
        <v>90</v>
      </c>
      <c r="D1885" t="s">
        <v>21</v>
      </c>
      <c r="E1885" t="s">
        <v>22</v>
      </c>
      <c r="F1885" t="s">
        <v>22</v>
      </c>
      <c r="G1885">
        <v>0</v>
      </c>
      <c r="H1885">
        <v>175.9</v>
      </c>
      <c r="I1885">
        <v>111</v>
      </c>
      <c r="J1885">
        <v>29.9</v>
      </c>
      <c r="K1885">
        <v>285.2</v>
      </c>
      <c r="L1885">
        <v>115</v>
      </c>
      <c r="M1885">
        <v>24.24</v>
      </c>
      <c r="N1885">
        <v>150.80000000000001</v>
      </c>
      <c r="O1885">
        <v>122</v>
      </c>
      <c r="P1885">
        <v>6.79</v>
      </c>
      <c r="Q1885">
        <v>13</v>
      </c>
      <c r="R1885">
        <v>7</v>
      </c>
      <c r="S1885">
        <v>3.51</v>
      </c>
      <c r="T1885">
        <v>1</v>
      </c>
      <c r="U1885" t="s">
        <v>22</v>
      </c>
      <c r="V1885">
        <f>IF(tbl_Customers[[#This Row],[churn]] = "yes", 1, 0)</f>
        <v>0</v>
      </c>
      <c r="W1885" t="str">
        <f>IF(tbl_Customers[[#This Row],[number_customer_service_calls]] &lt;= 1, "0-1 Calls", IF(tbl_Customers[[#This Row],[number_customer_service_calls]] &lt;= 3, "2-3 Calls", IF(tbl_Customers[[#This Row],[number_customer_service_calls]] &lt;=5, "4-5 Calls", "6+ Calls")))</f>
        <v>0-1 Calls</v>
      </c>
      <c r="X1885" t="str">
        <f>IF(tbl_Customers[[#This Row],[account_length]] &lt;= 50, "0-50", IF(tbl_Customers[[#This Row],[account_length]] &lt;=100, "51-100", IF(tbl_Customers[[#This Row],[account_length]] &lt;= 150, "101-150", "151+")))</f>
        <v>51-100</v>
      </c>
      <c r="Y1885" t="str">
        <f>IF(tbl_Customers[[#This Row],[total_intl_charge]] &lt;= 3, "Low Charges", "High Charges")</f>
        <v>High Charges</v>
      </c>
      <c r="Z1885" t="str">
        <f>IF(tbl_Customers[[#This Row],[total_eve_calls]]&lt;=80,"Low Calls",
IF(tbl_Customers[[#This Row],[total_eve_calls]]&lt;=120,"Medium Calls","High Calls"))</f>
        <v>Medium Calls</v>
      </c>
      <c r="AA1885" t="str">
        <f>IF(tbl_Customers[[#This Row],[total_eve_charge]]&lt;=15,"Low Charges",
IF(tbl_Customers[[#This Row],[total_eve_charge]]&lt;=20,"Medium Charges","High Charges"))</f>
        <v>High Charges</v>
      </c>
      <c r="AB18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5" t="str">
        <f>IF(tbl_Customers[[#This Row],[number_vmail_messages]] = 0, "No Usage", IF(tbl_Customers[[#This Row],[number_vmail_messages]] &lt;= 20, "Low Usage", IF(tbl_Customers[[#This Row],[number_vmail_messages]] &lt;= 40, "Medium Usgae", "High Usage")))</f>
        <v>No Usage</v>
      </c>
      <c r="AD1885" t="str">
        <f>IF(tbl_Customers[[#This Row],[total_day_minutes]]&lt;=150,"Low Usage", IF(tbl_Customers[[#This Row],[total_day_minutes]]&lt;=200,"Medium Usage", IF(tbl_Customers[[#This Row],[total_day_minutes]]&lt;=250,"High Usage","Very High Usage")))</f>
        <v>Medium Usage</v>
      </c>
      <c r="AE1885" t="str">
        <f>IF(tbl_Customers[[#This Row],[total_intl_calls]]&lt;=5,"Low Calls", IF(tbl_Customers[[#This Row],[total_intl_calls]]&lt;=10, "Medium Calls", "High Calls"))</f>
        <v>Medium Calls</v>
      </c>
      <c r="AF18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5" s="36" t="str">
        <f>IF(tbl_Customers[[#This Row],[Churn_Risk_Score]]&gt;=10,"High Risk", IF(tbl_Customers[[#This Row],[Churn_Risk_Score]]&gt;=5,"Medium Risk","Low Risk"))</f>
        <v>Low Risk</v>
      </c>
    </row>
    <row r="1886" spans="1:33" x14ac:dyDescent="0.35">
      <c r="A1886">
        <v>1885</v>
      </c>
      <c r="B1886" t="s">
        <v>50</v>
      </c>
      <c r="C1886">
        <v>58</v>
      </c>
      <c r="D1886" t="s">
        <v>21</v>
      </c>
      <c r="E1886" t="s">
        <v>22</v>
      </c>
      <c r="F1886" t="s">
        <v>22</v>
      </c>
      <c r="G1886">
        <v>0</v>
      </c>
      <c r="H1886">
        <v>238.9</v>
      </c>
      <c r="I1886">
        <v>107</v>
      </c>
      <c r="J1886">
        <v>40.61</v>
      </c>
      <c r="K1886">
        <v>187.2</v>
      </c>
      <c r="L1886">
        <v>88</v>
      </c>
      <c r="M1886">
        <v>15.91</v>
      </c>
      <c r="N1886">
        <v>181.1</v>
      </c>
      <c r="O1886">
        <v>84</v>
      </c>
      <c r="P1886">
        <v>8.15</v>
      </c>
      <c r="Q1886">
        <v>11.8</v>
      </c>
      <c r="R1886">
        <v>3</v>
      </c>
      <c r="S1886">
        <v>3.19</v>
      </c>
      <c r="T1886">
        <v>2</v>
      </c>
      <c r="U1886" t="s">
        <v>22</v>
      </c>
      <c r="V1886">
        <f>IF(tbl_Customers[[#This Row],[churn]] = "yes", 1, 0)</f>
        <v>0</v>
      </c>
      <c r="W1886" t="str">
        <f>IF(tbl_Customers[[#This Row],[number_customer_service_calls]] &lt;= 1, "0-1 Calls", IF(tbl_Customers[[#This Row],[number_customer_service_calls]] &lt;= 3, "2-3 Calls", IF(tbl_Customers[[#This Row],[number_customer_service_calls]] &lt;=5, "4-5 Calls", "6+ Calls")))</f>
        <v>2-3 Calls</v>
      </c>
      <c r="X1886" t="str">
        <f>IF(tbl_Customers[[#This Row],[account_length]] &lt;= 50, "0-50", IF(tbl_Customers[[#This Row],[account_length]] &lt;=100, "51-100", IF(tbl_Customers[[#This Row],[account_length]] &lt;= 150, "101-150", "151+")))</f>
        <v>51-100</v>
      </c>
      <c r="Y1886" t="str">
        <f>IF(tbl_Customers[[#This Row],[total_intl_charge]] &lt;= 3, "Low Charges", "High Charges")</f>
        <v>High Charges</v>
      </c>
      <c r="Z1886" t="str">
        <f>IF(tbl_Customers[[#This Row],[total_eve_calls]]&lt;=80,"Low Calls",
IF(tbl_Customers[[#This Row],[total_eve_calls]]&lt;=120,"Medium Calls","High Calls"))</f>
        <v>Medium Calls</v>
      </c>
      <c r="AA1886" t="str">
        <f>IF(tbl_Customers[[#This Row],[total_eve_charge]]&lt;=15,"Low Charges",
IF(tbl_Customers[[#This Row],[total_eve_charge]]&lt;=20,"Medium Charges","High Charges"))</f>
        <v>Medium Charges</v>
      </c>
      <c r="AB18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6" t="str">
        <f>IF(tbl_Customers[[#This Row],[number_vmail_messages]] = 0, "No Usage", IF(tbl_Customers[[#This Row],[number_vmail_messages]] &lt;= 20, "Low Usage", IF(tbl_Customers[[#This Row],[number_vmail_messages]] &lt;= 40, "Medium Usgae", "High Usage")))</f>
        <v>No Usage</v>
      </c>
      <c r="AD1886" t="str">
        <f>IF(tbl_Customers[[#This Row],[total_day_minutes]]&lt;=150,"Low Usage", IF(tbl_Customers[[#This Row],[total_day_minutes]]&lt;=200,"Medium Usage", IF(tbl_Customers[[#This Row],[total_day_minutes]]&lt;=250,"High Usage","Very High Usage")))</f>
        <v>High Usage</v>
      </c>
      <c r="AE1886" t="str">
        <f>IF(tbl_Customers[[#This Row],[total_intl_calls]]&lt;=5,"Low Calls", IF(tbl_Customers[[#This Row],[total_intl_calls]]&lt;=10, "Medium Calls", "High Calls"))</f>
        <v>Low Calls</v>
      </c>
      <c r="AF18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6" s="36" t="str">
        <f>IF(tbl_Customers[[#This Row],[Churn_Risk_Score]]&gt;=10,"High Risk", IF(tbl_Customers[[#This Row],[Churn_Risk_Score]]&gt;=5,"Medium Risk","Low Risk"))</f>
        <v>Low Risk</v>
      </c>
    </row>
    <row r="1887" spans="1:33" x14ac:dyDescent="0.35">
      <c r="A1887">
        <v>1886</v>
      </c>
      <c r="B1887" t="s">
        <v>53</v>
      </c>
      <c r="C1887">
        <v>116</v>
      </c>
      <c r="D1887" t="s">
        <v>25</v>
      </c>
      <c r="E1887" t="s">
        <v>22</v>
      </c>
      <c r="F1887" t="s">
        <v>22</v>
      </c>
      <c r="G1887">
        <v>0</v>
      </c>
      <c r="H1887">
        <v>133.30000000000001</v>
      </c>
      <c r="I1887">
        <v>94</v>
      </c>
      <c r="J1887">
        <v>22.66</v>
      </c>
      <c r="K1887">
        <v>247.8</v>
      </c>
      <c r="L1887">
        <v>126</v>
      </c>
      <c r="M1887">
        <v>21.06</v>
      </c>
      <c r="N1887">
        <v>219</v>
      </c>
      <c r="O1887">
        <v>78</v>
      </c>
      <c r="P1887">
        <v>9.86</v>
      </c>
      <c r="Q1887">
        <v>11.3</v>
      </c>
      <c r="R1887">
        <v>5</v>
      </c>
      <c r="S1887">
        <v>3.05</v>
      </c>
      <c r="T1887">
        <v>5</v>
      </c>
      <c r="U1887" t="s">
        <v>23</v>
      </c>
      <c r="V1887">
        <f>IF(tbl_Customers[[#This Row],[churn]] = "yes", 1, 0)</f>
        <v>1</v>
      </c>
      <c r="W1887" t="str">
        <f>IF(tbl_Customers[[#This Row],[number_customer_service_calls]] &lt;= 1, "0-1 Calls", IF(tbl_Customers[[#This Row],[number_customer_service_calls]] &lt;= 3, "2-3 Calls", IF(tbl_Customers[[#This Row],[number_customer_service_calls]] &lt;=5, "4-5 Calls", "6+ Calls")))</f>
        <v>4-5 Calls</v>
      </c>
      <c r="X1887" t="str">
        <f>IF(tbl_Customers[[#This Row],[account_length]] &lt;= 50, "0-50", IF(tbl_Customers[[#This Row],[account_length]] &lt;=100, "51-100", IF(tbl_Customers[[#This Row],[account_length]] &lt;= 150, "101-150", "151+")))</f>
        <v>101-150</v>
      </c>
      <c r="Y1887" t="str">
        <f>IF(tbl_Customers[[#This Row],[total_intl_charge]] &lt;= 3, "Low Charges", "High Charges")</f>
        <v>High Charges</v>
      </c>
      <c r="Z1887" t="str">
        <f>IF(tbl_Customers[[#This Row],[total_eve_calls]]&lt;=80,"Low Calls",
IF(tbl_Customers[[#This Row],[total_eve_calls]]&lt;=120,"Medium Calls","High Calls"))</f>
        <v>High Calls</v>
      </c>
      <c r="AA1887" t="str">
        <f>IF(tbl_Customers[[#This Row],[total_eve_charge]]&lt;=15,"Low Charges",
IF(tbl_Customers[[#This Row],[total_eve_charge]]&lt;=20,"Medium Charges","High Charges"))</f>
        <v>High Charges</v>
      </c>
      <c r="AB18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7" t="str">
        <f>IF(tbl_Customers[[#This Row],[number_vmail_messages]] = 0, "No Usage", IF(tbl_Customers[[#This Row],[number_vmail_messages]] &lt;= 20, "Low Usage", IF(tbl_Customers[[#This Row],[number_vmail_messages]] &lt;= 40, "Medium Usgae", "High Usage")))</f>
        <v>No Usage</v>
      </c>
      <c r="AD1887" t="str">
        <f>IF(tbl_Customers[[#This Row],[total_day_minutes]]&lt;=150,"Low Usage", IF(tbl_Customers[[#This Row],[total_day_minutes]]&lt;=200,"Medium Usage", IF(tbl_Customers[[#This Row],[total_day_minutes]]&lt;=250,"High Usage","Very High Usage")))</f>
        <v>Low Usage</v>
      </c>
      <c r="AE1887" t="str">
        <f>IF(tbl_Customers[[#This Row],[total_intl_calls]]&lt;=5,"Low Calls", IF(tbl_Customers[[#This Row],[total_intl_calls]]&lt;=10, "Medium Calls", "High Calls"))</f>
        <v>Low Calls</v>
      </c>
      <c r="AF18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87" s="36" t="str">
        <f>IF(tbl_Customers[[#This Row],[Churn_Risk_Score]]&gt;=10,"High Risk", IF(tbl_Customers[[#This Row],[Churn_Risk_Score]]&gt;=5,"Medium Risk","Low Risk"))</f>
        <v>Medium Risk</v>
      </c>
    </row>
    <row r="1888" spans="1:33" x14ac:dyDescent="0.35">
      <c r="A1888">
        <v>1887</v>
      </c>
      <c r="B1888" t="s">
        <v>54</v>
      </c>
      <c r="C1888">
        <v>87</v>
      </c>
      <c r="D1888" t="s">
        <v>21</v>
      </c>
      <c r="E1888" t="s">
        <v>22</v>
      </c>
      <c r="F1888" t="s">
        <v>22</v>
      </c>
      <c r="G1888">
        <v>0</v>
      </c>
      <c r="H1888">
        <v>177.2</v>
      </c>
      <c r="I1888">
        <v>72</v>
      </c>
      <c r="J1888">
        <v>30.12</v>
      </c>
      <c r="K1888">
        <v>248.9</v>
      </c>
      <c r="L1888">
        <v>105</v>
      </c>
      <c r="M1888">
        <v>21.16</v>
      </c>
      <c r="N1888">
        <v>200.8</v>
      </c>
      <c r="O1888">
        <v>87</v>
      </c>
      <c r="P1888">
        <v>9.0399999999999991</v>
      </c>
      <c r="Q1888">
        <v>8.6</v>
      </c>
      <c r="R1888">
        <v>7</v>
      </c>
      <c r="S1888">
        <v>2.3199999999999998</v>
      </c>
      <c r="T1888">
        <v>3</v>
      </c>
      <c r="U1888" t="s">
        <v>22</v>
      </c>
      <c r="V1888">
        <f>IF(tbl_Customers[[#This Row],[churn]] = "yes", 1, 0)</f>
        <v>0</v>
      </c>
      <c r="W1888" t="str">
        <f>IF(tbl_Customers[[#This Row],[number_customer_service_calls]] &lt;= 1, "0-1 Calls", IF(tbl_Customers[[#This Row],[number_customer_service_calls]] &lt;= 3, "2-3 Calls", IF(tbl_Customers[[#This Row],[number_customer_service_calls]] &lt;=5, "4-5 Calls", "6+ Calls")))</f>
        <v>2-3 Calls</v>
      </c>
      <c r="X1888" t="str">
        <f>IF(tbl_Customers[[#This Row],[account_length]] &lt;= 50, "0-50", IF(tbl_Customers[[#This Row],[account_length]] &lt;=100, "51-100", IF(tbl_Customers[[#This Row],[account_length]] &lt;= 150, "101-150", "151+")))</f>
        <v>51-100</v>
      </c>
      <c r="Y1888" t="str">
        <f>IF(tbl_Customers[[#This Row],[total_intl_charge]] &lt;= 3, "Low Charges", "High Charges")</f>
        <v>Low Charges</v>
      </c>
      <c r="Z1888" t="str">
        <f>IF(tbl_Customers[[#This Row],[total_eve_calls]]&lt;=80,"Low Calls",
IF(tbl_Customers[[#This Row],[total_eve_calls]]&lt;=120,"Medium Calls","High Calls"))</f>
        <v>Medium Calls</v>
      </c>
      <c r="AA1888" t="str">
        <f>IF(tbl_Customers[[#This Row],[total_eve_charge]]&lt;=15,"Low Charges",
IF(tbl_Customers[[#This Row],[total_eve_charge]]&lt;=20,"Medium Charges","High Charges"))</f>
        <v>High Charges</v>
      </c>
      <c r="AB18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88" t="str">
        <f>IF(tbl_Customers[[#This Row],[number_vmail_messages]] = 0, "No Usage", IF(tbl_Customers[[#This Row],[number_vmail_messages]] &lt;= 20, "Low Usage", IF(tbl_Customers[[#This Row],[number_vmail_messages]] &lt;= 40, "Medium Usgae", "High Usage")))</f>
        <v>No Usage</v>
      </c>
      <c r="AD1888" t="str">
        <f>IF(tbl_Customers[[#This Row],[total_day_minutes]]&lt;=150,"Low Usage", IF(tbl_Customers[[#This Row],[total_day_minutes]]&lt;=200,"Medium Usage", IF(tbl_Customers[[#This Row],[total_day_minutes]]&lt;=250,"High Usage","Very High Usage")))</f>
        <v>Medium Usage</v>
      </c>
      <c r="AE1888" t="str">
        <f>IF(tbl_Customers[[#This Row],[total_intl_calls]]&lt;=5,"Low Calls", IF(tbl_Customers[[#This Row],[total_intl_calls]]&lt;=10, "Medium Calls", "High Calls"))</f>
        <v>Medium Calls</v>
      </c>
      <c r="AF18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88" s="36" t="str">
        <f>IF(tbl_Customers[[#This Row],[Churn_Risk_Score]]&gt;=10,"High Risk", IF(tbl_Customers[[#This Row],[Churn_Risk_Score]]&gt;=5,"Medium Risk","Low Risk"))</f>
        <v>Low Risk</v>
      </c>
    </row>
    <row r="1889" spans="1:33" x14ac:dyDescent="0.35">
      <c r="A1889">
        <v>1888</v>
      </c>
      <c r="B1889" t="s">
        <v>40</v>
      </c>
      <c r="C1889">
        <v>120</v>
      </c>
      <c r="D1889" t="s">
        <v>21</v>
      </c>
      <c r="E1889" t="s">
        <v>22</v>
      </c>
      <c r="F1889" t="s">
        <v>22</v>
      </c>
      <c r="G1889">
        <v>0</v>
      </c>
      <c r="H1889">
        <v>184.5</v>
      </c>
      <c r="I1889">
        <v>103</v>
      </c>
      <c r="J1889">
        <v>31.37</v>
      </c>
      <c r="K1889">
        <v>209</v>
      </c>
      <c r="L1889">
        <v>86</v>
      </c>
      <c r="M1889">
        <v>17.77</v>
      </c>
      <c r="N1889">
        <v>169.7</v>
      </c>
      <c r="O1889">
        <v>70</v>
      </c>
      <c r="P1889">
        <v>7.64</v>
      </c>
      <c r="Q1889">
        <v>10.199999999999999</v>
      </c>
      <c r="R1889">
        <v>6</v>
      </c>
      <c r="S1889">
        <v>2.75</v>
      </c>
      <c r="T1889">
        <v>2</v>
      </c>
      <c r="U1889" t="s">
        <v>22</v>
      </c>
      <c r="V1889">
        <f>IF(tbl_Customers[[#This Row],[churn]] = "yes", 1, 0)</f>
        <v>0</v>
      </c>
      <c r="W1889" t="str">
        <f>IF(tbl_Customers[[#This Row],[number_customer_service_calls]] &lt;= 1, "0-1 Calls", IF(tbl_Customers[[#This Row],[number_customer_service_calls]] &lt;= 3, "2-3 Calls", IF(tbl_Customers[[#This Row],[number_customer_service_calls]] &lt;=5, "4-5 Calls", "6+ Calls")))</f>
        <v>2-3 Calls</v>
      </c>
      <c r="X1889" t="str">
        <f>IF(tbl_Customers[[#This Row],[account_length]] &lt;= 50, "0-50", IF(tbl_Customers[[#This Row],[account_length]] &lt;=100, "51-100", IF(tbl_Customers[[#This Row],[account_length]] &lt;= 150, "101-150", "151+")))</f>
        <v>101-150</v>
      </c>
      <c r="Y1889" t="str">
        <f>IF(tbl_Customers[[#This Row],[total_intl_charge]] &lt;= 3, "Low Charges", "High Charges")</f>
        <v>Low Charges</v>
      </c>
      <c r="Z1889" t="str">
        <f>IF(tbl_Customers[[#This Row],[total_eve_calls]]&lt;=80,"Low Calls",
IF(tbl_Customers[[#This Row],[total_eve_calls]]&lt;=120,"Medium Calls","High Calls"))</f>
        <v>Medium Calls</v>
      </c>
      <c r="AA1889" t="str">
        <f>IF(tbl_Customers[[#This Row],[total_eve_charge]]&lt;=15,"Low Charges",
IF(tbl_Customers[[#This Row],[total_eve_charge]]&lt;=20,"Medium Charges","High Charges"))</f>
        <v>Medium Charges</v>
      </c>
      <c r="AB18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9" t="str">
        <f>IF(tbl_Customers[[#This Row],[number_vmail_messages]] = 0, "No Usage", IF(tbl_Customers[[#This Row],[number_vmail_messages]] &lt;= 20, "Low Usage", IF(tbl_Customers[[#This Row],[number_vmail_messages]] &lt;= 40, "Medium Usgae", "High Usage")))</f>
        <v>No Usage</v>
      </c>
      <c r="AD1889" t="str">
        <f>IF(tbl_Customers[[#This Row],[total_day_minutes]]&lt;=150,"Low Usage", IF(tbl_Customers[[#This Row],[total_day_minutes]]&lt;=200,"Medium Usage", IF(tbl_Customers[[#This Row],[total_day_minutes]]&lt;=250,"High Usage","Very High Usage")))</f>
        <v>Medium Usage</v>
      </c>
      <c r="AE1889" t="str">
        <f>IF(tbl_Customers[[#This Row],[total_intl_calls]]&lt;=5,"Low Calls", IF(tbl_Customers[[#This Row],[total_intl_calls]]&lt;=10, "Medium Calls", "High Calls"))</f>
        <v>Medium Calls</v>
      </c>
      <c r="AF18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89" s="36" t="str">
        <f>IF(tbl_Customers[[#This Row],[Churn_Risk_Score]]&gt;=10,"High Risk", IF(tbl_Customers[[#This Row],[Churn_Risk_Score]]&gt;=5,"Medium Risk","Low Risk"))</f>
        <v>Low Risk</v>
      </c>
    </row>
    <row r="1890" spans="1:33" x14ac:dyDescent="0.35">
      <c r="A1890">
        <v>1889</v>
      </c>
      <c r="B1890" t="s">
        <v>47</v>
      </c>
      <c r="C1890">
        <v>97</v>
      </c>
      <c r="D1890" t="s">
        <v>21</v>
      </c>
      <c r="E1890" t="s">
        <v>22</v>
      </c>
      <c r="F1890" t="s">
        <v>23</v>
      </c>
      <c r="G1890">
        <v>24</v>
      </c>
      <c r="H1890">
        <v>176.1</v>
      </c>
      <c r="I1890">
        <v>109</v>
      </c>
      <c r="J1890">
        <v>29.94</v>
      </c>
      <c r="K1890">
        <v>159.4</v>
      </c>
      <c r="L1890">
        <v>81</v>
      </c>
      <c r="M1890">
        <v>13.55</v>
      </c>
      <c r="N1890">
        <v>269.10000000000002</v>
      </c>
      <c r="O1890">
        <v>94</v>
      </c>
      <c r="P1890">
        <v>12.11</v>
      </c>
      <c r="Q1890">
        <v>12.1</v>
      </c>
      <c r="R1890">
        <v>9</v>
      </c>
      <c r="S1890">
        <v>3.27</v>
      </c>
      <c r="T1890">
        <v>0</v>
      </c>
      <c r="U1890" t="s">
        <v>22</v>
      </c>
      <c r="V1890">
        <f>IF(tbl_Customers[[#This Row],[churn]] = "yes", 1, 0)</f>
        <v>0</v>
      </c>
      <c r="W1890" t="str">
        <f>IF(tbl_Customers[[#This Row],[number_customer_service_calls]] &lt;= 1, "0-1 Calls", IF(tbl_Customers[[#This Row],[number_customer_service_calls]] &lt;= 3, "2-3 Calls", IF(tbl_Customers[[#This Row],[number_customer_service_calls]] &lt;=5, "4-5 Calls", "6+ Calls")))</f>
        <v>0-1 Calls</v>
      </c>
      <c r="X1890" t="str">
        <f>IF(tbl_Customers[[#This Row],[account_length]] &lt;= 50, "0-50", IF(tbl_Customers[[#This Row],[account_length]] &lt;=100, "51-100", IF(tbl_Customers[[#This Row],[account_length]] &lt;= 150, "101-150", "151+")))</f>
        <v>51-100</v>
      </c>
      <c r="Y1890" t="str">
        <f>IF(tbl_Customers[[#This Row],[total_intl_charge]] &lt;= 3, "Low Charges", "High Charges")</f>
        <v>High Charges</v>
      </c>
      <c r="Z1890" t="str">
        <f>IF(tbl_Customers[[#This Row],[total_eve_calls]]&lt;=80,"Low Calls",
IF(tbl_Customers[[#This Row],[total_eve_calls]]&lt;=120,"Medium Calls","High Calls"))</f>
        <v>Medium Calls</v>
      </c>
      <c r="AA1890" t="str">
        <f>IF(tbl_Customers[[#This Row],[total_eve_charge]]&lt;=15,"Low Charges",
IF(tbl_Customers[[#This Row],[total_eve_charge]]&lt;=20,"Medium Charges","High Charges"))</f>
        <v>Low Charges</v>
      </c>
      <c r="AB18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0" t="str">
        <f>IF(tbl_Customers[[#This Row],[number_vmail_messages]] = 0, "No Usage", IF(tbl_Customers[[#This Row],[number_vmail_messages]] &lt;= 20, "Low Usage", IF(tbl_Customers[[#This Row],[number_vmail_messages]] &lt;= 40, "Medium Usgae", "High Usage")))</f>
        <v>Medium Usgae</v>
      </c>
      <c r="AD1890" t="str">
        <f>IF(tbl_Customers[[#This Row],[total_day_minutes]]&lt;=150,"Low Usage", IF(tbl_Customers[[#This Row],[total_day_minutes]]&lt;=200,"Medium Usage", IF(tbl_Customers[[#This Row],[total_day_minutes]]&lt;=250,"High Usage","Very High Usage")))</f>
        <v>Medium Usage</v>
      </c>
      <c r="AE1890" t="str">
        <f>IF(tbl_Customers[[#This Row],[total_intl_calls]]&lt;=5,"Low Calls", IF(tbl_Customers[[#This Row],[total_intl_calls]]&lt;=10, "Medium Calls", "High Calls"))</f>
        <v>Medium Calls</v>
      </c>
      <c r="AF18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90" s="36" t="str">
        <f>IF(tbl_Customers[[#This Row],[Churn_Risk_Score]]&gt;=10,"High Risk", IF(tbl_Customers[[#This Row],[Churn_Risk_Score]]&gt;=5,"Medium Risk","Low Risk"))</f>
        <v>Low Risk</v>
      </c>
    </row>
    <row r="1891" spans="1:33" x14ac:dyDescent="0.35">
      <c r="A1891">
        <v>1890</v>
      </c>
      <c r="B1891" t="s">
        <v>37</v>
      </c>
      <c r="C1891">
        <v>134</v>
      </c>
      <c r="D1891" t="s">
        <v>21</v>
      </c>
      <c r="E1891" t="s">
        <v>22</v>
      </c>
      <c r="F1891" t="s">
        <v>22</v>
      </c>
      <c r="G1891">
        <v>0</v>
      </c>
      <c r="H1891">
        <v>204.7</v>
      </c>
      <c r="I1891">
        <v>108</v>
      </c>
      <c r="J1891">
        <v>34.799999999999997</v>
      </c>
      <c r="K1891">
        <v>143.1</v>
      </c>
      <c r="L1891">
        <v>105</v>
      </c>
      <c r="M1891">
        <v>12.16</v>
      </c>
      <c r="N1891">
        <v>165.8</v>
      </c>
      <c r="O1891">
        <v>84</v>
      </c>
      <c r="P1891">
        <v>7.46</v>
      </c>
      <c r="Q1891">
        <v>11</v>
      </c>
      <c r="R1891">
        <v>4</v>
      </c>
      <c r="S1891">
        <v>2.97</v>
      </c>
      <c r="T1891">
        <v>6</v>
      </c>
      <c r="U1891" t="s">
        <v>22</v>
      </c>
      <c r="V1891">
        <f>IF(tbl_Customers[[#This Row],[churn]] = "yes", 1, 0)</f>
        <v>0</v>
      </c>
      <c r="W1891" t="str">
        <f>IF(tbl_Customers[[#This Row],[number_customer_service_calls]] &lt;= 1, "0-1 Calls", IF(tbl_Customers[[#This Row],[number_customer_service_calls]] &lt;= 3, "2-3 Calls", IF(tbl_Customers[[#This Row],[number_customer_service_calls]] &lt;=5, "4-5 Calls", "6+ Calls")))</f>
        <v>6+ Calls</v>
      </c>
      <c r="X1891" t="str">
        <f>IF(tbl_Customers[[#This Row],[account_length]] &lt;= 50, "0-50", IF(tbl_Customers[[#This Row],[account_length]] &lt;=100, "51-100", IF(tbl_Customers[[#This Row],[account_length]] &lt;= 150, "101-150", "151+")))</f>
        <v>101-150</v>
      </c>
      <c r="Y1891" t="str">
        <f>IF(tbl_Customers[[#This Row],[total_intl_charge]] &lt;= 3, "Low Charges", "High Charges")</f>
        <v>Low Charges</v>
      </c>
      <c r="Z1891" t="str">
        <f>IF(tbl_Customers[[#This Row],[total_eve_calls]]&lt;=80,"Low Calls",
IF(tbl_Customers[[#This Row],[total_eve_calls]]&lt;=120,"Medium Calls","High Calls"))</f>
        <v>Medium Calls</v>
      </c>
      <c r="AA1891" t="str">
        <f>IF(tbl_Customers[[#This Row],[total_eve_charge]]&lt;=15,"Low Charges",
IF(tbl_Customers[[#This Row],[total_eve_charge]]&lt;=20,"Medium Charges","High Charges"))</f>
        <v>Low Charges</v>
      </c>
      <c r="AB18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1" t="str">
        <f>IF(tbl_Customers[[#This Row],[number_vmail_messages]] = 0, "No Usage", IF(tbl_Customers[[#This Row],[number_vmail_messages]] &lt;= 20, "Low Usage", IF(tbl_Customers[[#This Row],[number_vmail_messages]] &lt;= 40, "Medium Usgae", "High Usage")))</f>
        <v>No Usage</v>
      </c>
      <c r="AD1891" t="str">
        <f>IF(tbl_Customers[[#This Row],[total_day_minutes]]&lt;=150,"Low Usage", IF(tbl_Customers[[#This Row],[total_day_minutes]]&lt;=200,"Medium Usage", IF(tbl_Customers[[#This Row],[total_day_minutes]]&lt;=250,"High Usage","Very High Usage")))</f>
        <v>High Usage</v>
      </c>
      <c r="AE1891" t="str">
        <f>IF(tbl_Customers[[#This Row],[total_intl_calls]]&lt;=5,"Low Calls", IF(tbl_Customers[[#This Row],[total_intl_calls]]&lt;=10, "Medium Calls", "High Calls"))</f>
        <v>Low Calls</v>
      </c>
      <c r="AF18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891" s="36" t="str">
        <f>IF(tbl_Customers[[#This Row],[Churn_Risk_Score]]&gt;=10,"High Risk", IF(tbl_Customers[[#This Row],[Churn_Risk_Score]]&gt;=5,"Medium Risk","Low Risk"))</f>
        <v>Medium Risk</v>
      </c>
    </row>
    <row r="1892" spans="1:33" x14ac:dyDescent="0.35">
      <c r="A1892">
        <v>1891</v>
      </c>
      <c r="B1892" t="s">
        <v>20</v>
      </c>
      <c r="C1892">
        <v>68</v>
      </c>
      <c r="D1892" t="s">
        <v>28</v>
      </c>
      <c r="E1892" t="s">
        <v>22</v>
      </c>
      <c r="F1892" t="s">
        <v>22</v>
      </c>
      <c r="G1892">
        <v>0</v>
      </c>
      <c r="H1892">
        <v>143.6</v>
      </c>
      <c r="I1892">
        <v>80</v>
      </c>
      <c r="J1892">
        <v>24.41</v>
      </c>
      <c r="K1892">
        <v>134.30000000000001</v>
      </c>
      <c r="L1892">
        <v>65</v>
      </c>
      <c r="M1892">
        <v>11.42</v>
      </c>
      <c r="N1892">
        <v>215.6</v>
      </c>
      <c r="O1892">
        <v>84</v>
      </c>
      <c r="P1892">
        <v>9.6999999999999993</v>
      </c>
      <c r="Q1892">
        <v>15.5</v>
      </c>
      <c r="R1892">
        <v>5</v>
      </c>
      <c r="S1892">
        <v>4.1900000000000004</v>
      </c>
      <c r="T1892">
        <v>2</v>
      </c>
      <c r="U1892" t="s">
        <v>22</v>
      </c>
      <c r="V1892">
        <f>IF(tbl_Customers[[#This Row],[churn]] = "yes", 1, 0)</f>
        <v>0</v>
      </c>
      <c r="W1892" t="str">
        <f>IF(tbl_Customers[[#This Row],[number_customer_service_calls]] &lt;= 1, "0-1 Calls", IF(tbl_Customers[[#This Row],[number_customer_service_calls]] &lt;= 3, "2-3 Calls", IF(tbl_Customers[[#This Row],[number_customer_service_calls]] &lt;=5, "4-5 Calls", "6+ Calls")))</f>
        <v>2-3 Calls</v>
      </c>
      <c r="X1892" t="str">
        <f>IF(tbl_Customers[[#This Row],[account_length]] &lt;= 50, "0-50", IF(tbl_Customers[[#This Row],[account_length]] &lt;=100, "51-100", IF(tbl_Customers[[#This Row],[account_length]] &lt;= 150, "101-150", "151+")))</f>
        <v>51-100</v>
      </c>
      <c r="Y1892" t="str">
        <f>IF(tbl_Customers[[#This Row],[total_intl_charge]] &lt;= 3, "Low Charges", "High Charges")</f>
        <v>High Charges</v>
      </c>
      <c r="Z1892" t="str">
        <f>IF(tbl_Customers[[#This Row],[total_eve_calls]]&lt;=80,"Low Calls",
IF(tbl_Customers[[#This Row],[total_eve_calls]]&lt;=120,"Medium Calls","High Calls"))</f>
        <v>Low Calls</v>
      </c>
      <c r="AA1892" t="str">
        <f>IF(tbl_Customers[[#This Row],[total_eve_charge]]&lt;=15,"Low Charges",
IF(tbl_Customers[[#This Row],[total_eve_charge]]&lt;=20,"Medium Charges","High Charges"))</f>
        <v>Low Charges</v>
      </c>
      <c r="AB18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2" t="str">
        <f>IF(tbl_Customers[[#This Row],[number_vmail_messages]] = 0, "No Usage", IF(tbl_Customers[[#This Row],[number_vmail_messages]] &lt;= 20, "Low Usage", IF(tbl_Customers[[#This Row],[number_vmail_messages]] &lt;= 40, "Medium Usgae", "High Usage")))</f>
        <v>No Usage</v>
      </c>
      <c r="AD1892" t="str">
        <f>IF(tbl_Customers[[#This Row],[total_day_minutes]]&lt;=150,"Low Usage", IF(tbl_Customers[[#This Row],[total_day_minutes]]&lt;=200,"Medium Usage", IF(tbl_Customers[[#This Row],[total_day_minutes]]&lt;=250,"High Usage","Very High Usage")))</f>
        <v>Low Usage</v>
      </c>
      <c r="AE1892" t="str">
        <f>IF(tbl_Customers[[#This Row],[total_intl_calls]]&lt;=5,"Low Calls", IF(tbl_Customers[[#This Row],[total_intl_calls]]&lt;=10, "Medium Calls", "High Calls"))</f>
        <v>Low Calls</v>
      </c>
      <c r="AF18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92" s="36" t="str">
        <f>IF(tbl_Customers[[#This Row],[Churn_Risk_Score]]&gt;=10,"High Risk", IF(tbl_Customers[[#This Row],[Churn_Risk_Score]]&gt;=5,"Medium Risk","Low Risk"))</f>
        <v>Low Risk</v>
      </c>
    </row>
    <row r="1893" spans="1:33" x14ac:dyDescent="0.35">
      <c r="A1893">
        <v>1892</v>
      </c>
      <c r="B1893" t="s">
        <v>46</v>
      </c>
      <c r="C1893">
        <v>93</v>
      </c>
      <c r="D1893" t="s">
        <v>25</v>
      </c>
      <c r="E1893" t="s">
        <v>22</v>
      </c>
      <c r="F1893" t="s">
        <v>22</v>
      </c>
      <c r="G1893">
        <v>0</v>
      </c>
      <c r="H1893">
        <v>179.3</v>
      </c>
      <c r="I1893">
        <v>93</v>
      </c>
      <c r="J1893">
        <v>30.48</v>
      </c>
      <c r="K1893">
        <v>188.8</v>
      </c>
      <c r="L1893">
        <v>65</v>
      </c>
      <c r="M1893">
        <v>16.05</v>
      </c>
      <c r="N1893">
        <v>253.2</v>
      </c>
      <c r="O1893">
        <v>88</v>
      </c>
      <c r="P1893">
        <v>11.39</v>
      </c>
      <c r="Q1893">
        <v>12.1</v>
      </c>
      <c r="R1893">
        <v>5</v>
      </c>
      <c r="S1893">
        <v>3.27</v>
      </c>
      <c r="T1893">
        <v>1</v>
      </c>
      <c r="U1893" t="s">
        <v>22</v>
      </c>
      <c r="V1893">
        <f>IF(tbl_Customers[[#This Row],[churn]] = "yes", 1, 0)</f>
        <v>0</v>
      </c>
      <c r="W1893" t="str">
        <f>IF(tbl_Customers[[#This Row],[number_customer_service_calls]] &lt;= 1, "0-1 Calls", IF(tbl_Customers[[#This Row],[number_customer_service_calls]] &lt;= 3, "2-3 Calls", IF(tbl_Customers[[#This Row],[number_customer_service_calls]] &lt;=5, "4-5 Calls", "6+ Calls")))</f>
        <v>0-1 Calls</v>
      </c>
      <c r="X1893" t="str">
        <f>IF(tbl_Customers[[#This Row],[account_length]] &lt;= 50, "0-50", IF(tbl_Customers[[#This Row],[account_length]] &lt;=100, "51-100", IF(tbl_Customers[[#This Row],[account_length]] &lt;= 150, "101-150", "151+")))</f>
        <v>51-100</v>
      </c>
      <c r="Y1893" t="str">
        <f>IF(tbl_Customers[[#This Row],[total_intl_charge]] &lt;= 3, "Low Charges", "High Charges")</f>
        <v>High Charges</v>
      </c>
      <c r="Z1893" t="str">
        <f>IF(tbl_Customers[[#This Row],[total_eve_calls]]&lt;=80,"Low Calls",
IF(tbl_Customers[[#This Row],[total_eve_calls]]&lt;=120,"Medium Calls","High Calls"))</f>
        <v>Low Calls</v>
      </c>
      <c r="AA1893" t="str">
        <f>IF(tbl_Customers[[#This Row],[total_eve_charge]]&lt;=15,"Low Charges",
IF(tbl_Customers[[#This Row],[total_eve_charge]]&lt;=20,"Medium Charges","High Charges"))</f>
        <v>Medium Charges</v>
      </c>
      <c r="AB18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3" t="str">
        <f>IF(tbl_Customers[[#This Row],[number_vmail_messages]] = 0, "No Usage", IF(tbl_Customers[[#This Row],[number_vmail_messages]] &lt;= 20, "Low Usage", IF(tbl_Customers[[#This Row],[number_vmail_messages]] &lt;= 40, "Medium Usgae", "High Usage")))</f>
        <v>No Usage</v>
      </c>
      <c r="AD1893" t="str">
        <f>IF(tbl_Customers[[#This Row],[total_day_minutes]]&lt;=150,"Low Usage", IF(tbl_Customers[[#This Row],[total_day_minutes]]&lt;=200,"Medium Usage", IF(tbl_Customers[[#This Row],[total_day_minutes]]&lt;=250,"High Usage","Very High Usage")))</f>
        <v>Medium Usage</v>
      </c>
      <c r="AE1893" t="str">
        <f>IF(tbl_Customers[[#This Row],[total_intl_calls]]&lt;=5,"Low Calls", IF(tbl_Customers[[#This Row],[total_intl_calls]]&lt;=10, "Medium Calls", "High Calls"))</f>
        <v>Low Calls</v>
      </c>
      <c r="AF18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93" s="36" t="str">
        <f>IF(tbl_Customers[[#This Row],[Churn_Risk_Score]]&gt;=10,"High Risk", IF(tbl_Customers[[#This Row],[Churn_Risk_Score]]&gt;=5,"Medium Risk","Low Risk"))</f>
        <v>Low Risk</v>
      </c>
    </row>
    <row r="1894" spans="1:33" x14ac:dyDescent="0.35">
      <c r="A1894">
        <v>1893</v>
      </c>
      <c r="B1894" t="s">
        <v>27</v>
      </c>
      <c r="C1894">
        <v>120</v>
      </c>
      <c r="D1894" t="s">
        <v>21</v>
      </c>
      <c r="E1894" t="s">
        <v>22</v>
      </c>
      <c r="F1894" t="s">
        <v>22</v>
      </c>
      <c r="G1894">
        <v>0</v>
      </c>
      <c r="H1894">
        <v>137.30000000000001</v>
      </c>
      <c r="I1894">
        <v>100</v>
      </c>
      <c r="J1894">
        <v>23.34</v>
      </c>
      <c r="K1894">
        <v>212.2</v>
      </c>
      <c r="L1894">
        <v>129</v>
      </c>
      <c r="M1894">
        <v>18.04</v>
      </c>
      <c r="N1894">
        <v>152.69999999999999</v>
      </c>
      <c r="O1894">
        <v>92</v>
      </c>
      <c r="P1894">
        <v>6.87</v>
      </c>
      <c r="Q1894">
        <v>10.5</v>
      </c>
      <c r="R1894">
        <v>2</v>
      </c>
      <c r="S1894">
        <v>2.84</v>
      </c>
      <c r="T1894">
        <v>1</v>
      </c>
      <c r="U1894" t="s">
        <v>22</v>
      </c>
      <c r="V1894">
        <f>IF(tbl_Customers[[#This Row],[churn]] = "yes", 1, 0)</f>
        <v>0</v>
      </c>
      <c r="W1894" t="str">
        <f>IF(tbl_Customers[[#This Row],[number_customer_service_calls]] &lt;= 1, "0-1 Calls", IF(tbl_Customers[[#This Row],[number_customer_service_calls]] &lt;= 3, "2-3 Calls", IF(tbl_Customers[[#This Row],[number_customer_service_calls]] &lt;=5, "4-5 Calls", "6+ Calls")))</f>
        <v>0-1 Calls</v>
      </c>
      <c r="X1894" t="str">
        <f>IF(tbl_Customers[[#This Row],[account_length]] &lt;= 50, "0-50", IF(tbl_Customers[[#This Row],[account_length]] &lt;=100, "51-100", IF(tbl_Customers[[#This Row],[account_length]] &lt;= 150, "101-150", "151+")))</f>
        <v>101-150</v>
      </c>
      <c r="Y1894" t="str">
        <f>IF(tbl_Customers[[#This Row],[total_intl_charge]] &lt;= 3, "Low Charges", "High Charges")</f>
        <v>Low Charges</v>
      </c>
      <c r="Z1894" t="str">
        <f>IF(tbl_Customers[[#This Row],[total_eve_calls]]&lt;=80,"Low Calls",
IF(tbl_Customers[[#This Row],[total_eve_calls]]&lt;=120,"Medium Calls","High Calls"))</f>
        <v>High Calls</v>
      </c>
      <c r="AA1894" t="str">
        <f>IF(tbl_Customers[[#This Row],[total_eve_charge]]&lt;=15,"Low Charges",
IF(tbl_Customers[[#This Row],[total_eve_charge]]&lt;=20,"Medium Charges","High Charges"))</f>
        <v>Medium Charges</v>
      </c>
      <c r="AB18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4" t="str">
        <f>IF(tbl_Customers[[#This Row],[number_vmail_messages]] = 0, "No Usage", IF(tbl_Customers[[#This Row],[number_vmail_messages]] &lt;= 20, "Low Usage", IF(tbl_Customers[[#This Row],[number_vmail_messages]] &lt;= 40, "Medium Usgae", "High Usage")))</f>
        <v>No Usage</v>
      </c>
      <c r="AD1894" t="str">
        <f>IF(tbl_Customers[[#This Row],[total_day_minutes]]&lt;=150,"Low Usage", IF(tbl_Customers[[#This Row],[total_day_minutes]]&lt;=200,"Medium Usage", IF(tbl_Customers[[#This Row],[total_day_minutes]]&lt;=250,"High Usage","Very High Usage")))</f>
        <v>Low Usage</v>
      </c>
      <c r="AE1894" t="str">
        <f>IF(tbl_Customers[[#This Row],[total_intl_calls]]&lt;=5,"Low Calls", IF(tbl_Customers[[#This Row],[total_intl_calls]]&lt;=10, "Medium Calls", "High Calls"))</f>
        <v>Low Calls</v>
      </c>
      <c r="AF18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94" s="36" t="str">
        <f>IF(tbl_Customers[[#This Row],[Churn_Risk_Score]]&gt;=10,"High Risk", IF(tbl_Customers[[#This Row],[Churn_Risk_Score]]&gt;=5,"Medium Risk","Low Risk"))</f>
        <v>Low Risk</v>
      </c>
    </row>
    <row r="1895" spans="1:33" x14ac:dyDescent="0.35">
      <c r="A1895">
        <v>1894</v>
      </c>
      <c r="B1895" t="s">
        <v>43</v>
      </c>
      <c r="C1895">
        <v>41</v>
      </c>
      <c r="D1895" t="s">
        <v>25</v>
      </c>
      <c r="E1895" t="s">
        <v>22</v>
      </c>
      <c r="F1895" t="s">
        <v>22</v>
      </c>
      <c r="G1895">
        <v>0</v>
      </c>
      <c r="H1895">
        <v>237.8</v>
      </c>
      <c r="I1895">
        <v>92</v>
      </c>
      <c r="J1895">
        <v>40.43</v>
      </c>
      <c r="K1895">
        <v>223.5</v>
      </c>
      <c r="L1895">
        <v>155</v>
      </c>
      <c r="M1895">
        <v>19</v>
      </c>
      <c r="N1895">
        <v>217.4</v>
      </c>
      <c r="O1895">
        <v>90</v>
      </c>
      <c r="P1895">
        <v>9.7799999999999994</v>
      </c>
      <c r="Q1895">
        <v>10.199999999999999</v>
      </c>
      <c r="R1895">
        <v>6</v>
      </c>
      <c r="S1895">
        <v>2.75</v>
      </c>
      <c r="T1895">
        <v>2</v>
      </c>
      <c r="U1895" t="s">
        <v>22</v>
      </c>
      <c r="V1895">
        <f>IF(tbl_Customers[[#This Row],[churn]] = "yes", 1, 0)</f>
        <v>0</v>
      </c>
      <c r="W1895" t="str">
        <f>IF(tbl_Customers[[#This Row],[number_customer_service_calls]] &lt;= 1, "0-1 Calls", IF(tbl_Customers[[#This Row],[number_customer_service_calls]] &lt;= 3, "2-3 Calls", IF(tbl_Customers[[#This Row],[number_customer_service_calls]] &lt;=5, "4-5 Calls", "6+ Calls")))</f>
        <v>2-3 Calls</v>
      </c>
      <c r="X1895" t="str">
        <f>IF(tbl_Customers[[#This Row],[account_length]] &lt;= 50, "0-50", IF(tbl_Customers[[#This Row],[account_length]] &lt;=100, "51-100", IF(tbl_Customers[[#This Row],[account_length]] &lt;= 150, "101-150", "151+")))</f>
        <v>0-50</v>
      </c>
      <c r="Y1895" t="str">
        <f>IF(tbl_Customers[[#This Row],[total_intl_charge]] &lt;= 3, "Low Charges", "High Charges")</f>
        <v>Low Charges</v>
      </c>
      <c r="Z1895" t="str">
        <f>IF(tbl_Customers[[#This Row],[total_eve_calls]]&lt;=80,"Low Calls",
IF(tbl_Customers[[#This Row],[total_eve_calls]]&lt;=120,"Medium Calls","High Calls"))</f>
        <v>High Calls</v>
      </c>
      <c r="AA1895" t="str">
        <f>IF(tbl_Customers[[#This Row],[total_eve_charge]]&lt;=15,"Low Charges",
IF(tbl_Customers[[#This Row],[total_eve_charge]]&lt;=20,"Medium Charges","High Charges"))</f>
        <v>Medium Charges</v>
      </c>
      <c r="AB18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5" t="str">
        <f>IF(tbl_Customers[[#This Row],[number_vmail_messages]] = 0, "No Usage", IF(tbl_Customers[[#This Row],[number_vmail_messages]] &lt;= 20, "Low Usage", IF(tbl_Customers[[#This Row],[number_vmail_messages]] &lt;= 40, "Medium Usgae", "High Usage")))</f>
        <v>No Usage</v>
      </c>
      <c r="AD1895" t="str">
        <f>IF(tbl_Customers[[#This Row],[total_day_minutes]]&lt;=150,"Low Usage", IF(tbl_Customers[[#This Row],[total_day_minutes]]&lt;=200,"Medium Usage", IF(tbl_Customers[[#This Row],[total_day_minutes]]&lt;=250,"High Usage","Very High Usage")))</f>
        <v>High Usage</v>
      </c>
      <c r="AE1895" t="str">
        <f>IF(tbl_Customers[[#This Row],[total_intl_calls]]&lt;=5,"Low Calls", IF(tbl_Customers[[#This Row],[total_intl_calls]]&lt;=10, "Medium Calls", "High Calls"))</f>
        <v>Medium Calls</v>
      </c>
      <c r="AF18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95" s="36" t="str">
        <f>IF(tbl_Customers[[#This Row],[Churn_Risk_Score]]&gt;=10,"High Risk", IF(tbl_Customers[[#This Row],[Churn_Risk_Score]]&gt;=5,"Medium Risk","Low Risk"))</f>
        <v>Low Risk</v>
      </c>
    </row>
    <row r="1896" spans="1:33" x14ac:dyDescent="0.35">
      <c r="A1896">
        <v>1895</v>
      </c>
      <c r="B1896" t="s">
        <v>52</v>
      </c>
      <c r="C1896">
        <v>80</v>
      </c>
      <c r="D1896" t="s">
        <v>28</v>
      </c>
      <c r="E1896" t="s">
        <v>22</v>
      </c>
      <c r="F1896" t="s">
        <v>22</v>
      </c>
      <c r="G1896">
        <v>0</v>
      </c>
      <c r="H1896">
        <v>203.7</v>
      </c>
      <c r="I1896">
        <v>92</v>
      </c>
      <c r="J1896">
        <v>34.630000000000003</v>
      </c>
      <c r="K1896">
        <v>216.4</v>
      </c>
      <c r="L1896">
        <v>97</v>
      </c>
      <c r="M1896">
        <v>18.39</v>
      </c>
      <c r="N1896">
        <v>154.19999999999999</v>
      </c>
      <c r="O1896">
        <v>66</v>
      </c>
      <c r="P1896">
        <v>6.94</v>
      </c>
      <c r="Q1896">
        <v>7.6</v>
      </c>
      <c r="R1896">
        <v>5</v>
      </c>
      <c r="S1896">
        <v>2.0499999999999998</v>
      </c>
      <c r="T1896">
        <v>2</v>
      </c>
      <c r="U1896" t="s">
        <v>22</v>
      </c>
      <c r="V1896">
        <f>IF(tbl_Customers[[#This Row],[churn]] = "yes", 1, 0)</f>
        <v>0</v>
      </c>
      <c r="W1896" t="str">
        <f>IF(tbl_Customers[[#This Row],[number_customer_service_calls]] &lt;= 1, "0-1 Calls", IF(tbl_Customers[[#This Row],[number_customer_service_calls]] &lt;= 3, "2-3 Calls", IF(tbl_Customers[[#This Row],[number_customer_service_calls]] &lt;=5, "4-5 Calls", "6+ Calls")))</f>
        <v>2-3 Calls</v>
      </c>
      <c r="X1896" t="str">
        <f>IF(tbl_Customers[[#This Row],[account_length]] &lt;= 50, "0-50", IF(tbl_Customers[[#This Row],[account_length]] &lt;=100, "51-100", IF(tbl_Customers[[#This Row],[account_length]] &lt;= 150, "101-150", "151+")))</f>
        <v>51-100</v>
      </c>
      <c r="Y1896" t="str">
        <f>IF(tbl_Customers[[#This Row],[total_intl_charge]] &lt;= 3, "Low Charges", "High Charges")</f>
        <v>Low Charges</v>
      </c>
      <c r="Z1896" t="str">
        <f>IF(tbl_Customers[[#This Row],[total_eve_calls]]&lt;=80,"Low Calls",
IF(tbl_Customers[[#This Row],[total_eve_calls]]&lt;=120,"Medium Calls","High Calls"))</f>
        <v>Medium Calls</v>
      </c>
      <c r="AA1896" t="str">
        <f>IF(tbl_Customers[[#This Row],[total_eve_charge]]&lt;=15,"Low Charges",
IF(tbl_Customers[[#This Row],[total_eve_charge]]&lt;=20,"Medium Charges","High Charges"))</f>
        <v>Medium Charges</v>
      </c>
      <c r="AB18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6" t="str">
        <f>IF(tbl_Customers[[#This Row],[number_vmail_messages]] = 0, "No Usage", IF(tbl_Customers[[#This Row],[number_vmail_messages]] &lt;= 20, "Low Usage", IF(tbl_Customers[[#This Row],[number_vmail_messages]] &lt;= 40, "Medium Usgae", "High Usage")))</f>
        <v>No Usage</v>
      </c>
      <c r="AD1896" t="str">
        <f>IF(tbl_Customers[[#This Row],[total_day_minutes]]&lt;=150,"Low Usage", IF(tbl_Customers[[#This Row],[total_day_minutes]]&lt;=200,"Medium Usage", IF(tbl_Customers[[#This Row],[total_day_minutes]]&lt;=250,"High Usage","Very High Usage")))</f>
        <v>High Usage</v>
      </c>
      <c r="AE1896" t="str">
        <f>IF(tbl_Customers[[#This Row],[total_intl_calls]]&lt;=5,"Low Calls", IF(tbl_Customers[[#This Row],[total_intl_calls]]&lt;=10, "Medium Calls", "High Calls"))</f>
        <v>Low Calls</v>
      </c>
      <c r="AF18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96" s="36" t="str">
        <f>IF(tbl_Customers[[#This Row],[Churn_Risk_Score]]&gt;=10,"High Risk", IF(tbl_Customers[[#This Row],[Churn_Risk_Score]]&gt;=5,"Medium Risk","Low Risk"))</f>
        <v>Low Risk</v>
      </c>
    </row>
    <row r="1897" spans="1:33" x14ac:dyDescent="0.35">
      <c r="A1897">
        <v>1896</v>
      </c>
      <c r="B1897" t="s">
        <v>20</v>
      </c>
      <c r="C1897">
        <v>83</v>
      </c>
      <c r="D1897" t="s">
        <v>21</v>
      </c>
      <c r="E1897" t="s">
        <v>22</v>
      </c>
      <c r="F1897" t="s">
        <v>23</v>
      </c>
      <c r="G1897">
        <v>25</v>
      </c>
      <c r="H1897">
        <v>191.3</v>
      </c>
      <c r="I1897">
        <v>95</v>
      </c>
      <c r="J1897">
        <v>32.520000000000003</v>
      </c>
      <c r="K1897">
        <v>250.7</v>
      </c>
      <c r="L1897">
        <v>136</v>
      </c>
      <c r="M1897">
        <v>21.31</v>
      </c>
      <c r="N1897">
        <v>249.4</v>
      </c>
      <c r="O1897">
        <v>86</v>
      </c>
      <c r="P1897">
        <v>11.22</v>
      </c>
      <c r="Q1897">
        <v>17.600000000000001</v>
      </c>
      <c r="R1897">
        <v>5</v>
      </c>
      <c r="S1897">
        <v>4.75</v>
      </c>
      <c r="T1897">
        <v>2</v>
      </c>
      <c r="U1897" t="s">
        <v>22</v>
      </c>
      <c r="V1897">
        <f>IF(tbl_Customers[[#This Row],[churn]] = "yes", 1, 0)</f>
        <v>0</v>
      </c>
      <c r="W1897" t="str">
        <f>IF(tbl_Customers[[#This Row],[number_customer_service_calls]] &lt;= 1, "0-1 Calls", IF(tbl_Customers[[#This Row],[number_customer_service_calls]] &lt;= 3, "2-3 Calls", IF(tbl_Customers[[#This Row],[number_customer_service_calls]] &lt;=5, "4-5 Calls", "6+ Calls")))</f>
        <v>2-3 Calls</v>
      </c>
      <c r="X1897" t="str">
        <f>IF(tbl_Customers[[#This Row],[account_length]] &lt;= 50, "0-50", IF(tbl_Customers[[#This Row],[account_length]] &lt;=100, "51-100", IF(tbl_Customers[[#This Row],[account_length]] &lt;= 150, "101-150", "151+")))</f>
        <v>51-100</v>
      </c>
      <c r="Y1897" t="str">
        <f>IF(tbl_Customers[[#This Row],[total_intl_charge]] &lt;= 3, "Low Charges", "High Charges")</f>
        <v>High Charges</v>
      </c>
      <c r="Z1897" t="str">
        <f>IF(tbl_Customers[[#This Row],[total_eve_calls]]&lt;=80,"Low Calls",
IF(tbl_Customers[[#This Row],[total_eve_calls]]&lt;=120,"Medium Calls","High Calls"))</f>
        <v>High Calls</v>
      </c>
      <c r="AA1897" t="str">
        <f>IF(tbl_Customers[[#This Row],[total_eve_charge]]&lt;=15,"Low Charges",
IF(tbl_Customers[[#This Row],[total_eve_charge]]&lt;=20,"Medium Charges","High Charges"))</f>
        <v>High Charges</v>
      </c>
      <c r="AB18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7" t="str">
        <f>IF(tbl_Customers[[#This Row],[number_vmail_messages]] = 0, "No Usage", IF(tbl_Customers[[#This Row],[number_vmail_messages]] &lt;= 20, "Low Usage", IF(tbl_Customers[[#This Row],[number_vmail_messages]] &lt;= 40, "Medium Usgae", "High Usage")))</f>
        <v>Medium Usgae</v>
      </c>
      <c r="AD1897" t="str">
        <f>IF(tbl_Customers[[#This Row],[total_day_minutes]]&lt;=150,"Low Usage", IF(tbl_Customers[[#This Row],[total_day_minutes]]&lt;=200,"Medium Usage", IF(tbl_Customers[[#This Row],[total_day_minutes]]&lt;=250,"High Usage","Very High Usage")))</f>
        <v>Medium Usage</v>
      </c>
      <c r="AE1897" t="str">
        <f>IF(tbl_Customers[[#This Row],[total_intl_calls]]&lt;=5,"Low Calls", IF(tbl_Customers[[#This Row],[total_intl_calls]]&lt;=10, "Medium Calls", "High Calls"))</f>
        <v>Low Calls</v>
      </c>
      <c r="AF18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97" s="36" t="str">
        <f>IF(tbl_Customers[[#This Row],[Churn_Risk_Score]]&gt;=10,"High Risk", IF(tbl_Customers[[#This Row],[Churn_Risk_Score]]&gt;=5,"Medium Risk","Low Risk"))</f>
        <v>Low Risk</v>
      </c>
    </row>
    <row r="1898" spans="1:33" x14ac:dyDescent="0.35">
      <c r="A1898">
        <v>1897</v>
      </c>
      <c r="B1898" t="s">
        <v>58</v>
      </c>
      <c r="C1898">
        <v>109</v>
      </c>
      <c r="D1898" t="s">
        <v>28</v>
      </c>
      <c r="E1898" t="s">
        <v>23</v>
      </c>
      <c r="F1898" t="s">
        <v>22</v>
      </c>
      <c r="G1898">
        <v>0</v>
      </c>
      <c r="H1898">
        <v>209.1</v>
      </c>
      <c r="I1898">
        <v>141</v>
      </c>
      <c r="J1898">
        <v>35.549999999999997</v>
      </c>
      <c r="K1898">
        <v>205</v>
      </c>
      <c r="L1898">
        <v>93</v>
      </c>
      <c r="M1898">
        <v>17.43</v>
      </c>
      <c r="N1898">
        <v>119.4</v>
      </c>
      <c r="O1898">
        <v>111</v>
      </c>
      <c r="P1898">
        <v>5.37</v>
      </c>
      <c r="Q1898">
        <v>7.8</v>
      </c>
      <c r="R1898">
        <v>3</v>
      </c>
      <c r="S1898">
        <v>2.11</v>
      </c>
      <c r="T1898">
        <v>2</v>
      </c>
      <c r="U1898" t="s">
        <v>22</v>
      </c>
      <c r="V1898">
        <f>IF(tbl_Customers[[#This Row],[churn]] = "yes", 1, 0)</f>
        <v>0</v>
      </c>
      <c r="W1898" t="str">
        <f>IF(tbl_Customers[[#This Row],[number_customer_service_calls]] &lt;= 1, "0-1 Calls", IF(tbl_Customers[[#This Row],[number_customer_service_calls]] &lt;= 3, "2-3 Calls", IF(tbl_Customers[[#This Row],[number_customer_service_calls]] &lt;=5, "4-5 Calls", "6+ Calls")))</f>
        <v>2-3 Calls</v>
      </c>
      <c r="X1898" t="str">
        <f>IF(tbl_Customers[[#This Row],[account_length]] &lt;= 50, "0-50", IF(tbl_Customers[[#This Row],[account_length]] &lt;=100, "51-100", IF(tbl_Customers[[#This Row],[account_length]] &lt;= 150, "101-150", "151+")))</f>
        <v>101-150</v>
      </c>
      <c r="Y1898" t="str">
        <f>IF(tbl_Customers[[#This Row],[total_intl_charge]] &lt;= 3, "Low Charges", "High Charges")</f>
        <v>Low Charges</v>
      </c>
      <c r="Z1898" t="str">
        <f>IF(tbl_Customers[[#This Row],[total_eve_calls]]&lt;=80,"Low Calls",
IF(tbl_Customers[[#This Row],[total_eve_calls]]&lt;=120,"Medium Calls","High Calls"))</f>
        <v>Medium Calls</v>
      </c>
      <c r="AA1898" t="str">
        <f>IF(tbl_Customers[[#This Row],[total_eve_charge]]&lt;=15,"Low Charges",
IF(tbl_Customers[[#This Row],[total_eve_charge]]&lt;=20,"Medium Charges","High Charges"))</f>
        <v>Medium Charges</v>
      </c>
      <c r="AB18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8" t="str">
        <f>IF(tbl_Customers[[#This Row],[number_vmail_messages]] = 0, "No Usage", IF(tbl_Customers[[#This Row],[number_vmail_messages]] &lt;= 20, "Low Usage", IF(tbl_Customers[[#This Row],[number_vmail_messages]] &lt;= 40, "Medium Usgae", "High Usage")))</f>
        <v>No Usage</v>
      </c>
      <c r="AD1898" t="str">
        <f>IF(tbl_Customers[[#This Row],[total_day_minutes]]&lt;=150,"Low Usage", IF(tbl_Customers[[#This Row],[total_day_minutes]]&lt;=200,"Medium Usage", IF(tbl_Customers[[#This Row],[total_day_minutes]]&lt;=250,"High Usage","Very High Usage")))</f>
        <v>High Usage</v>
      </c>
      <c r="AE1898" t="str">
        <f>IF(tbl_Customers[[#This Row],[total_intl_calls]]&lt;=5,"Low Calls", IF(tbl_Customers[[#This Row],[total_intl_calls]]&lt;=10, "Medium Calls", "High Calls"))</f>
        <v>Low Calls</v>
      </c>
      <c r="AF18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98" s="36" t="str">
        <f>IF(tbl_Customers[[#This Row],[Churn_Risk_Score]]&gt;=10,"High Risk", IF(tbl_Customers[[#This Row],[Churn_Risk_Score]]&gt;=5,"Medium Risk","Low Risk"))</f>
        <v>Low Risk</v>
      </c>
    </row>
    <row r="1899" spans="1:33" x14ac:dyDescent="0.35">
      <c r="A1899">
        <v>1898</v>
      </c>
      <c r="B1899" t="s">
        <v>65</v>
      </c>
      <c r="C1899">
        <v>66</v>
      </c>
      <c r="D1899" t="s">
        <v>28</v>
      </c>
      <c r="E1899" t="s">
        <v>22</v>
      </c>
      <c r="F1899" t="s">
        <v>23</v>
      </c>
      <c r="G1899">
        <v>33</v>
      </c>
      <c r="H1899">
        <v>88.8</v>
      </c>
      <c r="I1899">
        <v>104</v>
      </c>
      <c r="J1899">
        <v>15.1</v>
      </c>
      <c r="K1899">
        <v>109.6</v>
      </c>
      <c r="L1899">
        <v>94</v>
      </c>
      <c r="M1899">
        <v>9.32</v>
      </c>
      <c r="N1899">
        <v>172.7</v>
      </c>
      <c r="O1899">
        <v>107</v>
      </c>
      <c r="P1899">
        <v>7.77</v>
      </c>
      <c r="Q1899">
        <v>7.1</v>
      </c>
      <c r="R1899">
        <v>9</v>
      </c>
      <c r="S1899">
        <v>1.92</v>
      </c>
      <c r="T1899">
        <v>3</v>
      </c>
      <c r="U1899" t="s">
        <v>22</v>
      </c>
      <c r="V1899">
        <f>IF(tbl_Customers[[#This Row],[churn]] = "yes", 1, 0)</f>
        <v>0</v>
      </c>
      <c r="W1899" t="str">
        <f>IF(tbl_Customers[[#This Row],[number_customer_service_calls]] &lt;= 1, "0-1 Calls", IF(tbl_Customers[[#This Row],[number_customer_service_calls]] &lt;= 3, "2-3 Calls", IF(tbl_Customers[[#This Row],[number_customer_service_calls]] &lt;=5, "4-5 Calls", "6+ Calls")))</f>
        <v>2-3 Calls</v>
      </c>
      <c r="X1899" t="str">
        <f>IF(tbl_Customers[[#This Row],[account_length]] &lt;= 50, "0-50", IF(tbl_Customers[[#This Row],[account_length]] &lt;=100, "51-100", IF(tbl_Customers[[#This Row],[account_length]] &lt;= 150, "101-150", "151+")))</f>
        <v>51-100</v>
      </c>
      <c r="Y1899" t="str">
        <f>IF(tbl_Customers[[#This Row],[total_intl_charge]] &lt;= 3, "Low Charges", "High Charges")</f>
        <v>Low Charges</v>
      </c>
      <c r="Z1899" t="str">
        <f>IF(tbl_Customers[[#This Row],[total_eve_calls]]&lt;=80,"Low Calls",
IF(tbl_Customers[[#This Row],[total_eve_calls]]&lt;=120,"Medium Calls","High Calls"))</f>
        <v>Medium Calls</v>
      </c>
      <c r="AA1899" t="str">
        <f>IF(tbl_Customers[[#This Row],[total_eve_charge]]&lt;=15,"Low Charges",
IF(tbl_Customers[[#This Row],[total_eve_charge]]&lt;=20,"Medium Charges","High Charges"))</f>
        <v>Low Charges</v>
      </c>
      <c r="AB18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99" t="str">
        <f>IF(tbl_Customers[[#This Row],[number_vmail_messages]] = 0, "No Usage", IF(tbl_Customers[[#This Row],[number_vmail_messages]] &lt;= 20, "Low Usage", IF(tbl_Customers[[#This Row],[number_vmail_messages]] &lt;= 40, "Medium Usgae", "High Usage")))</f>
        <v>Medium Usgae</v>
      </c>
      <c r="AD1899" t="str">
        <f>IF(tbl_Customers[[#This Row],[total_day_minutes]]&lt;=150,"Low Usage", IF(tbl_Customers[[#This Row],[total_day_minutes]]&lt;=200,"Medium Usage", IF(tbl_Customers[[#This Row],[total_day_minutes]]&lt;=250,"High Usage","Very High Usage")))</f>
        <v>Low Usage</v>
      </c>
      <c r="AE1899" t="str">
        <f>IF(tbl_Customers[[#This Row],[total_intl_calls]]&lt;=5,"Low Calls", IF(tbl_Customers[[#This Row],[total_intl_calls]]&lt;=10, "Medium Calls", "High Calls"))</f>
        <v>Medium Calls</v>
      </c>
      <c r="AF18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99" s="36" t="str">
        <f>IF(tbl_Customers[[#This Row],[Churn_Risk_Score]]&gt;=10,"High Risk", IF(tbl_Customers[[#This Row],[Churn_Risk_Score]]&gt;=5,"Medium Risk","Low Risk"))</f>
        <v>Low Risk</v>
      </c>
    </row>
    <row r="1900" spans="1:33" x14ac:dyDescent="0.35">
      <c r="A1900">
        <v>1899</v>
      </c>
      <c r="B1900" t="s">
        <v>37</v>
      </c>
      <c r="C1900">
        <v>104</v>
      </c>
      <c r="D1900" t="s">
        <v>28</v>
      </c>
      <c r="E1900" t="s">
        <v>22</v>
      </c>
      <c r="F1900" t="s">
        <v>22</v>
      </c>
      <c r="G1900">
        <v>0</v>
      </c>
      <c r="H1900">
        <v>97.2</v>
      </c>
      <c r="I1900">
        <v>88</v>
      </c>
      <c r="J1900">
        <v>16.52</v>
      </c>
      <c r="K1900">
        <v>155.6</v>
      </c>
      <c r="L1900">
        <v>85</v>
      </c>
      <c r="M1900">
        <v>13.23</v>
      </c>
      <c r="N1900">
        <v>261.60000000000002</v>
      </c>
      <c r="O1900">
        <v>105</v>
      </c>
      <c r="P1900">
        <v>11.77</v>
      </c>
      <c r="Q1900">
        <v>12.4</v>
      </c>
      <c r="R1900">
        <v>5</v>
      </c>
      <c r="S1900">
        <v>3.35</v>
      </c>
      <c r="T1900">
        <v>0</v>
      </c>
      <c r="U1900" t="s">
        <v>22</v>
      </c>
      <c r="V1900">
        <f>IF(tbl_Customers[[#This Row],[churn]] = "yes", 1, 0)</f>
        <v>0</v>
      </c>
      <c r="W1900" t="str">
        <f>IF(tbl_Customers[[#This Row],[number_customer_service_calls]] &lt;= 1, "0-1 Calls", IF(tbl_Customers[[#This Row],[number_customer_service_calls]] &lt;= 3, "2-3 Calls", IF(tbl_Customers[[#This Row],[number_customer_service_calls]] &lt;=5, "4-5 Calls", "6+ Calls")))</f>
        <v>0-1 Calls</v>
      </c>
      <c r="X1900" t="str">
        <f>IF(tbl_Customers[[#This Row],[account_length]] &lt;= 50, "0-50", IF(tbl_Customers[[#This Row],[account_length]] &lt;=100, "51-100", IF(tbl_Customers[[#This Row],[account_length]] &lt;= 150, "101-150", "151+")))</f>
        <v>101-150</v>
      </c>
      <c r="Y1900" t="str">
        <f>IF(tbl_Customers[[#This Row],[total_intl_charge]] &lt;= 3, "Low Charges", "High Charges")</f>
        <v>High Charges</v>
      </c>
      <c r="Z1900" t="str">
        <f>IF(tbl_Customers[[#This Row],[total_eve_calls]]&lt;=80,"Low Calls",
IF(tbl_Customers[[#This Row],[total_eve_calls]]&lt;=120,"Medium Calls","High Calls"))</f>
        <v>Medium Calls</v>
      </c>
      <c r="AA1900" t="str">
        <f>IF(tbl_Customers[[#This Row],[total_eve_charge]]&lt;=15,"Low Charges",
IF(tbl_Customers[[#This Row],[total_eve_charge]]&lt;=20,"Medium Charges","High Charges"))</f>
        <v>Low Charges</v>
      </c>
      <c r="AB19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0" t="str">
        <f>IF(tbl_Customers[[#This Row],[number_vmail_messages]] = 0, "No Usage", IF(tbl_Customers[[#This Row],[number_vmail_messages]] &lt;= 20, "Low Usage", IF(tbl_Customers[[#This Row],[number_vmail_messages]] &lt;= 40, "Medium Usgae", "High Usage")))</f>
        <v>No Usage</v>
      </c>
      <c r="AD1900" t="str">
        <f>IF(tbl_Customers[[#This Row],[total_day_minutes]]&lt;=150,"Low Usage", IF(tbl_Customers[[#This Row],[total_day_minutes]]&lt;=200,"Medium Usage", IF(tbl_Customers[[#This Row],[total_day_minutes]]&lt;=250,"High Usage","Very High Usage")))</f>
        <v>Low Usage</v>
      </c>
      <c r="AE1900" t="str">
        <f>IF(tbl_Customers[[#This Row],[total_intl_calls]]&lt;=5,"Low Calls", IF(tbl_Customers[[#This Row],[total_intl_calls]]&lt;=10, "Medium Calls", "High Calls"))</f>
        <v>Low Calls</v>
      </c>
      <c r="AF19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00" s="36" t="str">
        <f>IF(tbl_Customers[[#This Row],[Churn_Risk_Score]]&gt;=10,"High Risk", IF(tbl_Customers[[#This Row],[Churn_Risk_Score]]&gt;=5,"Medium Risk","Low Risk"))</f>
        <v>Low Risk</v>
      </c>
    </row>
    <row r="1901" spans="1:33" x14ac:dyDescent="0.35">
      <c r="A1901">
        <v>1900</v>
      </c>
      <c r="B1901" t="s">
        <v>59</v>
      </c>
      <c r="C1901">
        <v>89</v>
      </c>
      <c r="D1901" t="s">
        <v>28</v>
      </c>
      <c r="E1901" t="s">
        <v>22</v>
      </c>
      <c r="F1901" t="s">
        <v>22</v>
      </c>
      <c r="G1901">
        <v>0</v>
      </c>
      <c r="H1901">
        <v>137.9</v>
      </c>
      <c r="I1901">
        <v>96</v>
      </c>
      <c r="J1901">
        <v>23.44</v>
      </c>
      <c r="K1901">
        <v>192.6</v>
      </c>
      <c r="L1901">
        <v>63</v>
      </c>
      <c r="M1901">
        <v>16.37</v>
      </c>
      <c r="N1901">
        <v>255.7</v>
      </c>
      <c r="O1901">
        <v>125</v>
      </c>
      <c r="P1901">
        <v>11.51</v>
      </c>
      <c r="Q1901">
        <v>11</v>
      </c>
      <c r="R1901">
        <v>5</v>
      </c>
      <c r="S1901">
        <v>2.97</v>
      </c>
      <c r="T1901">
        <v>1</v>
      </c>
      <c r="U1901" t="s">
        <v>22</v>
      </c>
      <c r="V1901">
        <f>IF(tbl_Customers[[#This Row],[churn]] = "yes", 1, 0)</f>
        <v>0</v>
      </c>
      <c r="W1901" t="str">
        <f>IF(tbl_Customers[[#This Row],[number_customer_service_calls]] &lt;= 1, "0-1 Calls", IF(tbl_Customers[[#This Row],[number_customer_service_calls]] &lt;= 3, "2-3 Calls", IF(tbl_Customers[[#This Row],[number_customer_service_calls]] &lt;=5, "4-5 Calls", "6+ Calls")))</f>
        <v>0-1 Calls</v>
      </c>
      <c r="X1901" t="str">
        <f>IF(tbl_Customers[[#This Row],[account_length]] &lt;= 50, "0-50", IF(tbl_Customers[[#This Row],[account_length]] &lt;=100, "51-100", IF(tbl_Customers[[#This Row],[account_length]] &lt;= 150, "101-150", "151+")))</f>
        <v>51-100</v>
      </c>
      <c r="Y1901" t="str">
        <f>IF(tbl_Customers[[#This Row],[total_intl_charge]] &lt;= 3, "Low Charges", "High Charges")</f>
        <v>Low Charges</v>
      </c>
      <c r="Z1901" t="str">
        <f>IF(tbl_Customers[[#This Row],[total_eve_calls]]&lt;=80,"Low Calls",
IF(tbl_Customers[[#This Row],[total_eve_calls]]&lt;=120,"Medium Calls","High Calls"))</f>
        <v>Low Calls</v>
      </c>
      <c r="AA1901" t="str">
        <f>IF(tbl_Customers[[#This Row],[total_eve_charge]]&lt;=15,"Low Charges",
IF(tbl_Customers[[#This Row],[total_eve_charge]]&lt;=20,"Medium Charges","High Charges"))</f>
        <v>Medium Charges</v>
      </c>
      <c r="AB19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1" t="str">
        <f>IF(tbl_Customers[[#This Row],[number_vmail_messages]] = 0, "No Usage", IF(tbl_Customers[[#This Row],[number_vmail_messages]] &lt;= 20, "Low Usage", IF(tbl_Customers[[#This Row],[number_vmail_messages]] &lt;= 40, "Medium Usgae", "High Usage")))</f>
        <v>No Usage</v>
      </c>
      <c r="AD1901" t="str">
        <f>IF(tbl_Customers[[#This Row],[total_day_minutes]]&lt;=150,"Low Usage", IF(tbl_Customers[[#This Row],[total_day_minutes]]&lt;=200,"Medium Usage", IF(tbl_Customers[[#This Row],[total_day_minutes]]&lt;=250,"High Usage","Very High Usage")))</f>
        <v>Low Usage</v>
      </c>
      <c r="AE1901" t="str">
        <f>IF(tbl_Customers[[#This Row],[total_intl_calls]]&lt;=5,"Low Calls", IF(tbl_Customers[[#This Row],[total_intl_calls]]&lt;=10, "Medium Calls", "High Calls"))</f>
        <v>Low Calls</v>
      </c>
      <c r="AF19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01" s="36" t="str">
        <f>IF(tbl_Customers[[#This Row],[Churn_Risk_Score]]&gt;=10,"High Risk", IF(tbl_Customers[[#This Row],[Churn_Risk_Score]]&gt;=5,"Medium Risk","Low Risk"))</f>
        <v>Low Risk</v>
      </c>
    </row>
    <row r="1902" spans="1:33" x14ac:dyDescent="0.35">
      <c r="A1902">
        <v>1901</v>
      </c>
      <c r="B1902" t="s">
        <v>31</v>
      </c>
      <c r="C1902">
        <v>127</v>
      </c>
      <c r="D1902" t="s">
        <v>28</v>
      </c>
      <c r="E1902" t="s">
        <v>22</v>
      </c>
      <c r="F1902" t="s">
        <v>22</v>
      </c>
      <c r="G1902">
        <v>0</v>
      </c>
      <c r="H1902">
        <v>224.3</v>
      </c>
      <c r="I1902">
        <v>112</v>
      </c>
      <c r="J1902">
        <v>38.130000000000003</v>
      </c>
      <c r="K1902">
        <v>185.7</v>
      </c>
      <c r="L1902">
        <v>103</v>
      </c>
      <c r="M1902">
        <v>15.78</v>
      </c>
      <c r="N1902">
        <v>159.4</v>
      </c>
      <c r="O1902">
        <v>83</v>
      </c>
      <c r="P1902">
        <v>7.17</v>
      </c>
      <c r="Q1902">
        <v>10</v>
      </c>
      <c r="R1902">
        <v>1</v>
      </c>
      <c r="S1902">
        <v>2.7</v>
      </c>
      <c r="T1902">
        <v>2</v>
      </c>
      <c r="U1902" t="s">
        <v>22</v>
      </c>
      <c r="V1902">
        <f>IF(tbl_Customers[[#This Row],[churn]] = "yes", 1, 0)</f>
        <v>0</v>
      </c>
      <c r="W1902" t="str">
        <f>IF(tbl_Customers[[#This Row],[number_customer_service_calls]] &lt;= 1, "0-1 Calls", IF(tbl_Customers[[#This Row],[number_customer_service_calls]] &lt;= 3, "2-3 Calls", IF(tbl_Customers[[#This Row],[number_customer_service_calls]] &lt;=5, "4-5 Calls", "6+ Calls")))</f>
        <v>2-3 Calls</v>
      </c>
      <c r="X1902" t="str">
        <f>IF(tbl_Customers[[#This Row],[account_length]] &lt;= 50, "0-50", IF(tbl_Customers[[#This Row],[account_length]] &lt;=100, "51-100", IF(tbl_Customers[[#This Row],[account_length]] &lt;= 150, "101-150", "151+")))</f>
        <v>101-150</v>
      </c>
      <c r="Y1902" t="str">
        <f>IF(tbl_Customers[[#This Row],[total_intl_charge]] &lt;= 3, "Low Charges", "High Charges")</f>
        <v>Low Charges</v>
      </c>
      <c r="Z1902" t="str">
        <f>IF(tbl_Customers[[#This Row],[total_eve_calls]]&lt;=80,"Low Calls",
IF(tbl_Customers[[#This Row],[total_eve_calls]]&lt;=120,"Medium Calls","High Calls"))</f>
        <v>Medium Calls</v>
      </c>
      <c r="AA1902" t="str">
        <f>IF(tbl_Customers[[#This Row],[total_eve_charge]]&lt;=15,"Low Charges",
IF(tbl_Customers[[#This Row],[total_eve_charge]]&lt;=20,"Medium Charges","High Charges"))</f>
        <v>Medium Charges</v>
      </c>
      <c r="AB19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2" t="str">
        <f>IF(tbl_Customers[[#This Row],[number_vmail_messages]] = 0, "No Usage", IF(tbl_Customers[[#This Row],[number_vmail_messages]] &lt;= 20, "Low Usage", IF(tbl_Customers[[#This Row],[number_vmail_messages]] &lt;= 40, "Medium Usgae", "High Usage")))</f>
        <v>No Usage</v>
      </c>
      <c r="AD1902" t="str">
        <f>IF(tbl_Customers[[#This Row],[total_day_minutes]]&lt;=150,"Low Usage", IF(tbl_Customers[[#This Row],[total_day_minutes]]&lt;=200,"Medium Usage", IF(tbl_Customers[[#This Row],[total_day_minutes]]&lt;=250,"High Usage","Very High Usage")))</f>
        <v>High Usage</v>
      </c>
      <c r="AE1902" t="str">
        <f>IF(tbl_Customers[[#This Row],[total_intl_calls]]&lt;=5,"Low Calls", IF(tbl_Customers[[#This Row],[total_intl_calls]]&lt;=10, "Medium Calls", "High Calls"))</f>
        <v>Low Calls</v>
      </c>
      <c r="AF19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02" s="36" t="str">
        <f>IF(tbl_Customers[[#This Row],[Churn_Risk_Score]]&gt;=10,"High Risk", IF(tbl_Customers[[#This Row],[Churn_Risk_Score]]&gt;=5,"Medium Risk","Low Risk"))</f>
        <v>Low Risk</v>
      </c>
    </row>
    <row r="1903" spans="1:33" x14ac:dyDescent="0.35">
      <c r="A1903">
        <v>1902</v>
      </c>
      <c r="B1903" t="s">
        <v>33</v>
      </c>
      <c r="C1903">
        <v>117</v>
      </c>
      <c r="D1903" t="s">
        <v>25</v>
      </c>
      <c r="E1903" t="s">
        <v>22</v>
      </c>
      <c r="F1903" t="s">
        <v>23</v>
      </c>
      <c r="G1903">
        <v>13</v>
      </c>
      <c r="H1903">
        <v>207.6</v>
      </c>
      <c r="I1903">
        <v>65</v>
      </c>
      <c r="J1903">
        <v>35.29</v>
      </c>
      <c r="K1903">
        <v>152.69999999999999</v>
      </c>
      <c r="L1903">
        <v>77</v>
      </c>
      <c r="M1903">
        <v>12.98</v>
      </c>
      <c r="N1903">
        <v>232.8</v>
      </c>
      <c r="O1903">
        <v>95</v>
      </c>
      <c r="P1903">
        <v>10.48</v>
      </c>
      <c r="Q1903">
        <v>9.6999999999999993</v>
      </c>
      <c r="R1903">
        <v>3</v>
      </c>
      <c r="S1903">
        <v>2.62</v>
      </c>
      <c r="T1903">
        <v>1</v>
      </c>
      <c r="U1903" t="s">
        <v>22</v>
      </c>
      <c r="V1903">
        <f>IF(tbl_Customers[[#This Row],[churn]] = "yes", 1, 0)</f>
        <v>0</v>
      </c>
      <c r="W1903" t="str">
        <f>IF(tbl_Customers[[#This Row],[number_customer_service_calls]] &lt;= 1, "0-1 Calls", IF(tbl_Customers[[#This Row],[number_customer_service_calls]] &lt;= 3, "2-3 Calls", IF(tbl_Customers[[#This Row],[number_customer_service_calls]] &lt;=5, "4-5 Calls", "6+ Calls")))</f>
        <v>0-1 Calls</v>
      </c>
      <c r="X1903" t="str">
        <f>IF(tbl_Customers[[#This Row],[account_length]] &lt;= 50, "0-50", IF(tbl_Customers[[#This Row],[account_length]] &lt;=100, "51-100", IF(tbl_Customers[[#This Row],[account_length]] &lt;= 150, "101-150", "151+")))</f>
        <v>101-150</v>
      </c>
      <c r="Y1903" t="str">
        <f>IF(tbl_Customers[[#This Row],[total_intl_charge]] &lt;= 3, "Low Charges", "High Charges")</f>
        <v>Low Charges</v>
      </c>
      <c r="Z1903" t="str">
        <f>IF(tbl_Customers[[#This Row],[total_eve_calls]]&lt;=80,"Low Calls",
IF(tbl_Customers[[#This Row],[total_eve_calls]]&lt;=120,"Medium Calls","High Calls"))</f>
        <v>Low Calls</v>
      </c>
      <c r="AA1903" t="str">
        <f>IF(tbl_Customers[[#This Row],[total_eve_charge]]&lt;=15,"Low Charges",
IF(tbl_Customers[[#This Row],[total_eve_charge]]&lt;=20,"Medium Charges","High Charges"))</f>
        <v>Low Charges</v>
      </c>
      <c r="AB19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3" t="str">
        <f>IF(tbl_Customers[[#This Row],[number_vmail_messages]] = 0, "No Usage", IF(tbl_Customers[[#This Row],[number_vmail_messages]] &lt;= 20, "Low Usage", IF(tbl_Customers[[#This Row],[number_vmail_messages]] &lt;= 40, "Medium Usgae", "High Usage")))</f>
        <v>Low Usage</v>
      </c>
      <c r="AD1903" t="str">
        <f>IF(tbl_Customers[[#This Row],[total_day_minutes]]&lt;=150,"Low Usage", IF(tbl_Customers[[#This Row],[total_day_minutes]]&lt;=200,"Medium Usage", IF(tbl_Customers[[#This Row],[total_day_minutes]]&lt;=250,"High Usage","Very High Usage")))</f>
        <v>High Usage</v>
      </c>
      <c r="AE1903" t="str">
        <f>IF(tbl_Customers[[#This Row],[total_intl_calls]]&lt;=5,"Low Calls", IF(tbl_Customers[[#This Row],[total_intl_calls]]&lt;=10, "Medium Calls", "High Calls"))</f>
        <v>Low Calls</v>
      </c>
      <c r="AF19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03" s="36" t="str">
        <f>IF(tbl_Customers[[#This Row],[Churn_Risk_Score]]&gt;=10,"High Risk", IF(tbl_Customers[[#This Row],[Churn_Risk_Score]]&gt;=5,"Medium Risk","Low Risk"))</f>
        <v>Low Risk</v>
      </c>
    </row>
    <row r="1904" spans="1:33" x14ac:dyDescent="0.35">
      <c r="A1904">
        <v>1903</v>
      </c>
      <c r="B1904" t="s">
        <v>70</v>
      </c>
      <c r="C1904">
        <v>128</v>
      </c>
      <c r="D1904" t="s">
        <v>28</v>
      </c>
      <c r="E1904" t="s">
        <v>22</v>
      </c>
      <c r="F1904" t="s">
        <v>22</v>
      </c>
      <c r="G1904">
        <v>0</v>
      </c>
      <c r="H1904">
        <v>268.10000000000002</v>
      </c>
      <c r="I1904">
        <v>95</v>
      </c>
      <c r="J1904">
        <v>45.58</v>
      </c>
      <c r="K1904">
        <v>120.5</v>
      </c>
      <c r="L1904">
        <v>126</v>
      </c>
      <c r="M1904">
        <v>10.24</v>
      </c>
      <c r="N1904">
        <v>220.8</v>
      </c>
      <c r="O1904">
        <v>121</v>
      </c>
      <c r="P1904">
        <v>9.94</v>
      </c>
      <c r="Q1904">
        <v>14.4</v>
      </c>
      <c r="R1904">
        <v>6</v>
      </c>
      <c r="S1904">
        <v>3.89</v>
      </c>
      <c r="T1904">
        <v>2</v>
      </c>
      <c r="U1904" t="s">
        <v>22</v>
      </c>
      <c r="V1904">
        <f>IF(tbl_Customers[[#This Row],[churn]] = "yes", 1, 0)</f>
        <v>0</v>
      </c>
      <c r="W1904" t="str">
        <f>IF(tbl_Customers[[#This Row],[number_customer_service_calls]] &lt;= 1, "0-1 Calls", IF(tbl_Customers[[#This Row],[number_customer_service_calls]] &lt;= 3, "2-3 Calls", IF(tbl_Customers[[#This Row],[number_customer_service_calls]] &lt;=5, "4-5 Calls", "6+ Calls")))</f>
        <v>2-3 Calls</v>
      </c>
      <c r="X1904" t="str">
        <f>IF(tbl_Customers[[#This Row],[account_length]] &lt;= 50, "0-50", IF(tbl_Customers[[#This Row],[account_length]] &lt;=100, "51-100", IF(tbl_Customers[[#This Row],[account_length]] &lt;= 150, "101-150", "151+")))</f>
        <v>101-150</v>
      </c>
      <c r="Y1904" t="str">
        <f>IF(tbl_Customers[[#This Row],[total_intl_charge]] &lt;= 3, "Low Charges", "High Charges")</f>
        <v>High Charges</v>
      </c>
      <c r="Z1904" t="str">
        <f>IF(tbl_Customers[[#This Row],[total_eve_calls]]&lt;=80,"Low Calls",
IF(tbl_Customers[[#This Row],[total_eve_calls]]&lt;=120,"Medium Calls","High Calls"))</f>
        <v>High Calls</v>
      </c>
      <c r="AA1904" t="str">
        <f>IF(tbl_Customers[[#This Row],[total_eve_charge]]&lt;=15,"Low Charges",
IF(tbl_Customers[[#This Row],[total_eve_charge]]&lt;=20,"Medium Charges","High Charges"))</f>
        <v>Low Charges</v>
      </c>
      <c r="AB19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4" t="str">
        <f>IF(tbl_Customers[[#This Row],[number_vmail_messages]] = 0, "No Usage", IF(tbl_Customers[[#This Row],[number_vmail_messages]] &lt;= 20, "Low Usage", IF(tbl_Customers[[#This Row],[number_vmail_messages]] &lt;= 40, "Medium Usgae", "High Usage")))</f>
        <v>No Usage</v>
      </c>
      <c r="AD1904" t="str">
        <f>IF(tbl_Customers[[#This Row],[total_day_minutes]]&lt;=150,"Low Usage", IF(tbl_Customers[[#This Row],[total_day_minutes]]&lt;=200,"Medium Usage", IF(tbl_Customers[[#This Row],[total_day_minutes]]&lt;=250,"High Usage","Very High Usage")))</f>
        <v>Very High Usage</v>
      </c>
      <c r="AE1904" t="str">
        <f>IF(tbl_Customers[[#This Row],[total_intl_calls]]&lt;=5,"Low Calls", IF(tbl_Customers[[#This Row],[total_intl_calls]]&lt;=10, "Medium Calls", "High Calls"))</f>
        <v>Medium Calls</v>
      </c>
      <c r="AF19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04" s="36" t="str">
        <f>IF(tbl_Customers[[#This Row],[Churn_Risk_Score]]&gt;=10,"High Risk", IF(tbl_Customers[[#This Row],[Churn_Risk_Score]]&gt;=5,"Medium Risk","Low Risk"))</f>
        <v>Medium Risk</v>
      </c>
    </row>
    <row r="1905" spans="1:33" x14ac:dyDescent="0.35">
      <c r="A1905">
        <v>1904</v>
      </c>
      <c r="B1905" t="s">
        <v>62</v>
      </c>
      <c r="C1905">
        <v>88</v>
      </c>
      <c r="D1905" t="s">
        <v>21</v>
      </c>
      <c r="E1905" t="s">
        <v>22</v>
      </c>
      <c r="F1905" t="s">
        <v>22</v>
      </c>
      <c r="G1905">
        <v>0</v>
      </c>
      <c r="H1905">
        <v>166.7</v>
      </c>
      <c r="I1905">
        <v>61</v>
      </c>
      <c r="J1905">
        <v>28.34</v>
      </c>
      <c r="K1905">
        <v>179.3</v>
      </c>
      <c r="L1905">
        <v>88</v>
      </c>
      <c r="M1905">
        <v>15.24</v>
      </c>
      <c r="N1905">
        <v>242.7</v>
      </c>
      <c r="O1905">
        <v>131</v>
      </c>
      <c r="P1905">
        <v>10.92</v>
      </c>
      <c r="Q1905">
        <v>6.8</v>
      </c>
      <c r="R1905">
        <v>7</v>
      </c>
      <c r="S1905">
        <v>1.84</v>
      </c>
      <c r="T1905">
        <v>4</v>
      </c>
      <c r="U1905" t="s">
        <v>23</v>
      </c>
      <c r="V1905">
        <f>IF(tbl_Customers[[#This Row],[churn]] = "yes", 1, 0)</f>
        <v>1</v>
      </c>
      <c r="W1905" t="str">
        <f>IF(tbl_Customers[[#This Row],[number_customer_service_calls]] &lt;= 1, "0-1 Calls", IF(tbl_Customers[[#This Row],[number_customer_service_calls]] &lt;= 3, "2-3 Calls", IF(tbl_Customers[[#This Row],[number_customer_service_calls]] &lt;=5, "4-5 Calls", "6+ Calls")))</f>
        <v>4-5 Calls</v>
      </c>
      <c r="X1905" t="str">
        <f>IF(tbl_Customers[[#This Row],[account_length]] &lt;= 50, "0-50", IF(tbl_Customers[[#This Row],[account_length]] &lt;=100, "51-100", IF(tbl_Customers[[#This Row],[account_length]] &lt;= 150, "101-150", "151+")))</f>
        <v>51-100</v>
      </c>
      <c r="Y1905" t="str">
        <f>IF(tbl_Customers[[#This Row],[total_intl_charge]] &lt;= 3, "Low Charges", "High Charges")</f>
        <v>Low Charges</v>
      </c>
      <c r="Z1905" t="str">
        <f>IF(tbl_Customers[[#This Row],[total_eve_calls]]&lt;=80,"Low Calls",
IF(tbl_Customers[[#This Row],[total_eve_calls]]&lt;=120,"Medium Calls","High Calls"))</f>
        <v>Medium Calls</v>
      </c>
      <c r="AA1905" t="str">
        <f>IF(tbl_Customers[[#This Row],[total_eve_charge]]&lt;=15,"Low Charges",
IF(tbl_Customers[[#This Row],[total_eve_charge]]&lt;=20,"Medium Charges","High Charges"))</f>
        <v>Medium Charges</v>
      </c>
      <c r="AB19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5" t="str">
        <f>IF(tbl_Customers[[#This Row],[number_vmail_messages]] = 0, "No Usage", IF(tbl_Customers[[#This Row],[number_vmail_messages]] &lt;= 20, "Low Usage", IF(tbl_Customers[[#This Row],[number_vmail_messages]] &lt;= 40, "Medium Usgae", "High Usage")))</f>
        <v>No Usage</v>
      </c>
      <c r="AD1905" t="str">
        <f>IF(tbl_Customers[[#This Row],[total_day_minutes]]&lt;=150,"Low Usage", IF(tbl_Customers[[#This Row],[total_day_minutes]]&lt;=200,"Medium Usage", IF(tbl_Customers[[#This Row],[total_day_minutes]]&lt;=250,"High Usage","Very High Usage")))</f>
        <v>Medium Usage</v>
      </c>
      <c r="AE1905" t="str">
        <f>IF(tbl_Customers[[#This Row],[total_intl_calls]]&lt;=5,"Low Calls", IF(tbl_Customers[[#This Row],[total_intl_calls]]&lt;=10, "Medium Calls", "High Calls"))</f>
        <v>Medium Calls</v>
      </c>
      <c r="AF19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05" s="36" t="str">
        <f>IF(tbl_Customers[[#This Row],[Churn_Risk_Score]]&gt;=10,"High Risk", IF(tbl_Customers[[#This Row],[Churn_Risk_Score]]&gt;=5,"Medium Risk","Low Risk"))</f>
        <v>Medium Risk</v>
      </c>
    </row>
    <row r="1906" spans="1:33" x14ac:dyDescent="0.35">
      <c r="A1906">
        <v>1905</v>
      </c>
      <c r="B1906" t="s">
        <v>69</v>
      </c>
      <c r="C1906">
        <v>61</v>
      </c>
      <c r="D1906" t="s">
        <v>25</v>
      </c>
      <c r="E1906" t="s">
        <v>22</v>
      </c>
      <c r="F1906" t="s">
        <v>22</v>
      </c>
      <c r="G1906">
        <v>0</v>
      </c>
      <c r="H1906">
        <v>267.10000000000002</v>
      </c>
      <c r="I1906">
        <v>104</v>
      </c>
      <c r="J1906">
        <v>45.41</v>
      </c>
      <c r="K1906">
        <v>180.4</v>
      </c>
      <c r="L1906">
        <v>131</v>
      </c>
      <c r="M1906">
        <v>15.33</v>
      </c>
      <c r="N1906">
        <v>230.6</v>
      </c>
      <c r="O1906">
        <v>106</v>
      </c>
      <c r="P1906">
        <v>10.38</v>
      </c>
      <c r="Q1906">
        <v>17.3</v>
      </c>
      <c r="R1906">
        <v>4</v>
      </c>
      <c r="S1906">
        <v>4.67</v>
      </c>
      <c r="T1906">
        <v>1</v>
      </c>
      <c r="U1906" t="s">
        <v>23</v>
      </c>
      <c r="V1906">
        <f>IF(tbl_Customers[[#This Row],[churn]] = "yes", 1, 0)</f>
        <v>1</v>
      </c>
      <c r="W1906" t="str">
        <f>IF(tbl_Customers[[#This Row],[number_customer_service_calls]] &lt;= 1, "0-1 Calls", IF(tbl_Customers[[#This Row],[number_customer_service_calls]] &lt;= 3, "2-3 Calls", IF(tbl_Customers[[#This Row],[number_customer_service_calls]] &lt;=5, "4-5 Calls", "6+ Calls")))</f>
        <v>0-1 Calls</v>
      </c>
      <c r="X1906" t="str">
        <f>IF(tbl_Customers[[#This Row],[account_length]] &lt;= 50, "0-50", IF(tbl_Customers[[#This Row],[account_length]] &lt;=100, "51-100", IF(tbl_Customers[[#This Row],[account_length]] &lt;= 150, "101-150", "151+")))</f>
        <v>51-100</v>
      </c>
      <c r="Y1906" t="str">
        <f>IF(tbl_Customers[[#This Row],[total_intl_charge]] &lt;= 3, "Low Charges", "High Charges")</f>
        <v>High Charges</v>
      </c>
      <c r="Z1906" t="str">
        <f>IF(tbl_Customers[[#This Row],[total_eve_calls]]&lt;=80,"Low Calls",
IF(tbl_Customers[[#This Row],[total_eve_calls]]&lt;=120,"Medium Calls","High Calls"))</f>
        <v>High Calls</v>
      </c>
      <c r="AA1906" t="str">
        <f>IF(tbl_Customers[[#This Row],[total_eve_charge]]&lt;=15,"Low Charges",
IF(tbl_Customers[[#This Row],[total_eve_charge]]&lt;=20,"Medium Charges","High Charges"))</f>
        <v>Medium Charges</v>
      </c>
      <c r="AB19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6" t="str">
        <f>IF(tbl_Customers[[#This Row],[number_vmail_messages]] = 0, "No Usage", IF(tbl_Customers[[#This Row],[number_vmail_messages]] &lt;= 20, "Low Usage", IF(tbl_Customers[[#This Row],[number_vmail_messages]] &lt;= 40, "Medium Usgae", "High Usage")))</f>
        <v>No Usage</v>
      </c>
      <c r="AD1906" t="str">
        <f>IF(tbl_Customers[[#This Row],[total_day_minutes]]&lt;=150,"Low Usage", IF(tbl_Customers[[#This Row],[total_day_minutes]]&lt;=200,"Medium Usage", IF(tbl_Customers[[#This Row],[total_day_minutes]]&lt;=250,"High Usage","Very High Usage")))</f>
        <v>Very High Usage</v>
      </c>
      <c r="AE1906" t="str">
        <f>IF(tbl_Customers[[#This Row],[total_intl_calls]]&lt;=5,"Low Calls", IF(tbl_Customers[[#This Row],[total_intl_calls]]&lt;=10, "Medium Calls", "High Calls"))</f>
        <v>Low Calls</v>
      </c>
      <c r="AF19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06" s="36" t="str">
        <f>IF(tbl_Customers[[#This Row],[Churn_Risk_Score]]&gt;=10,"High Risk", IF(tbl_Customers[[#This Row],[Churn_Risk_Score]]&gt;=5,"Medium Risk","Low Risk"))</f>
        <v>Medium Risk</v>
      </c>
    </row>
    <row r="1907" spans="1:33" x14ac:dyDescent="0.35">
      <c r="A1907">
        <v>1906</v>
      </c>
      <c r="B1907" t="s">
        <v>40</v>
      </c>
      <c r="C1907">
        <v>22</v>
      </c>
      <c r="D1907" t="s">
        <v>21</v>
      </c>
      <c r="E1907" t="s">
        <v>22</v>
      </c>
      <c r="F1907" t="s">
        <v>22</v>
      </c>
      <c r="G1907">
        <v>0</v>
      </c>
      <c r="H1907">
        <v>181.8</v>
      </c>
      <c r="I1907">
        <v>108</v>
      </c>
      <c r="J1907">
        <v>30.91</v>
      </c>
      <c r="K1907">
        <v>198.6</v>
      </c>
      <c r="L1907">
        <v>148</v>
      </c>
      <c r="M1907">
        <v>16.88</v>
      </c>
      <c r="N1907">
        <v>206.6</v>
      </c>
      <c r="O1907">
        <v>96</v>
      </c>
      <c r="P1907">
        <v>9.3000000000000007</v>
      </c>
      <c r="Q1907">
        <v>9.3000000000000007</v>
      </c>
      <c r="R1907">
        <v>3</v>
      </c>
      <c r="S1907">
        <v>2.5099999999999998</v>
      </c>
      <c r="T1907">
        <v>2</v>
      </c>
      <c r="U1907" t="s">
        <v>22</v>
      </c>
      <c r="V1907">
        <f>IF(tbl_Customers[[#This Row],[churn]] = "yes", 1, 0)</f>
        <v>0</v>
      </c>
      <c r="W1907" t="str">
        <f>IF(tbl_Customers[[#This Row],[number_customer_service_calls]] &lt;= 1, "0-1 Calls", IF(tbl_Customers[[#This Row],[number_customer_service_calls]] &lt;= 3, "2-3 Calls", IF(tbl_Customers[[#This Row],[number_customer_service_calls]] &lt;=5, "4-5 Calls", "6+ Calls")))</f>
        <v>2-3 Calls</v>
      </c>
      <c r="X1907" t="str">
        <f>IF(tbl_Customers[[#This Row],[account_length]] &lt;= 50, "0-50", IF(tbl_Customers[[#This Row],[account_length]] &lt;=100, "51-100", IF(tbl_Customers[[#This Row],[account_length]] &lt;= 150, "101-150", "151+")))</f>
        <v>0-50</v>
      </c>
      <c r="Y1907" t="str">
        <f>IF(tbl_Customers[[#This Row],[total_intl_charge]] &lt;= 3, "Low Charges", "High Charges")</f>
        <v>Low Charges</v>
      </c>
      <c r="Z1907" t="str">
        <f>IF(tbl_Customers[[#This Row],[total_eve_calls]]&lt;=80,"Low Calls",
IF(tbl_Customers[[#This Row],[total_eve_calls]]&lt;=120,"Medium Calls","High Calls"))</f>
        <v>High Calls</v>
      </c>
      <c r="AA1907" t="str">
        <f>IF(tbl_Customers[[#This Row],[total_eve_charge]]&lt;=15,"Low Charges",
IF(tbl_Customers[[#This Row],[total_eve_charge]]&lt;=20,"Medium Charges","High Charges"))</f>
        <v>Medium Charges</v>
      </c>
      <c r="AB19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7" t="str">
        <f>IF(tbl_Customers[[#This Row],[number_vmail_messages]] = 0, "No Usage", IF(tbl_Customers[[#This Row],[number_vmail_messages]] &lt;= 20, "Low Usage", IF(tbl_Customers[[#This Row],[number_vmail_messages]] &lt;= 40, "Medium Usgae", "High Usage")))</f>
        <v>No Usage</v>
      </c>
      <c r="AD1907" t="str">
        <f>IF(tbl_Customers[[#This Row],[total_day_minutes]]&lt;=150,"Low Usage", IF(tbl_Customers[[#This Row],[total_day_minutes]]&lt;=200,"Medium Usage", IF(tbl_Customers[[#This Row],[total_day_minutes]]&lt;=250,"High Usage","Very High Usage")))</f>
        <v>Medium Usage</v>
      </c>
      <c r="AE1907" t="str">
        <f>IF(tbl_Customers[[#This Row],[total_intl_calls]]&lt;=5,"Low Calls", IF(tbl_Customers[[#This Row],[total_intl_calls]]&lt;=10, "Medium Calls", "High Calls"))</f>
        <v>Low Calls</v>
      </c>
      <c r="AF19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07" s="36" t="str">
        <f>IF(tbl_Customers[[#This Row],[Churn_Risk_Score]]&gt;=10,"High Risk", IF(tbl_Customers[[#This Row],[Churn_Risk_Score]]&gt;=5,"Medium Risk","Low Risk"))</f>
        <v>Low Risk</v>
      </c>
    </row>
    <row r="1908" spans="1:33" x14ac:dyDescent="0.35">
      <c r="A1908">
        <v>1907</v>
      </c>
      <c r="B1908" t="s">
        <v>44</v>
      </c>
      <c r="C1908">
        <v>78</v>
      </c>
      <c r="D1908" t="s">
        <v>21</v>
      </c>
      <c r="E1908" t="s">
        <v>22</v>
      </c>
      <c r="F1908" t="s">
        <v>22</v>
      </c>
      <c r="G1908">
        <v>0</v>
      </c>
      <c r="H1908">
        <v>147.1</v>
      </c>
      <c r="I1908">
        <v>80</v>
      </c>
      <c r="J1908">
        <v>25.01</v>
      </c>
      <c r="K1908">
        <v>199.7</v>
      </c>
      <c r="L1908">
        <v>100</v>
      </c>
      <c r="M1908">
        <v>16.97</v>
      </c>
      <c r="N1908">
        <v>160.69999999999999</v>
      </c>
      <c r="O1908">
        <v>106</v>
      </c>
      <c r="P1908">
        <v>7.23</v>
      </c>
      <c r="Q1908">
        <v>13.7</v>
      </c>
      <c r="R1908">
        <v>7</v>
      </c>
      <c r="S1908">
        <v>3.7</v>
      </c>
      <c r="T1908">
        <v>0</v>
      </c>
      <c r="U1908" t="s">
        <v>22</v>
      </c>
      <c r="V1908">
        <f>IF(tbl_Customers[[#This Row],[churn]] = "yes", 1, 0)</f>
        <v>0</v>
      </c>
      <c r="W1908" t="str">
        <f>IF(tbl_Customers[[#This Row],[number_customer_service_calls]] &lt;= 1, "0-1 Calls", IF(tbl_Customers[[#This Row],[number_customer_service_calls]] &lt;= 3, "2-3 Calls", IF(tbl_Customers[[#This Row],[number_customer_service_calls]] &lt;=5, "4-5 Calls", "6+ Calls")))</f>
        <v>0-1 Calls</v>
      </c>
      <c r="X1908" t="str">
        <f>IF(tbl_Customers[[#This Row],[account_length]] &lt;= 50, "0-50", IF(tbl_Customers[[#This Row],[account_length]] &lt;=100, "51-100", IF(tbl_Customers[[#This Row],[account_length]] &lt;= 150, "101-150", "151+")))</f>
        <v>51-100</v>
      </c>
      <c r="Y1908" t="str">
        <f>IF(tbl_Customers[[#This Row],[total_intl_charge]] &lt;= 3, "Low Charges", "High Charges")</f>
        <v>High Charges</v>
      </c>
      <c r="Z1908" t="str">
        <f>IF(tbl_Customers[[#This Row],[total_eve_calls]]&lt;=80,"Low Calls",
IF(tbl_Customers[[#This Row],[total_eve_calls]]&lt;=120,"Medium Calls","High Calls"))</f>
        <v>Medium Calls</v>
      </c>
      <c r="AA1908" t="str">
        <f>IF(tbl_Customers[[#This Row],[total_eve_charge]]&lt;=15,"Low Charges",
IF(tbl_Customers[[#This Row],[total_eve_charge]]&lt;=20,"Medium Charges","High Charges"))</f>
        <v>Medium Charges</v>
      </c>
      <c r="AB19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8" t="str">
        <f>IF(tbl_Customers[[#This Row],[number_vmail_messages]] = 0, "No Usage", IF(tbl_Customers[[#This Row],[number_vmail_messages]] &lt;= 20, "Low Usage", IF(tbl_Customers[[#This Row],[number_vmail_messages]] &lt;= 40, "Medium Usgae", "High Usage")))</f>
        <v>No Usage</v>
      </c>
      <c r="AD1908" t="str">
        <f>IF(tbl_Customers[[#This Row],[total_day_minutes]]&lt;=150,"Low Usage", IF(tbl_Customers[[#This Row],[total_day_minutes]]&lt;=200,"Medium Usage", IF(tbl_Customers[[#This Row],[total_day_minutes]]&lt;=250,"High Usage","Very High Usage")))</f>
        <v>Low Usage</v>
      </c>
      <c r="AE1908" t="str">
        <f>IF(tbl_Customers[[#This Row],[total_intl_calls]]&lt;=5,"Low Calls", IF(tbl_Customers[[#This Row],[total_intl_calls]]&lt;=10, "Medium Calls", "High Calls"))</f>
        <v>Medium Calls</v>
      </c>
      <c r="AF19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08" s="36" t="str">
        <f>IF(tbl_Customers[[#This Row],[Churn_Risk_Score]]&gt;=10,"High Risk", IF(tbl_Customers[[#This Row],[Churn_Risk_Score]]&gt;=5,"Medium Risk","Low Risk"))</f>
        <v>Low Risk</v>
      </c>
    </row>
    <row r="1909" spans="1:33" x14ac:dyDescent="0.35">
      <c r="A1909">
        <v>1908</v>
      </c>
      <c r="B1909" t="s">
        <v>59</v>
      </c>
      <c r="C1909">
        <v>56</v>
      </c>
      <c r="D1909" t="s">
        <v>21</v>
      </c>
      <c r="E1909" t="s">
        <v>22</v>
      </c>
      <c r="F1909" t="s">
        <v>23</v>
      </c>
      <c r="G1909">
        <v>29</v>
      </c>
      <c r="H1909">
        <v>37.700000000000003</v>
      </c>
      <c r="I1909">
        <v>115</v>
      </c>
      <c r="J1909">
        <v>6.41</v>
      </c>
      <c r="K1909">
        <v>144.1</v>
      </c>
      <c r="L1909">
        <v>111</v>
      </c>
      <c r="M1909">
        <v>12.25</v>
      </c>
      <c r="N1909">
        <v>226.6</v>
      </c>
      <c r="O1909">
        <v>101</v>
      </c>
      <c r="P1909">
        <v>10.199999999999999</v>
      </c>
      <c r="Q1909">
        <v>4.9000000000000004</v>
      </c>
      <c r="R1909">
        <v>3</v>
      </c>
      <c r="S1909">
        <v>1.32</v>
      </c>
      <c r="T1909">
        <v>1</v>
      </c>
      <c r="U1909" t="s">
        <v>22</v>
      </c>
      <c r="V1909">
        <f>IF(tbl_Customers[[#This Row],[churn]] = "yes", 1, 0)</f>
        <v>0</v>
      </c>
      <c r="W1909" t="str">
        <f>IF(tbl_Customers[[#This Row],[number_customer_service_calls]] &lt;= 1, "0-1 Calls", IF(tbl_Customers[[#This Row],[number_customer_service_calls]] &lt;= 3, "2-3 Calls", IF(tbl_Customers[[#This Row],[number_customer_service_calls]] &lt;=5, "4-5 Calls", "6+ Calls")))</f>
        <v>0-1 Calls</v>
      </c>
      <c r="X1909" t="str">
        <f>IF(tbl_Customers[[#This Row],[account_length]] &lt;= 50, "0-50", IF(tbl_Customers[[#This Row],[account_length]] &lt;=100, "51-100", IF(tbl_Customers[[#This Row],[account_length]] &lt;= 150, "101-150", "151+")))</f>
        <v>51-100</v>
      </c>
      <c r="Y1909" t="str">
        <f>IF(tbl_Customers[[#This Row],[total_intl_charge]] &lt;= 3, "Low Charges", "High Charges")</f>
        <v>Low Charges</v>
      </c>
      <c r="Z1909" t="str">
        <f>IF(tbl_Customers[[#This Row],[total_eve_calls]]&lt;=80,"Low Calls",
IF(tbl_Customers[[#This Row],[total_eve_calls]]&lt;=120,"Medium Calls","High Calls"))</f>
        <v>Medium Calls</v>
      </c>
      <c r="AA1909" t="str">
        <f>IF(tbl_Customers[[#This Row],[total_eve_charge]]&lt;=15,"Low Charges",
IF(tbl_Customers[[#This Row],[total_eve_charge]]&lt;=20,"Medium Charges","High Charges"))</f>
        <v>Low Charges</v>
      </c>
      <c r="AB19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9" t="str">
        <f>IF(tbl_Customers[[#This Row],[number_vmail_messages]] = 0, "No Usage", IF(tbl_Customers[[#This Row],[number_vmail_messages]] &lt;= 20, "Low Usage", IF(tbl_Customers[[#This Row],[number_vmail_messages]] &lt;= 40, "Medium Usgae", "High Usage")))</f>
        <v>Medium Usgae</v>
      </c>
      <c r="AD1909" t="str">
        <f>IF(tbl_Customers[[#This Row],[total_day_minutes]]&lt;=150,"Low Usage", IF(tbl_Customers[[#This Row],[total_day_minutes]]&lt;=200,"Medium Usage", IF(tbl_Customers[[#This Row],[total_day_minutes]]&lt;=250,"High Usage","Very High Usage")))</f>
        <v>Low Usage</v>
      </c>
      <c r="AE1909" t="str">
        <f>IF(tbl_Customers[[#This Row],[total_intl_calls]]&lt;=5,"Low Calls", IF(tbl_Customers[[#This Row],[total_intl_calls]]&lt;=10, "Medium Calls", "High Calls"))</f>
        <v>Low Calls</v>
      </c>
      <c r="AF19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09" s="36" t="str">
        <f>IF(tbl_Customers[[#This Row],[Churn_Risk_Score]]&gt;=10,"High Risk", IF(tbl_Customers[[#This Row],[Churn_Risk_Score]]&gt;=5,"Medium Risk","Low Risk"))</f>
        <v>Low Risk</v>
      </c>
    </row>
    <row r="1910" spans="1:33" x14ac:dyDescent="0.35">
      <c r="A1910">
        <v>1909</v>
      </c>
      <c r="B1910" t="s">
        <v>41</v>
      </c>
      <c r="C1910">
        <v>192</v>
      </c>
      <c r="D1910" t="s">
        <v>21</v>
      </c>
      <c r="E1910" t="s">
        <v>22</v>
      </c>
      <c r="F1910" t="s">
        <v>22</v>
      </c>
      <c r="G1910">
        <v>0</v>
      </c>
      <c r="H1910">
        <v>185</v>
      </c>
      <c r="I1910">
        <v>88</v>
      </c>
      <c r="J1910">
        <v>31.45</v>
      </c>
      <c r="K1910">
        <v>224.9</v>
      </c>
      <c r="L1910">
        <v>98</v>
      </c>
      <c r="M1910">
        <v>19.12</v>
      </c>
      <c r="N1910">
        <v>212.4</v>
      </c>
      <c r="O1910">
        <v>105</v>
      </c>
      <c r="P1910">
        <v>9.56</v>
      </c>
      <c r="Q1910">
        <v>11.4</v>
      </c>
      <c r="R1910">
        <v>3</v>
      </c>
      <c r="S1910">
        <v>3.08</v>
      </c>
      <c r="T1910">
        <v>2</v>
      </c>
      <c r="U1910" t="s">
        <v>22</v>
      </c>
      <c r="V1910">
        <f>IF(tbl_Customers[[#This Row],[churn]] = "yes", 1, 0)</f>
        <v>0</v>
      </c>
      <c r="W1910" t="str">
        <f>IF(tbl_Customers[[#This Row],[number_customer_service_calls]] &lt;= 1, "0-1 Calls", IF(tbl_Customers[[#This Row],[number_customer_service_calls]] &lt;= 3, "2-3 Calls", IF(tbl_Customers[[#This Row],[number_customer_service_calls]] &lt;=5, "4-5 Calls", "6+ Calls")))</f>
        <v>2-3 Calls</v>
      </c>
      <c r="X1910" t="str">
        <f>IF(tbl_Customers[[#This Row],[account_length]] &lt;= 50, "0-50", IF(tbl_Customers[[#This Row],[account_length]] &lt;=100, "51-100", IF(tbl_Customers[[#This Row],[account_length]] &lt;= 150, "101-150", "151+")))</f>
        <v>151+</v>
      </c>
      <c r="Y1910" t="str">
        <f>IF(tbl_Customers[[#This Row],[total_intl_charge]] &lt;= 3, "Low Charges", "High Charges")</f>
        <v>High Charges</v>
      </c>
      <c r="Z1910" t="str">
        <f>IF(tbl_Customers[[#This Row],[total_eve_calls]]&lt;=80,"Low Calls",
IF(tbl_Customers[[#This Row],[total_eve_calls]]&lt;=120,"Medium Calls","High Calls"))</f>
        <v>Medium Calls</v>
      </c>
      <c r="AA1910" t="str">
        <f>IF(tbl_Customers[[#This Row],[total_eve_charge]]&lt;=15,"Low Charges",
IF(tbl_Customers[[#This Row],[total_eve_charge]]&lt;=20,"Medium Charges","High Charges"))</f>
        <v>Medium Charges</v>
      </c>
      <c r="AB19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0" t="str">
        <f>IF(tbl_Customers[[#This Row],[number_vmail_messages]] = 0, "No Usage", IF(tbl_Customers[[#This Row],[number_vmail_messages]] &lt;= 20, "Low Usage", IF(tbl_Customers[[#This Row],[number_vmail_messages]] &lt;= 40, "Medium Usgae", "High Usage")))</f>
        <v>No Usage</v>
      </c>
      <c r="AD1910" t="str">
        <f>IF(tbl_Customers[[#This Row],[total_day_minutes]]&lt;=150,"Low Usage", IF(tbl_Customers[[#This Row],[total_day_minutes]]&lt;=200,"Medium Usage", IF(tbl_Customers[[#This Row],[total_day_minutes]]&lt;=250,"High Usage","Very High Usage")))</f>
        <v>Medium Usage</v>
      </c>
      <c r="AE1910" t="str">
        <f>IF(tbl_Customers[[#This Row],[total_intl_calls]]&lt;=5,"Low Calls", IF(tbl_Customers[[#This Row],[total_intl_calls]]&lt;=10, "Medium Calls", "High Calls"))</f>
        <v>Low Calls</v>
      </c>
      <c r="AF19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0" s="36" t="str">
        <f>IF(tbl_Customers[[#This Row],[Churn_Risk_Score]]&gt;=10,"High Risk", IF(tbl_Customers[[#This Row],[Churn_Risk_Score]]&gt;=5,"Medium Risk","Low Risk"))</f>
        <v>Low Risk</v>
      </c>
    </row>
    <row r="1911" spans="1:33" x14ac:dyDescent="0.35">
      <c r="A1911">
        <v>1910</v>
      </c>
      <c r="B1911" t="s">
        <v>51</v>
      </c>
      <c r="C1911">
        <v>70</v>
      </c>
      <c r="D1911" t="s">
        <v>21</v>
      </c>
      <c r="E1911" t="s">
        <v>22</v>
      </c>
      <c r="F1911" t="s">
        <v>22</v>
      </c>
      <c r="G1911">
        <v>0</v>
      </c>
      <c r="H1911">
        <v>156.4</v>
      </c>
      <c r="I1911">
        <v>108</v>
      </c>
      <c r="J1911">
        <v>26.59</v>
      </c>
      <c r="K1911">
        <v>171</v>
      </c>
      <c r="L1911">
        <v>116</v>
      </c>
      <c r="M1911">
        <v>14.54</v>
      </c>
      <c r="N1911">
        <v>196.1</v>
      </c>
      <c r="O1911">
        <v>96</v>
      </c>
      <c r="P1911">
        <v>8.82</v>
      </c>
      <c r="Q1911">
        <v>8.6</v>
      </c>
      <c r="R1911">
        <v>4</v>
      </c>
      <c r="S1911">
        <v>2.3199999999999998</v>
      </c>
      <c r="T1911">
        <v>2</v>
      </c>
      <c r="U1911" t="s">
        <v>22</v>
      </c>
      <c r="V1911">
        <f>IF(tbl_Customers[[#This Row],[churn]] = "yes", 1, 0)</f>
        <v>0</v>
      </c>
      <c r="W1911" t="str">
        <f>IF(tbl_Customers[[#This Row],[number_customer_service_calls]] &lt;= 1, "0-1 Calls", IF(tbl_Customers[[#This Row],[number_customer_service_calls]] &lt;= 3, "2-3 Calls", IF(tbl_Customers[[#This Row],[number_customer_service_calls]] &lt;=5, "4-5 Calls", "6+ Calls")))</f>
        <v>2-3 Calls</v>
      </c>
      <c r="X1911" t="str">
        <f>IF(tbl_Customers[[#This Row],[account_length]] &lt;= 50, "0-50", IF(tbl_Customers[[#This Row],[account_length]] &lt;=100, "51-100", IF(tbl_Customers[[#This Row],[account_length]] &lt;= 150, "101-150", "151+")))</f>
        <v>51-100</v>
      </c>
      <c r="Y1911" t="str">
        <f>IF(tbl_Customers[[#This Row],[total_intl_charge]] &lt;= 3, "Low Charges", "High Charges")</f>
        <v>Low Charges</v>
      </c>
      <c r="Z1911" t="str">
        <f>IF(tbl_Customers[[#This Row],[total_eve_calls]]&lt;=80,"Low Calls",
IF(tbl_Customers[[#This Row],[total_eve_calls]]&lt;=120,"Medium Calls","High Calls"))</f>
        <v>Medium Calls</v>
      </c>
      <c r="AA1911" t="str">
        <f>IF(tbl_Customers[[#This Row],[total_eve_charge]]&lt;=15,"Low Charges",
IF(tbl_Customers[[#This Row],[total_eve_charge]]&lt;=20,"Medium Charges","High Charges"))</f>
        <v>Low Charges</v>
      </c>
      <c r="AB19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11" t="str">
        <f>IF(tbl_Customers[[#This Row],[number_vmail_messages]] = 0, "No Usage", IF(tbl_Customers[[#This Row],[number_vmail_messages]] &lt;= 20, "Low Usage", IF(tbl_Customers[[#This Row],[number_vmail_messages]] &lt;= 40, "Medium Usgae", "High Usage")))</f>
        <v>No Usage</v>
      </c>
      <c r="AD1911" t="str">
        <f>IF(tbl_Customers[[#This Row],[total_day_minutes]]&lt;=150,"Low Usage", IF(tbl_Customers[[#This Row],[total_day_minutes]]&lt;=200,"Medium Usage", IF(tbl_Customers[[#This Row],[total_day_minutes]]&lt;=250,"High Usage","Very High Usage")))</f>
        <v>Medium Usage</v>
      </c>
      <c r="AE1911" t="str">
        <f>IF(tbl_Customers[[#This Row],[total_intl_calls]]&lt;=5,"Low Calls", IF(tbl_Customers[[#This Row],[total_intl_calls]]&lt;=10, "Medium Calls", "High Calls"))</f>
        <v>Low Calls</v>
      </c>
      <c r="AF19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11" s="36" t="str">
        <f>IF(tbl_Customers[[#This Row],[Churn_Risk_Score]]&gt;=10,"High Risk", IF(tbl_Customers[[#This Row],[Churn_Risk_Score]]&gt;=5,"Medium Risk","Low Risk"))</f>
        <v>Low Risk</v>
      </c>
    </row>
    <row r="1912" spans="1:33" x14ac:dyDescent="0.35">
      <c r="A1912">
        <v>1911</v>
      </c>
      <c r="B1912" t="s">
        <v>33</v>
      </c>
      <c r="C1912">
        <v>65</v>
      </c>
      <c r="D1912" t="s">
        <v>21</v>
      </c>
      <c r="E1912" t="s">
        <v>22</v>
      </c>
      <c r="F1912" t="s">
        <v>23</v>
      </c>
      <c r="G1912">
        <v>29</v>
      </c>
      <c r="H1912">
        <v>215.5</v>
      </c>
      <c r="I1912">
        <v>129</v>
      </c>
      <c r="J1912">
        <v>36.64</v>
      </c>
      <c r="K1912">
        <v>161.9</v>
      </c>
      <c r="L1912">
        <v>77</v>
      </c>
      <c r="M1912">
        <v>13.76</v>
      </c>
      <c r="N1912">
        <v>128.30000000000001</v>
      </c>
      <c r="O1912">
        <v>91</v>
      </c>
      <c r="P1912">
        <v>5.77</v>
      </c>
      <c r="Q1912">
        <v>8.8000000000000007</v>
      </c>
      <c r="R1912">
        <v>5</v>
      </c>
      <c r="S1912">
        <v>2.38</v>
      </c>
      <c r="T1912">
        <v>2</v>
      </c>
      <c r="U1912" t="s">
        <v>22</v>
      </c>
      <c r="V1912">
        <f>IF(tbl_Customers[[#This Row],[churn]] = "yes", 1, 0)</f>
        <v>0</v>
      </c>
      <c r="W1912" t="str">
        <f>IF(tbl_Customers[[#This Row],[number_customer_service_calls]] &lt;= 1, "0-1 Calls", IF(tbl_Customers[[#This Row],[number_customer_service_calls]] &lt;= 3, "2-3 Calls", IF(tbl_Customers[[#This Row],[number_customer_service_calls]] &lt;=5, "4-5 Calls", "6+ Calls")))</f>
        <v>2-3 Calls</v>
      </c>
      <c r="X1912" t="str">
        <f>IF(tbl_Customers[[#This Row],[account_length]] &lt;= 50, "0-50", IF(tbl_Customers[[#This Row],[account_length]] &lt;=100, "51-100", IF(tbl_Customers[[#This Row],[account_length]] &lt;= 150, "101-150", "151+")))</f>
        <v>51-100</v>
      </c>
      <c r="Y1912" t="str">
        <f>IF(tbl_Customers[[#This Row],[total_intl_charge]] &lt;= 3, "Low Charges", "High Charges")</f>
        <v>Low Charges</v>
      </c>
      <c r="Z1912" t="str">
        <f>IF(tbl_Customers[[#This Row],[total_eve_calls]]&lt;=80,"Low Calls",
IF(tbl_Customers[[#This Row],[total_eve_calls]]&lt;=120,"Medium Calls","High Calls"))</f>
        <v>Low Calls</v>
      </c>
      <c r="AA1912" t="str">
        <f>IF(tbl_Customers[[#This Row],[total_eve_charge]]&lt;=15,"Low Charges",
IF(tbl_Customers[[#This Row],[total_eve_charge]]&lt;=20,"Medium Charges","High Charges"))</f>
        <v>Low Charges</v>
      </c>
      <c r="AB19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2" t="str">
        <f>IF(tbl_Customers[[#This Row],[number_vmail_messages]] = 0, "No Usage", IF(tbl_Customers[[#This Row],[number_vmail_messages]] &lt;= 20, "Low Usage", IF(tbl_Customers[[#This Row],[number_vmail_messages]] &lt;= 40, "Medium Usgae", "High Usage")))</f>
        <v>Medium Usgae</v>
      </c>
      <c r="AD1912" t="str">
        <f>IF(tbl_Customers[[#This Row],[total_day_minutes]]&lt;=150,"Low Usage", IF(tbl_Customers[[#This Row],[total_day_minutes]]&lt;=200,"Medium Usage", IF(tbl_Customers[[#This Row],[total_day_minutes]]&lt;=250,"High Usage","Very High Usage")))</f>
        <v>High Usage</v>
      </c>
      <c r="AE1912" t="str">
        <f>IF(tbl_Customers[[#This Row],[total_intl_calls]]&lt;=5,"Low Calls", IF(tbl_Customers[[#This Row],[total_intl_calls]]&lt;=10, "Medium Calls", "High Calls"))</f>
        <v>Low Calls</v>
      </c>
      <c r="AF19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12" s="36" t="str">
        <f>IF(tbl_Customers[[#This Row],[Churn_Risk_Score]]&gt;=10,"High Risk", IF(tbl_Customers[[#This Row],[Churn_Risk_Score]]&gt;=5,"Medium Risk","Low Risk"))</f>
        <v>Low Risk</v>
      </c>
    </row>
    <row r="1913" spans="1:33" x14ac:dyDescent="0.35">
      <c r="A1913">
        <v>1912</v>
      </c>
      <c r="B1913" t="s">
        <v>35</v>
      </c>
      <c r="C1913">
        <v>119</v>
      </c>
      <c r="D1913" t="s">
        <v>28</v>
      </c>
      <c r="E1913" t="s">
        <v>22</v>
      </c>
      <c r="F1913" t="s">
        <v>22</v>
      </c>
      <c r="G1913">
        <v>0</v>
      </c>
      <c r="H1913">
        <v>134.9</v>
      </c>
      <c r="I1913">
        <v>70</v>
      </c>
      <c r="J1913">
        <v>22.93</v>
      </c>
      <c r="K1913">
        <v>211.5</v>
      </c>
      <c r="L1913">
        <v>74</v>
      </c>
      <c r="M1913">
        <v>17.98</v>
      </c>
      <c r="N1913">
        <v>188.5</v>
      </c>
      <c r="O1913">
        <v>105</v>
      </c>
      <c r="P1913">
        <v>8.48</v>
      </c>
      <c r="Q1913">
        <v>11.3</v>
      </c>
      <c r="R1913">
        <v>6</v>
      </c>
      <c r="S1913">
        <v>3.05</v>
      </c>
      <c r="T1913">
        <v>1</v>
      </c>
      <c r="U1913" t="s">
        <v>22</v>
      </c>
      <c r="V1913">
        <f>IF(tbl_Customers[[#This Row],[churn]] = "yes", 1, 0)</f>
        <v>0</v>
      </c>
      <c r="W1913" t="str">
        <f>IF(tbl_Customers[[#This Row],[number_customer_service_calls]] &lt;= 1, "0-1 Calls", IF(tbl_Customers[[#This Row],[number_customer_service_calls]] &lt;= 3, "2-3 Calls", IF(tbl_Customers[[#This Row],[number_customer_service_calls]] &lt;=5, "4-5 Calls", "6+ Calls")))</f>
        <v>0-1 Calls</v>
      </c>
      <c r="X1913" t="str">
        <f>IF(tbl_Customers[[#This Row],[account_length]] &lt;= 50, "0-50", IF(tbl_Customers[[#This Row],[account_length]] &lt;=100, "51-100", IF(tbl_Customers[[#This Row],[account_length]] &lt;= 150, "101-150", "151+")))</f>
        <v>101-150</v>
      </c>
      <c r="Y1913" t="str">
        <f>IF(tbl_Customers[[#This Row],[total_intl_charge]] &lt;= 3, "Low Charges", "High Charges")</f>
        <v>High Charges</v>
      </c>
      <c r="Z1913" t="str">
        <f>IF(tbl_Customers[[#This Row],[total_eve_calls]]&lt;=80,"Low Calls",
IF(tbl_Customers[[#This Row],[total_eve_calls]]&lt;=120,"Medium Calls","High Calls"))</f>
        <v>Low Calls</v>
      </c>
      <c r="AA1913" t="str">
        <f>IF(tbl_Customers[[#This Row],[total_eve_charge]]&lt;=15,"Low Charges",
IF(tbl_Customers[[#This Row],[total_eve_charge]]&lt;=20,"Medium Charges","High Charges"))</f>
        <v>Medium Charges</v>
      </c>
      <c r="AB19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3" t="str">
        <f>IF(tbl_Customers[[#This Row],[number_vmail_messages]] = 0, "No Usage", IF(tbl_Customers[[#This Row],[number_vmail_messages]] &lt;= 20, "Low Usage", IF(tbl_Customers[[#This Row],[number_vmail_messages]] &lt;= 40, "Medium Usgae", "High Usage")))</f>
        <v>No Usage</v>
      </c>
      <c r="AD1913" t="str">
        <f>IF(tbl_Customers[[#This Row],[total_day_minutes]]&lt;=150,"Low Usage", IF(tbl_Customers[[#This Row],[total_day_minutes]]&lt;=200,"Medium Usage", IF(tbl_Customers[[#This Row],[total_day_minutes]]&lt;=250,"High Usage","Very High Usage")))</f>
        <v>Low Usage</v>
      </c>
      <c r="AE1913" t="str">
        <f>IF(tbl_Customers[[#This Row],[total_intl_calls]]&lt;=5,"Low Calls", IF(tbl_Customers[[#This Row],[total_intl_calls]]&lt;=10, "Medium Calls", "High Calls"))</f>
        <v>Medium Calls</v>
      </c>
      <c r="AF19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3" s="36" t="str">
        <f>IF(tbl_Customers[[#This Row],[Churn_Risk_Score]]&gt;=10,"High Risk", IF(tbl_Customers[[#This Row],[Churn_Risk_Score]]&gt;=5,"Medium Risk","Low Risk"))</f>
        <v>Low Risk</v>
      </c>
    </row>
    <row r="1914" spans="1:33" x14ac:dyDescent="0.35">
      <c r="A1914">
        <v>1913</v>
      </c>
      <c r="B1914" t="s">
        <v>41</v>
      </c>
      <c r="C1914">
        <v>80</v>
      </c>
      <c r="D1914" t="s">
        <v>21</v>
      </c>
      <c r="E1914" t="s">
        <v>22</v>
      </c>
      <c r="F1914" t="s">
        <v>22</v>
      </c>
      <c r="G1914">
        <v>0</v>
      </c>
      <c r="H1914">
        <v>194.8</v>
      </c>
      <c r="I1914">
        <v>116</v>
      </c>
      <c r="J1914">
        <v>33.119999999999997</v>
      </c>
      <c r="K1914">
        <v>209.9</v>
      </c>
      <c r="L1914">
        <v>93</v>
      </c>
      <c r="M1914">
        <v>17.84</v>
      </c>
      <c r="N1914">
        <v>194.1</v>
      </c>
      <c r="O1914">
        <v>100</v>
      </c>
      <c r="P1914">
        <v>8.73</v>
      </c>
      <c r="Q1914">
        <v>12.8</v>
      </c>
      <c r="R1914">
        <v>3</v>
      </c>
      <c r="S1914">
        <v>3.46</v>
      </c>
      <c r="T1914">
        <v>0</v>
      </c>
      <c r="U1914" t="s">
        <v>22</v>
      </c>
      <c r="V1914">
        <f>IF(tbl_Customers[[#This Row],[churn]] = "yes", 1, 0)</f>
        <v>0</v>
      </c>
      <c r="W1914" t="str">
        <f>IF(tbl_Customers[[#This Row],[number_customer_service_calls]] &lt;= 1, "0-1 Calls", IF(tbl_Customers[[#This Row],[number_customer_service_calls]] &lt;= 3, "2-3 Calls", IF(tbl_Customers[[#This Row],[number_customer_service_calls]] &lt;=5, "4-5 Calls", "6+ Calls")))</f>
        <v>0-1 Calls</v>
      </c>
      <c r="X1914" t="str">
        <f>IF(tbl_Customers[[#This Row],[account_length]] &lt;= 50, "0-50", IF(tbl_Customers[[#This Row],[account_length]] &lt;=100, "51-100", IF(tbl_Customers[[#This Row],[account_length]] &lt;= 150, "101-150", "151+")))</f>
        <v>51-100</v>
      </c>
      <c r="Y1914" t="str">
        <f>IF(tbl_Customers[[#This Row],[total_intl_charge]] &lt;= 3, "Low Charges", "High Charges")</f>
        <v>High Charges</v>
      </c>
      <c r="Z1914" t="str">
        <f>IF(tbl_Customers[[#This Row],[total_eve_calls]]&lt;=80,"Low Calls",
IF(tbl_Customers[[#This Row],[total_eve_calls]]&lt;=120,"Medium Calls","High Calls"))</f>
        <v>Medium Calls</v>
      </c>
      <c r="AA1914" t="str">
        <f>IF(tbl_Customers[[#This Row],[total_eve_charge]]&lt;=15,"Low Charges",
IF(tbl_Customers[[#This Row],[total_eve_charge]]&lt;=20,"Medium Charges","High Charges"))</f>
        <v>Medium Charges</v>
      </c>
      <c r="AB19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4" t="str">
        <f>IF(tbl_Customers[[#This Row],[number_vmail_messages]] = 0, "No Usage", IF(tbl_Customers[[#This Row],[number_vmail_messages]] &lt;= 20, "Low Usage", IF(tbl_Customers[[#This Row],[number_vmail_messages]] &lt;= 40, "Medium Usgae", "High Usage")))</f>
        <v>No Usage</v>
      </c>
      <c r="AD1914" t="str">
        <f>IF(tbl_Customers[[#This Row],[total_day_minutes]]&lt;=150,"Low Usage", IF(tbl_Customers[[#This Row],[total_day_minutes]]&lt;=200,"Medium Usage", IF(tbl_Customers[[#This Row],[total_day_minutes]]&lt;=250,"High Usage","Very High Usage")))</f>
        <v>Medium Usage</v>
      </c>
      <c r="AE1914" t="str">
        <f>IF(tbl_Customers[[#This Row],[total_intl_calls]]&lt;=5,"Low Calls", IF(tbl_Customers[[#This Row],[total_intl_calls]]&lt;=10, "Medium Calls", "High Calls"))</f>
        <v>Low Calls</v>
      </c>
      <c r="AF19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4" s="36" t="str">
        <f>IF(tbl_Customers[[#This Row],[Churn_Risk_Score]]&gt;=10,"High Risk", IF(tbl_Customers[[#This Row],[Churn_Risk_Score]]&gt;=5,"Medium Risk","Low Risk"))</f>
        <v>Low Risk</v>
      </c>
    </row>
    <row r="1915" spans="1:33" x14ac:dyDescent="0.35">
      <c r="A1915">
        <v>1914</v>
      </c>
      <c r="B1915" t="s">
        <v>74</v>
      </c>
      <c r="C1915">
        <v>152</v>
      </c>
      <c r="D1915" t="s">
        <v>25</v>
      </c>
      <c r="E1915" t="s">
        <v>22</v>
      </c>
      <c r="F1915" t="s">
        <v>23</v>
      </c>
      <c r="G1915">
        <v>20</v>
      </c>
      <c r="H1915">
        <v>239.1</v>
      </c>
      <c r="I1915">
        <v>105</v>
      </c>
      <c r="J1915">
        <v>40.65</v>
      </c>
      <c r="K1915">
        <v>209.1</v>
      </c>
      <c r="L1915">
        <v>111</v>
      </c>
      <c r="M1915">
        <v>17.77</v>
      </c>
      <c r="N1915">
        <v>268.2</v>
      </c>
      <c r="O1915">
        <v>130</v>
      </c>
      <c r="P1915">
        <v>12.07</v>
      </c>
      <c r="Q1915">
        <v>13.3</v>
      </c>
      <c r="R1915">
        <v>3</v>
      </c>
      <c r="S1915">
        <v>3.59</v>
      </c>
      <c r="T1915">
        <v>5</v>
      </c>
      <c r="U1915" t="s">
        <v>22</v>
      </c>
      <c r="V1915">
        <f>IF(tbl_Customers[[#This Row],[churn]] = "yes", 1, 0)</f>
        <v>0</v>
      </c>
      <c r="W1915" t="str">
        <f>IF(tbl_Customers[[#This Row],[number_customer_service_calls]] &lt;= 1, "0-1 Calls", IF(tbl_Customers[[#This Row],[number_customer_service_calls]] &lt;= 3, "2-3 Calls", IF(tbl_Customers[[#This Row],[number_customer_service_calls]] &lt;=5, "4-5 Calls", "6+ Calls")))</f>
        <v>4-5 Calls</v>
      </c>
      <c r="X1915" t="str">
        <f>IF(tbl_Customers[[#This Row],[account_length]] &lt;= 50, "0-50", IF(tbl_Customers[[#This Row],[account_length]] &lt;=100, "51-100", IF(tbl_Customers[[#This Row],[account_length]] &lt;= 150, "101-150", "151+")))</f>
        <v>151+</v>
      </c>
      <c r="Y1915" t="str">
        <f>IF(tbl_Customers[[#This Row],[total_intl_charge]] &lt;= 3, "Low Charges", "High Charges")</f>
        <v>High Charges</v>
      </c>
      <c r="Z1915" t="str">
        <f>IF(tbl_Customers[[#This Row],[total_eve_calls]]&lt;=80,"Low Calls",
IF(tbl_Customers[[#This Row],[total_eve_calls]]&lt;=120,"Medium Calls","High Calls"))</f>
        <v>Medium Calls</v>
      </c>
      <c r="AA1915" t="str">
        <f>IF(tbl_Customers[[#This Row],[total_eve_charge]]&lt;=15,"Low Charges",
IF(tbl_Customers[[#This Row],[total_eve_charge]]&lt;=20,"Medium Charges","High Charges"))</f>
        <v>Medium Charges</v>
      </c>
      <c r="AB19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5" t="str">
        <f>IF(tbl_Customers[[#This Row],[number_vmail_messages]] = 0, "No Usage", IF(tbl_Customers[[#This Row],[number_vmail_messages]] &lt;= 20, "Low Usage", IF(tbl_Customers[[#This Row],[number_vmail_messages]] &lt;= 40, "Medium Usgae", "High Usage")))</f>
        <v>Low Usage</v>
      </c>
      <c r="AD1915" t="str">
        <f>IF(tbl_Customers[[#This Row],[total_day_minutes]]&lt;=150,"Low Usage", IF(tbl_Customers[[#This Row],[total_day_minutes]]&lt;=200,"Medium Usage", IF(tbl_Customers[[#This Row],[total_day_minutes]]&lt;=250,"High Usage","Very High Usage")))</f>
        <v>High Usage</v>
      </c>
      <c r="AE1915" t="str">
        <f>IF(tbl_Customers[[#This Row],[total_intl_calls]]&lt;=5,"Low Calls", IF(tbl_Customers[[#This Row],[total_intl_calls]]&lt;=10, "Medium Calls", "High Calls"))</f>
        <v>Low Calls</v>
      </c>
      <c r="AF19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915" s="36" t="str">
        <f>IF(tbl_Customers[[#This Row],[Churn_Risk_Score]]&gt;=10,"High Risk", IF(tbl_Customers[[#This Row],[Churn_Risk_Score]]&gt;=5,"Medium Risk","Low Risk"))</f>
        <v>Medium Risk</v>
      </c>
    </row>
    <row r="1916" spans="1:33" x14ac:dyDescent="0.35">
      <c r="A1916">
        <v>1915</v>
      </c>
      <c r="B1916" t="s">
        <v>40</v>
      </c>
      <c r="C1916">
        <v>113</v>
      </c>
      <c r="D1916" t="s">
        <v>28</v>
      </c>
      <c r="E1916" t="s">
        <v>22</v>
      </c>
      <c r="F1916" t="s">
        <v>22</v>
      </c>
      <c r="G1916">
        <v>0</v>
      </c>
      <c r="H1916">
        <v>92.6</v>
      </c>
      <c r="I1916">
        <v>85</v>
      </c>
      <c r="J1916">
        <v>15.74</v>
      </c>
      <c r="K1916">
        <v>177.6</v>
      </c>
      <c r="L1916">
        <v>92</v>
      </c>
      <c r="M1916">
        <v>15.1</v>
      </c>
      <c r="N1916">
        <v>159.80000000000001</v>
      </c>
      <c r="O1916">
        <v>72</v>
      </c>
      <c r="P1916">
        <v>7.19</v>
      </c>
      <c r="Q1916">
        <v>14.4</v>
      </c>
      <c r="R1916">
        <v>4</v>
      </c>
      <c r="S1916">
        <v>3.89</v>
      </c>
      <c r="T1916">
        <v>3</v>
      </c>
      <c r="U1916" t="s">
        <v>22</v>
      </c>
      <c r="V1916">
        <f>IF(tbl_Customers[[#This Row],[churn]] = "yes", 1, 0)</f>
        <v>0</v>
      </c>
      <c r="W1916" t="str">
        <f>IF(tbl_Customers[[#This Row],[number_customer_service_calls]] &lt;= 1, "0-1 Calls", IF(tbl_Customers[[#This Row],[number_customer_service_calls]] &lt;= 3, "2-3 Calls", IF(tbl_Customers[[#This Row],[number_customer_service_calls]] &lt;=5, "4-5 Calls", "6+ Calls")))</f>
        <v>2-3 Calls</v>
      </c>
      <c r="X1916" t="str">
        <f>IF(tbl_Customers[[#This Row],[account_length]] &lt;= 50, "0-50", IF(tbl_Customers[[#This Row],[account_length]] &lt;=100, "51-100", IF(tbl_Customers[[#This Row],[account_length]] &lt;= 150, "101-150", "151+")))</f>
        <v>101-150</v>
      </c>
      <c r="Y1916" t="str">
        <f>IF(tbl_Customers[[#This Row],[total_intl_charge]] &lt;= 3, "Low Charges", "High Charges")</f>
        <v>High Charges</v>
      </c>
      <c r="Z1916" t="str">
        <f>IF(tbl_Customers[[#This Row],[total_eve_calls]]&lt;=80,"Low Calls",
IF(tbl_Customers[[#This Row],[total_eve_calls]]&lt;=120,"Medium Calls","High Calls"))</f>
        <v>Medium Calls</v>
      </c>
      <c r="AA1916" t="str">
        <f>IF(tbl_Customers[[#This Row],[total_eve_charge]]&lt;=15,"Low Charges",
IF(tbl_Customers[[#This Row],[total_eve_charge]]&lt;=20,"Medium Charges","High Charges"))</f>
        <v>Medium Charges</v>
      </c>
      <c r="AB19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6" t="str">
        <f>IF(tbl_Customers[[#This Row],[number_vmail_messages]] = 0, "No Usage", IF(tbl_Customers[[#This Row],[number_vmail_messages]] &lt;= 20, "Low Usage", IF(tbl_Customers[[#This Row],[number_vmail_messages]] &lt;= 40, "Medium Usgae", "High Usage")))</f>
        <v>No Usage</v>
      </c>
      <c r="AD1916" t="str">
        <f>IF(tbl_Customers[[#This Row],[total_day_minutes]]&lt;=150,"Low Usage", IF(tbl_Customers[[#This Row],[total_day_minutes]]&lt;=200,"Medium Usage", IF(tbl_Customers[[#This Row],[total_day_minutes]]&lt;=250,"High Usage","Very High Usage")))</f>
        <v>Low Usage</v>
      </c>
      <c r="AE1916" t="str">
        <f>IF(tbl_Customers[[#This Row],[total_intl_calls]]&lt;=5,"Low Calls", IF(tbl_Customers[[#This Row],[total_intl_calls]]&lt;=10, "Medium Calls", "High Calls"))</f>
        <v>Low Calls</v>
      </c>
      <c r="AF19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6" s="36" t="str">
        <f>IF(tbl_Customers[[#This Row],[Churn_Risk_Score]]&gt;=10,"High Risk", IF(tbl_Customers[[#This Row],[Churn_Risk_Score]]&gt;=5,"Medium Risk","Low Risk"))</f>
        <v>Low Risk</v>
      </c>
    </row>
    <row r="1917" spans="1:33" x14ac:dyDescent="0.35">
      <c r="A1917">
        <v>1916</v>
      </c>
      <c r="B1917" t="s">
        <v>64</v>
      </c>
      <c r="C1917">
        <v>75</v>
      </c>
      <c r="D1917" t="s">
        <v>28</v>
      </c>
      <c r="E1917" t="s">
        <v>22</v>
      </c>
      <c r="F1917" t="s">
        <v>22</v>
      </c>
      <c r="G1917">
        <v>0</v>
      </c>
      <c r="H1917">
        <v>209.4</v>
      </c>
      <c r="I1917">
        <v>133</v>
      </c>
      <c r="J1917">
        <v>35.6</v>
      </c>
      <c r="K1917">
        <v>211.5</v>
      </c>
      <c r="L1917">
        <v>121</v>
      </c>
      <c r="M1917">
        <v>17.98</v>
      </c>
      <c r="N1917">
        <v>291.2</v>
      </c>
      <c r="O1917">
        <v>123</v>
      </c>
      <c r="P1917">
        <v>13.1</v>
      </c>
      <c r="Q1917">
        <v>7.2</v>
      </c>
      <c r="R1917">
        <v>4</v>
      </c>
      <c r="S1917">
        <v>1.94</v>
      </c>
      <c r="T1917">
        <v>1</v>
      </c>
      <c r="U1917" t="s">
        <v>22</v>
      </c>
      <c r="V1917">
        <f>IF(tbl_Customers[[#This Row],[churn]] = "yes", 1, 0)</f>
        <v>0</v>
      </c>
      <c r="W1917" t="str">
        <f>IF(tbl_Customers[[#This Row],[number_customer_service_calls]] &lt;= 1, "0-1 Calls", IF(tbl_Customers[[#This Row],[number_customer_service_calls]] &lt;= 3, "2-3 Calls", IF(tbl_Customers[[#This Row],[number_customer_service_calls]] &lt;=5, "4-5 Calls", "6+ Calls")))</f>
        <v>0-1 Calls</v>
      </c>
      <c r="X1917" t="str">
        <f>IF(tbl_Customers[[#This Row],[account_length]] &lt;= 50, "0-50", IF(tbl_Customers[[#This Row],[account_length]] &lt;=100, "51-100", IF(tbl_Customers[[#This Row],[account_length]] &lt;= 150, "101-150", "151+")))</f>
        <v>51-100</v>
      </c>
      <c r="Y1917" t="str">
        <f>IF(tbl_Customers[[#This Row],[total_intl_charge]] &lt;= 3, "Low Charges", "High Charges")</f>
        <v>Low Charges</v>
      </c>
      <c r="Z1917" t="str">
        <f>IF(tbl_Customers[[#This Row],[total_eve_calls]]&lt;=80,"Low Calls",
IF(tbl_Customers[[#This Row],[total_eve_calls]]&lt;=120,"Medium Calls","High Calls"))</f>
        <v>High Calls</v>
      </c>
      <c r="AA1917" t="str">
        <f>IF(tbl_Customers[[#This Row],[total_eve_charge]]&lt;=15,"Low Charges",
IF(tbl_Customers[[#This Row],[total_eve_charge]]&lt;=20,"Medium Charges","High Charges"))</f>
        <v>Medium Charges</v>
      </c>
      <c r="AB19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7" t="str">
        <f>IF(tbl_Customers[[#This Row],[number_vmail_messages]] = 0, "No Usage", IF(tbl_Customers[[#This Row],[number_vmail_messages]] &lt;= 20, "Low Usage", IF(tbl_Customers[[#This Row],[number_vmail_messages]] &lt;= 40, "Medium Usgae", "High Usage")))</f>
        <v>No Usage</v>
      </c>
      <c r="AD1917" t="str">
        <f>IF(tbl_Customers[[#This Row],[total_day_minutes]]&lt;=150,"Low Usage", IF(tbl_Customers[[#This Row],[total_day_minutes]]&lt;=200,"Medium Usage", IF(tbl_Customers[[#This Row],[total_day_minutes]]&lt;=250,"High Usage","Very High Usage")))</f>
        <v>High Usage</v>
      </c>
      <c r="AE1917" t="str">
        <f>IF(tbl_Customers[[#This Row],[total_intl_calls]]&lt;=5,"Low Calls", IF(tbl_Customers[[#This Row],[total_intl_calls]]&lt;=10, "Medium Calls", "High Calls"))</f>
        <v>Low Calls</v>
      </c>
      <c r="AF19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17" s="36" t="str">
        <f>IF(tbl_Customers[[#This Row],[Churn_Risk_Score]]&gt;=10,"High Risk", IF(tbl_Customers[[#This Row],[Churn_Risk_Score]]&gt;=5,"Medium Risk","Low Risk"))</f>
        <v>Low Risk</v>
      </c>
    </row>
    <row r="1918" spans="1:33" x14ac:dyDescent="0.35">
      <c r="A1918">
        <v>1917</v>
      </c>
      <c r="B1918" t="s">
        <v>20</v>
      </c>
      <c r="C1918">
        <v>80</v>
      </c>
      <c r="D1918" t="s">
        <v>21</v>
      </c>
      <c r="E1918" t="s">
        <v>22</v>
      </c>
      <c r="F1918" t="s">
        <v>22</v>
      </c>
      <c r="G1918">
        <v>0</v>
      </c>
      <c r="H1918">
        <v>197.6</v>
      </c>
      <c r="I1918">
        <v>83</v>
      </c>
      <c r="J1918">
        <v>33.590000000000003</v>
      </c>
      <c r="K1918">
        <v>164.5</v>
      </c>
      <c r="L1918">
        <v>86</v>
      </c>
      <c r="M1918">
        <v>13.98</v>
      </c>
      <c r="N1918">
        <v>94</v>
      </c>
      <c r="O1918">
        <v>98</v>
      </c>
      <c r="P1918">
        <v>4.2300000000000004</v>
      </c>
      <c r="Q1918">
        <v>6.4</v>
      </c>
      <c r="R1918">
        <v>6</v>
      </c>
      <c r="S1918">
        <v>1.73</v>
      </c>
      <c r="T1918">
        <v>1</v>
      </c>
      <c r="U1918" t="s">
        <v>22</v>
      </c>
      <c r="V1918">
        <f>IF(tbl_Customers[[#This Row],[churn]] = "yes", 1, 0)</f>
        <v>0</v>
      </c>
      <c r="W1918" t="str">
        <f>IF(tbl_Customers[[#This Row],[number_customer_service_calls]] &lt;= 1, "0-1 Calls", IF(tbl_Customers[[#This Row],[number_customer_service_calls]] &lt;= 3, "2-3 Calls", IF(tbl_Customers[[#This Row],[number_customer_service_calls]] &lt;=5, "4-5 Calls", "6+ Calls")))</f>
        <v>0-1 Calls</v>
      </c>
      <c r="X1918" t="str">
        <f>IF(tbl_Customers[[#This Row],[account_length]] &lt;= 50, "0-50", IF(tbl_Customers[[#This Row],[account_length]] &lt;=100, "51-100", IF(tbl_Customers[[#This Row],[account_length]] &lt;= 150, "101-150", "151+")))</f>
        <v>51-100</v>
      </c>
      <c r="Y1918" t="str">
        <f>IF(tbl_Customers[[#This Row],[total_intl_charge]] &lt;= 3, "Low Charges", "High Charges")</f>
        <v>Low Charges</v>
      </c>
      <c r="Z1918" t="str">
        <f>IF(tbl_Customers[[#This Row],[total_eve_calls]]&lt;=80,"Low Calls",
IF(tbl_Customers[[#This Row],[total_eve_calls]]&lt;=120,"Medium Calls","High Calls"))</f>
        <v>Medium Calls</v>
      </c>
      <c r="AA1918" t="str">
        <f>IF(tbl_Customers[[#This Row],[total_eve_charge]]&lt;=15,"Low Charges",
IF(tbl_Customers[[#This Row],[total_eve_charge]]&lt;=20,"Medium Charges","High Charges"))</f>
        <v>Low Charges</v>
      </c>
      <c r="AB19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8" t="str">
        <f>IF(tbl_Customers[[#This Row],[number_vmail_messages]] = 0, "No Usage", IF(tbl_Customers[[#This Row],[number_vmail_messages]] &lt;= 20, "Low Usage", IF(tbl_Customers[[#This Row],[number_vmail_messages]] &lt;= 40, "Medium Usgae", "High Usage")))</f>
        <v>No Usage</v>
      </c>
      <c r="AD1918" t="str">
        <f>IF(tbl_Customers[[#This Row],[total_day_minutes]]&lt;=150,"Low Usage", IF(tbl_Customers[[#This Row],[total_day_minutes]]&lt;=200,"Medium Usage", IF(tbl_Customers[[#This Row],[total_day_minutes]]&lt;=250,"High Usage","Very High Usage")))</f>
        <v>Medium Usage</v>
      </c>
      <c r="AE1918" t="str">
        <f>IF(tbl_Customers[[#This Row],[total_intl_calls]]&lt;=5,"Low Calls", IF(tbl_Customers[[#This Row],[total_intl_calls]]&lt;=10, "Medium Calls", "High Calls"))</f>
        <v>Medium Calls</v>
      </c>
      <c r="AF19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18" s="36" t="str">
        <f>IF(tbl_Customers[[#This Row],[Churn_Risk_Score]]&gt;=10,"High Risk", IF(tbl_Customers[[#This Row],[Churn_Risk_Score]]&gt;=5,"Medium Risk","Low Risk"))</f>
        <v>Low Risk</v>
      </c>
    </row>
    <row r="1919" spans="1:33" x14ac:dyDescent="0.35">
      <c r="A1919">
        <v>1918</v>
      </c>
      <c r="B1919" t="s">
        <v>33</v>
      </c>
      <c r="C1919">
        <v>63</v>
      </c>
      <c r="D1919" t="s">
        <v>21</v>
      </c>
      <c r="E1919" t="s">
        <v>23</v>
      </c>
      <c r="F1919" t="s">
        <v>22</v>
      </c>
      <c r="G1919">
        <v>0</v>
      </c>
      <c r="H1919">
        <v>62.9</v>
      </c>
      <c r="I1919">
        <v>112</v>
      </c>
      <c r="J1919">
        <v>10.69</v>
      </c>
      <c r="K1919">
        <v>202.9</v>
      </c>
      <c r="L1919">
        <v>111</v>
      </c>
      <c r="M1919">
        <v>17.25</v>
      </c>
      <c r="N1919">
        <v>259</v>
      </c>
      <c r="O1919">
        <v>58</v>
      </c>
      <c r="P1919">
        <v>11.66</v>
      </c>
      <c r="Q1919">
        <v>8.9</v>
      </c>
      <c r="R1919">
        <v>8</v>
      </c>
      <c r="S1919">
        <v>2.4</v>
      </c>
      <c r="T1919">
        <v>1</v>
      </c>
      <c r="U1919" t="s">
        <v>22</v>
      </c>
      <c r="V1919">
        <f>IF(tbl_Customers[[#This Row],[churn]] = "yes", 1, 0)</f>
        <v>0</v>
      </c>
      <c r="W1919" t="str">
        <f>IF(tbl_Customers[[#This Row],[number_customer_service_calls]] &lt;= 1, "0-1 Calls", IF(tbl_Customers[[#This Row],[number_customer_service_calls]] &lt;= 3, "2-3 Calls", IF(tbl_Customers[[#This Row],[number_customer_service_calls]] &lt;=5, "4-5 Calls", "6+ Calls")))</f>
        <v>0-1 Calls</v>
      </c>
      <c r="X1919" t="str">
        <f>IF(tbl_Customers[[#This Row],[account_length]] &lt;= 50, "0-50", IF(tbl_Customers[[#This Row],[account_length]] &lt;=100, "51-100", IF(tbl_Customers[[#This Row],[account_length]] &lt;= 150, "101-150", "151+")))</f>
        <v>51-100</v>
      </c>
      <c r="Y1919" t="str">
        <f>IF(tbl_Customers[[#This Row],[total_intl_charge]] &lt;= 3, "Low Charges", "High Charges")</f>
        <v>Low Charges</v>
      </c>
      <c r="Z1919" t="str">
        <f>IF(tbl_Customers[[#This Row],[total_eve_calls]]&lt;=80,"Low Calls",
IF(tbl_Customers[[#This Row],[total_eve_calls]]&lt;=120,"Medium Calls","High Calls"))</f>
        <v>Medium Calls</v>
      </c>
      <c r="AA1919" t="str">
        <f>IF(tbl_Customers[[#This Row],[total_eve_charge]]&lt;=15,"Low Charges",
IF(tbl_Customers[[#This Row],[total_eve_charge]]&lt;=20,"Medium Charges","High Charges"))</f>
        <v>Medium Charges</v>
      </c>
      <c r="AB19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9" t="str">
        <f>IF(tbl_Customers[[#This Row],[number_vmail_messages]] = 0, "No Usage", IF(tbl_Customers[[#This Row],[number_vmail_messages]] &lt;= 20, "Low Usage", IF(tbl_Customers[[#This Row],[number_vmail_messages]] &lt;= 40, "Medium Usgae", "High Usage")))</f>
        <v>No Usage</v>
      </c>
      <c r="AD1919" t="str">
        <f>IF(tbl_Customers[[#This Row],[total_day_minutes]]&lt;=150,"Low Usage", IF(tbl_Customers[[#This Row],[total_day_minutes]]&lt;=200,"Medium Usage", IF(tbl_Customers[[#This Row],[total_day_minutes]]&lt;=250,"High Usage","Very High Usage")))</f>
        <v>Low Usage</v>
      </c>
      <c r="AE1919" t="str">
        <f>IF(tbl_Customers[[#This Row],[total_intl_calls]]&lt;=5,"Low Calls", IF(tbl_Customers[[#This Row],[total_intl_calls]]&lt;=10, "Medium Calls", "High Calls"))</f>
        <v>Medium Calls</v>
      </c>
      <c r="AF19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9" s="36" t="str">
        <f>IF(tbl_Customers[[#This Row],[Churn_Risk_Score]]&gt;=10,"High Risk", IF(tbl_Customers[[#This Row],[Churn_Risk_Score]]&gt;=5,"Medium Risk","Low Risk"))</f>
        <v>Low Risk</v>
      </c>
    </row>
    <row r="1920" spans="1:33" x14ac:dyDescent="0.35">
      <c r="A1920">
        <v>1919</v>
      </c>
      <c r="B1920" t="s">
        <v>40</v>
      </c>
      <c r="C1920">
        <v>97</v>
      </c>
      <c r="D1920" t="s">
        <v>21</v>
      </c>
      <c r="E1920" t="s">
        <v>22</v>
      </c>
      <c r="F1920" t="s">
        <v>23</v>
      </c>
      <c r="G1920">
        <v>28</v>
      </c>
      <c r="H1920">
        <v>202.3</v>
      </c>
      <c r="I1920">
        <v>97</v>
      </c>
      <c r="J1920">
        <v>34.39</v>
      </c>
      <c r="K1920">
        <v>69.2</v>
      </c>
      <c r="L1920">
        <v>84</v>
      </c>
      <c r="M1920">
        <v>5.88</v>
      </c>
      <c r="N1920">
        <v>257.60000000000002</v>
      </c>
      <c r="O1920">
        <v>64</v>
      </c>
      <c r="P1920">
        <v>11.59</v>
      </c>
      <c r="Q1920">
        <v>6.7</v>
      </c>
      <c r="R1920">
        <v>3</v>
      </c>
      <c r="S1920">
        <v>1.81</v>
      </c>
      <c r="T1920">
        <v>1</v>
      </c>
      <c r="U1920" t="s">
        <v>22</v>
      </c>
      <c r="V1920">
        <f>IF(tbl_Customers[[#This Row],[churn]] = "yes", 1, 0)</f>
        <v>0</v>
      </c>
      <c r="W1920" t="str">
        <f>IF(tbl_Customers[[#This Row],[number_customer_service_calls]] &lt;= 1, "0-1 Calls", IF(tbl_Customers[[#This Row],[number_customer_service_calls]] &lt;= 3, "2-3 Calls", IF(tbl_Customers[[#This Row],[number_customer_service_calls]] &lt;=5, "4-5 Calls", "6+ Calls")))</f>
        <v>0-1 Calls</v>
      </c>
      <c r="X1920" t="str">
        <f>IF(tbl_Customers[[#This Row],[account_length]] &lt;= 50, "0-50", IF(tbl_Customers[[#This Row],[account_length]] &lt;=100, "51-100", IF(tbl_Customers[[#This Row],[account_length]] &lt;= 150, "101-150", "151+")))</f>
        <v>51-100</v>
      </c>
      <c r="Y1920" t="str">
        <f>IF(tbl_Customers[[#This Row],[total_intl_charge]] &lt;= 3, "Low Charges", "High Charges")</f>
        <v>Low Charges</v>
      </c>
      <c r="Z1920" t="str">
        <f>IF(tbl_Customers[[#This Row],[total_eve_calls]]&lt;=80,"Low Calls",
IF(tbl_Customers[[#This Row],[total_eve_calls]]&lt;=120,"Medium Calls","High Calls"))</f>
        <v>Medium Calls</v>
      </c>
      <c r="AA1920" t="str">
        <f>IF(tbl_Customers[[#This Row],[total_eve_charge]]&lt;=15,"Low Charges",
IF(tbl_Customers[[#This Row],[total_eve_charge]]&lt;=20,"Medium Charges","High Charges"))</f>
        <v>Low Charges</v>
      </c>
      <c r="AB19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0" t="str">
        <f>IF(tbl_Customers[[#This Row],[number_vmail_messages]] = 0, "No Usage", IF(tbl_Customers[[#This Row],[number_vmail_messages]] &lt;= 20, "Low Usage", IF(tbl_Customers[[#This Row],[number_vmail_messages]] &lt;= 40, "Medium Usgae", "High Usage")))</f>
        <v>Medium Usgae</v>
      </c>
      <c r="AD1920" t="str">
        <f>IF(tbl_Customers[[#This Row],[total_day_minutes]]&lt;=150,"Low Usage", IF(tbl_Customers[[#This Row],[total_day_minutes]]&lt;=200,"Medium Usage", IF(tbl_Customers[[#This Row],[total_day_minutes]]&lt;=250,"High Usage","Very High Usage")))</f>
        <v>High Usage</v>
      </c>
      <c r="AE1920" t="str">
        <f>IF(tbl_Customers[[#This Row],[total_intl_calls]]&lt;=5,"Low Calls", IF(tbl_Customers[[#This Row],[total_intl_calls]]&lt;=10, "Medium Calls", "High Calls"))</f>
        <v>Low Calls</v>
      </c>
      <c r="AF19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20" s="36" t="str">
        <f>IF(tbl_Customers[[#This Row],[Churn_Risk_Score]]&gt;=10,"High Risk", IF(tbl_Customers[[#This Row],[Churn_Risk_Score]]&gt;=5,"Medium Risk","Low Risk"))</f>
        <v>Low Risk</v>
      </c>
    </row>
    <row r="1921" spans="1:33" x14ac:dyDescent="0.35">
      <c r="A1921">
        <v>1920</v>
      </c>
      <c r="B1921" t="s">
        <v>49</v>
      </c>
      <c r="C1921">
        <v>166</v>
      </c>
      <c r="D1921" t="s">
        <v>21</v>
      </c>
      <c r="E1921" t="s">
        <v>22</v>
      </c>
      <c r="F1921" t="s">
        <v>22</v>
      </c>
      <c r="G1921">
        <v>0</v>
      </c>
      <c r="H1921">
        <v>136.1</v>
      </c>
      <c r="I1921">
        <v>116</v>
      </c>
      <c r="J1921">
        <v>23.14</v>
      </c>
      <c r="K1921">
        <v>181.4</v>
      </c>
      <c r="L1921">
        <v>93</v>
      </c>
      <c r="M1921">
        <v>15.42</v>
      </c>
      <c r="N1921">
        <v>131.4</v>
      </c>
      <c r="O1921">
        <v>108</v>
      </c>
      <c r="P1921">
        <v>5.91</v>
      </c>
      <c r="Q1921">
        <v>11.3</v>
      </c>
      <c r="R1921">
        <v>4</v>
      </c>
      <c r="S1921">
        <v>3.05</v>
      </c>
      <c r="T1921">
        <v>0</v>
      </c>
      <c r="U1921" t="s">
        <v>22</v>
      </c>
      <c r="V1921">
        <f>IF(tbl_Customers[[#This Row],[churn]] = "yes", 1, 0)</f>
        <v>0</v>
      </c>
      <c r="W1921" t="str">
        <f>IF(tbl_Customers[[#This Row],[number_customer_service_calls]] &lt;= 1, "0-1 Calls", IF(tbl_Customers[[#This Row],[number_customer_service_calls]] &lt;= 3, "2-3 Calls", IF(tbl_Customers[[#This Row],[number_customer_service_calls]] &lt;=5, "4-5 Calls", "6+ Calls")))</f>
        <v>0-1 Calls</v>
      </c>
      <c r="X1921" t="str">
        <f>IF(tbl_Customers[[#This Row],[account_length]] &lt;= 50, "0-50", IF(tbl_Customers[[#This Row],[account_length]] &lt;=100, "51-100", IF(tbl_Customers[[#This Row],[account_length]] &lt;= 150, "101-150", "151+")))</f>
        <v>151+</v>
      </c>
      <c r="Y1921" t="str">
        <f>IF(tbl_Customers[[#This Row],[total_intl_charge]] &lt;= 3, "Low Charges", "High Charges")</f>
        <v>High Charges</v>
      </c>
      <c r="Z1921" t="str">
        <f>IF(tbl_Customers[[#This Row],[total_eve_calls]]&lt;=80,"Low Calls",
IF(tbl_Customers[[#This Row],[total_eve_calls]]&lt;=120,"Medium Calls","High Calls"))</f>
        <v>Medium Calls</v>
      </c>
      <c r="AA1921" t="str">
        <f>IF(tbl_Customers[[#This Row],[total_eve_charge]]&lt;=15,"Low Charges",
IF(tbl_Customers[[#This Row],[total_eve_charge]]&lt;=20,"Medium Charges","High Charges"))</f>
        <v>Medium Charges</v>
      </c>
      <c r="AB19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1" t="str">
        <f>IF(tbl_Customers[[#This Row],[number_vmail_messages]] = 0, "No Usage", IF(tbl_Customers[[#This Row],[number_vmail_messages]] &lt;= 20, "Low Usage", IF(tbl_Customers[[#This Row],[number_vmail_messages]] &lt;= 40, "Medium Usgae", "High Usage")))</f>
        <v>No Usage</v>
      </c>
      <c r="AD1921" t="str">
        <f>IF(tbl_Customers[[#This Row],[total_day_minutes]]&lt;=150,"Low Usage", IF(tbl_Customers[[#This Row],[total_day_minutes]]&lt;=200,"Medium Usage", IF(tbl_Customers[[#This Row],[total_day_minutes]]&lt;=250,"High Usage","Very High Usage")))</f>
        <v>Low Usage</v>
      </c>
      <c r="AE1921" t="str">
        <f>IF(tbl_Customers[[#This Row],[total_intl_calls]]&lt;=5,"Low Calls", IF(tbl_Customers[[#This Row],[total_intl_calls]]&lt;=10, "Medium Calls", "High Calls"))</f>
        <v>Low Calls</v>
      </c>
      <c r="AF19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21" s="36" t="str">
        <f>IF(tbl_Customers[[#This Row],[Churn_Risk_Score]]&gt;=10,"High Risk", IF(tbl_Customers[[#This Row],[Churn_Risk_Score]]&gt;=5,"Medium Risk","Low Risk"))</f>
        <v>Low Risk</v>
      </c>
    </row>
    <row r="1922" spans="1:33" x14ac:dyDescent="0.35">
      <c r="A1922">
        <v>1921</v>
      </c>
      <c r="B1922" t="s">
        <v>44</v>
      </c>
      <c r="C1922">
        <v>94</v>
      </c>
      <c r="D1922" t="s">
        <v>25</v>
      </c>
      <c r="E1922" t="s">
        <v>22</v>
      </c>
      <c r="F1922" t="s">
        <v>22</v>
      </c>
      <c r="G1922">
        <v>0</v>
      </c>
      <c r="H1922">
        <v>207</v>
      </c>
      <c r="I1922">
        <v>109</v>
      </c>
      <c r="J1922">
        <v>35.19</v>
      </c>
      <c r="K1922">
        <v>167.4</v>
      </c>
      <c r="L1922">
        <v>80</v>
      </c>
      <c r="M1922">
        <v>14.23</v>
      </c>
      <c r="N1922">
        <v>238.2</v>
      </c>
      <c r="O1922">
        <v>117</v>
      </c>
      <c r="P1922">
        <v>10.72</v>
      </c>
      <c r="Q1922">
        <v>2.6</v>
      </c>
      <c r="R1922">
        <v>6</v>
      </c>
      <c r="S1922">
        <v>0.7</v>
      </c>
      <c r="T1922">
        <v>1</v>
      </c>
      <c r="U1922" t="s">
        <v>22</v>
      </c>
      <c r="V1922">
        <f>IF(tbl_Customers[[#This Row],[churn]] = "yes", 1, 0)</f>
        <v>0</v>
      </c>
      <c r="W1922" t="str">
        <f>IF(tbl_Customers[[#This Row],[number_customer_service_calls]] &lt;= 1, "0-1 Calls", IF(tbl_Customers[[#This Row],[number_customer_service_calls]] &lt;= 3, "2-3 Calls", IF(tbl_Customers[[#This Row],[number_customer_service_calls]] &lt;=5, "4-5 Calls", "6+ Calls")))</f>
        <v>0-1 Calls</v>
      </c>
      <c r="X1922" t="str">
        <f>IF(tbl_Customers[[#This Row],[account_length]] &lt;= 50, "0-50", IF(tbl_Customers[[#This Row],[account_length]] &lt;=100, "51-100", IF(tbl_Customers[[#This Row],[account_length]] &lt;= 150, "101-150", "151+")))</f>
        <v>51-100</v>
      </c>
      <c r="Y1922" t="str">
        <f>IF(tbl_Customers[[#This Row],[total_intl_charge]] &lt;= 3, "Low Charges", "High Charges")</f>
        <v>Low Charges</v>
      </c>
      <c r="Z1922" t="str">
        <f>IF(tbl_Customers[[#This Row],[total_eve_calls]]&lt;=80,"Low Calls",
IF(tbl_Customers[[#This Row],[total_eve_calls]]&lt;=120,"Medium Calls","High Calls"))</f>
        <v>Low Calls</v>
      </c>
      <c r="AA1922" t="str">
        <f>IF(tbl_Customers[[#This Row],[total_eve_charge]]&lt;=15,"Low Charges",
IF(tbl_Customers[[#This Row],[total_eve_charge]]&lt;=20,"Medium Charges","High Charges"))</f>
        <v>Low Charges</v>
      </c>
      <c r="AB19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2" t="str">
        <f>IF(tbl_Customers[[#This Row],[number_vmail_messages]] = 0, "No Usage", IF(tbl_Customers[[#This Row],[number_vmail_messages]] &lt;= 20, "Low Usage", IF(tbl_Customers[[#This Row],[number_vmail_messages]] &lt;= 40, "Medium Usgae", "High Usage")))</f>
        <v>No Usage</v>
      </c>
      <c r="AD1922" t="str">
        <f>IF(tbl_Customers[[#This Row],[total_day_minutes]]&lt;=150,"Low Usage", IF(tbl_Customers[[#This Row],[total_day_minutes]]&lt;=200,"Medium Usage", IF(tbl_Customers[[#This Row],[total_day_minutes]]&lt;=250,"High Usage","Very High Usage")))</f>
        <v>High Usage</v>
      </c>
      <c r="AE1922" t="str">
        <f>IF(tbl_Customers[[#This Row],[total_intl_calls]]&lt;=5,"Low Calls", IF(tbl_Customers[[#This Row],[total_intl_calls]]&lt;=10, "Medium Calls", "High Calls"))</f>
        <v>Medium Calls</v>
      </c>
      <c r="AF19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22" s="36" t="str">
        <f>IF(tbl_Customers[[#This Row],[Churn_Risk_Score]]&gt;=10,"High Risk", IF(tbl_Customers[[#This Row],[Churn_Risk_Score]]&gt;=5,"Medium Risk","Low Risk"))</f>
        <v>Low Risk</v>
      </c>
    </row>
    <row r="1923" spans="1:33" x14ac:dyDescent="0.35">
      <c r="A1923">
        <v>1922</v>
      </c>
      <c r="B1923" t="s">
        <v>40</v>
      </c>
      <c r="C1923">
        <v>85</v>
      </c>
      <c r="D1923" t="s">
        <v>25</v>
      </c>
      <c r="E1923" t="s">
        <v>22</v>
      </c>
      <c r="F1923" t="s">
        <v>23</v>
      </c>
      <c r="G1923">
        <v>33</v>
      </c>
      <c r="H1923">
        <v>207.9</v>
      </c>
      <c r="I1923">
        <v>95</v>
      </c>
      <c r="J1923">
        <v>35.340000000000003</v>
      </c>
      <c r="K1923">
        <v>233.5</v>
      </c>
      <c r="L1923">
        <v>88</v>
      </c>
      <c r="M1923">
        <v>19.850000000000001</v>
      </c>
      <c r="N1923">
        <v>221.3</v>
      </c>
      <c r="O1923">
        <v>92</v>
      </c>
      <c r="P1923">
        <v>9.9600000000000009</v>
      </c>
      <c r="Q1923">
        <v>13.5</v>
      </c>
      <c r="R1923">
        <v>3</v>
      </c>
      <c r="S1923">
        <v>3.65</v>
      </c>
      <c r="T1923">
        <v>1</v>
      </c>
      <c r="U1923" t="s">
        <v>22</v>
      </c>
      <c r="V1923">
        <f>IF(tbl_Customers[[#This Row],[churn]] = "yes", 1, 0)</f>
        <v>0</v>
      </c>
      <c r="W1923" t="str">
        <f>IF(tbl_Customers[[#This Row],[number_customer_service_calls]] &lt;= 1, "0-1 Calls", IF(tbl_Customers[[#This Row],[number_customer_service_calls]] &lt;= 3, "2-3 Calls", IF(tbl_Customers[[#This Row],[number_customer_service_calls]] &lt;=5, "4-5 Calls", "6+ Calls")))</f>
        <v>0-1 Calls</v>
      </c>
      <c r="X1923" t="str">
        <f>IF(tbl_Customers[[#This Row],[account_length]] &lt;= 50, "0-50", IF(tbl_Customers[[#This Row],[account_length]] &lt;=100, "51-100", IF(tbl_Customers[[#This Row],[account_length]] &lt;= 150, "101-150", "151+")))</f>
        <v>51-100</v>
      </c>
      <c r="Y1923" t="str">
        <f>IF(tbl_Customers[[#This Row],[total_intl_charge]] &lt;= 3, "Low Charges", "High Charges")</f>
        <v>High Charges</v>
      </c>
      <c r="Z1923" t="str">
        <f>IF(tbl_Customers[[#This Row],[total_eve_calls]]&lt;=80,"Low Calls",
IF(tbl_Customers[[#This Row],[total_eve_calls]]&lt;=120,"Medium Calls","High Calls"))</f>
        <v>Medium Calls</v>
      </c>
      <c r="AA1923" t="str">
        <f>IF(tbl_Customers[[#This Row],[total_eve_charge]]&lt;=15,"Low Charges",
IF(tbl_Customers[[#This Row],[total_eve_charge]]&lt;=20,"Medium Charges","High Charges"))</f>
        <v>Medium Charges</v>
      </c>
      <c r="AB19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3" t="str">
        <f>IF(tbl_Customers[[#This Row],[number_vmail_messages]] = 0, "No Usage", IF(tbl_Customers[[#This Row],[number_vmail_messages]] &lt;= 20, "Low Usage", IF(tbl_Customers[[#This Row],[number_vmail_messages]] &lt;= 40, "Medium Usgae", "High Usage")))</f>
        <v>Medium Usgae</v>
      </c>
      <c r="AD1923" t="str">
        <f>IF(tbl_Customers[[#This Row],[total_day_minutes]]&lt;=150,"Low Usage", IF(tbl_Customers[[#This Row],[total_day_minutes]]&lt;=200,"Medium Usage", IF(tbl_Customers[[#This Row],[total_day_minutes]]&lt;=250,"High Usage","Very High Usage")))</f>
        <v>High Usage</v>
      </c>
      <c r="AE1923" t="str">
        <f>IF(tbl_Customers[[#This Row],[total_intl_calls]]&lt;=5,"Low Calls", IF(tbl_Customers[[#This Row],[total_intl_calls]]&lt;=10, "Medium Calls", "High Calls"))</f>
        <v>Low Calls</v>
      </c>
      <c r="AF19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23" s="36" t="str">
        <f>IF(tbl_Customers[[#This Row],[Churn_Risk_Score]]&gt;=10,"High Risk", IF(tbl_Customers[[#This Row],[Churn_Risk_Score]]&gt;=5,"Medium Risk","Low Risk"))</f>
        <v>Low Risk</v>
      </c>
    </row>
    <row r="1924" spans="1:33" x14ac:dyDescent="0.35">
      <c r="A1924">
        <v>1923</v>
      </c>
      <c r="B1924" t="s">
        <v>71</v>
      </c>
      <c r="C1924">
        <v>80</v>
      </c>
      <c r="D1924" t="s">
        <v>21</v>
      </c>
      <c r="E1924" t="s">
        <v>23</v>
      </c>
      <c r="F1924" t="s">
        <v>22</v>
      </c>
      <c r="G1924">
        <v>0</v>
      </c>
      <c r="H1924">
        <v>276.5</v>
      </c>
      <c r="I1924">
        <v>122</v>
      </c>
      <c r="J1924">
        <v>47.01</v>
      </c>
      <c r="K1924">
        <v>195.6</v>
      </c>
      <c r="L1924">
        <v>79</v>
      </c>
      <c r="M1924">
        <v>16.63</v>
      </c>
      <c r="N1924">
        <v>210.3</v>
      </c>
      <c r="O1924">
        <v>78</v>
      </c>
      <c r="P1924">
        <v>9.4600000000000009</v>
      </c>
      <c r="Q1924">
        <v>7.2</v>
      </c>
      <c r="R1924">
        <v>3</v>
      </c>
      <c r="S1924">
        <v>1.94</v>
      </c>
      <c r="T1924">
        <v>1</v>
      </c>
      <c r="U1924" t="s">
        <v>23</v>
      </c>
      <c r="V1924">
        <f>IF(tbl_Customers[[#This Row],[churn]] = "yes", 1, 0)</f>
        <v>1</v>
      </c>
      <c r="W1924" t="str">
        <f>IF(tbl_Customers[[#This Row],[number_customer_service_calls]] &lt;= 1, "0-1 Calls", IF(tbl_Customers[[#This Row],[number_customer_service_calls]] &lt;= 3, "2-3 Calls", IF(tbl_Customers[[#This Row],[number_customer_service_calls]] &lt;=5, "4-5 Calls", "6+ Calls")))</f>
        <v>0-1 Calls</v>
      </c>
      <c r="X1924" t="str">
        <f>IF(tbl_Customers[[#This Row],[account_length]] &lt;= 50, "0-50", IF(tbl_Customers[[#This Row],[account_length]] &lt;=100, "51-100", IF(tbl_Customers[[#This Row],[account_length]] &lt;= 150, "101-150", "151+")))</f>
        <v>51-100</v>
      </c>
      <c r="Y1924" t="str">
        <f>IF(tbl_Customers[[#This Row],[total_intl_charge]] &lt;= 3, "Low Charges", "High Charges")</f>
        <v>Low Charges</v>
      </c>
      <c r="Z1924" t="str">
        <f>IF(tbl_Customers[[#This Row],[total_eve_calls]]&lt;=80,"Low Calls",
IF(tbl_Customers[[#This Row],[total_eve_calls]]&lt;=120,"Medium Calls","High Calls"))</f>
        <v>Low Calls</v>
      </c>
      <c r="AA1924" t="str">
        <f>IF(tbl_Customers[[#This Row],[total_eve_charge]]&lt;=15,"Low Charges",
IF(tbl_Customers[[#This Row],[total_eve_charge]]&lt;=20,"Medium Charges","High Charges"))</f>
        <v>Medium Charges</v>
      </c>
      <c r="AB19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4" t="str">
        <f>IF(tbl_Customers[[#This Row],[number_vmail_messages]] = 0, "No Usage", IF(tbl_Customers[[#This Row],[number_vmail_messages]] &lt;= 20, "Low Usage", IF(tbl_Customers[[#This Row],[number_vmail_messages]] &lt;= 40, "Medium Usgae", "High Usage")))</f>
        <v>No Usage</v>
      </c>
      <c r="AD1924" t="str">
        <f>IF(tbl_Customers[[#This Row],[total_day_minutes]]&lt;=150,"Low Usage", IF(tbl_Customers[[#This Row],[total_day_minutes]]&lt;=200,"Medium Usage", IF(tbl_Customers[[#This Row],[total_day_minutes]]&lt;=250,"High Usage","Very High Usage")))</f>
        <v>Very High Usage</v>
      </c>
      <c r="AE1924" t="str">
        <f>IF(tbl_Customers[[#This Row],[total_intl_calls]]&lt;=5,"Low Calls", IF(tbl_Customers[[#This Row],[total_intl_calls]]&lt;=10, "Medium Calls", "High Calls"))</f>
        <v>Low Calls</v>
      </c>
      <c r="AF19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24" s="36" t="str">
        <f>IF(tbl_Customers[[#This Row],[Churn_Risk_Score]]&gt;=10,"High Risk", IF(tbl_Customers[[#This Row],[Churn_Risk_Score]]&gt;=5,"Medium Risk","Low Risk"))</f>
        <v>Medium Risk</v>
      </c>
    </row>
    <row r="1925" spans="1:33" x14ac:dyDescent="0.35">
      <c r="A1925">
        <v>1924</v>
      </c>
      <c r="B1925" t="s">
        <v>58</v>
      </c>
      <c r="C1925">
        <v>210</v>
      </c>
      <c r="D1925" t="s">
        <v>21</v>
      </c>
      <c r="E1925" t="s">
        <v>22</v>
      </c>
      <c r="F1925" t="s">
        <v>23</v>
      </c>
      <c r="G1925">
        <v>31</v>
      </c>
      <c r="H1925">
        <v>313.8</v>
      </c>
      <c r="I1925">
        <v>87</v>
      </c>
      <c r="J1925">
        <v>53.35</v>
      </c>
      <c r="K1925">
        <v>147.69999999999999</v>
      </c>
      <c r="L1925">
        <v>103</v>
      </c>
      <c r="M1925">
        <v>12.55</v>
      </c>
      <c r="N1925">
        <v>192.7</v>
      </c>
      <c r="O1925">
        <v>97</v>
      </c>
      <c r="P1925">
        <v>8.67</v>
      </c>
      <c r="Q1925">
        <v>10.1</v>
      </c>
      <c r="R1925">
        <v>7</v>
      </c>
      <c r="S1925">
        <v>2.73</v>
      </c>
      <c r="T1925">
        <v>3</v>
      </c>
      <c r="U1925" t="s">
        <v>22</v>
      </c>
      <c r="V1925">
        <f>IF(tbl_Customers[[#This Row],[churn]] = "yes", 1, 0)</f>
        <v>0</v>
      </c>
      <c r="W1925" t="str">
        <f>IF(tbl_Customers[[#This Row],[number_customer_service_calls]] &lt;= 1, "0-1 Calls", IF(tbl_Customers[[#This Row],[number_customer_service_calls]] &lt;= 3, "2-3 Calls", IF(tbl_Customers[[#This Row],[number_customer_service_calls]] &lt;=5, "4-5 Calls", "6+ Calls")))</f>
        <v>2-3 Calls</v>
      </c>
      <c r="X1925" t="str">
        <f>IF(tbl_Customers[[#This Row],[account_length]] &lt;= 50, "0-50", IF(tbl_Customers[[#This Row],[account_length]] &lt;=100, "51-100", IF(tbl_Customers[[#This Row],[account_length]] &lt;= 150, "101-150", "151+")))</f>
        <v>151+</v>
      </c>
      <c r="Y1925" t="str">
        <f>IF(tbl_Customers[[#This Row],[total_intl_charge]] &lt;= 3, "Low Charges", "High Charges")</f>
        <v>Low Charges</v>
      </c>
      <c r="Z1925" t="str">
        <f>IF(tbl_Customers[[#This Row],[total_eve_calls]]&lt;=80,"Low Calls",
IF(tbl_Customers[[#This Row],[total_eve_calls]]&lt;=120,"Medium Calls","High Calls"))</f>
        <v>Medium Calls</v>
      </c>
      <c r="AA1925" t="str">
        <f>IF(tbl_Customers[[#This Row],[total_eve_charge]]&lt;=15,"Low Charges",
IF(tbl_Customers[[#This Row],[total_eve_charge]]&lt;=20,"Medium Charges","High Charges"))</f>
        <v>Low Charges</v>
      </c>
      <c r="AB19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5" t="str">
        <f>IF(tbl_Customers[[#This Row],[number_vmail_messages]] = 0, "No Usage", IF(tbl_Customers[[#This Row],[number_vmail_messages]] &lt;= 20, "Low Usage", IF(tbl_Customers[[#This Row],[number_vmail_messages]] &lt;= 40, "Medium Usgae", "High Usage")))</f>
        <v>Medium Usgae</v>
      </c>
      <c r="AD1925" t="str">
        <f>IF(tbl_Customers[[#This Row],[total_day_minutes]]&lt;=150,"Low Usage", IF(tbl_Customers[[#This Row],[total_day_minutes]]&lt;=200,"Medium Usage", IF(tbl_Customers[[#This Row],[total_day_minutes]]&lt;=250,"High Usage","Very High Usage")))</f>
        <v>Very High Usage</v>
      </c>
      <c r="AE1925" t="str">
        <f>IF(tbl_Customers[[#This Row],[total_intl_calls]]&lt;=5,"Low Calls", IF(tbl_Customers[[#This Row],[total_intl_calls]]&lt;=10, "Medium Calls", "High Calls"))</f>
        <v>Medium Calls</v>
      </c>
      <c r="AF19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25" s="36" t="str">
        <f>IF(tbl_Customers[[#This Row],[Churn_Risk_Score]]&gt;=10,"High Risk", IF(tbl_Customers[[#This Row],[Churn_Risk_Score]]&gt;=5,"Medium Risk","Low Risk"))</f>
        <v>Low Risk</v>
      </c>
    </row>
    <row r="1926" spans="1:33" x14ac:dyDescent="0.35">
      <c r="A1926">
        <v>1925</v>
      </c>
      <c r="B1926" t="s">
        <v>32</v>
      </c>
      <c r="C1926">
        <v>88</v>
      </c>
      <c r="D1926" t="s">
        <v>21</v>
      </c>
      <c r="E1926" t="s">
        <v>23</v>
      </c>
      <c r="F1926" t="s">
        <v>23</v>
      </c>
      <c r="G1926">
        <v>25</v>
      </c>
      <c r="H1926">
        <v>288.5</v>
      </c>
      <c r="I1926">
        <v>114</v>
      </c>
      <c r="J1926">
        <v>49.05</v>
      </c>
      <c r="K1926">
        <v>203.4</v>
      </c>
      <c r="L1926">
        <v>74</v>
      </c>
      <c r="M1926">
        <v>17.29</v>
      </c>
      <c r="N1926">
        <v>228.4</v>
      </c>
      <c r="O1926">
        <v>117</v>
      </c>
      <c r="P1926">
        <v>10.28</v>
      </c>
      <c r="Q1926">
        <v>13</v>
      </c>
      <c r="R1926">
        <v>5</v>
      </c>
      <c r="S1926">
        <v>3.51</v>
      </c>
      <c r="T1926">
        <v>1</v>
      </c>
      <c r="U1926" t="s">
        <v>22</v>
      </c>
      <c r="V1926">
        <f>IF(tbl_Customers[[#This Row],[churn]] = "yes", 1, 0)</f>
        <v>0</v>
      </c>
      <c r="W1926" t="str">
        <f>IF(tbl_Customers[[#This Row],[number_customer_service_calls]] &lt;= 1, "0-1 Calls", IF(tbl_Customers[[#This Row],[number_customer_service_calls]] &lt;= 3, "2-3 Calls", IF(tbl_Customers[[#This Row],[number_customer_service_calls]] &lt;=5, "4-5 Calls", "6+ Calls")))</f>
        <v>0-1 Calls</v>
      </c>
      <c r="X1926" t="str">
        <f>IF(tbl_Customers[[#This Row],[account_length]] &lt;= 50, "0-50", IF(tbl_Customers[[#This Row],[account_length]] &lt;=100, "51-100", IF(tbl_Customers[[#This Row],[account_length]] &lt;= 150, "101-150", "151+")))</f>
        <v>51-100</v>
      </c>
      <c r="Y1926" t="str">
        <f>IF(tbl_Customers[[#This Row],[total_intl_charge]] &lt;= 3, "Low Charges", "High Charges")</f>
        <v>High Charges</v>
      </c>
      <c r="Z1926" t="str">
        <f>IF(tbl_Customers[[#This Row],[total_eve_calls]]&lt;=80,"Low Calls",
IF(tbl_Customers[[#This Row],[total_eve_calls]]&lt;=120,"Medium Calls","High Calls"))</f>
        <v>Low Calls</v>
      </c>
      <c r="AA1926" t="str">
        <f>IF(tbl_Customers[[#This Row],[total_eve_charge]]&lt;=15,"Low Charges",
IF(tbl_Customers[[#This Row],[total_eve_charge]]&lt;=20,"Medium Charges","High Charges"))</f>
        <v>Medium Charges</v>
      </c>
      <c r="AB19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6" t="str">
        <f>IF(tbl_Customers[[#This Row],[number_vmail_messages]] = 0, "No Usage", IF(tbl_Customers[[#This Row],[number_vmail_messages]] &lt;= 20, "Low Usage", IF(tbl_Customers[[#This Row],[number_vmail_messages]] &lt;= 40, "Medium Usgae", "High Usage")))</f>
        <v>Medium Usgae</v>
      </c>
      <c r="AD1926" t="str">
        <f>IF(tbl_Customers[[#This Row],[total_day_minutes]]&lt;=150,"Low Usage", IF(tbl_Customers[[#This Row],[total_day_minutes]]&lt;=200,"Medium Usage", IF(tbl_Customers[[#This Row],[total_day_minutes]]&lt;=250,"High Usage","Very High Usage")))</f>
        <v>Very High Usage</v>
      </c>
      <c r="AE1926" t="str">
        <f>IF(tbl_Customers[[#This Row],[total_intl_calls]]&lt;=5,"Low Calls", IF(tbl_Customers[[#This Row],[total_intl_calls]]&lt;=10, "Medium Calls", "High Calls"))</f>
        <v>Low Calls</v>
      </c>
      <c r="AF19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1926" s="36" t="str">
        <f>IF(tbl_Customers[[#This Row],[Churn_Risk_Score]]&gt;=10,"High Risk", IF(tbl_Customers[[#This Row],[Churn_Risk_Score]]&gt;=5,"Medium Risk","Low Risk"))</f>
        <v>High Risk</v>
      </c>
    </row>
    <row r="1927" spans="1:33" x14ac:dyDescent="0.35">
      <c r="A1927">
        <v>1926</v>
      </c>
      <c r="B1927" t="s">
        <v>34</v>
      </c>
      <c r="C1927">
        <v>100</v>
      </c>
      <c r="D1927" t="s">
        <v>25</v>
      </c>
      <c r="E1927" t="s">
        <v>22</v>
      </c>
      <c r="F1927" t="s">
        <v>22</v>
      </c>
      <c r="G1927">
        <v>0</v>
      </c>
      <c r="H1927">
        <v>210.9</v>
      </c>
      <c r="I1927">
        <v>85</v>
      </c>
      <c r="J1927">
        <v>35.85</v>
      </c>
      <c r="K1927">
        <v>329.3</v>
      </c>
      <c r="L1927">
        <v>69</v>
      </c>
      <c r="M1927">
        <v>27.99</v>
      </c>
      <c r="N1927">
        <v>127.1</v>
      </c>
      <c r="O1927">
        <v>78</v>
      </c>
      <c r="P1927">
        <v>5.72</v>
      </c>
      <c r="Q1927">
        <v>9.4</v>
      </c>
      <c r="R1927">
        <v>5</v>
      </c>
      <c r="S1927">
        <v>2.54</v>
      </c>
      <c r="T1927">
        <v>4</v>
      </c>
      <c r="U1927" t="s">
        <v>22</v>
      </c>
      <c r="V1927">
        <f>IF(tbl_Customers[[#This Row],[churn]] = "yes", 1, 0)</f>
        <v>0</v>
      </c>
      <c r="W1927" t="str">
        <f>IF(tbl_Customers[[#This Row],[number_customer_service_calls]] &lt;= 1, "0-1 Calls", IF(tbl_Customers[[#This Row],[number_customer_service_calls]] &lt;= 3, "2-3 Calls", IF(tbl_Customers[[#This Row],[number_customer_service_calls]] &lt;=5, "4-5 Calls", "6+ Calls")))</f>
        <v>4-5 Calls</v>
      </c>
      <c r="X1927" t="str">
        <f>IF(tbl_Customers[[#This Row],[account_length]] &lt;= 50, "0-50", IF(tbl_Customers[[#This Row],[account_length]] &lt;=100, "51-100", IF(tbl_Customers[[#This Row],[account_length]] &lt;= 150, "101-150", "151+")))</f>
        <v>51-100</v>
      </c>
      <c r="Y1927" t="str">
        <f>IF(tbl_Customers[[#This Row],[total_intl_charge]] &lt;= 3, "Low Charges", "High Charges")</f>
        <v>Low Charges</v>
      </c>
      <c r="Z1927" t="str">
        <f>IF(tbl_Customers[[#This Row],[total_eve_calls]]&lt;=80,"Low Calls",
IF(tbl_Customers[[#This Row],[total_eve_calls]]&lt;=120,"Medium Calls","High Calls"))</f>
        <v>Low Calls</v>
      </c>
      <c r="AA1927" t="str">
        <f>IF(tbl_Customers[[#This Row],[total_eve_charge]]&lt;=15,"Low Charges",
IF(tbl_Customers[[#This Row],[total_eve_charge]]&lt;=20,"Medium Charges","High Charges"))</f>
        <v>High Charges</v>
      </c>
      <c r="AB19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7" t="str">
        <f>IF(tbl_Customers[[#This Row],[number_vmail_messages]] = 0, "No Usage", IF(tbl_Customers[[#This Row],[number_vmail_messages]] &lt;= 20, "Low Usage", IF(tbl_Customers[[#This Row],[number_vmail_messages]] &lt;= 40, "Medium Usgae", "High Usage")))</f>
        <v>No Usage</v>
      </c>
      <c r="AD1927" t="str">
        <f>IF(tbl_Customers[[#This Row],[total_day_minutes]]&lt;=150,"Low Usage", IF(tbl_Customers[[#This Row],[total_day_minutes]]&lt;=200,"Medium Usage", IF(tbl_Customers[[#This Row],[total_day_minutes]]&lt;=250,"High Usage","Very High Usage")))</f>
        <v>High Usage</v>
      </c>
      <c r="AE1927" t="str">
        <f>IF(tbl_Customers[[#This Row],[total_intl_calls]]&lt;=5,"Low Calls", IF(tbl_Customers[[#This Row],[total_intl_calls]]&lt;=10, "Medium Calls", "High Calls"))</f>
        <v>Low Calls</v>
      </c>
      <c r="AF19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27" s="36" t="str">
        <f>IF(tbl_Customers[[#This Row],[Churn_Risk_Score]]&gt;=10,"High Risk", IF(tbl_Customers[[#This Row],[Churn_Risk_Score]]&gt;=5,"Medium Risk","Low Risk"))</f>
        <v>Medium Risk</v>
      </c>
    </row>
    <row r="1928" spans="1:33" x14ac:dyDescent="0.35">
      <c r="A1928">
        <v>1927</v>
      </c>
      <c r="B1928" t="s">
        <v>31</v>
      </c>
      <c r="C1928">
        <v>154</v>
      </c>
      <c r="D1928" t="s">
        <v>25</v>
      </c>
      <c r="E1928" t="s">
        <v>22</v>
      </c>
      <c r="F1928" t="s">
        <v>23</v>
      </c>
      <c r="G1928">
        <v>35</v>
      </c>
      <c r="H1928">
        <v>64.900000000000006</v>
      </c>
      <c r="I1928">
        <v>76</v>
      </c>
      <c r="J1928">
        <v>11.03</v>
      </c>
      <c r="K1928">
        <v>184.1</v>
      </c>
      <c r="L1928">
        <v>91</v>
      </c>
      <c r="M1928">
        <v>15.65</v>
      </c>
      <c r="N1928">
        <v>151.6</v>
      </c>
      <c r="O1928">
        <v>75</v>
      </c>
      <c r="P1928">
        <v>6.82</v>
      </c>
      <c r="Q1928">
        <v>14.6</v>
      </c>
      <c r="R1928">
        <v>1</v>
      </c>
      <c r="S1928">
        <v>3.94</v>
      </c>
      <c r="T1928">
        <v>1</v>
      </c>
      <c r="U1928" t="s">
        <v>22</v>
      </c>
      <c r="V1928">
        <f>IF(tbl_Customers[[#This Row],[churn]] = "yes", 1, 0)</f>
        <v>0</v>
      </c>
      <c r="W1928" t="str">
        <f>IF(tbl_Customers[[#This Row],[number_customer_service_calls]] &lt;= 1, "0-1 Calls", IF(tbl_Customers[[#This Row],[number_customer_service_calls]] &lt;= 3, "2-3 Calls", IF(tbl_Customers[[#This Row],[number_customer_service_calls]] &lt;=5, "4-5 Calls", "6+ Calls")))</f>
        <v>0-1 Calls</v>
      </c>
      <c r="X1928" t="str">
        <f>IF(tbl_Customers[[#This Row],[account_length]] &lt;= 50, "0-50", IF(tbl_Customers[[#This Row],[account_length]] &lt;=100, "51-100", IF(tbl_Customers[[#This Row],[account_length]] &lt;= 150, "101-150", "151+")))</f>
        <v>151+</v>
      </c>
      <c r="Y1928" t="str">
        <f>IF(tbl_Customers[[#This Row],[total_intl_charge]] &lt;= 3, "Low Charges", "High Charges")</f>
        <v>High Charges</v>
      </c>
      <c r="Z1928" t="str">
        <f>IF(tbl_Customers[[#This Row],[total_eve_calls]]&lt;=80,"Low Calls",
IF(tbl_Customers[[#This Row],[total_eve_calls]]&lt;=120,"Medium Calls","High Calls"))</f>
        <v>Medium Calls</v>
      </c>
      <c r="AA1928" t="str">
        <f>IF(tbl_Customers[[#This Row],[total_eve_charge]]&lt;=15,"Low Charges",
IF(tbl_Customers[[#This Row],[total_eve_charge]]&lt;=20,"Medium Charges","High Charges"))</f>
        <v>Medium Charges</v>
      </c>
      <c r="AB19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8" t="str">
        <f>IF(tbl_Customers[[#This Row],[number_vmail_messages]] = 0, "No Usage", IF(tbl_Customers[[#This Row],[number_vmail_messages]] &lt;= 20, "Low Usage", IF(tbl_Customers[[#This Row],[number_vmail_messages]] &lt;= 40, "Medium Usgae", "High Usage")))</f>
        <v>Medium Usgae</v>
      </c>
      <c r="AD1928" t="str">
        <f>IF(tbl_Customers[[#This Row],[total_day_minutes]]&lt;=150,"Low Usage", IF(tbl_Customers[[#This Row],[total_day_minutes]]&lt;=200,"Medium Usage", IF(tbl_Customers[[#This Row],[total_day_minutes]]&lt;=250,"High Usage","Very High Usage")))</f>
        <v>Low Usage</v>
      </c>
      <c r="AE1928" t="str">
        <f>IF(tbl_Customers[[#This Row],[total_intl_calls]]&lt;=5,"Low Calls", IF(tbl_Customers[[#This Row],[total_intl_calls]]&lt;=10, "Medium Calls", "High Calls"))</f>
        <v>Low Calls</v>
      </c>
      <c r="AF19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28" s="36" t="str">
        <f>IF(tbl_Customers[[#This Row],[Churn_Risk_Score]]&gt;=10,"High Risk", IF(tbl_Customers[[#This Row],[Churn_Risk_Score]]&gt;=5,"Medium Risk","Low Risk"))</f>
        <v>Low Risk</v>
      </c>
    </row>
    <row r="1929" spans="1:33" x14ac:dyDescent="0.35">
      <c r="A1929">
        <v>1928</v>
      </c>
      <c r="B1929" t="s">
        <v>55</v>
      </c>
      <c r="C1929">
        <v>32</v>
      </c>
      <c r="D1929" t="s">
        <v>28</v>
      </c>
      <c r="E1929" t="s">
        <v>22</v>
      </c>
      <c r="F1929" t="s">
        <v>23</v>
      </c>
      <c r="G1929">
        <v>26</v>
      </c>
      <c r="H1929">
        <v>243.5</v>
      </c>
      <c r="I1929">
        <v>137</v>
      </c>
      <c r="J1929">
        <v>41.4</v>
      </c>
      <c r="K1929">
        <v>236.8</v>
      </c>
      <c r="L1929">
        <v>108</v>
      </c>
      <c r="M1929">
        <v>20.13</v>
      </c>
      <c r="N1929">
        <v>173.3</v>
      </c>
      <c r="O1929">
        <v>149</v>
      </c>
      <c r="P1929">
        <v>7.8</v>
      </c>
      <c r="Q1929">
        <v>9</v>
      </c>
      <c r="R1929">
        <v>9</v>
      </c>
      <c r="S1929">
        <v>2.4300000000000002</v>
      </c>
      <c r="T1929">
        <v>1</v>
      </c>
      <c r="U1929" t="s">
        <v>22</v>
      </c>
      <c r="V1929">
        <f>IF(tbl_Customers[[#This Row],[churn]] = "yes", 1, 0)</f>
        <v>0</v>
      </c>
      <c r="W1929" t="str">
        <f>IF(tbl_Customers[[#This Row],[number_customer_service_calls]] &lt;= 1, "0-1 Calls", IF(tbl_Customers[[#This Row],[number_customer_service_calls]] &lt;= 3, "2-3 Calls", IF(tbl_Customers[[#This Row],[number_customer_service_calls]] &lt;=5, "4-5 Calls", "6+ Calls")))</f>
        <v>0-1 Calls</v>
      </c>
      <c r="X1929" t="str">
        <f>IF(tbl_Customers[[#This Row],[account_length]] &lt;= 50, "0-50", IF(tbl_Customers[[#This Row],[account_length]] &lt;=100, "51-100", IF(tbl_Customers[[#This Row],[account_length]] &lt;= 150, "101-150", "151+")))</f>
        <v>0-50</v>
      </c>
      <c r="Y1929" t="str">
        <f>IF(tbl_Customers[[#This Row],[total_intl_charge]] &lt;= 3, "Low Charges", "High Charges")</f>
        <v>Low Charges</v>
      </c>
      <c r="Z1929" t="str">
        <f>IF(tbl_Customers[[#This Row],[total_eve_calls]]&lt;=80,"Low Calls",
IF(tbl_Customers[[#This Row],[total_eve_calls]]&lt;=120,"Medium Calls","High Calls"))</f>
        <v>Medium Calls</v>
      </c>
      <c r="AA1929" t="str">
        <f>IF(tbl_Customers[[#This Row],[total_eve_charge]]&lt;=15,"Low Charges",
IF(tbl_Customers[[#This Row],[total_eve_charge]]&lt;=20,"Medium Charges","High Charges"))</f>
        <v>High Charges</v>
      </c>
      <c r="AB19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9" t="str">
        <f>IF(tbl_Customers[[#This Row],[number_vmail_messages]] = 0, "No Usage", IF(tbl_Customers[[#This Row],[number_vmail_messages]] &lt;= 20, "Low Usage", IF(tbl_Customers[[#This Row],[number_vmail_messages]] &lt;= 40, "Medium Usgae", "High Usage")))</f>
        <v>Medium Usgae</v>
      </c>
      <c r="AD1929" t="str">
        <f>IF(tbl_Customers[[#This Row],[total_day_minutes]]&lt;=150,"Low Usage", IF(tbl_Customers[[#This Row],[total_day_minutes]]&lt;=200,"Medium Usage", IF(tbl_Customers[[#This Row],[total_day_minutes]]&lt;=250,"High Usage","Very High Usage")))</f>
        <v>High Usage</v>
      </c>
      <c r="AE1929" t="str">
        <f>IF(tbl_Customers[[#This Row],[total_intl_calls]]&lt;=5,"Low Calls", IF(tbl_Customers[[#This Row],[total_intl_calls]]&lt;=10, "Medium Calls", "High Calls"))</f>
        <v>Medium Calls</v>
      </c>
      <c r="AF19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29" s="36" t="str">
        <f>IF(tbl_Customers[[#This Row],[Churn_Risk_Score]]&gt;=10,"High Risk", IF(tbl_Customers[[#This Row],[Churn_Risk_Score]]&gt;=5,"Medium Risk","Low Risk"))</f>
        <v>Low Risk</v>
      </c>
    </row>
    <row r="1930" spans="1:33" x14ac:dyDescent="0.35">
      <c r="A1930">
        <v>1929</v>
      </c>
      <c r="B1930" t="s">
        <v>48</v>
      </c>
      <c r="C1930">
        <v>18</v>
      </c>
      <c r="D1930" t="s">
        <v>25</v>
      </c>
      <c r="E1930" t="s">
        <v>22</v>
      </c>
      <c r="F1930" t="s">
        <v>22</v>
      </c>
      <c r="G1930">
        <v>0</v>
      </c>
      <c r="H1930">
        <v>197</v>
      </c>
      <c r="I1930">
        <v>97</v>
      </c>
      <c r="J1930">
        <v>33.49</v>
      </c>
      <c r="K1930">
        <v>203.7</v>
      </c>
      <c r="L1930">
        <v>107</v>
      </c>
      <c r="M1930">
        <v>17.309999999999999</v>
      </c>
      <c r="N1930">
        <v>202</v>
      </c>
      <c r="O1930">
        <v>105</v>
      </c>
      <c r="P1930">
        <v>9.09</v>
      </c>
      <c r="Q1930">
        <v>8.6999999999999993</v>
      </c>
      <c r="R1930">
        <v>3</v>
      </c>
      <c r="S1930">
        <v>2.35</v>
      </c>
      <c r="T1930">
        <v>3</v>
      </c>
      <c r="U1930" t="s">
        <v>22</v>
      </c>
      <c r="V1930">
        <f>IF(tbl_Customers[[#This Row],[churn]] = "yes", 1, 0)</f>
        <v>0</v>
      </c>
      <c r="W1930" t="str">
        <f>IF(tbl_Customers[[#This Row],[number_customer_service_calls]] &lt;= 1, "0-1 Calls", IF(tbl_Customers[[#This Row],[number_customer_service_calls]] &lt;= 3, "2-3 Calls", IF(tbl_Customers[[#This Row],[number_customer_service_calls]] &lt;=5, "4-5 Calls", "6+ Calls")))</f>
        <v>2-3 Calls</v>
      </c>
      <c r="X1930" t="str">
        <f>IF(tbl_Customers[[#This Row],[account_length]] &lt;= 50, "0-50", IF(tbl_Customers[[#This Row],[account_length]] &lt;=100, "51-100", IF(tbl_Customers[[#This Row],[account_length]] &lt;= 150, "101-150", "151+")))</f>
        <v>0-50</v>
      </c>
      <c r="Y1930" t="str">
        <f>IF(tbl_Customers[[#This Row],[total_intl_charge]] &lt;= 3, "Low Charges", "High Charges")</f>
        <v>Low Charges</v>
      </c>
      <c r="Z1930" t="str">
        <f>IF(tbl_Customers[[#This Row],[total_eve_calls]]&lt;=80,"Low Calls",
IF(tbl_Customers[[#This Row],[total_eve_calls]]&lt;=120,"Medium Calls","High Calls"))</f>
        <v>Medium Calls</v>
      </c>
      <c r="AA1930" t="str">
        <f>IF(tbl_Customers[[#This Row],[total_eve_charge]]&lt;=15,"Low Charges",
IF(tbl_Customers[[#This Row],[total_eve_charge]]&lt;=20,"Medium Charges","High Charges"))</f>
        <v>Medium Charges</v>
      </c>
      <c r="AB19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0" t="str">
        <f>IF(tbl_Customers[[#This Row],[number_vmail_messages]] = 0, "No Usage", IF(tbl_Customers[[#This Row],[number_vmail_messages]] &lt;= 20, "Low Usage", IF(tbl_Customers[[#This Row],[number_vmail_messages]] &lt;= 40, "Medium Usgae", "High Usage")))</f>
        <v>No Usage</v>
      </c>
      <c r="AD1930" t="str">
        <f>IF(tbl_Customers[[#This Row],[total_day_minutes]]&lt;=150,"Low Usage", IF(tbl_Customers[[#This Row],[total_day_minutes]]&lt;=200,"Medium Usage", IF(tbl_Customers[[#This Row],[total_day_minutes]]&lt;=250,"High Usage","Very High Usage")))</f>
        <v>Medium Usage</v>
      </c>
      <c r="AE1930" t="str">
        <f>IF(tbl_Customers[[#This Row],[total_intl_calls]]&lt;=5,"Low Calls", IF(tbl_Customers[[#This Row],[total_intl_calls]]&lt;=10, "Medium Calls", "High Calls"))</f>
        <v>Low Calls</v>
      </c>
      <c r="AF19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30" s="36" t="str">
        <f>IF(tbl_Customers[[#This Row],[Churn_Risk_Score]]&gt;=10,"High Risk", IF(tbl_Customers[[#This Row],[Churn_Risk_Score]]&gt;=5,"Medium Risk","Low Risk"))</f>
        <v>Low Risk</v>
      </c>
    </row>
    <row r="1931" spans="1:33" x14ac:dyDescent="0.35">
      <c r="A1931">
        <v>1930</v>
      </c>
      <c r="B1931" t="s">
        <v>47</v>
      </c>
      <c r="C1931">
        <v>126</v>
      </c>
      <c r="D1931" t="s">
        <v>21</v>
      </c>
      <c r="E1931" t="s">
        <v>22</v>
      </c>
      <c r="F1931" t="s">
        <v>23</v>
      </c>
      <c r="G1931">
        <v>31</v>
      </c>
      <c r="H1931">
        <v>278</v>
      </c>
      <c r="I1931">
        <v>88</v>
      </c>
      <c r="J1931">
        <v>47.26</v>
      </c>
      <c r="K1931">
        <v>253.2</v>
      </c>
      <c r="L1931">
        <v>65</v>
      </c>
      <c r="M1931">
        <v>21.52</v>
      </c>
      <c r="N1931">
        <v>223.2</v>
      </c>
      <c r="O1931">
        <v>114</v>
      </c>
      <c r="P1931">
        <v>10.039999999999999</v>
      </c>
      <c r="Q1931">
        <v>8.6999999999999993</v>
      </c>
      <c r="R1931">
        <v>4</v>
      </c>
      <c r="S1931">
        <v>2.35</v>
      </c>
      <c r="T1931">
        <v>0</v>
      </c>
      <c r="U1931" t="s">
        <v>22</v>
      </c>
      <c r="V1931">
        <f>IF(tbl_Customers[[#This Row],[churn]] = "yes", 1, 0)</f>
        <v>0</v>
      </c>
      <c r="W1931" t="str">
        <f>IF(tbl_Customers[[#This Row],[number_customer_service_calls]] &lt;= 1, "0-1 Calls", IF(tbl_Customers[[#This Row],[number_customer_service_calls]] &lt;= 3, "2-3 Calls", IF(tbl_Customers[[#This Row],[number_customer_service_calls]] &lt;=5, "4-5 Calls", "6+ Calls")))</f>
        <v>0-1 Calls</v>
      </c>
      <c r="X1931" t="str">
        <f>IF(tbl_Customers[[#This Row],[account_length]] &lt;= 50, "0-50", IF(tbl_Customers[[#This Row],[account_length]] &lt;=100, "51-100", IF(tbl_Customers[[#This Row],[account_length]] &lt;= 150, "101-150", "151+")))</f>
        <v>101-150</v>
      </c>
      <c r="Y1931" t="str">
        <f>IF(tbl_Customers[[#This Row],[total_intl_charge]] &lt;= 3, "Low Charges", "High Charges")</f>
        <v>Low Charges</v>
      </c>
      <c r="Z1931" t="str">
        <f>IF(tbl_Customers[[#This Row],[total_eve_calls]]&lt;=80,"Low Calls",
IF(tbl_Customers[[#This Row],[total_eve_calls]]&lt;=120,"Medium Calls","High Calls"))</f>
        <v>Low Calls</v>
      </c>
      <c r="AA1931" t="str">
        <f>IF(tbl_Customers[[#This Row],[total_eve_charge]]&lt;=15,"Low Charges",
IF(tbl_Customers[[#This Row],[total_eve_charge]]&lt;=20,"Medium Charges","High Charges"))</f>
        <v>High Charges</v>
      </c>
      <c r="AB19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1" t="str">
        <f>IF(tbl_Customers[[#This Row],[number_vmail_messages]] = 0, "No Usage", IF(tbl_Customers[[#This Row],[number_vmail_messages]] &lt;= 20, "Low Usage", IF(tbl_Customers[[#This Row],[number_vmail_messages]] &lt;= 40, "Medium Usgae", "High Usage")))</f>
        <v>Medium Usgae</v>
      </c>
      <c r="AD1931" t="str">
        <f>IF(tbl_Customers[[#This Row],[total_day_minutes]]&lt;=150,"Low Usage", IF(tbl_Customers[[#This Row],[total_day_minutes]]&lt;=200,"Medium Usage", IF(tbl_Customers[[#This Row],[total_day_minutes]]&lt;=250,"High Usage","Very High Usage")))</f>
        <v>Very High Usage</v>
      </c>
      <c r="AE1931" t="str">
        <f>IF(tbl_Customers[[#This Row],[total_intl_calls]]&lt;=5,"Low Calls", IF(tbl_Customers[[#This Row],[total_intl_calls]]&lt;=10, "Medium Calls", "High Calls"))</f>
        <v>Low Calls</v>
      </c>
      <c r="AF19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1" s="36" t="str">
        <f>IF(tbl_Customers[[#This Row],[Churn_Risk_Score]]&gt;=10,"High Risk", IF(tbl_Customers[[#This Row],[Churn_Risk_Score]]&gt;=5,"Medium Risk","Low Risk"))</f>
        <v>Low Risk</v>
      </c>
    </row>
    <row r="1932" spans="1:33" x14ac:dyDescent="0.35">
      <c r="A1932">
        <v>1931</v>
      </c>
      <c r="B1932" t="s">
        <v>67</v>
      </c>
      <c r="C1932">
        <v>29</v>
      </c>
      <c r="D1932" t="s">
        <v>28</v>
      </c>
      <c r="E1932" t="s">
        <v>22</v>
      </c>
      <c r="F1932" t="s">
        <v>22</v>
      </c>
      <c r="G1932">
        <v>0</v>
      </c>
      <c r="H1932">
        <v>313.2</v>
      </c>
      <c r="I1932">
        <v>103</v>
      </c>
      <c r="J1932">
        <v>53.24</v>
      </c>
      <c r="K1932">
        <v>216.3</v>
      </c>
      <c r="L1932">
        <v>151</v>
      </c>
      <c r="M1932">
        <v>18.39</v>
      </c>
      <c r="N1932">
        <v>218.4</v>
      </c>
      <c r="O1932">
        <v>106</v>
      </c>
      <c r="P1932">
        <v>9.83</v>
      </c>
      <c r="Q1932">
        <v>12.8</v>
      </c>
      <c r="R1932">
        <v>4</v>
      </c>
      <c r="S1932">
        <v>3.46</v>
      </c>
      <c r="T1932">
        <v>2</v>
      </c>
      <c r="U1932" t="s">
        <v>23</v>
      </c>
      <c r="V1932">
        <f>IF(tbl_Customers[[#This Row],[churn]] = "yes", 1, 0)</f>
        <v>1</v>
      </c>
      <c r="W1932" t="str">
        <f>IF(tbl_Customers[[#This Row],[number_customer_service_calls]] &lt;= 1, "0-1 Calls", IF(tbl_Customers[[#This Row],[number_customer_service_calls]] &lt;= 3, "2-3 Calls", IF(tbl_Customers[[#This Row],[number_customer_service_calls]] &lt;=5, "4-5 Calls", "6+ Calls")))</f>
        <v>2-3 Calls</v>
      </c>
      <c r="X1932" t="str">
        <f>IF(tbl_Customers[[#This Row],[account_length]] &lt;= 50, "0-50", IF(tbl_Customers[[#This Row],[account_length]] &lt;=100, "51-100", IF(tbl_Customers[[#This Row],[account_length]] &lt;= 150, "101-150", "151+")))</f>
        <v>0-50</v>
      </c>
      <c r="Y1932" t="str">
        <f>IF(tbl_Customers[[#This Row],[total_intl_charge]] &lt;= 3, "Low Charges", "High Charges")</f>
        <v>High Charges</v>
      </c>
      <c r="Z1932" t="str">
        <f>IF(tbl_Customers[[#This Row],[total_eve_calls]]&lt;=80,"Low Calls",
IF(tbl_Customers[[#This Row],[total_eve_calls]]&lt;=120,"Medium Calls","High Calls"))</f>
        <v>High Calls</v>
      </c>
      <c r="AA1932" t="str">
        <f>IF(tbl_Customers[[#This Row],[total_eve_charge]]&lt;=15,"Low Charges",
IF(tbl_Customers[[#This Row],[total_eve_charge]]&lt;=20,"Medium Charges","High Charges"))</f>
        <v>Medium Charges</v>
      </c>
      <c r="AB19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2" t="str">
        <f>IF(tbl_Customers[[#This Row],[number_vmail_messages]] = 0, "No Usage", IF(tbl_Customers[[#This Row],[number_vmail_messages]] &lt;= 20, "Low Usage", IF(tbl_Customers[[#This Row],[number_vmail_messages]] &lt;= 40, "Medium Usgae", "High Usage")))</f>
        <v>No Usage</v>
      </c>
      <c r="AD1932" t="str">
        <f>IF(tbl_Customers[[#This Row],[total_day_minutes]]&lt;=150,"Low Usage", IF(tbl_Customers[[#This Row],[total_day_minutes]]&lt;=200,"Medium Usage", IF(tbl_Customers[[#This Row],[total_day_minutes]]&lt;=250,"High Usage","Very High Usage")))</f>
        <v>Very High Usage</v>
      </c>
      <c r="AE1932" t="str">
        <f>IF(tbl_Customers[[#This Row],[total_intl_calls]]&lt;=5,"Low Calls", IF(tbl_Customers[[#This Row],[total_intl_calls]]&lt;=10, "Medium Calls", "High Calls"))</f>
        <v>Low Calls</v>
      </c>
      <c r="AF19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32" s="36" t="str">
        <f>IF(tbl_Customers[[#This Row],[Churn_Risk_Score]]&gt;=10,"High Risk", IF(tbl_Customers[[#This Row],[Churn_Risk_Score]]&gt;=5,"Medium Risk","Low Risk"))</f>
        <v>Medium Risk</v>
      </c>
    </row>
    <row r="1933" spans="1:33" x14ac:dyDescent="0.35">
      <c r="A1933">
        <v>1932</v>
      </c>
      <c r="B1933" t="s">
        <v>50</v>
      </c>
      <c r="C1933">
        <v>86</v>
      </c>
      <c r="D1933" t="s">
        <v>25</v>
      </c>
      <c r="E1933" t="s">
        <v>22</v>
      </c>
      <c r="F1933" t="s">
        <v>23</v>
      </c>
      <c r="G1933">
        <v>16</v>
      </c>
      <c r="H1933">
        <v>145.69999999999999</v>
      </c>
      <c r="I1933">
        <v>88</v>
      </c>
      <c r="J1933">
        <v>24.77</v>
      </c>
      <c r="K1933">
        <v>191</v>
      </c>
      <c r="L1933">
        <v>129</v>
      </c>
      <c r="M1933">
        <v>16.239999999999998</v>
      </c>
      <c r="N1933">
        <v>215.5</v>
      </c>
      <c r="O1933">
        <v>82</v>
      </c>
      <c r="P1933">
        <v>9.6999999999999993</v>
      </c>
      <c r="Q1933">
        <v>11.3</v>
      </c>
      <c r="R1933">
        <v>7</v>
      </c>
      <c r="S1933">
        <v>3.05</v>
      </c>
      <c r="T1933">
        <v>0</v>
      </c>
      <c r="U1933" t="s">
        <v>22</v>
      </c>
      <c r="V1933">
        <f>IF(tbl_Customers[[#This Row],[churn]] = "yes", 1, 0)</f>
        <v>0</v>
      </c>
      <c r="W1933" t="str">
        <f>IF(tbl_Customers[[#This Row],[number_customer_service_calls]] &lt;= 1, "0-1 Calls", IF(tbl_Customers[[#This Row],[number_customer_service_calls]] &lt;= 3, "2-3 Calls", IF(tbl_Customers[[#This Row],[number_customer_service_calls]] &lt;=5, "4-5 Calls", "6+ Calls")))</f>
        <v>0-1 Calls</v>
      </c>
      <c r="X1933" t="str">
        <f>IF(tbl_Customers[[#This Row],[account_length]] &lt;= 50, "0-50", IF(tbl_Customers[[#This Row],[account_length]] &lt;=100, "51-100", IF(tbl_Customers[[#This Row],[account_length]] &lt;= 150, "101-150", "151+")))</f>
        <v>51-100</v>
      </c>
      <c r="Y1933" t="str">
        <f>IF(tbl_Customers[[#This Row],[total_intl_charge]] &lt;= 3, "Low Charges", "High Charges")</f>
        <v>High Charges</v>
      </c>
      <c r="Z1933" t="str">
        <f>IF(tbl_Customers[[#This Row],[total_eve_calls]]&lt;=80,"Low Calls",
IF(tbl_Customers[[#This Row],[total_eve_calls]]&lt;=120,"Medium Calls","High Calls"))</f>
        <v>High Calls</v>
      </c>
      <c r="AA1933" t="str">
        <f>IF(tbl_Customers[[#This Row],[total_eve_charge]]&lt;=15,"Low Charges",
IF(tbl_Customers[[#This Row],[total_eve_charge]]&lt;=20,"Medium Charges","High Charges"))</f>
        <v>Medium Charges</v>
      </c>
      <c r="AB19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33" t="str">
        <f>IF(tbl_Customers[[#This Row],[number_vmail_messages]] = 0, "No Usage", IF(tbl_Customers[[#This Row],[number_vmail_messages]] &lt;= 20, "Low Usage", IF(tbl_Customers[[#This Row],[number_vmail_messages]] &lt;= 40, "Medium Usgae", "High Usage")))</f>
        <v>Low Usage</v>
      </c>
      <c r="AD1933" t="str">
        <f>IF(tbl_Customers[[#This Row],[total_day_minutes]]&lt;=150,"Low Usage", IF(tbl_Customers[[#This Row],[total_day_minutes]]&lt;=200,"Medium Usage", IF(tbl_Customers[[#This Row],[total_day_minutes]]&lt;=250,"High Usage","Very High Usage")))</f>
        <v>Low Usage</v>
      </c>
      <c r="AE1933" t="str">
        <f>IF(tbl_Customers[[#This Row],[total_intl_calls]]&lt;=5,"Low Calls", IF(tbl_Customers[[#This Row],[total_intl_calls]]&lt;=10, "Medium Calls", "High Calls"))</f>
        <v>Medium Calls</v>
      </c>
      <c r="AF19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33" s="36" t="str">
        <f>IF(tbl_Customers[[#This Row],[Churn_Risk_Score]]&gt;=10,"High Risk", IF(tbl_Customers[[#This Row],[Churn_Risk_Score]]&gt;=5,"Medium Risk","Low Risk"))</f>
        <v>Low Risk</v>
      </c>
    </row>
    <row r="1934" spans="1:33" x14ac:dyDescent="0.35">
      <c r="A1934">
        <v>1933</v>
      </c>
      <c r="B1934" t="s">
        <v>47</v>
      </c>
      <c r="C1934">
        <v>138</v>
      </c>
      <c r="D1934" t="s">
        <v>21</v>
      </c>
      <c r="E1934" t="s">
        <v>22</v>
      </c>
      <c r="F1934" t="s">
        <v>23</v>
      </c>
      <c r="G1934">
        <v>37</v>
      </c>
      <c r="H1934">
        <v>75.8</v>
      </c>
      <c r="I1934">
        <v>102</v>
      </c>
      <c r="J1934">
        <v>12.89</v>
      </c>
      <c r="K1934">
        <v>173.6</v>
      </c>
      <c r="L1934">
        <v>147</v>
      </c>
      <c r="M1934">
        <v>14.76</v>
      </c>
      <c r="N1934">
        <v>162.6</v>
      </c>
      <c r="O1934">
        <v>96</v>
      </c>
      <c r="P1934">
        <v>7.32</v>
      </c>
      <c r="Q1934">
        <v>8.1999999999999993</v>
      </c>
      <c r="R1934">
        <v>13</v>
      </c>
      <c r="S1934">
        <v>2.21</v>
      </c>
      <c r="T1934">
        <v>0</v>
      </c>
      <c r="U1934" t="s">
        <v>22</v>
      </c>
      <c r="V1934">
        <f>IF(tbl_Customers[[#This Row],[churn]] = "yes", 1, 0)</f>
        <v>0</v>
      </c>
      <c r="W1934" t="str">
        <f>IF(tbl_Customers[[#This Row],[number_customer_service_calls]] &lt;= 1, "0-1 Calls", IF(tbl_Customers[[#This Row],[number_customer_service_calls]] &lt;= 3, "2-3 Calls", IF(tbl_Customers[[#This Row],[number_customer_service_calls]] &lt;=5, "4-5 Calls", "6+ Calls")))</f>
        <v>0-1 Calls</v>
      </c>
      <c r="X1934" t="str">
        <f>IF(tbl_Customers[[#This Row],[account_length]] &lt;= 50, "0-50", IF(tbl_Customers[[#This Row],[account_length]] &lt;=100, "51-100", IF(tbl_Customers[[#This Row],[account_length]] &lt;= 150, "101-150", "151+")))</f>
        <v>101-150</v>
      </c>
      <c r="Y1934" t="str">
        <f>IF(tbl_Customers[[#This Row],[total_intl_charge]] &lt;= 3, "Low Charges", "High Charges")</f>
        <v>Low Charges</v>
      </c>
      <c r="Z1934" t="str">
        <f>IF(tbl_Customers[[#This Row],[total_eve_calls]]&lt;=80,"Low Calls",
IF(tbl_Customers[[#This Row],[total_eve_calls]]&lt;=120,"Medium Calls","High Calls"))</f>
        <v>High Calls</v>
      </c>
      <c r="AA1934" t="str">
        <f>IF(tbl_Customers[[#This Row],[total_eve_charge]]&lt;=15,"Low Charges",
IF(tbl_Customers[[#This Row],[total_eve_charge]]&lt;=20,"Medium Charges","High Charges"))</f>
        <v>Low Charges</v>
      </c>
      <c r="AB19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34" t="str">
        <f>IF(tbl_Customers[[#This Row],[number_vmail_messages]] = 0, "No Usage", IF(tbl_Customers[[#This Row],[number_vmail_messages]] &lt;= 20, "Low Usage", IF(tbl_Customers[[#This Row],[number_vmail_messages]] &lt;= 40, "Medium Usgae", "High Usage")))</f>
        <v>Medium Usgae</v>
      </c>
      <c r="AD1934" t="str">
        <f>IF(tbl_Customers[[#This Row],[total_day_minutes]]&lt;=150,"Low Usage", IF(tbl_Customers[[#This Row],[total_day_minutes]]&lt;=200,"Medium Usage", IF(tbl_Customers[[#This Row],[total_day_minutes]]&lt;=250,"High Usage","Very High Usage")))</f>
        <v>Low Usage</v>
      </c>
      <c r="AE1934" t="str">
        <f>IF(tbl_Customers[[#This Row],[total_intl_calls]]&lt;=5,"Low Calls", IF(tbl_Customers[[#This Row],[total_intl_calls]]&lt;=10, "Medium Calls", "High Calls"))</f>
        <v>High Calls</v>
      </c>
      <c r="AF19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34" s="36" t="str">
        <f>IF(tbl_Customers[[#This Row],[Churn_Risk_Score]]&gt;=10,"High Risk", IF(tbl_Customers[[#This Row],[Churn_Risk_Score]]&gt;=5,"Medium Risk","Low Risk"))</f>
        <v>Low Risk</v>
      </c>
    </row>
    <row r="1935" spans="1:33" x14ac:dyDescent="0.35">
      <c r="A1935">
        <v>1934</v>
      </c>
      <c r="B1935" t="s">
        <v>66</v>
      </c>
      <c r="C1935">
        <v>175</v>
      </c>
      <c r="D1935" t="s">
        <v>21</v>
      </c>
      <c r="E1935" t="s">
        <v>22</v>
      </c>
      <c r="F1935" t="s">
        <v>22</v>
      </c>
      <c r="G1935">
        <v>0</v>
      </c>
      <c r="H1935">
        <v>132</v>
      </c>
      <c r="I1935">
        <v>95</v>
      </c>
      <c r="J1935">
        <v>22.44</v>
      </c>
      <c r="K1935">
        <v>231.2</v>
      </c>
      <c r="L1935">
        <v>74</v>
      </c>
      <c r="M1935">
        <v>19.649999999999999</v>
      </c>
      <c r="N1935">
        <v>313.39999999999998</v>
      </c>
      <c r="O1935">
        <v>108</v>
      </c>
      <c r="P1935">
        <v>14.1</v>
      </c>
      <c r="Q1935">
        <v>8.6999999999999993</v>
      </c>
      <c r="R1935">
        <v>10</v>
      </c>
      <c r="S1935">
        <v>2.35</v>
      </c>
      <c r="T1935">
        <v>1</v>
      </c>
      <c r="U1935" t="s">
        <v>22</v>
      </c>
      <c r="V1935">
        <f>IF(tbl_Customers[[#This Row],[churn]] = "yes", 1, 0)</f>
        <v>0</v>
      </c>
      <c r="W1935" t="str">
        <f>IF(tbl_Customers[[#This Row],[number_customer_service_calls]] &lt;= 1, "0-1 Calls", IF(tbl_Customers[[#This Row],[number_customer_service_calls]] &lt;= 3, "2-3 Calls", IF(tbl_Customers[[#This Row],[number_customer_service_calls]] &lt;=5, "4-5 Calls", "6+ Calls")))</f>
        <v>0-1 Calls</v>
      </c>
      <c r="X1935" t="str">
        <f>IF(tbl_Customers[[#This Row],[account_length]] &lt;= 50, "0-50", IF(tbl_Customers[[#This Row],[account_length]] &lt;=100, "51-100", IF(tbl_Customers[[#This Row],[account_length]] &lt;= 150, "101-150", "151+")))</f>
        <v>151+</v>
      </c>
      <c r="Y1935" t="str">
        <f>IF(tbl_Customers[[#This Row],[total_intl_charge]] &lt;= 3, "Low Charges", "High Charges")</f>
        <v>Low Charges</v>
      </c>
      <c r="Z1935" t="str">
        <f>IF(tbl_Customers[[#This Row],[total_eve_calls]]&lt;=80,"Low Calls",
IF(tbl_Customers[[#This Row],[total_eve_calls]]&lt;=120,"Medium Calls","High Calls"))</f>
        <v>Low Calls</v>
      </c>
      <c r="AA1935" t="str">
        <f>IF(tbl_Customers[[#This Row],[total_eve_charge]]&lt;=15,"Low Charges",
IF(tbl_Customers[[#This Row],[total_eve_charge]]&lt;=20,"Medium Charges","High Charges"))</f>
        <v>Medium Charges</v>
      </c>
      <c r="AB19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35" t="str">
        <f>IF(tbl_Customers[[#This Row],[number_vmail_messages]] = 0, "No Usage", IF(tbl_Customers[[#This Row],[number_vmail_messages]] &lt;= 20, "Low Usage", IF(tbl_Customers[[#This Row],[number_vmail_messages]] &lt;= 40, "Medium Usgae", "High Usage")))</f>
        <v>No Usage</v>
      </c>
      <c r="AD1935" t="str">
        <f>IF(tbl_Customers[[#This Row],[total_day_minutes]]&lt;=150,"Low Usage", IF(tbl_Customers[[#This Row],[total_day_minutes]]&lt;=200,"Medium Usage", IF(tbl_Customers[[#This Row],[total_day_minutes]]&lt;=250,"High Usage","Very High Usage")))</f>
        <v>Low Usage</v>
      </c>
      <c r="AE1935" t="str">
        <f>IF(tbl_Customers[[#This Row],[total_intl_calls]]&lt;=5,"Low Calls", IF(tbl_Customers[[#This Row],[total_intl_calls]]&lt;=10, "Medium Calls", "High Calls"))</f>
        <v>Medium Calls</v>
      </c>
      <c r="AF19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35" s="36" t="str">
        <f>IF(tbl_Customers[[#This Row],[Churn_Risk_Score]]&gt;=10,"High Risk", IF(tbl_Customers[[#This Row],[Churn_Risk_Score]]&gt;=5,"Medium Risk","Low Risk"))</f>
        <v>Low Risk</v>
      </c>
    </row>
    <row r="1936" spans="1:33" x14ac:dyDescent="0.35">
      <c r="A1936">
        <v>1935</v>
      </c>
      <c r="B1936" t="s">
        <v>31</v>
      </c>
      <c r="C1936">
        <v>74</v>
      </c>
      <c r="D1936" t="s">
        <v>28</v>
      </c>
      <c r="E1936" t="s">
        <v>22</v>
      </c>
      <c r="F1936" t="s">
        <v>22</v>
      </c>
      <c r="G1936">
        <v>0</v>
      </c>
      <c r="H1936">
        <v>124</v>
      </c>
      <c r="I1936">
        <v>102</v>
      </c>
      <c r="J1936">
        <v>21.08</v>
      </c>
      <c r="K1936">
        <v>262.10000000000002</v>
      </c>
      <c r="L1936">
        <v>101</v>
      </c>
      <c r="M1936">
        <v>22.28</v>
      </c>
      <c r="N1936">
        <v>268.2</v>
      </c>
      <c r="O1936">
        <v>98</v>
      </c>
      <c r="P1936">
        <v>12.07</v>
      </c>
      <c r="Q1936">
        <v>11.7</v>
      </c>
      <c r="R1936">
        <v>2</v>
      </c>
      <c r="S1936">
        <v>3.16</v>
      </c>
      <c r="T1936">
        <v>2</v>
      </c>
      <c r="U1936" t="s">
        <v>22</v>
      </c>
      <c r="V1936">
        <f>IF(tbl_Customers[[#This Row],[churn]] = "yes", 1, 0)</f>
        <v>0</v>
      </c>
      <c r="W1936" t="str">
        <f>IF(tbl_Customers[[#This Row],[number_customer_service_calls]] &lt;= 1, "0-1 Calls", IF(tbl_Customers[[#This Row],[number_customer_service_calls]] &lt;= 3, "2-3 Calls", IF(tbl_Customers[[#This Row],[number_customer_service_calls]] &lt;=5, "4-5 Calls", "6+ Calls")))</f>
        <v>2-3 Calls</v>
      </c>
      <c r="X1936" t="str">
        <f>IF(tbl_Customers[[#This Row],[account_length]] &lt;= 50, "0-50", IF(tbl_Customers[[#This Row],[account_length]] &lt;=100, "51-100", IF(tbl_Customers[[#This Row],[account_length]] &lt;= 150, "101-150", "151+")))</f>
        <v>51-100</v>
      </c>
      <c r="Y1936" t="str">
        <f>IF(tbl_Customers[[#This Row],[total_intl_charge]] &lt;= 3, "Low Charges", "High Charges")</f>
        <v>High Charges</v>
      </c>
      <c r="Z1936" t="str">
        <f>IF(tbl_Customers[[#This Row],[total_eve_calls]]&lt;=80,"Low Calls",
IF(tbl_Customers[[#This Row],[total_eve_calls]]&lt;=120,"Medium Calls","High Calls"))</f>
        <v>Medium Calls</v>
      </c>
      <c r="AA1936" t="str">
        <f>IF(tbl_Customers[[#This Row],[total_eve_charge]]&lt;=15,"Low Charges",
IF(tbl_Customers[[#This Row],[total_eve_charge]]&lt;=20,"Medium Charges","High Charges"))</f>
        <v>High Charges</v>
      </c>
      <c r="AB19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36" t="str">
        <f>IF(tbl_Customers[[#This Row],[number_vmail_messages]] = 0, "No Usage", IF(tbl_Customers[[#This Row],[number_vmail_messages]] &lt;= 20, "Low Usage", IF(tbl_Customers[[#This Row],[number_vmail_messages]] &lt;= 40, "Medium Usgae", "High Usage")))</f>
        <v>No Usage</v>
      </c>
      <c r="AD1936" t="str">
        <f>IF(tbl_Customers[[#This Row],[total_day_minutes]]&lt;=150,"Low Usage", IF(tbl_Customers[[#This Row],[total_day_minutes]]&lt;=200,"Medium Usage", IF(tbl_Customers[[#This Row],[total_day_minutes]]&lt;=250,"High Usage","Very High Usage")))</f>
        <v>Low Usage</v>
      </c>
      <c r="AE1936" t="str">
        <f>IF(tbl_Customers[[#This Row],[total_intl_calls]]&lt;=5,"Low Calls", IF(tbl_Customers[[#This Row],[total_intl_calls]]&lt;=10, "Medium Calls", "High Calls"))</f>
        <v>Low Calls</v>
      </c>
      <c r="AF19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6" s="36" t="str">
        <f>IF(tbl_Customers[[#This Row],[Churn_Risk_Score]]&gt;=10,"High Risk", IF(tbl_Customers[[#This Row],[Churn_Risk_Score]]&gt;=5,"Medium Risk","Low Risk"))</f>
        <v>Low Risk</v>
      </c>
    </row>
    <row r="1937" spans="1:33" x14ac:dyDescent="0.35">
      <c r="A1937">
        <v>1936</v>
      </c>
      <c r="B1937" t="s">
        <v>74</v>
      </c>
      <c r="C1937">
        <v>48</v>
      </c>
      <c r="D1937" t="s">
        <v>21</v>
      </c>
      <c r="E1937" t="s">
        <v>22</v>
      </c>
      <c r="F1937" t="s">
        <v>22</v>
      </c>
      <c r="G1937">
        <v>0</v>
      </c>
      <c r="H1937">
        <v>171.9</v>
      </c>
      <c r="I1937">
        <v>98</v>
      </c>
      <c r="J1937">
        <v>29.22</v>
      </c>
      <c r="K1937">
        <v>159</v>
      </c>
      <c r="L1937">
        <v>127</v>
      </c>
      <c r="M1937">
        <v>13.52</v>
      </c>
      <c r="N1937">
        <v>139.5</v>
      </c>
      <c r="O1937">
        <v>101</v>
      </c>
      <c r="P1937">
        <v>6.28</v>
      </c>
      <c r="Q1937">
        <v>7.6</v>
      </c>
      <c r="R1937">
        <v>3</v>
      </c>
      <c r="S1937">
        <v>2.0499999999999998</v>
      </c>
      <c r="T1937">
        <v>2</v>
      </c>
      <c r="U1937" t="s">
        <v>22</v>
      </c>
      <c r="V1937">
        <f>IF(tbl_Customers[[#This Row],[churn]] = "yes", 1, 0)</f>
        <v>0</v>
      </c>
      <c r="W1937" t="str">
        <f>IF(tbl_Customers[[#This Row],[number_customer_service_calls]] &lt;= 1, "0-1 Calls", IF(tbl_Customers[[#This Row],[number_customer_service_calls]] &lt;= 3, "2-3 Calls", IF(tbl_Customers[[#This Row],[number_customer_service_calls]] &lt;=5, "4-5 Calls", "6+ Calls")))</f>
        <v>2-3 Calls</v>
      </c>
      <c r="X1937" t="str">
        <f>IF(tbl_Customers[[#This Row],[account_length]] &lt;= 50, "0-50", IF(tbl_Customers[[#This Row],[account_length]] &lt;=100, "51-100", IF(tbl_Customers[[#This Row],[account_length]] &lt;= 150, "101-150", "151+")))</f>
        <v>0-50</v>
      </c>
      <c r="Y1937" t="str">
        <f>IF(tbl_Customers[[#This Row],[total_intl_charge]] &lt;= 3, "Low Charges", "High Charges")</f>
        <v>Low Charges</v>
      </c>
      <c r="Z1937" t="str">
        <f>IF(tbl_Customers[[#This Row],[total_eve_calls]]&lt;=80,"Low Calls",
IF(tbl_Customers[[#This Row],[total_eve_calls]]&lt;=120,"Medium Calls","High Calls"))</f>
        <v>High Calls</v>
      </c>
      <c r="AA1937" t="str">
        <f>IF(tbl_Customers[[#This Row],[total_eve_charge]]&lt;=15,"Low Charges",
IF(tbl_Customers[[#This Row],[total_eve_charge]]&lt;=20,"Medium Charges","High Charges"))</f>
        <v>Low Charges</v>
      </c>
      <c r="AB19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37" t="str">
        <f>IF(tbl_Customers[[#This Row],[number_vmail_messages]] = 0, "No Usage", IF(tbl_Customers[[#This Row],[number_vmail_messages]] &lt;= 20, "Low Usage", IF(tbl_Customers[[#This Row],[number_vmail_messages]] &lt;= 40, "Medium Usgae", "High Usage")))</f>
        <v>No Usage</v>
      </c>
      <c r="AD1937" t="str">
        <f>IF(tbl_Customers[[#This Row],[total_day_minutes]]&lt;=150,"Low Usage", IF(tbl_Customers[[#This Row],[total_day_minutes]]&lt;=200,"Medium Usage", IF(tbl_Customers[[#This Row],[total_day_minutes]]&lt;=250,"High Usage","Very High Usage")))</f>
        <v>Medium Usage</v>
      </c>
      <c r="AE1937" t="str">
        <f>IF(tbl_Customers[[#This Row],[total_intl_calls]]&lt;=5,"Low Calls", IF(tbl_Customers[[#This Row],[total_intl_calls]]&lt;=10, "Medium Calls", "High Calls"))</f>
        <v>Low Calls</v>
      </c>
      <c r="AF19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37" s="36" t="str">
        <f>IF(tbl_Customers[[#This Row],[Churn_Risk_Score]]&gt;=10,"High Risk", IF(tbl_Customers[[#This Row],[Churn_Risk_Score]]&gt;=5,"Medium Risk","Low Risk"))</f>
        <v>Low Risk</v>
      </c>
    </row>
    <row r="1938" spans="1:33" x14ac:dyDescent="0.35">
      <c r="A1938">
        <v>1937</v>
      </c>
      <c r="B1938" t="s">
        <v>48</v>
      </c>
      <c r="C1938">
        <v>74</v>
      </c>
      <c r="D1938" t="s">
        <v>28</v>
      </c>
      <c r="E1938" t="s">
        <v>22</v>
      </c>
      <c r="F1938" t="s">
        <v>23</v>
      </c>
      <c r="G1938">
        <v>31</v>
      </c>
      <c r="H1938">
        <v>249.4</v>
      </c>
      <c r="I1938">
        <v>70</v>
      </c>
      <c r="J1938">
        <v>42.4</v>
      </c>
      <c r="K1938">
        <v>209.5</v>
      </c>
      <c r="L1938">
        <v>59</v>
      </c>
      <c r="M1938">
        <v>17.809999999999999</v>
      </c>
      <c r="N1938">
        <v>180.6</v>
      </c>
      <c r="O1938">
        <v>75</v>
      </c>
      <c r="P1938">
        <v>8.1300000000000008</v>
      </c>
      <c r="Q1938">
        <v>9.9</v>
      </c>
      <c r="R1938">
        <v>2</v>
      </c>
      <c r="S1938">
        <v>2.67</v>
      </c>
      <c r="T1938">
        <v>4</v>
      </c>
      <c r="U1938" t="s">
        <v>22</v>
      </c>
      <c r="V1938">
        <f>IF(tbl_Customers[[#This Row],[churn]] = "yes", 1, 0)</f>
        <v>0</v>
      </c>
      <c r="W1938" t="str">
        <f>IF(tbl_Customers[[#This Row],[number_customer_service_calls]] &lt;= 1, "0-1 Calls", IF(tbl_Customers[[#This Row],[number_customer_service_calls]] &lt;= 3, "2-3 Calls", IF(tbl_Customers[[#This Row],[number_customer_service_calls]] &lt;=5, "4-5 Calls", "6+ Calls")))</f>
        <v>4-5 Calls</v>
      </c>
      <c r="X1938" t="str">
        <f>IF(tbl_Customers[[#This Row],[account_length]] &lt;= 50, "0-50", IF(tbl_Customers[[#This Row],[account_length]] &lt;=100, "51-100", IF(tbl_Customers[[#This Row],[account_length]] &lt;= 150, "101-150", "151+")))</f>
        <v>51-100</v>
      </c>
      <c r="Y1938" t="str">
        <f>IF(tbl_Customers[[#This Row],[total_intl_charge]] &lt;= 3, "Low Charges", "High Charges")</f>
        <v>Low Charges</v>
      </c>
      <c r="Z1938" t="str">
        <f>IF(tbl_Customers[[#This Row],[total_eve_calls]]&lt;=80,"Low Calls",
IF(tbl_Customers[[#This Row],[total_eve_calls]]&lt;=120,"Medium Calls","High Calls"))</f>
        <v>Low Calls</v>
      </c>
      <c r="AA1938" t="str">
        <f>IF(tbl_Customers[[#This Row],[total_eve_charge]]&lt;=15,"Low Charges",
IF(tbl_Customers[[#This Row],[total_eve_charge]]&lt;=20,"Medium Charges","High Charges"))</f>
        <v>Medium Charges</v>
      </c>
      <c r="AB19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8" t="str">
        <f>IF(tbl_Customers[[#This Row],[number_vmail_messages]] = 0, "No Usage", IF(tbl_Customers[[#This Row],[number_vmail_messages]] &lt;= 20, "Low Usage", IF(tbl_Customers[[#This Row],[number_vmail_messages]] &lt;= 40, "Medium Usgae", "High Usage")))</f>
        <v>Medium Usgae</v>
      </c>
      <c r="AD1938" t="str">
        <f>IF(tbl_Customers[[#This Row],[total_day_minutes]]&lt;=150,"Low Usage", IF(tbl_Customers[[#This Row],[total_day_minutes]]&lt;=200,"Medium Usage", IF(tbl_Customers[[#This Row],[total_day_minutes]]&lt;=250,"High Usage","Very High Usage")))</f>
        <v>High Usage</v>
      </c>
      <c r="AE1938" t="str">
        <f>IF(tbl_Customers[[#This Row],[total_intl_calls]]&lt;=5,"Low Calls", IF(tbl_Customers[[#This Row],[total_intl_calls]]&lt;=10, "Medium Calls", "High Calls"))</f>
        <v>Low Calls</v>
      </c>
      <c r="AF19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8" s="36" t="str">
        <f>IF(tbl_Customers[[#This Row],[Churn_Risk_Score]]&gt;=10,"High Risk", IF(tbl_Customers[[#This Row],[Churn_Risk_Score]]&gt;=5,"Medium Risk","Low Risk"))</f>
        <v>Low Risk</v>
      </c>
    </row>
    <row r="1939" spans="1:33" x14ac:dyDescent="0.35">
      <c r="A1939">
        <v>1938</v>
      </c>
      <c r="B1939" t="s">
        <v>62</v>
      </c>
      <c r="C1939">
        <v>105</v>
      </c>
      <c r="D1939" t="s">
        <v>21</v>
      </c>
      <c r="E1939" t="s">
        <v>23</v>
      </c>
      <c r="F1939" t="s">
        <v>22</v>
      </c>
      <c r="G1939">
        <v>0</v>
      </c>
      <c r="H1939">
        <v>228.4</v>
      </c>
      <c r="I1939">
        <v>100</v>
      </c>
      <c r="J1939">
        <v>38.83</v>
      </c>
      <c r="K1939">
        <v>145.1</v>
      </c>
      <c r="L1939">
        <v>108</v>
      </c>
      <c r="M1939">
        <v>12.33</v>
      </c>
      <c r="N1939">
        <v>245.3</v>
      </c>
      <c r="O1939">
        <v>140</v>
      </c>
      <c r="P1939">
        <v>11.04</v>
      </c>
      <c r="Q1939">
        <v>7.7</v>
      </c>
      <c r="R1939">
        <v>7</v>
      </c>
      <c r="S1939">
        <v>2.08</v>
      </c>
      <c r="T1939">
        <v>0</v>
      </c>
      <c r="U1939" t="s">
        <v>22</v>
      </c>
      <c r="V1939">
        <f>IF(tbl_Customers[[#This Row],[churn]] = "yes", 1, 0)</f>
        <v>0</v>
      </c>
      <c r="W1939" t="str">
        <f>IF(tbl_Customers[[#This Row],[number_customer_service_calls]] &lt;= 1, "0-1 Calls", IF(tbl_Customers[[#This Row],[number_customer_service_calls]] &lt;= 3, "2-3 Calls", IF(tbl_Customers[[#This Row],[number_customer_service_calls]] &lt;=5, "4-5 Calls", "6+ Calls")))</f>
        <v>0-1 Calls</v>
      </c>
      <c r="X1939" t="str">
        <f>IF(tbl_Customers[[#This Row],[account_length]] &lt;= 50, "0-50", IF(tbl_Customers[[#This Row],[account_length]] &lt;=100, "51-100", IF(tbl_Customers[[#This Row],[account_length]] &lt;= 150, "101-150", "151+")))</f>
        <v>101-150</v>
      </c>
      <c r="Y1939" t="str">
        <f>IF(tbl_Customers[[#This Row],[total_intl_charge]] &lt;= 3, "Low Charges", "High Charges")</f>
        <v>Low Charges</v>
      </c>
      <c r="Z1939" t="str">
        <f>IF(tbl_Customers[[#This Row],[total_eve_calls]]&lt;=80,"Low Calls",
IF(tbl_Customers[[#This Row],[total_eve_calls]]&lt;=120,"Medium Calls","High Calls"))</f>
        <v>Medium Calls</v>
      </c>
      <c r="AA1939" t="str">
        <f>IF(tbl_Customers[[#This Row],[total_eve_charge]]&lt;=15,"Low Charges",
IF(tbl_Customers[[#This Row],[total_eve_charge]]&lt;=20,"Medium Charges","High Charges"))</f>
        <v>Low Charges</v>
      </c>
      <c r="AB19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39" t="str">
        <f>IF(tbl_Customers[[#This Row],[number_vmail_messages]] = 0, "No Usage", IF(tbl_Customers[[#This Row],[number_vmail_messages]] &lt;= 20, "Low Usage", IF(tbl_Customers[[#This Row],[number_vmail_messages]] &lt;= 40, "Medium Usgae", "High Usage")))</f>
        <v>No Usage</v>
      </c>
      <c r="AD1939" t="str">
        <f>IF(tbl_Customers[[#This Row],[total_day_minutes]]&lt;=150,"Low Usage", IF(tbl_Customers[[#This Row],[total_day_minutes]]&lt;=200,"Medium Usage", IF(tbl_Customers[[#This Row],[total_day_minutes]]&lt;=250,"High Usage","Very High Usage")))</f>
        <v>High Usage</v>
      </c>
      <c r="AE1939" t="str">
        <f>IF(tbl_Customers[[#This Row],[total_intl_calls]]&lt;=5,"Low Calls", IF(tbl_Customers[[#This Row],[total_intl_calls]]&lt;=10, "Medium Calls", "High Calls"))</f>
        <v>Medium Calls</v>
      </c>
      <c r="AF19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9" s="36" t="str">
        <f>IF(tbl_Customers[[#This Row],[Churn_Risk_Score]]&gt;=10,"High Risk", IF(tbl_Customers[[#This Row],[Churn_Risk_Score]]&gt;=5,"Medium Risk","Low Risk"))</f>
        <v>Low Risk</v>
      </c>
    </row>
    <row r="1940" spans="1:33" x14ac:dyDescent="0.35">
      <c r="A1940">
        <v>1939</v>
      </c>
      <c r="B1940" t="s">
        <v>64</v>
      </c>
      <c r="C1940">
        <v>157</v>
      </c>
      <c r="D1940" t="s">
        <v>28</v>
      </c>
      <c r="E1940" t="s">
        <v>22</v>
      </c>
      <c r="F1940" t="s">
        <v>22</v>
      </c>
      <c r="G1940">
        <v>0</v>
      </c>
      <c r="H1940">
        <v>168.6</v>
      </c>
      <c r="I1940">
        <v>71</v>
      </c>
      <c r="J1940">
        <v>28.66</v>
      </c>
      <c r="K1940">
        <v>205.1</v>
      </c>
      <c r="L1940">
        <v>48</v>
      </c>
      <c r="M1940">
        <v>17.43</v>
      </c>
      <c r="N1940">
        <v>175.8</v>
      </c>
      <c r="O1940">
        <v>88</v>
      </c>
      <c r="P1940">
        <v>7.91</v>
      </c>
      <c r="Q1940">
        <v>5.9</v>
      </c>
      <c r="R1940">
        <v>2</v>
      </c>
      <c r="S1940">
        <v>1.59</v>
      </c>
      <c r="T1940">
        <v>3</v>
      </c>
      <c r="U1940" t="s">
        <v>22</v>
      </c>
      <c r="V1940">
        <f>IF(tbl_Customers[[#This Row],[churn]] = "yes", 1, 0)</f>
        <v>0</v>
      </c>
      <c r="W1940" t="str">
        <f>IF(tbl_Customers[[#This Row],[number_customer_service_calls]] &lt;= 1, "0-1 Calls", IF(tbl_Customers[[#This Row],[number_customer_service_calls]] &lt;= 3, "2-3 Calls", IF(tbl_Customers[[#This Row],[number_customer_service_calls]] &lt;=5, "4-5 Calls", "6+ Calls")))</f>
        <v>2-3 Calls</v>
      </c>
      <c r="X1940" t="str">
        <f>IF(tbl_Customers[[#This Row],[account_length]] &lt;= 50, "0-50", IF(tbl_Customers[[#This Row],[account_length]] &lt;=100, "51-100", IF(tbl_Customers[[#This Row],[account_length]] &lt;= 150, "101-150", "151+")))</f>
        <v>151+</v>
      </c>
      <c r="Y1940" t="str">
        <f>IF(tbl_Customers[[#This Row],[total_intl_charge]] &lt;= 3, "Low Charges", "High Charges")</f>
        <v>Low Charges</v>
      </c>
      <c r="Z1940" t="str">
        <f>IF(tbl_Customers[[#This Row],[total_eve_calls]]&lt;=80,"Low Calls",
IF(tbl_Customers[[#This Row],[total_eve_calls]]&lt;=120,"Medium Calls","High Calls"))</f>
        <v>Low Calls</v>
      </c>
      <c r="AA1940" t="str">
        <f>IF(tbl_Customers[[#This Row],[total_eve_charge]]&lt;=15,"Low Charges",
IF(tbl_Customers[[#This Row],[total_eve_charge]]&lt;=20,"Medium Charges","High Charges"))</f>
        <v>Medium Charges</v>
      </c>
      <c r="AB19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0" t="str">
        <f>IF(tbl_Customers[[#This Row],[number_vmail_messages]] = 0, "No Usage", IF(tbl_Customers[[#This Row],[number_vmail_messages]] &lt;= 20, "Low Usage", IF(tbl_Customers[[#This Row],[number_vmail_messages]] &lt;= 40, "Medium Usgae", "High Usage")))</f>
        <v>No Usage</v>
      </c>
      <c r="AD1940" t="str">
        <f>IF(tbl_Customers[[#This Row],[total_day_minutes]]&lt;=150,"Low Usage", IF(tbl_Customers[[#This Row],[total_day_minutes]]&lt;=200,"Medium Usage", IF(tbl_Customers[[#This Row],[total_day_minutes]]&lt;=250,"High Usage","Very High Usage")))</f>
        <v>Medium Usage</v>
      </c>
      <c r="AE1940" t="str">
        <f>IF(tbl_Customers[[#This Row],[total_intl_calls]]&lt;=5,"Low Calls", IF(tbl_Customers[[#This Row],[total_intl_calls]]&lt;=10, "Medium Calls", "High Calls"))</f>
        <v>Low Calls</v>
      </c>
      <c r="AF19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40" s="36" t="str">
        <f>IF(tbl_Customers[[#This Row],[Churn_Risk_Score]]&gt;=10,"High Risk", IF(tbl_Customers[[#This Row],[Churn_Risk_Score]]&gt;=5,"Medium Risk","Low Risk"))</f>
        <v>Low Risk</v>
      </c>
    </row>
    <row r="1941" spans="1:33" x14ac:dyDescent="0.35">
      <c r="A1941">
        <v>1940</v>
      </c>
      <c r="B1941" t="s">
        <v>63</v>
      </c>
      <c r="C1941">
        <v>217</v>
      </c>
      <c r="D1941" t="s">
        <v>21</v>
      </c>
      <c r="E1941" t="s">
        <v>22</v>
      </c>
      <c r="F1941" t="s">
        <v>22</v>
      </c>
      <c r="G1941">
        <v>0</v>
      </c>
      <c r="H1941">
        <v>123.7</v>
      </c>
      <c r="I1941">
        <v>138</v>
      </c>
      <c r="J1941">
        <v>21.03</v>
      </c>
      <c r="K1941">
        <v>248.5</v>
      </c>
      <c r="L1941">
        <v>105</v>
      </c>
      <c r="M1941">
        <v>21.12</v>
      </c>
      <c r="N1941">
        <v>269.60000000000002</v>
      </c>
      <c r="O1941">
        <v>78</v>
      </c>
      <c r="P1941">
        <v>12.13</v>
      </c>
      <c r="Q1941">
        <v>13.3</v>
      </c>
      <c r="R1941">
        <v>4</v>
      </c>
      <c r="S1941">
        <v>3.59</v>
      </c>
      <c r="T1941">
        <v>0</v>
      </c>
      <c r="U1941" t="s">
        <v>22</v>
      </c>
      <c r="V1941">
        <f>IF(tbl_Customers[[#This Row],[churn]] = "yes", 1, 0)</f>
        <v>0</v>
      </c>
      <c r="W1941" t="str">
        <f>IF(tbl_Customers[[#This Row],[number_customer_service_calls]] &lt;= 1, "0-1 Calls", IF(tbl_Customers[[#This Row],[number_customer_service_calls]] &lt;= 3, "2-3 Calls", IF(tbl_Customers[[#This Row],[number_customer_service_calls]] &lt;=5, "4-5 Calls", "6+ Calls")))</f>
        <v>0-1 Calls</v>
      </c>
      <c r="X1941" t="str">
        <f>IF(tbl_Customers[[#This Row],[account_length]] &lt;= 50, "0-50", IF(tbl_Customers[[#This Row],[account_length]] &lt;=100, "51-100", IF(tbl_Customers[[#This Row],[account_length]] &lt;= 150, "101-150", "151+")))</f>
        <v>151+</v>
      </c>
      <c r="Y1941" t="str">
        <f>IF(tbl_Customers[[#This Row],[total_intl_charge]] &lt;= 3, "Low Charges", "High Charges")</f>
        <v>High Charges</v>
      </c>
      <c r="Z1941" t="str">
        <f>IF(tbl_Customers[[#This Row],[total_eve_calls]]&lt;=80,"Low Calls",
IF(tbl_Customers[[#This Row],[total_eve_calls]]&lt;=120,"Medium Calls","High Calls"))</f>
        <v>Medium Calls</v>
      </c>
      <c r="AA1941" t="str">
        <f>IF(tbl_Customers[[#This Row],[total_eve_charge]]&lt;=15,"Low Charges",
IF(tbl_Customers[[#This Row],[total_eve_charge]]&lt;=20,"Medium Charges","High Charges"))</f>
        <v>High Charges</v>
      </c>
      <c r="AB19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1" t="str">
        <f>IF(tbl_Customers[[#This Row],[number_vmail_messages]] = 0, "No Usage", IF(tbl_Customers[[#This Row],[number_vmail_messages]] &lt;= 20, "Low Usage", IF(tbl_Customers[[#This Row],[number_vmail_messages]] &lt;= 40, "Medium Usgae", "High Usage")))</f>
        <v>No Usage</v>
      </c>
      <c r="AD1941" t="str">
        <f>IF(tbl_Customers[[#This Row],[total_day_minutes]]&lt;=150,"Low Usage", IF(tbl_Customers[[#This Row],[total_day_minutes]]&lt;=200,"Medium Usage", IF(tbl_Customers[[#This Row],[total_day_minutes]]&lt;=250,"High Usage","Very High Usage")))</f>
        <v>Low Usage</v>
      </c>
      <c r="AE1941" t="str">
        <f>IF(tbl_Customers[[#This Row],[total_intl_calls]]&lt;=5,"Low Calls", IF(tbl_Customers[[#This Row],[total_intl_calls]]&lt;=10, "Medium Calls", "High Calls"))</f>
        <v>Low Calls</v>
      </c>
      <c r="AF19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41" s="36" t="str">
        <f>IF(tbl_Customers[[#This Row],[Churn_Risk_Score]]&gt;=10,"High Risk", IF(tbl_Customers[[#This Row],[Churn_Risk_Score]]&gt;=5,"Medium Risk","Low Risk"))</f>
        <v>Low Risk</v>
      </c>
    </row>
    <row r="1942" spans="1:33" x14ac:dyDescent="0.35">
      <c r="A1942">
        <v>1941</v>
      </c>
      <c r="B1942" t="s">
        <v>71</v>
      </c>
      <c r="C1942">
        <v>68</v>
      </c>
      <c r="D1942" t="s">
        <v>21</v>
      </c>
      <c r="E1942" t="s">
        <v>22</v>
      </c>
      <c r="F1942" t="s">
        <v>22</v>
      </c>
      <c r="G1942">
        <v>0</v>
      </c>
      <c r="H1942">
        <v>178.7</v>
      </c>
      <c r="I1942">
        <v>61</v>
      </c>
      <c r="J1942">
        <v>30.38</v>
      </c>
      <c r="K1942">
        <v>252.3</v>
      </c>
      <c r="L1942">
        <v>84</v>
      </c>
      <c r="M1942">
        <v>21.45</v>
      </c>
      <c r="N1942">
        <v>255.7</v>
      </c>
      <c r="O1942">
        <v>76</v>
      </c>
      <c r="P1942">
        <v>11.51</v>
      </c>
      <c r="Q1942">
        <v>8.4</v>
      </c>
      <c r="R1942">
        <v>4</v>
      </c>
      <c r="S1942">
        <v>2.27</v>
      </c>
      <c r="T1942">
        <v>1</v>
      </c>
      <c r="U1942" t="s">
        <v>22</v>
      </c>
      <c r="V1942">
        <f>IF(tbl_Customers[[#This Row],[churn]] = "yes", 1, 0)</f>
        <v>0</v>
      </c>
      <c r="W1942" t="str">
        <f>IF(tbl_Customers[[#This Row],[number_customer_service_calls]] &lt;= 1, "0-1 Calls", IF(tbl_Customers[[#This Row],[number_customer_service_calls]] &lt;= 3, "2-3 Calls", IF(tbl_Customers[[#This Row],[number_customer_service_calls]] &lt;=5, "4-5 Calls", "6+ Calls")))</f>
        <v>0-1 Calls</v>
      </c>
      <c r="X1942" t="str">
        <f>IF(tbl_Customers[[#This Row],[account_length]] &lt;= 50, "0-50", IF(tbl_Customers[[#This Row],[account_length]] &lt;=100, "51-100", IF(tbl_Customers[[#This Row],[account_length]] &lt;= 150, "101-150", "151+")))</f>
        <v>51-100</v>
      </c>
      <c r="Y1942" t="str">
        <f>IF(tbl_Customers[[#This Row],[total_intl_charge]] &lt;= 3, "Low Charges", "High Charges")</f>
        <v>Low Charges</v>
      </c>
      <c r="Z1942" t="str">
        <f>IF(tbl_Customers[[#This Row],[total_eve_calls]]&lt;=80,"Low Calls",
IF(tbl_Customers[[#This Row],[total_eve_calls]]&lt;=120,"Medium Calls","High Calls"))</f>
        <v>Medium Calls</v>
      </c>
      <c r="AA1942" t="str">
        <f>IF(tbl_Customers[[#This Row],[total_eve_charge]]&lt;=15,"Low Charges",
IF(tbl_Customers[[#This Row],[total_eve_charge]]&lt;=20,"Medium Charges","High Charges"))</f>
        <v>High Charges</v>
      </c>
      <c r="AB19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2" t="str">
        <f>IF(tbl_Customers[[#This Row],[number_vmail_messages]] = 0, "No Usage", IF(tbl_Customers[[#This Row],[number_vmail_messages]] &lt;= 20, "Low Usage", IF(tbl_Customers[[#This Row],[number_vmail_messages]] &lt;= 40, "Medium Usgae", "High Usage")))</f>
        <v>No Usage</v>
      </c>
      <c r="AD1942" t="str">
        <f>IF(tbl_Customers[[#This Row],[total_day_minutes]]&lt;=150,"Low Usage", IF(tbl_Customers[[#This Row],[total_day_minutes]]&lt;=200,"Medium Usage", IF(tbl_Customers[[#This Row],[total_day_minutes]]&lt;=250,"High Usage","Very High Usage")))</f>
        <v>Medium Usage</v>
      </c>
      <c r="AE1942" t="str">
        <f>IF(tbl_Customers[[#This Row],[total_intl_calls]]&lt;=5,"Low Calls", IF(tbl_Customers[[#This Row],[total_intl_calls]]&lt;=10, "Medium Calls", "High Calls"))</f>
        <v>Low Calls</v>
      </c>
      <c r="AF19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42" s="36" t="str">
        <f>IF(tbl_Customers[[#This Row],[Churn_Risk_Score]]&gt;=10,"High Risk", IF(tbl_Customers[[#This Row],[Churn_Risk_Score]]&gt;=5,"Medium Risk","Low Risk"))</f>
        <v>Low Risk</v>
      </c>
    </row>
    <row r="1943" spans="1:33" x14ac:dyDescent="0.35">
      <c r="A1943">
        <v>1942</v>
      </c>
      <c r="B1943" t="s">
        <v>52</v>
      </c>
      <c r="C1943">
        <v>80</v>
      </c>
      <c r="D1943" t="s">
        <v>21</v>
      </c>
      <c r="E1943" t="s">
        <v>22</v>
      </c>
      <c r="F1943" t="s">
        <v>22</v>
      </c>
      <c r="G1943">
        <v>0</v>
      </c>
      <c r="H1943">
        <v>113.2</v>
      </c>
      <c r="I1943">
        <v>86</v>
      </c>
      <c r="J1943">
        <v>19.239999999999998</v>
      </c>
      <c r="K1943">
        <v>185.5</v>
      </c>
      <c r="L1943">
        <v>97</v>
      </c>
      <c r="M1943">
        <v>15.77</v>
      </c>
      <c r="N1943">
        <v>237.3</v>
      </c>
      <c r="O1943">
        <v>145</v>
      </c>
      <c r="P1943">
        <v>10.68</v>
      </c>
      <c r="Q1943">
        <v>9.5</v>
      </c>
      <c r="R1943">
        <v>5</v>
      </c>
      <c r="S1943">
        <v>2.57</v>
      </c>
      <c r="T1943">
        <v>1</v>
      </c>
      <c r="U1943" t="s">
        <v>22</v>
      </c>
      <c r="V1943">
        <f>IF(tbl_Customers[[#This Row],[churn]] = "yes", 1, 0)</f>
        <v>0</v>
      </c>
      <c r="W1943" t="str">
        <f>IF(tbl_Customers[[#This Row],[number_customer_service_calls]] &lt;= 1, "0-1 Calls", IF(tbl_Customers[[#This Row],[number_customer_service_calls]] &lt;= 3, "2-3 Calls", IF(tbl_Customers[[#This Row],[number_customer_service_calls]] &lt;=5, "4-5 Calls", "6+ Calls")))</f>
        <v>0-1 Calls</v>
      </c>
      <c r="X1943" t="str">
        <f>IF(tbl_Customers[[#This Row],[account_length]] &lt;= 50, "0-50", IF(tbl_Customers[[#This Row],[account_length]] &lt;=100, "51-100", IF(tbl_Customers[[#This Row],[account_length]] &lt;= 150, "101-150", "151+")))</f>
        <v>51-100</v>
      </c>
      <c r="Y1943" t="str">
        <f>IF(tbl_Customers[[#This Row],[total_intl_charge]] &lt;= 3, "Low Charges", "High Charges")</f>
        <v>Low Charges</v>
      </c>
      <c r="Z1943" t="str">
        <f>IF(tbl_Customers[[#This Row],[total_eve_calls]]&lt;=80,"Low Calls",
IF(tbl_Customers[[#This Row],[total_eve_calls]]&lt;=120,"Medium Calls","High Calls"))</f>
        <v>Medium Calls</v>
      </c>
      <c r="AA1943" t="str">
        <f>IF(tbl_Customers[[#This Row],[total_eve_charge]]&lt;=15,"Low Charges",
IF(tbl_Customers[[#This Row],[total_eve_charge]]&lt;=20,"Medium Charges","High Charges"))</f>
        <v>Medium Charges</v>
      </c>
      <c r="AB19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3" t="str">
        <f>IF(tbl_Customers[[#This Row],[number_vmail_messages]] = 0, "No Usage", IF(tbl_Customers[[#This Row],[number_vmail_messages]] &lt;= 20, "Low Usage", IF(tbl_Customers[[#This Row],[number_vmail_messages]] &lt;= 40, "Medium Usgae", "High Usage")))</f>
        <v>No Usage</v>
      </c>
      <c r="AD1943" t="str">
        <f>IF(tbl_Customers[[#This Row],[total_day_minutes]]&lt;=150,"Low Usage", IF(tbl_Customers[[#This Row],[total_day_minutes]]&lt;=200,"Medium Usage", IF(tbl_Customers[[#This Row],[total_day_minutes]]&lt;=250,"High Usage","Very High Usage")))</f>
        <v>Low Usage</v>
      </c>
      <c r="AE1943" t="str">
        <f>IF(tbl_Customers[[#This Row],[total_intl_calls]]&lt;=5,"Low Calls", IF(tbl_Customers[[#This Row],[total_intl_calls]]&lt;=10, "Medium Calls", "High Calls"))</f>
        <v>Low Calls</v>
      </c>
      <c r="AF19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43" s="36" t="str">
        <f>IF(tbl_Customers[[#This Row],[Churn_Risk_Score]]&gt;=10,"High Risk", IF(tbl_Customers[[#This Row],[Churn_Risk_Score]]&gt;=5,"Medium Risk","Low Risk"))</f>
        <v>Low Risk</v>
      </c>
    </row>
    <row r="1944" spans="1:33" x14ac:dyDescent="0.35">
      <c r="A1944">
        <v>1943</v>
      </c>
      <c r="B1944" t="s">
        <v>67</v>
      </c>
      <c r="C1944">
        <v>38</v>
      </c>
      <c r="D1944" t="s">
        <v>21</v>
      </c>
      <c r="E1944" t="s">
        <v>22</v>
      </c>
      <c r="F1944" t="s">
        <v>23</v>
      </c>
      <c r="G1944">
        <v>25</v>
      </c>
      <c r="H1944">
        <v>142.4</v>
      </c>
      <c r="I1944">
        <v>106</v>
      </c>
      <c r="J1944">
        <v>24.21</v>
      </c>
      <c r="K1944">
        <v>313.7</v>
      </c>
      <c r="L1944">
        <v>109</v>
      </c>
      <c r="M1944">
        <v>26.66</v>
      </c>
      <c r="N1944">
        <v>126.6</v>
      </c>
      <c r="O1944">
        <v>117</v>
      </c>
      <c r="P1944">
        <v>5.7</v>
      </c>
      <c r="Q1944">
        <v>13.4</v>
      </c>
      <c r="R1944">
        <v>6</v>
      </c>
      <c r="S1944">
        <v>3.62</v>
      </c>
      <c r="T1944">
        <v>2</v>
      </c>
      <c r="U1944" t="s">
        <v>22</v>
      </c>
      <c r="V1944">
        <f>IF(tbl_Customers[[#This Row],[churn]] = "yes", 1, 0)</f>
        <v>0</v>
      </c>
      <c r="W1944" t="str">
        <f>IF(tbl_Customers[[#This Row],[number_customer_service_calls]] &lt;= 1, "0-1 Calls", IF(tbl_Customers[[#This Row],[number_customer_service_calls]] &lt;= 3, "2-3 Calls", IF(tbl_Customers[[#This Row],[number_customer_service_calls]] &lt;=5, "4-5 Calls", "6+ Calls")))</f>
        <v>2-3 Calls</v>
      </c>
      <c r="X1944" t="str">
        <f>IF(tbl_Customers[[#This Row],[account_length]] &lt;= 50, "0-50", IF(tbl_Customers[[#This Row],[account_length]] &lt;=100, "51-100", IF(tbl_Customers[[#This Row],[account_length]] &lt;= 150, "101-150", "151+")))</f>
        <v>0-50</v>
      </c>
      <c r="Y1944" t="str">
        <f>IF(tbl_Customers[[#This Row],[total_intl_charge]] &lt;= 3, "Low Charges", "High Charges")</f>
        <v>High Charges</v>
      </c>
      <c r="Z1944" t="str">
        <f>IF(tbl_Customers[[#This Row],[total_eve_calls]]&lt;=80,"Low Calls",
IF(tbl_Customers[[#This Row],[total_eve_calls]]&lt;=120,"Medium Calls","High Calls"))</f>
        <v>Medium Calls</v>
      </c>
      <c r="AA1944" t="str">
        <f>IF(tbl_Customers[[#This Row],[total_eve_charge]]&lt;=15,"Low Charges",
IF(tbl_Customers[[#This Row],[total_eve_charge]]&lt;=20,"Medium Charges","High Charges"))</f>
        <v>High Charges</v>
      </c>
      <c r="AB19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4" t="str">
        <f>IF(tbl_Customers[[#This Row],[number_vmail_messages]] = 0, "No Usage", IF(tbl_Customers[[#This Row],[number_vmail_messages]] &lt;= 20, "Low Usage", IF(tbl_Customers[[#This Row],[number_vmail_messages]] &lt;= 40, "Medium Usgae", "High Usage")))</f>
        <v>Medium Usgae</v>
      </c>
      <c r="AD1944" t="str">
        <f>IF(tbl_Customers[[#This Row],[total_day_minutes]]&lt;=150,"Low Usage", IF(tbl_Customers[[#This Row],[total_day_minutes]]&lt;=200,"Medium Usage", IF(tbl_Customers[[#This Row],[total_day_minutes]]&lt;=250,"High Usage","Very High Usage")))</f>
        <v>Low Usage</v>
      </c>
      <c r="AE1944" t="str">
        <f>IF(tbl_Customers[[#This Row],[total_intl_calls]]&lt;=5,"Low Calls", IF(tbl_Customers[[#This Row],[total_intl_calls]]&lt;=10, "Medium Calls", "High Calls"))</f>
        <v>Medium Calls</v>
      </c>
      <c r="AF19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44" s="36" t="str">
        <f>IF(tbl_Customers[[#This Row],[Churn_Risk_Score]]&gt;=10,"High Risk", IF(tbl_Customers[[#This Row],[Churn_Risk_Score]]&gt;=5,"Medium Risk","Low Risk"))</f>
        <v>Low Risk</v>
      </c>
    </row>
    <row r="1945" spans="1:33" x14ac:dyDescent="0.35">
      <c r="A1945">
        <v>1944</v>
      </c>
      <c r="B1945" t="s">
        <v>41</v>
      </c>
      <c r="C1945">
        <v>140</v>
      </c>
      <c r="D1945" t="s">
        <v>21</v>
      </c>
      <c r="E1945" t="s">
        <v>22</v>
      </c>
      <c r="F1945" t="s">
        <v>22</v>
      </c>
      <c r="G1945">
        <v>0</v>
      </c>
      <c r="H1945">
        <v>149.69999999999999</v>
      </c>
      <c r="I1945">
        <v>71</v>
      </c>
      <c r="J1945">
        <v>25.45</v>
      </c>
      <c r="K1945">
        <v>212.5</v>
      </c>
      <c r="L1945">
        <v>97</v>
      </c>
      <c r="M1945">
        <v>18.059999999999999</v>
      </c>
      <c r="N1945">
        <v>245.9</v>
      </c>
      <c r="O1945">
        <v>67</v>
      </c>
      <c r="P1945">
        <v>11.07</v>
      </c>
      <c r="Q1945">
        <v>12.6</v>
      </c>
      <c r="R1945">
        <v>4</v>
      </c>
      <c r="S1945">
        <v>3.4</v>
      </c>
      <c r="T1945">
        <v>3</v>
      </c>
      <c r="U1945" t="s">
        <v>22</v>
      </c>
      <c r="V1945">
        <f>IF(tbl_Customers[[#This Row],[churn]] = "yes", 1, 0)</f>
        <v>0</v>
      </c>
      <c r="W1945" t="str">
        <f>IF(tbl_Customers[[#This Row],[number_customer_service_calls]] &lt;= 1, "0-1 Calls", IF(tbl_Customers[[#This Row],[number_customer_service_calls]] &lt;= 3, "2-3 Calls", IF(tbl_Customers[[#This Row],[number_customer_service_calls]] &lt;=5, "4-5 Calls", "6+ Calls")))</f>
        <v>2-3 Calls</v>
      </c>
      <c r="X1945" t="str">
        <f>IF(tbl_Customers[[#This Row],[account_length]] &lt;= 50, "0-50", IF(tbl_Customers[[#This Row],[account_length]] &lt;=100, "51-100", IF(tbl_Customers[[#This Row],[account_length]] &lt;= 150, "101-150", "151+")))</f>
        <v>101-150</v>
      </c>
      <c r="Y1945" t="str">
        <f>IF(tbl_Customers[[#This Row],[total_intl_charge]] &lt;= 3, "Low Charges", "High Charges")</f>
        <v>High Charges</v>
      </c>
      <c r="Z1945" t="str">
        <f>IF(tbl_Customers[[#This Row],[total_eve_calls]]&lt;=80,"Low Calls",
IF(tbl_Customers[[#This Row],[total_eve_calls]]&lt;=120,"Medium Calls","High Calls"))</f>
        <v>Medium Calls</v>
      </c>
      <c r="AA1945" t="str">
        <f>IF(tbl_Customers[[#This Row],[total_eve_charge]]&lt;=15,"Low Charges",
IF(tbl_Customers[[#This Row],[total_eve_charge]]&lt;=20,"Medium Charges","High Charges"))</f>
        <v>Medium Charges</v>
      </c>
      <c r="AB19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5" t="str">
        <f>IF(tbl_Customers[[#This Row],[number_vmail_messages]] = 0, "No Usage", IF(tbl_Customers[[#This Row],[number_vmail_messages]] &lt;= 20, "Low Usage", IF(tbl_Customers[[#This Row],[number_vmail_messages]] &lt;= 40, "Medium Usgae", "High Usage")))</f>
        <v>No Usage</v>
      </c>
      <c r="AD1945" t="str">
        <f>IF(tbl_Customers[[#This Row],[total_day_minutes]]&lt;=150,"Low Usage", IF(tbl_Customers[[#This Row],[total_day_minutes]]&lt;=200,"Medium Usage", IF(tbl_Customers[[#This Row],[total_day_minutes]]&lt;=250,"High Usage","Very High Usage")))</f>
        <v>Low Usage</v>
      </c>
      <c r="AE1945" t="str">
        <f>IF(tbl_Customers[[#This Row],[total_intl_calls]]&lt;=5,"Low Calls", IF(tbl_Customers[[#This Row],[total_intl_calls]]&lt;=10, "Medium Calls", "High Calls"))</f>
        <v>Low Calls</v>
      </c>
      <c r="AF19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45" s="36" t="str">
        <f>IF(tbl_Customers[[#This Row],[Churn_Risk_Score]]&gt;=10,"High Risk", IF(tbl_Customers[[#This Row],[Churn_Risk_Score]]&gt;=5,"Medium Risk","Low Risk"))</f>
        <v>Low Risk</v>
      </c>
    </row>
    <row r="1946" spans="1:33" x14ac:dyDescent="0.35">
      <c r="A1946">
        <v>1945</v>
      </c>
      <c r="B1946" t="s">
        <v>50</v>
      </c>
      <c r="C1946">
        <v>98</v>
      </c>
      <c r="D1946" t="s">
        <v>21</v>
      </c>
      <c r="E1946" t="s">
        <v>22</v>
      </c>
      <c r="F1946" t="s">
        <v>22</v>
      </c>
      <c r="G1946">
        <v>0</v>
      </c>
      <c r="H1946">
        <v>227.1</v>
      </c>
      <c r="I1946">
        <v>116</v>
      </c>
      <c r="J1946">
        <v>38.61</v>
      </c>
      <c r="K1946">
        <v>120.5</v>
      </c>
      <c r="L1946">
        <v>103</v>
      </c>
      <c r="M1946">
        <v>10.24</v>
      </c>
      <c r="N1946">
        <v>117</v>
      </c>
      <c r="O1946">
        <v>102</v>
      </c>
      <c r="P1946">
        <v>5.27</v>
      </c>
      <c r="Q1946">
        <v>4.7</v>
      </c>
      <c r="R1946">
        <v>4</v>
      </c>
      <c r="S1946">
        <v>1.27</v>
      </c>
      <c r="T1946">
        <v>5</v>
      </c>
      <c r="U1946" t="s">
        <v>23</v>
      </c>
      <c r="V1946">
        <f>IF(tbl_Customers[[#This Row],[churn]] = "yes", 1, 0)</f>
        <v>1</v>
      </c>
      <c r="W1946" t="str">
        <f>IF(tbl_Customers[[#This Row],[number_customer_service_calls]] &lt;= 1, "0-1 Calls", IF(tbl_Customers[[#This Row],[number_customer_service_calls]] &lt;= 3, "2-3 Calls", IF(tbl_Customers[[#This Row],[number_customer_service_calls]] &lt;=5, "4-5 Calls", "6+ Calls")))</f>
        <v>4-5 Calls</v>
      </c>
      <c r="X1946" t="str">
        <f>IF(tbl_Customers[[#This Row],[account_length]] &lt;= 50, "0-50", IF(tbl_Customers[[#This Row],[account_length]] &lt;=100, "51-100", IF(tbl_Customers[[#This Row],[account_length]] &lt;= 150, "101-150", "151+")))</f>
        <v>51-100</v>
      </c>
      <c r="Y1946" t="str">
        <f>IF(tbl_Customers[[#This Row],[total_intl_charge]] &lt;= 3, "Low Charges", "High Charges")</f>
        <v>Low Charges</v>
      </c>
      <c r="Z1946" t="str">
        <f>IF(tbl_Customers[[#This Row],[total_eve_calls]]&lt;=80,"Low Calls",
IF(tbl_Customers[[#This Row],[total_eve_calls]]&lt;=120,"Medium Calls","High Calls"))</f>
        <v>Medium Calls</v>
      </c>
      <c r="AA1946" t="str">
        <f>IF(tbl_Customers[[#This Row],[total_eve_charge]]&lt;=15,"Low Charges",
IF(tbl_Customers[[#This Row],[total_eve_charge]]&lt;=20,"Medium Charges","High Charges"))</f>
        <v>Low Charges</v>
      </c>
      <c r="AB19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6" t="str">
        <f>IF(tbl_Customers[[#This Row],[number_vmail_messages]] = 0, "No Usage", IF(tbl_Customers[[#This Row],[number_vmail_messages]] &lt;= 20, "Low Usage", IF(tbl_Customers[[#This Row],[number_vmail_messages]] &lt;= 40, "Medium Usgae", "High Usage")))</f>
        <v>No Usage</v>
      </c>
      <c r="AD1946" t="str">
        <f>IF(tbl_Customers[[#This Row],[total_day_minutes]]&lt;=150,"Low Usage", IF(tbl_Customers[[#This Row],[total_day_minutes]]&lt;=200,"Medium Usage", IF(tbl_Customers[[#This Row],[total_day_minutes]]&lt;=250,"High Usage","Very High Usage")))</f>
        <v>High Usage</v>
      </c>
      <c r="AE1946" t="str">
        <f>IF(tbl_Customers[[#This Row],[total_intl_calls]]&lt;=5,"Low Calls", IF(tbl_Customers[[#This Row],[total_intl_calls]]&lt;=10, "Medium Calls", "High Calls"))</f>
        <v>Low Calls</v>
      </c>
      <c r="AF19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46" s="36" t="str">
        <f>IF(tbl_Customers[[#This Row],[Churn_Risk_Score]]&gt;=10,"High Risk", IF(tbl_Customers[[#This Row],[Churn_Risk_Score]]&gt;=5,"Medium Risk","Low Risk"))</f>
        <v>Medium Risk</v>
      </c>
    </row>
    <row r="1947" spans="1:33" x14ac:dyDescent="0.35">
      <c r="A1947">
        <v>1946</v>
      </c>
      <c r="B1947" t="s">
        <v>73</v>
      </c>
      <c r="C1947">
        <v>114</v>
      </c>
      <c r="D1947" t="s">
        <v>21</v>
      </c>
      <c r="E1947" t="s">
        <v>22</v>
      </c>
      <c r="F1947" t="s">
        <v>22</v>
      </c>
      <c r="G1947">
        <v>0</v>
      </c>
      <c r="H1947">
        <v>155.30000000000001</v>
      </c>
      <c r="I1947">
        <v>75</v>
      </c>
      <c r="J1947">
        <v>26.4</v>
      </c>
      <c r="K1947">
        <v>169.9</v>
      </c>
      <c r="L1947">
        <v>87</v>
      </c>
      <c r="M1947">
        <v>14.44</v>
      </c>
      <c r="N1947">
        <v>207</v>
      </c>
      <c r="O1947">
        <v>133</v>
      </c>
      <c r="P1947">
        <v>9.32</v>
      </c>
      <c r="Q1947">
        <v>12.6</v>
      </c>
      <c r="R1947">
        <v>5</v>
      </c>
      <c r="S1947">
        <v>3.4</v>
      </c>
      <c r="T1947">
        <v>2</v>
      </c>
      <c r="U1947" t="s">
        <v>22</v>
      </c>
      <c r="V1947">
        <f>IF(tbl_Customers[[#This Row],[churn]] = "yes", 1, 0)</f>
        <v>0</v>
      </c>
      <c r="W1947" t="str">
        <f>IF(tbl_Customers[[#This Row],[number_customer_service_calls]] &lt;= 1, "0-1 Calls", IF(tbl_Customers[[#This Row],[number_customer_service_calls]] &lt;= 3, "2-3 Calls", IF(tbl_Customers[[#This Row],[number_customer_service_calls]] &lt;=5, "4-5 Calls", "6+ Calls")))</f>
        <v>2-3 Calls</v>
      </c>
      <c r="X1947" t="str">
        <f>IF(tbl_Customers[[#This Row],[account_length]] &lt;= 50, "0-50", IF(tbl_Customers[[#This Row],[account_length]] &lt;=100, "51-100", IF(tbl_Customers[[#This Row],[account_length]] &lt;= 150, "101-150", "151+")))</f>
        <v>101-150</v>
      </c>
      <c r="Y1947" t="str">
        <f>IF(tbl_Customers[[#This Row],[total_intl_charge]] &lt;= 3, "Low Charges", "High Charges")</f>
        <v>High Charges</v>
      </c>
      <c r="Z1947" t="str">
        <f>IF(tbl_Customers[[#This Row],[total_eve_calls]]&lt;=80,"Low Calls",
IF(tbl_Customers[[#This Row],[total_eve_calls]]&lt;=120,"Medium Calls","High Calls"))</f>
        <v>Medium Calls</v>
      </c>
      <c r="AA1947" t="str">
        <f>IF(tbl_Customers[[#This Row],[total_eve_charge]]&lt;=15,"Low Charges",
IF(tbl_Customers[[#This Row],[total_eve_charge]]&lt;=20,"Medium Charges","High Charges"))</f>
        <v>Low Charges</v>
      </c>
      <c r="AB19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7" t="str">
        <f>IF(tbl_Customers[[#This Row],[number_vmail_messages]] = 0, "No Usage", IF(tbl_Customers[[#This Row],[number_vmail_messages]] &lt;= 20, "Low Usage", IF(tbl_Customers[[#This Row],[number_vmail_messages]] &lt;= 40, "Medium Usgae", "High Usage")))</f>
        <v>No Usage</v>
      </c>
      <c r="AD1947" t="str">
        <f>IF(tbl_Customers[[#This Row],[total_day_minutes]]&lt;=150,"Low Usage", IF(tbl_Customers[[#This Row],[total_day_minutes]]&lt;=200,"Medium Usage", IF(tbl_Customers[[#This Row],[total_day_minutes]]&lt;=250,"High Usage","Very High Usage")))</f>
        <v>Medium Usage</v>
      </c>
      <c r="AE1947" t="str">
        <f>IF(tbl_Customers[[#This Row],[total_intl_calls]]&lt;=5,"Low Calls", IF(tbl_Customers[[#This Row],[total_intl_calls]]&lt;=10, "Medium Calls", "High Calls"))</f>
        <v>Low Calls</v>
      </c>
      <c r="AF19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47" s="36" t="str">
        <f>IF(tbl_Customers[[#This Row],[Churn_Risk_Score]]&gt;=10,"High Risk", IF(tbl_Customers[[#This Row],[Churn_Risk_Score]]&gt;=5,"Medium Risk","Low Risk"))</f>
        <v>Low Risk</v>
      </c>
    </row>
    <row r="1948" spans="1:33" x14ac:dyDescent="0.35">
      <c r="A1948">
        <v>1947</v>
      </c>
      <c r="B1948" t="s">
        <v>60</v>
      </c>
      <c r="C1948">
        <v>46</v>
      </c>
      <c r="D1948" t="s">
        <v>25</v>
      </c>
      <c r="E1948" t="s">
        <v>22</v>
      </c>
      <c r="F1948" t="s">
        <v>22</v>
      </c>
      <c r="G1948">
        <v>0</v>
      </c>
      <c r="H1948">
        <v>156.4</v>
      </c>
      <c r="I1948">
        <v>105</v>
      </c>
      <c r="J1948">
        <v>26.59</v>
      </c>
      <c r="K1948">
        <v>185.5</v>
      </c>
      <c r="L1948">
        <v>98</v>
      </c>
      <c r="M1948">
        <v>15.77</v>
      </c>
      <c r="N1948">
        <v>226.7</v>
      </c>
      <c r="O1948">
        <v>96</v>
      </c>
      <c r="P1948">
        <v>10.199999999999999</v>
      </c>
      <c r="Q1948">
        <v>11.8</v>
      </c>
      <c r="R1948">
        <v>3</v>
      </c>
      <c r="S1948">
        <v>3.19</v>
      </c>
      <c r="T1948">
        <v>1</v>
      </c>
      <c r="U1948" t="s">
        <v>22</v>
      </c>
      <c r="V1948">
        <f>IF(tbl_Customers[[#This Row],[churn]] = "yes", 1, 0)</f>
        <v>0</v>
      </c>
      <c r="W1948" t="str">
        <f>IF(tbl_Customers[[#This Row],[number_customer_service_calls]] &lt;= 1, "0-1 Calls", IF(tbl_Customers[[#This Row],[number_customer_service_calls]] &lt;= 3, "2-3 Calls", IF(tbl_Customers[[#This Row],[number_customer_service_calls]] &lt;=5, "4-5 Calls", "6+ Calls")))</f>
        <v>0-1 Calls</v>
      </c>
      <c r="X1948" t="str">
        <f>IF(tbl_Customers[[#This Row],[account_length]] &lt;= 50, "0-50", IF(tbl_Customers[[#This Row],[account_length]] &lt;=100, "51-100", IF(tbl_Customers[[#This Row],[account_length]] &lt;= 150, "101-150", "151+")))</f>
        <v>0-50</v>
      </c>
      <c r="Y1948" t="str">
        <f>IF(tbl_Customers[[#This Row],[total_intl_charge]] &lt;= 3, "Low Charges", "High Charges")</f>
        <v>High Charges</v>
      </c>
      <c r="Z1948" t="str">
        <f>IF(tbl_Customers[[#This Row],[total_eve_calls]]&lt;=80,"Low Calls",
IF(tbl_Customers[[#This Row],[total_eve_calls]]&lt;=120,"Medium Calls","High Calls"))</f>
        <v>Medium Calls</v>
      </c>
      <c r="AA1948" t="str">
        <f>IF(tbl_Customers[[#This Row],[total_eve_charge]]&lt;=15,"Low Charges",
IF(tbl_Customers[[#This Row],[total_eve_charge]]&lt;=20,"Medium Charges","High Charges"))</f>
        <v>Medium Charges</v>
      </c>
      <c r="AB19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8" t="str">
        <f>IF(tbl_Customers[[#This Row],[number_vmail_messages]] = 0, "No Usage", IF(tbl_Customers[[#This Row],[number_vmail_messages]] &lt;= 20, "Low Usage", IF(tbl_Customers[[#This Row],[number_vmail_messages]] &lt;= 40, "Medium Usgae", "High Usage")))</f>
        <v>No Usage</v>
      </c>
      <c r="AD1948" t="str">
        <f>IF(tbl_Customers[[#This Row],[total_day_minutes]]&lt;=150,"Low Usage", IF(tbl_Customers[[#This Row],[total_day_minutes]]&lt;=200,"Medium Usage", IF(tbl_Customers[[#This Row],[total_day_minutes]]&lt;=250,"High Usage","Very High Usage")))</f>
        <v>Medium Usage</v>
      </c>
      <c r="AE1948" t="str">
        <f>IF(tbl_Customers[[#This Row],[total_intl_calls]]&lt;=5,"Low Calls", IF(tbl_Customers[[#This Row],[total_intl_calls]]&lt;=10, "Medium Calls", "High Calls"))</f>
        <v>Low Calls</v>
      </c>
      <c r="AF19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48" s="36" t="str">
        <f>IF(tbl_Customers[[#This Row],[Churn_Risk_Score]]&gt;=10,"High Risk", IF(tbl_Customers[[#This Row],[Churn_Risk_Score]]&gt;=5,"Medium Risk","Low Risk"))</f>
        <v>Low Risk</v>
      </c>
    </row>
    <row r="1949" spans="1:33" x14ac:dyDescent="0.35">
      <c r="A1949">
        <v>1948</v>
      </c>
      <c r="B1949" t="s">
        <v>61</v>
      </c>
      <c r="C1949">
        <v>118</v>
      </c>
      <c r="D1949" t="s">
        <v>21</v>
      </c>
      <c r="E1949" t="s">
        <v>22</v>
      </c>
      <c r="F1949" t="s">
        <v>23</v>
      </c>
      <c r="G1949">
        <v>42</v>
      </c>
      <c r="H1949">
        <v>148.69999999999999</v>
      </c>
      <c r="I1949">
        <v>105</v>
      </c>
      <c r="J1949">
        <v>25.28</v>
      </c>
      <c r="K1949">
        <v>167.3</v>
      </c>
      <c r="L1949">
        <v>105</v>
      </c>
      <c r="M1949">
        <v>14.22</v>
      </c>
      <c r="N1949">
        <v>270.60000000000002</v>
      </c>
      <c r="O1949">
        <v>105</v>
      </c>
      <c r="P1949">
        <v>12.18</v>
      </c>
      <c r="Q1949">
        <v>10.4</v>
      </c>
      <c r="R1949">
        <v>7</v>
      </c>
      <c r="S1949">
        <v>2.81</v>
      </c>
      <c r="T1949">
        <v>0</v>
      </c>
      <c r="U1949" t="s">
        <v>22</v>
      </c>
      <c r="V1949">
        <f>IF(tbl_Customers[[#This Row],[churn]] = "yes", 1, 0)</f>
        <v>0</v>
      </c>
      <c r="W1949" t="str">
        <f>IF(tbl_Customers[[#This Row],[number_customer_service_calls]] &lt;= 1, "0-1 Calls", IF(tbl_Customers[[#This Row],[number_customer_service_calls]] &lt;= 3, "2-3 Calls", IF(tbl_Customers[[#This Row],[number_customer_service_calls]] &lt;=5, "4-5 Calls", "6+ Calls")))</f>
        <v>0-1 Calls</v>
      </c>
      <c r="X1949" t="str">
        <f>IF(tbl_Customers[[#This Row],[account_length]] &lt;= 50, "0-50", IF(tbl_Customers[[#This Row],[account_length]] &lt;=100, "51-100", IF(tbl_Customers[[#This Row],[account_length]] &lt;= 150, "101-150", "151+")))</f>
        <v>101-150</v>
      </c>
      <c r="Y1949" t="str">
        <f>IF(tbl_Customers[[#This Row],[total_intl_charge]] &lt;= 3, "Low Charges", "High Charges")</f>
        <v>Low Charges</v>
      </c>
      <c r="Z1949" t="str">
        <f>IF(tbl_Customers[[#This Row],[total_eve_calls]]&lt;=80,"Low Calls",
IF(tbl_Customers[[#This Row],[total_eve_calls]]&lt;=120,"Medium Calls","High Calls"))</f>
        <v>Medium Calls</v>
      </c>
      <c r="AA1949" t="str">
        <f>IF(tbl_Customers[[#This Row],[total_eve_charge]]&lt;=15,"Low Charges",
IF(tbl_Customers[[#This Row],[total_eve_charge]]&lt;=20,"Medium Charges","High Charges"))</f>
        <v>Low Charges</v>
      </c>
      <c r="AB19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9" t="str">
        <f>IF(tbl_Customers[[#This Row],[number_vmail_messages]] = 0, "No Usage", IF(tbl_Customers[[#This Row],[number_vmail_messages]] &lt;= 20, "Low Usage", IF(tbl_Customers[[#This Row],[number_vmail_messages]] &lt;= 40, "Medium Usgae", "High Usage")))</f>
        <v>High Usage</v>
      </c>
      <c r="AD1949" t="str">
        <f>IF(tbl_Customers[[#This Row],[total_day_minutes]]&lt;=150,"Low Usage", IF(tbl_Customers[[#This Row],[total_day_minutes]]&lt;=200,"Medium Usage", IF(tbl_Customers[[#This Row],[total_day_minutes]]&lt;=250,"High Usage","Very High Usage")))</f>
        <v>Low Usage</v>
      </c>
      <c r="AE1949" t="str">
        <f>IF(tbl_Customers[[#This Row],[total_intl_calls]]&lt;=5,"Low Calls", IF(tbl_Customers[[#This Row],[total_intl_calls]]&lt;=10, "Medium Calls", "High Calls"))</f>
        <v>Medium Calls</v>
      </c>
      <c r="AF19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49" s="36" t="str">
        <f>IF(tbl_Customers[[#This Row],[Churn_Risk_Score]]&gt;=10,"High Risk", IF(tbl_Customers[[#This Row],[Churn_Risk_Score]]&gt;=5,"Medium Risk","Low Risk"))</f>
        <v>Low Risk</v>
      </c>
    </row>
    <row r="1950" spans="1:33" x14ac:dyDescent="0.35">
      <c r="A1950">
        <v>1949</v>
      </c>
      <c r="B1950" t="s">
        <v>55</v>
      </c>
      <c r="C1950">
        <v>37</v>
      </c>
      <c r="D1950" t="s">
        <v>28</v>
      </c>
      <c r="E1950" t="s">
        <v>22</v>
      </c>
      <c r="F1950" t="s">
        <v>22</v>
      </c>
      <c r="G1950">
        <v>0</v>
      </c>
      <c r="H1950">
        <v>271.7</v>
      </c>
      <c r="I1950">
        <v>112</v>
      </c>
      <c r="J1950">
        <v>46.19</v>
      </c>
      <c r="K1950">
        <v>155.1</v>
      </c>
      <c r="L1950">
        <v>96</v>
      </c>
      <c r="M1950">
        <v>13.18</v>
      </c>
      <c r="N1950">
        <v>199.5</v>
      </c>
      <c r="O1950">
        <v>97</v>
      </c>
      <c r="P1950">
        <v>8.98</v>
      </c>
      <c r="Q1950">
        <v>6.6</v>
      </c>
      <c r="R1950">
        <v>4</v>
      </c>
      <c r="S1950">
        <v>1.78</v>
      </c>
      <c r="T1950">
        <v>3</v>
      </c>
      <c r="U1950" t="s">
        <v>22</v>
      </c>
      <c r="V1950">
        <f>IF(tbl_Customers[[#This Row],[churn]] = "yes", 1, 0)</f>
        <v>0</v>
      </c>
      <c r="W1950" t="str">
        <f>IF(tbl_Customers[[#This Row],[number_customer_service_calls]] &lt;= 1, "0-1 Calls", IF(tbl_Customers[[#This Row],[number_customer_service_calls]] &lt;= 3, "2-3 Calls", IF(tbl_Customers[[#This Row],[number_customer_service_calls]] &lt;=5, "4-5 Calls", "6+ Calls")))</f>
        <v>2-3 Calls</v>
      </c>
      <c r="X1950" t="str">
        <f>IF(tbl_Customers[[#This Row],[account_length]] &lt;= 50, "0-50", IF(tbl_Customers[[#This Row],[account_length]] &lt;=100, "51-100", IF(tbl_Customers[[#This Row],[account_length]] &lt;= 150, "101-150", "151+")))</f>
        <v>0-50</v>
      </c>
      <c r="Y1950" t="str">
        <f>IF(tbl_Customers[[#This Row],[total_intl_charge]] &lt;= 3, "Low Charges", "High Charges")</f>
        <v>Low Charges</v>
      </c>
      <c r="Z1950" t="str">
        <f>IF(tbl_Customers[[#This Row],[total_eve_calls]]&lt;=80,"Low Calls",
IF(tbl_Customers[[#This Row],[total_eve_calls]]&lt;=120,"Medium Calls","High Calls"))</f>
        <v>Medium Calls</v>
      </c>
      <c r="AA1950" t="str">
        <f>IF(tbl_Customers[[#This Row],[total_eve_charge]]&lt;=15,"Low Charges",
IF(tbl_Customers[[#This Row],[total_eve_charge]]&lt;=20,"Medium Charges","High Charges"))</f>
        <v>Low Charges</v>
      </c>
      <c r="AB19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0" t="str">
        <f>IF(tbl_Customers[[#This Row],[number_vmail_messages]] = 0, "No Usage", IF(tbl_Customers[[#This Row],[number_vmail_messages]] &lt;= 20, "Low Usage", IF(tbl_Customers[[#This Row],[number_vmail_messages]] &lt;= 40, "Medium Usgae", "High Usage")))</f>
        <v>No Usage</v>
      </c>
      <c r="AD1950" t="str">
        <f>IF(tbl_Customers[[#This Row],[total_day_minutes]]&lt;=150,"Low Usage", IF(tbl_Customers[[#This Row],[total_day_minutes]]&lt;=200,"Medium Usage", IF(tbl_Customers[[#This Row],[total_day_minutes]]&lt;=250,"High Usage","Very High Usage")))</f>
        <v>Very High Usage</v>
      </c>
      <c r="AE1950" t="str">
        <f>IF(tbl_Customers[[#This Row],[total_intl_calls]]&lt;=5,"Low Calls", IF(tbl_Customers[[#This Row],[total_intl_calls]]&lt;=10, "Medium Calls", "High Calls"))</f>
        <v>Low Calls</v>
      </c>
      <c r="AF19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50" s="36" t="str">
        <f>IF(tbl_Customers[[#This Row],[Churn_Risk_Score]]&gt;=10,"High Risk", IF(tbl_Customers[[#This Row],[Churn_Risk_Score]]&gt;=5,"Medium Risk","Low Risk"))</f>
        <v>Medium Risk</v>
      </c>
    </row>
    <row r="1951" spans="1:33" x14ac:dyDescent="0.35">
      <c r="A1951">
        <v>1950</v>
      </c>
      <c r="B1951" t="s">
        <v>67</v>
      </c>
      <c r="C1951">
        <v>98</v>
      </c>
      <c r="D1951" t="s">
        <v>21</v>
      </c>
      <c r="E1951" t="s">
        <v>23</v>
      </c>
      <c r="F1951" t="s">
        <v>23</v>
      </c>
      <c r="G1951">
        <v>23</v>
      </c>
      <c r="H1951">
        <v>245.5</v>
      </c>
      <c r="I1951">
        <v>54</v>
      </c>
      <c r="J1951">
        <v>41.74</v>
      </c>
      <c r="K1951">
        <v>292.7</v>
      </c>
      <c r="L1951">
        <v>83</v>
      </c>
      <c r="M1951">
        <v>24.88</v>
      </c>
      <c r="N1951">
        <v>184</v>
      </c>
      <c r="O1951">
        <v>90</v>
      </c>
      <c r="P1951">
        <v>8.2799999999999994</v>
      </c>
      <c r="Q1951">
        <v>10.8</v>
      </c>
      <c r="R1951">
        <v>7</v>
      </c>
      <c r="S1951">
        <v>2.92</v>
      </c>
      <c r="T1951">
        <v>1</v>
      </c>
      <c r="U1951" t="s">
        <v>22</v>
      </c>
      <c r="V1951">
        <f>IF(tbl_Customers[[#This Row],[churn]] = "yes", 1, 0)</f>
        <v>0</v>
      </c>
      <c r="W1951" t="str">
        <f>IF(tbl_Customers[[#This Row],[number_customer_service_calls]] &lt;= 1, "0-1 Calls", IF(tbl_Customers[[#This Row],[number_customer_service_calls]] &lt;= 3, "2-3 Calls", IF(tbl_Customers[[#This Row],[number_customer_service_calls]] &lt;=5, "4-5 Calls", "6+ Calls")))</f>
        <v>0-1 Calls</v>
      </c>
      <c r="X1951" t="str">
        <f>IF(tbl_Customers[[#This Row],[account_length]] &lt;= 50, "0-50", IF(tbl_Customers[[#This Row],[account_length]] &lt;=100, "51-100", IF(tbl_Customers[[#This Row],[account_length]] &lt;= 150, "101-150", "151+")))</f>
        <v>51-100</v>
      </c>
      <c r="Y1951" t="str">
        <f>IF(tbl_Customers[[#This Row],[total_intl_charge]] &lt;= 3, "Low Charges", "High Charges")</f>
        <v>Low Charges</v>
      </c>
      <c r="Z1951" t="str">
        <f>IF(tbl_Customers[[#This Row],[total_eve_calls]]&lt;=80,"Low Calls",
IF(tbl_Customers[[#This Row],[total_eve_calls]]&lt;=120,"Medium Calls","High Calls"))</f>
        <v>Medium Calls</v>
      </c>
      <c r="AA1951" t="str">
        <f>IF(tbl_Customers[[#This Row],[total_eve_charge]]&lt;=15,"Low Charges",
IF(tbl_Customers[[#This Row],[total_eve_charge]]&lt;=20,"Medium Charges","High Charges"))</f>
        <v>High Charges</v>
      </c>
      <c r="AB19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1" t="str">
        <f>IF(tbl_Customers[[#This Row],[number_vmail_messages]] = 0, "No Usage", IF(tbl_Customers[[#This Row],[number_vmail_messages]] &lt;= 20, "Low Usage", IF(tbl_Customers[[#This Row],[number_vmail_messages]] &lt;= 40, "Medium Usgae", "High Usage")))</f>
        <v>Medium Usgae</v>
      </c>
      <c r="AD1951" t="str">
        <f>IF(tbl_Customers[[#This Row],[total_day_minutes]]&lt;=150,"Low Usage", IF(tbl_Customers[[#This Row],[total_day_minutes]]&lt;=200,"Medium Usage", IF(tbl_Customers[[#This Row],[total_day_minutes]]&lt;=250,"High Usage","Very High Usage")))</f>
        <v>High Usage</v>
      </c>
      <c r="AE1951" t="str">
        <f>IF(tbl_Customers[[#This Row],[total_intl_calls]]&lt;=5,"Low Calls", IF(tbl_Customers[[#This Row],[total_intl_calls]]&lt;=10, "Medium Calls", "High Calls"))</f>
        <v>Medium Calls</v>
      </c>
      <c r="AF19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51" s="36" t="str">
        <f>IF(tbl_Customers[[#This Row],[Churn_Risk_Score]]&gt;=10,"High Risk", IF(tbl_Customers[[#This Row],[Churn_Risk_Score]]&gt;=5,"Medium Risk","Low Risk"))</f>
        <v>Low Risk</v>
      </c>
    </row>
    <row r="1952" spans="1:33" x14ac:dyDescent="0.35">
      <c r="A1952">
        <v>1951</v>
      </c>
      <c r="B1952" t="s">
        <v>62</v>
      </c>
      <c r="C1952">
        <v>113</v>
      </c>
      <c r="D1952" t="s">
        <v>28</v>
      </c>
      <c r="E1952" t="s">
        <v>22</v>
      </c>
      <c r="F1952" t="s">
        <v>22</v>
      </c>
      <c r="G1952">
        <v>0</v>
      </c>
      <c r="H1952">
        <v>245.3</v>
      </c>
      <c r="I1952">
        <v>108</v>
      </c>
      <c r="J1952">
        <v>41.7</v>
      </c>
      <c r="K1952">
        <v>259.89999999999998</v>
      </c>
      <c r="L1952">
        <v>140</v>
      </c>
      <c r="M1952">
        <v>22.09</v>
      </c>
      <c r="N1952">
        <v>204.3</v>
      </c>
      <c r="O1952">
        <v>115</v>
      </c>
      <c r="P1952">
        <v>9.19</v>
      </c>
      <c r="Q1952">
        <v>10.7</v>
      </c>
      <c r="R1952">
        <v>2</v>
      </c>
      <c r="S1952">
        <v>2.89</v>
      </c>
      <c r="T1952">
        <v>3</v>
      </c>
      <c r="U1952" t="s">
        <v>23</v>
      </c>
      <c r="V1952">
        <f>IF(tbl_Customers[[#This Row],[churn]] = "yes", 1, 0)</f>
        <v>1</v>
      </c>
      <c r="W1952" t="str">
        <f>IF(tbl_Customers[[#This Row],[number_customer_service_calls]] &lt;= 1, "0-1 Calls", IF(tbl_Customers[[#This Row],[number_customer_service_calls]] &lt;= 3, "2-3 Calls", IF(tbl_Customers[[#This Row],[number_customer_service_calls]] &lt;=5, "4-5 Calls", "6+ Calls")))</f>
        <v>2-3 Calls</v>
      </c>
      <c r="X1952" t="str">
        <f>IF(tbl_Customers[[#This Row],[account_length]] &lt;= 50, "0-50", IF(tbl_Customers[[#This Row],[account_length]] &lt;=100, "51-100", IF(tbl_Customers[[#This Row],[account_length]] &lt;= 150, "101-150", "151+")))</f>
        <v>101-150</v>
      </c>
      <c r="Y1952" t="str">
        <f>IF(tbl_Customers[[#This Row],[total_intl_charge]] &lt;= 3, "Low Charges", "High Charges")</f>
        <v>Low Charges</v>
      </c>
      <c r="Z1952" t="str">
        <f>IF(tbl_Customers[[#This Row],[total_eve_calls]]&lt;=80,"Low Calls",
IF(tbl_Customers[[#This Row],[total_eve_calls]]&lt;=120,"Medium Calls","High Calls"))</f>
        <v>High Calls</v>
      </c>
      <c r="AA1952" t="str">
        <f>IF(tbl_Customers[[#This Row],[total_eve_charge]]&lt;=15,"Low Charges",
IF(tbl_Customers[[#This Row],[total_eve_charge]]&lt;=20,"Medium Charges","High Charges"))</f>
        <v>High Charges</v>
      </c>
      <c r="AB19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2" t="str">
        <f>IF(tbl_Customers[[#This Row],[number_vmail_messages]] = 0, "No Usage", IF(tbl_Customers[[#This Row],[number_vmail_messages]] &lt;= 20, "Low Usage", IF(tbl_Customers[[#This Row],[number_vmail_messages]] &lt;= 40, "Medium Usgae", "High Usage")))</f>
        <v>No Usage</v>
      </c>
      <c r="AD1952" t="str">
        <f>IF(tbl_Customers[[#This Row],[total_day_minutes]]&lt;=150,"Low Usage", IF(tbl_Customers[[#This Row],[total_day_minutes]]&lt;=200,"Medium Usage", IF(tbl_Customers[[#This Row],[total_day_minutes]]&lt;=250,"High Usage","Very High Usage")))</f>
        <v>High Usage</v>
      </c>
      <c r="AE1952" t="str">
        <f>IF(tbl_Customers[[#This Row],[total_intl_calls]]&lt;=5,"Low Calls", IF(tbl_Customers[[#This Row],[total_intl_calls]]&lt;=10, "Medium Calls", "High Calls"))</f>
        <v>Low Calls</v>
      </c>
      <c r="AF19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2" s="36" t="str">
        <f>IF(tbl_Customers[[#This Row],[Churn_Risk_Score]]&gt;=10,"High Risk", IF(tbl_Customers[[#This Row],[Churn_Risk_Score]]&gt;=5,"Medium Risk","Low Risk"))</f>
        <v>Low Risk</v>
      </c>
    </row>
    <row r="1953" spans="1:33" x14ac:dyDescent="0.35">
      <c r="A1953">
        <v>1952</v>
      </c>
      <c r="B1953" t="s">
        <v>52</v>
      </c>
      <c r="C1953">
        <v>69</v>
      </c>
      <c r="D1953" t="s">
        <v>25</v>
      </c>
      <c r="E1953" t="s">
        <v>22</v>
      </c>
      <c r="F1953" t="s">
        <v>22</v>
      </c>
      <c r="G1953">
        <v>0</v>
      </c>
      <c r="H1953">
        <v>196.1</v>
      </c>
      <c r="I1953">
        <v>87</v>
      </c>
      <c r="J1953">
        <v>33.340000000000003</v>
      </c>
      <c r="K1953">
        <v>236.8</v>
      </c>
      <c r="L1953">
        <v>66</v>
      </c>
      <c r="M1953">
        <v>20.13</v>
      </c>
      <c r="N1953">
        <v>182.3</v>
      </c>
      <c r="O1953">
        <v>75</v>
      </c>
      <c r="P1953">
        <v>8.1999999999999993</v>
      </c>
      <c r="Q1953">
        <v>11.9</v>
      </c>
      <c r="R1953">
        <v>1</v>
      </c>
      <c r="S1953">
        <v>3.21</v>
      </c>
      <c r="T1953">
        <v>0</v>
      </c>
      <c r="U1953" t="s">
        <v>22</v>
      </c>
      <c r="V1953">
        <f>IF(tbl_Customers[[#This Row],[churn]] = "yes", 1, 0)</f>
        <v>0</v>
      </c>
      <c r="W1953" t="str">
        <f>IF(tbl_Customers[[#This Row],[number_customer_service_calls]] &lt;= 1, "0-1 Calls", IF(tbl_Customers[[#This Row],[number_customer_service_calls]] &lt;= 3, "2-3 Calls", IF(tbl_Customers[[#This Row],[number_customer_service_calls]] &lt;=5, "4-5 Calls", "6+ Calls")))</f>
        <v>0-1 Calls</v>
      </c>
      <c r="X1953" t="str">
        <f>IF(tbl_Customers[[#This Row],[account_length]] &lt;= 50, "0-50", IF(tbl_Customers[[#This Row],[account_length]] &lt;=100, "51-100", IF(tbl_Customers[[#This Row],[account_length]] &lt;= 150, "101-150", "151+")))</f>
        <v>51-100</v>
      </c>
      <c r="Y1953" t="str">
        <f>IF(tbl_Customers[[#This Row],[total_intl_charge]] &lt;= 3, "Low Charges", "High Charges")</f>
        <v>High Charges</v>
      </c>
      <c r="Z1953" t="str">
        <f>IF(tbl_Customers[[#This Row],[total_eve_calls]]&lt;=80,"Low Calls",
IF(tbl_Customers[[#This Row],[total_eve_calls]]&lt;=120,"Medium Calls","High Calls"))</f>
        <v>Low Calls</v>
      </c>
      <c r="AA1953" t="str">
        <f>IF(tbl_Customers[[#This Row],[total_eve_charge]]&lt;=15,"Low Charges",
IF(tbl_Customers[[#This Row],[total_eve_charge]]&lt;=20,"Medium Charges","High Charges"))</f>
        <v>High Charges</v>
      </c>
      <c r="AB19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3" t="str">
        <f>IF(tbl_Customers[[#This Row],[number_vmail_messages]] = 0, "No Usage", IF(tbl_Customers[[#This Row],[number_vmail_messages]] &lt;= 20, "Low Usage", IF(tbl_Customers[[#This Row],[number_vmail_messages]] &lt;= 40, "Medium Usgae", "High Usage")))</f>
        <v>No Usage</v>
      </c>
      <c r="AD1953" t="str">
        <f>IF(tbl_Customers[[#This Row],[total_day_minutes]]&lt;=150,"Low Usage", IF(tbl_Customers[[#This Row],[total_day_minutes]]&lt;=200,"Medium Usage", IF(tbl_Customers[[#This Row],[total_day_minutes]]&lt;=250,"High Usage","Very High Usage")))</f>
        <v>Medium Usage</v>
      </c>
      <c r="AE1953" t="str">
        <f>IF(tbl_Customers[[#This Row],[total_intl_calls]]&lt;=5,"Low Calls", IF(tbl_Customers[[#This Row],[total_intl_calls]]&lt;=10, "Medium Calls", "High Calls"))</f>
        <v>Low Calls</v>
      </c>
      <c r="AF19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53" s="36" t="str">
        <f>IF(tbl_Customers[[#This Row],[Churn_Risk_Score]]&gt;=10,"High Risk", IF(tbl_Customers[[#This Row],[Churn_Risk_Score]]&gt;=5,"Medium Risk","Low Risk"))</f>
        <v>Low Risk</v>
      </c>
    </row>
    <row r="1954" spans="1:33" x14ac:dyDescent="0.35">
      <c r="A1954">
        <v>1953</v>
      </c>
      <c r="B1954" t="s">
        <v>38</v>
      </c>
      <c r="C1954">
        <v>121</v>
      </c>
      <c r="D1954" t="s">
        <v>21</v>
      </c>
      <c r="E1954" t="s">
        <v>22</v>
      </c>
      <c r="F1954" t="s">
        <v>22</v>
      </c>
      <c r="G1954">
        <v>0</v>
      </c>
      <c r="H1954">
        <v>134.1</v>
      </c>
      <c r="I1954">
        <v>112</v>
      </c>
      <c r="J1954">
        <v>22.8</v>
      </c>
      <c r="K1954">
        <v>195.1</v>
      </c>
      <c r="L1954">
        <v>104</v>
      </c>
      <c r="M1954">
        <v>16.579999999999998</v>
      </c>
      <c r="N1954">
        <v>159.6</v>
      </c>
      <c r="O1954">
        <v>139</v>
      </c>
      <c r="P1954">
        <v>7.18</v>
      </c>
      <c r="Q1954">
        <v>10.5</v>
      </c>
      <c r="R1954">
        <v>2</v>
      </c>
      <c r="S1954">
        <v>2.84</v>
      </c>
      <c r="T1954">
        <v>2</v>
      </c>
      <c r="U1954" t="s">
        <v>22</v>
      </c>
      <c r="V1954">
        <f>IF(tbl_Customers[[#This Row],[churn]] = "yes", 1, 0)</f>
        <v>0</v>
      </c>
      <c r="W1954" t="str">
        <f>IF(tbl_Customers[[#This Row],[number_customer_service_calls]] &lt;= 1, "0-1 Calls", IF(tbl_Customers[[#This Row],[number_customer_service_calls]] &lt;= 3, "2-3 Calls", IF(tbl_Customers[[#This Row],[number_customer_service_calls]] &lt;=5, "4-5 Calls", "6+ Calls")))</f>
        <v>2-3 Calls</v>
      </c>
      <c r="X1954" t="str">
        <f>IF(tbl_Customers[[#This Row],[account_length]] &lt;= 50, "0-50", IF(tbl_Customers[[#This Row],[account_length]] &lt;=100, "51-100", IF(tbl_Customers[[#This Row],[account_length]] &lt;= 150, "101-150", "151+")))</f>
        <v>101-150</v>
      </c>
      <c r="Y1954" t="str">
        <f>IF(tbl_Customers[[#This Row],[total_intl_charge]] &lt;= 3, "Low Charges", "High Charges")</f>
        <v>Low Charges</v>
      </c>
      <c r="Z1954" t="str">
        <f>IF(tbl_Customers[[#This Row],[total_eve_calls]]&lt;=80,"Low Calls",
IF(tbl_Customers[[#This Row],[total_eve_calls]]&lt;=120,"Medium Calls","High Calls"))</f>
        <v>Medium Calls</v>
      </c>
      <c r="AA1954" t="str">
        <f>IF(tbl_Customers[[#This Row],[total_eve_charge]]&lt;=15,"Low Charges",
IF(tbl_Customers[[#This Row],[total_eve_charge]]&lt;=20,"Medium Charges","High Charges"))</f>
        <v>Medium Charges</v>
      </c>
      <c r="AB19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4" t="str">
        <f>IF(tbl_Customers[[#This Row],[number_vmail_messages]] = 0, "No Usage", IF(tbl_Customers[[#This Row],[number_vmail_messages]] &lt;= 20, "Low Usage", IF(tbl_Customers[[#This Row],[number_vmail_messages]] &lt;= 40, "Medium Usgae", "High Usage")))</f>
        <v>No Usage</v>
      </c>
      <c r="AD1954" t="str">
        <f>IF(tbl_Customers[[#This Row],[total_day_minutes]]&lt;=150,"Low Usage", IF(tbl_Customers[[#This Row],[total_day_minutes]]&lt;=200,"Medium Usage", IF(tbl_Customers[[#This Row],[total_day_minutes]]&lt;=250,"High Usage","Very High Usage")))</f>
        <v>Low Usage</v>
      </c>
      <c r="AE1954" t="str">
        <f>IF(tbl_Customers[[#This Row],[total_intl_calls]]&lt;=5,"Low Calls", IF(tbl_Customers[[#This Row],[total_intl_calls]]&lt;=10, "Medium Calls", "High Calls"))</f>
        <v>Low Calls</v>
      </c>
      <c r="AF19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4" s="36" t="str">
        <f>IF(tbl_Customers[[#This Row],[Churn_Risk_Score]]&gt;=10,"High Risk", IF(tbl_Customers[[#This Row],[Churn_Risk_Score]]&gt;=5,"Medium Risk","Low Risk"))</f>
        <v>Low Risk</v>
      </c>
    </row>
    <row r="1955" spans="1:33" x14ac:dyDescent="0.35">
      <c r="A1955">
        <v>1954</v>
      </c>
      <c r="B1955" t="s">
        <v>24</v>
      </c>
      <c r="C1955">
        <v>59</v>
      </c>
      <c r="D1955" t="s">
        <v>28</v>
      </c>
      <c r="E1955" t="s">
        <v>23</v>
      </c>
      <c r="F1955" t="s">
        <v>23</v>
      </c>
      <c r="G1955">
        <v>31</v>
      </c>
      <c r="H1955">
        <v>225</v>
      </c>
      <c r="I1955">
        <v>78</v>
      </c>
      <c r="J1955">
        <v>38.25</v>
      </c>
      <c r="K1955">
        <v>191.3</v>
      </c>
      <c r="L1955">
        <v>79</v>
      </c>
      <c r="M1955">
        <v>16.260000000000002</v>
      </c>
      <c r="N1955">
        <v>226.7</v>
      </c>
      <c r="O1955">
        <v>79</v>
      </c>
      <c r="P1955">
        <v>10.199999999999999</v>
      </c>
      <c r="Q1955">
        <v>9.1</v>
      </c>
      <c r="R1955">
        <v>3</v>
      </c>
      <c r="S1955">
        <v>2.46</v>
      </c>
      <c r="T1955">
        <v>1</v>
      </c>
      <c r="U1955" t="s">
        <v>22</v>
      </c>
      <c r="V1955">
        <f>IF(tbl_Customers[[#This Row],[churn]] = "yes", 1, 0)</f>
        <v>0</v>
      </c>
      <c r="W1955" t="str">
        <f>IF(tbl_Customers[[#This Row],[number_customer_service_calls]] &lt;= 1, "0-1 Calls", IF(tbl_Customers[[#This Row],[number_customer_service_calls]] &lt;= 3, "2-3 Calls", IF(tbl_Customers[[#This Row],[number_customer_service_calls]] &lt;=5, "4-5 Calls", "6+ Calls")))</f>
        <v>0-1 Calls</v>
      </c>
      <c r="X1955" t="str">
        <f>IF(tbl_Customers[[#This Row],[account_length]] &lt;= 50, "0-50", IF(tbl_Customers[[#This Row],[account_length]] &lt;=100, "51-100", IF(tbl_Customers[[#This Row],[account_length]] &lt;= 150, "101-150", "151+")))</f>
        <v>51-100</v>
      </c>
      <c r="Y1955" t="str">
        <f>IF(tbl_Customers[[#This Row],[total_intl_charge]] &lt;= 3, "Low Charges", "High Charges")</f>
        <v>Low Charges</v>
      </c>
      <c r="Z1955" t="str">
        <f>IF(tbl_Customers[[#This Row],[total_eve_calls]]&lt;=80,"Low Calls",
IF(tbl_Customers[[#This Row],[total_eve_calls]]&lt;=120,"Medium Calls","High Calls"))</f>
        <v>Low Calls</v>
      </c>
      <c r="AA1955" t="str">
        <f>IF(tbl_Customers[[#This Row],[total_eve_charge]]&lt;=15,"Low Charges",
IF(tbl_Customers[[#This Row],[total_eve_charge]]&lt;=20,"Medium Charges","High Charges"))</f>
        <v>Medium Charges</v>
      </c>
      <c r="AB19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5" t="str">
        <f>IF(tbl_Customers[[#This Row],[number_vmail_messages]] = 0, "No Usage", IF(tbl_Customers[[#This Row],[number_vmail_messages]] &lt;= 20, "Low Usage", IF(tbl_Customers[[#This Row],[number_vmail_messages]] &lt;= 40, "Medium Usgae", "High Usage")))</f>
        <v>Medium Usgae</v>
      </c>
      <c r="AD1955" t="str">
        <f>IF(tbl_Customers[[#This Row],[total_day_minutes]]&lt;=150,"Low Usage", IF(tbl_Customers[[#This Row],[total_day_minutes]]&lt;=200,"Medium Usage", IF(tbl_Customers[[#This Row],[total_day_minutes]]&lt;=250,"High Usage","Very High Usage")))</f>
        <v>High Usage</v>
      </c>
      <c r="AE1955" t="str">
        <f>IF(tbl_Customers[[#This Row],[total_intl_calls]]&lt;=5,"Low Calls", IF(tbl_Customers[[#This Row],[total_intl_calls]]&lt;=10, "Medium Calls", "High Calls"))</f>
        <v>Low Calls</v>
      </c>
      <c r="AF19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55" s="36" t="str">
        <f>IF(tbl_Customers[[#This Row],[Churn_Risk_Score]]&gt;=10,"High Risk", IF(tbl_Customers[[#This Row],[Churn_Risk_Score]]&gt;=5,"Medium Risk","Low Risk"))</f>
        <v>Low Risk</v>
      </c>
    </row>
    <row r="1956" spans="1:33" x14ac:dyDescent="0.35">
      <c r="A1956">
        <v>1955</v>
      </c>
      <c r="B1956" t="s">
        <v>31</v>
      </c>
      <c r="C1956">
        <v>59</v>
      </c>
      <c r="D1956" t="s">
        <v>28</v>
      </c>
      <c r="E1956" t="s">
        <v>22</v>
      </c>
      <c r="F1956" t="s">
        <v>22</v>
      </c>
      <c r="G1956">
        <v>0</v>
      </c>
      <c r="H1956">
        <v>189.7</v>
      </c>
      <c r="I1956">
        <v>100</v>
      </c>
      <c r="J1956">
        <v>32.25</v>
      </c>
      <c r="K1956">
        <v>115.9</v>
      </c>
      <c r="L1956">
        <v>133</v>
      </c>
      <c r="M1956">
        <v>9.85</v>
      </c>
      <c r="N1956">
        <v>220.6</v>
      </c>
      <c r="O1956">
        <v>115</v>
      </c>
      <c r="P1956">
        <v>9.93</v>
      </c>
      <c r="Q1956">
        <v>7.4</v>
      </c>
      <c r="R1956">
        <v>4</v>
      </c>
      <c r="S1956">
        <v>2</v>
      </c>
      <c r="T1956">
        <v>0</v>
      </c>
      <c r="U1956" t="s">
        <v>22</v>
      </c>
      <c r="V1956">
        <f>IF(tbl_Customers[[#This Row],[churn]] = "yes", 1, 0)</f>
        <v>0</v>
      </c>
      <c r="W1956" t="str">
        <f>IF(tbl_Customers[[#This Row],[number_customer_service_calls]] &lt;= 1, "0-1 Calls", IF(tbl_Customers[[#This Row],[number_customer_service_calls]] &lt;= 3, "2-3 Calls", IF(tbl_Customers[[#This Row],[number_customer_service_calls]] &lt;=5, "4-5 Calls", "6+ Calls")))</f>
        <v>0-1 Calls</v>
      </c>
      <c r="X1956" t="str">
        <f>IF(tbl_Customers[[#This Row],[account_length]] &lt;= 50, "0-50", IF(tbl_Customers[[#This Row],[account_length]] &lt;=100, "51-100", IF(tbl_Customers[[#This Row],[account_length]] &lt;= 150, "101-150", "151+")))</f>
        <v>51-100</v>
      </c>
      <c r="Y1956" t="str">
        <f>IF(tbl_Customers[[#This Row],[total_intl_charge]] &lt;= 3, "Low Charges", "High Charges")</f>
        <v>Low Charges</v>
      </c>
      <c r="Z1956" t="str">
        <f>IF(tbl_Customers[[#This Row],[total_eve_calls]]&lt;=80,"Low Calls",
IF(tbl_Customers[[#This Row],[total_eve_calls]]&lt;=120,"Medium Calls","High Calls"))</f>
        <v>High Calls</v>
      </c>
      <c r="AA1956" t="str">
        <f>IF(tbl_Customers[[#This Row],[total_eve_charge]]&lt;=15,"Low Charges",
IF(tbl_Customers[[#This Row],[total_eve_charge]]&lt;=20,"Medium Charges","High Charges"))</f>
        <v>Low Charges</v>
      </c>
      <c r="AB19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6" t="str">
        <f>IF(tbl_Customers[[#This Row],[number_vmail_messages]] = 0, "No Usage", IF(tbl_Customers[[#This Row],[number_vmail_messages]] &lt;= 20, "Low Usage", IF(tbl_Customers[[#This Row],[number_vmail_messages]] &lt;= 40, "Medium Usgae", "High Usage")))</f>
        <v>No Usage</v>
      </c>
      <c r="AD1956" t="str">
        <f>IF(tbl_Customers[[#This Row],[total_day_minutes]]&lt;=150,"Low Usage", IF(tbl_Customers[[#This Row],[total_day_minutes]]&lt;=200,"Medium Usage", IF(tbl_Customers[[#This Row],[total_day_minutes]]&lt;=250,"High Usage","Very High Usage")))</f>
        <v>Medium Usage</v>
      </c>
      <c r="AE1956" t="str">
        <f>IF(tbl_Customers[[#This Row],[total_intl_calls]]&lt;=5,"Low Calls", IF(tbl_Customers[[#This Row],[total_intl_calls]]&lt;=10, "Medium Calls", "High Calls"))</f>
        <v>Low Calls</v>
      </c>
      <c r="AF19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6" s="36" t="str">
        <f>IF(tbl_Customers[[#This Row],[Churn_Risk_Score]]&gt;=10,"High Risk", IF(tbl_Customers[[#This Row],[Churn_Risk_Score]]&gt;=5,"Medium Risk","Low Risk"))</f>
        <v>Low Risk</v>
      </c>
    </row>
    <row r="1957" spans="1:33" x14ac:dyDescent="0.35">
      <c r="A1957">
        <v>1956</v>
      </c>
      <c r="B1957" t="s">
        <v>52</v>
      </c>
      <c r="C1957">
        <v>190</v>
      </c>
      <c r="D1957" t="s">
        <v>21</v>
      </c>
      <c r="E1957" t="s">
        <v>22</v>
      </c>
      <c r="F1957" t="s">
        <v>22</v>
      </c>
      <c r="G1957">
        <v>0</v>
      </c>
      <c r="H1957">
        <v>142.9</v>
      </c>
      <c r="I1957">
        <v>96</v>
      </c>
      <c r="J1957">
        <v>24.29</v>
      </c>
      <c r="K1957">
        <v>177.9</v>
      </c>
      <c r="L1957">
        <v>96</v>
      </c>
      <c r="M1957">
        <v>15.12</v>
      </c>
      <c r="N1957">
        <v>113.3</v>
      </c>
      <c r="O1957">
        <v>117</v>
      </c>
      <c r="P1957">
        <v>5.0999999999999996</v>
      </c>
      <c r="Q1957">
        <v>6.6</v>
      </c>
      <c r="R1957">
        <v>4</v>
      </c>
      <c r="S1957">
        <v>1.78</v>
      </c>
      <c r="T1957">
        <v>0</v>
      </c>
      <c r="U1957" t="s">
        <v>22</v>
      </c>
      <c r="V1957">
        <f>IF(tbl_Customers[[#This Row],[churn]] = "yes", 1, 0)</f>
        <v>0</v>
      </c>
      <c r="W1957" t="str">
        <f>IF(tbl_Customers[[#This Row],[number_customer_service_calls]] &lt;= 1, "0-1 Calls", IF(tbl_Customers[[#This Row],[number_customer_service_calls]] &lt;= 3, "2-3 Calls", IF(tbl_Customers[[#This Row],[number_customer_service_calls]] &lt;=5, "4-5 Calls", "6+ Calls")))</f>
        <v>0-1 Calls</v>
      </c>
      <c r="X1957" t="str">
        <f>IF(tbl_Customers[[#This Row],[account_length]] &lt;= 50, "0-50", IF(tbl_Customers[[#This Row],[account_length]] &lt;=100, "51-100", IF(tbl_Customers[[#This Row],[account_length]] &lt;= 150, "101-150", "151+")))</f>
        <v>151+</v>
      </c>
      <c r="Y1957" t="str">
        <f>IF(tbl_Customers[[#This Row],[total_intl_charge]] &lt;= 3, "Low Charges", "High Charges")</f>
        <v>Low Charges</v>
      </c>
      <c r="Z1957" t="str">
        <f>IF(tbl_Customers[[#This Row],[total_eve_calls]]&lt;=80,"Low Calls",
IF(tbl_Customers[[#This Row],[total_eve_calls]]&lt;=120,"Medium Calls","High Calls"))</f>
        <v>Medium Calls</v>
      </c>
      <c r="AA1957" t="str">
        <f>IF(tbl_Customers[[#This Row],[total_eve_charge]]&lt;=15,"Low Charges",
IF(tbl_Customers[[#This Row],[total_eve_charge]]&lt;=20,"Medium Charges","High Charges"))</f>
        <v>Medium Charges</v>
      </c>
      <c r="AB19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57" t="str">
        <f>IF(tbl_Customers[[#This Row],[number_vmail_messages]] = 0, "No Usage", IF(tbl_Customers[[#This Row],[number_vmail_messages]] &lt;= 20, "Low Usage", IF(tbl_Customers[[#This Row],[number_vmail_messages]] &lt;= 40, "Medium Usgae", "High Usage")))</f>
        <v>No Usage</v>
      </c>
      <c r="AD1957" t="str">
        <f>IF(tbl_Customers[[#This Row],[total_day_minutes]]&lt;=150,"Low Usage", IF(tbl_Customers[[#This Row],[total_day_minutes]]&lt;=200,"Medium Usage", IF(tbl_Customers[[#This Row],[total_day_minutes]]&lt;=250,"High Usage","Very High Usage")))</f>
        <v>Low Usage</v>
      </c>
      <c r="AE1957" t="str">
        <f>IF(tbl_Customers[[#This Row],[total_intl_calls]]&lt;=5,"Low Calls", IF(tbl_Customers[[#This Row],[total_intl_calls]]&lt;=10, "Medium Calls", "High Calls"))</f>
        <v>Low Calls</v>
      </c>
      <c r="AF19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7" s="36" t="str">
        <f>IF(tbl_Customers[[#This Row],[Churn_Risk_Score]]&gt;=10,"High Risk", IF(tbl_Customers[[#This Row],[Churn_Risk_Score]]&gt;=5,"Medium Risk","Low Risk"))</f>
        <v>Low Risk</v>
      </c>
    </row>
    <row r="1958" spans="1:33" x14ac:dyDescent="0.35">
      <c r="A1958">
        <v>1957</v>
      </c>
      <c r="B1958" t="s">
        <v>65</v>
      </c>
      <c r="C1958">
        <v>109</v>
      </c>
      <c r="D1958" t="s">
        <v>21</v>
      </c>
      <c r="E1958" t="s">
        <v>22</v>
      </c>
      <c r="F1958" t="s">
        <v>22</v>
      </c>
      <c r="G1958">
        <v>0</v>
      </c>
      <c r="H1958">
        <v>175.6</v>
      </c>
      <c r="I1958">
        <v>80</v>
      </c>
      <c r="J1958">
        <v>29.85</v>
      </c>
      <c r="K1958">
        <v>238</v>
      </c>
      <c r="L1958">
        <v>94</v>
      </c>
      <c r="M1958">
        <v>20.23</v>
      </c>
      <c r="N1958">
        <v>198.4</v>
      </c>
      <c r="O1958">
        <v>103</v>
      </c>
      <c r="P1958">
        <v>8.93</v>
      </c>
      <c r="Q1958">
        <v>10.199999999999999</v>
      </c>
      <c r="R1958">
        <v>6</v>
      </c>
      <c r="S1958">
        <v>2.75</v>
      </c>
      <c r="T1958">
        <v>1</v>
      </c>
      <c r="U1958" t="s">
        <v>22</v>
      </c>
      <c r="V1958">
        <f>IF(tbl_Customers[[#This Row],[churn]] = "yes", 1, 0)</f>
        <v>0</v>
      </c>
      <c r="W1958" t="str">
        <f>IF(tbl_Customers[[#This Row],[number_customer_service_calls]] &lt;= 1, "0-1 Calls", IF(tbl_Customers[[#This Row],[number_customer_service_calls]] &lt;= 3, "2-3 Calls", IF(tbl_Customers[[#This Row],[number_customer_service_calls]] &lt;=5, "4-5 Calls", "6+ Calls")))</f>
        <v>0-1 Calls</v>
      </c>
      <c r="X1958" t="str">
        <f>IF(tbl_Customers[[#This Row],[account_length]] &lt;= 50, "0-50", IF(tbl_Customers[[#This Row],[account_length]] &lt;=100, "51-100", IF(tbl_Customers[[#This Row],[account_length]] &lt;= 150, "101-150", "151+")))</f>
        <v>101-150</v>
      </c>
      <c r="Y1958" t="str">
        <f>IF(tbl_Customers[[#This Row],[total_intl_charge]] &lt;= 3, "Low Charges", "High Charges")</f>
        <v>Low Charges</v>
      </c>
      <c r="Z1958" t="str">
        <f>IF(tbl_Customers[[#This Row],[total_eve_calls]]&lt;=80,"Low Calls",
IF(tbl_Customers[[#This Row],[total_eve_calls]]&lt;=120,"Medium Calls","High Calls"))</f>
        <v>Medium Calls</v>
      </c>
      <c r="AA1958" t="str">
        <f>IF(tbl_Customers[[#This Row],[total_eve_charge]]&lt;=15,"Low Charges",
IF(tbl_Customers[[#This Row],[total_eve_charge]]&lt;=20,"Medium Charges","High Charges"))</f>
        <v>High Charges</v>
      </c>
      <c r="AB19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8" t="str">
        <f>IF(tbl_Customers[[#This Row],[number_vmail_messages]] = 0, "No Usage", IF(tbl_Customers[[#This Row],[number_vmail_messages]] &lt;= 20, "Low Usage", IF(tbl_Customers[[#This Row],[number_vmail_messages]] &lt;= 40, "Medium Usgae", "High Usage")))</f>
        <v>No Usage</v>
      </c>
      <c r="AD1958" t="str">
        <f>IF(tbl_Customers[[#This Row],[total_day_minutes]]&lt;=150,"Low Usage", IF(tbl_Customers[[#This Row],[total_day_minutes]]&lt;=200,"Medium Usage", IF(tbl_Customers[[#This Row],[total_day_minutes]]&lt;=250,"High Usage","Very High Usage")))</f>
        <v>Medium Usage</v>
      </c>
      <c r="AE1958" t="str">
        <f>IF(tbl_Customers[[#This Row],[total_intl_calls]]&lt;=5,"Low Calls", IF(tbl_Customers[[#This Row],[total_intl_calls]]&lt;=10, "Medium Calls", "High Calls"))</f>
        <v>Medium Calls</v>
      </c>
      <c r="AF19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8" s="36" t="str">
        <f>IF(tbl_Customers[[#This Row],[Churn_Risk_Score]]&gt;=10,"High Risk", IF(tbl_Customers[[#This Row],[Churn_Risk_Score]]&gt;=5,"Medium Risk","Low Risk"))</f>
        <v>Low Risk</v>
      </c>
    </row>
    <row r="1959" spans="1:33" x14ac:dyDescent="0.35">
      <c r="A1959">
        <v>1958</v>
      </c>
      <c r="B1959" t="s">
        <v>29</v>
      </c>
      <c r="C1959">
        <v>136</v>
      </c>
      <c r="D1959" t="s">
        <v>21</v>
      </c>
      <c r="E1959" t="s">
        <v>22</v>
      </c>
      <c r="F1959" t="s">
        <v>22</v>
      </c>
      <c r="G1959">
        <v>0</v>
      </c>
      <c r="H1959">
        <v>92.4</v>
      </c>
      <c r="I1959">
        <v>109</v>
      </c>
      <c r="J1959">
        <v>15.71</v>
      </c>
      <c r="K1959">
        <v>219</v>
      </c>
      <c r="L1959">
        <v>115</v>
      </c>
      <c r="M1959">
        <v>18.62</v>
      </c>
      <c r="N1959">
        <v>212.6</v>
      </c>
      <c r="O1959">
        <v>80</v>
      </c>
      <c r="P1959">
        <v>9.57</v>
      </c>
      <c r="Q1959">
        <v>12.9</v>
      </c>
      <c r="R1959">
        <v>4</v>
      </c>
      <c r="S1959">
        <v>3.48</v>
      </c>
      <c r="T1959">
        <v>2</v>
      </c>
      <c r="U1959" t="s">
        <v>22</v>
      </c>
      <c r="V1959">
        <f>IF(tbl_Customers[[#This Row],[churn]] = "yes", 1, 0)</f>
        <v>0</v>
      </c>
      <c r="W1959" t="str">
        <f>IF(tbl_Customers[[#This Row],[number_customer_service_calls]] &lt;= 1, "0-1 Calls", IF(tbl_Customers[[#This Row],[number_customer_service_calls]] &lt;= 3, "2-3 Calls", IF(tbl_Customers[[#This Row],[number_customer_service_calls]] &lt;=5, "4-5 Calls", "6+ Calls")))</f>
        <v>2-3 Calls</v>
      </c>
      <c r="X1959" t="str">
        <f>IF(tbl_Customers[[#This Row],[account_length]] &lt;= 50, "0-50", IF(tbl_Customers[[#This Row],[account_length]] &lt;=100, "51-100", IF(tbl_Customers[[#This Row],[account_length]] &lt;= 150, "101-150", "151+")))</f>
        <v>101-150</v>
      </c>
      <c r="Y1959" t="str">
        <f>IF(tbl_Customers[[#This Row],[total_intl_charge]] &lt;= 3, "Low Charges", "High Charges")</f>
        <v>High Charges</v>
      </c>
      <c r="Z1959" t="str">
        <f>IF(tbl_Customers[[#This Row],[total_eve_calls]]&lt;=80,"Low Calls",
IF(tbl_Customers[[#This Row],[total_eve_calls]]&lt;=120,"Medium Calls","High Calls"))</f>
        <v>Medium Calls</v>
      </c>
      <c r="AA1959" t="str">
        <f>IF(tbl_Customers[[#This Row],[total_eve_charge]]&lt;=15,"Low Charges",
IF(tbl_Customers[[#This Row],[total_eve_charge]]&lt;=20,"Medium Charges","High Charges"))</f>
        <v>Medium Charges</v>
      </c>
      <c r="AB19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9" t="str">
        <f>IF(tbl_Customers[[#This Row],[number_vmail_messages]] = 0, "No Usage", IF(tbl_Customers[[#This Row],[number_vmail_messages]] &lt;= 20, "Low Usage", IF(tbl_Customers[[#This Row],[number_vmail_messages]] &lt;= 40, "Medium Usgae", "High Usage")))</f>
        <v>No Usage</v>
      </c>
      <c r="AD1959" t="str">
        <f>IF(tbl_Customers[[#This Row],[total_day_minutes]]&lt;=150,"Low Usage", IF(tbl_Customers[[#This Row],[total_day_minutes]]&lt;=200,"Medium Usage", IF(tbl_Customers[[#This Row],[total_day_minutes]]&lt;=250,"High Usage","Very High Usage")))</f>
        <v>Low Usage</v>
      </c>
      <c r="AE1959" t="str">
        <f>IF(tbl_Customers[[#This Row],[total_intl_calls]]&lt;=5,"Low Calls", IF(tbl_Customers[[#This Row],[total_intl_calls]]&lt;=10, "Medium Calls", "High Calls"))</f>
        <v>Low Calls</v>
      </c>
      <c r="AF19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59" s="36" t="str">
        <f>IF(tbl_Customers[[#This Row],[Churn_Risk_Score]]&gt;=10,"High Risk", IF(tbl_Customers[[#This Row],[Churn_Risk_Score]]&gt;=5,"Medium Risk","Low Risk"))</f>
        <v>Low Risk</v>
      </c>
    </row>
    <row r="1960" spans="1:33" x14ac:dyDescent="0.35">
      <c r="A1960">
        <v>1959</v>
      </c>
      <c r="B1960" t="s">
        <v>40</v>
      </c>
      <c r="C1960">
        <v>106</v>
      </c>
      <c r="D1960" t="s">
        <v>28</v>
      </c>
      <c r="E1960" t="s">
        <v>22</v>
      </c>
      <c r="F1960" t="s">
        <v>22</v>
      </c>
      <c r="G1960">
        <v>0</v>
      </c>
      <c r="H1960">
        <v>159.6</v>
      </c>
      <c r="I1960">
        <v>94</v>
      </c>
      <c r="J1960">
        <v>27.13</v>
      </c>
      <c r="K1960">
        <v>276.8</v>
      </c>
      <c r="L1960">
        <v>118</v>
      </c>
      <c r="M1960">
        <v>23.53</v>
      </c>
      <c r="N1960">
        <v>223.5</v>
      </c>
      <c r="O1960">
        <v>65</v>
      </c>
      <c r="P1960">
        <v>10.06</v>
      </c>
      <c r="Q1960">
        <v>8.8000000000000007</v>
      </c>
      <c r="R1960">
        <v>3</v>
      </c>
      <c r="S1960">
        <v>2.38</v>
      </c>
      <c r="T1960">
        <v>0</v>
      </c>
      <c r="U1960" t="s">
        <v>22</v>
      </c>
      <c r="V1960">
        <f>IF(tbl_Customers[[#This Row],[churn]] = "yes", 1, 0)</f>
        <v>0</v>
      </c>
      <c r="W1960" t="str">
        <f>IF(tbl_Customers[[#This Row],[number_customer_service_calls]] &lt;= 1, "0-1 Calls", IF(tbl_Customers[[#This Row],[number_customer_service_calls]] &lt;= 3, "2-3 Calls", IF(tbl_Customers[[#This Row],[number_customer_service_calls]] &lt;=5, "4-5 Calls", "6+ Calls")))</f>
        <v>0-1 Calls</v>
      </c>
      <c r="X1960" t="str">
        <f>IF(tbl_Customers[[#This Row],[account_length]] &lt;= 50, "0-50", IF(tbl_Customers[[#This Row],[account_length]] &lt;=100, "51-100", IF(tbl_Customers[[#This Row],[account_length]] &lt;= 150, "101-150", "151+")))</f>
        <v>101-150</v>
      </c>
      <c r="Y1960" t="str">
        <f>IF(tbl_Customers[[#This Row],[total_intl_charge]] &lt;= 3, "Low Charges", "High Charges")</f>
        <v>Low Charges</v>
      </c>
      <c r="Z1960" t="str">
        <f>IF(tbl_Customers[[#This Row],[total_eve_calls]]&lt;=80,"Low Calls",
IF(tbl_Customers[[#This Row],[total_eve_calls]]&lt;=120,"Medium Calls","High Calls"))</f>
        <v>Medium Calls</v>
      </c>
      <c r="AA1960" t="str">
        <f>IF(tbl_Customers[[#This Row],[total_eve_charge]]&lt;=15,"Low Charges",
IF(tbl_Customers[[#This Row],[total_eve_charge]]&lt;=20,"Medium Charges","High Charges"))</f>
        <v>High Charges</v>
      </c>
      <c r="AB19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0" t="str">
        <f>IF(tbl_Customers[[#This Row],[number_vmail_messages]] = 0, "No Usage", IF(tbl_Customers[[#This Row],[number_vmail_messages]] &lt;= 20, "Low Usage", IF(tbl_Customers[[#This Row],[number_vmail_messages]] &lt;= 40, "Medium Usgae", "High Usage")))</f>
        <v>No Usage</v>
      </c>
      <c r="AD1960" t="str">
        <f>IF(tbl_Customers[[#This Row],[total_day_minutes]]&lt;=150,"Low Usage", IF(tbl_Customers[[#This Row],[total_day_minutes]]&lt;=200,"Medium Usage", IF(tbl_Customers[[#This Row],[total_day_minutes]]&lt;=250,"High Usage","Very High Usage")))</f>
        <v>Medium Usage</v>
      </c>
      <c r="AE1960" t="str">
        <f>IF(tbl_Customers[[#This Row],[total_intl_calls]]&lt;=5,"Low Calls", IF(tbl_Customers[[#This Row],[total_intl_calls]]&lt;=10, "Medium Calls", "High Calls"))</f>
        <v>Low Calls</v>
      </c>
      <c r="AF19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60" s="36" t="str">
        <f>IF(tbl_Customers[[#This Row],[Churn_Risk_Score]]&gt;=10,"High Risk", IF(tbl_Customers[[#This Row],[Churn_Risk_Score]]&gt;=5,"Medium Risk","Low Risk"))</f>
        <v>Low Risk</v>
      </c>
    </row>
    <row r="1961" spans="1:33" x14ac:dyDescent="0.35">
      <c r="A1961">
        <v>1960</v>
      </c>
      <c r="B1961" t="s">
        <v>31</v>
      </c>
      <c r="C1961">
        <v>129</v>
      </c>
      <c r="D1961" t="s">
        <v>21</v>
      </c>
      <c r="E1961" t="s">
        <v>22</v>
      </c>
      <c r="F1961" t="s">
        <v>22</v>
      </c>
      <c r="G1961">
        <v>0</v>
      </c>
      <c r="H1961">
        <v>159.1</v>
      </c>
      <c r="I1961">
        <v>100</v>
      </c>
      <c r="J1961">
        <v>27.05</v>
      </c>
      <c r="K1961">
        <v>202.5</v>
      </c>
      <c r="L1961">
        <v>90</v>
      </c>
      <c r="M1961">
        <v>17.21</v>
      </c>
      <c r="N1961">
        <v>233.1</v>
      </c>
      <c r="O1961">
        <v>96</v>
      </c>
      <c r="P1961">
        <v>10.49</v>
      </c>
      <c r="Q1961">
        <v>11.5</v>
      </c>
      <c r="R1961">
        <v>6</v>
      </c>
      <c r="S1961">
        <v>3.11</v>
      </c>
      <c r="T1961">
        <v>2</v>
      </c>
      <c r="U1961" t="s">
        <v>22</v>
      </c>
      <c r="V1961">
        <f>IF(tbl_Customers[[#This Row],[churn]] = "yes", 1, 0)</f>
        <v>0</v>
      </c>
      <c r="W1961" t="str">
        <f>IF(tbl_Customers[[#This Row],[number_customer_service_calls]] &lt;= 1, "0-1 Calls", IF(tbl_Customers[[#This Row],[number_customer_service_calls]] &lt;= 3, "2-3 Calls", IF(tbl_Customers[[#This Row],[number_customer_service_calls]] &lt;=5, "4-5 Calls", "6+ Calls")))</f>
        <v>2-3 Calls</v>
      </c>
      <c r="X1961" t="str">
        <f>IF(tbl_Customers[[#This Row],[account_length]] &lt;= 50, "0-50", IF(tbl_Customers[[#This Row],[account_length]] &lt;=100, "51-100", IF(tbl_Customers[[#This Row],[account_length]] &lt;= 150, "101-150", "151+")))</f>
        <v>101-150</v>
      </c>
      <c r="Y1961" t="str">
        <f>IF(tbl_Customers[[#This Row],[total_intl_charge]] &lt;= 3, "Low Charges", "High Charges")</f>
        <v>High Charges</v>
      </c>
      <c r="Z1961" t="str">
        <f>IF(tbl_Customers[[#This Row],[total_eve_calls]]&lt;=80,"Low Calls",
IF(tbl_Customers[[#This Row],[total_eve_calls]]&lt;=120,"Medium Calls","High Calls"))</f>
        <v>Medium Calls</v>
      </c>
      <c r="AA1961" t="str">
        <f>IF(tbl_Customers[[#This Row],[total_eve_charge]]&lt;=15,"Low Charges",
IF(tbl_Customers[[#This Row],[total_eve_charge]]&lt;=20,"Medium Charges","High Charges"))</f>
        <v>Medium Charges</v>
      </c>
      <c r="AB19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1" t="str">
        <f>IF(tbl_Customers[[#This Row],[number_vmail_messages]] = 0, "No Usage", IF(tbl_Customers[[#This Row],[number_vmail_messages]] &lt;= 20, "Low Usage", IF(tbl_Customers[[#This Row],[number_vmail_messages]] &lt;= 40, "Medium Usgae", "High Usage")))</f>
        <v>No Usage</v>
      </c>
      <c r="AD1961" t="str">
        <f>IF(tbl_Customers[[#This Row],[total_day_minutes]]&lt;=150,"Low Usage", IF(tbl_Customers[[#This Row],[total_day_minutes]]&lt;=200,"Medium Usage", IF(tbl_Customers[[#This Row],[total_day_minutes]]&lt;=250,"High Usage","Very High Usage")))</f>
        <v>Medium Usage</v>
      </c>
      <c r="AE1961" t="str">
        <f>IF(tbl_Customers[[#This Row],[total_intl_calls]]&lt;=5,"Low Calls", IF(tbl_Customers[[#This Row],[total_intl_calls]]&lt;=10, "Medium Calls", "High Calls"))</f>
        <v>Medium Calls</v>
      </c>
      <c r="AF19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61" s="36" t="str">
        <f>IF(tbl_Customers[[#This Row],[Churn_Risk_Score]]&gt;=10,"High Risk", IF(tbl_Customers[[#This Row],[Churn_Risk_Score]]&gt;=5,"Medium Risk","Low Risk"))</f>
        <v>Low Risk</v>
      </c>
    </row>
    <row r="1962" spans="1:33" x14ac:dyDescent="0.35">
      <c r="A1962">
        <v>1961</v>
      </c>
      <c r="B1962" t="s">
        <v>54</v>
      </c>
      <c r="C1962">
        <v>99</v>
      </c>
      <c r="D1962" t="s">
        <v>21</v>
      </c>
      <c r="E1962" t="s">
        <v>22</v>
      </c>
      <c r="F1962" t="s">
        <v>22</v>
      </c>
      <c r="G1962">
        <v>0</v>
      </c>
      <c r="H1962">
        <v>254.4</v>
      </c>
      <c r="I1962">
        <v>120</v>
      </c>
      <c r="J1962">
        <v>43.25</v>
      </c>
      <c r="K1962">
        <v>159.30000000000001</v>
      </c>
      <c r="L1962">
        <v>92</v>
      </c>
      <c r="M1962">
        <v>13.54</v>
      </c>
      <c r="N1962">
        <v>264.39999999999998</v>
      </c>
      <c r="O1962">
        <v>94</v>
      </c>
      <c r="P1962">
        <v>11.9</v>
      </c>
      <c r="Q1962">
        <v>6</v>
      </c>
      <c r="R1962">
        <v>5</v>
      </c>
      <c r="S1962">
        <v>1.62</v>
      </c>
      <c r="T1962">
        <v>1</v>
      </c>
      <c r="U1962" t="s">
        <v>22</v>
      </c>
      <c r="V1962">
        <f>IF(tbl_Customers[[#This Row],[churn]] = "yes", 1, 0)</f>
        <v>0</v>
      </c>
      <c r="W1962" t="str">
        <f>IF(tbl_Customers[[#This Row],[number_customer_service_calls]] &lt;= 1, "0-1 Calls", IF(tbl_Customers[[#This Row],[number_customer_service_calls]] &lt;= 3, "2-3 Calls", IF(tbl_Customers[[#This Row],[number_customer_service_calls]] &lt;=5, "4-5 Calls", "6+ Calls")))</f>
        <v>0-1 Calls</v>
      </c>
      <c r="X1962" t="str">
        <f>IF(tbl_Customers[[#This Row],[account_length]] &lt;= 50, "0-50", IF(tbl_Customers[[#This Row],[account_length]] &lt;=100, "51-100", IF(tbl_Customers[[#This Row],[account_length]] &lt;= 150, "101-150", "151+")))</f>
        <v>51-100</v>
      </c>
      <c r="Y1962" t="str">
        <f>IF(tbl_Customers[[#This Row],[total_intl_charge]] &lt;= 3, "Low Charges", "High Charges")</f>
        <v>Low Charges</v>
      </c>
      <c r="Z1962" t="str">
        <f>IF(tbl_Customers[[#This Row],[total_eve_calls]]&lt;=80,"Low Calls",
IF(tbl_Customers[[#This Row],[total_eve_calls]]&lt;=120,"Medium Calls","High Calls"))</f>
        <v>Medium Calls</v>
      </c>
      <c r="AA1962" t="str">
        <f>IF(tbl_Customers[[#This Row],[total_eve_charge]]&lt;=15,"Low Charges",
IF(tbl_Customers[[#This Row],[total_eve_charge]]&lt;=20,"Medium Charges","High Charges"))</f>
        <v>Low Charges</v>
      </c>
      <c r="AB19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2" t="str">
        <f>IF(tbl_Customers[[#This Row],[number_vmail_messages]] = 0, "No Usage", IF(tbl_Customers[[#This Row],[number_vmail_messages]] &lt;= 20, "Low Usage", IF(tbl_Customers[[#This Row],[number_vmail_messages]] &lt;= 40, "Medium Usgae", "High Usage")))</f>
        <v>No Usage</v>
      </c>
      <c r="AD1962" t="str">
        <f>IF(tbl_Customers[[#This Row],[total_day_minutes]]&lt;=150,"Low Usage", IF(tbl_Customers[[#This Row],[total_day_minutes]]&lt;=200,"Medium Usage", IF(tbl_Customers[[#This Row],[total_day_minutes]]&lt;=250,"High Usage","Very High Usage")))</f>
        <v>Very High Usage</v>
      </c>
      <c r="AE1962" t="str">
        <f>IF(tbl_Customers[[#This Row],[total_intl_calls]]&lt;=5,"Low Calls", IF(tbl_Customers[[#This Row],[total_intl_calls]]&lt;=10, "Medium Calls", "High Calls"))</f>
        <v>Low Calls</v>
      </c>
      <c r="AF19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62" s="36" t="str">
        <f>IF(tbl_Customers[[#This Row],[Churn_Risk_Score]]&gt;=10,"High Risk", IF(tbl_Customers[[#This Row],[Churn_Risk_Score]]&gt;=5,"Medium Risk","Low Risk"))</f>
        <v>Medium Risk</v>
      </c>
    </row>
    <row r="1963" spans="1:33" x14ac:dyDescent="0.35">
      <c r="A1963">
        <v>1962</v>
      </c>
      <c r="B1963" t="s">
        <v>53</v>
      </c>
      <c r="C1963">
        <v>61</v>
      </c>
      <c r="D1963" t="s">
        <v>21</v>
      </c>
      <c r="E1963" t="s">
        <v>22</v>
      </c>
      <c r="F1963" t="s">
        <v>23</v>
      </c>
      <c r="G1963">
        <v>33</v>
      </c>
      <c r="H1963">
        <v>270.7</v>
      </c>
      <c r="I1963">
        <v>53</v>
      </c>
      <c r="J1963">
        <v>46.02</v>
      </c>
      <c r="K1963">
        <v>200.7</v>
      </c>
      <c r="L1963">
        <v>116</v>
      </c>
      <c r="M1963">
        <v>17.059999999999999</v>
      </c>
      <c r="N1963">
        <v>201.7</v>
      </c>
      <c r="O1963">
        <v>102</v>
      </c>
      <c r="P1963">
        <v>9.08</v>
      </c>
      <c r="Q1963">
        <v>10.9</v>
      </c>
      <c r="R1963">
        <v>3</v>
      </c>
      <c r="S1963">
        <v>2.94</v>
      </c>
      <c r="T1963">
        <v>3</v>
      </c>
      <c r="U1963" t="s">
        <v>22</v>
      </c>
      <c r="V1963">
        <f>IF(tbl_Customers[[#This Row],[churn]] = "yes", 1, 0)</f>
        <v>0</v>
      </c>
      <c r="W1963" t="str">
        <f>IF(tbl_Customers[[#This Row],[number_customer_service_calls]] &lt;= 1, "0-1 Calls", IF(tbl_Customers[[#This Row],[number_customer_service_calls]] &lt;= 3, "2-3 Calls", IF(tbl_Customers[[#This Row],[number_customer_service_calls]] &lt;=5, "4-5 Calls", "6+ Calls")))</f>
        <v>2-3 Calls</v>
      </c>
      <c r="X1963" t="str">
        <f>IF(tbl_Customers[[#This Row],[account_length]] &lt;= 50, "0-50", IF(tbl_Customers[[#This Row],[account_length]] &lt;=100, "51-100", IF(tbl_Customers[[#This Row],[account_length]] &lt;= 150, "101-150", "151+")))</f>
        <v>51-100</v>
      </c>
      <c r="Y1963" t="str">
        <f>IF(tbl_Customers[[#This Row],[total_intl_charge]] &lt;= 3, "Low Charges", "High Charges")</f>
        <v>Low Charges</v>
      </c>
      <c r="Z1963" t="str">
        <f>IF(tbl_Customers[[#This Row],[total_eve_calls]]&lt;=80,"Low Calls",
IF(tbl_Customers[[#This Row],[total_eve_calls]]&lt;=120,"Medium Calls","High Calls"))</f>
        <v>Medium Calls</v>
      </c>
      <c r="AA1963" t="str">
        <f>IF(tbl_Customers[[#This Row],[total_eve_charge]]&lt;=15,"Low Charges",
IF(tbl_Customers[[#This Row],[total_eve_charge]]&lt;=20,"Medium Charges","High Charges"))</f>
        <v>Medium Charges</v>
      </c>
      <c r="AB19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63" t="str">
        <f>IF(tbl_Customers[[#This Row],[number_vmail_messages]] = 0, "No Usage", IF(tbl_Customers[[#This Row],[number_vmail_messages]] &lt;= 20, "Low Usage", IF(tbl_Customers[[#This Row],[number_vmail_messages]] &lt;= 40, "Medium Usgae", "High Usage")))</f>
        <v>Medium Usgae</v>
      </c>
      <c r="AD1963" t="str">
        <f>IF(tbl_Customers[[#This Row],[total_day_minutes]]&lt;=150,"Low Usage", IF(tbl_Customers[[#This Row],[total_day_minutes]]&lt;=200,"Medium Usage", IF(tbl_Customers[[#This Row],[total_day_minutes]]&lt;=250,"High Usage","Very High Usage")))</f>
        <v>Very High Usage</v>
      </c>
      <c r="AE1963" t="str">
        <f>IF(tbl_Customers[[#This Row],[total_intl_calls]]&lt;=5,"Low Calls", IF(tbl_Customers[[#This Row],[total_intl_calls]]&lt;=10, "Medium Calls", "High Calls"))</f>
        <v>Low Calls</v>
      </c>
      <c r="AF19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63" s="36" t="str">
        <f>IF(tbl_Customers[[#This Row],[Churn_Risk_Score]]&gt;=10,"High Risk", IF(tbl_Customers[[#This Row],[Churn_Risk_Score]]&gt;=5,"Medium Risk","Low Risk"))</f>
        <v>Low Risk</v>
      </c>
    </row>
    <row r="1964" spans="1:33" x14ac:dyDescent="0.35">
      <c r="A1964">
        <v>1963</v>
      </c>
      <c r="B1964" t="s">
        <v>72</v>
      </c>
      <c r="C1964">
        <v>71</v>
      </c>
      <c r="D1964" t="s">
        <v>21</v>
      </c>
      <c r="E1964" t="s">
        <v>22</v>
      </c>
      <c r="F1964" t="s">
        <v>22</v>
      </c>
      <c r="G1964">
        <v>0</v>
      </c>
      <c r="H1964">
        <v>207</v>
      </c>
      <c r="I1964">
        <v>112</v>
      </c>
      <c r="J1964">
        <v>35.19</v>
      </c>
      <c r="K1964">
        <v>173.8</v>
      </c>
      <c r="L1964">
        <v>96</v>
      </c>
      <c r="M1964">
        <v>14.77</v>
      </c>
      <c r="N1964">
        <v>178.4</v>
      </c>
      <c r="O1964">
        <v>61</v>
      </c>
      <c r="P1964">
        <v>8.0299999999999994</v>
      </c>
      <c r="Q1964">
        <v>12.1</v>
      </c>
      <c r="R1964">
        <v>3</v>
      </c>
      <c r="S1964">
        <v>3.27</v>
      </c>
      <c r="T1964">
        <v>1</v>
      </c>
      <c r="U1964" t="s">
        <v>22</v>
      </c>
      <c r="V1964">
        <f>IF(tbl_Customers[[#This Row],[churn]] = "yes", 1, 0)</f>
        <v>0</v>
      </c>
      <c r="W1964" t="str">
        <f>IF(tbl_Customers[[#This Row],[number_customer_service_calls]] &lt;= 1, "0-1 Calls", IF(tbl_Customers[[#This Row],[number_customer_service_calls]] &lt;= 3, "2-3 Calls", IF(tbl_Customers[[#This Row],[number_customer_service_calls]] &lt;=5, "4-5 Calls", "6+ Calls")))</f>
        <v>0-1 Calls</v>
      </c>
      <c r="X1964" t="str">
        <f>IF(tbl_Customers[[#This Row],[account_length]] &lt;= 50, "0-50", IF(tbl_Customers[[#This Row],[account_length]] &lt;=100, "51-100", IF(tbl_Customers[[#This Row],[account_length]] &lt;= 150, "101-150", "151+")))</f>
        <v>51-100</v>
      </c>
      <c r="Y1964" t="str">
        <f>IF(tbl_Customers[[#This Row],[total_intl_charge]] &lt;= 3, "Low Charges", "High Charges")</f>
        <v>High Charges</v>
      </c>
      <c r="Z1964" t="str">
        <f>IF(tbl_Customers[[#This Row],[total_eve_calls]]&lt;=80,"Low Calls",
IF(tbl_Customers[[#This Row],[total_eve_calls]]&lt;=120,"Medium Calls","High Calls"))</f>
        <v>Medium Calls</v>
      </c>
      <c r="AA1964" t="str">
        <f>IF(tbl_Customers[[#This Row],[total_eve_charge]]&lt;=15,"Low Charges",
IF(tbl_Customers[[#This Row],[total_eve_charge]]&lt;=20,"Medium Charges","High Charges"))</f>
        <v>Low Charges</v>
      </c>
      <c r="AB19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4" t="str">
        <f>IF(tbl_Customers[[#This Row],[number_vmail_messages]] = 0, "No Usage", IF(tbl_Customers[[#This Row],[number_vmail_messages]] &lt;= 20, "Low Usage", IF(tbl_Customers[[#This Row],[number_vmail_messages]] &lt;= 40, "Medium Usgae", "High Usage")))</f>
        <v>No Usage</v>
      </c>
      <c r="AD1964" t="str">
        <f>IF(tbl_Customers[[#This Row],[total_day_minutes]]&lt;=150,"Low Usage", IF(tbl_Customers[[#This Row],[total_day_minutes]]&lt;=200,"Medium Usage", IF(tbl_Customers[[#This Row],[total_day_minutes]]&lt;=250,"High Usage","Very High Usage")))</f>
        <v>High Usage</v>
      </c>
      <c r="AE1964" t="str">
        <f>IF(tbl_Customers[[#This Row],[total_intl_calls]]&lt;=5,"Low Calls", IF(tbl_Customers[[#This Row],[total_intl_calls]]&lt;=10, "Medium Calls", "High Calls"))</f>
        <v>Low Calls</v>
      </c>
      <c r="AF19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64" s="36" t="str">
        <f>IF(tbl_Customers[[#This Row],[Churn_Risk_Score]]&gt;=10,"High Risk", IF(tbl_Customers[[#This Row],[Churn_Risk_Score]]&gt;=5,"Medium Risk","Low Risk"))</f>
        <v>Low Risk</v>
      </c>
    </row>
    <row r="1965" spans="1:33" x14ac:dyDescent="0.35">
      <c r="A1965">
        <v>1964</v>
      </c>
      <c r="B1965" t="s">
        <v>55</v>
      </c>
      <c r="C1965">
        <v>4</v>
      </c>
      <c r="D1965" t="s">
        <v>28</v>
      </c>
      <c r="E1965" t="s">
        <v>23</v>
      </c>
      <c r="F1965" t="s">
        <v>22</v>
      </c>
      <c r="G1965">
        <v>0</v>
      </c>
      <c r="H1965">
        <v>145.30000000000001</v>
      </c>
      <c r="I1965">
        <v>89</v>
      </c>
      <c r="J1965">
        <v>24.7</v>
      </c>
      <c r="K1965">
        <v>303.8</v>
      </c>
      <c r="L1965">
        <v>93</v>
      </c>
      <c r="M1965">
        <v>25.82</v>
      </c>
      <c r="N1965">
        <v>206.1</v>
      </c>
      <c r="O1965">
        <v>82</v>
      </c>
      <c r="P1965">
        <v>9.27</v>
      </c>
      <c r="Q1965">
        <v>8.9</v>
      </c>
      <c r="R1965">
        <v>4</v>
      </c>
      <c r="S1965">
        <v>2.4</v>
      </c>
      <c r="T1965">
        <v>0</v>
      </c>
      <c r="U1965" t="s">
        <v>22</v>
      </c>
      <c r="V1965">
        <f>IF(tbl_Customers[[#This Row],[churn]] = "yes", 1, 0)</f>
        <v>0</v>
      </c>
      <c r="W1965" t="str">
        <f>IF(tbl_Customers[[#This Row],[number_customer_service_calls]] &lt;= 1, "0-1 Calls", IF(tbl_Customers[[#This Row],[number_customer_service_calls]] &lt;= 3, "2-3 Calls", IF(tbl_Customers[[#This Row],[number_customer_service_calls]] &lt;=5, "4-5 Calls", "6+ Calls")))</f>
        <v>0-1 Calls</v>
      </c>
      <c r="X1965" t="str">
        <f>IF(tbl_Customers[[#This Row],[account_length]] &lt;= 50, "0-50", IF(tbl_Customers[[#This Row],[account_length]] &lt;=100, "51-100", IF(tbl_Customers[[#This Row],[account_length]] &lt;= 150, "101-150", "151+")))</f>
        <v>0-50</v>
      </c>
      <c r="Y1965" t="str">
        <f>IF(tbl_Customers[[#This Row],[total_intl_charge]] &lt;= 3, "Low Charges", "High Charges")</f>
        <v>Low Charges</v>
      </c>
      <c r="Z1965" t="str">
        <f>IF(tbl_Customers[[#This Row],[total_eve_calls]]&lt;=80,"Low Calls",
IF(tbl_Customers[[#This Row],[total_eve_calls]]&lt;=120,"Medium Calls","High Calls"))</f>
        <v>Medium Calls</v>
      </c>
      <c r="AA1965" t="str">
        <f>IF(tbl_Customers[[#This Row],[total_eve_charge]]&lt;=15,"Low Charges",
IF(tbl_Customers[[#This Row],[total_eve_charge]]&lt;=20,"Medium Charges","High Charges"))</f>
        <v>High Charges</v>
      </c>
      <c r="AB19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5" t="str">
        <f>IF(tbl_Customers[[#This Row],[number_vmail_messages]] = 0, "No Usage", IF(tbl_Customers[[#This Row],[number_vmail_messages]] &lt;= 20, "Low Usage", IF(tbl_Customers[[#This Row],[number_vmail_messages]] &lt;= 40, "Medium Usgae", "High Usage")))</f>
        <v>No Usage</v>
      </c>
      <c r="AD1965" t="str">
        <f>IF(tbl_Customers[[#This Row],[total_day_minutes]]&lt;=150,"Low Usage", IF(tbl_Customers[[#This Row],[total_day_minutes]]&lt;=200,"Medium Usage", IF(tbl_Customers[[#This Row],[total_day_minutes]]&lt;=250,"High Usage","Very High Usage")))</f>
        <v>Low Usage</v>
      </c>
      <c r="AE1965" t="str">
        <f>IF(tbl_Customers[[#This Row],[total_intl_calls]]&lt;=5,"Low Calls", IF(tbl_Customers[[#This Row],[total_intl_calls]]&lt;=10, "Medium Calls", "High Calls"))</f>
        <v>Low Calls</v>
      </c>
      <c r="AF19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65" s="36" t="str">
        <f>IF(tbl_Customers[[#This Row],[Churn_Risk_Score]]&gt;=10,"High Risk", IF(tbl_Customers[[#This Row],[Churn_Risk_Score]]&gt;=5,"Medium Risk","Low Risk"))</f>
        <v>Low Risk</v>
      </c>
    </row>
    <row r="1966" spans="1:33" x14ac:dyDescent="0.35">
      <c r="A1966">
        <v>1965</v>
      </c>
      <c r="B1966" t="s">
        <v>72</v>
      </c>
      <c r="C1966">
        <v>148</v>
      </c>
      <c r="D1966" t="s">
        <v>25</v>
      </c>
      <c r="E1966" t="s">
        <v>22</v>
      </c>
      <c r="F1966" t="s">
        <v>23</v>
      </c>
      <c r="G1966">
        <v>25</v>
      </c>
      <c r="H1966">
        <v>230.7</v>
      </c>
      <c r="I1966">
        <v>102</v>
      </c>
      <c r="J1966">
        <v>39.22</v>
      </c>
      <c r="K1966">
        <v>233.8</v>
      </c>
      <c r="L1966">
        <v>109</v>
      </c>
      <c r="M1966">
        <v>19.87</v>
      </c>
      <c r="N1966">
        <v>215.8</v>
      </c>
      <c r="O1966">
        <v>90</v>
      </c>
      <c r="P1966">
        <v>9.7100000000000009</v>
      </c>
      <c r="Q1966">
        <v>13.5</v>
      </c>
      <c r="R1966">
        <v>2</v>
      </c>
      <c r="S1966">
        <v>3.65</v>
      </c>
      <c r="T1966">
        <v>3</v>
      </c>
      <c r="U1966" t="s">
        <v>22</v>
      </c>
      <c r="V1966">
        <f>IF(tbl_Customers[[#This Row],[churn]] = "yes", 1, 0)</f>
        <v>0</v>
      </c>
      <c r="W1966" t="str">
        <f>IF(tbl_Customers[[#This Row],[number_customer_service_calls]] &lt;= 1, "0-1 Calls", IF(tbl_Customers[[#This Row],[number_customer_service_calls]] &lt;= 3, "2-3 Calls", IF(tbl_Customers[[#This Row],[number_customer_service_calls]] &lt;=5, "4-5 Calls", "6+ Calls")))</f>
        <v>2-3 Calls</v>
      </c>
      <c r="X1966" t="str">
        <f>IF(tbl_Customers[[#This Row],[account_length]] &lt;= 50, "0-50", IF(tbl_Customers[[#This Row],[account_length]] &lt;=100, "51-100", IF(tbl_Customers[[#This Row],[account_length]] &lt;= 150, "101-150", "151+")))</f>
        <v>101-150</v>
      </c>
      <c r="Y1966" t="str">
        <f>IF(tbl_Customers[[#This Row],[total_intl_charge]] &lt;= 3, "Low Charges", "High Charges")</f>
        <v>High Charges</v>
      </c>
      <c r="Z1966" t="str">
        <f>IF(tbl_Customers[[#This Row],[total_eve_calls]]&lt;=80,"Low Calls",
IF(tbl_Customers[[#This Row],[total_eve_calls]]&lt;=120,"Medium Calls","High Calls"))</f>
        <v>Medium Calls</v>
      </c>
      <c r="AA1966" t="str">
        <f>IF(tbl_Customers[[#This Row],[total_eve_charge]]&lt;=15,"Low Charges",
IF(tbl_Customers[[#This Row],[total_eve_charge]]&lt;=20,"Medium Charges","High Charges"))</f>
        <v>Medium Charges</v>
      </c>
      <c r="AB19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66" t="str">
        <f>IF(tbl_Customers[[#This Row],[number_vmail_messages]] = 0, "No Usage", IF(tbl_Customers[[#This Row],[number_vmail_messages]] &lt;= 20, "Low Usage", IF(tbl_Customers[[#This Row],[number_vmail_messages]] &lt;= 40, "Medium Usgae", "High Usage")))</f>
        <v>Medium Usgae</v>
      </c>
      <c r="AD1966" t="str">
        <f>IF(tbl_Customers[[#This Row],[total_day_minutes]]&lt;=150,"Low Usage", IF(tbl_Customers[[#This Row],[total_day_minutes]]&lt;=200,"Medium Usage", IF(tbl_Customers[[#This Row],[total_day_minutes]]&lt;=250,"High Usage","Very High Usage")))</f>
        <v>High Usage</v>
      </c>
      <c r="AE1966" t="str">
        <f>IF(tbl_Customers[[#This Row],[total_intl_calls]]&lt;=5,"Low Calls", IF(tbl_Customers[[#This Row],[total_intl_calls]]&lt;=10, "Medium Calls", "High Calls"))</f>
        <v>Low Calls</v>
      </c>
      <c r="AF19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66" s="36" t="str">
        <f>IF(tbl_Customers[[#This Row],[Churn_Risk_Score]]&gt;=10,"High Risk", IF(tbl_Customers[[#This Row],[Churn_Risk_Score]]&gt;=5,"Medium Risk","Low Risk"))</f>
        <v>Low Risk</v>
      </c>
    </row>
    <row r="1967" spans="1:33" x14ac:dyDescent="0.35">
      <c r="A1967">
        <v>1966</v>
      </c>
      <c r="B1967" t="s">
        <v>59</v>
      </c>
      <c r="C1967">
        <v>141</v>
      </c>
      <c r="D1967" t="s">
        <v>21</v>
      </c>
      <c r="E1967" t="s">
        <v>22</v>
      </c>
      <c r="F1967" t="s">
        <v>22</v>
      </c>
      <c r="G1967">
        <v>0</v>
      </c>
      <c r="H1967">
        <v>151.5</v>
      </c>
      <c r="I1967">
        <v>104</v>
      </c>
      <c r="J1967">
        <v>25.76</v>
      </c>
      <c r="K1967">
        <v>242.2</v>
      </c>
      <c r="L1967">
        <v>114</v>
      </c>
      <c r="M1967">
        <v>20.59</v>
      </c>
      <c r="N1967">
        <v>304.2</v>
      </c>
      <c r="O1967">
        <v>109</v>
      </c>
      <c r="P1967">
        <v>13.69</v>
      </c>
      <c r="Q1967">
        <v>10.8</v>
      </c>
      <c r="R1967">
        <v>2</v>
      </c>
      <c r="S1967">
        <v>2.92</v>
      </c>
      <c r="T1967">
        <v>1</v>
      </c>
      <c r="U1967" t="s">
        <v>22</v>
      </c>
      <c r="V1967">
        <f>IF(tbl_Customers[[#This Row],[churn]] = "yes", 1, 0)</f>
        <v>0</v>
      </c>
      <c r="W1967" t="str">
        <f>IF(tbl_Customers[[#This Row],[number_customer_service_calls]] &lt;= 1, "0-1 Calls", IF(tbl_Customers[[#This Row],[number_customer_service_calls]] &lt;= 3, "2-3 Calls", IF(tbl_Customers[[#This Row],[number_customer_service_calls]] &lt;=5, "4-5 Calls", "6+ Calls")))</f>
        <v>0-1 Calls</v>
      </c>
      <c r="X1967" t="str">
        <f>IF(tbl_Customers[[#This Row],[account_length]] &lt;= 50, "0-50", IF(tbl_Customers[[#This Row],[account_length]] &lt;=100, "51-100", IF(tbl_Customers[[#This Row],[account_length]] &lt;= 150, "101-150", "151+")))</f>
        <v>101-150</v>
      </c>
      <c r="Y1967" t="str">
        <f>IF(tbl_Customers[[#This Row],[total_intl_charge]] &lt;= 3, "Low Charges", "High Charges")</f>
        <v>Low Charges</v>
      </c>
      <c r="Z1967" t="str">
        <f>IF(tbl_Customers[[#This Row],[total_eve_calls]]&lt;=80,"Low Calls",
IF(tbl_Customers[[#This Row],[total_eve_calls]]&lt;=120,"Medium Calls","High Calls"))</f>
        <v>Medium Calls</v>
      </c>
      <c r="AA1967" t="str">
        <f>IF(tbl_Customers[[#This Row],[total_eve_charge]]&lt;=15,"Low Charges",
IF(tbl_Customers[[#This Row],[total_eve_charge]]&lt;=20,"Medium Charges","High Charges"))</f>
        <v>High Charges</v>
      </c>
      <c r="AB19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7" t="str">
        <f>IF(tbl_Customers[[#This Row],[number_vmail_messages]] = 0, "No Usage", IF(tbl_Customers[[#This Row],[number_vmail_messages]] &lt;= 20, "Low Usage", IF(tbl_Customers[[#This Row],[number_vmail_messages]] &lt;= 40, "Medium Usgae", "High Usage")))</f>
        <v>No Usage</v>
      </c>
      <c r="AD1967" t="str">
        <f>IF(tbl_Customers[[#This Row],[total_day_minutes]]&lt;=150,"Low Usage", IF(tbl_Customers[[#This Row],[total_day_minutes]]&lt;=200,"Medium Usage", IF(tbl_Customers[[#This Row],[total_day_minutes]]&lt;=250,"High Usage","Very High Usage")))</f>
        <v>Medium Usage</v>
      </c>
      <c r="AE1967" t="str">
        <f>IF(tbl_Customers[[#This Row],[total_intl_calls]]&lt;=5,"Low Calls", IF(tbl_Customers[[#This Row],[total_intl_calls]]&lt;=10, "Medium Calls", "High Calls"))</f>
        <v>Low Calls</v>
      </c>
      <c r="AF19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67" s="36" t="str">
        <f>IF(tbl_Customers[[#This Row],[Churn_Risk_Score]]&gt;=10,"High Risk", IF(tbl_Customers[[#This Row],[Churn_Risk_Score]]&gt;=5,"Medium Risk","Low Risk"))</f>
        <v>Low Risk</v>
      </c>
    </row>
    <row r="1968" spans="1:33" x14ac:dyDescent="0.35">
      <c r="A1968">
        <v>1967</v>
      </c>
      <c r="B1968" t="s">
        <v>61</v>
      </c>
      <c r="C1968">
        <v>56</v>
      </c>
      <c r="D1968" t="s">
        <v>25</v>
      </c>
      <c r="E1968" t="s">
        <v>22</v>
      </c>
      <c r="F1968" t="s">
        <v>22</v>
      </c>
      <c r="G1968">
        <v>0</v>
      </c>
      <c r="H1968">
        <v>146.1</v>
      </c>
      <c r="I1968">
        <v>57</v>
      </c>
      <c r="J1968">
        <v>24.84</v>
      </c>
      <c r="K1968">
        <v>196.2</v>
      </c>
      <c r="L1968">
        <v>97</v>
      </c>
      <c r="M1968">
        <v>16.68</v>
      </c>
      <c r="N1968">
        <v>310.10000000000002</v>
      </c>
      <c r="O1968">
        <v>110</v>
      </c>
      <c r="P1968">
        <v>13.95</v>
      </c>
      <c r="Q1968">
        <v>9.1999999999999993</v>
      </c>
      <c r="R1968">
        <v>3</v>
      </c>
      <c r="S1968">
        <v>2.48</v>
      </c>
      <c r="T1968">
        <v>0</v>
      </c>
      <c r="U1968" t="s">
        <v>22</v>
      </c>
      <c r="V1968">
        <f>IF(tbl_Customers[[#This Row],[churn]] = "yes", 1, 0)</f>
        <v>0</v>
      </c>
      <c r="W1968" t="str">
        <f>IF(tbl_Customers[[#This Row],[number_customer_service_calls]] &lt;= 1, "0-1 Calls", IF(tbl_Customers[[#This Row],[number_customer_service_calls]] &lt;= 3, "2-3 Calls", IF(tbl_Customers[[#This Row],[number_customer_service_calls]] &lt;=5, "4-5 Calls", "6+ Calls")))</f>
        <v>0-1 Calls</v>
      </c>
      <c r="X1968" t="str">
        <f>IF(tbl_Customers[[#This Row],[account_length]] &lt;= 50, "0-50", IF(tbl_Customers[[#This Row],[account_length]] &lt;=100, "51-100", IF(tbl_Customers[[#This Row],[account_length]] &lt;= 150, "101-150", "151+")))</f>
        <v>51-100</v>
      </c>
      <c r="Y1968" t="str">
        <f>IF(tbl_Customers[[#This Row],[total_intl_charge]] &lt;= 3, "Low Charges", "High Charges")</f>
        <v>Low Charges</v>
      </c>
      <c r="Z1968" t="str">
        <f>IF(tbl_Customers[[#This Row],[total_eve_calls]]&lt;=80,"Low Calls",
IF(tbl_Customers[[#This Row],[total_eve_calls]]&lt;=120,"Medium Calls","High Calls"))</f>
        <v>Medium Calls</v>
      </c>
      <c r="AA1968" t="str">
        <f>IF(tbl_Customers[[#This Row],[total_eve_charge]]&lt;=15,"Low Charges",
IF(tbl_Customers[[#This Row],[total_eve_charge]]&lt;=20,"Medium Charges","High Charges"))</f>
        <v>Medium Charges</v>
      </c>
      <c r="AB19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8" t="str">
        <f>IF(tbl_Customers[[#This Row],[number_vmail_messages]] = 0, "No Usage", IF(tbl_Customers[[#This Row],[number_vmail_messages]] &lt;= 20, "Low Usage", IF(tbl_Customers[[#This Row],[number_vmail_messages]] &lt;= 40, "Medium Usgae", "High Usage")))</f>
        <v>No Usage</v>
      </c>
      <c r="AD1968" t="str">
        <f>IF(tbl_Customers[[#This Row],[total_day_minutes]]&lt;=150,"Low Usage", IF(tbl_Customers[[#This Row],[total_day_minutes]]&lt;=200,"Medium Usage", IF(tbl_Customers[[#This Row],[total_day_minutes]]&lt;=250,"High Usage","Very High Usage")))</f>
        <v>Low Usage</v>
      </c>
      <c r="AE1968" t="str">
        <f>IF(tbl_Customers[[#This Row],[total_intl_calls]]&lt;=5,"Low Calls", IF(tbl_Customers[[#This Row],[total_intl_calls]]&lt;=10, "Medium Calls", "High Calls"))</f>
        <v>Low Calls</v>
      </c>
      <c r="AF19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68" s="36" t="str">
        <f>IF(tbl_Customers[[#This Row],[Churn_Risk_Score]]&gt;=10,"High Risk", IF(tbl_Customers[[#This Row],[Churn_Risk_Score]]&gt;=5,"Medium Risk","Low Risk"))</f>
        <v>Low Risk</v>
      </c>
    </row>
    <row r="1969" spans="1:33" x14ac:dyDescent="0.35">
      <c r="A1969">
        <v>1968</v>
      </c>
      <c r="B1969" t="s">
        <v>49</v>
      </c>
      <c r="C1969">
        <v>160</v>
      </c>
      <c r="D1969" t="s">
        <v>21</v>
      </c>
      <c r="E1969" t="s">
        <v>22</v>
      </c>
      <c r="F1969" t="s">
        <v>22</v>
      </c>
      <c r="G1969">
        <v>0</v>
      </c>
      <c r="H1969">
        <v>256</v>
      </c>
      <c r="I1969">
        <v>111</v>
      </c>
      <c r="J1969">
        <v>43.52</v>
      </c>
      <c r="K1969">
        <v>187.4</v>
      </c>
      <c r="L1969">
        <v>61</v>
      </c>
      <c r="M1969">
        <v>15.93</v>
      </c>
      <c r="N1969">
        <v>119.1</v>
      </c>
      <c r="O1969">
        <v>81</v>
      </c>
      <c r="P1969">
        <v>5.36</v>
      </c>
      <c r="Q1969">
        <v>11.5</v>
      </c>
      <c r="R1969">
        <v>4</v>
      </c>
      <c r="S1969">
        <v>3.11</v>
      </c>
      <c r="T1969">
        <v>3</v>
      </c>
      <c r="U1969" t="s">
        <v>22</v>
      </c>
      <c r="V1969">
        <f>IF(tbl_Customers[[#This Row],[churn]] = "yes", 1, 0)</f>
        <v>0</v>
      </c>
      <c r="W1969" t="str">
        <f>IF(tbl_Customers[[#This Row],[number_customer_service_calls]] &lt;= 1, "0-1 Calls", IF(tbl_Customers[[#This Row],[number_customer_service_calls]] &lt;= 3, "2-3 Calls", IF(tbl_Customers[[#This Row],[number_customer_service_calls]] &lt;=5, "4-5 Calls", "6+ Calls")))</f>
        <v>2-3 Calls</v>
      </c>
      <c r="X1969" t="str">
        <f>IF(tbl_Customers[[#This Row],[account_length]] &lt;= 50, "0-50", IF(tbl_Customers[[#This Row],[account_length]] &lt;=100, "51-100", IF(tbl_Customers[[#This Row],[account_length]] &lt;= 150, "101-150", "151+")))</f>
        <v>151+</v>
      </c>
      <c r="Y1969" t="str">
        <f>IF(tbl_Customers[[#This Row],[total_intl_charge]] &lt;= 3, "Low Charges", "High Charges")</f>
        <v>High Charges</v>
      </c>
      <c r="Z1969" t="str">
        <f>IF(tbl_Customers[[#This Row],[total_eve_calls]]&lt;=80,"Low Calls",
IF(tbl_Customers[[#This Row],[total_eve_calls]]&lt;=120,"Medium Calls","High Calls"))</f>
        <v>Low Calls</v>
      </c>
      <c r="AA1969" t="str">
        <f>IF(tbl_Customers[[#This Row],[total_eve_charge]]&lt;=15,"Low Charges",
IF(tbl_Customers[[#This Row],[total_eve_charge]]&lt;=20,"Medium Charges","High Charges"))</f>
        <v>Medium Charges</v>
      </c>
      <c r="AB19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9" t="str">
        <f>IF(tbl_Customers[[#This Row],[number_vmail_messages]] = 0, "No Usage", IF(tbl_Customers[[#This Row],[number_vmail_messages]] &lt;= 20, "Low Usage", IF(tbl_Customers[[#This Row],[number_vmail_messages]] &lt;= 40, "Medium Usgae", "High Usage")))</f>
        <v>No Usage</v>
      </c>
      <c r="AD1969" t="str">
        <f>IF(tbl_Customers[[#This Row],[total_day_minutes]]&lt;=150,"Low Usage", IF(tbl_Customers[[#This Row],[total_day_minutes]]&lt;=200,"Medium Usage", IF(tbl_Customers[[#This Row],[total_day_minutes]]&lt;=250,"High Usage","Very High Usage")))</f>
        <v>Very High Usage</v>
      </c>
      <c r="AE1969" t="str">
        <f>IF(tbl_Customers[[#This Row],[total_intl_calls]]&lt;=5,"Low Calls", IF(tbl_Customers[[#This Row],[total_intl_calls]]&lt;=10, "Medium Calls", "High Calls"))</f>
        <v>Low Calls</v>
      </c>
      <c r="AF19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69" s="36" t="str">
        <f>IF(tbl_Customers[[#This Row],[Churn_Risk_Score]]&gt;=10,"High Risk", IF(tbl_Customers[[#This Row],[Churn_Risk_Score]]&gt;=5,"Medium Risk","Low Risk"))</f>
        <v>Medium Risk</v>
      </c>
    </row>
    <row r="1970" spans="1:33" x14ac:dyDescent="0.35">
      <c r="A1970">
        <v>1969</v>
      </c>
      <c r="B1970" t="s">
        <v>35</v>
      </c>
      <c r="C1970">
        <v>42</v>
      </c>
      <c r="D1970" t="s">
        <v>21</v>
      </c>
      <c r="E1970" t="s">
        <v>22</v>
      </c>
      <c r="F1970" t="s">
        <v>22</v>
      </c>
      <c r="G1970">
        <v>0</v>
      </c>
      <c r="H1970">
        <v>150.69999999999999</v>
      </c>
      <c r="I1970">
        <v>52</v>
      </c>
      <c r="J1970">
        <v>25.62</v>
      </c>
      <c r="K1970">
        <v>246.7</v>
      </c>
      <c r="L1970">
        <v>96</v>
      </c>
      <c r="M1970">
        <v>20.97</v>
      </c>
      <c r="N1970">
        <v>103.8</v>
      </c>
      <c r="O1970">
        <v>118</v>
      </c>
      <c r="P1970">
        <v>4.67</v>
      </c>
      <c r="Q1970">
        <v>7</v>
      </c>
      <c r="R1970">
        <v>4</v>
      </c>
      <c r="S1970">
        <v>1.89</v>
      </c>
      <c r="T1970">
        <v>2</v>
      </c>
      <c r="U1970" t="s">
        <v>22</v>
      </c>
      <c r="V1970">
        <f>IF(tbl_Customers[[#This Row],[churn]] = "yes", 1, 0)</f>
        <v>0</v>
      </c>
      <c r="W1970" t="str">
        <f>IF(tbl_Customers[[#This Row],[number_customer_service_calls]] &lt;= 1, "0-1 Calls", IF(tbl_Customers[[#This Row],[number_customer_service_calls]] &lt;= 3, "2-3 Calls", IF(tbl_Customers[[#This Row],[number_customer_service_calls]] &lt;=5, "4-5 Calls", "6+ Calls")))</f>
        <v>2-3 Calls</v>
      </c>
      <c r="X1970" t="str">
        <f>IF(tbl_Customers[[#This Row],[account_length]] &lt;= 50, "0-50", IF(tbl_Customers[[#This Row],[account_length]] &lt;=100, "51-100", IF(tbl_Customers[[#This Row],[account_length]] &lt;= 150, "101-150", "151+")))</f>
        <v>0-50</v>
      </c>
      <c r="Y1970" t="str">
        <f>IF(tbl_Customers[[#This Row],[total_intl_charge]] &lt;= 3, "Low Charges", "High Charges")</f>
        <v>Low Charges</v>
      </c>
      <c r="Z1970" t="str">
        <f>IF(tbl_Customers[[#This Row],[total_eve_calls]]&lt;=80,"Low Calls",
IF(tbl_Customers[[#This Row],[total_eve_calls]]&lt;=120,"Medium Calls","High Calls"))</f>
        <v>Medium Calls</v>
      </c>
      <c r="AA1970" t="str">
        <f>IF(tbl_Customers[[#This Row],[total_eve_charge]]&lt;=15,"Low Charges",
IF(tbl_Customers[[#This Row],[total_eve_charge]]&lt;=20,"Medium Charges","High Charges"))</f>
        <v>High Charges</v>
      </c>
      <c r="AB19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0" t="str">
        <f>IF(tbl_Customers[[#This Row],[number_vmail_messages]] = 0, "No Usage", IF(tbl_Customers[[#This Row],[number_vmail_messages]] &lt;= 20, "Low Usage", IF(tbl_Customers[[#This Row],[number_vmail_messages]] &lt;= 40, "Medium Usgae", "High Usage")))</f>
        <v>No Usage</v>
      </c>
      <c r="AD1970" t="str">
        <f>IF(tbl_Customers[[#This Row],[total_day_minutes]]&lt;=150,"Low Usage", IF(tbl_Customers[[#This Row],[total_day_minutes]]&lt;=200,"Medium Usage", IF(tbl_Customers[[#This Row],[total_day_minutes]]&lt;=250,"High Usage","Very High Usage")))</f>
        <v>Medium Usage</v>
      </c>
      <c r="AE1970" t="str">
        <f>IF(tbl_Customers[[#This Row],[total_intl_calls]]&lt;=5,"Low Calls", IF(tbl_Customers[[#This Row],[total_intl_calls]]&lt;=10, "Medium Calls", "High Calls"))</f>
        <v>Low Calls</v>
      </c>
      <c r="AF19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70" s="36" t="str">
        <f>IF(tbl_Customers[[#This Row],[Churn_Risk_Score]]&gt;=10,"High Risk", IF(tbl_Customers[[#This Row],[Churn_Risk_Score]]&gt;=5,"Medium Risk","Low Risk"))</f>
        <v>Low Risk</v>
      </c>
    </row>
    <row r="1971" spans="1:33" x14ac:dyDescent="0.35">
      <c r="A1971">
        <v>1970</v>
      </c>
      <c r="B1971" t="s">
        <v>74</v>
      </c>
      <c r="C1971">
        <v>135</v>
      </c>
      <c r="D1971" t="s">
        <v>21</v>
      </c>
      <c r="E1971" t="s">
        <v>23</v>
      </c>
      <c r="F1971" t="s">
        <v>22</v>
      </c>
      <c r="G1971">
        <v>0</v>
      </c>
      <c r="H1971">
        <v>186</v>
      </c>
      <c r="I1971">
        <v>107</v>
      </c>
      <c r="J1971">
        <v>31.62</v>
      </c>
      <c r="K1971">
        <v>66</v>
      </c>
      <c r="L1971">
        <v>94</v>
      </c>
      <c r="M1971">
        <v>5.61</v>
      </c>
      <c r="N1971">
        <v>213.1</v>
      </c>
      <c r="O1971">
        <v>105</v>
      </c>
      <c r="P1971">
        <v>9.59</v>
      </c>
      <c r="Q1971">
        <v>12.9</v>
      </c>
      <c r="R1971">
        <v>4</v>
      </c>
      <c r="S1971">
        <v>3.48</v>
      </c>
      <c r="T1971">
        <v>1</v>
      </c>
      <c r="U1971" t="s">
        <v>22</v>
      </c>
      <c r="V1971">
        <f>IF(tbl_Customers[[#This Row],[churn]] = "yes", 1, 0)</f>
        <v>0</v>
      </c>
      <c r="W1971" t="str">
        <f>IF(tbl_Customers[[#This Row],[number_customer_service_calls]] &lt;= 1, "0-1 Calls", IF(tbl_Customers[[#This Row],[number_customer_service_calls]] &lt;= 3, "2-3 Calls", IF(tbl_Customers[[#This Row],[number_customer_service_calls]] &lt;=5, "4-5 Calls", "6+ Calls")))</f>
        <v>0-1 Calls</v>
      </c>
      <c r="X1971" t="str">
        <f>IF(tbl_Customers[[#This Row],[account_length]] &lt;= 50, "0-50", IF(tbl_Customers[[#This Row],[account_length]] &lt;=100, "51-100", IF(tbl_Customers[[#This Row],[account_length]] &lt;= 150, "101-150", "151+")))</f>
        <v>101-150</v>
      </c>
      <c r="Y1971" t="str">
        <f>IF(tbl_Customers[[#This Row],[total_intl_charge]] &lt;= 3, "Low Charges", "High Charges")</f>
        <v>High Charges</v>
      </c>
      <c r="Z1971" t="str">
        <f>IF(tbl_Customers[[#This Row],[total_eve_calls]]&lt;=80,"Low Calls",
IF(tbl_Customers[[#This Row],[total_eve_calls]]&lt;=120,"Medium Calls","High Calls"))</f>
        <v>Medium Calls</v>
      </c>
      <c r="AA1971" t="str">
        <f>IF(tbl_Customers[[#This Row],[total_eve_charge]]&lt;=15,"Low Charges",
IF(tbl_Customers[[#This Row],[total_eve_charge]]&lt;=20,"Medium Charges","High Charges"))</f>
        <v>Low Charges</v>
      </c>
      <c r="AB19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1" t="str">
        <f>IF(tbl_Customers[[#This Row],[number_vmail_messages]] = 0, "No Usage", IF(tbl_Customers[[#This Row],[number_vmail_messages]] &lt;= 20, "Low Usage", IF(tbl_Customers[[#This Row],[number_vmail_messages]] &lt;= 40, "Medium Usgae", "High Usage")))</f>
        <v>No Usage</v>
      </c>
      <c r="AD1971" t="str">
        <f>IF(tbl_Customers[[#This Row],[total_day_minutes]]&lt;=150,"Low Usage", IF(tbl_Customers[[#This Row],[total_day_minutes]]&lt;=200,"Medium Usage", IF(tbl_Customers[[#This Row],[total_day_minutes]]&lt;=250,"High Usage","Very High Usage")))</f>
        <v>Medium Usage</v>
      </c>
      <c r="AE1971" t="str">
        <f>IF(tbl_Customers[[#This Row],[total_intl_calls]]&lt;=5,"Low Calls", IF(tbl_Customers[[#This Row],[total_intl_calls]]&lt;=10, "Medium Calls", "High Calls"))</f>
        <v>Low Calls</v>
      </c>
      <c r="AF19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971" s="36" t="str">
        <f>IF(tbl_Customers[[#This Row],[Churn_Risk_Score]]&gt;=10,"High Risk", IF(tbl_Customers[[#This Row],[Churn_Risk_Score]]&gt;=5,"Medium Risk","Low Risk"))</f>
        <v>Medium Risk</v>
      </c>
    </row>
    <row r="1972" spans="1:33" x14ac:dyDescent="0.35">
      <c r="A1972">
        <v>1971</v>
      </c>
      <c r="B1972" t="s">
        <v>68</v>
      </c>
      <c r="C1972">
        <v>106</v>
      </c>
      <c r="D1972" t="s">
        <v>21</v>
      </c>
      <c r="E1972" t="s">
        <v>22</v>
      </c>
      <c r="F1972" t="s">
        <v>22</v>
      </c>
      <c r="G1972">
        <v>0</v>
      </c>
      <c r="H1972">
        <v>212.9</v>
      </c>
      <c r="I1972">
        <v>110</v>
      </c>
      <c r="J1972">
        <v>36.19</v>
      </c>
      <c r="K1972">
        <v>187</v>
      </c>
      <c r="L1972">
        <v>69</v>
      </c>
      <c r="M1972">
        <v>15.9</v>
      </c>
      <c r="N1972">
        <v>128.1</v>
      </c>
      <c r="O1972">
        <v>71</v>
      </c>
      <c r="P1972">
        <v>5.76</v>
      </c>
      <c r="Q1972">
        <v>6.3</v>
      </c>
      <c r="R1972">
        <v>3</v>
      </c>
      <c r="S1972">
        <v>1.7</v>
      </c>
      <c r="T1972">
        <v>3</v>
      </c>
      <c r="U1972" t="s">
        <v>22</v>
      </c>
      <c r="V1972">
        <f>IF(tbl_Customers[[#This Row],[churn]] = "yes", 1, 0)</f>
        <v>0</v>
      </c>
      <c r="W1972" t="str">
        <f>IF(tbl_Customers[[#This Row],[number_customer_service_calls]] &lt;= 1, "0-1 Calls", IF(tbl_Customers[[#This Row],[number_customer_service_calls]] &lt;= 3, "2-3 Calls", IF(tbl_Customers[[#This Row],[number_customer_service_calls]] &lt;=5, "4-5 Calls", "6+ Calls")))</f>
        <v>2-3 Calls</v>
      </c>
      <c r="X1972" t="str">
        <f>IF(tbl_Customers[[#This Row],[account_length]] &lt;= 50, "0-50", IF(tbl_Customers[[#This Row],[account_length]] &lt;=100, "51-100", IF(tbl_Customers[[#This Row],[account_length]] &lt;= 150, "101-150", "151+")))</f>
        <v>101-150</v>
      </c>
      <c r="Y1972" t="str">
        <f>IF(tbl_Customers[[#This Row],[total_intl_charge]] &lt;= 3, "Low Charges", "High Charges")</f>
        <v>Low Charges</v>
      </c>
      <c r="Z1972" t="str">
        <f>IF(tbl_Customers[[#This Row],[total_eve_calls]]&lt;=80,"Low Calls",
IF(tbl_Customers[[#This Row],[total_eve_calls]]&lt;=120,"Medium Calls","High Calls"))</f>
        <v>Low Calls</v>
      </c>
      <c r="AA1972" t="str">
        <f>IF(tbl_Customers[[#This Row],[total_eve_charge]]&lt;=15,"Low Charges",
IF(tbl_Customers[[#This Row],[total_eve_charge]]&lt;=20,"Medium Charges","High Charges"))</f>
        <v>Medium Charges</v>
      </c>
      <c r="AB19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2" t="str">
        <f>IF(tbl_Customers[[#This Row],[number_vmail_messages]] = 0, "No Usage", IF(tbl_Customers[[#This Row],[number_vmail_messages]] &lt;= 20, "Low Usage", IF(tbl_Customers[[#This Row],[number_vmail_messages]] &lt;= 40, "Medium Usgae", "High Usage")))</f>
        <v>No Usage</v>
      </c>
      <c r="AD1972" t="str">
        <f>IF(tbl_Customers[[#This Row],[total_day_minutes]]&lt;=150,"Low Usage", IF(tbl_Customers[[#This Row],[total_day_minutes]]&lt;=200,"Medium Usage", IF(tbl_Customers[[#This Row],[total_day_minutes]]&lt;=250,"High Usage","Very High Usage")))</f>
        <v>High Usage</v>
      </c>
      <c r="AE1972" t="str">
        <f>IF(tbl_Customers[[#This Row],[total_intl_calls]]&lt;=5,"Low Calls", IF(tbl_Customers[[#This Row],[total_intl_calls]]&lt;=10, "Medium Calls", "High Calls"))</f>
        <v>Low Calls</v>
      </c>
      <c r="AF19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72" s="36" t="str">
        <f>IF(tbl_Customers[[#This Row],[Churn_Risk_Score]]&gt;=10,"High Risk", IF(tbl_Customers[[#This Row],[Churn_Risk_Score]]&gt;=5,"Medium Risk","Low Risk"))</f>
        <v>Low Risk</v>
      </c>
    </row>
    <row r="1973" spans="1:33" x14ac:dyDescent="0.35">
      <c r="A1973">
        <v>1972</v>
      </c>
      <c r="B1973" t="s">
        <v>29</v>
      </c>
      <c r="C1973">
        <v>83</v>
      </c>
      <c r="D1973" t="s">
        <v>21</v>
      </c>
      <c r="E1973" t="s">
        <v>22</v>
      </c>
      <c r="F1973" t="s">
        <v>23</v>
      </c>
      <c r="G1973">
        <v>30</v>
      </c>
      <c r="H1973">
        <v>272.5</v>
      </c>
      <c r="I1973">
        <v>105</v>
      </c>
      <c r="J1973">
        <v>46.33</v>
      </c>
      <c r="K1973">
        <v>253</v>
      </c>
      <c r="L1973">
        <v>83</v>
      </c>
      <c r="M1973">
        <v>21.51</v>
      </c>
      <c r="N1973">
        <v>180.8</v>
      </c>
      <c r="O1973">
        <v>123</v>
      </c>
      <c r="P1973">
        <v>8.14</v>
      </c>
      <c r="Q1973">
        <v>8.6999999999999993</v>
      </c>
      <c r="R1973">
        <v>6</v>
      </c>
      <c r="S1973">
        <v>2.35</v>
      </c>
      <c r="T1973">
        <v>3</v>
      </c>
      <c r="U1973" t="s">
        <v>22</v>
      </c>
      <c r="V1973">
        <f>IF(tbl_Customers[[#This Row],[churn]] = "yes", 1, 0)</f>
        <v>0</v>
      </c>
      <c r="W1973" t="str">
        <f>IF(tbl_Customers[[#This Row],[number_customer_service_calls]] &lt;= 1, "0-1 Calls", IF(tbl_Customers[[#This Row],[number_customer_service_calls]] &lt;= 3, "2-3 Calls", IF(tbl_Customers[[#This Row],[number_customer_service_calls]] &lt;=5, "4-5 Calls", "6+ Calls")))</f>
        <v>2-3 Calls</v>
      </c>
      <c r="X1973" t="str">
        <f>IF(tbl_Customers[[#This Row],[account_length]] &lt;= 50, "0-50", IF(tbl_Customers[[#This Row],[account_length]] &lt;=100, "51-100", IF(tbl_Customers[[#This Row],[account_length]] &lt;= 150, "101-150", "151+")))</f>
        <v>51-100</v>
      </c>
      <c r="Y1973" t="str">
        <f>IF(tbl_Customers[[#This Row],[total_intl_charge]] &lt;= 3, "Low Charges", "High Charges")</f>
        <v>Low Charges</v>
      </c>
      <c r="Z1973" t="str">
        <f>IF(tbl_Customers[[#This Row],[total_eve_calls]]&lt;=80,"Low Calls",
IF(tbl_Customers[[#This Row],[total_eve_calls]]&lt;=120,"Medium Calls","High Calls"))</f>
        <v>Medium Calls</v>
      </c>
      <c r="AA1973" t="str">
        <f>IF(tbl_Customers[[#This Row],[total_eve_charge]]&lt;=15,"Low Charges",
IF(tbl_Customers[[#This Row],[total_eve_charge]]&lt;=20,"Medium Charges","High Charges"))</f>
        <v>High Charges</v>
      </c>
      <c r="AB19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3" t="str">
        <f>IF(tbl_Customers[[#This Row],[number_vmail_messages]] = 0, "No Usage", IF(tbl_Customers[[#This Row],[number_vmail_messages]] &lt;= 20, "Low Usage", IF(tbl_Customers[[#This Row],[number_vmail_messages]] &lt;= 40, "Medium Usgae", "High Usage")))</f>
        <v>Medium Usgae</v>
      </c>
      <c r="AD1973" t="str">
        <f>IF(tbl_Customers[[#This Row],[total_day_minutes]]&lt;=150,"Low Usage", IF(tbl_Customers[[#This Row],[total_day_minutes]]&lt;=200,"Medium Usage", IF(tbl_Customers[[#This Row],[total_day_minutes]]&lt;=250,"High Usage","Very High Usage")))</f>
        <v>Very High Usage</v>
      </c>
      <c r="AE1973" t="str">
        <f>IF(tbl_Customers[[#This Row],[total_intl_calls]]&lt;=5,"Low Calls", IF(tbl_Customers[[#This Row],[total_intl_calls]]&lt;=10, "Medium Calls", "High Calls"))</f>
        <v>Medium Calls</v>
      </c>
      <c r="AF19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73" s="36" t="str">
        <f>IF(tbl_Customers[[#This Row],[Churn_Risk_Score]]&gt;=10,"High Risk", IF(tbl_Customers[[#This Row],[Churn_Risk_Score]]&gt;=5,"Medium Risk","Low Risk"))</f>
        <v>Low Risk</v>
      </c>
    </row>
    <row r="1974" spans="1:33" x14ac:dyDescent="0.35">
      <c r="A1974">
        <v>1973</v>
      </c>
      <c r="B1974" t="s">
        <v>75</v>
      </c>
      <c r="C1974">
        <v>110</v>
      </c>
      <c r="D1974" t="s">
        <v>21</v>
      </c>
      <c r="E1974" t="s">
        <v>22</v>
      </c>
      <c r="F1974" t="s">
        <v>22</v>
      </c>
      <c r="G1974">
        <v>0</v>
      </c>
      <c r="H1974">
        <v>135.1</v>
      </c>
      <c r="I1974">
        <v>109</v>
      </c>
      <c r="J1974">
        <v>22.97</v>
      </c>
      <c r="K1974">
        <v>205.2</v>
      </c>
      <c r="L1974">
        <v>99</v>
      </c>
      <c r="M1974">
        <v>17.440000000000001</v>
      </c>
      <c r="N1974">
        <v>166.3</v>
      </c>
      <c r="O1974">
        <v>119</v>
      </c>
      <c r="P1974">
        <v>7.48</v>
      </c>
      <c r="Q1974">
        <v>11.7</v>
      </c>
      <c r="R1974">
        <v>4</v>
      </c>
      <c r="S1974">
        <v>3.16</v>
      </c>
      <c r="T1974">
        <v>1</v>
      </c>
      <c r="U1974" t="s">
        <v>22</v>
      </c>
      <c r="V1974">
        <f>IF(tbl_Customers[[#This Row],[churn]] = "yes", 1, 0)</f>
        <v>0</v>
      </c>
      <c r="W1974" t="str">
        <f>IF(tbl_Customers[[#This Row],[number_customer_service_calls]] &lt;= 1, "0-1 Calls", IF(tbl_Customers[[#This Row],[number_customer_service_calls]] &lt;= 3, "2-3 Calls", IF(tbl_Customers[[#This Row],[number_customer_service_calls]] &lt;=5, "4-5 Calls", "6+ Calls")))</f>
        <v>0-1 Calls</v>
      </c>
      <c r="X1974" t="str">
        <f>IF(tbl_Customers[[#This Row],[account_length]] &lt;= 50, "0-50", IF(tbl_Customers[[#This Row],[account_length]] &lt;=100, "51-100", IF(tbl_Customers[[#This Row],[account_length]] &lt;= 150, "101-150", "151+")))</f>
        <v>101-150</v>
      </c>
      <c r="Y1974" t="str">
        <f>IF(tbl_Customers[[#This Row],[total_intl_charge]] &lt;= 3, "Low Charges", "High Charges")</f>
        <v>High Charges</v>
      </c>
      <c r="Z1974" t="str">
        <f>IF(tbl_Customers[[#This Row],[total_eve_calls]]&lt;=80,"Low Calls",
IF(tbl_Customers[[#This Row],[total_eve_calls]]&lt;=120,"Medium Calls","High Calls"))</f>
        <v>Medium Calls</v>
      </c>
      <c r="AA1974" t="str">
        <f>IF(tbl_Customers[[#This Row],[total_eve_charge]]&lt;=15,"Low Charges",
IF(tbl_Customers[[#This Row],[total_eve_charge]]&lt;=20,"Medium Charges","High Charges"))</f>
        <v>Medium Charges</v>
      </c>
      <c r="AB19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4" t="str">
        <f>IF(tbl_Customers[[#This Row],[number_vmail_messages]] = 0, "No Usage", IF(tbl_Customers[[#This Row],[number_vmail_messages]] &lt;= 20, "Low Usage", IF(tbl_Customers[[#This Row],[number_vmail_messages]] &lt;= 40, "Medium Usgae", "High Usage")))</f>
        <v>No Usage</v>
      </c>
      <c r="AD1974" t="str">
        <f>IF(tbl_Customers[[#This Row],[total_day_minutes]]&lt;=150,"Low Usage", IF(tbl_Customers[[#This Row],[total_day_minutes]]&lt;=200,"Medium Usage", IF(tbl_Customers[[#This Row],[total_day_minutes]]&lt;=250,"High Usage","Very High Usage")))</f>
        <v>Low Usage</v>
      </c>
      <c r="AE1974" t="str">
        <f>IF(tbl_Customers[[#This Row],[total_intl_calls]]&lt;=5,"Low Calls", IF(tbl_Customers[[#This Row],[total_intl_calls]]&lt;=10, "Medium Calls", "High Calls"))</f>
        <v>Low Calls</v>
      </c>
      <c r="AF19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74" s="36" t="str">
        <f>IF(tbl_Customers[[#This Row],[Churn_Risk_Score]]&gt;=10,"High Risk", IF(tbl_Customers[[#This Row],[Churn_Risk_Score]]&gt;=5,"Medium Risk","Low Risk"))</f>
        <v>Low Risk</v>
      </c>
    </row>
    <row r="1975" spans="1:33" x14ac:dyDescent="0.35">
      <c r="A1975">
        <v>1974</v>
      </c>
      <c r="B1975" t="s">
        <v>50</v>
      </c>
      <c r="C1975">
        <v>153</v>
      </c>
      <c r="D1975" t="s">
        <v>25</v>
      </c>
      <c r="E1975" t="s">
        <v>22</v>
      </c>
      <c r="F1975" t="s">
        <v>22</v>
      </c>
      <c r="G1975">
        <v>0</v>
      </c>
      <c r="H1975">
        <v>154.6</v>
      </c>
      <c r="I1975">
        <v>56</v>
      </c>
      <c r="J1975">
        <v>26.28</v>
      </c>
      <c r="K1975">
        <v>263</v>
      </c>
      <c r="L1975">
        <v>84</v>
      </c>
      <c r="M1975">
        <v>22.36</v>
      </c>
      <c r="N1975">
        <v>367.7</v>
      </c>
      <c r="O1975">
        <v>89</v>
      </c>
      <c r="P1975">
        <v>16.55</v>
      </c>
      <c r="Q1975">
        <v>15.5</v>
      </c>
      <c r="R1975">
        <v>2</v>
      </c>
      <c r="S1975">
        <v>4.1900000000000004</v>
      </c>
      <c r="T1975">
        <v>1</v>
      </c>
      <c r="U1975" t="s">
        <v>22</v>
      </c>
      <c r="V1975">
        <f>IF(tbl_Customers[[#This Row],[churn]] = "yes", 1, 0)</f>
        <v>0</v>
      </c>
      <c r="W1975" t="str">
        <f>IF(tbl_Customers[[#This Row],[number_customer_service_calls]] &lt;= 1, "0-1 Calls", IF(tbl_Customers[[#This Row],[number_customer_service_calls]] &lt;= 3, "2-3 Calls", IF(tbl_Customers[[#This Row],[number_customer_service_calls]] &lt;=5, "4-5 Calls", "6+ Calls")))</f>
        <v>0-1 Calls</v>
      </c>
      <c r="X1975" t="str">
        <f>IF(tbl_Customers[[#This Row],[account_length]] &lt;= 50, "0-50", IF(tbl_Customers[[#This Row],[account_length]] &lt;=100, "51-100", IF(tbl_Customers[[#This Row],[account_length]] &lt;= 150, "101-150", "151+")))</f>
        <v>151+</v>
      </c>
      <c r="Y1975" t="str">
        <f>IF(tbl_Customers[[#This Row],[total_intl_charge]] &lt;= 3, "Low Charges", "High Charges")</f>
        <v>High Charges</v>
      </c>
      <c r="Z1975" t="str">
        <f>IF(tbl_Customers[[#This Row],[total_eve_calls]]&lt;=80,"Low Calls",
IF(tbl_Customers[[#This Row],[total_eve_calls]]&lt;=120,"Medium Calls","High Calls"))</f>
        <v>Medium Calls</v>
      </c>
      <c r="AA1975" t="str">
        <f>IF(tbl_Customers[[#This Row],[total_eve_charge]]&lt;=15,"Low Charges",
IF(tbl_Customers[[#This Row],[total_eve_charge]]&lt;=20,"Medium Charges","High Charges"))</f>
        <v>High Charges</v>
      </c>
      <c r="AB19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5" t="str">
        <f>IF(tbl_Customers[[#This Row],[number_vmail_messages]] = 0, "No Usage", IF(tbl_Customers[[#This Row],[number_vmail_messages]] &lt;= 20, "Low Usage", IF(tbl_Customers[[#This Row],[number_vmail_messages]] &lt;= 40, "Medium Usgae", "High Usage")))</f>
        <v>No Usage</v>
      </c>
      <c r="AD1975" t="str">
        <f>IF(tbl_Customers[[#This Row],[total_day_minutes]]&lt;=150,"Low Usage", IF(tbl_Customers[[#This Row],[total_day_minutes]]&lt;=200,"Medium Usage", IF(tbl_Customers[[#This Row],[total_day_minutes]]&lt;=250,"High Usage","Very High Usage")))</f>
        <v>Medium Usage</v>
      </c>
      <c r="AE1975" t="str">
        <f>IF(tbl_Customers[[#This Row],[total_intl_calls]]&lt;=5,"Low Calls", IF(tbl_Customers[[#This Row],[total_intl_calls]]&lt;=10, "Medium Calls", "High Calls"))</f>
        <v>Low Calls</v>
      </c>
      <c r="AF19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75" s="36" t="str">
        <f>IF(tbl_Customers[[#This Row],[Churn_Risk_Score]]&gt;=10,"High Risk", IF(tbl_Customers[[#This Row],[Churn_Risk_Score]]&gt;=5,"Medium Risk","Low Risk"))</f>
        <v>Low Risk</v>
      </c>
    </row>
    <row r="1976" spans="1:33" x14ac:dyDescent="0.35">
      <c r="A1976">
        <v>1975</v>
      </c>
      <c r="B1976" t="s">
        <v>48</v>
      </c>
      <c r="C1976">
        <v>109</v>
      </c>
      <c r="D1976" t="s">
        <v>28</v>
      </c>
      <c r="E1976" t="s">
        <v>22</v>
      </c>
      <c r="F1976" t="s">
        <v>23</v>
      </c>
      <c r="G1976">
        <v>35</v>
      </c>
      <c r="H1976">
        <v>230.5</v>
      </c>
      <c r="I1976">
        <v>116</v>
      </c>
      <c r="J1976">
        <v>39.19</v>
      </c>
      <c r="K1976">
        <v>265.8</v>
      </c>
      <c r="L1976">
        <v>130</v>
      </c>
      <c r="M1976">
        <v>22.59</v>
      </c>
      <c r="N1976">
        <v>269.7</v>
      </c>
      <c r="O1976">
        <v>69</v>
      </c>
      <c r="P1976">
        <v>12.14</v>
      </c>
      <c r="Q1976">
        <v>10.6</v>
      </c>
      <c r="R1976">
        <v>6</v>
      </c>
      <c r="S1976">
        <v>2.86</v>
      </c>
      <c r="T1976">
        <v>5</v>
      </c>
      <c r="U1976" t="s">
        <v>22</v>
      </c>
      <c r="V1976">
        <f>IF(tbl_Customers[[#This Row],[churn]] = "yes", 1, 0)</f>
        <v>0</v>
      </c>
      <c r="W1976" t="str">
        <f>IF(tbl_Customers[[#This Row],[number_customer_service_calls]] &lt;= 1, "0-1 Calls", IF(tbl_Customers[[#This Row],[number_customer_service_calls]] &lt;= 3, "2-3 Calls", IF(tbl_Customers[[#This Row],[number_customer_service_calls]] &lt;=5, "4-5 Calls", "6+ Calls")))</f>
        <v>4-5 Calls</v>
      </c>
      <c r="X1976" t="str">
        <f>IF(tbl_Customers[[#This Row],[account_length]] &lt;= 50, "0-50", IF(tbl_Customers[[#This Row],[account_length]] &lt;=100, "51-100", IF(tbl_Customers[[#This Row],[account_length]] &lt;= 150, "101-150", "151+")))</f>
        <v>101-150</v>
      </c>
      <c r="Y1976" t="str">
        <f>IF(tbl_Customers[[#This Row],[total_intl_charge]] &lt;= 3, "Low Charges", "High Charges")</f>
        <v>Low Charges</v>
      </c>
      <c r="Z1976" t="str">
        <f>IF(tbl_Customers[[#This Row],[total_eve_calls]]&lt;=80,"Low Calls",
IF(tbl_Customers[[#This Row],[total_eve_calls]]&lt;=120,"Medium Calls","High Calls"))</f>
        <v>High Calls</v>
      </c>
      <c r="AA1976" t="str">
        <f>IF(tbl_Customers[[#This Row],[total_eve_charge]]&lt;=15,"Low Charges",
IF(tbl_Customers[[#This Row],[total_eve_charge]]&lt;=20,"Medium Charges","High Charges"))</f>
        <v>High Charges</v>
      </c>
      <c r="AB19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6" t="str">
        <f>IF(tbl_Customers[[#This Row],[number_vmail_messages]] = 0, "No Usage", IF(tbl_Customers[[#This Row],[number_vmail_messages]] &lt;= 20, "Low Usage", IF(tbl_Customers[[#This Row],[number_vmail_messages]] &lt;= 40, "Medium Usgae", "High Usage")))</f>
        <v>Medium Usgae</v>
      </c>
      <c r="AD1976" t="str">
        <f>IF(tbl_Customers[[#This Row],[total_day_minutes]]&lt;=150,"Low Usage", IF(tbl_Customers[[#This Row],[total_day_minutes]]&lt;=200,"Medium Usage", IF(tbl_Customers[[#This Row],[total_day_minutes]]&lt;=250,"High Usage","Very High Usage")))</f>
        <v>High Usage</v>
      </c>
      <c r="AE1976" t="str">
        <f>IF(tbl_Customers[[#This Row],[total_intl_calls]]&lt;=5,"Low Calls", IF(tbl_Customers[[#This Row],[total_intl_calls]]&lt;=10, "Medium Calls", "High Calls"))</f>
        <v>Medium Calls</v>
      </c>
      <c r="AF19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76" s="36" t="str">
        <f>IF(tbl_Customers[[#This Row],[Churn_Risk_Score]]&gt;=10,"High Risk", IF(tbl_Customers[[#This Row],[Churn_Risk_Score]]&gt;=5,"Medium Risk","Low Risk"))</f>
        <v>Low Risk</v>
      </c>
    </row>
    <row r="1977" spans="1:33" x14ac:dyDescent="0.35">
      <c r="A1977">
        <v>1976</v>
      </c>
      <c r="B1977" t="s">
        <v>40</v>
      </c>
      <c r="C1977">
        <v>31</v>
      </c>
      <c r="D1977" t="s">
        <v>28</v>
      </c>
      <c r="E1977" t="s">
        <v>22</v>
      </c>
      <c r="F1977" t="s">
        <v>22</v>
      </c>
      <c r="G1977">
        <v>0</v>
      </c>
      <c r="H1977">
        <v>165.4</v>
      </c>
      <c r="I1977">
        <v>84</v>
      </c>
      <c r="J1977">
        <v>28.12</v>
      </c>
      <c r="K1977">
        <v>203.7</v>
      </c>
      <c r="L1977">
        <v>107</v>
      </c>
      <c r="M1977">
        <v>17.309999999999999</v>
      </c>
      <c r="N1977">
        <v>201.7</v>
      </c>
      <c r="O1977">
        <v>65</v>
      </c>
      <c r="P1977">
        <v>9.08</v>
      </c>
      <c r="Q1977">
        <v>8.1999999999999993</v>
      </c>
      <c r="R1977">
        <v>1</v>
      </c>
      <c r="S1977">
        <v>2.21</v>
      </c>
      <c r="T1977">
        <v>1</v>
      </c>
      <c r="U1977" t="s">
        <v>22</v>
      </c>
      <c r="V1977">
        <f>IF(tbl_Customers[[#This Row],[churn]] = "yes", 1, 0)</f>
        <v>0</v>
      </c>
      <c r="W1977" t="str">
        <f>IF(tbl_Customers[[#This Row],[number_customer_service_calls]] &lt;= 1, "0-1 Calls", IF(tbl_Customers[[#This Row],[number_customer_service_calls]] &lt;= 3, "2-3 Calls", IF(tbl_Customers[[#This Row],[number_customer_service_calls]] &lt;=5, "4-5 Calls", "6+ Calls")))</f>
        <v>0-1 Calls</v>
      </c>
      <c r="X1977" t="str">
        <f>IF(tbl_Customers[[#This Row],[account_length]] &lt;= 50, "0-50", IF(tbl_Customers[[#This Row],[account_length]] &lt;=100, "51-100", IF(tbl_Customers[[#This Row],[account_length]] &lt;= 150, "101-150", "151+")))</f>
        <v>0-50</v>
      </c>
      <c r="Y1977" t="str">
        <f>IF(tbl_Customers[[#This Row],[total_intl_charge]] &lt;= 3, "Low Charges", "High Charges")</f>
        <v>Low Charges</v>
      </c>
      <c r="Z1977" t="str">
        <f>IF(tbl_Customers[[#This Row],[total_eve_calls]]&lt;=80,"Low Calls",
IF(tbl_Customers[[#This Row],[total_eve_calls]]&lt;=120,"Medium Calls","High Calls"))</f>
        <v>Medium Calls</v>
      </c>
      <c r="AA1977" t="str">
        <f>IF(tbl_Customers[[#This Row],[total_eve_charge]]&lt;=15,"Low Charges",
IF(tbl_Customers[[#This Row],[total_eve_charge]]&lt;=20,"Medium Charges","High Charges"))</f>
        <v>Medium Charges</v>
      </c>
      <c r="AB19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7" t="str">
        <f>IF(tbl_Customers[[#This Row],[number_vmail_messages]] = 0, "No Usage", IF(tbl_Customers[[#This Row],[number_vmail_messages]] &lt;= 20, "Low Usage", IF(tbl_Customers[[#This Row],[number_vmail_messages]] &lt;= 40, "Medium Usgae", "High Usage")))</f>
        <v>No Usage</v>
      </c>
      <c r="AD1977" t="str">
        <f>IF(tbl_Customers[[#This Row],[total_day_minutes]]&lt;=150,"Low Usage", IF(tbl_Customers[[#This Row],[total_day_minutes]]&lt;=200,"Medium Usage", IF(tbl_Customers[[#This Row],[total_day_minutes]]&lt;=250,"High Usage","Very High Usage")))</f>
        <v>Medium Usage</v>
      </c>
      <c r="AE1977" t="str">
        <f>IF(tbl_Customers[[#This Row],[total_intl_calls]]&lt;=5,"Low Calls", IF(tbl_Customers[[#This Row],[total_intl_calls]]&lt;=10, "Medium Calls", "High Calls"))</f>
        <v>Low Calls</v>
      </c>
      <c r="AF19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77" s="36" t="str">
        <f>IF(tbl_Customers[[#This Row],[Churn_Risk_Score]]&gt;=10,"High Risk", IF(tbl_Customers[[#This Row],[Churn_Risk_Score]]&gt;=5,"Medium Risk","Low Risk"))</f>
        <v>Low Risk</v>
      </c>
    </row>
    <row r="1978" spans="1:33" x14ac:dyDescent="0.35">
      <c r="A1978">
        <v>1977</v>
      </c>
      <c r="B1978" t="s">
        <v>30</v>
      </c>
      <c r="C1978">
        <v>124</v>
      </c>
      <c r="D1978" t="s">
        <v>28</v>
      </c>
      <c r="E1978" t="s">
        <v>22</v>
      </c>
      <c r="F1978" t="s">
        <v>22</v>
      </c>
      <c r="G1978">
        <v>0</v>
      </c>
      <c r="H1978">
        <v>143.30000000000001</v>
      </c>
      <c r="I1978">
        <v>120</v>
      </c>
      <c r="J1978">
        <v>24.36</v>
      </c>
      <c r="K1978">
        <v>230.7</v>
      </c>
      <c r="L1978">
        <v>111</v>
      </c>
      <c r="M1978">
        <v>19.61</v>
      </c>
      <c r="N1978">
        <v>214.3</v>
      </c>
      <c r="O1978">
        <v>91</v>
      </c>
      <c r="P1978">
        <v>9.64</v>
      </c>
      <c r="Q1978">
        <v>7.8</v>
      </c>
      <c r="R1978">
        <v>2</v>
      </c>
      <c r="S1978">
        <v>2.11</v>
      </c>
      <c r="T1978">
        <v>4</v>
      </c>
      <c r="U1978" t="s">
        <v>23</v>
      </c>
      <c r="V1978">
        <f>IF(tbl_Customers[[#This Row],[churn]] = "yes", 1, 0)</f>
        <v>1</v>
      </c>
      <c r="W1978" t="str">
        <f>IF(tbl_Customers[[#This Row],[number_customer_service_calls]] &lt;= 1, "0-1 Calls", IF(tbl_Customers[[#This Row],[number_customer_service_calls]] &lt;= 3, "2-3 Calls", IF(tbl_Customers[[#This Row],[number_customer_service_calls]] &lt;=5, "4-5 Calls", "6+ Calls")))</f>
        <v>4-5 Calls</v>
      </c>
      <c r="X1978" t="str">
        <f>IF(tbl_Customers[[#This Row],[account_length]] &lt;= 50, "0-50", IF(tbl_Customers[[#This Row],[account_length]] &lt;=100, "51-100", IF(tbl_Customers[[#This Row],[account_length]] &lt;= 150, "101-150", "151+")))</f>
        <v>101-150</v>
      </c>
      <c r="Y1978" t="str">
        <f>IF(tbl_Customers[[#This Row],[total_intl_charge]] &lt;= 3, "Low Charges", "High Charges")</f>
        <v>Low Charges</v>
      </c>
      <c r="Z1978" t="str">
        <f>IF(tbl_Customers[[#This Row],[total_eve_calls]]&lt;=80,"Low Calls",
IF(tbl_Customers[[#This Row],[total_eve_calls]]&lt;=120,"Medium Calls","High Calls"))</f>
        <v>Medium Calls</v>
      </c>
      <c r="AA1978" t="str">
        <f>IF(tbl_Customers[[#This Row],[total_eve_charge]]&lt;=15,"Low Charges",
IF(tbl_Customers[[#This Row],[total_eve_charge]]&lt;=20,"Medium Charges","High Charges"))</f>
        <v>Medium Charges</v>
      </c>
      <c r="AB19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8" t="str">
        <f>IF(tbl_Customers[[#This Row],[number_vmail_messages]] = 0, "No Usage", IF(tbl_Customers[[#This Row],[number_vmail_messages]] &lt;= 20, "Low Usage", IF(tbl_Customers[[#This Row],[number_vmail_messages]] &lt;= 40, "Medium Usgae", "High Usage")))</f>
        <v>No Usage</v>
      </c>
      <c r="AD1978" t="str">
        <f>IF(tbl_Customers[[#This Row],[total_day_minutes]]&lt;=150,"Low Usage", IF(tbl_Customers[[#This Row],[total_day_minutes]]&lt;=200,"Medium Usage", IF(tbl_Customers[[#This Row],[total_day_minutes]]&lt;=250,"High Usage","Very High Usage")))</f>
        <v>Low Usage</v>
      </c>
      <c r="AE1978" t="str">
        <f>IF(tbl_Customers[[#This Row],[total_intl_calls]]&lt;=5,"Low Calls", IF(tbl_Customers[[#This Row],[total_intl_calls]]&lt;=10, "Medium Calls", "High Calls"))</f>
        <v>Low Calls</v>
      </c>
      <c r="AF19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78" s="36" t="str">
        <f>IF(tbl_Customers[[#This Row],[Churn_Risk_Score]]&gt;=10,"High Risk", IF(tbl_Customers[[#This Row],[Churn_Risk_Score]]&gt;=5,"Medium Risk","Low Risk"))</f>
        <v>Medium Risk</v>
      </c>
    </row>
    <row r="1979" spans="1:33" x14ac:dyDescent="0.35">
      <c r="A1979">
        <v>1978</v>
      </c>
      <c r="B1979" t="s">
        <v>55</v>
      </c>
      <c r="C1979">
        <v>110</v>
      </c>
      <c r="D1979" t="s">
        <v>21</v>
      </c>
      <c r="E1979" t="s">
        <v>22</v>
      </c>
      <c r="F1979" t="s">
        <v>22</v>
      </c>
      <c r="G1979">
        <v>0</v>
      </c>
      <c r="H1979">
        <v>271.10000000000002</v>
      </c>
      <c r="I1979">
        <v>108</v>
      </c>
      <c r="J1979">
        <v>46.09</v>
      </c>
      <c r="K1979">
        <v>237</v>
      </c>
      <c r="L1979">
        <v>122</v>
      </c>
      <c r="M1979">
        <v>20.149999999999999</v>
      </c>
      <c r="N1979">
        <v>239.9</v>
      </c>
      <c r="O1979">
        <v>122</v>
      </c>
      <c r="P1979">
        <v>10.8</v>
      </c>
      <c r="Q1979">
        <v>9.8000000000000007</v>
      </c>
      <c r="R1979">
        <v>5</v>
      </c>
      <c r="S1979">
        <v>2.65</v>
      </c>
      <c r="T1979">
        <v>2</v>
      </c>
      <c r="U1979" t="s">
        <v>23</v>
      </c>
      <c r="V1979">
        <f>IF(tbl_Customers[[#This Row],[churn]] = "yes", 1, 0)</f>
        <v>1</v>
      </c>
      <c r="W1979" t="str">
        <f>IF(tbl_Customers[[#This Row],[number_customer_service_calls]] &lt;= 1, "0-1 Calls", IF(tbl_Customers[[#This Row],[number_customer_service_calls]] &lt;= 3, "2-3 Calls", IF(tbl_Customers[[#This Row],[number_customer_service_calls]] &lt;=5, "4-5 Calls", "6+ Calls")))</f>
        <v>2-3 Calls</v>
      </c>
      <c r="X1979" t="str">
        <f>IF(tbl_Customers[[#This Row],[account_length]] &lt;= 50, "0-50", IF(tbl_Customers[[#This Row],[account_length]] &lt;=100, "51-100", IF(tbl_Customers[[#This Row],[account_length]] &lt;= 150, "101-150", "151+")))</f>
        <v>101-150</v>
      </c>
      <c r="Y1979" t="str">
        <f>IF(tbl_Customers[[#This Row],[total_intl_charge]] &lt;= 3, "Low Charges", "High Charges")</f>
        <v>Low Charges</v>
      </c>
      <c r="Z1979" t="str">
        <f>IF(tbl_Customers[[#This Row],[total_eve_calls]]&lt;=80,"Low Calls",
IF(tbl_Customers[[#This Row],[total_eve_calls]]&lt;=120,"Medium Calls","High Calls"))</f>
        <v>High Calls</v>
      </c>
      <c r="AA1979" t="str">
        <f>IF(tbl_Customers[[#This Row],[total_eve_charge]]&lt;=15,"Low Charges",
IF(tbl_Customers[[#This Row],[total_eve_charge]]&lt;=20,"Medium Charges","High Charges"))</f>
        <v>High Charges</v>
      </c>
      <c r="AB19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9" t="str">
        <f>IF(tbl_Customers[[#This Row],[number_vmail_messages]] = 0, "No Usage", IF(tbl_Customers[[#This Row],[number_vmail_messages]] &lt;= 20, "Low Usage", IF(tbl_Customers[[#This Row],[number_vmail_messages]] &lt;= 40, "Medium Usgae", "High Usage")))</f>
        <v>No Usage</v>
      </c>
      <c r="AD1979" t="str">
        <f>IF(tbl_Customers[[#This Row],[total_day_minutes]]&lt;=150,"Low Usage", IF(tbl_Customers[[#This Row],[total_day_minutes]]&lt;=200,"Medium Usage", IF(tbl_Customers[[#This Row],[total_day_minutes]]&lt;=250,"High Usage","Very High Usage")))</f>
        <v>Very High Usage</v>
      </c>
      <c r="AE1979" t="str">
        <f>IF(tbl_Customers[[#This Row],[total_intl_calls]]&lt;=5,"Low Calls", IF(tbl_Customers[[#This Row],[total_intl_calls]]&lt;=10, "Medium Calls", "High Calls"))</f>
        <v>Low Calls</v>
      </c>
      <c r="AF19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79" s="36" t="str">
        <f>IF(tbl_Customers[[#This Row],[Churn_Risk_Score]]&gt;=10,"High Risk", IF(tbl_Customers[[#This Row],[Churn_Risk_Score]]&gt;=5,"Medium Risk","Low Risk"))</f>
        <v>Medium Risk</v>
      </c>
    </row>
    <row r="1980" spans="1:33" x14ac:dyDescent="0.35">
      <c r="A1980">
        <v>1979</v>
      </c>
      <c r="B1980" t="s">
        <v>42</v>
      </c>
      <c r="C1980">
        <v>124</v>
      </c>
      <c r="D1980" t="s">
        <v>21</v>
      </c>
      <c r="E1980" t="s">
        <v>22</v>
      </c>
      <c r="F1980" t="s">
        <v>22</v>
      </c>
      <c r="G1980">
        <v>0</v>
      </c>
      <c r="H1980">
        <v>253.5</v>
      </c>
      <c r="I1980">
        <v>104</v>
      </c>
      <c r="J1980">
        <v>43.1</v>
      </c>
      <c r="K1980">
        <v>117.9</v>
      </c>
      <c r="L1980">
        <v>123</v>
      </c>
      <c r="M1980">
        <v>10.02</v>
      </c>
      <c r="N1980">
        <v>248.5</v>
      </c>
      <c r="O1980">
        <v>104</v>
      </c>
      <c r="P1980">
        <v>11.18</v>
      </c>
      <c r="Q1980">
        <v>14</v>
      </c>
      <c r="R1980">
        <v>2</v>
      </c>
      <c r="S1980">
        <v>3.78</v>
      </c>
      <c r="T1980">
        <v>0</v>
      </c>
      <c r="U1980" t="s">
        <v>22</v>
      </c>
      <c r="V1980">
        <f>IF(tbl_Customers[[#This Row],[churn]] = "yes", 1, 0)</f>
        <v>0</v>
      </c>
      <c r="W1980" t="str">
        <f>IF(tbl_Customers[[#This Row],[number_customer_service_calls]] &lt;= 1, "0-1 Calls", IF(tbl_Customers[[#This Row],[number_customer_service_calls]] &lt;= 3, "2-3 Calls", IF(tbl_Customers[[#This Row],[number_customer_service_calls]] &lt;=5, "4-5 Calls", "6+ Calls")))</f>
        <v>0-1 Calls</v>
      </c>
      <c r="X1980" t="str">
        <f>IF(tbl_Customers[[#This Row],[account_length]] &lt;= 50, "0-50", IF(tbl_Customers[[#This Row],[account_length]] &lt;=100, "51-100", IF(tbl_Customers[[#This Row],[account_length]] &lt;= 150, "101-150", "151+")))</f>
        <v>101-150</v>
      </c>
      <c r="Y1980" t="str">
        <f>IF(tbl_Customers[[#This Row],[total_intl_charge]] &lt;= 3, "Low Charges", "High Charges")</f>
        <v>High Charges</v>
      </c>
      <c r="Z1980" t="str">
        <f>IF(tbl_Customers[[#This Row],[total_eve_calls]]&lt;=80,"Low Calls",
IF(tbl_Customers[[#This Row],[total_eve_calls]]&lt;=120,"Medium Calls","High Calls"))</f>
        <v>High Calls</v>
      </c>
      <c r="AA1980" t="str">
        <f>IF(tbl_Customers[[#This Row],[total_eve_charge]]&lt;=15,"Low Charges",
IF(tbl_Customers[[#This Row],[total_eve_charge]]&lt;=20,"Medium Charges","High Charges"))</f>
        <v>Low Charges</v>
      </c>
      <c r="AB19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0" t="str">
        <f>IF(tbl_Customers[[#This Row],[number_vmail_messages]] = 0, "No Usage", IF(tbl_Customers[[#This Row],[number_vmail_messages]] &lt;= 20, "Low Usage", IF(tbl_Customers[[#This Row],[number_vmail_messages]] &lt;= 40, "Medium Usgae", "High Usage")))</f>
        <v>No Usage</v>
      </c>
      <c r="AD1980" t="str">
        <f>IF(tbl_Customers[[#This Row],[total_day_minutes]]&lt;=150,"Low Usage", IF(tbl_Customers[[#This Row],[total_day_minutes]]&lt;=200,"Medium Usage", IF(tbl_Customers[[#This Row],[total_day_minutes]]&lt;=250,"High Usage","Very High Usage")))</f>
        <v>Very High Usage</v>
      </c>
      <c r="AE1980" t="str">
        <f>IF(tbl_Customers[[#This Row],[total_intl_calls]]&lt;=5,"Low Calls", IF(tbl_Customers[[#This Row],[total_intl_calls]]&lt;=10, "Medium Calls", "High Calls"))</f>
        <v>Low Calls</v>
      </c>
      <c r="AF19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80" s="36" t="str">
        <f>IF(tbl_Customers[[#This Row],[Churn_Risk_Score]]&gt;=10,"High Risk", IF(tbl_Customers[[#This Row],[Churn_Risk_Score]]&gt;=5,"Medium Risk","Low Risk"))</f>
        <v>Medium Risk</v>
      </c>
    </row>
    <row r="1981" spans="1:33" x14ac:dyDescent="0.35">
      <c r="A1981">
        <v>1980</v>
      </c>
      <c r="B1981" t="s">
        <v>36</v>
      </c>
      <c r="C1981">
        <v>82</v>
      </c>
      <c r="D1981" t="s">
        <v>21</v>
      </c>
      <c r="E1981" t="s">
        <v>22</v>
      </c>
      <c r="F1981" t="s">
        <v>22</v>
      </c>
      <c r="G1981">
        <v>0</v>
      </c>
      <c r="H1981">
        <v>167.1</v>
      </c>
      <c r="I1981">
        <v>77</v>
      </c>
      <c r="J1981">
        <v>28.41</v>
      </c>
      <c r="K1981">
        <v>131.80000000000001</v>
      </c>
      <c r="L1981">
        <v>79</v>
      </c>
      <c r="M1981">
        <v>11.2</v>
      </c>
      <c r="N1981">
        <v>187.4</v>
      </c>
      <c r="O1981">
        <v>98</v>
      </c>
      <c r="P1981">
        <v>8.43</v>
      </c>
      <c r="Q1981">
        <v>9.4</v>
      </c>
      <c r="R1981">
        <v>1</v>
      </c>
      <c r="S1981">
        <v>2.54</v>
      </c>
      <c r="T1981">
        <v>6</v>
      </c>
      <c r="U1981" t="s">
        <v>23</v>
      </c>
      <c r="V1981">
        <f>IF(tbl_Customers[[#This Row],[churn]] = "yes", 1, 0)</f>
        <v>1</v>
      </c>
      <c r="W1981" t="str">
        <f>IF(tbl_Customers[[#This Row],[number_customer_service_calls]] &lt;= 1, "0-1 Calls", IF(tbl_Customers[[#This Row],[number_customer_service_calls]] &lt;= 3, "2-3 Calls", IF(tbl_Customers[[#This Row],[number_customer_service_calls]] &lt;=5, "4-5 Calls", "6+ Calls")))</f>
        <v>6+ Calls</v>
      </c>
      <c r="X1981" t="str">
        <f>IF(tbl_Customers[[#This Row],[account_length]] &lt;= 50, "0-50", IF(tbl_Customers[[#This Row],[account_length]] &lt;=100, "51-100", IF(tbl_Customers[[#This Row],[account_length]] &lt;= 150, "101-150", "151+")))</f>
        <v>51-100</v>
      </c>
      <c r="Y1981" t="str">
        <f>IF(tbl_Customers[[#This Row],[total_intl_charge]] &lt;= 3, "Low Charges", "High Charges")</f>
        <v>Low Charges</v>
      </c>
      <c r="Z1981" t="str">
        <f>IF(tbl_Customers[[#This Row],[total_eve_calls]]&lt;=80,"Low Calls",
IF(tbl_Customers[[#This Row],[total_eve_calls]]&lt;=120,"Medium Calls","High Calls"))</f>
        <v>Low Calls</v>
      </c>
      <c r="AA1981" t="str">
        <f>IF(tbl_Customers[[#This Row],[total_eve_charge]]&lt;=15,"Low Charges",
IF(tbl_Customers[[#This Row],[total_eve_charge]]&lt;=20,"Medium Charges","High Charges"))</f>
        <v>Low Charges</v>
      </c>
      <c r="AB19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81" t="str">
        <f>IF(tbl_Customers[[#This Row],[number_vmail_messages]] = 0, "No Usage", IF(tbl_Customers[[#This Row],[number_vmail_messages]] &lt;= 20, "Low Usage", IF(tbl_Customers[[#This Row],[number_vmail_messages]] &lt;= 40, "Medium Usgae", "High Usage")))</f>
        <v>No Usage</v>
      </c>
      <c r="AD1981" t="str">
        <f>IF(tbl_Customers[[#This Row],[total_day_minutes]]&lt;=150,"Low Usage", IF(tbl_Customers[[#This Row],[total_day_minutes]]&lt;=200,"Medium Usage", IF(tbl_Customers[[#This Row],[total_day_minutes]]&lt;=250,"High Usage","Very High Usage")))</f>
        <v>Medium Usage</v>
      </c>
      <c r="AE1981" t="str">
        <f>IF(tbl_Customers[[#This Row],[total_intl_calls]]&lt;=5,"Low Calls", IF(tbl_Customers[[#This Row],[total_intl_calls]]&lt;=10, "Medium Calls", "High Calls"))</f>
        <v>Low Calls</v>
      </c>
      <c r="AF19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81" s="36" t="str">
        <f>IF(tbl_Customers[[#This Row],[Churn_Risk_Score]]&gt;=10,"High Risk", IF(tbl_Customers[[#This Row],[Churn_Risk_Score]]&gt;=5,"Medium Risk","Low Risk"))</f>
        <v>Medium Risk</v>
      </c>
    </row>
    <row r="1982" spans="1:33" x14ac:dyDescent="0.35">
      <c r="A1982">
        <v>1981</v>
      </c>
      <c r="B1982" t="s">
        <v>32</v>
      </c>
      <c r="C1982">
        <v>69</v>
      </c>
      <c r="D1982" t="s">
        <v>28</v>
      </c>
      <c r="E1982" t="s">
        <v>22</v>
      </c>
      <c r="F1982" t="s">
        <v>22</v>
      </c>
      <c r="G1982">
        <v>0</v>
      </c>
      <c r="H1982">
        <v>135.4</v>
      </c>
      <c r="I1982">
        <v>101</v>
      </c>
      <c r="J1982">
        <v>23.02</v>
      </c>
      <c r="K1982">
        <v>238.1</v>
      </c>
      <c r="L1982">
        <v>124</v>
      </c>
      <c r="M1982">
        <v>20.239999999999998</v>
      </c>
      <c r="N1982">
        <v>195.6</v>
      </c>
      <c r="O1982">
        <v>102</v>
      </c>
      <c r="P1982">
        <v>8.8000000000000007</v>
      </c>
      <c r="Q1982">
        <v>10.6</v>
      </c>
      <c r="R1982">
        <v>2</v>
      </c>
      <c r="S1982">
        <v>2.86</v>
      </c>
      <c r="T1982">
        <v>1</v>
      </c>
      <c r="U1982" t="s">
        <v>22</v>
      </c>
      <c r="V1982">
        <f>IF(tbl_Customers[[#This Row],[churn]] = "yes", 1, 0)</f>
        <v>0</v>
      </c>
      <c r="W1982" t="str">
        <f>IF(tbl_Customers[[#This Row],[number_customer_service_calls]] &lt;= 1, "0-1 Calls", IF(tbl_Customers[[#This Row],[number_customer_service_calls]] &lt;= 3, "2-3 Calls", IF(tbl_Customers[[#This Row],[number_customer_service_calls]] &lt;=5, "4-5 Calls", "6+ Calls")))</f>
        <v>0-1 Calls</v>
      </c>
      <c r="X1982" t="str">
        <f>IF(tbl_Customers[[#This Row],[account_length]] &lt;= 50, "0-50", IF(tbl_Customers[[#This Row],[account_length]] &lt;=100, "51-100", IF(tbl_Customers[[#This Row],[account_length]] &lt;= 150, "101-150", "151+")))</f>
        <v>51-100</v>
      </c>
      <c r="Y1982" t="str">
        <f>IF(tbl_Customers[[#This Row],[total_intl_charge]] &lt;= 3, "Low Charges", "High Charges")</f>
        <v>Low Charges</v>
      </c>
      <c r="Z1982" t="str">
        <f>IF(tbl_Customers[[#This Row],[total_eve_calls]]&lt;=80,"Low Calls",
IF(tbl_Customers[[#This Row],[total_eve_calls]]&lt;=120,"Medium Calls","High Calls"))</f>
        <v>High Calls</v>
      </c>
      <c r="AA1982" t="str">
        <f>IF(tbl_Customers[[#This Row],[total_eve_charge]]&lt;=15,"Low Charges",
IF(tbl_Customers[[#This Row],[total_eve_charge]]&lt;=20,"Medium Charges","High Charges"))</f>
        <v>High Charges</v>
      </c>
      <c r="AB19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2" t="str">
        <f>IF(tbl_Customers[[#This Row],[number_vmail_messages]] = 0, "No Usage", IF(tbl_Customers[[#This Row],[number_vmail_messages]] &lt;= 20, "Low Usage", IF(tbl_Customers[[#This Row],[number_vmail_messages]] &lt;= 40, "Medium Usgae", "High Usage")))</f>
        <v>No Usage</v>
      </c>
      <c r="AD1982" t="str">
        <f>IF(tbl_Customers[[#This Row],[total_day_minutes]]&lt;=150,"Low Usage", IF(tbl_Customers[[#This Row],[total_day_minutes]]&lt;=200,"Medium Usage", IF(tbl_Customers[[#This Row],[total_day_minutes]]&lt;=250,"High Usage","Very High Usage")))</f>
        <v>Low Usage</v>
      </c>
      <c r="AE1982" t="str">
        <f>IF(tbl_Customers[[#This Row],[total_intl_calls]]&lt;=5,"Low Calls", IF(tbl_Customers[[#This Row],[total_intl_calls]]&lt;=10, "Medium Calls", "High Calls"))</f>
        <v>Low Calls</v>
      </c>
      <c r="AF19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2" s="36" t="str">
        <f>IF(tbl_Customers[[#This Row],[Churn_Risk_Score]]&gt;=10,"High Risk", IF(tbl_Customers[[#This Row],[Churn_Risk_Score]]&gt;=5,"Medium Risk","Low Risk"))</f>
        <v>Low Risk</v>
      </c>
    </row>
    <row r="1983" spans="1:33" x14ac:dyDescent="0.35">
      <c r="A1983">
        <v>1982</v>
      </c>
      <c r="B1983" t="s">
        <v>40</v>
      </c>
      <c r="C1983">
        <v>103</v>
      </c>
      <c r="D1983" t="s">
        <v>21</v>
      </c>
      <c r="E1983" t="s">
        <v>22</v>
      </c>
      <c r="F1983" t="s">
        <v>22</v>
      </c>
      <c r="G1983">
        <v>0</v>
      </c>
      <c r="H1983">
        <v>158.69999999999999</v>
      </c>
      <c r="I1983">
        <v>90</v>
      </c>
      <c r="J1983">
        <v>26.98</v>
      </c>
      <c r="K1983">
        <v>198.4</v>
      </c>
      <c r="L1983">
        <v>117</v>
      </c>
      <c r="M1983">
        <v>16.86</v>
      </c>
      <c r="N1983">
        <v>181.1</v>
      </c>
      <c r="O1983">
        <v>76</v>
      </c>
      <c r="P1983">
        <v>8.15</v>
      </c>
      <c r="Q1983">
        <v>10.5</v>
      </c>
      <c r="R1983">
        <v>4</v>
      </c>
      <c r="S1983">
        <v>2.84</v>
      </c>
      <c r="T1983">
        <v>1</v>
      </c>
      <c r="U1983" t="s">
        <v>22</v>
      </c>
      <c r="V1983">
        <f>IF(tbl_Customers[[#This Row],[churn]] = "yes", 1, 0)</f>
        <v>0</v>
      </c>
      <c r="W1983" t="str">
        <f>IF(tbl_Customers[[#This Row],[number_customer_service_calls]] &lt;= 1, "0-1 Calls", IF(tbl_Customers[[#This Row],[number_customer_service_calls]] &lt;= 3, "2-3 Calls", IF(tbl_Customers[[#This Row],[number_customer_service_calls]] &lt;=5, "4-5 Calls", "6+ Calls")))</f>
        <v>0-1 Calls</v>
      </c>
      <c r="X1983" t="str">
        <f>IF(tbl_Customers[[#This Row],[account_length]] &lt;= 50, "0-50", IF(tbl_Customers[[#This Row],[account_length]] &lt;=100, "51-100", IF(tbl_Customers[[#This Row],[account_length]] &lt;= 150, "101-150", "151+")))</f>
        <v>101-150</v>
      </c>
      <c r="Y1983" t="str">
        <f>IF(tbl_Customers[[#This Row],[total_intl_charge]] &lt;= 3, "Low Charges", "High Charges")</f>
        <v>Low Charges</v>
      </c>
      <c r="Z1983" t="str">
        <f>IF(tbl_Customers[[#This Row],[total_eve_calls]]&lt;=80,"Low Calls",
IF(tbl_Customers[[#This Row],[total_eve_calls]]&lt;=120,"Medium Calls","High Calls"))</f>
        <v>Medium Calls</v>
      </c>
      <c r="AA1983" t="str">
        <f>IF(tbl_Customers[[#This Row],[total_eve_charge]]&lt;=15,"Low Charges",
IF(tbl_Customers[[#This Row],[total_eve_charge]]&lt;=20,"Medium Charges","High Charges"))</f>
        <v>Medium Charges</v>
      </c>
      <c r="AB19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3" t="str">
        <f>IF(tbl_Customers[[#This Row],[number_vmail_messages]] = 0, "No Usage", IF(tbl_Customers[[#This Row],[number_vmail_messages]] &lt;= 20, "Low Usage", IF(tbl_Customers[[#This Row],[number_vmail_messages]] &lt;= 40, "Medium Usgae", "High Usage")))</f>
        <v>No Usage</v>
      </c>
      <c r="AD1983" t="str">
        <f>IF(tbl_Customers[[#This Row],[total_day_minutes]]&lt;=150,"Low Usage", IF(tbl_Customers[[#This Row],[total_day_minutes]]&lt;=200,"Medium Usage", IF(tbl_Customers[[#This Row],[total_day_minutes]]&lt;=250,"High Usage","Very High Usage")))</f>
        <v>Medium Usage</v>
      </c>
      <c r="AE1983" t="str">
        <f>IF(tbl_Customers[[#This Row],[total_intl_calls]]&lt;=5,"Low Calls", IF(tbl_Customers[[#This Row],[total_intl_calls]]&lt;=10, "Medium Calls", "High Calls"))</f>
        <v>Low Calls</v>
      </c>
      <c r="AF19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3" s="36" t="str">
        <f>IF(tbl_Customers[[#This Row],[Churn_Risk_Score]]&gt;=10,"High Risk", IF(tbl_Customers[[#This Row],[Churn_Risk_Score]]&gt;=5,"Medium Risk","Low Risk"))</f>
        <v>Low Risk</v>
      </c>
    </row>
    <row r="1984" spans="1:33" x14ac:dyDescent="0.35">
      <c r="A1984">
        <v>1983</v>
      </c>
      <c r="B1984" t="s">
        <v>61</v>
      </c>
      <c r="C1984">
        <v>16</v>
      </c>
      <c r="D1984" t="s">
        <v>28</v>
      </c>
      <c r="E1984" t="s">
        <v>22</v>
      </c>
      <c r="F1984" t="s">
        <v>22</v>
      </c>
      <c r="G1984">
        <v>0</v>
      </c>
      <c r="H1984">
        <v>144.80000000000001</v>
      </c>
      <c r="I1984">
        <v>84</v>
      </c>
      <c r="J1984">
        <v>24.62</v>
      </c>
      <c r="K1984">
        <v>164.9</v>
      </c>
      <c r="L1984">
        <v>141</v>
      </c>
      <c r="M1984">
        <v>14.02</v>
      </c>
      <c r="N1984">
        <v>231.5</v>
      </c>
      <c r="O1984">
        <v>75</v>
      </c>
      <c r="P1984">
        <v>10.42</v>
      </c>
      <c r="Q1984">
        <v>8.1999999999999993</v>
      </c>
      <c r="R1984">
        <v>4</v>
      </c>
      <c r="S1984">
        <v>2.21</v>
      </c>
      <c r="T1984">
        <v>2</v>
      </c>
      <c r="U1984" t="s">
        <v>22</v>
      </c>
      <c r="V1984">
        <f>IF(tbl_Customers[[#This Row],[churn]] = "yes", 1, 0)</f>
        <v>0</v>
      </c>
      <c r="W1984" t="str">
        <f>IF(tbl_Customers[[#This Row],[number_customer_service_calls]] &lt;= 1, "0-1 Calls", IF(tbl_Customers[[#This Row],[number_customer_service_calls]] &lt;= 3, "2-3 Calls", IF(tbl_Customers[[#This Row],[number_customer_service_calls]] &lt;=5, "4-5 Calls", "6+ Calls")))</f>
        <v>2-3 Calls</v>
      </c>
      <c r="X1984" t="str">
        <f>IF(tbl_Customers[[#This Row],[account_length]] &lt;= 50, "0-50", IF(tbl_Customers[[#This Row],[account_length]] &lt;=100, "51-100", IF(tbl_Customers[[#This Row],[account_length]] &lt;= 150, "101-150", "151+")))</f>
        <v>0-50</v>
      </c>
      <c r="Y1984" t="str">
        <f>IF(tbl_Customers[[#This Row],[total_intl_charge]] &lt;= 3, "Low Charges", "High Charges")</f>
        <v>Low Charges</v>
      </c>
      <c r="Z1984" t="str">
        <f>IF(tbl_Customers[[#This Row],[total_eve_calls]]&lt;=80,"Low Calls",
IF(tbl_Customers[[#This Row],[total_eve_calls]]&lt;=120,"Medium Calls","High Calls"))</f>
        <v>High Calls</v>
      </c>
      <c r="AA1984" t="str">
        <f>IF(tbl_Customers[[#This Row],[total_eve_charge]]&lt;=15,"Low Charges",
IF(tbl_Customers[[#This Row],[total_eve_charge]]&lt;=20,"Medium Charges","High Charges"))</f>
        <v>Low Charges</v>
      </c>
      <c r="AB19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4" t="str">
        <f>IF(tbl_Customers[[#This Row],[number_vmail_messages]] = 0, "No Usage", IF(tbl_Customers[[#This Row],[number_vmail_messages]] &lt;= 20, "Low Usage", IF(tbl_Customers[[#This Row],[number_vmail_messages]] &lt;= 40, "Medium Usgae", "High Usage")))</f>
        <v>No Usage</v>
      </c>
      <c r="AD1984" t="str">
        <f>IF(tbl_Customers[[#This Row],[total_day_minutes]]&lt;=150,"Low Usage", IF(tbl_Customers[[#This Row],[total_day_minutes]]&lt;=200,"Medium Usage", IF(tbl_Customers[[#This Row],[total_day_minutes]]&lt;=250,"High Usage","Very High Usage")))</f>
        <v>Low Usage</v>
      </c>
      <c r="AE1984" t="str">
        <f>IF(tbl_Customers[[#This Row],[total_intl_calls]]&lt;=5,"Low Calls", IF(tbl_Customers[[#This Row],[total_intl_calls]]&lt;=10, "Medium Calls", "High Calls"))</f>
        <v>Low Calls</v>
      </c>
      <c r="AF19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4" s="36" t="str">
        <f>IF(tbl_Customers[[#This Row],[Churn_Risk_Score]]&gt;=10,"High Risk", IF(tbl_Customers[[#This Row],[Churn_Risk_Score]]&gt;=5,"Medium Risk","Low Risk"))</f>
        <v>Low Risk</v>
      </c>
    </row>
    <row r="1985" spans="1:33" x14ac:dyDescent="0.35">
      <c r="A1985">
        <v>1984</v>
      </c>
      <c r="B1985" t="s">
        <v>68</v>
      </c>
      <c r="C1985">
        <v>119</v>
      </c>
      <c r="D1985" t="s">
        <v>21</v>
      </c>
      <c r="E1985" t="s">
        <v>22</v>
      </c>
      <c r="F1985" t="s">
        <v>22</v>
      </c>
      <c r="G1985">
        <v>0</v>
      </c>
      <c r="H1985">
        <v>98.8</v>
      </c>
      <c r="I1985">
        <v>97</v>
      </c>
      <c r="J1985">
        <v>16.8</v>
      </c>
      <c r="K1985">
        <v>146.9</v>
      </c>
      <c r="L1985">
        <v>68</v>
      </c>
      <c r="M1985">
        <v>12.49</v>
      </c>
      <c r="N1985">
        <v>190.7</v>
      </c>
      <c r="O1985">
        <v>105</v>
      </c>
      <c r="P1985">
        <v>8.58</v>
      </c>
      <c r="Q1985">
        <v>10</v>
      </c>
      <c r="R1985">
        <v>4</v>
      </c>
      <c r="S1985">
        <v>2.7</v>
      </c>
      <c r="T1985">
        <v>3</v>
      </c>
      <c r="U1985" t="s">
        <v>22</v>
      </c>
      <c r="V1985">
        <f>IF(tbl_Customers[[#This Row],[churn]] = "yes", 1, 0)</f>
        <v>0</v>
      </c>
      <c r="W1985" t="str">
        <f>IF(tbl_Customers[[#This Row],[number_customer_service_calls]] &lt;= 1, "0-1 Calls", IF(tbl_Customers[[#This Row],[number_customer_service_calls]] &lt;= 3, "2-3 Calls", IF(tbl_Customers[[#This Row],[number_customer_service_calls]] &lt;=5, "4-5 Calls", "6+ Calls")))</f>
        <v>2-3 Calls</v>
      </c>
      <c r="X1985" t="str">
        <f>IF(tbl_Customers[[#This Row],[account_length]] &lt;= 50, "0-50", IF(tbl_Customers[[#This Row],[account_length]] &lt;=100, "51-100", IF(tbl_Customers[[#This Row],[account_length]] &lt;= 150, "101-150", "151+")))</f>
        <v>101-150</v>
      </c>
      <c r="Y1985" t="str">
        <f>IF(tbl_Customers[[#This Row],[total_intl_charge]] &lt;= 3, "Low Charges", "High Charges")</f>
        <v>Low Charges</v>
      </c>
      <c r="Z1985" t="str">
        <f>IF(tbl_Customers[[#This Row],[total_eve_calls]]&lt;=80,"Low Calls",
IF(tbl_Customers[[#This Row],[total_eve_calls]]&lt;=120,"Medium Calls","High Calls"))</f>
        <v>Low Calls</v>
      </c>
      <c r="AA1985" t="str">
        <f>IF(tbl_Customers[[#This Row],[total_eve_charge]]&lt;=15,"Low Charges",
IF(tbl_Customers[[#This Row],[total_eve_charge]]&lt;=20,"Medium Charges","High Charges"))</f>
        <v>Low Charges</v>
      </c>
      <c r="AB19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85" t="str">
        <f>IF(tbl_Customers[[#This Row],[number_vmail_messages]] = 0, "No Usage", IF(tbl_Customers[[#This Row],[number_vmail_messages]] &lt;= 20, "Low Usage", IF(tbl_Customers[[#This Row],[number_vmail_messages]] &lt;= 40, "Medium Usgae", "High Usage")))</f>
        <v>No Usage</v>
      </c>
      <c r="AD1985" t="str">
        <f>IF(tbl_Customers[[#This Row],[total_day_minutes]]&lt;=150,"Low Usage", IF(tbl_Customers[[#This Row],[total_day_minutes]]&lt;=200,"Medium Usage", IF(tbl_Customers[[#This Row],[total_day_minutes]]&lt;=250,"High Usage","Very High Usage")))</f>
        <v>Low Usage</v>
      </c>
      <c r="AE1985" t="str">
        <f>IF(tbl_Customers[[#This Row],[total_intl_calls]]&lt;=5,"Low Calls", IF(tbl_Customers[[#This Row],[total_intl_calls]]&lt;=10, "Medium Calls", "High Calls"))</f>
        <v>Low Calls</v>
      </c>
      <c r="AF19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5" s="36" t="str">
        <f>IF(tbl_Customers[[#This Row],[Churn_Risk_Score]]&gt;=10,"High Risk", IF(tbl_Customers[[#This Row],[Churn_Risk_Score]]&gt;=5,"Medium Risk","Low Risk"))</f>
        <v>Low Risk</v>
      </c>
    </row>
    <row r="1986" spans="1:33" x14ac:dyDescent="0.35">
      <c r="A1986">
        <v>1985</v>
      </c>
      <c r="B1986" t="s">
        <v>60</v>
      </c>
      <c r="C1986">
        <v>124</v>
      </c>
      <c r="D1986" t="s">
        <v>28</v>
      </c>
      <c r="E1986" t="s">
        <v>23</v>
      </c>
      <c r="F1986" t="s">
        <v>22</v>
      </c>
      <c r="G1986">
        <v>0</v>
      </c>
      <c r="H1986">
        <v>157.80000000000001</v>
      </c>
      <c r="I1986">
        <v>71</v>
      </c>
      <c r="J1986">
        <v>26.83</v>
      </c>
      <c r="K1986">
        <v>203.2</v>
      </c>
      <c r="L1986">
        <v>114</v>
      </c>
      <c r="M1986">
        <v>17.27</v>
      </c>
      <c r="N1986">
        <v>168.7</v>
      </c>
      <c r="O1986">
        <v>82</v>
      </c>
      <c r="P1986">
        <v>7.59</v>
      </c>
      <c r="Q1986">
        <v>10</v>
      </c>
      <c r="R1986">
        <v>2</v>
      </c>
      <c r="S1986">
        <v>2.7</v>
      </c>
      <c r="T1986">
        <v>3</v>
      </c>
      <c r="U1986" t="s">
        <v>23</v>
      </c>
      <c r="V1986">
        <f>IF(tbl_Customers[[#This Row],[churn]] = "yes", 1, 0)</f>
        <v>1</v>
      </c>
      <c r="W1986" t="str">
        <f>IF(tbl_Customers[[#This Row],[number_customer_service_calls]] &lt;= 1, "0-1 Calls", IF(tbl_Customers[[#This Row],[number_customer_service_calls]] &lt;= 3, "2-3 Calls", IF(tbl_Customers[[#This Row],[number_customer_service_calls]] &lt;=5, "4-5 Calls", "6+ Calls")))</f>
        <v>2-3 Calls</v>
      </c>
      <c r="X1986" t="str">
        <f>IF(tbl_Customers[[#This Row],[account_length]] &lt;= 50, "0-50", IF(tbl_Customers[[#This Row],[account_length]] &lt;=100, "51-100", IF(tbl_Customers[[#This Row],[account_length]] &lt;= 150, "101-150", "151+")))</f>
        <v>101-150</v>
      </c>
      <c r="Y1986" t="str">
        <f>IF(tbl_Customers[[#This Row],[total_intl_charge]] &lt;= 3, "Low Charges", "High Charges")</f>
        <v>Low Charges</v>
      </c>
      <c r="Z1986" t="str">
        <f>IF(tbl_Customers[[#This Row],[total_eve_calls]]&lt;=80,"Low Calls",
IF(tbl_Customers[[#This Row],[total_eve_calls]]&lt;=120,"Medium Calls","High Calls"))</f>
        <v>Medium Calls</v>
      </c>
      <c r="AA1986" t="str">
        <f>IF(tbl_Customers[[#This Row],[total_eve_charge]]&lt;=15,"Low Charges",
IF(tbl_Customers[[#This Row],[total_eve_charge]]&lt;=20,"Medium Charges","High Charges"))</f>
        <v>Medium Charges</v>
      </c>
      <c r="AB19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6" t="str">
        <f>IF(tbl_Customers[[#This Row],[number_vmail_messages]] = 0, "No Usage", IF(tbl_Customers[[#This Row],[number_vmail_messages]] &lt;= 20, "Low Usage", IF(tbl_Customers[[#This Row],[number_vmail_messages]] &lt;= 40, "Medium Usgae", "High Usage")))</f>
        <v>No Usage</v>
      </c>
      <c r="AD1986" t="str">
        <f>IF(tbl_Customers[[#This Row],[total_day_minutes]]&lt;=150,"Low Usage", IF(tbl_Customers[[#This Row],[total_day_minutes]]&lt;=200,"Medium Usage", IF(tbl_Customers[[#This Row],[total_day_minutes]]&lt;=250,"High Usage","Very High Usage")))</f>
        <v>Medium Usage</v>
      </c>
      <c r="AE1986" t="str">
        <f>IF(tbl_Customers[[#This Row],[total_intl_calls]]&lt;=5,"Low Calls", IF(tbl_Customers[[#This Row],[total_intl_calls]]&lt;=10, "Medium Calls", "High Calls"))</f>
        <v>Low Calls</v>
      </c>
      <c r="AF19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86" s="36" t="str">
        <f>IF(tbl_Customers[[#This Row],[Churn_Risk_Score]]&gt;=10,"High Risk", IF(tbl_Customers[[#This Row],[Churn_Risk_Score]]&gt;=5,"Medium Risk","Low Risk"))</f>
        <v>Low Risk</v>
      </c>
    </row>
    <row r="1987" spans="1:33" x14ac:dyDescent="0.35">
      <c r="A1987">
        <v>1986</v>
      </c>
      <c r="B1987" t="s">
        <v>36</v>
      </c>
      <c r="C1987">
        <v>122</v>
      </c>
      <c r="D1987" t="s">
        <v>21</v>
      </c>
      <c r="E1987" t="s">
        <v>22</v>
      </c>
      <c r="F1987" t="s">
        <v>23</v>
      </c>
      <c r="G1987">
        <v>37</v>
      </c>
      <c r="H1987">
        <v>163</v>
      </c>
      <c r="I1987">
        <v>107</v>
      </c>
      <c r="J1987">
        <v>27.71</v>
      </c>
      <c r="K1987">
        <v>312.8</v>
      </c>
      <c r="L1987">
        <v>118</v>
      </c>
      <c r="M1987">
        <v>26.59</v>
      </c>
      <c r="N1987">
        <v>200</v>
      </c>
      <c r="O1987">
        <v>85</v>
      </c>
      <c r="P1987">
        <v>9</v>
      </c>
      <c r="Q1987">
        <v>11.6</v>
      </c>
      <c r="R1987">
        <v>5</v>
      </c>
      <c r="S1987">
        <v>3.13</v>
      </c>
      <c r="T1987">
        <v>1</v>
      </c>
      <c r="U1987" t="s">
        <v>22</v>
      </c>
      <c r="V1987">
        <f>IF(tbl_Customers[[#This Row],[churn]] = "yes", 1, 0)</f>
        <v>0</v>
      </c>
      <c r="W1987" t="str">
        <f>IF(tbl_Customers[[#This Row],[number_customer_service_calls]] &lt;= 1, "0-1 Calls", IF(tbl_Customers[[#This Row],[number_customer_service_calls]] &lt;= 3, "2-3 Calls", IF(tbl_Customers[[#This Row],[number_customer_service_calls]] &lt;=5, "4-5 Calls", "6+ Calls")))</f>
        <v>0-1 Calls</v>
      </c>
      <c r="X1987" t="str">
        <f>IF(tbl_Customers[[#This Row],[account_length]] &lt;= 50, "0-50", IF(tbl_Customers[[#This Row],[account_length]] &lt;=100, "51-100", IF(tbl_Customers[[#This Row],[account_length]] &lt;= 150, "101-150", "151+")))</f>
        <v>101-150</v>
      </c>
      <c r="Y1987" t="str">
        <f>IF(tbl_Customers[[#This Row],[total_intl_charge]] &lt;= 3, "Low Charges", "High Charges")</f>
        <v>High Charges</v>
      </c>
      <c r="Z1987" t="str">
        <f>IF(tbl_Customers[[#This Row],[total_eve_calls]]&lt;=80,"Low Calls",
IF(tbl_Customers[[#This Row],[total_eve_calls]]&lt;=120,"Medium Calls","High Calls"))</f>
        <v>Medium Calls</v>
      </c>
      <c r="AA1987" t="str">
        <f>IF(tbl_Customers[[#This Row],[total_eve_charge]]&lt;=15,"Low Charges",
IF(tbl_Customers[[#This Row],[total_eve_charge]]&lt;=20,"Medium Charges","High Charges"))</f>
        <v>High Charges</v>
      </c>
      <c r="AB19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7" t="str">
        <f>IF(tbl_Customers[[#This Row],[number_vmail_messages]] = 0, "No Usage", IF(tbl_Customers[[#This Row],[number_vmail_messages]] &lt;= 20, "Low Usage", IF(tbl_Customers[[#This Row],[number_vmail_messages]] &lt;= 40, "Medium Usgae", "High Usage")))</f>
        <v>Medium Usgae</v>
      </c>
      <c r="AD1987" t="str">
        <f>IF(tbl_Customers[[#This Row],[total_day_minutes]]&lt;=150,"Low Usage", IF(tbl_Customers[[#This Row],[total_day_minutes]]&lt;=200,"Medium Usage", IF(tbl_Customers[[#This Row],[total_day_minutes]]&lt;=250,"High Usage","Very High Usage")))</f>
        <v>Medium Usage</v>
      </c>
      <c r="AE1987" t="str">
        <f>IF(tbl_Customers[[#This Row],[total_intl_calls]]&lt;=5,"Low Calls", IF(tbl_Customers[[#This Row],[total_intl_calls]]&lt;=10, "Medium Calls", "High Calls"))</f>
        <v>Low Calls</v>
      </c>
      <c r="AF19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87" s="36" t="str">
        <f>IF(tbl_Customers[[#This Row],[Churn_Risk_Score]]&gt;=10,"High Risk", IF(tbl_Customers[[#This Row],[Churn_Risk_Score]]&gt;=5,"Medium Risk","Low Risk"))</f>
        <v>Low Risk</v>
      </c>
    </row>
    <row r="1988" spans="1:33" x14ac:dyDescent="0.35">
      <c r="A1988">
        <v>1987</v>
      </c>
      <c r="B1988" t="s">
        <v>49</v>
      </c>
      <c r="C1988">
        <v>139</v>
      </c>
      <c r="D1988" t="s">
        <v>21</v>
      </c>
      <c r="E1988" t="s">
        <v>22</v>
      </c>
      <c r="F1988" t="s">
        <v>22</v>
      </c>
      <c r="G1988">
        <v>0</v>
      </c>
      <c r="H1988">
        <v>181.6</v>
      </c>
      <c r="I1988">
        <v>119</v>
      </c>
      <c r="J1988">
        <v>30.87</v>
      </c>
      <c r="K1988">
        <v>335.7</v>
      </c>
      <c r="L1988">
        <v>118</v>
      </c>
      <c r="M1988">
        <v>28.53</v>
      </c>
      <c r="N1988">
        <v>149.80000000000001</v>
      </c>
      <c r="O1988">
        <v>64</v>
      </c>
      <c r="P1988">
        <v>6.74</v>
      </c>
      <c r="Q1988">
        <v>8.3000000000000007</v>
      </c>
      <c r="R1988">
        <v>6</v>
      </c>
      <c r="S1988">
        <v>2.2400000000000002</v>
      </c>
      <c r="T1988">
        <v>4</v>
      </c>
      <c r="U1988" t="s">
        <v>22</v>
      </c>
      <c r="V1988">
        <f>IF(tbl_Customers[[#This Row],[churn]] = "yes", 1, 0)</f>
        <v>0</v>
      </c>
      <c r="W1988" t="str">
        <f>IF(tbl_Customers[[#This Row],[number_customer_service_calls]] &lt;= 1, "0-1 Calls", IF(tbl_Customers[[#This Row],[number_customer_service_calls]] &lt;= 3, "2-3 Calls", IF(tbl_Customers[[#This Row],[number_customer_service_calls]] &lt;=5, "4-5 Calls", "6+ Calls")))</f>
        <v>4-5 Calls</v>
      </c>
      <c r="X1988" t="str">
        <f>IF(tbl_Customers[[#This Row],[account_length]] &lt;= 50, "0-50", IF(tbl_Customers[[#This Row],[account_length]] &lt;=100, "51-100", IF(tbl_Customers[[#This Row],[account_length]] &lt;= 150, "101-150", "151+")))</f>
        <v>101-150</v>
      </c>
      <c r="Y1988" t="str">
        <f>IF(tbl_Customers[[#This Row],[total_intl_charge]] &lt;= 3, "Low Charges", "High Charges")</f>
        <v>Low Charges</v>
      </c>
      <c r="Z1988" t="str">
        <f>IF(tbl_Customers[[#This Row],[total_eve_calls]]&lt;=80,"Low Calls",
IF(tbl_Customers[[#This Row],[total_eve_calls]]&lt;=120,"Medium Calls","High Calls"))</f>
        <v>Medium Calls</v>
      </c>
      <c r="AA1988" t="str">
        <f>IF(tbl_Customers[[#This Row],[total_eve_charge]]&lt;=15,"Low Charges",
IF(tbl_Customers[[#This Row],[total_eve_charge]]&lt;=20,"Medium Charges","High Charges"))</f>
        <v>High Charges</v>
      </c>
      <c r="AB19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88" t="str">
        <f>IF(tbl_Customers[[#This Row],[number_vmail_messages]] = 0, "No Usage", IF(tbl_Customers[[#This Row],[number_vmail_messages]] &lt;= 20, "Low Usage", IF(tbl_Customers[[#This Row],[number_vmail_messages]] &lt;= 40, "Medium Usgae", "High Usage")))</f>
        <v>No Usage</v>
      </c>
      <c r="AD1988" t="str">
        <f>IF(tbl_Customers[[#This Row],[total_day_minutes]]&lt;=150,"Low Usage", IF(tbl_Customers[[#This Row],[total_day_minutes]]&lt;=200,"Medium Usage", IF(tbl_Customers[[#This Row],[total_day_minutes]]&lt;=250,"High Usage","Very High Usage")))</f>
        <v>Medium Usage</v>
      </c>
      <c r="AE1988" t="str">
        <f>IF(tbl_Customers[[#This Row],[total_intl_calls]]&lt;=5,"Low Calls", IF(tbl_Customers[[#This Row],[total_intl_calls]]&lt;=10, "Medium Calls", "High Calls"))</f>
        <v>Medium Calls</v>
      </c>
      <c r="AF19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88" s="36" t="str">
        <f>IF(tbl_Customers[[#This Row],[Churn_Risk_Score]]&gt;=10,"High Risk", IF(tbl_Customers[[#This Row],[Churn_Risk_Score]]&gt;=5,"Medium Risk","Low Risk"))</f>
        <v>Medium Risk</v>
      </c>
    </row>
    <row r="1989" spans="1:33" x14ac:dyDescent="0.35">
      <c r="A1989">
        <v>1988</v>
      </c>
      <c r="B1989" t="s">
        <v>70</v>
      </c>
      <c r="C1989">
        <v>67</v>
      </c>
      <c r="D1989" t="s">
        <v>28</v>
      </c>
      <c r="E1989" t="s">
        <v>22</v>
      </c>
      <c r="F1989" t="s">
        <v>22</v>
      </c>
      <c r="G1989">
        <v>0</v>
      </c>
      <c r="H1989">
        <v>129</v>
      </c>
      <c r="I1989">
        <v>78</v>
      </c>
      <c r="J1989">
        <v>21.93</v>
      </c>
      <c r="K1989">
        <v>188</v>
      </c>
      <c r="L1989">
        <v>116</v>
      </c>
      <c r="M1989">
        <v>15.98</v>
      </c>
      <c r="N1989">
        <v>235</v>
      </c>
      <c r="O1989">
        <v>102</v>
      </c>
      <c r="P1989">
        <v>10.58</v>
      </c>
      <c r="Q1989">
        <v>11.2</v>
      </c>
      <c r="R1989">
        <v>3</v>
      </c>
      <c r="S1989">
        <v>3.02</v>
      </c>
      <c r="T1989">
        <v>2</v>
      </c>
      <c r="U1989" t="s">
        <v>22</v>
      </c>
      <c r="V1989">
        <f>IF(tbl_Customers[[#This Row],[churn]] = "yes", 1, 0)</f>
        <v>0</v>
      </c>
      <c r="W1989" t="str">
        <f>IF(tbl_Customers[[#This Row],[number_customer_service_calls]] &lt;= 1, "0-1 Calls", IF(tbl_Customers[[#This Row],[number_customer_service_calls]] &lt;= 3, "2-3 Calls", IF(tbl_Customers[[#This Row],[number_customer_service_calls]] &lt;=5, "4-5 Calls", "6+ Calls")))</f>
        <v>2-3 Calls</v>
      </c>
      <c r="X1989" t="str">
        <f>IF(tbl_Customers[[#This Row],[account_length]] &lt;= 50, "0-50", IF(tbl_Customers[[#This Row],[account_length]] &lt;=100, "51-100", IF(tbl_Customers[[#This Row],[account_length]] &lt;= 150, "101-150", "151+")))</f>
        <v>51-100</v>
      </c>
      <c r="Y1989" t="str">
        <f>IF(tbl_Customers[[#This Row],[total_intl_charge]] &lt;= 3, "Low Charges", "High Charges")</f>
        <v>High Charges</v>
      </c>
      <c r="Z1989" t="str">
        <f>IF(tbl_Customers[[#This Row],[total_eve_calls]]&lt;=80,"Low Calls",
IF(tbl_Customers[[#This Row],[total_eve_calls]]&lt;=120,"Medium Calls","High Calls"))</f>
        <v>Medium Calls</v>
      </c>
      <c r="AA1989" t="str">
        <f>IF(tbl_Customers[[#This Row],[total_eve_charge]]&lt;=15,"Low Charges",
IF(tbl_Customers[[#This Row],[total_eve_charge]]&lt;=20,"Medium Charges","High Charges"))</f>
        <v>Medium Charges</v>
      </c>
      <c r="AB19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9" t="str">
        <f>IF(tbl_Customers[[#This Row],[number_vmail_messages]] = 0, "No Usage", IF(tbl_Customers[[#This Row],[number_vmail_messages]] &lt;= 20, "Low Usage", IF(tbl_Customers[[#This Row],[number_vmail_messages]] &lt;= 40, "Medium Usgae", "High Usage")))</f>
        <v>No Usage</v>
      </c>
      <c r="AD1989" t="str">
        <f>IF(tbl_Customers[[#This Row],[total_day_minutes]]&lt;=150,"Low Usage", IF(tbl_Customers[[#This Row],[total_day_minutes]]&lt;=200,"Medium Usage", IF(tbl_Customers[[#This Row],[total_day_minutes]]&lt;=250,"High Usage","Very High Usage")))</f>
        <v>Low Usage</v>
      </c>
      <c r="AE1989" t="str">
        <f>IF(tbl_Customers[[#This Row],[total_intl_calls]]&lt;=5,"Low Calls", IF(tbl_Customers[[#This Row],[total_intl_calls]]&lt;=10, "Medium Calls", "High Calls"))</f>
        <v>Low Calls</v>
      </c>
      <c r="AF19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89" s="36" t="str">
        <f>IF(tbl_Customers[[#This Row],[Churn_Risk_Score]]&gt;=10,"High Risk", IF(tbl_Customers[[#This Row],[Churn_Risk_Score]]&gt;=5,"Medium Risk","Low Risk"))</f>
        <v>Low Risk</v>
      </c>
    </row>
    <row r="1990" spans="1:33" x14ac:dyDescent="0.35">
      <c r="A1990">
        <v>1989</v>
      </c>
      <c r="B1990" t="s">
        <v>31</v>
      </c>
      <c r="C1990">
        <v>84</v>
      </c>
      <c r="D1990" t="s">
        <v>25</v>
      </c>
      <c r="E1990" t="s">
        <v>22</v>
      </c>
      <c r="F1990" t="s">
        <v>22</v>
      </c>
      <c r="G1990">
        <v>0</v>
      </c>
      <c r="H1990">
        <v>86</v>
      </c>
      <c r="I1990">
        <v>83</v>
      </c>
      <c r="J1990">
        <v>14.62</v>
      </c>
      <c r="K1990">
        <v>260.7</v>
      </c>
      <c r="L1990">
        <v>86</v>
      </c>
      <c r="M1990">
        <v>22.16</v>
      </c>
      <c r="N1990">
        <v>98.6</v>
      </c>
      <c r="O1990">
        <v>109</v>
      </c>
      <c r="P1990">
        <v>4.4400000000000004</v>
      </c>
      <c r="Q1990">
        <v>8.9</v>
      </c>
      <c r="R1990">
        <v>4</v>
      </c>
      <c r="S1990">
        <v>2.4</v>
      </c>
      <c r="T1990">
        <v>1</v>
      </c>
      <c r="U1990" t="s">
        <v>22</v>
      </c>
      <c r="V1990">
        <f>IF(tbl_Customers[[#This Row],[churn]] = "yes", 1, 0)</f>
        <v>0</v>
      </c>
      <c r="W1990" t="str">
        <f>IF(tbl_Customers[[#This Row],[number_customer_service_calls]] &lt;= 1, "0-1 Calls", IF(tbl_Customers[[#This Row],[number_customer_service_calls]] &lt;= 3, "2-3 Calls", IF(tbl_Customers[[#This Row],[number_customer_service_calls]] &lt;=5, "4-5 Calls", "6+ Calls")))</f>
        <v>0-1 Calls</v>
      </c>
      <c r="X1990" t="str">
        <f>IF(tbl_Customers[[#This Row],[account_length]] &lt;= 50, "0-50", IF(tbl_Customers[[#This Row],[account_length]] &lt;=100, "51-100", IF(tbl_Customers[[#This Row],[account_length]] &lt;= 150, "101-150", "151+")))</f>
        <v>51-100</v>
      </c>
      <c r="Y1990" t="str">
        <f>IF(tbl_Customers[[#This Row],[total_intl_charge]] &lt;= 3, "Low Charges", "High Charges")</f>
        <v>Low Charges</v>
      </c>
      <c r="Z1990" t="str">
        <f>IF(tbl_Customers[[#This Row],[total_eve_calls]]&lt;=80,"Low Calls",
IF(tbl_Customers[[#This Row],[total_eve_calls]]&lt;=120,"Medium Calls","High Calls"))</f>
        <v>Medium Calls</v>
      </c>
      <c r="AA1990" t="str">
        <f>IF(tbl_Customers[[#This Row],[total_eve_charge]]&lt;=15,"Low Charges",
IF(tbl_Customers[[#This Row],[total_eve_charge]]&lt;=20,"Medium Charges","High Charges"))</f>
        <v>High Charges</v>
      </c>
      <c r="AB19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90" t="str">
        <f>IF(tbl_Customers[[#This Row],[number_vmail_messages]] = 0, "No Usage", IF(tbl_Customers[[#This Row],[number_vmail_messages]] &lt;= 20, "Low Usage", IF(tbl_Customers[[#This Row],[number_vmail_messages]] &lt;= 40, "Medium Usgae", "High Usage")))</f>
        <v>No Usage</v>
      </c>
      <c r="AD1990" t="str">
        <f>IF(tbl_Customers[[#This Row],[total_day_minutes]]&lt;=150,"Low Usage", IF(tbl_Customers[[#This Row],[total_day_minutes]]&lt;=200,"Medium Usage", IF(tbl_Customers[[#This Row],[total_day_minutes]]&lt;=250,"High Usage","Very High Usage")))</f>
        <v>Low Usage</v>
      </c>
      <c r="AE1990" t="str">
        <f>IF(tbl_Customers[[#This Row],[total_intl_calls]]&lt;=5,"Low Calls", IF(tbl_Customers[[#This Row],[total_intl_calls]]&lt;=10, "Medium Calls", "High Calls"))</f>
        <v>Low Calls</v>
      </c>
      <c r="AF19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0" s="36" t="str">
        <f>IF(tbl_Customers[[#This Row],[Churn_Risk_Score]]&gt;=10,"High Risk", IF(tbl_Customers[[#This Row],[Churn_Risk_Score]]&gt;=5,"Medium Risk","Low Risk"))</f>
        <v>Low Risk</v>
      </c>
    </row>
    <row r="1991" spans="1:33" x14ac:dyDescent="0.35">
      <c r="A1991">
        <v>1990</v>
      </c>
      <c r="B1991" t="s">
        <v>37</v>
      </c>
      <c r="C1991">
        <v>101</v>
      </c>
      <c r="D1991" t="s">
        <v>28</v>
      </c>
      <c r="E1991" t="s">
        <v>22</v>
      </c>
      <c r="F1991" t="s">
        <v>23</v>
      </c>
      <c r="G1991">
        <v>17</v>
      </c>
      <c r="H1991">
        <v>193.9</v>
      </c>
      <c r="I1991">
        <v>71</v>
      </c>
      <c r="J1991">
        <v>32.96</v>
      </c>
      <c r="K1991">
        <v>189.8</v>
      </c>
      <c r="L1991">
        <v>81</v>
      </c>
      <c r="M1991">
        <v>16.13</v>
      </c>
      <c r="N1991">
        <v>196.3</v>
      </c>
      <c r="O1991">
        <v>97</v>
      </c>
      <c r="P1991">
        <v>8.83</v>
      </c>
      <c r="Q1991">
        <v>12.6</v>
      </c>
      <c r="R1991">
        <v>7</v>
      </c>
      <c r="S1991">
        <v>3.4</v>
      </c>
      <c r="T1991">
        <v>0</v>
      </c>
      <c r="U1991" t="s">
        <v>22</v>
      </c>
      <c r="V1991">
        <f>IF(tbl_Customers[[#This Row],[churn]] = "yes", 1, 0)</f>
        <v>0</v>
      </c>
      <c r="W1991" t="str">
        <f>IF(tbl_Customers[[#This Row],[number_customer_service_calls]] &lt;= 1, "0-1 Calls", IF(tbl_Customers[[#This Row],[number_customer_service_calls]] &lt;= 3, "2-3 Calls", IF(tbl_Customers[[#This Row],[number_customer_service_calls]] &lt;=5, "4-5 Calls", "6+ Calls")))</f>
        <v>0-1 Calls</v>
      </c>
      <c r="X1991" t="str">
        <f>IF(tbl_Customers[[#This Row],[account_length]] &lt;= 50, "0-50", IF(tbl_Customers[[#This Row],[account_length]] &lt;=100, "51-100", IF(tbl_Customers[[#This Row],[account_length]] &lt;= 150, "101-150", "151+")))</f>
        <v>101-150</v>
      </c>
      <c r="Y1991" t="str">
        <f>IF(tbl_Customers[[#This Row],[total_intl_charge]] &lt;= 3, "Low Charges", "High Charges")</f>
        <v>High Charges</v>
      </c>
      <c r="Z1991" t="str">
        <f>IF(tbl_Customers[[#This Row],[total_eve_calls]]&lt;=80,"Low Calls",
IF(tbl_Customers[[#This Row],[total_eve_calls]]&lt;=120,"Medium Calls","High Calls"))</f>
        <v>Medium Calls</v>
      </c>
      <c r="AA1991" t="str">
        <f>IF(tbl_Customers[[#This Row],[total_eve_charge]]&lt;=15,"Low Charges",
IF(tbl_Customers[[#This Row],[total_eve_charge]]&lt;=20,"Medium Charges","High Charges"))</f>
        <v>Medium Charges</v>
      </c>
      <c r="AB19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1" t="str">
        <f>IF(tbl_Customers[[#This Row],[number_vmail_messages]] = 0, "No Usage", IF(tbl_Customers[[#This Row],[number_vmail_messages]] &lt;= 20, "Low Usage", IF(tbl_Customers[[#This Row],[number_vmail_messages]] &lt;= 40, "Medium Usgae", "High Usage")))</f>
        <v>Low Usage</v>
      </c>
      <c r="AD1991" t="str">
        <f>IF(tbl_Customers[[#This Row],[total_day_minutes]]&lt;=150,"Low Usage", IF(tbl_Customers[[#This Row],[total_day_minutes]]&lt;=200,"Medium Usage", IF(tbl_Customers[[#This Row],[total_day_minutes]]&lt;=250,"High Usage","Very High Usage")))</f>
        <v>Medium Usage</v>
      </c>
      <c r="AE1991" t="str">
        <f>IF(tbl_Customers[[#This Row],[total_intl_calls]]&lt;=5,"Low Calls", IF(tbl_Customers[[#This Row],[total_intl_calls]]&lt;=10, "Medium Calls", "High Calls"))</f>
        <v>Medium Calls</v>
      </c>
      <c r="AF19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91" s="36" t="str">
        <f>IF(tbl_Customers[[#This Row],[Churn_Risk_Score]]&gt;=10,"High Risk", IF(tbl_Customers[[#This Row],[Churn_Risk_Score]]&gt;=5,"Medium Risk","Low Risk"))</f>
        <v>Low Risk</v>
      </c>
    </row>
    <row r="1992" spans="1:33" x14ac:dyDescent="0.35">
      <c r="A1992">
        <v>1991</v>
      </c>
      <c r="B1992" t="s">
        <v>53</v>
      </c>
      <c r="C1992">
        <v>61</v>
      </c>
      <c r="D1992" t="s">
        <v>21</v>
      </c>
      <c r="E1992" t="s">
        <v>22</v>
      </c>
      <c r="F1992" t="s">
        <v>22</v>
      </c>
      <c r="G1992">
        <v>0</v>
      </c>
      <c r="H1992">
        <v>188.9</v>
      </c>
      <c r="I1992">
        <v>105</v>
      </c>
      <c r="J1992">
        <v>32.11</v>
      </c>
      <c r="K1992">
        <v>153.6</v>
      </c>
      <c r="L1992">
        <v>116</v>
      </c>
      <c r="M1992">
        <v>13.06</v>
      </c>
      <c r="N1992">
        <v>213.3</v>
      </c>
      <c r="O1992">
        <v>106</v>
      </c>
      <c r="P1992">
        <v>9.6</v>
      </c>
      <c r="Q1992">
        <v>10.199999999999999</v>
      </c>
      <c r="R1992">
        <v>2</v>
      </c>
      <c r="S1992">
        <v>2.75</v>
      </c>
      <c r="T1992">
        <v>2</v>
      </c>
      <c r="U1992" t="s">
        <v>22</v>
      </c>
      <c r="V1992">
        <f>IF(tbl_Customers[[#This Row],[churn]] = "yes", 1, 0)</f>
        <v>0</v>
      </c>
      <c r="W1992" t="str">
        <f>IF(tbl_Customers[[#This Row],[number_customer_service_calls]] &lt;= 1, "0-1 Calls", IF(tbl_Customers[[#This Row],[number_customer_service_calls]] &lt;= 3, "2-3 Calls", IF(tbl_Customers[[#This Row],[number_customer_service_calls]] &lt;=5, "4-5 Calls", "6+ Calls")))</f>
        <v>2-3 Calls</v>
      </c>
      <c r="X1992" t="str">
        <f>IF(tbl_Customers[[#This Row],[account_length]] &lt;= 50, "0-50", IF(tbl_Customers[[#This Row],[account_length]] &lt;=100, "51-100", IF(tbl_Customers[[#This Row],[account_length]] &lt;= 150, "101-150", "151+")))</f>
        <v>51-100</v>
      </c>
      <c r="Y1992" t="str">
        <f>IF(tbl_Customers[[#This Row],[total_intl_charge]] &lt;= 3, "Low Charges", "High Charges")</f>
        <v>Low Charges</v>
      </c>
      <c r="Z1992" t="str">
        <f>IF(tbl_Customers[[#This Row],[total_eve_calls]]&lt;=80,"Low Calls",
IF(tbl_Customers[[#This Row],[total_eve_calls]]&lt;=120,"Medium Calls","High Calls"))</f>
        <v>Medium Calls</v>
      </c>
      <c r="AA1992" t="str">
        <f>IF(tbl_Customers[[#This Row],[total_eve_charge]]&lt;=15,"Low Charges",
IF(tbl_Customers[[#This Row],[total_eve_charge]]&lt;=20,"Medium Charges","High Charges"))</f>
        <v>Low Charges</v>
      </c>
      <c r="AB19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2" t="str">
        <f>IF(tbl_Customers[[#This Row],[number_vmail_messages]] = 0, "No Usage", IF(tbl_Customers[[#This Row],[number_vmail_messages]] &lt;= 20, "Low Usage", IF(tbl_Customers[[#This Row],[number_vmail_messages]] &lt;= 40, "Medium Usgae", "High Usage")))</f>
        <v>No Usage</v>
      </c>
      <c r="AD1992" t="str">
        <f>IF(tbl_Customers[[#This Row],[total_day_minutes]]&lt;=150,"Low Usage", IF(tbl_Customers[[#This Row],[total_day_minutes]]&lt;=200,"Medium Usage", IF(tbl_Customers[[#This Row],[total_day_minutes]]&lt;=250,"High Usage","Very High Usage")))</f>
        <v>Medium Usage</v>
      </c>
      <c r="AE1992" t="str">
        <f>IF(tbl_Customers[[#This Row],[total_intl_calls]]&lt;=5,"Low Calls", IF(tbl_Customers[[#This Row],[total_intl_calls]]&lt;=10, "Medium Calls", "High Calls"))</f>
        <v>Low Calls</v>
      </c>
      <c r="AF19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2" s="36" t="str">
        <f>IF(tbl_Customers[[#This Row],[Churn_Risk_Score]]&gt;=10,"High Risk", IF(tbl_Customers[[#This Row],[Churn_Risk_Score]]&gt;=5,"Medium Risk","Low Risk"))</f>
        <v>Low Risk</v>
      </c>
    </row>
    <row r="1993" spans="1:33" x14ac:dyDescent="0.35">
      <c r="A1993">
        <v>1992</v>
      </c>
      <c r="B1993" t="s">
        <v>71</v>
      </c>
      <c r="C1993">
        <v>120</v>
      </c>
      <c r="D1993" t="s">
        <v>25</v>
      </c>
      <c r="E1993" t="s">
        <v>23</v>
      </c>
      <c r="F1993" t="s">
        <v>22</v>
      </c>
      <c r="G1993">
        <v>0</v>
      </c>
      <c r="H1993">
        <v>179.9</v>
      </c>
      <c r="I1993">
        <v>72</v>
      </c>
      <c r="J1993">
        <v>30.58</v>
      </c>
      <c r="K1993">
        <v>170</v>
      </c>
      <c r="L1993">
        <v>98</v>
      </c>
      <c r="M1993">
        <v>14.45</v>
      </c>
      <c r="N1993">
        <v>190.6</v>
      </c>
      <c r="O1993">
        <v>89</v>
      </c>
      <c r="P1993">
        <v>8.58</v>
      </c>
      <c r="Q1993">
        <v>13.8</v>
      </c>
      <c r="R1993">
        <v>2</v>
      </c>
      <c r="S1993">
        <v>3.73</v>
      </c>
      <c r="T1993">
        <v>1</v>
      </c>
      <c r="U1993" t="s">
        <v>23</v>
      </c>
      <c r="V1993">
        <f>IF(tbl_Customers[[#This Row],[churn]] = "yes", 1, 0)</f>
        <v>1</v>
      </c>
      <c r="W1993" t="str">
        <f>IF(tbl_Customers[[#This Row],[number_customer_service_calls]] &lt;= 1, "0-1 Calls", IF(tbl_Customers[[#This Row],[number_customer_service_calls]] &lt;= 3, "2-3 Calls", IF(tbl_Customers[[#This Row],[number_customer_service_calls]] &lt;=5, "4-5 Calls", "6+ Calls")))</f>
        <v>0-1 Calls</v>
      </c>
      <c r="X1993" t="str">
        <f>IF(tbl_Customers[[#This Row],[account_length]] &lt;= 50, "0-50", IF(tbl_Customers[[#This Row],[account_length]] &lt;=100, "51-100", IF(tbl_Customers[[#This Row],[account_length]] &lt;= 150, "101-150", "151+")))</f>
        <v>101-150</v>
      </c>
      <c r="Y1993" t="str">
        <f>IF(tbl_Customers[[#This Row],[total_intl_charge]] &lt;= 3, "Low Charges", "High Charges")</f>
        <v>High Charges</v>
      </c>
      <c r="Z1993" t="str">
        <f>IF(tbl_Customers[[#This Row],[total_eve_calls]]&lt;=80,"Low Calls",
IF(tbl_Customers[[#This Row],[total_eve_calls]]&lt;=120,"Medium Calls","High Calls"))</f>
        <v>Medium Calls</v>
      </c>
      <c r="AA1993" t="str">
        <f>IF(tbl_Customers[[#This Row],[total_eve_charge]]&lt;=15,"Low Charges",
IF(tbl_Customers[[#This Row],[total_eve_charge]]&lt;=20,"Medium Charges","High Charges"))</f>
        <v>Low Charges</v>
      </c>
      <c r="AB19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3" t="str">
        <f>IF(tbl_Customers[[#This Row],[number_vmail_messages]] = 0, "No Usage", IF(tbl_Customers[[#This Row],[number_vmail_messages]] &lt;= 20, "Low Usage", IF(tbl_Customers[[#This Row],[number_vmail_messages]] &lt;= 40, "Medium Usgae", "High Usage")))</f>
        <v>No Usage</v>
      </c>
      <c r="AD1993" t="str">
        <f>IF(tbl_Customers[[#This Row],[total_day_minutes]]&lt;=150,"Low Usage", IF(tbl_Customers[[#This Row],[total_day_minutes]]&lt;=200,"Medium Usage", IF(tbl_Customers[[#This Row],[total_day_minutes]]&lt;=250,"High Usage","Very High Usage")))</f>
        <v>Medium Usage</v>
      </c>
      <c r="AE1993" t="str">
        <f>IF(tbl_Customers[[#This Row],[total_intl_calls]]&lt;=5,"Low Calls", IF(tbl_Customers[[#This Row],[total_intl_calls]]&lt;=10, "Medium Calls", "High Calls"))</f>
        <v>Low Calls</v>
      </c>
      <c r="AF19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993" s="36" t="str">
        <f>IF(tbl_Customers[[#This Row],[Churn_Risk_Score]]&gt;=10,"High Risk", IF(tbl_Customers[[#This Row],[Churn_Risk_Score]]&gt;=5,"Medium Risk","Low Risk"))</f>
        <v>Medium Risk</v>
      </c>
    </row>
    <row r="1994" spans="1:33" x14ac:dyDescent="0.35">
      <c r="A1994">
        <v>1993</v>
      </c>
      <c r="B1994" t="s">
        <v>56</v>
      </c>
      <c r="C1994">
        <v>95</v>
      </c>
      <c r="D1994" t="s">
        <v>21</v>
      </c>
      <c r="E1994" t="s">
        <v>22</v>
      </c>
      <c r="F1994" t="s">
        <v>22</v>
      </c>
      <c r="G1994">
        <v>0</v>
      </c>
      <c r="H1994">
        <v>183.4</v>
      </c>
      <c r="I1994">
        <v>98</v>
      </c>
      <c r="J1994">
        <v>31.18</v>
      </c>
      <c r="K1994">
        <v>281.3</v>
      </c>
      <c r="L1994">
        <v>95</v>
      </c>
      <c r="M1994">
        <v>23.91</v>
      </c>
      <c r="N1994">
        <v>105.2</v>
      </c>
      <c r="O1994">
        <v>113</v>
      </c>
      <c r="P1994">
        <v>4.7300000000000004</v>
      </c>
      <c r="Q1994">
        <v>8.1999999999999993</v>
      </c>
      <c r="R1994">
        <v>8</v>
      </c>
      <c r="S1994">
        <v>2.21</v>
      </c>
      <c r="T1994">
        <v>1</v>
      </c>
      <c r="U1994" t="s">
        <v>22</v>
      </c>
      <c r="V1994">
        <f>IF(tbl_Customers[[#This Row],[churn]] = "yes", 1, 0)</f>
        <v>0</v>
      </c>
      <c r="W1994" t="str">
        <f>IF(tbl_Customers[[#This Row],[number_customer_service_calls]] &lt;= 1, "0-1 Calls", IF(tbl_Customers[[#This Row],[number_customer_service_calls]] &lt;= 3, "2-3 Calls", IF(tbl_Customers[[#This Row],[number_customer_service_calls]] &lt;=5, "4-5 Calls", "6+ Calls")))</f>
        <v>0-1 Calls</v>
      </c>
      <c r="X1994" t="str">
        <f>IF(tbl_Customers[[#This Row],[account_length]] &lt;= 50, "0-50", IF(tbl_Customers[[#This Row],[account_length]] &lt;=100, "51-100", IF(tbl_Customers[[#This Row],[account_length]] &lt;= 150, "101-150", "151+")))</f>
        <v>51-100</v>
      </c>
      <c r="Y1994" t="str">
        <f>IF(tbl_Customers[[#This Row],[total_intl_charge]] &lt;= 3, "Low Charges", "High Charges")</f>
        <v>Low Charges</v>
      </c>
      <c r="Z1994" t="str">
        <f>IF(tbl_Customers[[#This Row],[total_eve_calls]]&lt;=80,"Low Calls",
IF(tbl_Customers[[#This Row],[total_eve_calls]]&lt;=120,"Medium Calls","High Calls"))</f>
        <v>Medium Calls</v>
      </c>
      <c r="AA1994" t="str">
        <f>IF(tbl_Customers[[#This Row],[total_eve_charge]]&lt;=15,"Low Charges",
IF(tbl_Customers[[#This Row],[total_eve_charge]]&lt;=20,"Medium Charges","High Charges"))</f>
        <v>High Charges</v>
      </c>
      <c r="AB19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94" t="str">
        <f>IF(tbl_Customers[[#This Row],[number_vmail_messages]] = 0, "No Usage", IF(tbl_Customers[[#This Row],[number_vmail_messages]] &lt;= 20, "Low Usage", IF(tbl_Customers[[#This Row],[number_vmail_messages]] &lt;= 40, "Medium Usgae", "High Usage")))</f>
        <v>No Usage</v>
      </c>
      <c r="AD1994" t="str">
        <f>IF(tbl_Customers[[#This Row],[total_day_minutes]]&lt;=150,"Low Usage", IF(tbl_Customers[[#This Row],[total_day_minutes]]&lt;=200,"Medium Usage", IF(tbl_Customers[[#This Row],[total_day_minutes]]&lt;=250,"High Usage","Very High Usage")))</f>
        <v>Medium Usage</v>
      </c>
      <c r="AE1994" t="str">
        <f>IF(tbl_Customers[[#This Row],[total_intl_calls]]&lt;=5,"Low Calls", IF(tbl_Customers[[#This Row],[total_intl_calls]]&lt;=10, "Medium Calls", "High Calls"))</f>
        <v>Medium Calls</v>
      </c>
      <c r="AF19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4" s="36" t="str">
        <f>IF(tbl_Customers[[#This Row],[Churn_Risk_Score]]&gt;=10,"High Risk", IF(tbl_Customers[[#This Row],[Churn_Risk_Score]]&gt;=5,"Medium Risk","Low Risk"))</f>
        <v>Low Risk</v>
      </c>
    </row>
    <row r="1995" spans="1:33" x14ac:dyDescent="0.35">
      <c r="A1995">
        <v>1994</v>
      </c>
      <c r="B1995" t="s">
        <v>40</v>
      </c>
      <c r="C1995">
        <v>98</v>
      </c>
      <c r="D1995" t="s">
        <v>25</v>
      </c>
      <c r="E1995" t="s">
        <v>22</v>
      </c>
      <c r="F1995" t="s">
        <v>22</v>
      </c>
      <c r="G1995">
        <v>0</v>
      </c>
      <c r="H1995">
        <v>288.10000000000002</v>
      </c>
      <c r="I1995">
        <v>101</v>
      </c>
      <c r="J1995">
        <v>48.98</v>
      </c>
      <c r="K1995">
        <v>137.9</v>
      </c>
      <c r="L1995">
        <v>93</v>
      </c>
      <c r="M1995">
        <v>11.72</v>
      </c>
      <c r="N1995">
        <v>206.5</v>
      </c>
      <c r="O1995">
        <v>88</v>
      </c>
      <c r="P1995">
        <v>9.2899999999999991</v>
      </c>
      <c r="Q1995">
        <v>0</v>
      </c>
      <c r="R1995">
        <v>0</v>
      </c>
      <c r="S1995">
        <v>0</v>
      </c>
      <c r="T1995">
        <v>0</v>
      </c>
      <c r="U1995" t="s">
        <v>22</v>
      </c>
      <c r="V1995">
        <f>IF(tbl_Customers[[#This Row],[churn]] = "yes", 1, 0)</f>
        <v>0</v>
      </c>
      <c r="W1995" t="str">
        <f>IF(tbl_Customers[[#This Row],[number_customer_service_calls]] &lt;= 1, "0-1 Calls", IF(tbl_Customers[[#This Row],[number_customer_service_calls]] &lt;= 3, "2-3 Calls", IF(tbl_Customers[[#This Row],[number_customer_service_calls]] &lt;=5, "4-5 Calls", "6+ Calls")))</f>
        <v>0-1 Calls</v>
      </c>
      <c r="X1995" t="str">
        <f>IF(tbl_Customers[[#This Row],[account_length]] &lt;= 50, "0-50", IF(tbl_Customers[[#This Row],[account_length]] &lt;=100, "51-100", IF(tbl_Customers[[#This Row],[account_length]] &lt;= 150, "101-150", "151+")))</f>
        <v>51-100</v>
      </c>
      <c r="Y1995" t="str">
        <f>IF(tbl_Customers[[#This Row],[total_intl_charge]] &lt;= 3, "Low Charges", "High Charges")</f>
        <v>Low Charges</v>
      </c>
      <c r="Z1995" t="str">
        <f>IF(tbl_Customers[[#This Row],[total_eve_calls]]&lt;=80,"Low Calls",
IF(tbl_Customers[[#This Row],[total_eve_calls]]&lt;=120,"Medium Calls","High Calls"))</f>
        <v>Medium Calls</v>
      </c>
      <c r="AA1995" t="str">
        <f>IF(tbl_Customers[[#This Row],[total_eve_charge]]&lt;=15,"Low Charges",
IF(tbl_Customers[[#This Row],[total_eve_charge]]&lt;=20,"Medium Charges","High Charges"))</f>
        <v>Low Charges</v>
      </c>
      <c r="AB19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95" t="str">
        <f>IF(tbl_Customers[[#This Row],[number_vmail_messages]] = 0, "No Usage", IF(tbl_Customers[[#This Row],[number_vmail_messages]] &lt;= 20, "Low Usage", IF(tbl_Customers[[#This Row],[number_vmail_messages]] &lt;= 40, "Medium Usgae", "High Usage")))</f>
        <v>No Usage</v>
      </c>
      <c r="AD1995" t="str">
        <f>IF(tbl_Customers[[#This Row],[total_day_minutes]]&lt;=150,"Low Usage", IF(tbl_Customers[[#This Row],[total_day_minutes]]&lt;=200,"Medium Usage", IF(tbl_Customers[[#This Row],[total_day_minutes]]&lt;=250,"High Usage","Very High Usage")))</f>
        <v>Very High Usage</v>
      </c>
      <c r="AE1995" t="str">
        <f>IF(tbl_Customers[[#This Row],[total_intl_calls]]&lt;=5,"Low Calls", IF(tbl_Customers[[#This Row],[total_intl_calls]]&lt;=10, "Medium Calls", "High Calls"))</f>
        <v>Low Calls</v>
      </c>
      <c r="AF19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95" s="36" t="str">
        <f>IF(tbl_Customers[[#This Row],[Churn_Risk_Score]]&gt;=10,"High Risk", IF(tbl_Customers[[#This Row],[Churn_Risk_Score]]&gt;=5,"Medium Risk","Low Risk"))</f>
        <v>Medium Risk</v>
      </c>
    </row>
    <row r="1996" spans="1:33" x14ac:dyDescent="0.35">
      <c r="A1996">
        <v>1995</v>
      </c>
      <c r="B1996" t="s">
        <v>30</v>
      </c>
      <c r="C1996">
        <v>114</v>
      </c>
      <c r="D1996" t="s">
        <v>21</v>
      </c>
      <c r="E1996" t="s">
        <v>22</v>
      </c>
      <c r="F1996" t="s">
        <v>22</v>
      </c>
      <c r="G1996">
        <v>0</v>
      </c>
      <c r="H1996">
        <v>169.2</v>
      </c>
      <c r="I1996">
        <v>96</v>
      </c>
      <c r="J1996">
        <v>28.76</v>
      </c>
      <c r="K1996">
        <v>149.9</v>
      </c>
      <c r="L1996">
        <v>83</v>
      </c>
      <c r="M1996">
        <v>12.74</v>
      </c>
      <c r="N1996">
        <v>196.9</v>
      </c>
      <c r="O1996">
        <v>119</v>
      </c>
      <c r="P1996">
        <v>8.86</v>
      </c>
      <c r="Q1996">
        <v>4.5999999999999996</v>
      </c>
      <c r="R1996">
        <v>4</v>
      </c>
      <c r="S1996">
        <v>1.24</v>
      </c>
      <c r="T1996">
        <v>2</v>
      </c>
      <c r="U1996" t="s">
        <v>22</v>
      </c>
      <c r="V1996">
        <f>IF(tbl_Customers[[#This Row],[churn]] = "yes", 1, 0)</f>
        <v>0</v>
      </c>
      <c r="W1996" t="str">
        <f>IF(tbl_Customers[[#This Row],[number_customer_service_calls]] &lt;= 1, "0-1 Calls", IF(tbl_Customers[[#This Row],[number_customer_service_calls]] &lt;= 3, "2-3 Calls", IF(tbl_Customers[[#This Row],[number_customer_service_calls]] &lt;=5, "4-5 Calls", "6+ Calls")))</f>
        <v>2-3 Calls</v>
      </c>
      <c r="X1996" t="str">
        <f>IF(tbl_Customers[[#This Row],[account_length]] &lt;= 50, "0-50", IF(tbl_Customers[[#This Row],[account_length]] &lt;=100, "51-100", IF(tbl_Customers[[#This Row],[account_length]] &lt;= 150, "101-150", "151+")))</f>
        <v>101-150</v>
      </c>
      <c r="Y1996" t="str">
        <f>IF(tbl_Customers[[#This Row],[total_intl_charge]] &lt;= 3, "Low Charges", "High Charges")</f>
        <v>Low Charges</v>
      </c>
      <c r="Z1996" t="str">
        <f>IF(tbl_Customers[[#This Row],[total_eve_calls]]&lt;=80,"Low Calls",
IF(tbl_Customers[[#This Row],[total_eve_calls]]&lt;=120,"Medium Calls","High Calls"))</f>
        <v>Medium Calls</v>
      </c>
      <c r="AA1996" t="str">
        <f>IF(tbl_Customers[[#This Row],[total_eve_charge]]&lt;=15,"Low Charges",
IF(tbl_Customers[[#This Row],[total_eve_charge]]&lt;=20,"Medium Charges","High Charges"))</f>
        <v>Low Charges</v>
      </c>
      <c r="AB19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96" t="str">
        <f>IF(tbl_Customers[[#This Row],[number_vmail_messages]] = 0, "No Usage", IF(tbl_Customers[[#This Row],[number_vmail_messages]] &lt;= 20, "Low Usage", IF(tbl_Customers[[#This Row],[number_vmail_messages]] &lt;= 40, "Medium Usgae", "High Usage")))</f>
        <v>No Usage</v>
      </c>
      <c r="AD1996" t="str">
        <f>IF(tbl_Customers[[#This Row],[total_day_minutes]]&lt;=150,"Low Usage", IF(tbl_Customers[[#This Row],[total_day_minutes]]&lt;=200,"Medium Usage", IF(tbl_Customers[[#This Row],[total_day_minutes]]&lt;=250,"High Usage","Very High Usage")))</f>
        <v>Medium Usage</v>
      </c>
      <c r="AE1996" t="str">
        <f>IF(tbl_Customers[[#This Row],[total_intl_calls]]&lt;=5,"Low Calls", IF(tbl_Customers[[#This Row],[total_intl_calls]]&lt;=10, "Medium Calls", "High Calls"))</f>
        <v>Low Calls</v>
      </c>
      <c r="AF19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6" s="36" t="str">
        <f>IF(tbl_Customers[[#This Row],[Churn_Risk_Score]]&gt;=10,"High Risk", IF(tbl_Customers[[#This Row],[Churn_Risk_Score]]&gt;=5,"Medium Risk","Low Risk"))</f>
        <v>Low Risk</v>
      </c>
    </row>
    <row r="1997" spans="1:33" x14ac:dyDescent="0.35">
      <c r="A1997">
        <v>1996</v>
      </c>
      <c r="B1997" t="s">
        <v>72</v>
      </c>
      <c r="C1997">
        <v>68</v>
      </c>
      <c r="D1997" t="s">
        <v>21</v>
      </c>
      <c r="E1997" t="s">
        <v>23</v>
      </c>
      <c r="F1997" t="s">
        <v>23</v>
      </c>
      <c r="G1997">
        <v>29</v>
      </c>
      <c r="H1997">
        <v>195.5</v>
      </c>
      <c r="I1997">
        <v>113</v>
      </c>
      <c r="J1997">
        <v>33.24</v>
      </c>
      <c r="K1997">
        <v>171.6</v>
      </c>
      <c r="L1997">
        <v>96</v>
      </c>
      <c r="M1997">
        <v>14.59</v>
      </c>
      <c r="N1997">
        <v>204</v>
      </c>
      <c r="O1997">
        <v>85</v>
      </c>
      <c r="P1997">
        <v>9.18</v>
      </c>
      <c r="Q1997">
        <v>13.5</v>
      </c>
      <c r="R1997">
        <v>9</v>
      </c>
      <c r="S1997">
        <v>3.65</v>
      </c>
      <c r="T1997">
        <v>1</v>
      </c>
      <c r="U1997" t="s">
        <v>23</v>
      </c>
      <c r="V1997">
        <f>IF(tbl_Customers[[#This Row],[churn]] = "yes", 1, 0)</f>
        <v>1</v>
      </c>
      <c r="W1997" t="str">
        <f>IF(tbl_Customers[[#This Row],[number_customer_service_calls]] &lt;= 1, "0-1 Calls", IF(tbl_Customers[[#This Row],[number_customer_service_calls]] &lt;= 3, "2-3 Calls", IF(tbl_Customers[[#This Row],[number_customer_service_calls]] &lt;=5, "4-5 Calls", "6+ Calls")))</f>
        <v>0-1 Calls</v>
      </c>
      <c r="X1997" t="str">
        <f>IF(tbl_Customers[[#This Row],[account_length]] &lt;= 50, "0-50", IF(tbl_Customers[[#This Row],[account_length]] &lt;=100, "51-100", IF(tbl_Customers[[#This Row],[account_length]] &lt;= 150, "101-150", "151+")))</f>
        <v>51-100</v>
      </c>
      <c r="Y1997" t="str">
        <f>IF(tbl_Customers[[#This Row],[total_intl_charge]] &lt;= 3, "Low Charges", "High Charges")</f>
        <v>High Charges</v>
      </c>
      <c r="Z1997" t="str">
        <f>IF(tbl_Customers[[#This Row],[total_eve_calls]]&lt;=80,"Low Calls",
IF(tbl_Customers[[#This Row],[total_eve_calls]]&lt;=120,"Medium Calls","High Calls"))</f>
        <v>Medium Calls</v>
      </c>
      <c r="AA1997" t="str">
        <f>IF(tbl_Customers[[#This Row],[total_eve_charge]]&lt;=15,"Low Charges",
IF(tbl_Customers[[#This Row],[total_eve_charge]]&lt;=20,"Medium Charges","High Charges"))</f>
        <v>Low Charges</v>
      </c>
      <c r="AB19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7" t="str">
        <f>IF(tbl_Customers[[#This Row],[number_vmail_messages]] = 0, "No Usage", IF(tbl_Customers[[#This Row],[number_vmail_messages]] &lt;= 20, "Low Usage", IF(tbl_Customers[[#This Row],[number_vmail_messages]] &lt;= 40, "Medium Usgae", "High Usage")))</f>
        <v>Medium Usgae</v>
      </c>
      <c r="AD1997" t="str">
        <f>IF(tbl_Customers[[#This Row],[total_day_minutes]]&lt;=150,"Low Usage", IF(tbl_Customers[[#This Row],[total_day_minutes]]&lt;=200,"Medium Usage", IF(tbl_Customers[[#This Row],[total_day_minutes]]&lt;=250,"High Usage","Very High Usage")))</f>
        <v>Medium Usage</v>
      </c>
      <c r="AE1997" t="str">
        <f>IF(tbl_Customers[[#This Row],[total_intl_calls]]&lt;=5,"Low Calls", IF(tbl_Customers[[#This Row],[total_intl_calls]]&lt;=10, "Medium Calls", "High Calls"))</f>
        <v>Medium Calls</v>
      </c>
      <c r="AF19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997" s="36" t="str">
        <f>IF(tbl_Customers[[#This Row],[Churn_Risk_Score]]&gt;=10,"High Risk", IF(tbl_Customers[[#This Row],[Churn_Risk_Score]]&gt;=5,"Medium Risk","Low Risk"))</f>
        <v>Medium Risk</v>
      </c>
    </row>
    <row r="1998" spans="1:33" x14ac:dyDescent="0.35">
      <c r="A1998">
        <v>1997</v>
      </c>
      <c r="B1998" t="s">
        <v>68</v>
      </c>
      <c r="C1998">
        <v>149</v>
      </c>
      <c r="D1998" t="s">
        <v>21</v>
      </c>
      <c r="E1998" t="s">
        <v>22</v>
      </c>
      <c r="F1998" t="s">
        <v>23</v>
      </c>
      <c r="G1998">
        <v>20</v>
      </c>
      <c r="H1998">
        <v>264.39999999999998</v>
      </c>
      <c r="I1998">
        <v>102</v>
      </c>
      <c r="J1998">
        <v>44.95</v>
      </c>
      <c r="K1998">
        <v>219.6</v>
      </c>
      <c r="L1998">
        <v>123</v>
      </c>
      <c r="M1998">
        <v>18.670000000000002</v>
      </c>
      <c r="N1998">
        <v>200.4</v>
      </c>
      <c r="O1998">
        <v>89</v>
      </c>
      <c r="P1998">
        <v>9.02</v>
      </c>
      <c r="Q1998">
        <v>11.3</v>
      </c>
      <c r="R1998">
        <v>3</v>
      </c>
      <c r="S1998">
        <v>3.05</v>
      </c>
      <c r="T1998">
        <v>2</v>
      </c>
      <c r="U1998" t="s">
        <v>22</v>
      </c>
      <c r="V1998">
        <f>IF(tbl_Customers[[#This Row],[churn]] = "yes", 1, 0)</f>
        <v>0</v>
      </c>
      <c r="W1998" t="str">
        <f>IF(tbl_Customers[[#This Row],[number_customer_service_calls]] &lt;= 1, "0-1 Calls", IF(tbl_Customers[[#This Row],[number_customer_service_calls]] &lt;= 3, "2-3 Calls", IF(tbl_Customers[[#This Row],[number_customer_service_calls]] &lt;=5, "4-5 Calls", "6+ Calls")))</f>
        <v>2-3 Calls</v>
      </c>
      <c r="X1998" t="str">
        <f>IF(tbl_Customers[[#This Row],[account_length]] &lt;= 50, "0-50", IF(tbl_Customers[[#This Row],[account_length]] &lt;=100, "51-100", IF(tbl_Customers[[#This Row],[account_length]] &lt;= 150, "101-150", "151+")))</f>
        <v>101-150</v>
      </c>
      <c r="Y1998" t="str">
        <f>IF(tbl_Customers[[#This Row],[total_intl_charge]] &lt;= 3, "Low Charges", "High Charges")</f>
        <v>High Charges</v>
      </c>
      <c r="Z1998" t="str">
        <f>IF(tbl_Customers[[#This Row],[total_eve_calls]]&lt;=80,"Low Calls",
IF(tbl_Customers[[#This Row],[total_eve_calls]]&lt;=120,"Medium Calls","High Calls"))</f>
        <v>High Calls</v>
      </c>
      <c r="AA1998" t="str">
        <f>IF(tbl_Customers[[#This Row],[total_eve_charge]]&lt;=15,"Low Charges",
IF(tbl_Customers[[#This Row],[total_eve_charge]]&lt;=20,"Medium Charges","High Charges"))</f>
        <v>Medium Charges</v>
      </c>
      <c r="AB19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98" t="str">
        <f>IF(tbl_Customers[[#This Row],[number_vmail_messages]] = 0, "No Usage", IF(tbl_Customers[[#This Row],[number_vmail_messages]] &lt;= 20, "Low Usage", IF(tbl_Customers[[#This Row],[number_vmail_messages]] &lt;= 40, "Medium Usgae", "High Usage")))</f>
        <v>Low Usage</v>
      </c>
      <c r="AD1998" t="str">
        <f>IF(tbl_Customers[[#This Row],[total_day_minutes]]&lt;=150,"Low Usage", IF(tbl_Customers[[#This Row],[total_day_minutes]]&lt;=200,"Medium Usage", IF(tbl_Customers[[#This Row],[total_day_minutes]]&lt;=250,"High Usage","Very High Usage")))</f>
        <v>Very High Usage</v>
      </c>
      <c r="AE1998" t="str">
        <f>IF(tbl_Customers[[#This Row],[total_intl_calls]]&lt;=5,"Low Calls", IF(tbl_Customers[[#This Row],[total_intl_calls]]&lt;=10, "Medium Calls", "High Calls"))</f>
        <v>Low Calls</v>
      </c>
      <c r="AF19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998" s="36" t="str">
        <f>IF(tbl_Customers[[#This Row],[Churn_Risk_Score]]&gt;=10,"High Risk", IF(tbl_Customers[[#This Row],[Churn_Risk_Score]]&gt;=5,"Medium Risk","Low Risk"))</f>
        <v>Medium Risk</v>
      </c>
    </row>
    <row r="1999" spans="1:33" x14ac:dyDescent="0.35">
      <c r="A1999">
        <v>1998</v>
      </c>
      <c r="B1999" t="s">
        <v>73</v>
      </c>
      <c r="C1999">
        <v>176</v>
      </c>
      <c r="D1999" t="s">
        <v>21</v>
      </c>
      <c r="E1999" t="s">
        <v>22</v>
      </c>
      <c r="F1999" t="s">
        <v>22</v>
      </c>
      <c r="G1999">
        <v>0</v>
      </c>
      <c r="H1999">
        <v>169.5</v>
      </c>
      <c r="I1999">
        <v>151</v>
      </c>
      <c r="J1999">
        <v>28.82</v>
      </c>
      <c r="K1999">
        <v>112.9</v>
      </c>
      <c r="L1999">
        <v>84</v>
      </c>
      <c r="M1999">
        <v>9.6</v>
      </c>
      <c r="N1999">
        <v>56.6</v>
      </c>
      <c r="O1999">
        <v>99</v>
      </c>
      <c r="P1999">
        <v>2.5499999999999998</v>
      </c>
      <c r="Q1999">
        <v>8.6999999999999993</v>
      </c>
      <c r="R1999">
        <v>4</v>
      </c>
      <c r="S1999">
        <v>2.35</v>
      </c>
      <c r="T1999">
        <v>0</v>
      </c>
      <c r="U1999" t="s">
        <v>22</v>
      </c>
      <c r="V1999">
        <f>IF(tbl_Customers[[#This Row],[churn]] = "yes", 1, 0)</f>
        <v>0</v>
      </c>
      <c r="W1999" t="str">
        <f>IF(tbl_Customers[[#This Row],[number_customer_service_calls]] &lt;= 1, "0-1 Calls", IF(tbl_Customers[[#This Row],[number_customer_service_calls]] &lt;= 3, "2-3 Calls", IF(tbl_Customers[[#This Row],[number_customer_service_calls]] &lt;=5, "4-5 Calls", "6+ Calls")))</f>
        <v>0-1 Calls</v>
      </c>
      <c r="X1999" t="str">
        <f>IF(tbl_Customers[[#This Row],[account_length]] &lt;= 50, "0-50", IF(tbl_Customers[[#This Row],[account_length]] &lt;=100, "51-100", IF(tbl_Customers[[#This Row],[account_length]] &lt;= 150, "101-150", "151+")))</f>
        <v>151+</v>
      </c>
      <c r="Y1999" t="str">
        <f>IF(tbl_Customers[[#This Row],[total_intl_charge]] &lt;= 3, "Low Charges", "High Charges")</f>
        <v>Low Charges</v>
      </c>
      <c r="Z1999" t="str">
        <f>IF(tbl_Customers[[#This Row],[total_eve_calls]]&lt;=80,"Low Calls",
IF(tbl_Customers[[#This Row],[total_eve_calls]]&lt;=120,"Medium Calls","High Calls"))</f>
        <v>Medium Calls</v>
      </c>
      <c r="AA1999" t="str">
        <f>IF(tbl_Customers[[#This Row],[total_eve_charge]]&lt;=15,"Low Charges",
IF(tbl_Customers[[#This Row],[total_eve_charge]]&lt;=20,"Medium Charges","High Charges"))</f>
        <v>Low Charges</v>
      </c>
      <c r="AB19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99" t="str">
        <f>IF(tbl_Customers[[#This Row],[number_vmail_messages]] = 0, "No Usage", IF(tbl_Customers[[#This Row],[number_vmail_messages]] &lt;= 20, "Low Usage", IF(tbl_Customers[[#This Row],[number_vmail_messages]] &lt;= 40, "Medium Usgae", "High Usage")))</f>
        <v>No Usage</v>
      </c>
      <c r="AD1999" t="str">
        <f>IF(tbl_Customers[[#This Row],[total_day_minutes]]&lt;=150,"Low Usage", IF(tbl_Customers[[#This Row],[total_day_minutes]]&lt;=200,"Medium Usage", IF(tbl_Customers[[#This Row],[total_day_minutes]]&lt;=250,"High Usage","Very High Usage")))</f>
        <v>Medium Usage</v>
      </c>
      <c r="AE1999" t="str">
        <f>IF(tbl_Customers[[#This Row],[total_intl_calls]]&lt;=5,"Low Calls", IF(tbl_Customers[[#This Row],[total_intl_calls]]&lt;=10, "Medium Calls", "High Calls"))</f>
        <v>Low Calls</v>
      </c>
      <c r="AF19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9" s="36" t="str">
        <f>IF(tbl_Customers[[#This Row],[Churn_Risk_Score]]&gt;=10,"High Risk", IF(tbl_Customers[[#This Row],[Churn_Risk_Score]]&gt;=5,"Medium Risk","Low Risk"))</f>
        <v>Low Risk</v>
      </c>
    </row>
    <row r="2000" spans="1:33" x14ac:dyDescent="0.35">
      <c r="A2000">
        <v>1999</v>
      </c>
      <c r="B2000" t="s">
        <v>39</v>
      </c>
      <c r="C2000">
        <v>152</v>
      </c>
      <c r="D2000" t="s">
        <v>21</v>
      </c>
      <c r="E2000" t="s">
        <v>22</v>
      </c>
      <c r="F2000" t="s">
        <v>22</v>
      </c>
      <c r="G2000">
        <v>0</v>
      </c>
      <c r="H2000">
        <v>141.5</v>
      </c>
      <c r="I2000">
        <v>102</v>
      </c>
      <c r="J2000">
        <v>24.06</v>
      </c>
      <c r="K2000">
        <v>263</v>
      </c>
      <c r="L2000">
        <v>94</v>
      </c>
      <c r="M2000">
        <v>22.36</v>
      </c>
      <c r="N2000">
        <v>207.1</v>
      </c>
      <c r="O2000">
        <v>113</v>
      </c>
      <c r="P2000">
        <v>9.32</v>
      </c>
      <c r="Q2000">
        <v>3.4</v>
      </c>
      <c r="R2000">
        <v>4</v>
      </c>
      <c r="S2000">
        <v>0.92</v>
      </c>
      <c r="T2000">
        <v>2</v>
      </c>
      <c r="U2000" t="s">
        <v>22</v>
      </c>
      <c r="V2000">
        <f>IF(tbl_Customers[[#This Row],[churn]] = "yes", 1, 0)</f>
        <v>0</v>
      </c>
      <c r="W2000" t="str">
        <f>IF(tbl_Customers[[#This Row],[number_customer_service_calls]] &lt;= 1, "0-1 Calls", IF(tbl_Customers[[#This Row],[number_customer_service_calls]] &lt;= 3, "2-3 Calls", IF(tbl_Customers[[#This Row],[number_customer_service_calls]] &lt;=5, "4-5 Calls", "6+ Calls")))</f>
        <v>2-3 Calls</v>
      </c>
      <c r="X2000" t="str">
        <f>IF(tbl_Customers[[#This Row],[account_length]] &lt;= 50, "0-50", IF(tbl_Customers[[#This Row],[account_length]] &lt;=100, "51-100", IF(tbl_Customers[[#This Row],[account_length]] &lt;= 150, "101-150", "151+")))</f>
        <v>151+</v>
      </c>
      <c r="Y2000" t="str">
        <f>IF(tbl_Customers[[#This Row],[total_intl_charge]] &lt;= 3, "Low Charges", "High Charges")</f>
        <v>Low Charges</v>
      </c>
      <c r="Z2000" t="str">
        <f>IF(tbl_Customers[[#This Row],[total_eve_calls]]&lt;=80,"Low Calls",
IF(tbl_Customers[[#This Row],[total_eve_calls]]&lt;=120,"Medium Calls","High Calls"))</f>
        <v>Medium Calls</v>
      </c>
      <c r="AA2000" t="str">
        <f>IF(tbl_Customers[[#This Row],[total_eve_charge]]&lt;=15,"Low Charges",
IF(tbl_Customers[[#This Row],[total_eve_charge]]&lt;=20,"Medium Charges","High Charges"))</f>
        <v>High Charges</v>
      </c>
      <c r="AB20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00" t="str">
        <f>IF(tbl_Customers[[#This Row],[number_vmail_messages]] = 0, "No Usage", IF(tbl_Customers[[#This Row],[number_vmail_messages]] &lt;= 20, "Low Usage", IF(tbl_Customers[[#This Row],[number_vmail_messages]] &lt;= 40, "Medium Usgae", "High Usage")))</f>
        <v>No Usage</v>
      </c>
      <c r="AD2000" t="str">
        <f>IF(tbl_Customers[[#This Row],[total_day_minutes]]&lt;=150,"Low Usage", IF(tbl_Customers[[#This Row],[total_day_minutes]]&lt;=200,"Medium Usage", IF(tbl_Customers[[#This Row],[total_day_minutes]]&lt;=250,"High Usage","Very High Usage")))</f>
        <v>Low Usage</v>
      </c>
      <c r="AE2000" t="str">
        <f>IF(tbl_Customers[[#This Row],[total_intl_calls]]&lt;=5,"Low Calls", IF(tbl_Customers[[#This Row],[total_intl_calls]]&lt;=10, "Medium Calls", "High Calls"))</f>
        <v>Low Calls</v>
      </c>
      <c r="AF20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00" s="36" t="str">
        <f>IF(tbl_Customers[[#This Row],[Churn_Risk_Score]]&gt;=10,"High Risk", IF(tbl_Customers[[#This Row],[Churn_Risk_Score]]&gt;=5,"Medium Risk","Low Risk"))</f>
        <v>Low Risk</v>
      </c>
    </row>
    <row r="2001" spans="1:33" x14ac:dyDescent="0.35">
      <c r="A2001">
        <v>2000</v>
      </c>
      <c r="B2001" t="s">
        <v>38</v>
      </c>
      <c r="C2001">
        <v>118</v>
      </c>
      <c r="D2001" t="s">
        <v>25</v>
      </c>
      <c r="E2001" t="s">
        <v>22</v>
      </c>
      <c r="F2001" t="s">
        <v>22</v>
      </c>
      <c r="G2001">
        <v>0</v>
      </c>
      <c r="H2001">
        <v>154.80000000000001</v>
      </c>
      <c r="I2001">
        <v>71</v>
      </c>
      <c r="J2001">
        <v>26.32</v>
      </c>
      <c r="K2001">
        <v>244</v>
      </c>
      <c r="L2001">
        <v>73</v>
      </c>
      <c r="M2001">
        <v>20.74</v>
      </c>
      <c r="N2001">
        <v>159.6</v>
      </c>
      <c r="O2001">
        <v>81</v>
      </c>
      <c r="P2001">
        <v>7.18</v>
      </c>
      <c r="Q2001">
        <v>12.8</v>
      </c>
      <c r="R2001">
        <v>4</v>
      </c>
      <c r="S2001">
        <v>3.46</v>
      </c>
      <c r="T2001">
        <v>0</v>
      </c>
      <c r="U2001" t="s">
        <v>22</v>
      </c>
      <c r="V2001">
        <f>IF(tbl_Customers[[#This Row],[churn]] = "yes", 1, 0)</f>
        <v>0</v>
      </c>
      <c r="W2001" t="str">
        <f>IF(tbl_Customers[[#This Row],[number_customer_service_calls]] &lt;= 1, "0-1 Calls", IF(tbl_Customers[[#This Row],[number_customer_service_calls]] &lt;= 3, "2-3 Calls", IF(tbl_Customers[[#This Row],[number_customer_service_calls]] &lt;=5, "4-5 Calls", "6+ Calls")))</f>
        <v>0-1 Calls</v>
      </c>
      <c r="X2001" t="str">
        <f>IF(tbl_Customers[[#This Row],[account_length]] &lt;= 50, "0-50", IF(tbl_Customers[[#This Row],[account_length]] &lt;=100, "51-100", IF(tbl_Customers[[#This Row],[account_length]] &lt;= 150, "101-150", "151+")))</f>
        <v>101-150</v>
      </c>
      <c r="Y2001" t="str">
        <f>IF(tbl_Customers[[#This Row],[total_intl_charge]] &lt;= 3, "Low Charges", "High Charges")</f>
        <v>High Charges</v>
      </c>
      <c r="Z2001" t="str">
        <f>IF(tbl_Customers[[#This Row],[total_eve_calls]]&lt;=80,"Low Calls",
IF(tbl_Customers[[#This Row],[total_eve_calls]]&lt;=120,"Medium Calls","High Calls"))</f>
        <v>Low Calls</v>
      </c>
      <c r="AA2001" t="str">
        <f>IF(tbl_Customers[[#This Row],[total_eve_charge]]&lt;=15,"Low Charges",
IF(tbl_Customers[[#This Row],[total_eve_charge]]&lt;=20,"Medium Charges","High Charges"))</f>
        <v>High Charges</v>
      </c>
      <c r="AB20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1" t="str">
        <f>IF(tbl_Customers[[#This Row],[number_vmail_messages]] = 0, "No Usage", IF(tbl_Customers[[#This Row],[number_vmail_messages]] &lt;= 20, "Low Usage", IF(tbl_Customers[[#This Row],[number_vmail_messages]] &lt;= 40, "Medium Usgae", "High Usage")))</f>
        <v>No Usage</v>
      </c>
      <c r="AD2001" t="str">
        <f>IF(tbl_Customers[[#This Row],[total_day_minutes]]&lt;=150,"Low Usage", IF(tbl_Customers[[#This Row],[total_day_minutes]]&lt;=200,"Medium Usage", IF(tbl_Customers[[#This Row],[total_day_minutes]]&lt;=250,"High Usage","Very High Usage")))</f>
        <v>Medium Usage</v>
      </c>
      <c r="AE2001" t="str">
        <f>IF(tbl_Customers[[#This Row],[total_intl_calls]]&lt;=5,"Low Calls", IF(tbl_Customers[[#This Row],[total_intl_calls]]&lt;=10, "Medium Calls", "High Calls"))</f>
        <v>Low Calls</v>
      </c>
      <c r="AF20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01" s="36" t="str">
        <f>IF(tbl_Customers[[#This Row],[Churn_Risk_Score]]&gt;=10,"High Risk", IF(tbl_Customers[[#This Row],[Churn_Risk_Score]]&gt;=5,"Medium Risk","Low Risk"))</f>
        <v>Low Risk</v>
      </c>
    </row>
    <row r="2002" spans="1:33" x14ac:dyDescent="0.35">
      <c r="A2002">
        <v>2001</v>
      </c>
      <c r="B2002" t="s">
        <v>35</v>
      </c>
      <c r="C2002">
        <v>102</v>
      </c>
      <c r="D2002" t="s">
        <v>25</v>
      </c>
      <c r="E2002" t="s">
        <v>22</v>
      </c>
      <c r="F2002" t="s">
        <v>22</v>
      </c>
      <c r="G2002">
        <v>0</v>
      </c>
      <c r="H2002">
        <v>273.2</v>
      </c>
      <c r="I2002">
        <v>85</v>
      </c>
      <c r="J2002">
        <v>46.44</v>
      </c>
      <c r="K2002">
        <v>211.1</v>
      </c>
      <c r="L2002">
        <v>82</v>
      </c>
      <c r="M2002">
        <v>17.940000000000001</v>
      </c>
      <c r="N2002">
        <v>203.7</v>
      </c>
      <c r="O2002">
        <v>129</v>
      </c>
      <c r="P2002">
        <v>9.17</v>
      </c>
      <c r="Q2002">
        <v>13.1</v>
      </c>
      <c r="R2002">
        <v>7</v>
      </c>
      <c r="S2002">
        <v>3.54</v>
      </c>
      <c r="T2002">
        <v>2</v>
      </c>
      <c r="U2002" t="s">
        <v>23</v>
      </c>
      <c r="V2002">
        <f>IF(tbl_Customers[[#This Row],[churn]] = "yes", 1, 0)</f>
        <v>1</v>
      </c>
      <c r="W2002" t="str">
        <f>IF(tbl_Customers[[#This Row],[number_customer_service_calls]] &lt;= 1, "0-1 Calls", IF(tbl_Customers[[#This Row],[number_customer_service_calls]] &lt;= 3, "2-3 Calls", IF(tbl_Customers[[#This Row],[number_customer_service_calls]] &lt;=5, "4-5 Calls", "6+ Calls")))</f>
        <v>2-3 Calls</v>
      </c>
      <c r="X2002" t="str">
        <f>IF(tbl_Customers[[#This Row],[account_length]] &lt;= 50, "0-50", IF(tbl_Customers[[#This Row],[account_length]] &lt;=100, "51-100", IF(tbl_Customers[[#This Row],[account_length]] &lt;= 150, "101-150", "151+")))</f>
        <v>101-150</v>
      </c>
      <c r="Y2002" t="str">
        <f>IF(tbl_Customers[[#This Row],[total_intl_charge]] &lt;= 3, "Low Charges", "High Charges")</f>
        <v>High Charges</v>
      </c>
      <c r="Z2002" t="str">
        <f>IF(tbl_Customers[[#This Row],[total_eve_calls]]&lt;=80,"Low Calls",
IF(tbl_Customers[[#This Row],[total_eve_calls]]&lt;=120,"Medium Calls","High Calls"))</f>
        <v>Medium Calls</v>
      </c>
      <c r="AA2002" t="str">
        <f>IF(tbl_Customers[[#This Row],[total_eve_charge]]&lt;=15,"Low Charges",
IF(tbl_Customers[[#This Row],[total_eve_charge]]&lt;=20,"Medium Charges","High Charges"))</f>
        <v>Medium Charges</v>
      </c>
      <c r="AB20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2" t="str">
        <f>IF(tbl_Customers[[#This Row],[number_vmail_messages]] = 0, "No Usage", IF(tbl_Customers[[#This Row],[number_vmail_messages]] &lt;= 20, "Low Usage", IF(tbl_Customers[[#This Row],[number_vmail_messages]] &lt;= 40, "Medium Usgae", "High Usage")))</f>
        <v>No Usage</v>
      </c>
      <c r="AD2002" t="str">
        <f>IF(tbl_Customers[[#This Row],[total_day_minutes]]&lt;=150,"Low Usage", IF(tbl_Customers[[#This Row],[total_day_minutes]]&lt;=200,"Medium Usage", IF(tbl_Customers[[#This Row],[total_day_minutes]]&lt;=250,"High Usage","Very High Usage")))</f>
        <v>Very High Usage</v>
      </c>
      <c r="AE2002" t="str">
        <f>IF(tbl_Customers[[#This Row],[total_intl_calls]]&lt;=5,"Low Calls", IF(tbl_Customers[[#This Row],[total_intl_calls]]&lt;=10, "Medium Calls", "High Calls"))</f>
        <v>Medium Calls</v>
      </c>
      <c r="AF20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02" s="36" t="str">
        <f>IF(tbl_Customers[[#This Row],[Churn_Risk_Score]]&gt;=10,"High Risk", IF(tbl_Customers[[#This Row],[Churn_Risk_Score]]&gt;=5,"Medium Risk","Low Risk"))</f>
        <v>Medium Risk</v>
      </c>
    </row>
    <row r="2003" spans="1:33" x14ac:dyDescent="0.35">
      <c r="A2003">
        <v>2002</v>
      </c>
      <c r="B2003" t="s">
        <v>75</v>
      </c>
      <c r="C2003">
        <v>118</v>
      </c>
      <c r="D2003" t="s">
        <v>25</v>
      </c>
      <c r="E2003" t="s">
        <v>22</v>
      </c>
      <c r="F2003" t="s">
        <v>22</v>
      </c>
      <c r="G2003">
        <v>0</v>
      </c>
      <c r="H2003">
        <v>224.6</v>
      </c>
      <c r="I2003">
        <v>94</v>
      </c>
      <c r="J2003">
        <v>38.18</v>
      </c>
      <c r="K2003">
        <v>225.9</v>
      </c>
      <c r="L2003">
        <v>120</v>
      </c>
      <c r="M2003">
        <v>19.2</v>
      </c>
      <c r="N2003">
        <v>269</v>
      </c>
      <c r="O2003">
        <v>105</v>
      </c>
      <c r="P2003">
        <v>12.11</v>
      </c>
      <c r="Q2003">
        <v>12.5</v>
      </c>
      <c r="R2003">
        <v>8</v>
      </c>
      <c r="S2003">
        <v>3.38</v>
      </c>
      <c r="T2003">
        <v>2</v>
      </c>
      <c r="U2003" t="s">
        <v>22</v>
      </c>
      <c r="V2003">
        <f>IF(tbl_Customers[[#This Row],[churn]] = "yes", 1, 0)</f>
        <v>0</v>
      </c>
      <c r="W2003" t="str">
        <f>IF(tbl_Customers[[#This Row],[number_customer_service_calls]] &lt;= 1, "0-1 Calls", IF(tbl_Customers[[#This Row],[number_customer_service_calls]] &lt;= 3, "2-3 Calls", IF(tbl_Customers[[#This Row],[number_customer_service_calls]] &lt;=5, "4-5 Calls", "6+ Calls")))</f>
        <v>2-3 Calls</v>
      </c>
      <c r="X2003" t="str">
        <f>IF(tbl_Customers[[#This Row],[account_length]] &lt;= 50, "0-50", IF(tbl_Customers[[#This Row],[account_length]] &lt;=100, "51-100", IF(tbl_Customers[[#This Row],[account_length]] &lt;= 150, "101-150", "151+")))</f>
        <v>101-150</v>
      </c>
      <c r="Y2003" t="str">
        <f>IF(tbl_Customers[[#This Row],[total_intl_charge]] &lt;= 3, "Low Charges", "High Charges")</f>
        <v>High Charges</v>
      </c>
      <c r="Z2003" t="str">
        <f>IF(tbl_Customers[[#This Row],[total_eve_calls]]&lt;=80,"Low Calls",
IF(tbl_Customers[[#This Row],[total_eve_calls]]&lt;=120,"Medium Calls","High Calls"))</f>
        <v>Medium Calls</v>
      </c>
      <c r="AA2003" t="str">
        <f>IF(tbl_Customers[[#This Row],[total_eve_charge]]&lt;=15,"Low Charges",
IF(tbl_Customers[[#This Row],[total_eve_charge]]&lt;=20,"Medium Charges","High Charges"))</f>
        <v>Medium Charges</v>
      </c>
      <c r="AB20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3" t="str">
        <f>IF(tbl_Customers[[#This Row],[number_vmail_messages]] = 0, "No Usage", IF(tbl_Customers[[#This Row],[number_vmail_messages]] &lt;= 20, "Low Usage", IF(tbl_Customers[[#This Row],[number_vmail_messages]] &lt;= 40, "Medium Usgae", "High Usage")))</f>
        <v>No Usage</v>
      </c>
      <c r="AD2003" t="str">
        <f>IF(tbl_Customers[[#This Row],[total_day_minutes]]&lt;=150,"Low Usage", IF(tbl_Customers[[#This Row],[total_day_minutes]]&lt;=200,"Medium Usage", IF(tbl_Customers[[#This Row],[total_day_minutes]]&lt;=250,"High Usage","Very High Usage")))</f>
        <v>High Usage</v>
      </c>
      <c r="AE2003" t="str">
        <f>IF(tbl_Customers[[#This Row],[total_intl_calls]]&lt;=5,"Low Calls", IF(tbl_Customers[[#This Row],[total_intl_calls]]&lt;=10, "Medium Calls", "High Calls"))</f>
        <v>Medium Calls</v>
      </c>
      <c r="AF20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03" s="36" t="str">
        <f>IF(tbl_Customers[[#This Row],[Churn_Risk_Score]]&gt;=10,"High Risk", IF(tbl_Customers[[#This Row],[Churn_Risk_Score]]&gt;=5,"Medium Risk","Low Risk"))</f>
        <v>Low Risk</v>
      </c>
    </row>
    <row r="2004" spans="1:33" x14ac:dyDescent="0.35">
      <c r="A2004">
        <v>2003</v>
      </c>
      <c r="B2004" t="s">
        <v>40</v>
      </c>
      <c r="C2004">
        <v>105</v>
      </c>
      <c r="D2004" t="s">
        <v>21</v>
      </c>
      <c r="E2004" t="s">
        <v>22</v>
      </c>
      <c r="F2004" t="s">
        <v>22</v>
      </c>
      <c r="G2004">
        <v>0</v>
      </c>
      <c r="H2004">
        <v>273.8</v>
      </c>
      <c r="I2004">
        <v>97</v>
      </c>
      <c r="J2004">
        <v>46.55</v>
      </c>
      <c r="K2004">
        <v>289.7</v>
      </c>
      <c r="L2004">
        <v>106</v>
      </c>
      <c r="M2004">
        <v>24.62</v>
      </c>
      <c r="N2004">
        <v>269.10000000000002</v>
      </c>
      <c r="O2004">
        <v>126</v>
      </c>
      <c r="P2004">
        <v>12.11</v>
      </c>
      <c r="Q2004">
        <v>5.8</v>
      </c>
      <c r="R2004">
        <v>3</v>
      </c>
      <c r="S2004">
        <v>1.57</v>
      </c>
      <c r="T2004">
        <v>2</v>
      </c>
      <c r="U2004" t="s">
        <v>23</v>
      </c>
      <c r="V2004">
        <f>IF(tbl_Customers[[#This Row],[churn]] = "yes", 1, 0)</f>
        <v>1</v>
      </c>
      <c r="W2004" t="str">
        <f>IF(tbl_Customers[[#This Row],[number_customer_service_calls]] &lt;= 1, "0-1 Calls", IF(tbl_Customers[[#This Row],[number_customer_service_calls]] &lt;= 3, "2-3 Calls", IF(tbl_Customers[[#This Row],[number_customer_service_calls]] &lt;=5, "4-5 Calls", "6+ Calls")))</f>
        <v>2-3 Calls</v>
      </c>
      <c r="X2004" t="str">
        <f>IF(tbl_Customers[[#This Row],[account_length]] &lt;= 50, "0-50", IF(tbl_Customers[[#This Row],[account_length]] &lt;=100, "51-100", IF(tbl_Customers[[#This Row],[account_length]] &lt;= 150, "101-150", "151+")))</f>
        <v>101-150</v>
      </c>
      <c r="Y2004" t="str">
        <f>IF(tbl_Customers[[#This Row],[total_intl_charge]] &lt;= 3, "Low Charges", "High Charges")</f>
        <v>Low Charges</v>
      </c>
      <c r="Z2004" t="str">
        <f>IF(tbl_Customers[[#This Row],[total_eve_calls]]&lt;=80,"Low Calls",
IF(tbl_Customers[[#This Row],[total_eve_calls]]&lt;=120,"Medium Calls","High Calls"))</f>
        <v>Medium Calls</v>
      </c>
      <c r="AA2004" t="str">
        <f>IF(tbl_Customers[[#This Row],[total_eve_charge]]&lt;=15,"Low Charges",
IF(tbl_Customers[[#This Row],[total_eve_charge]]&lt;=20,"Medium Charges","High Charges"))</f>
        <v>High Charges</v>
      </c>
      <c r="AB20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4" t="str">
        <f>IF(tbl_Customers[[#This Row],[number_vmail_messages]] = 0, "No Usage", IF(tbl_Customers[[#This Row],[number_vmail_messages]] &lt;= 20, "Low Usage", IF(tbl_Customers[[#This Row],[number_vmail_messages]] &lt;= 40, "Medium Usgae", "High Usage")))</f>
        <v>No Usage</v>
      </c>
      <c r="AD2004" t="str">
        <f>IF(tbl_Customers[[#This Row],[total_day_minutes]]&lt;=150,"Low Usage", IF(tbl_Customers[[#This Row],[total_day_minutes]]&lt;=200,"Medium Usage", IF(tbl_Customers[[#This Row],[total_day_minutes]]&lt;=250,"High Usage","Very High Usage")))</f>
        <v>Very High Usage</v>
      </c>
      <c r="AE2004" t="str">
        <f>IF(tbl_Customers[[#This Row],[total_intl_calls]]&lt;=5,"Low Calls", IF(tbl_Customers[[#This Row],[total_intl_calls]]&lt;=10, "Medium Calls", "High Calls"))</f>
        <v>Low Calls</v>
      </c>
      <c r="AF20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04" s="36" t="str">
        <f>IF(tbl_Customers[[#This Row],[Churn_Risk_Score]]&gt;=10,"High Risk", IF(tbl_Customers[[#This Row],[Churn_Risk_Score]]&gt;=5,"Medium Risk","Low Risk"))</f>
        <v>Medium Risk</v>
      </c>
    </row>
    <row r="2005" spans="1:33" x14ac:dyDescent="0.35">
      <c r="A2005">
        <v>2004</v>
      </c>
      <c r="B2005" t="s">
        <v>65</v>
      </c>
      <c r="C2005">
        <v>71</v>
      </c>
      <c r="D2005" t="s">
        <v>21</v>
      </c>
      <c r="E2005" t="s">
        <v>22</v>
      </c>
      <c r="F2005" t="s">
        <v>22</v>
      </c>
      <c r="G2005">
        <v>0</v>
      </c>
      <c r="H2005">
        <v>104</v>
      </c>
      <c r="I2005">
        <v>92</v>
      </c>
      <c r="J2005">
        <v>17.68</v>
      </c>
      <c r="K2005">
        <v>197</v>
      </c>
      <c r="L2005">
        <v>125</v>
      </c>
      <c r="M2005">
        <v>16.75</v>
      </c>
      <c r="N2005">
        <v>110.1</v>
      </c>
      <c r="O2005">
        <v>123</v>
      </c>
      <c r="P2005">
        <v>4.95</v>
      </c>
      <c r="Q2005">
        <v>14.6</v>
      </c>
      <c r="R2005">
        <v>8</v>
      </c>
      <c r="S2005">
        <v>3.94</v>
      </c>
      <c r="T2005">
        <v>0</v>
      </c>
      <c r="U2005" t="s">
        <v>22</v>
      </c>
      <c r="V2005">
        <f>IF(tbl_Customers[[#This Row],[churn]] = "yes", 1, 0)</f>
        <v>0</v>
      </c>
      <c r="W2005" t="str">
        <f>IF(tbl_Customers[[#This Row],[number_customer_service_calls]] &lt;= 1, "0-1 Calls", IF(tbl_Customers[[#This Row],[number_customer_service_calls]] &lt;= 3, "2-3 Calls", IF(tbl_Customers[[#This Row],[number_customer_service_calls]] &lt;=5, "4-5 Calls", "6+ Calls")))</f>
        <v>0-1 Calls</v>
      </c>
      <c r="X2005" t="str">
        <f>IF(tbl_Customers[[#This Row],[account_length]] &lt;= 50, "0-50", IF(tbl_Customers[[#This Row],[account_length]] &lt;=100, "51-100", IF(tbl_Customers[[#This Row],[account_length]] &lt;= 150, "101-150", "151+")))</f>
        <v>51-100</v>
      </c>
      <c r="Y2005" t="str">
        <f>IF(tbl_Customers[[#This Row],[total_intl_charge]] &lt;= 3, "Low Charges", "High Charges")</f>
        <v>High Charges</v>
      </c>
      <c r="Z2005" t="str">
        <f>IF(tbl_Customers[[#This Row],[total_eve_calls]]&lt;=80,"Low Calls",
IF(tbl_Customers[[#This Row],[total_eve_calls]]&lt;=120,"Medium Calls","High Calls"))</f>
        <v>High Calls</v>
      </c>
      <c r="AA2005" t="str">
        <f>IF(tbl_Customers[[#This Row],[total_eve_charge]]&lt;=15,"Low Charges",
IF(tbl_Customers[[#This Row],[total_eve_charge]]&lt;=20,"Medium Charges","High Charges"))</f>
        <v>Medium Charges</v>
      </c>
      <c r="AB20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5" t="str">
        <f>IF(tbl_Customers[[#This Row],[number_vmail_messages]] = 0, "No Usage", IF(tbl_Customers[[#This Row],[number_vmail_messages]] &lt;= 20, "Low Usage", IF(tbl_Customers[[#This Row],[number_vmail_messages]] &lt;= 40, "Medium Usgae", "High Usage")))</f>
        <v>No Usage</v>
      </c>
      <c r="AD2005" t="str">
        <f>IF(tbl_Customers[[#This Row],[total_day_minutes]]&lt;=150,"Low Usage", IF(tbl_Customers[[#This Row],[total_day_minutes]]&lt;=200,"Medium Usage", IF(tbl_Customers[[#This Row],[total_day_minutes]]&lt;=250,"High Usage","Very High Usage")))</f>
        <v>Low Usage</v>
      </c>
      <c r="AE2005" t="str">
        <f>IF(tbl_Customers[[#This Row],[total_intl_calls]]&lt;=5,"Low Calls", IF(tbl_Customers[[#This Row],[total_intl_calls]]&lt;=10, "Medium Calls", "High Calls"))</f>
        <v>Medium Calls</v>
      </c>
      <c r="AF20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05" s="36" t="str">
        <f>IF(tbl_Customers[[#This Row],[Churn_Risk_Score]]&gt;=10,"High Risk", IF(tbl_Customers[[#This Row],[Churn_Risk_Score]]&gt;=5,"Medium Risk","Low Risk"))</f>
        <v>Low Risk</v>
      </c>
    </row>
    <row r="2006" spans="1:33" x14ac:dyDescent="0.35">
      <c r="A2006">
        <v>2005</v>
      </c>
      <c r="B2006" t="s">
        <v>49</v>
      </c>
      <c r="C2006">
        <v>71</v>
      </c>
      <c r="D2006" t="s">
        <v>21</v>
      </c>
      <c r="E2006" t="s">
        <v>22</v>
      </c>
      <c r="F2006" t="s">
        <v>23</v>
      </c>
      <c r="G2006">
        <v>31</v>
      </c>
      <c r="H2006">
        <v>115.4</v>
      </c>
      <c r="I2006">
        <v>90</v>
      </c>
      <c r="J2006">
        <v>19.62</v>
      </c>
      <c r="K2006">
        <v>217.4</v>
      </c>
      <c r="L2006">
        <v>78</v>
      </c>
      <c r="M2006">
        <v>18.48</v>
      </c>
      <c r="N2006">
        <v>239.9</v>
      </c>
      <c r="O2006">
        <v>102</v>
      </c>
      <c r="P2006">
        <v>10.8</v>
      </c>
      <c r="Q2006">
        <v>13.1</v>
      </c>
      <c r="R2006">
        <v>4</v>
      </c>
      <c r="S2006">
        <v>3.54</v>
      </c>
      <c r="T2006">
        <v>1</v>
      </c>
      <c r="U2006" t="s">
        <v>22</v>
      </c>
      <c r="V2006">
        <f>IF(tbl_Customers[[#This Row],[churn]] = "yes", 1, 0)</f>
        <v>0</v>
      </c>
      <c r="W2006" t="str">
        <f>IF(tbl_Customers[[#This Row],[number_customer_service_calls]] &lt;= 1, "0-1 Calls", IF(tbl_Customers[[#This Row],[number_customer_service_calls]] &lt;= 3, "2-3 Calls", IF(tbl_Customers[[#This Row],[number_customer_service_calls]] &lt;=5, "4-5 Calls", "6+ Calls")))</f>
        <v>0-1 Calls</v>
      </c>
      <c r="X2006" t="str">
        <f>IF(tbl_Customers[[#This Row],[account_length]] &lt;= 50, "0-50", IF(tbl_Customers[[#This Row],[account_length]] &lt;=100, "51-100", IF(tbl_Customers[[#This Row],[account_length]] &lt;= 150, "101-150", "151+")))</f>
        <v>51-100</v>
      </c>
      <c r="Y2006" t="str">
        <f>IF(tbl_Customers[[#This Row],[total_intl_charge]] &lt;= 3, "Low Charges", "High Charges")</f>
        <v>High Charges</v>
      </c>
      <c r="Z2006" t="str">
        <f>IF(tbl_Customers[[#This Row],[total_eve_calls]]&lt;=80,"Low Calls",
IF(tbl_Customers[[#This Row],[total_eve_calls]]&lt;=120,"Medium Calls","High Calls"))</f>
        <v>Low Calls</v>
      </c>
      <c r="AA2006" t="str">
        <f>IF(tbl_Customers[[#This Row],[total_eve_charge]]&lt;=15,"Low Charges",
IF(tbl_Customers[[#This Row],[total_eve_charge]]&lt;=20,"Medium Charges","High Charges"))</f>
        <v>Medium Charges</v>
      </c>
      <c r="AB20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6" t="str">
        <f>IF(tbl_Customers[[#This Row],[number_vmail_messages]] = 0, "No Usage", IF(tbl_Customers[[#This Row],[number_vmail_messages]] &lt;= 20, "Low Usage", IF(tbl_Customers[[#This Row],[number_vmail_messages]] &lt;= 40, "Medium Usgae", "High Usage")))</f>
        <v>Medium Usgae</v>
      </c>
      <c r="AD2006" t="str">
        <f>IF(tbl_Customers[[#This Row],[total_day_minutes]]&lt;=150,"Low Usage", IF(tbl_Customers[[#This Row],[total_day_minutes]]&lt;=200,"Medium Usage", IF(tbl_Customers[[#This Row],[total_day_minutes]]&lt;=250,"High Usage","Very High Usage")))</f>
        <v>Low Usage</v>
      </c>
      <c r="AE2006" t="str">
        <f>IF(tbl_Customers[[#This Row],[total_intl_calls]]&lt;=5,"Low Calls", IF(tbl_Customers[[#This Row],[total_intl_calls]]&lt;=10, "Medium Calls", "High Calls"))</f>
        <v>Low Calls</v>
      </c>
      <c r="AF20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06" s="36" t="str">
        <f>IF(tbl_Customers[[#This Row],[Churn_Risk_Score]]&gt;=10,"High Risk", IF(tbl_Customers[[#This Row],[Churn_Risk_Score]]&gt;=5,"Medium Risk","Low Risk"))</f>
        <v>Low Risk</v>
      </c>
    </row>
    <row r="2007" spans="1:33" x14ac:dyDescent="0.35">
      <c r="A2007">
        <v>2006</v>
      </c>
      <c r="B2007" t="s">
        <v>32</v>
      </c>
      <c r="C2007">
        <v>68</v>
      </c>
      <c r="D2007" t="s">
        <v>21</v>
      </c>
      <c r="E2007" t="s">
        <v>22</v>
      </c>
      <c r="F2007" t="s">
        <v>22</v>
      </c>
      <c r="G2007">
        <v>0</v>
      </c>
      <c r="H2007">
        <v>222.1</v>
      </c>
      <c r="I2007">
        <v>107</v>
      </c>
      <c r="J2007">
        <v>37.76</v>
      </c>
      <c r="K2007">
        <v>199.4</v>
      </c>
      <c r="L2007">
        <v>102</v>
      </c>
      <c r="M2007">
        <v>16.95</v>
      </c>
      <c r="N2007">
        <v>162.4</v>
      </c>
      <c r="O2007">
        <v>107</v>
      </c>
      <c r="P2007">
        <v>7.31</v>
      </c>
      <c r="Q2007">
        <v>9.4</v>
      </c>
      <c r="R2007">
        <v>3</v>
      </c>
      <c r="S2007">
        <v>2.54</v>
      </c>
      <c r="T2007">
        <v>2</v>
      </c>
      <c r="U2007" t="s">
        <v>22</v>
      </c>
      <c r="V2007">
        <f>IF(tbl_Customers[[#This Row],[churn]] = "yes", 1, 0)</f>
        <v>0</v>
      </c>
      <c r="W2007" t="str">
        <f>IF(tbl_Customers[[#This Row],[number_customer_service_calls]] &lt;= 1, "0-1 Calls", IF(tbl_Customers[[#This Row],[number_customer_service_calls]] &lt;= 3, "2-3 Calls", IF(tbl_Customers[[#This Row],[number_customer_service_calls]] &lt;=5, "4-5 Calls", "6+ Calls")))</f>
        <v>2-3 Calls</v>
      </c>
      <c r="X2007" t="str">
        <f>IF(tbl_Customers[[#This Row],[account_length]] &lt;= 50, "0-50", IF(tbl_Customers[[#This Row],[account_length]] &lt;=100, "51-100", IF(tbl_Customers[[#This Row],[account_length]] &lt;= 150, "101-150", "151+")))</f>
        <v>51-100</v>
      </c>
      <c r="Y2007" t="str">
        <f>IF(tbl_Customers[[#This Row],[total_intl_charge]] &lt;= 3, "Low Charges", "High Charges")</f>
        <v>Low Charges</v>
      </c>
      <c r="Z2007" t="str">
        <f>IF(tbl_Customers[[#This Row],[total_eve_calls]]&lt;=80,"Low Calls",
IF(tbl_Customers[[#This Row],[total_eve_calls]]&lt;=120,"Medium Calls","High Calls"))</f>
        <v>Medium Calls</v>
      </c>
      <c r="AA2007" t="str">
        <f>IF(tbl_Customers[[#This Row],[total_eve_charge]]&lt;=15,"Low Charges",
IF(tbl_Customers[[#This Row],[total_eve_charge]]&lt;=20,"Medium Charges","High Charges"))</f>
        <v>Medium Charges</v>
      </c>
      <c r="AB20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07" t="str">
        <f>IF(tbl_Customers[[#This Row],[number_vmail_messages]] = 0, "No Usage", IF(tbl_Customers[[#This Row],[number_vmail_messages]] &lt;= 20, "Low Usage", IF(tbl_Customers[[#This Row],[number_vmail_messages]] &lt;= 40, "Medium Usgae", "High Usage")))</f>
        <v>No Usage</v>
      </c>
      <c r="AD2007" t="str">
        <f>IF(tbl_Customers[[#This Row],[total_day_minutes]]&lt;=150,"Low Usage", IF(tbl_Customers[[#This Row],[total_day_minutes]]&lt;=200,"Medium Usage", IF(tbl_Customers[[#This Row],[total_day_minutes]]&lt;=250,"High Usage","Very High Usage")))</f>
        <v>High Usage</v>
      </c>
      <c r="AE2007" t="str">
        <f>IF(tbl_Customers[[#This Row],[total_intl_calls]]&lt;=5,"Low Calls", IF(tbl_Customers[[#This Row],[total_intl_calls]]&lt;=10, "Medium Calls", "High Calls"))</f>
        <v>Low Calls</v>
      </c>
      <c r="AF20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07" s="36" t="str">
        <f>IF(tbl_Customers[[#This Row],[Churn_Risk_Score]]&gt;=10,"High Risk", IF(tbl_Customers[[#This Row],[Churn_Risk_Score]]&gt;=5,"Medium Risk","Low Risk"))</f>
        <v>Low Risk</v>
      </c>
    </row>
    <row r="2008" spans="1:33" x14ac:dyDescent="0.35">
      <c r="A2008">
        <v>2007</v>
      </c>
      <c r="B2008" t="s">
        <v>27</v>
      </c>
      <c r="C2008">
        <v>66</v>
      </c>
      <c r="D2008" t="s">
        <v>21</v>
      </c>
      <c r="E2008" t="s">
        <v>22</v>
      </c>
      <c r="F2008" t="s">
        <v>22</v>
      </c>
      <c r="G2008">
        <v>0</v>
      </c>
      <c r="H2008">
        <v>116.4</v>
      </c>
      <c r="I2008">
        <v>98</v>
      </c>
      <c r="J2008">
        <v>19.79</v>
      </c>
      <c r="K2008">
        <v>95.6</v>
      </c>
      <c r="L2008">
        <v>74</v>
      </c>
      <c r="M2008">
        <v>8.1300000000000008</v>
      </c>
      <c r="N2008">
        <v>181.5</v>
      </c>
      <c r="O2008">
        <v>94</v>
      </c>
      <c r="P2008">
        <v>8.17</v>
      </c>
      <c r="Q2008">
        <v>10.5</v>
      </c>
      <c r="R2008">
        <v>3</v>
      </c>
      <c r="S2008">
        <v>2.84</v>
      </c>
      <c r="T2008">
        <v>3</v>
      </c>
      <c r="U2008" t="s">
        <v>22</v>
      </c>
      <c r="V2008">
        <f>IF(tbl_Customers[[#This Row],[churn]] = "yes", 1, 0)</f>
        <v>0</v>
      </c>
      <c r="W2008" t="str">
        <f>IF(tbl_Customers[[#This Row],[number_customer_service_calls]] &lt;= 1, "0-1 Calls", IF(tbl_Customers[[#This Row],[number_customer_service_calls]] &lt;= 3, "2-3 Calls", IF(tbl_Customers[[#This Row],[number_customer_service_calls]] &lt;=5, "4-5 Calls", "6+ Calls")))</f>
        <v>2-3 Calls</v>
      </c>
      <c r="X2008" t="str">
        <f>IF(tbl_Customers[[#This Row],[account_length]] &lt;= 50, "0-50", IF(tbl_Customers[[#This Row],[account_length]] &lt;=100, "51-100", IF(tbl_Customers[[#This Row],[account_length]] &lt;= 150, "101-150", "151+")))</f>
        <v>51-100</v>
      </c>
      <c r="Y2008" t="str">
        <f>IF(tbl_Customers[[#This Row],[total_intl_charge]] &lt;= 3, "Low Charges", "High Charges")</f>
        <v>Low Charges</v>
      </c>
      <c r="Z2008" t="str">
        <f>IF(tbl_Customers[[#This Row],[total_eve_calls]]&lt;=80,"Low Calls",
IF(tbl_Customers[[#This Row],[total_eve_calls]]&lt;=120,"Medium Calls","High Calls"))</f>
        <v>Low Calls</v>
      </c>
      <c r="AA2008" t="str">
        <f>IF(tbl_Customers[[#This Row],[total_eve_charge]]&lt;=15,"Low Charges",
IF(tbl_Customers[[#This Row],[total_eve_charge]]&lt;=20,"Medium Charges","High Charges"))</f>
        <v>Low Charges</v>
      </c>
      <c r="AB20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8" t="str">
        <f>IF(tbl_Customers[[#This Row],[number_vmail_messages]] = 0, "No Usage", IF(tbl_Customers[[#This Row],[number_vmail_messages]] &lt;= 20, "Low Usage", IF(tbl_Customers[[#This Row],[number_vmail_messages]] &lt;= 40, "Medium Usgae", "High Usage")))</f>
        <v>No Usage</v>
      </c>
      <c r="AD2008" t="str">
        <f>IF(tbl_Customers[[#This Row],[total_day_minutes]]&lt;=150,"Low Usage", IF(tbl_Customers[[#This Row],[total_day_minutes]]&lt;=200,"Medium Usage", IF(tbl_Customers[[#This Row],[total_day_minutes]]&lt;=250,"High Usage","Very High Usage")))</f>
        <v>Low Usage</v>
      </c>
      <c r="AE2008" t="str">
        <f>IF(tbl_Customers[[#This Row],[total_intl_calls]]&lt;=5,"Low Calls", IF(tbl_Customers[[#This Row],[total_intl_calls]]&lt;=10, "Medium Calls", "High Calls"))</f>
        <v>Low Calls</v>
      </c>
      <c r="AF20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08" s="36" t="str">
        <f>IF(tbl_Customers[[#This Row],[Churn_Risk_Score]]&gt;=10,"High Risk", IF(tbl_Customers[[#This Row],[Churn_Risk_Score]]&gt;=5,"Medium Risk","Low Risk"))</f>
        <v>Low Risk</v>
      </c>
    </row>
    <row r="2009" spans="1:33" x14ac:dyDescent="0.35">
      <c r="A2009">
        <v>2008</v>
      </c>
      <c r="B2009" t="s">
        <v>75</v>
      </c>
      <c r="C2009">
        <v>101</v>
      </c>
      <c r="D2009" t="s">
        <v>21</v>
      </c>
      <c r="E2009" t="s">
        <v>22</v>
      </c>
      <c r="F2009" t="s">
        <v>22</v>
      </c>
      <c r="G2009">
        <v>0</v>
      </c>
      <c r="H2009">
        <v>217.7</v>
      </c>
      <c r="I2009">
        <v>118</v>
      </c>
      <c r="J2009">
        <v>37.01</v>
      </c>
      <c r="K2009">
        <v>231.7</v>
      </c>
      <c r="L2009">
        <v>128</v>
      </c>
      <c r="M2009">
        <v>19.690000000000001</v>
      </c>
      <c r="N2009">
        <v>185.3</v>
      </c>
      <c r="O2009">
        <v>128</v>
      </c>
      <c r="P2009">
        <v>8.34</v>
      </c>
      <c r="Q2009">
        <v>0</v>
      </c>
      <c r="R2009">
        <v>0</v>
      </c>
      <c r="S2009">
        <v>0</v>
      </c>
      <c r="T2009">
        <v>3</v>
      </c>
      <c r="U2009" t="s">
        <v>22</v>
      </c>
      <c r="V2009">
        <f>IF(tbl_Customers[[#This Row],[churn]] = "yes", 1, 0)</f>
        <v>0</v>
      </c>
      <c r="W2009" t="str">
        <f>IF(tbl_Customers[[#This Row],[number_customer_service_calls]] &lt;= 1, "0-1 Calls", IF(tbl_Customers[[#This Row],[number_customer_service_calls]] &lt;= 3, "2-3 Calls", IF(tbl_Customers[[#This Row],[number_customer_service_calls]] &lt;=5, "4-5 Calls", "6+ Calls")))</f>
        <v>2-3 Calls</v>
      </c>
      <c r="X2009" t="str">
        <f>IF(tbl_Customers[[#This Row],[account_length]] &lt;= 50, "0-50", IF(tbl_Customers[[#This Row],[account_length]] &lt;=100, "51-100", IF(tbl_Customers[[#This Row],[account_length]] &lt;= 150, "101-150", "151+")))</f>
        <v>101-150</v>
      </c>
      <c r="Y2009" t="str">
        <f>IF(tbl_Customers[[#This Row],[total_intl_charge]] &lt;= 3, "Low Charges", "High Charges")</f>
        <v>Low Charges</v>
      </c>
      <c r="Z2009" t="str">
        <f>IF(tbl_Customers[[#This Row],[total_eve_calls]]&lt;=80,"Low Calls",
IF(tbl_Customers[[#This Row],[total_eve_calls]]&lt;=120,"Medium Calls","High Calls"))</f>
        <v>High Calls</v>
      </c>
      <c r="AA2009" t="str">
        <f>IF(tbl_Customers[[#This Row],[total_eve_charge]]&lt;=15,"Low Charges",
IF(tbl_Customers[[#This Row],[total_eve_charge]]&lt;=20,"Medium Charges","High Charges"))</f>
        <v>Medium Charges</v>
      </c>
      <c r="AB20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9" t="str">
        <f>IF(tbl_Customers[[#This Row],[number_vmail_messages]] = 0, "No Usage", IF(tbl_Customers[[#This Row],[number_vmail_messages]] &lt;= 20, "Low Usage", IF(tbl_Customers[[#This Row],[number_vmail_messages]] &lt;= 40, "Medium Usgae", "High Usage")))</f>
        <v>No Usage</v>
      </c>
      <c r="AD2009" t="str">
        <f>IF(tbl_Customers[[#This Row],[total_day_minutes]]&lt;=150,"Low Usage", IF(tbl_Customers[[#This Row],[total_day_minutes]]&lt;=200,"Medium Usage", IF(tbl_Customers[[#This Row],[total_day_minutes]]&lt;=250,"High Usage","Very High Usage")))</f>
        <v>High Usage</v>
      </c>
      <c r="AE2009" t="str">
        <f>IF(tbl_Customers[[#This Row],[total_intl_calls]]&lt;=5,"Low Calls", IF(tbl_Customers[[#This Row],[total_intl_calls]]&lt;=10, "Medium Calls", "High Calls"))</f>
        <v>Low Calls</v>
      </c>
      <c r="AF20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09" s="36" t="str">
        <f>IF(tbl_Customers[[#This Row],[Churn_Risk_Score]]&gt;=10,"High Risk", IF(tbl_Customers[[#This Row],[Churn_Risk_Score]]&gt;=5,"Medium Risk","Low Risk"))</f>
        <v>Low Risk</v>
      </c>
    </row>
    <row r="2010" spans="1:33" x14ac:dyDescent="0.35">
      <c r="A2010">
        <v>2009</v>
      </c>
      <c r="B2010" t="s">
        <v>64</v>
      </c>
      <c r="C2010">
        <v>116</v>
      </c>
      <c r="D2010" t="s">
        <v>21</v>
      </c>
      <c r="E2010" t="s">
        <v>22</v>
      </c>
      <c r="F2010" t="s">
        <v>22</v>
      </c>
      <c r="G2010">
        <v>0</v>
      </c>
      <c r="H2010">
        <v>129.4</v>
      </c>
      <c r="I2010">
        <v>84</v>
      </c>
      <c r="J2010">
        <v>22</v>
      </c>
      <c r="K2010">
        <v>157.30000000000001</v>
      </c>
      <c r="L2010">
        <v>89</v>
      </c>
      <c r="M2010">
        <v>13.37</v>
      </c>
      <c r="N2010">
        <v>215.5</v>
      </c>
      <c r="O2010">
        <v>77</v>
      </c>
      <c r="P2010">
        <v>9.6999999999999993</v>
      </c>
      <c r="Q2010">
        <v>13.3</v>
      </c>
      <c r="R2010">
        <v>3</v>
      </c>
      <c r="S2010">
        <v>3.59</v>
      </c>
      <c r="T2010">
        <v>0</v>
      </c>
      <c r="U2010" t="s">
        <v>22</v>
      </c>
      <c r="V2010">
        <f>IF(tbl_Customers[[#This Row],[churn]] = "yes", 1, 0)</f>
        <v>0</v>
      </c>
      <c r="W2010" t="str">
        <f>IF(tbl_Customers[[#This Row],[number_customer_service_calls]] &lt;= 1, "0-1 Calls", IF(tbl_Customers[[#This Row],[number_customer_service_calls]] &lt;= 3, "2-3 Calls", IF(tbl_Customers[[#This Row],[number_customer_service_calls]] &lt;=5, "4-5 Calls", "6+ Calls")))</f>
        <v>0-1 Calls</v>
      </c>
      <c r="X2010" t="str">
        <f>IF(tbl_Customers[[#This Row],[account_length]] &lt;= 50, "0-50", IF(tbl_Customers[[#This Row],[account_length]] &lt;=100, "51-100", IF(tbl_Customers[[#This Row],[account_length]] &lt;= 150, "101-150", "151+")))</f>
        <v>101-150</v>
      </c>
      <c r="Y2010" t="str">
        <f>IF(tbl_Customers[[#This Row],[total_intl_charge]] &lt;= 3, "Low Charges", "High Charges")</f>
        <v>High Charges</v>
      </c>
      <c r="Z2010" t="str">
        <f>IF(tbl_Customers[[#This Row],[total_eve_calls]]&lt;=80,"Low Calls",
IF(tbl_Customers[[#This Row],[total_eve_calls]]&lt;=120,"Medium Calls","High Calls"))</f>
        <v>Medium Calls</v>
      </c>
      <c r="AA2010" t="str">
        <f>IF(tbl_Customers[[#This Row],[total_eve_charge]]&lt;=15,"Low Charges",
IF(tbl_Customers[[#This Row],[total_eve_charge]]&lt;=20,"Medium Charges","High Charges"))</f>
        <v>Low Charges</v>
      </c>
      <c r="AB20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0" t="str">
        <f>IF(tbl_Customers[[#This Row],[number_vmail_messages]] = 0, "No Usage", IF(tbl_Customers[[#This Row],[number_vmail_messages]] &lt;= 20, "Low Usage", IF(tbl_Customers[[#This Row],[number_vmail_messages]] &lt;= 40, "Medium Usgae", "High Usage")))</f>
        <v>No Usage</v>
      </c>
      <c r="AD2010" t="str">
        <f>IF(tbl_Customers[[#This Row],[total_day_minutes]]&lt;=150,"Low Usage", IF(tbl_Customers[[#This Row],[total_day_minutes]]&lt;=200,"Medium Usage", IF(tbl_Customers[[#This Row],[total_day_minutes]]&lt;=250,"High Usage","Very High Usage")))</f>
        <v>Low Usage</v>
      </c>
      <c r="AE2010" t="str">
        <f>IF(tbl_Customers[[#This Row],[total_intl_calls]]&lt;=5,"Low Calls", IF(tbl_Customers[[#This Row],[total_intl_calls]]&lt;=10, "Medium Calls", "High Calls"))</f>
        <v>Low Calls</v>
      </c>
      <c r="AF20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10" s="36" t="str">
        <f>IF(tbl_Customers[[#This Row],[Churn_Risk_Score]]&gt;=10,"High Risk", IF(tbl_Customers[[#This Row],[Churn_Risk_Score]]&gt;=5,"Medium Risk","Low Risk"))</f>
        <v>Low Risk</v>
      </c>
    </row>
    <row r="2011" spans="1:33" x14ac:dyDescent="0.35">
      <c r="A2011">
        <v>2010</v>
      </c>
      <c r="B2011" t="s">
        <v>74</v>
      </c>
      <c r="C2011">
        <v>54</v>
      </c>
      <c r="D2011" t="s">
        <v>21</v>
      </c>
      <c r="E2011" t="s">
        <v>22</v>
      </c>
      <c r="F2011" t="s">
        <v>23</v>
      </c>
      <c r="G2011">
        <v>33</v>
      </c>
      <c r="H2011">
        <v>161.80000000000001</v>
      </c>
      <c r="I2011">
        <v>73</v>
      </c>
      <c r="J2011">
        <v>27.51</v>
      </c>
      <c r="K2011">
        <v>273</v>
      </c>
      <c r="L2011">
        <v>58</v>
      </c>
      <c r="M2011">
        <v>23.21</v>
      </c>
      <c r="N2011">
        <v>153.9</v>
      </c>
      <c r="O2011">
        <v>76</v>
      </c>
      <c r="P2011">
        <v>6.93</v>
      </c>
      <c r="Q2011">
        <v>13.7</v>
      </c>
      <c r="R2011">
        <v>4</v>
      </c>
      <c r="S2011">
        <v>3.7</v>
      </c>
      <c r="T2011">
        <v>0</v>
      </c>
      <c r="U2011" t="s">
        <v>22</v>
      </c>
      <c r="V2011">
        <f>IF(tbl_Customers[[#This Row],[churn]] = "yes", 1, 0)</f>
        <v>0</v>
      </c>
      <c r="W2011" t="str">
        <f>IF(tbl_Customers[[#This Row],[number_customer_service_calls]] &lt;= 1, "0-1 Calls", IF(tbl_Customers[[#This Row],[number_customer_service_calls]] &lt;= 3, "2-3 Calls", IF(tbl_Customers[[#This Row],[number_customer_service_calls]] &lt;=5, "4-5 Calls", "6+ Calls")))</f>
        <v>0-1 Calls</v>
      </c>
      <c r="X2011" t="str">
        <f>IF(tbl_Customers[[#This Row],[account_length]] &lt;= 50, "0-50", IF(tbl_Customers[[#This Row],[account_length]] &lt;=100, "51-100", IF(tbl_Customers[[#This Row],[account_length]] &lt;= 150, "101-150", "151+")))</f>
        <v>51-100</v>
      </c>
      <c r="Y2011" t="str">
        <f>IF(tbl_Customers[[#This Row],[total_intl_charge]] &lt;= 3, "Low Charges", "High Charges")</f>
        <v>High Charges</v>
      </c>
      <c r="Z2011" t="str">
        <f>IF(tbl_Customers[[#This Row],[total_eve_calls]]&lt;=80,"Low Calls",
IF(tbl_Customers[[#This Row],[total_eve_calls]]&lt;=120,"Medium Calls","High Calls"))</f>
        <v>Low Calls</v>
      </c>
      <c r="AA2011" t="str">
        <f>IF(tbl_Customers[[#This Row],[total_eve_charge]]&lt;=15,"Low Charges",
IF(tbl_Customers[[#This Row],[total_eve_charge]]&lt;=20,"Medium Charges","High Charges"))</f>
        <v>High Charges</v>
      </c>
      <c r="AB20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1" t="str">
        <f>IF(tbl_Customers[[#This Row],[number_vmail_messages]] = 0, "No Usage", IF(tbl_Customers[[#This Row],[number_vmail_messages]] &lt;= 20, "Low Usage", IF(tbl_Customers[[#This Row],[number_vmail_messages]] &lt;= 40, "Medium Usgae", "High Usage")))</f>
        <v>Medium Usgae</v>
      </c>
      <c r="AD2011" t="str">
        <f>IF(tbl_Customers[[#This Row],[total_day_minutes]]&lt;=150,"Low Usage", IF(tbl_Customers[[#This Row],[total_day_minutes]]&lt;=200,"Medium Usage", IF(tbl_Customers[[#This Row],[total_day_minutes]]&lt;=250,"High Usage","Very High Usage")))</f>
        <v>Medium Usage</v>
      </c>
      <c r="AE2011" t="str">
        <f>IF(tbl_Customers[[#This Row],[total_intl_calls]]&lt;=5,"Low Calls", IF(tbl_Customers[[#This Row],[total_intl_calls]]&lt;=10, "Medium Calls", "High Calls"))</f>
        <v>Low Calls</v>
      </c>
      <c r="AF20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11" s="36" t="str">
        <f>IF(tbl_Customers[[#This Row],[Churn_Risk_Score]]&gt;=10,"High Risk", IF(tbl_Customers[[#This Row],[Churn_Risk_Score]]&gt;=5,"Medium Risk","Low Risk"))</f>
        <v>Low Risk</v>
      </c>
    </row>
    <row r="2012" spans="1:33" x14ac:dyDescent="0.35">
      <c r="A2012">
        <v>2011</v>
      </c>
      <c r="B2012" t="s">
        <v>38</v>
      </c>
      <c r="C2012">
        <v>112</v>
      </c>
      <c r="D2012" t="s">
        <v>25</v>
      </c>
      <c r="E2012" t="s">
        <v>22</v>
      </c>
      <c r="F2012" t="s">
        <v>23</v>
      </c>
      <c r="G2012">
        <v>29</v>
      </c>
      <c r="H2012">
        <v>198.8</v>
      </c>
      <c r="I2012">
        <v>122</v>
      </c>
      <c r="J2012">
        <v>33.799999999999997</v>
      </c>
      <c r="K2012">
        <v>238.6</v>
      </c>
      <c r="L2012">
        <v>114</v>
      </c>
      <c r="M2012">
        <v>20.28</v>
      </c>
      <c r="N2012">
        <v>289.5</v>
      </c>
      <c r="O2012">
        <v>69</v>
      </c>
      <c r="P2012">
        <v>13.03</v>
      </c>
      <c r="Q2012">
        <v>11.5</v>
      </c>
      <c r="R2012">
        <v>5</v>
      </c>
      <c r="S2012">
        <v>3.11</v>
      </c>
      <c r="T2012">
        <v>1</v>
      </c>
      <c r="U2012" t="s">
        <v>22</v>
      </c>
      <c r="V2012">
        <f>IF(tbl_Customers[[#This Row],[churn]] = "yes", 1, 0)</f>
        <v>0</v>
      </c>
      <c r="W2012" t="str">
        <f>IF(tbl_Customers[[#This Row],[number_customer_service_calls]] &lt;= 1, "0-1 Calls", IF(tbl_Customers[[#This Row],[number_customer_service_calls]] &lt;= 3, "2-3 Calls", IF(tbl_Customers[[#This Row],[number_customer_service_calls]] &lt;=5, "4-5 Calls", "6+ Calls")))</f>
        <v>0-1 Calls</v>
      </c>
      <c r="X2012" t="str">
        <f>IF(tbl_Customers[[#This Row],[account_length]] &lt;= 50, "0-50", IF(tbl_Customers[[#This Row],[account_length]] &lt;=100, "51-100", IF(tbl_Customers[[#This Row],[account_length]] &lt;= 150, "101-150", "151+")))</f>
        <v>101-150</v>
      </c>
      <c r="Y2012" t="str">
        <f>IF(tbl_Customers[[#This Row],[total_intl_charge]] &lt;= 3, "Low Charges", "High Charges")</f>
        <v>High Charges</v>
      </c>
      <c r="Z2012" t="str">
        <f>IF(tbl_Customers[[#This Row],[total_eve_calls]]&lt;=80,"Low Calls",
IF(tbl_Customers[[#This Row],[total_eve_calls]]&lt;=120,"Medium Calls","High Calls"))</f>
        <v>Medium Calls</v>
      </c>
      <c r="AA2012" t="str">
        <f>IF(tbl_Customers[[#This Row],[total_eve_charge]]&lt;=15,"Low Charges",
IF(tbl_Customers[[#This Row],[total_eve_charge]]&lt;=20,"Medium Charges","High Charges"))</f>
        <v>High Charges</v>
      </c>
      <c r="AB20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12" t="str">
        <f>IF(tbl_Customers[[#This Row],[number_vmail_messages]] = 0, "No Usage", IF(tbl_Customers[[#This Row],[number_vmail_messages]] &lt;= 20, "Low Usage", IF(tbl_Customers[[#This Row],[number_vmail_messages]] &lt;= 40, "Medium Usgae", "High Usage")))</f>
        <v>Medium Usgae</v>
      </c>
      <c r="AD2012" t="str">
        <f>IF(tbl_Customers[[#This Row],[total_day_minutes]]&lt;=150,"Low Usage", IF(tbl_Customers[[#This Row],[total_day_minutes]]&lt;=200,"Medium Usage", IF(tbl_Customers[[#This Row],[total_day_minutes]]&lt;=250,"High Usage","Very High Usage")))</f>
        <v>Medium Usage</v>
      </c>
      <c r="AE2012" t="str">
        <f>IF(tbl_Customers[[#This Row],[total_intl_calls]]&lt;=5,"Low Calls", IF(tbl_Customers[[#This Row],[total_intl_calls]]&lt;=10, "Medium Calls", "High Calls"))</f>
        <v>Low Calls</v>
      </c>
      <c r="AF20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12" s="36" t="str">
        <f>IF(tbl_Customers[[#This Row],[Churn_Risk_Score]]&gt;=10,"High Risk", IF(tbl_Customers[[#This Row],[Churn_Risk_Score]]&gt;=5,"Medium Risk","Low Risk"))</f>
        <v>Low Risk</v>
      </c>
    </row>
    <row r="2013" spans="1:33" x14ac:dyDescent="0.35">
      <c r="A2013">
        <v>2012</v>
      </c>
      <c r="B2013" t="s">
        <v>67</v>
      </c>
      <c r="C2013">
        <v>122</v>
      </c>
      <c r="D2013" t="s">
        <v>25</v>
      </c>
      <c r="E2013" t="s">
        <v>22</v>
      </c>
      <c r="F2013" t="s">
        <v>23</v>
      </c>
      <c r="G2013">
        <v>45</v>
      </c>
      <c r="H2013">
        <v>147.80000000000001</v>
      </c>
      <c r="I2013">
        <v>85</v>
      </c>
      <c r="J2013">
        <v>25.13</v>
      </c>
      <c r="K2013">
        <v>147.4</v>
      </c>
      <c r="L2013">
        <v>93</v>
      </c>
      <c r="M2013">
        <v>12.53</v>
      </c>
      <c r="N2013">
        <v>203.5</v>
      </c>
      <c r="O2013">
        <v>110</v>
      </c>
      <c r="P2013">
        <v>9.16</v>
      </c>
      <c r="Q2013">
        <v>14</v>
      </c>
      <c r="R2013">
        <v>5</v>
      </c>
      <c r="S2013">
        <v>3.78</v>
      </c>
      <c r="T2013">
        <v>1</v>
      </c>
      <c r="U2013" t="s">
        <v>22</v>
      </c>
      <c r="V2013">
        <f>IF(tbl_Customers[[#This Row],[churn]] = "yes", 1, 0)</f>
        <v>0</v>
      </c>
      <c r="W2013" t="str">
        <f>IF(tbl_Customers[[#This Row],[number_customer_service_calls]] &lt;= 1, "0-1 Calls", IF(tbl_Customers[[#This Row],[number_customer_service_calls]] &lt;= 3, "2-3 Calls", IF(tbl_Customers[[#This Row],[number_customer_service_calls]] &lt;=5, "4-5 Calls", "6+ Calls")))</f>
        <v>0-1 Calls</v>
      </c>
      <c r="X2013" t="str">
        <f>IF(tbl_Customers[[#This Row],[account_length]] &lt;= 50, "0-50", IF(tbl_Customers[[#This Row],[account_length]] &lt;=100, "51-100", IF(tbl_Customers[[#This Row],[account_length]] &lt;= 150, "101-150", "151+")))</f>
        <v>101-150</v>
      </c>
      <c r="Y2013" t="str">
        <f>IF(tbl_Customers[[#This Row],[total_intl_charge]] &lt;= 3, "Low Charges", "High Charges")</f>
        <v>High Charges</v>
      </c>
      <c r="Z2013" t="str">
        <f>IF(tbl_Customers[[#This Row],[total_eve_calls]]&lt;=80,"Low Calls",
IF(tbl_Customers[[#This Row],[total_eve_calls]]&lt;=120,"Medium Calls","High Calls"))</f>
        <v>Medium Calls</v>
      </c>
      <c r="AA2013" t="str">
        <f>IF(tbl_Customers[[#This Row],[total_eve_charge]]&lt;=15,"Low Charges",
IF(tbl_Customers[[#This Row],[total_eve_charge]]&lt;=20,"Medium Charges","High Charges"))</f>
        <v>Low Charges</v>
      </c>
      <c r="AB20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3" t="str">
        <f>IF(tbl_Customers[[#This Row],[number_vmail_messages]] = 0, "No Usage", IF(tbl_Customers[[#This Row],[number_vmail_messages]] &lt;= 20, "Low Usage", IF(tbl_Customers[[#This Row],[number_vmail_messages]] &lt;= 40, "Medium Usgae", "High Usage")))</f>
        <v>High Usage</v>
      </c>
      <c r="AD2013" t="str">
        <f>IF(tbl_Customers[[#This Row],[total_day_minutes]]&lt;=150,"Low Usage", IF(tbl_Customers[[#This Row],[total_day_minutes]]&lt;=200,"Medium Usage", IF(tbl_Customers[[#This Row],[total_day_minutes]]&lt;=250,"High Usage","Very High Usage")))</f>
        <v>Low Usage</v>
      </c>
      <c r="AE2013" t="str">
        <f>IF(tbl_Customers[[#This Row],[total_intl_calls]]&lt;=5,"Low Calls", IF(tbl_Customers[[#This Row],[total_intl_calls]]&lt;=10, "Medium Calls", "High Calls"))</f>
        <v>Low Calls</v>
      </c>
      <c r="AF20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13" s="36" t="str">
        <f>IF(tbl_Customers[[#This Row],[Churn_Risk_Score]]&gt;=10,"High Risk", IF(tbl_Customers[[#This Row],[Churn_Risk_Score]]&gt;=5,"Medium Risk","Low Risk"))</f>
        <v>Low Risk</v>
      </c>
    </row>
    <row r="2014" spans="1:33" x14ac:dyDescent="0.35">
      <c r="A2014">
        <v>2013</v>
      </c>
      <c r="B2014" t="s">
        <v>47</v>
      </c>
      <c r="C2014">
        <v>74</v>
      </c>
      <c r="D2014" t="s">
        <v>21</v>
      </c>
      <c r="E2014" t="s">
        <v>22</v>
      </c>
      <c r="F2014" t="s">
        <v>22</v>
      </c>
      <c r="G2014">
        <v>0</v>
      </c>
      <c r="H2014">
        <v>262.3</v>
      </c>
      <c r="I2014">
        <v>114</v>
      </c>
      <c r="J2014">
        <v>44.59</v>
      </c>
      <c r="K2014">
        <v>198.9</v>
      </c>
      <c r="L2014">
        <v>96</v>
      </c>
      <c r="M2014">
        <v>16.91</v>
      </c>
      <c r="N2014">
        <v>165.9</v>
      </c>
      <c r="O2014">
        <v>90</v>
      </c>
      <c r="P2014">
        <v>7.47</v>
      </c>
      <c r="Q2014">
        <v>6.6</v>
      </c>
      <c r="R2014">
        <v>5</v>
      </c>
      <c r="S2014">
        <v>1.78</v>
      </c>
      <c r="T2014">
        <v>3</v>
      </c>
      <c r="U2014" t="s">
        <v>22</v>
      </c>
      <c r="V2014">
        <f>IF(tbl_Customers[[#This Row],[churn]] = "yes", 1, 0)</f>
        <v>0</v>
      </c>
      <c r="W2014" t="str">
        <f>IF(tbl_Customers[[#This Row],[number_customer_service_calls]] &lt;= 1, "0-1 Calls", IF(tbl_Customers[[#This Row],[number_customer_service_calls]] &lt;= 3, "2-3 Calls", IF(tbl_Customers[[#This Row],[number_customer_service_calls]] &lt;=5, "4-5 Calls", "6+ Calls")))</f>
        <v>2-3 Calls</v>
      </c>
      <c r="X2014" t="str">
        <f>IF(tbl_Customers[[#This Row],[account_length]] &lt;= 50, "0-50", IF(tbl_Customers[[#This Row],[account_length]] &lt;=100, "51-100", IF(tbl_Customers[[#This Row],[account_length]] &lt;= 150, "101-150", "151+")))</f>
        <v>51-100</v>
      </c>
      <c r="Y2014" t="str">
        <f>IF(tbl_Customers[[#This Row],[total_intl_charge]] &lt;= 3, "Low Charges", "High Charges")</f>
        <v>Low Charges</v>
      </c>
      <c r="Z2014" t="str">
        <f>IF(tbl_Customers[[#This Row],[total_eve_calls]]&lt;=80,"Low Calls",
IF(tbl_Customers[[#This Row],[total_eve_calls]]&lt;=120,"Medium Calls","High Calls"))</f>
        <v>Medium Calls</v>
      </c>
      <c r="AA2014" t="str">
        <f>IF(tbl_Customers[[#This Row],[total_eve_charge]]&lt;=15,"Low Charges",
IF(tbl_Customers[[#This Row],[total_eve_charge]]&lt;=20,"Medium Charges","High Charges"))</f>
        <v>Medium Charges</v>
      </c>
      <c r="AB20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4" t="str">
        <f>IF(tbl_Customers[[#This Row],[number_vmail_messages]] = 0, "No Usage", IF(tbl_Customers[[#This Row],[number_vmail_messages]] &lt;= 20, "Low Usage", IF(tbl_Customers[[#This Row],[number_vmail_messages]] &lt;= 40, "Medium Usgae", "High Usage")))</f>
        <v>No Usage</v>
      </c>
      <c r="AD2014" t="str">
        <f>IF(tbl_Customers[[#This Row],[total_day_minutes]]&lt;=150,"Low Usage", IF(tbl_Customers[[#This Row],[total_day_minutes]]&lt;=200,"Medium Usage", IF(tbl_Customers[[#This Row],[total_day_minutes]]&lt;=250,"High Usage","Very High Usage")))</f>
        <v>Very High Usage</v>
      </c>
      <c r="AE2014" t="str">
        <f>IF(tbl_Customers[[#This Row],[total_intl_calls]]&lt;=5,"Low Calls", IF(tbl_Customers[[#This Row],[total_intl_calls]]&lt;=10, "Medium Calls", "High Calls"))</f>
        <v>Low Calls</v>
      </c>
      <c r="AF20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14" s="36" t="str">
        <f>IF(tbl_Customers[[#This Row],[Churn_Risk_Score]]&gt;=10,"High Risk", IF(tbl_Customers[[#This Row],[Churn_Risk_Score]]&gt;=5,"Medium Risk","Low Risk"))</f>
        <v>Medium Risk</v>
      </c>
    </row>
    <row r="2015" spans="1:33" x14ac:dyDescent="0.35">
      <c r="A2015">
        <v>2014</v>
      </c>
      <c r="B2015" t="s">
        <v>44</v>
      </c>
      <c r="C2015">
        <v>90</v>
      </c>
      <c r="D2015" t="s">
        <v>21</v>
      </c>
      <c r="E2015" t="s">
        <v>22</v>
      </c>
      <c r="F2015" t="s">
        <v>22</v>
      </c>
      <c r="G2015">
        <v>0</v>
      </c>
      <c r="H2015">
        <v>246.4</v>
      </c>
      <c r="I2015">
        <v>83</v>
      </c>
      <c r="J2015">
        <v>41.89</v>
      </c>
      <c r="K2015">
        <v>160.30000000000001</v>
      </c>
      <c r="L2015">
        <v>88</v>
      </c>
      <c r="M2015">
        <v>13.63</v>
      </c>
      <c r="N2015">
        <v>170.9</v>
      </c>
      <c r="O2015">
        <v>99</v>
      </c>
      <c r="P2015">
        <v>7.69</v>
      </c>
      <c r="Q2015">
        <v>7.6</v>
      </c>
      <c r="R2015">
        <v>7</v>
      </c>
      <c r="S2015">
        <v>2.0499999999999998</v>
      </c>
      <c r="T2015">
        <v>1</v>
      </c>
      <c r="U2015" t="s">
        <v>22</v>
      </c>
      <c r="V2015">
        <f>IF(tbl_Customers[[#This Row],[churn]] = "yes", 1, 0)</f>
        <v>0</v>
      </c>
      <c r="W2015" t="str">
        <f>IF(tbl_Customers[[#This Row],[number_customer_service_calls]] &lt;= 1, "0-1 Calls", IF(tbl_Customers[[#This Row],[number_customer_service_calls]] &lt;= 3, "2-3 Calls", IF(tbl_Customers[[#This Row],[number_customer_service_calls]] &lt;=5, "4-5 Calls", "6+ Calls")))</f>
        <v>0-1 Calls</v>
      </c>
      <c r="X2015" t="str">
        <f>IF(tbl_Customers[[#This Row],[account_length]] &lt;= 50, "0-50", IF(tbl_Customers[[#This Row],[account_length]] &lt;=100, "51-100", IF(tbl_Customers[[#This Row],[account_length]] &lt;= 150, "101-150", "151+")))</f>
        <v>51-100</v>
      </c>
      <c r="Y2015" t="str">
        <f>IF(tbl_Customers[[#This Row],[total_intl_charge]] &lt;= 3, "Low Charges", "High Charges")</f>
        <v>Low Charges</v>
      </c>
      <c r="Z2015" t="str">
        <f>IF(tbl_Customers[[#This Row],[total_eve_calls]]&lt;=80,"Low Calls",
IF(tbl_Customers[[#This Row],[total_eve_calls]]&lt;=120,"Medium Calls","High Calls"))</f>
        <v>Medium Calls</v>
      </c>
      <c r="AA2015" t="str">
        <f>IF(tbl_Customers[[#This Row],[total_eve_charge]]&lt;=15,"Low Charges",
IF(tbl_Customers[[#This Row],[total_eve_charge]]&lt;=20,"Medium Charges","High Charges"))</f>
        <v>Low Charges</v>
      </c>
      <c r="AB20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5" t="str">
        <f>IF(tbl_Customers[[#This Row],[number_vmail_messages]] = 0, "No Usage", IF(tbl_Customers[[#This Row],[number_vmail_messages]] &lt;= 20, "Low Usage", IF(tbl_Customers[[#This Row],[number_vmail_messages]] &lt;= 40, "Medium Usgae", "High Usage")))</f>
        <v>No Usage</v>
      </c>
      <c r="AD2015" t="str">
        <f>IF(tbl_Customers[[#This Row],[total_day_minutes]]&lt;=150,"Low Usage", IF(tbl_Customers[[#This Row],[total_day_minutes]]&lt;=200,"Medium Usage", IF(tbl_Customers[[#This Row],[total_day_minutes]]&lt;=250,"High Usage","Very High Usage")))</f>
        <v>High Usage</v>
      </c>
      <c r="AE2015" t="str">
        <f>IF(tbl_Customers[[#This Row],[total_intl_calls]]&lt;=5,"Low Calls", IF(tbl_Customers[[#This Row],[total_intl_calls]]&lt;=10, "Medium Calls", "High Calls"))</f>
        <v>Medium Calls</v>
      </c>
      <c r="AF20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15" s="36" t="str">
        <f>IF(tbl_Customers[[#This Row],[Churn_Risk_Score]]&gt;=10,"High Risk", IF(tbl_Customers[[#This Row],[Churn_Risk_Score]]&gt;=5,"Medium Risk","Low Risk"))</f>
        <v>Low Risk</v>
      </c>
    </row>
    <row r="2016" spans="1:33" x14ac:dyDescent="0.35">
      <c r="A2016">
        <v>2015</v>
      </c>
      <c r="B2016" t="s">
        <v>58</v>
      </c>
      <c r="C2016">
        <v>85</v>
      </c>
      <c r="D2016" t="s">
        <v>28</v>
      </c>
      <c r="E2016" t="s">
        <v>22</v>
      </c>
      <c r="F2016" t="s">
        <v>22</v>
      </c>
      <c r="G2016">
        <v>0</v>
      </c>
      <c r="H2016">
        <v>183.4</v>
      </c>
      <c r="I2016">
        <v>111</v>
      </c>
      <c r="J2016">
        <v>31.18</v>
      </c>
      <c r="K2016">
        <v>168.8</v>
      </c>
      <c r="L2016">
        <v>98</v>
      </c>
      <c r="M2016">
        <v>14.35</v>
      </c>
      <c r="N2016">
        <v>199.7</v>
      </c>
      <c r="O2016">
        <v>97</v>
      </c>
      <c r="P2016">
        <v>8.99</v>
      </c>
      <c r="Q2016">
        <v>9.9</v>
      </c>
      <c r="R2016">
        <v>4</v>
      </c>
      <c r="S2016">
        <v>2.67</v>
      </c>
      <c r="T2016">
        <v>4</v>
      </c>
      <c r="U2016" t="s">
        <v>22</v>
      </c>
      <c r="V2016">
        <f>IF(tbl_Customers[[#This Row],[churn]] = "yes", 1, 0)</f>
        <v>0</v>
      </c>
      <c r="W2016" t="str">
        <f>IF(tbl_Customers[[#This Row],[number_customer_service_calls]] &lt;= 1, "0-1 Calls", IF(tbl_Customers[[#This Row],[number_customer_service_calls]] &lt;= 3, "2-3 Calls", IF(tbl_Customers[[#This Row],[number_customer_service_calls]] &lt;=5, "4-5 Calls", "6+ Calls")))</f>
        <v>4-5 Calls</v>
      </c>
      <c r="X2016" t="str">
        <f>IF(tbl_Customers[[#This Row],[account_length]] &lt;= 50, "0-50", IF(tbl_Customers[[#This Row],[account_length]] &lt;=100, "51-100", IF(tbl_Customers[[#This Row],[account_length]] &lt;= 150, "101-150", "151+")))</f>
        <v>51-100</v>
      </c>
      <c r="Y2016" t="str">
        <f>IF(tbl_Customers[[#This Row],[total_intl_charge]] &lt;= 3, "Low Charges", "High Charges")</f>
        <v>Low Charges</v>
      </c>
      <c r="Z2016" t="str">
        <f>IF(tbl_Customers[[#This Row],[total_eve_calls]]&lt;=80,"Low Calls",
IF(tbl_Customers[[#This Row],[total_eve_calls]]&lt;=120,"Medium Calls","High Calls"))</f>
        <v>Medium Calls</v>
      </c>
      <c r="AA2016" t="str">
        <f>IF(tbl_Customers[[#This Row],[total_eve_charge]]&lt;=15,"Low Charges",
IF(tbl_Customers[[#This Row],[total_eve_charge]]&lt;=20,"Medium Charges","High Charges"))</f>
        <v>Low Charges</v>
      </c>
      <c r="AB20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6" t="str">
        <f>IF(tbl_Customers[[#This Row],[number_vmail_messages]] = 0, "No Usage", IF(tbl_Customers[[#This Row],[number_vmail_messages]] &lt;= 20, "Low Usage", IF(tbl_Customers[[#This Row],[number_vmail_messages]] &lt;= 40, "Medium Usgae", "High Usage")))</f>
        <v>No Usage</v>
      </c>
      <c r="AD2016" t="str">
        <f>IF(tbl_Customers[[#This Row],[total_day_minutes]]&lt;=150,"Low Usage", IF(tbl_Customers[[#This Row],[total_day_minutes]]&lt;=200,"Medium Usage", IF(tbl_Customers[[#This Row],[total_day_minutes]]&lt;=250,"High Usage","Very High Usage")))</f>
        <v>Medium Usage</v>
      </c>
      <c r="AE2016" t="str">
        <f>IF(tbl_Customers[[#This Row],[total_intl_calls]]&lt;=5,"Low Calls", IF(tbl_Customers[[#This Row],[total_intl_calls]]&lt;=10, "Medium Calls", "High Calls"))</f>
        <v>Low Calls</v>
      </c>
      <c r="AF20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16" s="36" t="str">
        <f>IF(tbl_Customers[[#This Row],[Churn_Risk_Score]]&gt;=10,"High Risk", IF(tbl_Customers[[#This Row],[Churn_Risk_Score]]&gt;=5,"Medium Risk","Low Risk"))</f>
        <v>Medium Risk</v>
      </c>
    </row>
    <row r="2017" spans="1:33" x14ac:dyDescent="0.35">
      <c r="A2017">
        <v>2016</v>
      </c>
      <c r="B2017" t="s">
        <v>72</v>
      </c>
      <c r="C2017">
        <v>100</v>
      </c>
      <c r="D2017" t="s">
        <v>21</v>
      </c>
      <c r="E2017" t="s">
        <v>22</v>
      </c>
      <c r="F2017" t="s">
        <v>22</v>
      </c>
      <c r="G2017">
        <v>0</v>
      </c>
      <c r="H2017">
        <v>191.9</v>
      </c>
      <c r="I2017">
        <v>95</v>
      </c>
      <c r="J2017">
        <v>32.619999999999997</v>
      </c>
      <c r="K2017">
        <v>200.9</v>
      </c>
      <c r="L2017">
        <v>101</v>
      </c>
      <c r="M2017">
        <v>17.079999999999998</v>
      </c>
      <c r="N2017">
        <v>271.89999999999998</v>
      </c>
      <c r="O2017">
        <v>74</v>
      </c>
      <c r="P2017">
        <v>12.24</v>
      </c>
      <c r="Q2017">
        <v>18.2</v>
      </c>
      <c r="R2017">
        <v>3</v>
      </c>
      <c r="S2017">
        <v>4.91</v>
      </c>
      <c r="T2017">
        <v>1</v>
      </c>
      <c r="U2017" t="s">
        <v>22</v>
      </c>
      <c r="V2017">
        <f>IF(tbl_Customers[[#This Row],[churn]] = "yes", 1, 0)</f>
        <v>0</v>
      </c>
      <c r="W2017" t="str">
        <f>IF(tbl_Customers[[#This Row],[number_customer_service_calls]] &lt;= 1, "0-1 Calls", IF(tbl_Customers[[#This Row],[number_customer_service_calls]] &lt;= 3, "2-3 Calls", IF(tbl_Customers[[#This Row],[number_customer_service_calls]] &lt;=5, "4-5 Calls", "6+ Calls")))</f>
        <v>0-1 Calls</v>
      </c>
      <c r="X2017" t="str">
        <f>IF(tbl_Customers[[#This Row],[account_length]] &lt;= 50, "0-50", IF(tbl_Customers[[#This Row],[account_length]] &lt;=100, "51-100", IF(tbl_Customers[[#This Row],[account_length]] &lt;= 150, "101-150", "151+")))</f>
        <v>51-100</v>
      </c>
      <c r="Y2017" t="str">
        <f>IF(tbl_Customers[[#This Row],[total_intl_charge]] &lt;= 3, "Low Charges", "High Charges")</f>
        <v>High Charges</v>
      </c>
      <c r="Z2017" t="str">
        <f>IF(tbl_Customers[[#This Row],[total_eve_calls]]&lt;=80,"Low Calls",
IF(tbl_Customers[[#This Row],[total_eve_calls]]&lt;=120,"Medium Calls","High Calls"))</f>
        <v>Medium Calls</v>
      </c>
      <c r="AA2017" t="str">
        <f>IF(tbl_Customers[[#This Row],[total_eve_charge]]&lt;=15,"Low Charges",
IF(tbl_Customers[[#This Row],[total_eve_charge]]&lt;=20,"Medium Charges","High Charges"))</f>
        <v>Medium Charges</v>
      </c>
      <c r="AB20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17" t="str">
        <f>IF(tbl_Customers[[#This Row],[number_vmail_messages]] = 0, "No Usage", IF(tbl_Customers[[#This Row],[number_vmail_messages]] &lt;= 20, "Low Usage", IF(tbl_Customers[[#This Row],[number_vmail_messages]] &lt;= 40, "Medium Usgae", "High Usage")))</f>
        <v>No Usage</v>
      </c>
      <c r="AD2017" t="str">
        <f>IF(tbl_Customers[[#This Row],[total_day_minutes]]&lt;=150,"Low Usage", IF(tbl_Customers[[#This Row],[total_day_minutes]]&lt;=200,"Medium Usage", IF(tbl_Customers[[#This Row],[total_day_minutes]]&lt;=250,"High Usage","Very High Usage")))</f>
        <v>Medium Usage</v>
      </c>
      <c r="AE2017" t="str">
        <f>IF(tbl_Customers[[#This Row],[total_intl_calls]]&lt;=5,"Low Calls", IF(tbl_Customers[[#This Row],[total_intl_calls]]&lt;=10, "Medium Calls", "High Calls"))</f>
        <v>Low Calls</v>
      </c>
      <c r="AF20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17" s="36" t="str">
        <f>IF(tbl_Customers[[#This Row],[Churn_Risk_Score]]&gt;=10,"High Risk", IF(tbl_Customers[[#This Row],[Churn_Risk_Score]]&gt;=5,"Medium Risk","Low Risk"))</f>
        <v>Low Risk</v>
      </c>
    </row>
    <row r="2018" spans="1:33" x14ac:dyDescent="0.35">
      <c r="A2018">
        <v>2017</v>
      </c>
      <c r="B2018" t="s">
        <v>20</v>
      </c>
      <c r="C2018">
        <v>114</v>
      </c>
      <c r="D2018" t="s">
        <v>21</v>
      </c>
      <c r="E2018" t="s">
        <v>22</v>
      </c>
      <c r="F2018" t="s">
        <v>22</v>
      </c>
      <c r="G2018">
        <v>0</v>
      </c>
      <c r="H2018">
        <v>187.8</v>
      </c>
      <c r="I2018">
        <v>109</v>
      </c>
      <c r="J2018">
        <v>31.93</v>
      </c>
      <c r="K2018">
        <v>154.6</v>
      </c>
      <c r="L2018">
        <v>97</v>
      </c>
      <c r="M2018">
        <v>13.14</v>
      </c>
      <c r="N2018">
        <v>213.9</v>
      </c>
      <c r="O2018">
        <v>102</v>
      </c>
      <c r="P2018">
        <v>9.6300000000000008</v>
      </c>
      <c r="Q2018">
        <v>10.1</v>
      </c>
      <c r="R2018">
        <v>3</v>
      </c>
      <c r="S2018">
        <v>2.73</v>
      </c>
      <c r="T2018">
        <v>2</v>
      </c>
      <c r="U2018" t="s">
        <v>22</v>
      </c>
      <c r="V2018">
        <f>IF(tbl_Customers[[#This Row],[churn]] = "yes", 1, 0)</f>
        <v>0</v>
      </c>
      <c r="W2018" t="str">
        <f>IF(tbl_Customers[[#This Row],[number_customer_service_calls]] &lt;= 1, "0-1 Calls", IF(tbl_Customers[[#This Row],[number_customer_service_calls]] &lt;= 3, "2-3 Calls", IF(tbl_Customers[[#This Row],[number_customer_service_calls]] &lt;=5, "4-5 Calls", "6+ Calls")))</f>
        <v>2-3 Calls</v>
      </c>
      <c r="X2018" t="str">
        <f>IF(tbl_Customers[[#This Row],[account_length]] &lt;= 50, "0-50", IF(tbl_Customers[[#This Row],[account_length]] &lt;=100, "51-100", IF(tbl_Customers[[#This Row],[account_length]] &lt;= 150, "101-150", "151+")))</f>
        <v>101-150</v>
      </c>
      <c r="Y2018" t="str">
        <f>IF(tbl_Customers[[#This Row],[total_intl_charge]] &lt;= 3, "Low Charges", "High Charges")</f>
        <v>Low Charges</v>
      </c>
      <c r="Z2018" t="str">
        <f>IF(tbl_Customers[[#This Row],[total_eve_calls]]&lt;=80,"Low Calls",
IF(tbl_Customers[[#This Row],[total_eve_calls]]&lt;=120,"Medium Calls","High Calls"))</f>
        <v>Medium Calls</v>
      </c>
      <c r="AA2018" t="str">
        <f>IF(tbl_Customers[[#This Row],[total_eve_charge]]&lt;=15,"Low Charges",
IF(tbl_Customers[[#This Row],[total_eve_charge]]&lt;=20,"Medium Charges","High Charges"))</f>
        <v>Low Charges</v>
      </c>
      <c r="AB20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8" t="str">
        <f>IF(tbl_Customers[[#This Row],[number_vmail_messages]] = 0, "No Usage", IF(tbl_Customers[[#This Row],[number_vmail_messages]] &lt;= 20, "Low Usage", IF(tbl_Customers[[#This Row],[number_vmail_messages]] &lt;= 40, "Medium Usgae", "High Usage")))</f>
        <v>No Usage</v>
      </c>
      <c r="AD2018" t="str">
        <f>IF(tbl_Customers[[#This Row],[total_day_minutes]]&lt;=150,"Low Usage", IF(tbl_Customers[[#This Row],[total_day_minutes]]&lt;=200,"Medium Usage", IF(tbl_Customers[[#This Row],[total_day_minutes]]&lt;=250,"High Usage","Very High Usage")))</f>
        <v>Medium Usage</v>
      </c>
      <c r="AE2018" t="str">
        <f>IF(tbl_Customers[[#This Row],[total_intl_calls]]&lt;=5,"Low Calls", IF(tbl_Customers[[#This Row],[total_intl_calls]]&lt;=10, "Medium Calls", "High Calls"))</f>
        <v>Low Calls</v>
      </c>
      <c r="AF20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18" s="36" t="str">
        <f>IF(tbl_Customers[[#This Row],[Churn_Risk_Score]]&gt;=10,"High Risk", IF(tbl_Customers[[#This Row],[Churn_Risk_Score]]&gt;=5,"Medium Risk","Low Risk"))</f>
        <v>Low Risk</v>
      </c>
    </row>
    <row r="2019" spans="1:33" x14ac:dyDescent="0.35">
      <c r="A2019">
        <v>2018</v>
      </c>
      <c r="B2019" t="s">
        <v>33</v>
      </c>
      <c r="C2019">
        <v>83</v>
      </c>
      <c r="D2019" t="s">
        <v>28</v>
      </c>
      <c r="E2019" t="s">
        <v>22</v>
      </c>
      <c r="F2019" t="s">
        <v>22</v>
      </c>
      <c r="G2019">
        <v>0</v>
      </c>
      <c r="H2019">
        <v>259.7</v>
      </c>
      <c r="I2019">
        <v>106</v>
      </c>
      <c r="J2019">
        <v>44.15</v>
      </c>
      <c r="K2019">
        <v>152.69999999999999</v>
      </c>
      <c r="L2019">
        <v>116</v>
      </c>
      <c r="M2019">
        <v>12.98</v>
      </c>
      <c r="N2019">
        <v>224.7</v>
      </c>
      <c r="O2019">
        <v>92</v>
      </c>
      <c r="P2019">
        <v>10.11</v>
      </c>
      <c r="Q2019">
        <v>10.199999999999999</v>
      </c>
      <c r="R2019">
        <v>2</v>
      </c>
      <c r="S2019">
        <v>2.75</v>
      </c>
      <c r="T2019">
        <v>0</v>
      </c>
      <c r="U2019" t="s">
        <v>22</v>
      </c>
      <c r="V2019">
        <f>IF(tbl_Customers[[#This Row],[churn]] = "yes", 1, 0)</f>
        <v>0</v>
      </c>
      <c r="W2019" t="str">
        <f>IF(tbl_Customers[[#This Row],[number_customer_service_calls]] &lt;= 1, "0-1 Calls", IF(tbl_Customers[[#This Row],[number_customer_service_calls]] &lt;= 3, "2-3 Calls", IF(tbl_Customers[[#This Row],[number_customer_service_calls]] &lt;=5, "4-5 Calls", "6+ Calls")))</f>
        <v>0-1 Calls</v>
      </c>
      <c r="X2019" t="str">
        <f>IF(tbl_Customers[[#This Row],[account_length]] &lt;= 50, "0-50", IF(tbl_Customers[[#This Row],[account_length]] &lt;=100, "51-100", IF(tbl_Customers[[#This Row],[account_length]] &lt;= 150, "101-150", "151+")))</f>
        <v>51-100</v>
      </c>
      <c r="Y2019" t="str">
        <f>IF(tbl_Customers[[#This Row],[total_intl_charge]] &lt;= 3, "Low Charges", "High Charges")</f>
        <v>Low Charges</v>
      </c>
      <c r="Z2019" t="str">
        <f>IF(tbl_Customers[[#This Row],[total_eve_calls]]&lt;=80,"Low Calls",
IF(tbl_Customers[[#This Row],[total_eve_calls]]&lt;=120,"Medium Calls","High Calls"))</f>
        <v>Medium Calls</v>
      </c>
      <c r="AA2019" t="str">
        <f>IF(tbl_Customers[[#This Row],[total_eve_charge]]&lt;=15,"Low Charges",
IF(tbl_Customers[[#This Row],[total_eve_charge]]&lt;=20,"Medium Charges","High Charges"))</f>
        <v>Low Charges</v>
      </c>
      <c r="AB20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9" t="str">
        <f>IF(tbl_Customers[[#This Row],[number_vmail_messages]] = 0, "No Usage", IF(tbl_Customers[[#This Row],[number_vmail_messages]] &lt;= 20, "Low Usage", IF(tbl_Customers[[#This Row],[number_vmail_messages]] &lt;= 40, "Medium Usgae", "High Usage")))</f>
        <v>No Usage</v>
      </c>
      <c r="AD2019" t="str">
        <f>IF(tbl_Customers[[#This Row],[total_day_minutes]]&lt;=150,"Low Usage", IF(tbl_Customers[[#This Row],[total_day_minutes]]&lt;=200,"Medium Usage", IF(tbl_Customers[[#This Row],[total_day_minutes]]&lt;=250,"High Usage","Very High Usage")))</f>
        <v>Very High Usage</v>
      </c>
      <c r="AE2019" t="str">
        <f>IF(tbl_Customers[[#This Row],[total_intl_calls]]&lt;=5,"Low Calls", IF(tbl_Customers[[#This Row],[total_intl_calls]]&lt;=10, "Medium Calls", "High Calls"))</f>
        <v>Low Calls</v>
      </c>
      <c r="AF20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19" s="36" t="str">
        <f>IF(tbl_Customers[[#This Row],[Churn_Risk_Score]]&gt;=10,"High Risk", IF(tbl_Customers[[#This Row],[Churn_Risk_Score]]&gt;=5,"Medium Risk","Low Risk"))</f>
        <v>Medium Risk</v>
      </c>
    </row>
    <row r="2020" spans="1:33" x14ac:dyDescent="0.35">
      <c r="A2020">
        <v>2019</v>
      </c>
      <c r="B2020" t="s">
        <v>44</v>
      </c>
      <c r="C2020">
        <v>157</v>
      </c>
      <c r="D2020" t="s">
        <v>21</v>
      </c>
      <c r="E2020" t="s">
        <v>23</v>
      </c>
      <c r="F2020" t="s">
        <v>22</v>
      </c>
      <c r="G2020">
        <v>0</v>
      </c>
      <c r="H2020">
        <v>180.4</v>
      </c>
      <c r="I2020">
        <v>123</v>
      </c>
      <c r="J2020">
        <v>30.67</v>
      </c>
      <c r="K2020">
        <v>194</v>
      </c>
      <c r="L2020">
        <v>98</v>
      </c>
      <c r="M2020">
        <v>16.489999999999998</v>
      </c>
      <c r="N2020">
        <v>227.3</v>
      </c>
      <c r="O2020">
        <v>88</v>
      </c>
      <c r="P2020">
        <v>10.23</v>
      </c>
      <c r="Q2020">
        <v>8.4</v>
      </c>
      <c r="R2020">
        <v>5</v>
      </c>
      <c r="S2020">
        <v>2.27</v>
      </c>
      <c r="T2020">
        <v>0</v>
      </c>
      <c r="U2020" t="s">
        <v>22</v>
      </c>
      <c r="V2020">
        <f>IF(tbl_Customers[[#This Row],[churn]] = "yes", 1, 0)</f>
        <v>0</v>
      </c>
      <c r="W2020" t="str">
        <f>IF(tbl_Customers[[#This Row],[number_customer_service_calls]] &lt;= 1, "0-1 Calls", IF(tbl_Customers[[#This Row],[number_customer_service_calls]] &lt;= 3, "2-3 Calls", IF(tbl_Customers[[#This Row],[number_customer_service_calls]] &lt;=5, "4-5 Calls", "6+ Calls")))</f>
        <v>0-1 Calls</v>
      </c>
      <c r="X2020" t="str">
        <f>IF(tbl_Customers[[#This Row],[account_length]] &lt;= 50, "0-50", IF(tbl_Customers[[#This Row],[account_length]] &lt;=100, "51-100", IF(tbl_Customers[[#This Row],[account_length]] &lt;= 150, "101-150", "151+")))</f>
        <v>151+</v>
      </c>
      <c r="Y2020" t="str">
        <f>IF(tbl_Customers[[#This Row],[total_intl_charge]] &lt;= 3, "Low Charges", "High Charges")</f>
        <v>Low Charges</v>
      </c>
      <c r="Z2020" t="str">
        <f>IF(tbl_Customers[[#This Row],[total_eve_calls]]&lt;=80,"Low Calls",
IF(tbl_Customers[[#This Row],[total_eve_calls]]&lt;=120,"Medium Calls","High Calls"))</f>
        <v>Medium Calls</v>
      </c>
      <c r="AA2020" t="str">
        <f>IF(tbl_Customers[[#This Row],[total_eve_charge]]&lt;=15,"Low Charges",
IF(tbl_Customers[[#This Row],[total_eve_charge]]&lt;=20,"Medium Charges","High Charges"))</f>
        <v>Medium Charges</v>
      </c>
      <c r="AB20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0" t="str">
        <f>IF(tbl_Customers[[#This Row],[number_vmail_messages]] = 0, "No Usage", IF(tbl_Customers[[#This Row],[number_vmail_messages]] &lt;= 20, "Low Usage", IF(tbl_Customers[[#This Row],[number_vmail_messages]] &lt;= 40, "Medium Usgae", "High Usage")))</f>
        <v>No Usage</v>
      </c>
      <c r="AD2020" t="str">
        <f>IF(tbl_Customers[[#This Row],[total_day_minutes]]&lt;=150,"Low Usage", IF(tbl_Customers[[#This Row],[total_day_minutes]]&lt;=200,"Medium Usage", IF(tbl_Customers[[#This Row],[total_day_minutes]]&lt;=250,"High Usage","Very High Usage")))</f>
        <v>Medium Usage</v>
      </c>
      <c r="AE2020" t="str">
        <f>IF(tbl_Customers[[#This Row],[total_intl_calls]]&lt;=5,"Low Calls", IF(tbl_Customers[[#This Row],[total_intl_calls]]&lt;=10, "Medium Calls", "High Calls"))</f>
        <v>Low Calls</v>
      </c>
      <c r="AF20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20" s="36" t="str">
        <f>IF(tbl_Customers[[#This Row],[Churn_Risk_Score]]&gt;=10,"High Risk", IF(tbl_Customers[[#This Row],[Churn_Risk_Score]]&gt;=5,"Medium Risk","Low Risk"))</f>
        <v>Low Risk</v>
      </c>
    </row>
    <row r="2021" spans="1:33" x14ac:dyDescent="0.35">
      <c r="A2021">
        <v>2020</v>
      </c>
      <c r="B2021" t="s">
        <v>52</v>
      </c>
      <c r="C2021">
        <v>51</v>
      </c>
      <c r="D2021" t="s">
        <v>28</v>
      </c>
      <c r="E2021" t="s">
        <v>22</v>
      </c>
      <c r="F2021" t="s">
        <v>22</v>
      </c>
      <c r="G2021">
        <v>0</v>
      </c>
      <c r="H2021">
        <v>51.8</v>
      </c>
      <c r="I2021">
        <v>107</v>
      </c>
      <c r="J2021">
        <v>8.81</v>
      </c>
      <c r="K2021">
        <v>230.2</v>
      </c>
      <c r="L2021">
        <v>104</v>
      </c>
      <c r="M2021">
        <v>19.57</v>
      </c>
      <c r="N2021">
        <v>227.5</v>
      </c>
      <c r="O2021">
        <v>118</v>
      </c>
      <c r="P2021">
        <v>10.24</v>
      </c>
      <c r="Q2021">
        <v>10.4</v>
      </c>
      <c r="R2021">
        <v>4</v>
      </c>
      <c r="S2021">
        <v>2.81</v>
      </c>
      <c r="T2021">
        <v>2</v>
      </c>
      <c r="U2021" t="s">
        <v>22</v>
      </c>
      <c r="V2021">
        <f>IF(tbl_Customers[[#This Row],[churn]] = "yes", 1, 0)</f>
        <v>0</v>
      </c>
      <c r="W2021" t="str">
        <f>IF(tbl_Customers[[#This Row],[number_customer_service_calls]] &lt;= 1, "0-1 Calls", IF(tbl_Customers[[#This Row],[number_customer_service_calls]] &lt;= 3, "2-3 Calls", IF(tbl_Customers[[#This Row],[number_customer_service_calls]] &lt;=5, "4-5 Calls", "6+ Calls")))</f>
        <v>2-3 Calls</v>
      </c>
      <c r="X2021" t="str">
        <f>IF(tbl_Customers[[#This Row],[account_length]] &lt;= 50, "0-50", IF(tbl_Customers[[#This Row],[account_length]] &lt;=100, "51-100", IF(tbl_Customers[[#This Row],[account_length]] &lt;= 150, "101-150", "151+")))</f>
        <v>51-100</v>
      </c>
      <c r="Y2021" t="str">
        <f>IF(tbl_Customers[[#This Row],[total_intl_charge]] &lt;= 3, "Low Charges", "High Charges")</f>
        <v>Low Charges</v>
      </c>
      <c r="Z2021" t="str">
        <f>IF(tbl_Customers[[#This Row],[total_eve_calls]]&lt;=80,"Low Calls",
IF(tbl_Customers[[#This Row],[total_eve_calls]]&lt;=120,"Medium Calls","High Calls"))</f>
        <v>Medium Calls</v>
      </c>
      <c r="AA2021" t="str">
        <f>IF(tbl_Customers[[#This Row],[total_eve_charge]]&lt;=15,"Low Charges",
IF(tbl_Customers[[#This Row],[total_eve_charge]]&lt;=20,"Medium Charges","High Charges"))</f>
        <v>Medium Charges</v>
      </c>
      <c r="AB20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1" t="str">
        <f>IF(tbl_Customers[[#This Row],[number_vmail_messages]] = 0, "No Usage", IF(tbl_Customers[[#This Row],[number_vmail_messages]] &lt;= 20, "Low Usage", IF(tbl_Customers[[#This Row],[number_vmail_messages]] &lt;= 40, "Medium Usgae", "High Usage")))</f>
        <v>No Usage</v>
      </c>
      <c r="AD2021" t="str">
        <f>IF(tbl_Customers[[#This Row],[total_day_minutes]]&lt;=150,"Low Usage", IF(tbl_Customers[[#This Row],[total_day_minutes]]&lt;=200,"Medium Usage", IF(tbl_Customers[[#This Row],[total_day_minutes]]&lt;=250,"High Usage","Very High Usage")))</f>
        <v>Low Usage</v>
      </c>
      <c r="AE2021" t="str">
        <f>IF(tbl_Customers[[#This Row],[total_intl_calls]]&lt;=5,"Low Calls", IF(tbl_Customers[[#This Row],[total_intl_calls]]&lt;=10, "Medium Calls", "High Calls"))</f>
        <v>Low Calls</v>
      </c>
      <c r="AF20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21" s="36" t="str">
        <f>IF(tbl_Customers[[#This Row],[Churn_Risk_Score]]&gt;=10,"High Risk", IF(tbl_Customers[[#This Row],[Churn_Risk_Score]]&gt;=5,"Medium Risk","Low Risk"))</f>
        <v>Low Risk</v>
      </c>
    </row>
    <row r="2022" spans="1:33" x14ac:dyDescent="0.35">
      <c r="A2022">
        <v>2021</v>
      </c>
      <c r="B2022" t="s">
        <v>62</v>
      </c>
      <c r="C2022">
        <v>42</v>
      </c>
      <c r="D2022" t="s">
        <v>21</v>
      </c>
      <c r="E2022" t="s">
        <v>22</v>
      </c>
      <c r="F2022" t="s">
        <v>22</v>
      </c>
      <c r="G2022">
        <v>0</v>
      </c>
      <c r="H2022">
        <v>303.89999999999998</v>
      </c>
      <c r="I2022">
        <v>106</v>
      </c>
      <c r="J2022">
        <v>51.66</v>
      </c>
      <c r="K2022">
        <v>232.2</v>
      </c>
      <c r="L2022">
        <v>54</v>
      </c>
      <c r="M2022">
        <v>19.739999999999998</v>
      </c>
      <c r="N2022">
        <v>147.1</v>
      </c>
      <c r="O2022">
        <v>76</v>
      </c>
      <c r="P2022">
        <v>6.62</v>
      </c>
      <c r="Q2022">
        <v>5.8</v>
      </c>
      <c r="R2022">
        <v>3</v>
      </c>
      <c r="S2022">
        <v>1.57</v>
      </c>
      <c r="T2022">
        <v>1</v>
      </c>
      <c r="U2022" t="s">
        <v>23</v>
      </c>
      <c r="V2022">
        <f>IF(tbl_Customers[[#This Row],[churn]] = "yes", 1, 0)</f>
        <v>1</v>
      </c>
      <c r="W2022" t="str">
        <f>IF(tbl_Customers[[#This Row],[number_customer_service_calls]] &lt;= 1, "0-1 Calls", IF(tbl_Customers[[#This Row],[number_customer_service_calls]] &lt;= 3, "2-3 Calls", IF(tbl_Customers[[#This Row],[number_customer_service_calls]] &lt;=5, "4-5 Calls", "6+ Calls")))</f>
        <v>0-1 Calls</v>
      </c>
      <c r="X2022" t="str">
        <f>IF(tbl_Customers[[#This Row],[account_length]] &lt;= 50, "0-50", IF(tbl_Customers[[#This Row],[account_length]] &lt;=100, "51-100", IF(tbl_Customers[[#This Row],[account_length]] &lt;= 150, "101-150", "151+")))</f>
        <v>0-50</v>
      </c>
      <c r="Y2022" t="str">
        <f>IF(tbl_Customers[[#This Row],[total_intl_charge]] &lt;= 3, "Low Charges", "High Charges")</f>
        <v>Low Charges</v>
      </c>
      <c r="Z2022" t="str">
        <f>IF(tbl_Customers[[#This Row],[total_eve_calls]]&lt;=80,"Low Calls",
IF(tbl_Customers[[#This Row],[total_eve_calls]]&lt;=120,"Medium Calls","High Calls"))</f>
        <v>Low Calls</v>
      </c>
      <c r="AA2022" t="str">
        <f>IF(tbl_Customers[[#This Row],[total_eve_charge]]&lt;=15,"Low Charges",
IF(tbl_Customers[[#This Row],[total_eve_charge]]&lt;=20,"Medium Charges","High Charges"))</f>
        <v>Medium Charges</v>
      </c>
      <c r="AB20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22" t="str">
        <f>IF(tbl_Customers[[#This Row],[number_vmail_messages]] = 0, "No Usage", IF(tbl_Customers[[#This Row],[number_vmail_messages]] &lt;= 20, "Low Usage", IF(tbl_Customers[[#This Row],[number_vmail_messages]] &lt;= 40, "Medium Usgae", "High Usage")))</f>
        <v>No Usage</v>
      </c>
      <c r="AD2022" t="str">
        <f>IF(tbl_Customers[[#This Row],[total_day_minutes]]&lt;=150,"Low Usage", IF(tbl_Customers[[#This Row],[total_day_minutes]]&lt;=200,"Medium Usage", IF(tbl_Customers[[#This Row],[total_day_minutes]]&lt;=250,"High Usage","Very High Usage")))</f>
        <v>Very High Usage</v>
      </c>
      <c r="AE2022" t="str">
        <f>IF(tbl_Customers[[#This Row],[total_intl_calls]]&lt;=5,"Low Calls", IF(tbl_Customers[[#This Row],[total_intl_calls]]&lt;=10, "Medium Calls", "High Calls"))</f>
        <v>Low Calls</v>
      </c>
      <c r="AF20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22" s="36" t="str">
        <f>IF(tbl_Customers[[#This Row],[Churn_Risk_Score]]&gt;=10,"High Risk", IF(tbl_Customers[[#This Row],[Churn_Risk_Score]]&gt;=5,"Medium Risk","Low Risk"))</f>
        <v>Medium Risk</v>
      </c>
    </row>
    <row r="2023" spans="1:33" x14ac:dyDescent="0.35">
      <c r="A2023">
        <v>2022</v>
      </c>
      <c r="B2023" t="s">
        <v>52</v>
      </c>
      <c r="C2023">
        <v>112</v>
      </c>
      <c r="D2023" t="s">
        <v>28</v>
      </c>
      <c r="E2023" t="s">
        <v>22</v>
      </c>
      <c r="F2023" t="s">
        <v>22</v>
      </c>
      <c r="G2023">
        <v>0</v>
      </c>
      <c r="H2023">
        <v>206.2</v>
      </c>
      <c r="I2023">
        <v>122</v>
      </c>
      <c r="J2023">
        <v>35.049999999999997</v>
      </c>
      <c r="K2023">
        <v>164.5</v>
      </c>
      <c r="L2023">
        <v>94</v>
      </c>
      <c r="M2023">
        <v>13.98</v>
      </c>
      <c r="N2023">
        <v>140.30000000000001</v>
      </c>
      <c r="O2023">
        <v>101</v>
      </c>
      <c r="P2023">
        <v>6.31</v>
      </c>
      <c r="Q2023">
        <v>12.6</v>
      </c>
      <c r="R2023">
        <v>7</v>
      </c>
      <c r="S2023">
        <v>3.4</v>
      </c>
      <c r="T2023">
        <v>3</v>
      </c>
      <c r="U2023" t="s">
        <v>22</v>
      </c>
      <c r="V2023">
        <f>IF(tbl_Customers[[#This Row],[churn]] = "yes", 1, 0)</f>
        <v>0</v>
      </c>
      <c r="W2023" t="str">
        <f>IF(tbl_Customers[[#This Row],[number_customer_service_calls]] &lt;= 1, "0-1 Calls", IF(tbl_Customers[[#This Row],[number_customer_service_calls]] &lt;= 3, "2-3 Calls", IF(tbl_Customers[[#This Row],[number_customer_service_calls]] &lt;=5, "4-5 Calls", "6+ Calls")))</f>
        <v>2-3 Calls</v>
      </c>
      <c r="X2023" t="str">
        <f>IF(tbl_Customers[[#This Row],[account_length]] &lt;= 50, "0-50", IF(tbl_Customers[[#This Row],[account_length]] &lt;=100, "51-100", IF(tbl_Customers[[#This Row],[account_length]] &lt;= 150, "101-150", "151+")))</f>
        <v>101-150</v>
      </c>
      <c r="Y2023" t="str">
        <f>IF(tbl_Customers[[#This Row],[total_intl_charge]] &lt;= 3, "Low Charges", "High Charges")</f>
        <v>High Charges</v>
      </c>
      <c r="Z2023" t="str">
        <f>IF(tbl_Customers[[#This Row],[total_eve_calls]]&lt;=80,"Low Calls",
IF(tbl_Customers[[#This Row],[total_eve_calls]]&lt;=120,"Medium Calls","High Calls"))</f>
        <v>Medium Calls</v>
      </c>
      <c r="AA2023" t="str">
        <f>IF(tbl_Customers[[#This Row],[total_eve_charge]]&lt;=15,"Low Charges",
IF(tbl_Customers[[#This Row],[total_eve_charge]]&lt;=20,"Medium Charges","High Charges"))</f>
        <v>Low Charges</v>
      </c>
      <c r="AB20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3" t="str">
        <f>IF(tbl_Customers[[#This Row],[number_vmail_messages]] = 0, "No Usage", IF(tbl_Customers[[#This Row],[number_vmail_messages]] &lt;= 20, "Low Usage", IF(tbl_Customers[[#This Row],[number_vmail_messages]] &lt;= 40, "Medium Usgae", "High Usage")))</f>
        <v>No Usage</v>
      </c>
      <c r="AD2023" t="str">
        <f>IF(tbl_Customers[[#This Row],[total_day_minutes]]&lt;=150,"Low Usage", IF(tbl_Customers[[#This Row],[total_day_minutes]]&lt;=200,"Medium Usage", IF(tbl_Customers[[#This Row],[total_day_minutes]]&lt;=250,"High Usage","Very High Usage")))</f>
        <v>High Usage</v>
      </c>
      <c r="AE2023" t="str">
        <f>IF(tbl_Customers[[#This Row],[total_intl_calls]]&lt;=5,"Low Calls", IF(tbl_Customers[[#This Row],[total_intl_calls]]&lt;=10, "Medium Calls", "High Calls"))</f>
        <v>Medium Calls</v>
      </c>
      <c r="AF20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23" s="36" t="str">
        <f>IF(tbl_Customers[[#This Row],[Churn_Risk_Score]]&gt;=10,"High Risk", IF(tbl_Customers[[#This Row],[Churn_Risk_Score]]&gt;=5,"Medium Risk","Low Risk"))</f>
        <v>Low Risk</v>
      </c>
    </row>
    <row r="2024" spans="1:33" x14ac:dyDescent="0.35">
      <c r="A2024">
        <v>2023</v>
      </c>
      <c r="B2024" t="s">
        <v>75</v>
      </c>
      <c r="C2024">
        <v>56</v>
      </c>
      <c r="D2024" t="s">
        <v>28</v>
      </c>
      <c r="E2024" t="s">
        <v>22</v>
      </c>
      <c r="F2024" t="s">
        <v>22</v>
      </c>
      <c r="G2024">
        <v>0</v>
      </c>
      <c r="H2024">
        <v>164.3</v>
      </c>
      <c r="I2024">
        <v>92</v>
      </c>
      <c r="J2024">
        <v>27.93</v>
      </c>
      <c r="K2024">
        <v>233.7</v>
      </c>
      <c r="L2024">
        <v>107</v>
      </c>
      <c r="M2024">
        <v>19.86</v>
      </c>
      <c r="N2024">
        <v>187.3</v>
      </c>
      <c r="O2024">
        <v>104</v>
      </c>
      <c r="P2024">
        <v>8.43</v>
      </c>
      <c r="Q2024">
        <v>11.8</v>
      </c>
      <c r="R2024">
        <v>1</v>
      </c>
      <c r="S2024">
        <v>3.19</v>
      </c>
      <c r="T2024">
        <v>2</v>
      </c>
      <c r="U2024" t="s">
        <v>22</v>
      </c>
      <c r="V2024">
        <f>IF(tbl_Customers[[#This Row],[churn]] = "yes", 1, 0)</f>
        <v>0</v>
      </c>
      <c r="W2024" t="str">
        <f>IF(tbl_Customers[[#This Row],[number_customer_service_calls]] &lt;= 1, "0-1 Calls", IF(tbl_Customers[[#This Row],[number_customer_service_calls]] &lt;= 3, "2-3 Calls", IF(tbl_Customers[[#This Row],[number_customer_service_calls]] &lt;=5, "4-5 Calls", "6+ Calls")))</f>
        <v>2-3 Calls</v>
      </c>
      <c r="X2024" t="str">
        <f>IF(tbl_Customers[[#This Row],[account_length]] &lt;= 50, "0-50", IF(tbl_Customers[[#This Row],[account_length]] &lt;=100, "51-100", IF(tbl_Customers[[#This Row],[account_length]] &lt;= 150, "101-150", "151+")))</f>
        <v>51-100</v>
      </c>
      <c r="Y2024" t="str">
        <f>IF(tbl_Customers[[#This Row],[total_intl_charge]] &lt;= 3, "Low Charges", "High Charges")</f>
        <v>High Charges</v>
      </c>
      <c r="Z2024" t="str">
        <f>IF(tbl_Customers[[#This Row],[total_eve_calls]]&lt;=80,"Low Calls",
IF(tbl_Customers[[#This Row],[total_eve_calls]]&lt;=120,"Medium Calls","High Calls"))</f>
        <v>Medium Calls</v>
      </c>
      <c r="AA2024" t="str">
        <f>IF(tbl_Customers[[#This Row],[total_eve_charge]]&lt;=15,"Low Charges",
IF(tbl_Customers[[#This Row],[total_eve_charge]]&lt;=20,"Medium Charges","High Charges"))</f>
        <v>Medium Charges</v>
      </c>
      <c r="AB20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4" t="str">
        <f>IF(tbl_Customers[[#This Row],[number_vmail_messages]] = 0, "No Usage", IF(tbl_Customers[[#This Row],[number_vmail_messages]] &lt;= 20, "Low Usage", IF(tbl_Customers[[#This Row],[number_vmail_messages]] &lt;= 40, "Medium Usgae", "High Usage")))</f>
        <v>No Usage</v>
      </c>
      <c r="AD2024" t="str">
        <f>IF(tbl_Customers[[#This Row],[total_day_minutes]]&lt;=150,"Low Usage", IF(tbl_Customers[[#This Row],[total_day_minutes]]&lt;=200,"Medium Usage", IF(tbl_Customers[[#This Row],[total_day_minutes]]&lt;=250,"High Usage","Very High Usage")))</f>
        <v>Medium Usage</v>
      </c>
      <c r="AE2024" t="str">
        <f>IF(tbl_Customers[[#This Row],[total_intl_calls]]&lt;=5,"Low Calls", IF(tbl_Customers[[#This Row],[total_intl_calls]]&lt;=10, "Medium Calls", "High Calls"))</f>
        <v>Low Calls</v>
      </c>
      <c r="AF20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24" s="36" t="str">
        <f>IF(tbl_Customers[[#This Row],[Churn_Risk_Score]]&gt;=10,"High Risk", IF(tbl_Customers[[#This Row],[Churn_Risk_Score]]&gt;=5,"Medium Risk","Low Risk"))</f>
        <v>Low Risk</v>
      </c>
    </row>
    <row r="2025" spans="1:33" x14ac:dyDescent="0.35">
      <c r="A2025">
        <v>2024</v>
      </c>
      <c r="B2025" t="s">
        <v>24</v>
      </c>
      <c r="C2025">
        <v>53</v>
      </c>
      <c r="D2025" t="s">
        <v>25</v>
      </c>
      <c r="E2025" t="s">
        <v>22</v>
      </c>
      <c r="F2025" t="s">
        <v>22</v>
      </c>
      <c r="G2025">
        <v>0</v>
      </c>
      <c r="H2025">
        <v>228.6</v>
      </c>
      <c r="I2025">
        <v>117</v>
      </c>
      <c r="J2025">
        <v>38.86</v>
      </c>
      <c r="K2025">
        <v>132.80000000000001</v>
      </c>
      <c r="L2025">
        <v>123</v>
      </c>
      <c r="M2025">
        <v>11.29</v>
      </c>
      <c r="N2025">
        <v>227.2</v>
      </c>
      <c r="O2025">
        <v>124</v>
      </c>
      <c r="P2025">
        <v>10.220000000000001</v>
      </c>
      <c r="Q2025">
        <v>10.1</v>
      </c>
      <c r="R2025">
        <v>2</v>
      </c>
      <c r="S2025">
        <v>2.73</v>
      </c>
      <c r="T2025">
        <v>9</v>
      </c>
      <c r="U2025" t="s">
        <v>23</v>
      </c>
      <c r="V2025">
        <f>IF(tbl_Customers[[#This Row],[churn]] = "yes", 1, 0)</f>
        <v>1</v>
      </c>
      <c r="W2025" t="str">
        <f>IF(tbl_Customers[[#This Row],[number_customer_service_calls]] &lt;= 1, "0-1 Calls", IF(tbl_Customers[[#This Row],[number_customer_service_calls]] &lt;= 3, "2-3 Calls", IF(tbl_Customers[[#This Row],[number_customer_service_calls]] &lt;=5, "4-5 Calls", "6+ Calls")))</f>
        <v>6+ Calls</v>
      </c>
      <c r="X2025" t="str">
        <f>IF(tbl_Customers[[#This Row],[account_length]] &lt;= 50, "0-50", IF(tbl_Customers[[#This Row],[account_length]] &lt;=100, "51-100", IF(tbl_Customers[[#This Row],[account_length]] &lt;= 150, "101-150", "151+")))</f>
        <v>51-100</v>
      </c>
      <c r="Y2025" t="str">
        <f>IF(tbl_Customers[[#This Row],[total_intl_charge]] &lt;= 3, "Low Charges", "High Charges")</f>
        <v>Low Charges</v>
      </c>
      <c r="Z2025" t="str">
        <f>IF(tbl_Customers[[#This Row],[total_eve_calls]]&lt;=80,"Low Calls",
IF(tbl_Customers[[#This Row],[total_eve_calls]]&lt;=120,"Medium Calls","High Calls"))</f>
        <v>High Calls</v>
      </c>
      <c r="AA2025" t="str">
        <f>IF(tbl_Customers[[#This Row],[total_eve_charge]]&lt;=15,"Low Charges",
IF(tbl_Customers[[#This Row],[total_eve_charge]]&lt;=20,"Medium Charges","High Charges"))</f>
        <v>Low Charges</v>
      </c>
      <c r="AB20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5" t="str">
        <f>IF(tbl_Customers[[#This Row],[number_vmail_messages]] = 0, "No Usage", IF(tbl_Customers[[#This Row],[number_vmail_messages]] &lt;= 20, "Low Usage", IF(tbl_Customers[[#This Row],[number_vmail_messages]] &lt;= 40, "Medium Usgae", "High Usage")))</f>
        <v>No Usage</v>
      </c>
      <c r="AD2025" t="str">
        <f>IF(tbl_Customers[[#This Row],[total_day_minutes]]&lt;=150,"Low Usage", IF(tbl_Customers[[#This Row],[total_day_minutes]]&lt;=200,"Medium Usage", IF(tbl_Customers[[#This Row],[total_day_minutes]]&lt;=250,"High Usage","Very High Usage")))</f>
        <v>High Usage</v>
      </c>
      <c r="AE2025" t="str">
        <f>IF(tbl_Customers[[#This Row],[total_intl_calls]]&lt;=5,"Low Calls", IF(tbl_Customers[[#This Row],[total_intl_calls]]&lt;=10, "Medium Calls", "High Calls"))</f>
        <v>Low Calls</v>
      </c>
      <c r="AF20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25" s="36" t="str">
        <f>IF(tbl_Customers[[#This Row],[Churn_Risk_Score]]&gt;=10,"High Risk", IF(tbl_Customers[[#This Row],[Churn_Risk_Score]]&gt;=5,"Medium Risk","Low Risk"))</f>
        <v>Medium Risk</v>
      </c>
    </row>
    <row r="2026" spans="1:33" x14ac:dyDescent="0.35">
      <c r="A2026">
        <v>2025</v>
      </c>
      <c r="B2026" t="s">
        <v>31</v>
      </c>
      <c r="C2026">
        <v>64</v>
      </c>
      <c r="D2026" t="s">
        <v>21</v>
      </c>
      <c r="E2026" t="s">
        <v>22</v>
      </c>
      <c r="F2026" t="s">
        <v>23</v>
      </c>
      <c r="G2026">
        <v>22</v>
      </c>
      <c r="H2026">
        <v>200.4</v>
      </c>
      <c r="I2026">
        <v>80</v>
      </c>
      <c r="J2026">
        <v>34.07</v>
      </c>
      <c r="K2026">
        <v>131.1</v>
      </c>
      <c r="L2026">
        <v>84</v>
      </c>
      <c r="M2026">
        <v>11.14</v>
      </c>
      <c r="N2026">
        <v>230.7</v>
      </c>
      <c r="O2026">
        <v>67</v>
      </c>
      <c r="P2026">
        <v>10.38</v>
      </c>
      <c r="Q2026">
        <v>7.6</v>
      </c>
      <c r="R2026">
        <v>5</v>
      </c>
      <c r="S2026">
        <v>2.0499999999999998</v>
      </c>
      <c r="T2026">
        <v>1</v>
      </c>
      <c r="U2026" t="s">
        <v>22</v>
      </c>
      <c r="V2026">
        <f>IF(tbl_Customers[[#This Row],[churn]] = "yes", 1, 0)</f>
        <v>0</v>
      </c>
      <c r="W2026" t="str">
        <f>IF(tbl_Customers[[#This Row],[number_customer_service_calls]] &lt;= 1, "0-1 Calls", IF(tbl_Customers[[#This Row],[number_customer_service_calls]] &lt;= 3, "2-3 Calls", IF(tbl_Customers[[#This Row],[number_customer_service_calls]] &lt;=5, "4-5 Calls", "6+ Calls")))</f>
        <v>0-1 Calls</v>
      </c>
      <c r="X2026" t="str">
        <f>IF(tbl_Customers[[#This Row],[account_length]] &lt;= 50, "0-50", IF(tbl_Customers[[#This Row],[account_length]] &lt;=100, "51-100", IF(tbl_Customers[[#This Row],[account_length]] &lt;= 150, "101-150", "151+")))</f>
        <v>51-100</v>
      </c>
      <c r="Y2026" t="str">
        <f>IF(tbl_Customers[[#This Row],[total_intl_charge]] &lt;= 3, "Low Charges", "High Charges")</f>
        <v>Low Charges</v>
      </c>
      <c r="Z2026" t="str">
        <f>IF(tbl_Customers[[#This Row],[total_eve_calls]]&lt;=80,"Low Calls",
IF(tbl_Customers[[#This Row],[total_eve_calls]]&lt;=120,"Medium Calls","High Calls"))</f>
        <v>Medium Calls</v>
      </c>
      <c r="AA2026" t="str">
        <f>IF(tbl_Customers[[#This Row],[total_eve_charge]]&lt;=15,"Low Charges",
IF(tbl_Customers[[#This Row],[total_eve_charge]]&lt;=20,"Medium Charges","High Charges"))</f>
        <v>Low Charges</v>
      </c>
      <c r="AB20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6" t="str">
        <f>IF(tbl_Customers[[#This Row],[number_vmail_messages]] = 0, "No Usage", IF(tbl_Customers[[#This Row],[number_vmail_messages]] &lt;= 20, "Low Usage", IF(tbl_Customers[[#This Row],[number_vmail_messages]] &lt;= 40, "Medium Usgae", "High Usage")))</f>
        <v>Medium Usgae</v>
      </c>
      <c r="AD2026" t="str">
        <f>IF(tbl_Customers[[#This Row],[total_day_minutes]]&lt;=150,"Low Usage", IF(tbl_Customers[[#This Row],[total_day_minutes]]&lt;=200,"Medium Usage", IF(tbl_Customers[[#This Row],[total_day_minutes]]&lt;=250,"High Usage","Very High Usage")))</f>
        <v>High Usage</v>
      </c>
      <c r="AE2026" t="str">
        <f>IF(tbl_Customers[[#This Row],[total_intl_calls]]&lt;=5,"Low Calls", IF(tbl_Customers[[#This Row],[total_intl_calls]]&lt;=10, "Medium Calls", "High Calls"))</f>
        <v>Low Calls</v>
      </c>
      <c r="AF20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26" s="36" t="str">
        <f>IF(tbl_Customers[[#This Row],[Churn_Risk_Score]]&gt;=10,"High Risk", IF(tbl_Customers[[#This Row],[Churn_Risk_Score]]&gt;=5,"Medium Risk","Low Risk"))</f>
        <v>Low Risk</v>
      </c>
    </row>
    <row r="2027" spans="1:33" x14ac:dyDescent="0.35">
      <c r="A2027">
        <v>2026</v>
      </c>
      <c r="B2027" t="s">
        <v>38</v>
      </c>
      <c r="C2027">
        <v>123</v>
      </c>
      <c r="D2027" t="s">
        <v>25</v>
      </c>
      <c r="E2027" t="s">
        <v>22</v>
      </c>
      <c r="F2027" t="s">
        <v>22</v>
      </c>
      <c r="G2027">
        <v>0</v>
      </c>
      <c r="H2027">
        <v>154.30000000000001</v>
      </c>
      <c r="I2027">
        <v>107</v>
      </c>
      <c r="J2027">
        <v>26.23</v>
      </c>
      <c r="K2027">
        <v>183</v>
      </c>
      <c r="L2027">
        <v>111</v>
      </c>
      <c r="M2027">
        <v>15.56</v>
      </c>
      <c r="N2027">
        <v>54</v>
      </c>
      <c r="O2027">
        <v>134</v>
      </c>
      <c r="P2027">
        <v>2.4300000000000002</v>
      </c>
      <c r="Q2027">
        <v>10.9</v>
      </c>
      <c r="R2027">
        <v>8</v>
      </c>
      <c r="S2027">
        <v>2.94</v>
      </c>
      <c r="T2027">
        <v>0</v>
      </c>
      <c r="U2027" t="s">
        <v>22</v>
      </c>
      <c r="V2027">
        <f>IF(tbl_Customers[[#This Row],[churn]] = "yes", 1, 0)</f>
        <v>0</v>
      </c>
      <c r="W2027" t="str">
        <f>IF(tbl_Customers[[#This Row],[number_customer_service_calls]] &lt;= 1, "0-1 Calls", IF(tbl_Customers[[#This Row],[number_customer_service_calls]] &lt;= 3, "2-3 Calls", IF(tbl_Customers[[#This Row],[number_customer_service_calls]] &lt;=5, "4-5 Calls", "6+ Calls")))</f>
        <v>0-1 Calls</v>
      </c>
      <c r="X2027" t="str">
        <f>IF(tbl_Customers[[#This Row],[account_length]] &lt;= 50, "0-50", IF(tbl_Customers[[#This Row],[account_length]] &lt;=100, "51-100", IF(tbl_Customers[[#This Row],[account_length]] &lt;= 150, "101-150", "151+")))</f>
        <v>101-150</v>
      </c>
      <c r="Y2027" t="str">
        <f>IF(tbl_Customers[[#This Row],[total_intl_charge]] &lt;= 3, "Low Charges", "High Charges")</f>
        <v>Low Charges</v>
      </c>
      <c r="Z2027" t="str">
        <f>IF(tbl_Customers[[#This Row],[total_eve_calls]]&lt;=80,"Low Calls",
IF(tbl_Customers[[#This Row],[total_eve_calls]]&lt;=120,"Medium Calls","High Calls"))</f>
        <v>Medium Calls</v>
      </c>
      <c r="AA2027" t="str">
        <f>IF(tbl_Customers[[#This Row],[total_eve_charge]]&lt;=15,"Low Charges",
IF(tbl_Customers[[#This Row],[total_eve_charge]]&lt;=20,"Medium Charges","High Charges"))</f>
        <v>Medium Charges</v>
      </c>
      <c r="AB20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7" t="str">
        <f>IF(tbl_Customers[[#This Row],[number_vmail_messages]] = 0, "No Usage", IF(tbl_Customers[[#This Row],[number_vmail_messages]] &lt;= 20, "Low Usage", IF(tbl_Customers[[#This Row],[number_vmail_messages]] &lt;= 40, "Medium Usgae", "High Usage")))</f>
        <v>No Usage</v>
      </c>
      <c r="AD2027" t="str">
        <f>IF(tbl_Customers[[#This Row],[total_day_minutes]]&lt;=150,"Low Usage", IF(tbl_Customers[[#This Row],[total_day_minutes]]&lt;=200,"Medium Usage", IF(tbl_Customers[[#This Row],[total_day_minutes]]&lt;=250,"High Usage","Very High Usage")))</f>
        <v>Medium Usage</v>
      </c>
      <c r="AE2027" t="str">
        <f>IF(tbl_Customers[[#This Row],[total_intl_calls]]&lt;=5,"Low Calls", IF(tbl_Customers[[#This Row],[total_intl_calls]]&lt;=10, "Medium Calls", "High Calls"))</f>
        <v>Medium Calls</v>
      </c>
      <c r="AF20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27" s="36" t="str">
        <f>IF(tbl_Customers[[#This Row],[Churn_Risk_Score]]&gt;=10,"High Risk", IF(tbl_Customers[[#This Row],[Churn_Risk_Score]]&gt;=5,"Medium Risk","Low Risk"))</f>
        <v>Low Risk</v>
      </c>
    </row>
    <row r="2028" spans="1:33" x14ac:dyDescent="0.35">
      <c r="A2028">
        <v>2027</v>
      </c>
      <c r="B2028" t="s">
        <v>37</v>
      </c>
      <c r="C2028">
        <v>68</v>
      </c>
      <c r="D2028" t="s">
        <v>28</v>
      </c>
      <c r="E2028" t="s">
        <v>22</v>
      </c>
      <c r="F2028" t="s">
        <v>23</v>
      </c>
      <c r="G2028">
        <v>30</v>
      </c>
      <c r="H2028">
        <v>122.9</v>
      </c>
      <c r="I2028">
        <v>93</v>
      </c>
      <c r="J2028">
        <v>20.89</v>
      </c>
      <c r="K2028">
        <v>233.5</v>
      </c>
      <c r="L2028">
        <v>91</v>
      </c>
      <c r="M2028">
        <v>19.850000000000001</v>
      </c>
      <c r="N2028">
        <v>199.5</v>
      </c>
      <c r="O2028">
        <v>144</v>
      </c>
      <c r="P2028">
        <v>8.98</v>
      </c>
      <c r="Q2028">
        <v>9.6</v>
      </c>
      <c r="R2028">
        <v>2</v>
      </c>
      <c r="S2028">
        <v>2.59</v>
      </c>
      <c r="T2028">
        <v>2</v>
      </c>
      <c r="U2028" t="s">
        <v>22</v>
      </c>
      <c r="V2028">
        <f>IF(tbl_Customers[[#This Row],[churn]] = "yes", 1, 0)</f>
        <v>0</v>
      </c>
      <c r="W2028" t="str">
        <f>IF(tbl_Customers[[#This Row],[number_customer_service_calls]] &lt;= 1, "0-1 Calls", IF(tbl_Customers[[#This Row],[number_customer_service_calls]] &lt;= 3, "2-3 Calls", IF(tbl_Customers[[#This Row],[number_customer_service_calls]] &lt;=5, "4-5 Calls", "6+ Calls")))</f>
        <v>2-3 Calls</v>
      </c>
      <c r="X2028" t="str">
        <f>IF(tbl_Customers[[#This Row],[account_length]] &lt;= 50, "0-50", IF(tbl_Customers[[#This Row],[account_length]] &lt;=100, "51-100", IF(tbl_Customers[[#This Row],[account_length]] &lt;= 150, "101-150", "151+")))</f>
        <v>51-100</v>
      </c>
      <c r="Y2028" t="str">
        <f>IF(tbl_Customers[[#This Row],[total_intl_charge]] &lt;= 3, "Low Charges", "High Charges")</f>
        <v>Low Charges</v>
      </c>
      <c r="Z2028" t="str">
        <f>IF(tbl_Customers[[#This Row],[total_eve_calls]]&lt;=80,"Low Calls",
IF(tbl_Customers[[#This Row],[total_eve_calls]]&lt;=120,"Medium Calls","High Calls"))</f>
        <v>Medium Calls</v>
      </c>
      <c r="AA2028" t="str">
        <f>IF(tbl_Customers[[#This Row],[total_eve_charge]]&lt;=15,"Low Charges",
IF(tbl_Customers[[#This Row],[total_eve_charge]]&lt;=20,"Medium Charges","High Charges"))</f>
        <v>Medium Charges</v>
      </c>
      <c r="AB20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8" t="str">
        <f>IF(tbl_Customers[[#This Row],[number_vmail_messages]] = 0, "No Usage", IF(tbl_Customers[[#This Row],[number_vmail_messages]] &lt;= 20, "Low Usage", IF(tbl_Customers[[#This Row],[number_vmail_messages]] &lt;= 40, "Medium Usgae", "High Usage")))</f>
        <v>Medium Usgae</v>
      </c>
      <c r="AD2028" t="str">
        <f>IF(tbl_Customers[[#This Row],[total_day_minutes]]&lt;=150,"Low Usage", IF(tbl_Customers[[#This Row],[total_day_minutes]]&lt;=200,"Medium Usage", IF(tbl_Customers[[#This Row],[total_day_minutes]]&lt;=250,"High Usage","Very High Usage")))</f>
        <v>Low Usage</v>
      </c>
      <c r="AE2028" t="str">
        <f>IF(tbl_Customers[[#This Row],[total_intl_calls]]&lt;=5,"Low Calls", IF(tbl_Customers[[#This Row],[total_intl_calls]]&lt;=10, "Medium Calls", "High Calls"))</f>
        <v>Low Calls</v>
      </c>
      <c r="AF20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28" s="36" t="str">
        <f>IF(tbl_Customers[[#This Row],[Churn_Risk_Score]]&gt;=10,"High Risk", IF(tbl_Customers[[#This Row],[Churn_Risk_Score]]&gt;=5,"Medium Risk","Low Risk"))</f>
        <v>Low Risk</v>
      </c>
    </row>
    <row r="2029" spans="1:33" x14ac:dyDescent="0.35">
      <c r="A2029">
        <v>2028</v>
      </c>
      <c r="B2029" t="s">
        <v>74</v>
      </c>
      <c r="C2029">
        <v>40</v>
      </c>
      <c r="D2029" t="s">
        <v>28</v>
      </c>
      <c r="E2029" t="s">
        <v>23</v>
      </c>
      <c r="F2029" t="s">
        <v>22</v>
      </c>
      <c r="G2029">
        <v>0</v>
      </c>
      <c r="H2029">
        <v>220.8</v>
      </c>
      <c r="I2029">
        <v>100</v>
      </c>
      <c r="J2029">
        <v>37.54</v>
      </c>
      <c r="K2029">
        <v>265.7</v>
      </c>
      <c r="L2029">
        <v>106</v>
      </c>
      <c r="M2029">
        <v>22.58</v>
      </c>
      <c r="N2029">
        <v>212.8</v>
      </c>
      <c r="O2029">
        <v>94</v>
      </c>
      <c r="P2029">
        <v>9.58</v>
      </c>
      <c r="Q2029">
        <v>6.4</v>
      </c>
      <c r="R2029">
        <v>3</v>
      </c>
      <c r="S2029">
        <v>1.73</v>
      </c>
      <c r="T2029">
        <v>0</v>
      </c>
      <c r="U2029" t="s">
        <v>22</v>
      </c>
      <c r="V2029">
        <f>IF(tbl_Customers[[#This Row],[churn]] = "yes", 1, 0)</f>
        <v>0</v>
      </c>
      <c r="W2029" t="str">
        <f>IF(tbl_Customers[[#This Row],[number_customer_service_calls]] &lt;= 1, "0-1 Calls", IF(tbl_Customers[[#This Row],[number_customer_service_calls]] &lt;= 3, "2-3 Calls", IF(tbl_Customers[[#This Row],[number_customer_service_calls]] &lt;=5, "4-5 Calls", "6+ Calls")))</f>
        <v>0-1 Calls</v>
      </c>
      <c r="X2029" t="str">
        <f>IF(tbl_Customers[[#This Row],[account_length]] &lt;= 50, "0-50", IF(tbl_Customers[[#This Row],[account_length]] &lt;=100, "51-100", IF(tbl_Customers[[#This Row],[account_length]] &lt;= 150, "101-150", "151+")))</f>
        <v>0-50</v>
      </c>
      <c r="Y2029" t="str">
        <f>IF(tbl_Customers[[#This Row],[total_intl_charge]] &lt;= 3, "Low Charges", "High Charges")</f>
        <v>Low Charges</v>
      </c>
      <c r="Z2029" t="str">
        <f>IF(tbl_Customers[[#This Row],[total_eve_calls]]&lt;=80,"Low Calls",
IF(tbl_Customers[[#This Row],[total_eve_calls]]&lt;=120,"Medium Calls","High Calls"))</f>
        <v>Medium Calls</v>
      </c>
      <c r="AA2029" t="str">
        <f>IF(tbl_Customers[[#This Row],[total_eve_charge]]&lt;=15,"Low Charges",
IF(tbl_Customers[[#This Row],[total_eve_charge]]&lt;=20,"Medium Charges","High Charges"))</f>
        <v>High Charges</v>
      </c>
      <c r="AB20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29" t="str">
        <f>IF(tbl_Customers[[#This Row],[number_vmail_messages]] = 0, "No Usage", IF(tbl_Customers[[#This Row],[number_vmail_messages]] &lt;= 20, "Low Usage", IF(tbl_Customers[[#This Row],[number_vmail_messages]] &lt;= 40, "Medium Usgae", "High Usage")))</f>
        <v>No Usage</v>
      </c>
      <c r="AD2029" t="str">
        <f>IF(tbl_Customers[[#This Row],[total_day_minutes]]&lt;=150,"Low Usage", IF(tbl_Customers[[#This Row],[total_day_minutes]]&lt;=200,"Medium Usage", IF(tbl_Customers[[#This Row],[total_day_minutes]]&lt;=250,"High Usage","Very High Usage")))</f>
        <v>High Usage</v>
      </c>
      <c r="AE2029" t="str">
        <f>IF(tbl_Customers[[#This Row],[total_intl_calls]]&lt;=5,"Low Calls", IF(tbl_Customers[[#This Row],[total_intl_calls]]&lt;=10, "Medium Calls", "High Calls"))</f>
        <v>Low Calls</v>
      </c>
      <c r="AF20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29" s="36" t="str">
        <f>IF(tbl_Customers[[#This Row],[Churn_Risk_Score]]&gt;=10,"High Risk", IF(tbl_Customers[[#This Row],[Churn_Risk_Score]]&gt;=5,"Medium Risk","Low Risk"))</f>
        <v>Low Risk</v>
      </c>
    </row>
    <row r="2030" spans="1:33" x14ac:dyDescent="0.35">
      <c r="A2030">
        <v>2029</v>
      </c>
      <c r="B2030" t="s">
        <v>61</v>
      </c>
      <c r="C2030">
        <v>132</v>
      </c>
      <c r="D2030" t="s">
        <v>25</v>
      </c>
      <c r="E2030" t="s">
        <v>22</v>
      </c>
      <c r="F2030" t="s">
        <v>22</v>
      </c>
      <c r="G2030">
        <v>0</v>
      </c>
      <c r="H2030">
        <v>214.6</v>
      </c>
      <c r="I2030">
        <v>78</v>
      </c>
      <c r="J2030">
        <v>36.479999999999997</v>
      </c>
      <c r="K2030">
        <v>251.7</v>
      </c>
      <c r="L2030">
        <v>98</v>
      </c>
      <c r="M2030">
        <v>21.39</v>
      </c>
      <c r="N2030">
        <v>240.8</v>
      </c>
      <c r="O2030">
        <v>88</v>
      </c>
      <c r="P2030">
        <v>10.84</v>
      </c>
      <c r="Q2030">
        <v>13.9</v>
      </c>
      <c r="R2030">
        <v>2</v>
      </c>
      <c r="S2030">
        <v>3.75</v>
      </c>
      <c r="T2030">
        <v>0</v>
      </c>
      <c r="U2030" t="s">
        <v>22</v>
      </c>
      <c r="V2030">
        <f>IF(tbl_Customers[[#This Row],[churn]] = "yes", 1, 0)</f>
        <v>0</v>
      </c>
      <c r="W2030" t="str">
        <f>IF(tbl_Customers[[#This Row],[number_customer_service_calls]] &lt;= 1, "0-1 Calls", IF(tbl_Customers[[#This Row],[number_customer_service_calls]] &lt;= 3, "2-3 Calls", IF(tbl_Customers[[#This Row],[number_customer_service_calls]] &lt;=5, "4-5 Calls", "6+ Calls")))</f>
        <v>0-1 Calls</v>
      </c>
      <c r="X2030" t="str">
        <f>IF(tbl_Customers[[#This Row],[account_length]] &lt;= 50, "0-50", IF(tbl_Customers[[#This Row],[account_length]] &lt;=100, "51-100", IF(tbl_Customers[[#This Row],[account_length]] &lt;= 150, "101-150", "151+")))</f>
        <v>101-150</v>
      </c>
      <c r="Y2030" t="str">
        <f>IF(tbl_Customers[[#This Row],[total_intl_charge]] &lt;= 3, "Low Charges", "High Charges")</f>
        <v>High Charges</v>
      </c>
      <c r="Z2030" t="str">
        <f>IF(tbl_Customers[[#This Row],[total_eve_calls]]&lt;=80,"Low Calls",
IF(tbl_Customers[[#This Row],[total_eve_calls]]&lt;=120,"Medium Calls","High Calls"))</f>
        <v>Medium Calls</v>
      </c>
      <c r="AA2030" t="str">
        <f>IF(tbl_Customers[[#This Row],[total_eve_charge]]&lt;=15,"Low Charges",
IF(tbl_Customers[[#This Row],[total_eve_charge]]&lt;=20,"Medium Charges","High Charges"))</f>
        <v>High Charges</v>
      </c>
      <c r="AB20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30" t="str">
        <f>IF(tbl_Customers[[#This Row],[number_vmail_messages]] = 0, "No Usage", IF(tbl_Customers[[#This Row],[number_vmail_messages]] &lt;= 20, "Low Usage", IF(tbl_Customers[[#This Row],[number_vmail_messages]] &lt;= 40, "Medium Usgae", "High Usage")))</f>
        <v>No Usage</v>
      </c>
      <c r="AD2030" t="str">
        <f>IF(tbl_Customers[[#This Row],[total_day_minutes]]&lt;=150,"Low Usage", IF(tbl_Customers[[#This Row],[total_day_minutes]]&lt;=200,"Medium Usage", IF(tbl_Customers[[#This Row],[total_day_minutes]]&lt;=250,"High Usage","Very High Usage")))</f>
        <v>High Usage</v>
      </c>
      <c r="AE2030" t="str">
        <f>IF(tbl_Customers[[#This Row],[total_intl_calls]]&lt;=5,"Low Calls", IF(tbl_Customers[[#This Row],[total_intl_calls]]&lt;=10, "Medium Calls", "High Calls"))</f>
        <v>Low Calls</v>
      </c>
      <c r="AF20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0" s="36" t="str">
        <f>IF(tbl_Customers[[#This Row],[Churn_Risk_Score]]&gt;=10,"High Risk", IF(tbl_Customers[[#This Row],[Churn_Risk_Score]]&gt;=5,"Medium Risk","Low Risk"))</f>
        <v>Low Risk</v>
      </c>
    </row>
    <row r="2031" spans="1:33" x14ac:dyDescent="0.35">
      <c r="A2031">
        <v>2030</v>
      </c>
      <c r="B2031" t="s">
        <v>74</v>
      </c>
      <c r="C2031">
        <v>120</v>
      </c>
      <c r="D2031" t="s">
        <v>25</v>
      </c>
      <c r="E2031" t="s">
        <v>23</v>
      </c>
      <c r="F2031" t="s">
        <v>22</v>
      </c>
      <c r="G2031">
        <v>0</v>
      </c>
      <c r="H2031">
        <v>202</v>
      </c>
      <c r="I2031">
        <v>123</v>
      </c>
      <c r="J2031">
        <v>34.340000000000003</v>
      </c>
      <c r="K2031">
        <v>184.3</v>
      </c>
      <c r="L2031">
        <v>78</v>
      </c>
      <c r="M2031">
        <v>15.67</v>
      </c>
      <c r="N2031">
        <v>176</v>
      </c>
      <c r="O2031">
        <v>89</v>
      </c>
      <c r="P2031">
        <v>7.92</v>
      </c>
      <c r="Q2031">
        <v>7.4</v>
      </c>
      <c r="R2031">
        <v>2</v>
      </c>
      <c r="S2031">
        <v>2</v>
      </c>
      <c r="T2031">
        <v>2</v>
      </c>
      <c r="U2031" t="s">
        <v>23</v>
      </c>
      <c r="V2031">
        <f>IF(tbl_Customers[[#This Row],[churn]] = "yes", 1, 0)</f>
        <v>1</v>
      </c>
      <c r="W2031" t="str">
        <f>IF(tbl_Customers[[#This Row],[number_customer_service_calls]] &lt;= 1, "0-1 Calls", IF(tbl_Customers[[#This Row],[number_customer_service_calls]] &lt;= 3, "2-3 Calls", IF(tbl_Customers[[#This Row],[number_customer_service_calls]] &lt;=5, "4-5 Calls", "6+ Calls")))</f>
        <v>2-3 Calls</v>
      </c>
      <c r="X2031" t="str">
        <f>IF(tbl_Customers[[#This Row],[account_length]] &lt;= 50, "0-50", IF(tbl_Customers[[#This Row],[account_length]] &lt;=100, "51-100", IF(tbl_Customers[[#This Row],[account_length]] &lt;= 150, "101-150", "151+")))</f>
        <v>101-150</v>
      </c>
      <c r="Y2031" t="str">
        <f>IF(tbl_Customers[[#This Row],[total_intl_charge]] &lt;= 3, "Low Charges", "High Charges")</f>
        <v>Low Charges</v>
      </c>
      <c r="Z2031" t="str">
        <f>IF(tbl_Customers[[#This Row],[total_eve_calls]]&lt;=80,"Low Calls",
IF(tbl_Customers[[#This Row],[total_eve_calls]]&lt;=120,"Medium Calls","High Calls"))</f>
        <v>Low Calls</v>
      </c>
      <c r="AA2031" t="str">
        <f>IF(tbl_Customers[[#This Row],[total_eve_charge]]&lt;=15,"Low Charges",
IF(tbl_Customers[[#This Row],[total_eve_charge]]&lt;=20,"Medium Charges","High Charges"))</f>
        <v>Medium Charges</v>
      </c>
      <c r="AB20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1" t="str">
        <f>IF(tbl_Customers[[#This Row],[number_vmail_messages]] = 0, "No Usage", IF(tbl_Customers[[#This Row],[number_vmail_messages]] &lt;= 20, "Low Usage", IF(tbl_Customers[[#This Row],[number_vmail_messages]] &lt;= 40, "Medium Usgae", "High Usage")))</f>
        <v>No Usage</v>
      </c>
      <c r="AD2031" t="str">
        <f>IF(tbl_Customers[[#This Row],[total_day_minutes]]&lt;=150,"Low Usage", IF(tbl_Customers[[#This Row],[total_day_minutes]]&lt;=200,"Medium Usage", IF(tbl_Customers[[#This Row],[total_day_minutes]]&lt;=250,"High Usage","Very High Usage")))</f>
        <v>High Usage</v>
      </c>
      <c r="AE2031" t="str">
        <f>IF(tbl_Customers[[#This Row],[total_intl_calls]]&lt;=5,"Low Calls", IF(tbl_Customers[[#This Row],[total_intl_calls]]&lt;=10, "Medium Calls", "High Calls"))</f>
        <v>Low Calls</v>
      </c>
      <c r="AF20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1" s="36" t="str">
        <f>IF(tbl_Customers[[#This Row],[Churn_Risk_Score]]&gt;=10,"High Risk", IF(tbl_Customers[[#This Row],[Churn_Risk_Score]]&gt;=5,"Medium Risk","Low Risk"))</f>
        <v>Low Risk</v>
      </c>
    </row>
    <row r="2032" spans="1:33" x14ac:dyDescent="0.35">
      <c r="A2032">
        <v>2031</v>
      </c>
      <c r="B2032" t="s">
        <v>53</v>
      </c>
      <c r="C2032">
        <v>108</v>
      </c>
      <c r="D2032" t="s">
        <v>25</v>
      </c>
      <c r="E2032" t="s">
        <v>22</v>
      </c>
      <c r="F2032" t="s">
        <v>23</v>
      </c>
      <c r="G2032">
        <v>32</v>
      </c>
      <c r="H2032">
        <v>209.5</v>
      </c>
      <c r="I2032">
        <v>108</v>
      </c>
      <c r="J2032">
        <v>35.619999999999997</v>
      </c>
      <c r="K2032">
        <v>109.6</v>
      </c>
      <c r="L2032">
        <v>64</v>
      </c>
      <c r="M2032">
        <v>9.32</v>
      </c>
      <c r="N2032">
        <v>189.7</v>
      </c>
      <c r="O2032">
        <v>145</v>
      </c>
      <c r="P2032">
        <v>8.5399999999999991</v>
      </c>
      <c r="Q2032">
        <v>9.1</v>
      </c>
      <c r="R2032">
        <v>6</v>
      </c>
      <c r="S2032">
        <v>2.46</v>
      </c>
      <c r="T2032">
        <v>6</v>
      </c>
      <c r="U2032" t="s">
        <v>23</v>
      </c>
      <c r="V2032">
        <f>IF(tbl_Customers[[#This Row],[churn]] = "yes", 1, 0)</f>
        <v>1</v>
      </c>
      <c r="W2032" t="str">
        <f>IF(tbl_Customers[[#This Row],[number_customer_service_calls]] &lt;= 1, "0-1 Calls", IF(tbl_Customers[[#This Row],[number_customer_service_calls]] &lt;= 3, "2-3 Calls", IF(tbl_Customers[[#This Row],[number_customer_service_calls]] &lt;=5, "4-5 Calls", "6+ Calls")))</f>
        <v>6+ Calls</v>
      </c>
      <c r="X2032" t="str">
        <f>IF(tbl_Customers[[#This Row],[account_length]] &lt;= 50, "0-50", IF(tbl_Customers[[#This Row],[account_length]] &lt;=100, "51-100", IF(tbl_Customers[[#This Row],[account_length]] &lt;= 150, "101-150", "151+")))</f>
        <v>101-150</v>
      </c>
      <c r="Y2032" t="str">
        <f>IF(tbl_Customers[[#This Row],[total_intl_charge]] &lt;= 3, "Low Charges", "High Charges")</f>
        <v>Low Charges</v>
      </c>
      <c r="Z2032" t="str">
        <f>IF(tbl_Customers[[#This Row],[total_eve_calls]]&lt;=80,"Low Calls",
IF(tbl_Customers[[#This Row],[total_eve_calls]]&lt;=120,"Medium Calls","High Calls"))</f>
        <v>Low Calls</v>
      </c>
      <c r="AA2032" t="str">
        <f>IF(tbl_Customers[[#This Row],[total_eve_charge]]&lt;=15,"Low Charges",
IF(tbl_Customers[[#This Row],[total_eve_charge]]&lt;=20,"Medium Charges","High Charges"))</f>
        <v>Low Charges</v>
      </c>
      <c r="AB20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2" t="str">
        <f>IF(tbl_Customers[[#This Row],[number_vmail_messages]] = 0, "No Usage", IF(tbl_Customers[[#This Row],[number_vmail_messages]] &lt;= 20, "Low Usage", IF(tbl_Customers[[#This Row],[number_vmail_messages]] &lt;= 40, "Medium Usgae", "High Usage")))</f>
        <v>Medium Usgae</v>
      </c>
      <c r="AD2032" t="str">
        <f>IF(tbl_Customers[[#This Row],[total_day_minutes]]&lt;=150,"Low Usage", IF(tbl_Customers[[#This Row],[total_day_minutes]]&lt;=200,"Medium Usage", IF(tbl_Customers[[#This Row],[total_day_minutes]]&lt;=250,"High Usage","Very High Usage")))</f>
        <v>High Usage</v>
      </c>
      <c r="AE2032" t="str">
        <f>IF(tbl_Customers[[#This Row],[total_intl_calls]]&lt;=5,"Low Calls", IF(tbl_Customers[[#This Row],[total_intl_calls]]&lt;=10, "Medium Calls", "High Calls"))</f>
        <v>Medium Calls</v>
      </c>
      <c r="AF20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2" s="36" t="str">
        <f>IF(tbl_Customers[[#This Row],[Churn_Risk_Score]]&gt;=10,"High Risk", IF(tbl_Customers[[#This Row],[Churn_Risk_Score]]&gt;=5,"Medium Risk","Low Risk"))</f>
        <v>Low Risk</v>
      </c>
    </row>
    <row r="2033" spans="1:33" x14ac:dyDescent="0.35">
      <c r="A2033">
        <v>2032</v>
      </c>
      <c r="B2033" t="s">
        <v>36</v>
      </c>
      <c r="C2033">
        <v>122</v>
      </c>
      <c r="D2033" t="s">
        <v>28</v>
      </c>
      <c r="E2033" t="s">
        <v>22</v>
      </c>
      <c r="F2033" t="s">
        <v>22</v>
      </c>
      <c r="G2033">
        <v>0</v>
      </c>
      <c r="H2033">
        <v>145.6</v>
      </c>
      <c r="I2033">
        <v>102</v>
      </c>
      <c r="J2033">
        <v>24.75</v>
      </c>
      <c r="K2033">
        <v>284.7</v>
      </c>
      <c r="L2033">
        <v>111</v>
      </c>
      <c r="M2033">
        <v>24.2</v>
      </c>
      <c r="N2033">
        <v>228.2</v>
      </c>
      <c r="O2033">
        <v>91</v>
      </c>
      <c r="P2033">
        <v>10.27</v>
      </c>
      <c r="Q2033">
        <v>12.2</v>
      </c>
      <c r="R2033">
        <v>5</v>
      </c>
      <c r="S2033">
        <v>3.29</v>
      </c>
      <c r="T2033">
        <v>0</v>
      </c>
      <c r="U2033" t="s">
        <v>22</v>
      </c>
      <c r="V2033">
        <f>IF(tbl_Customers[[#This Row],[churn]] = "yes", 1, 0)</f>
        <v>0</v>
      </c>
      <c r="W2033" t="str">
        <f>IF(tbl_Customers[[#This Row],[number_customer_service_calls]] &lt;= 1, "0-1 Calls", IF(tbl_Customers[[#This Row],[number_customer_service_calls]] &lt;= 3, "2-3 Calls", IF(tbl_Customers[[#This Row],[number_customer_service_calls]] &lt;=5, "4-5 Calls", "6+ Calls")))</f>
        <v>0-1 Calls</v>
      </c>
      <c r="X2033" t="str">
        <f>IF(tbl_Customers[[#This Row],[account_length]] &lt;= 50, "0-50", IF(tbl_Customers[[#This Row],[account_length]] &lt;=100, "51-100", IF(tbl_Customers[[#This Row],[account_length]] &lt;= 150, "101-150", "151+")))</f>
        <v>101-150</v>
      </c>
      <c r="Y2033" t="str">
        <f>IF(tbl_Customers[[#This Row],[total_intl_charge]] &lt;= 3, "Low Charges", "High Charges")</f>
        <v>High Charges</v>
      </c>
      <c r="Z2033" t="str">
        <f>IF(tbl_Customers[[#This Row],[total_eve_calls]]&lt;=80,"Low Calls",
IF(tbl_Customers[[#This Row],[total_eve_calls]]&lt;=120,"Medium Calls","High Calls"))</f>
        <v>Medium Calls</v>
      </c>
      <c r="AA2033" t="str">
        <f>IF(tbl_Customers[[#This Row],[total_eve_charge]]&lt;=15,"Low Charges",
IF(tbl_Customers[[#This Row],[total_eve_charge]]&lt;=20,"Medium Charges","High Charges"))</f>
        <v>High Charges</v>
      </c>
      <c r="AB20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3" t="str">
        <f>IF(tbl_Customers[[#This Row],[number_vmail_messages]] = 0, "No Usage", IF(tbl_Customers[[#This Row],[number_vmail_messages]] &lt;= 20, "Low Usage", IF(tbl_Customers[[#This Row],[number_vmail_messages]] &lt;= 40, "Medium Usgae", "High Usage")))</f>
        <v>No Usage</v>
      </c>
      <c r="AD2033" t="str">
        <f>IF(tbl_Customers[[#This Row],[total_day_minutes]]&lt;=150,"Low Usage", IF(tbl_Customers[[#This Row],[total_day_minutes]]&lt;=200,"Medium Usage", IF(tbl_Customers[[#This Row],[total_day_minutes]]&lt;=250,"High Usage","Very High Usage")))</f>
        <v>Low Usage</v>
      </c>
      <c r="AE2033" t="str">
        <f>IF(tbl_Customers[[#This Row],[total_intl_calls]]&lt;=5,"Low Calls", IF(tbl_Customers[[#This Row],[total_intl_calls]]&lt;=10, "Medium Calls", "High Calls"))</f>
        <v>Low Calls</v>
      </c>
      <c r="AF20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3" s="36" t="str">
        <f>IF(tbl_Customers[[#This Row],[Churn_Risk_Score]]&gt;=10,"High Risk", IF(tbl_Customers[[#This Row],[Churn_Risk_Score]]&gt;=5,"Medium Risk","Low Risk"))</f>
        <v>Low Risk</v>
      </c>
    </row>
    <row r="2034" spans="1:33" x14ac:dyDescent="0.35">
      <c r="A2034">
        <v>2033</v>
      </c>
      <c r="B2034" t="s">
        <v>35</v>
      </c>
      <c r="C2034">
        <v>130</v>
      </c>
      <c r="D2034" t="s">
        <v>25</v>
      </c>
      <c r="E2034" t="s">
        <v>22</v>
      </c>
      <c r="F2034" t="s">
        <v>23</v>
      </c>
      <c r="G2034">
        <v>19</v>
      </c>
      <c r="H2034">
        <v>152.9</v>
      </c>
      <c r="I2034">
        <v>87</v>
      </c>
      <c r="J2034">
        <v>25.99</v>
      </c>
      <c r="K2034">
        <v>213.2</v>
      </c>
      <c r="L2034">
        <v>99</v>
      </c>
      <c r="M2034">
        <v>18.12</v>
      </c>
      <c r="N2034">
        <v>205.3</v>
      </c>
      <c r="O2034">
        <v>114</v>
      </c>
      <c r="P2034">
        <v>9.24</v>
      </c>
      <c r="Q2034">
        <v>10.8</v>
      </c>
      <c r="R2034">
        <v>6</v>
      </c>
      <c r="S2034">
        <v>2.92</v>
      </c>
      <c r="T2034">
        <v>2</v>
      </c>
      <c r="U2034" t="s">
        <v>22</v>
      </c>
      <c r="V2034">
        <f>IF(tbl_Customers[[#This Row],[churn]] = "yes", 1, 0)</f>
        <v>0</v>
      </c>
      <c r="W2034" t="str">
        <f>IF(tbl_Customers[[#This Row],[number_customer_service_calls]] &lt;= 1, "0-1 Calls", IF(tbl_Customers[[#This Row],[number_customer_service_calls]] &lt;= 3, "2-3 Calls", IF(tbl_Customers[[#This Row],[number_customer_service_calls]] &lt;=5, "4-5 Calls", "6+ Calls")))</f>
        <v>2-3 Calls</v>
      </c>
      <c r="X2034" t="str">
        <f>IF(tbl_Customers[[#This Row],[account_length]] &lt;= 50, "0-50", IF(tbl_Customers[[#This Row],[account_length]] &lt;=100, "51-100", IF(tbl_Customers[[#This Row],[account_length]] &lt;= 150, "101-150", "151+")))</f>
        <v>101-150</v>
      </c>
      <c r="Y2034" t="str">
        <f>IF(tbl_Customers[[#This Row],[total_intl_charge]] &lt;= 3, "Low Charges", "High Charges")</f>
        <v>Low Charges</v>
      </c>
      <c r="Z2034" t="str">
        <f>IF(tbl_Customers[[#This Row],[total_eve_calls]]&lt;=80,"Low Calls",
IF(tbl_Customers[[#This Row],[total_eve_calls]]&lt;=120,"Medium Calls","High Calls"))</f>
        <v>Medium Calls</v>
      </c>
      <c r="AA2034" t="str">
        <f>IF(tbl_Customers[[#This Row],[total_eve_charge]]&lt;=15,"Low Charges",
IF(tbl_Customers[[#This Row],[total_eve_charge]]&lt;=20,"Medium Charges","High Charges"))</f>
        <v>Medium Charges</v>
      </c>
      <c r="AB20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4" t="str">
        <f>IF(tbl_Customers[[#This Row],[number_vmail_messages]] = 0, "No Usage", IF(tbl_Customers[[#This Row],[number_vmail_messages]] &lt;= 20, "Low Usage", IF(tbl_Customers[[#This Row],[number_vmail_messages]] &lt;= 40, "Medium Usgae", "High Usage")))</f>
        <v>Low Usage</v>
      </c>
      <c r="AD2034" t="str">
        <f>IF(tbl_Customers[[#This Row],[total_day_minutes]]&lt;=150,"Low Usage", IF(tbl_Customers[[#This Row],[total_day_minutes]]&lt;=200,"Medium Usage", IF(tbl_Customers[[#This Row],[total_day_minutes]]&lt;=250,"High Usage","Very High Usage")))</f>
        <v>Medium Usage</v>
      </c>
      <c r="AE2034" t="str">
        <f>IF(tbl_Customers[[#This Row],[total_intl_calls]]&lt;=5,"Low Calls", IF(tbl_Customers[[#This Row],[total_intl_calls]]&lt;=10, "Medium Calls", "High Calls"))</f>
        <v>Medium Calls</v>
      </c>
      <c r="AF20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34" s="36" t="str">
        <f>IF(tbl_Customers[[#This Row],[Churn_Risk_Score]]&gt;=10,"High Risk", IF(tbl_Customers[[#This Row],[Churn_Risk_Score]]&gt;=5,"Medium Risk","Low Risk"))</f>
        <v>Low Risk</v>
      </c>
    </row>
    <row r="2035" spans="1:33" x14ac:dyDescent="0.35">
      <c r="A2035">
        <v>2034</v>
      </c>
      <c r="B2035" t="s">
        <v>69</v>
      </c>
      <c r="C2035">
        <v>139</v>
      </c>
      <c r="D2035" t="s">
        <v>21</v>
      </c>
      <c r="E2035" t="s">
        <v>22</v>
      </c>
      <c r="F2035" t="s">
        <v>23</v>
      </c>
      <c r="G2035">
        <v>25</v>
      </c>
      <c r="H2035">
        <v>138.30000000000001</v>
      </c>
      <c r="I2035">
        <v>96</v>
      </c>
      <c r="J2035">
        <v>23.51</v>
      </c>
      <c r="K2035">
        <v>80.599999999999994</v>
      </c>
      <c r="L2035">
        <v>79</v>
      </c>
      <c r="M2035">
        <v>6.85</v>
      </c>
      <c r="N2035">
        <v>163.69999999999999</v>
      </c>
      <c r="O2035">
        <v>83</v>
      </c>
      <c r="P2035">
        <v>7.37</v>
      </c>
      <c r="Q2035">
        <v>8.3000000000000007</v>
      </c>
      <c r="R2035">
        <v>8</v>
      </c>
      <c r="S2035">
        <v>2.2400000000000002</v>
      </c>
      <c r="T2035">
        <v>0</v>
      </c>
      <c r="U2035" t="s">
        <v>22</v>
      </c>
      <c r="V2035">
        <f>IF(tbl_Customers[[#This Row],[churn]] = "yes", 1, 0)</f>
        <v>0</v>
      </c>
      <c r="W2035" t="str">
        <f>IF(tbl_Customers[[#This Row],[number_customer_service_calls]] &lt;= 1, "0-1 Calls", IF(tbl_Customers[[#This Row],[number_customer_service_calls]] &lt;= 3, "2-3 Calls", IF(tbl_Customers[[#This Row],[number_customer_service_calls]] &lt;=5, "4-5 Calls", "6+ Calls")))</f>
        <v>0-1 Calls</v>
      </c>
      <c r="X2035" t="str">
        <f>IF(tbl_Customers[[#This Row],[account_length]] &lt;= 50, "0-50", IF(tbl_Customers[[#This Row],[account_length]] &lt;=100, "51-100", IF(tbl_Customers[[#This Row],[account_length]] &lt;= 150, "101-150", "151+")))</f>
        <v>101-150</v>
      </c>
      <c r="Y2035" t="str">
        <f>IF(tbl_Customers[[#This Row],[total_intl_charge]] &lt;= 3, "Low Charges", "High Charges")</f>
        <v>Low Charges</v>
      </c>
      <c r="Z2035" t="str">
        <f>IF(tbl_Customers[[#This Row],[total_eve_calls]]&lt;=80,"Low Calls",
IF(tbl_Customers[[#This Row],[total_eve_calls]]&lt;=120,"Medium Calls","High Calls"))</f>
        <v>Low Calls</v>
      </c>
      <c r="AA2035" t="str">
        <f>IF(tbl_Customers[[#This Row],[total_eve_charge]]&lt;=15,"Low Charges",
IF(tbl_Customers[[#This Row],[total_eve_charge]]&lt;=20,"Medium Charges","High Charges"))</f>
        <v>Low Charges</v>
      </c>
      <c r="AB20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35" t="str">
        <f>IF(tbl_Customers[[#This Row],[number_vmail_messages]] = 0, "No Usage", IF(tbl_Customers[[#This Row],[number_vmail_messages]] &lt;= 20, "Low Usage", IF(tbl_Customers[[#This Row],[number_vmail_messages]] &lt;= 40, "Medium Usgae", "High Usage")))</f>
        <v>Medium Usgae</v>
      </c>
      <c r="AD2035" t="str">
        <f>IF(tbl_Customers[[#This Row],[total_day_minutes]]&lt;=150,"Low Usage", IF(tbl_Customers[[#This Row],[total_day_minutes]]&lt;=200,"Medium Usage", IF(tbl_Customers[[#This Row],[total_day_minutes]]&lt;=250,"High Usage","Very High Usage")))</f>
        <v>Low Usage</v>
      </c>
      <c r="AE2035" t="str">
        <f>IF(tbl_Customers[[#This Row],[total_intl_calls]]&lt;=5,"Low Calls", IF(tbl_Customers[[#This Row],[total_intl_calls]]&lt;=10, "Medium Calls", "High Calls"))</f>
        <v>Medium Calls</v>
      </c>
      <c r="AF20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35" s="36" t="str">
        <f>IF(tbl_Customers[[#This Row],[Churn_Risk_Score]]&gt;=10,"High Risk", IF(tbl_Customers[[#This Row],[Churn_Risk_Score]]&gt;=5,"Medium Risk","Low Risk"))</f>
        <v>Low Risk</v>
      </c>
    </row>
    <row r="2036" spans="1:33" x14ac:dyDescent="0.35">
      <c r="A2036">
        <v>2035</v>
      </c>
      <c r="B2036" t="s">
        <v>32</v>
      </c>
      <c r="C2036">
        <v>57</v>
      </c>
      <c r="D2036" t="s">
        <v>21</v>
      </c>
      <c r="E2036" t="s">
        <v>22</v>
      </c>
      <c r="F2036" t="s">
        <v>22</v>
      </c>
      <c r="G2036">
        <v>0</v>
      </c>
      <c r="H2036">
        <v>189.3</v>
      </c>
      <c r="I2036">
        <v>157</v>
      </c>
      <c r="J2036">
        <v>32.18</v>
      </c>
      <c r="K2036">
        <v>174.9</v>
      </c>
      <c r="L2036">
        <v>70</v>
      </c>
      <c r="M2036">
        <v>14.87</v>
      </c>
      <c r="N2036">
        <v>221.9</v>
      </c>
      <c r="O2036">
        <v>117</v>
      </c>
      <c r="P2036">
        <v>9.99</v>
      </c>
      <c r="Q2036">
        <v>11.2</v>
      </c>
      <c r="R2036">
        <v>5</v>
      </c>
      <c r="S2036">
        <v>3.02</v>
      </c>
      <c r="T2036">
        <v>3</v>
      </c>
      <c r="U2036" t="s">
        <v>22</v>
      </c>
      <c r="V2036">
        <f>IF(tbl_Customers[[#This Row],[churn]] = "yes", 1, 0)</f>
        <v>0</v>
      </c>
      <c r="W2036" t="str">
        <f>IF(tbl_Customers[[#This Row],[number_customer_service_calls]] &lt;= 1, "0-1 Calls", IF(tbl_Customers[[#This Row],[number_customer_service_calls]] &lt;= 3, "2-3 Calls", IF(tbl_Customers[[#This Row],[number_customer_service_calls]] &lt;=5, "4-5 Calls", "6+ Calls")))</f>
        <v>2-3 Calls</v>
      </c>
      <c r="X2036" t="str">
        <f>IF(tbl_Customers[[#This Row],[account_length]] &lt;= 50, "0-50", IF(tbl_Customers[[#This Row],[account_length]] &lt;=100, "51-100", IF(tbl_Customers[[#This Row],[account_length]] &lt;= 150, "101-150", "151+")))</f>
        <v>51-100</v>
      </c>
      <c r="Y2036" t="str">
        <f>IF(tbl_Customers[[#This Row],[total_intl_charge]] &lt;= 3, "Low Charges", "High Charges")</f>
        <v>High Charges</v>
      </c>
      <c r="Z2036" t="str">
        <f>IF(tbl_Customers[[#This Row],[total_eve_calls]]&lt;=80,"Low Calls",
IF(tbl_Customers[[#This Row],[total_eve_calls]]&lt;=120,"Medium Calls","High Calls"))</f>
        <v>Low Calls</v>
      </c>
      <c r="AA2036" t="str">
        <f>IF(tbl_Customers[[#This Row],[total_eve_charge]]&lt;=15,"Low Charges",
IF(tbl_Customers[[#This Row],[total_eve_charge]]&lt;=20,"Medium Charges","High Charges"))</f>
        <v>Low Charges</v>
      </c>
      <c r="AB20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6" t="str">
        <f>IF(tbl_Customers[[#This Row],[number_vmail_messages]] = 0, "No Usage", IF(tbl_Customers[[#This Row],[number_vmail_messages]] &lt;= 20, "Low Usage", IF(tbl_Customers[[#This Row],[number_vmail_messages]] &lt;= 40, "Medium Usgae", "High Usage")))</f>
        <v>No Usage</v>
      </c>
      <c r="AD2036" t="str">
        <f>IF(tbl_Customers[[#This Row],[total_day_minutes]]&lt;=150,"Low Usage", IF(tbl_Customers[[#This Row],[total_day_minutes]]&lt;=200,"Medium Usage", IF(tbl_Customers[[#This Row],[total_day_minutes]]&lt;=250,"High Usage","Very High Usage")))</f>
        <v>Medium Usage</v>
      </c>
      <c r="AE2036" t="str">
        <f>IF(tbl_Customers[[#This Row],[total_intl_calls]]&lt;=5,"Low Calls", IF(tbl_Customers[[#This Row],[total_intl_calls]]&lt;=10, "Medium Calls", "High Calls"))</f>
        <v>Low Calls</v>
      </c>
      <c r="AF20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6" s="36" t="str">
        <f>IF(tbl_Customers[[#This Row],[Churn_Risk_Score]]&gt;=10,"High Risk", IF(tbl_Customers[[#This Row],[Churn_Risk_Score]]&gt;=5,"Medium Risk","Low Risk"))</f>
        <v>Low Risk</v>
      </c>
    </row>
    <row r="2037" spans="1:33" x14ac:dyDescent="0.35">
      <c r="A2037">
        <v>2036</v>
      </c>
      <c r="B2037" t="s">
        <v>41</v>
      </c>
      <c r="C2037">
        <v>128</v>
      </c>
      <c r="D2037" t="s">
        <v>28</v>
      </c>
      <c r="E2037" t="s">
        <v>22</v>
      </c>
      <c r="F2037" t="s">
        <v>22</v>
      </c>
      <c r="G2037">
        <v>0</v>
      </c>
      <c r="H2037">
        <v>199.3</v>
      </c>
      <c r="I2037">
        <v>86</v>
      </c>
      <c r="J2037">
        <v>33.880000000000003</v>
      </c>
      <c r="K2037">
        <v>194.8</v>
      </c>
      <c r="L2037">
        <v>102</v>
      </c>
      <c r="M2037">
        <v>16.559999999999999</v>
      </c>
      <c r="N2037">
        <v>298.2</v>
      </c>
      <c r="O2037">
        <v>82</v>
      </c>
      <c r="P2037">
        <v>13.42</v>
      </c>
      <c r="Q2037">
        <v>14.3</v>
      </c>
      <c r="R2037">
        <v>2</v>
      </c>
      <c r="S2037">
        <v>3.86</v>
      </c>
      <c r="T2037">
        <v>4</v>
      </c>
      <c r="U2037" t="s">
        <v>22</v>
      </c>
      <c r="V2037">
        <f>IF(tbl_Customers[[#This Row],[churn]] = "yes", 1, 0)</f>
        <v>0</v>
      </c>
      <c r="W2037" t="str">
        <f>IF(tbl_Customers[[#This Row],[number_customer_service_calls]] &lt;= 1, "0-1 Calls", IF(tbl_Customers[[#This Row],[number_customer_service_calls]] &lt;= 3, "2-3 Calls", IF(tbl_Customers[[#This Row],[number_customer_service_calls]] &lt;=5, "4-5 Calls", "6+ Calls")))</f>
        <v>4-5 Calls</v>
      </c>
      <c r="X2037" t="str">
        <f>IF(tbl_Customers[[#This Row],[account_length]] &lt;= 50, "0-50", IF(tbl_Customers[[#This Row],[account_length]] &lt;=100, "51-100", IF(tbl_Customers[[#This Row],[account_length]] &lt;= 150, "101-150", "151+")))</f>
        <v>101-150</v>
      </c>
      <c r="Y2037" t="str">
        <f>IF(tbl_Customers[[#This Row],[total_intl_charge]] &lt;= 3, "Low Charges", "High Charges")</f>
        <v>High Charges</v>
      </c>
      <c r="Z2037" t="str">
        <f>IF(tbl_Customers[[#This Row],[total_eve_calls]]&lt;=80,"Low Calls",
IF(tbl_Customers[[#This Row],[total_eve_calls]]&lt;=120,"Medium Calls","High Calls"))</f>
        <v>Medium Calls</v>
      </c>
      <c r="AA2037" t="str">
        <f>IF(tbl_Customers[[#This Row],[total_eve_charge]]&lt;=15,"Low Charges",
IF(tbl_Customers[[#This Row],[total_eve_charge]]&lt;=20,"Medium Charges","High Charges"))</f>
        <v>Medium Charges</v>
      </c>
      <c r="AB20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7" t="str">
        <f>IF(tbl_Customers[[#This Row],[number_vmail_messages]] = 0, "No Usage", IF(tbl_Customers[[#This Row],[number_vmail_messages]] &lt;= 20, "Low Usage", IF(tbl_Customers[[#This Row],[number_vmail_messages]] &lt;= 40, "Medium Usgae", "High Usage")))</f>
        <v>No Usage</v>
      </c>
      <c r="AD2037" t="str">
        <f>IF(tbl_Customers[[#This Row],[total_day_minutes]]&lt;=150,"Low Usage", IF(tbl_Customers[[#This Row],[total_day_minutes]]&lt;=200,"Medium Usage", IF(tbl_Customers[[#This Row],[total_day_minutes]]&lt;=250,"High Usage","Very High Usage")))</f>
        <v>Medium Usage</v>
      </c>
      <c r="AE2037" t="str">
        <f>IF(tbl_Customers[[#This Row],[total_intl_calls]]&lt;=5,"Low Calls", IF(tbl_Customers[[#This Row],[total_intl_calls]]&lt;=10, "Medium Calls", "High Calls"))</f>
        <v>Low Calls</v>
      </c>
      <c r="AF20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37" s="36" t="str">
        <f>IF(tbl_Customers[[#This Row],[Churn_Risk_Score]]&gt;=10,"High Risk", IF(tbl_Customers[[#This Row],[Churn_Risk_Score]]&gt;=5,"Medium Risk","Low Risk"))</f>
        <v>Medium Risk</v>
      </c>
    </row>
    <row r="2038" spans="1:33" x14ac:dyDescent="0.35">
      <c r="A2038">
        <v>2037</v>
      </c>
      <c r="B2038" t="s">
        <v>44</v>
      </c>
      <c r="C2038">
        <v>127</v>
      </c>
      <c r="D2038" t="s">
        <v>28</v>
      </c>
      <c r="E2038" t="s">
        <v>23</v>
      </c>
      <c r="F2038" t="s">
        <v>22</v>
      </c>
      <c r="G2038">
        <v>0</v>
      </c>
      <c r="H2038">
        <v>247.5</v>
      </c>
      <c r="I2038">
        <v>99</v>
      </c>
      <c r="J2038">
        <v>42.08</v>
      </c>
      <c r="K2038">
        <v>108.5</v>
      </c>
      <c r="L2038">
        <v>118</v>
      </c>
      <c r="M2038">
        <v>9.2200000000000006</v>
      </c>
      <c r="N2038">
        <v>232</v>
      </c>
      <c r="O2038">
        <v>72</v>
      </c>
      <c r="P2038">
        <v>10.44</v>
      </c>
      <c r="Q2038">
        <v>10.6</v>
      </c>
      <c r="R2038">
        <v>3</v>
      </c>
      <c r="S2038">
        <v>2.86</v>
      </c>
      <c r="T2038">
        <v>2</v>
      </c>
      <c r="U2038" t="s">
        <v>22</v>
      </c>
      <c r="V2038">
        <f>IF(tbl_Customers[[#This Row],[churn]] = "yes", 1, 0)</f>
        <v>0</v>
      </c>
      <c r="W2038" t="str">
        <f>IF(tbl_Customers[[#This Row],[number_customer_service_calls]] &lt;= 1, "0-1 Calls", IF(tbl_Customers[[#This Row],[number_customer_service_calls]] &lt;= 3, "2-3 Calls", IF(tbl_Customers[[#This Row],[number_customer_service_calls]] &lt;=5, "4-5 Calls", "6+ Calls")))</f>
        <v>2-3 Calls</v>
      </c>
      <c r="X2038" t="str">
        <f>IF(tbl_Customers[[#This Row],[account_length]] &lt;= 50, "0-50", IF(tbl_Customers[[#This Row],[account_length]] &lt;=100, "51-100", IF(tbl_Customers[[#This Row],[account_length]] &lt;= 150, "101-150", "151+")))</f>
        <v>101-150</v>
      </c>
      <c r="Y2038" t="str">
        <f>IF(tbl_Customers[[#This Row],[total_intl_charge]] &lt;= 3, "Low Charges", "High Charges")</f>
        <v>Low Charges</v>
      </c>
      <c r="Z2038" t="str">
        <f>IF(tbl_Customers[[#This Row],[total_eve_calls]]&lt;=80,"Low Calls",
IF(tbl_Customers[[#This Row],[total_eve_calls]]&lt;=120,"Medium Calls","High Calls"))</f>
        <v>Medium Calls</v>
      </c>
      <c r="AA2038" t="str">
        <f>IF(tbl_Customers[[#This Row],[total_eve_charge]]&lt;=15,"Low Charges",
IF(tbl_Customers[[#This Row],[total_eve_charge]]&lt;=20,"Medium Charges","High Charges"))</f>
        <v>Low Charges</v>
      </c>
      <c r="AB20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8" t="str">
        <f>IF(tbl_Customers[[#This Row],[number_vmail_messages]] = 0, "No Usage", IF(tbl_Customers[[#This Row],[number_vmail_messages]] &lt;= 20, "Low Usage", IF(tbl_Customers[[#This Row],[number_vmail_messages]] &lt;= 40, "Medium Usgae", "High Usage")))</f>
        <v>No Usage</v>
      </c>
      <c r="AD2038" t="str">
        <f>IF(tbl_Customers[[#This Row],[total_day_minutes]]&lt;=150,"Low Usage", IF(tbl_Customers[[#This Row],[total_day_minutes]]&lt;=200,"Medium Usage", IF(tbl_Customers[[#This Row],[total_day_minutes]]&lt;=250,"High Usage","Very High Usage")))</f>
        <v>High Usage</v>
      </c>
      <c r="AE2038" t="str">
        <f>IF(tbl_Customers[[#This Row],[total_intl_calls]]&lt;=5,"Low Calls", IF(tbl_Customers[[#This Row],[total_intl_calls]]&lt;=10, "Medium Calls", "High Calls"))</f>
        <v>Low Calls</v>
      </c>
      <c r="AF20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8" s="36" t="str">
        <f>IF(tbl_Customers[[#This Row],[Churn_Risk_Score]]&gt;=10,"High Risk", IF(tbl_Customers[[#This Row],[Churn_Risk_Score]]&gt;=5,"Medium Risk","Low Risk"))</f>
        <v>Low Risk</v>
      </c>
    </row>
    <row r="2039" spans="1:33" x14ac:dyDescent="0.35">
      <c r="A2039">
        <v>2038</v>
      </c>
      <c r="B2039" t="s">
        <v>26</v>
      </c>
      <c r="C2039">
        <v>177</v>
      </c>
      <c r="D2039" t="s">
        <v>25</v>
      </c>
      <c r="E2039" t="s">
        <v>22</v>
      </c>
      <c r="F2039" t="s">
        <v>22</v>
      </c>
      <c r="G2039">
        <v>0</v>
      </c>
      <c r="H2039">
        <v>175.4</v>
      </c>
      <c r="I2039">
        <v>99</v>
      </c>
      <c r="J2039">
        <v>29.82</v>
      </c>
      <c r="K2039">
        <v>155.30000000000001</v>
      </c>
      <c r="L2039">
        <v>83</v>
      </c>
      <c r="M2039">
        <v>13.2</v>
      </c>
      <c r="N2039">
        <v>179.4</v>
      </c>
      <c r="O2039">
        <v>86</v>
      </c>
      <c r="P2039">
        <v>8.07</v>
      </c>
      <c r="Q2039">
        <v>11.5</v>
      </c>
      <c r="R2039">
        <v>3</v>
      </c>
      <c r="S2039">
        <v>3.11</v>
      </c>
      <c r="T2039">
        <v>1</v>
      </c>
      <c r="U2039" t="s">
        <v>22</v>
      </c>
      <c r="V2039">
        <f>IF(tbl_Customers[[#This Row],[churn]] = "yes", 1, 0)</f>
        <v>0</v>
      </c>
      <c r="W2039" t="str">
        <f>IF(tbl_Customers[[#This Row],[number_customer_service_calls]] &lt;= 1, "0-1 Calls", IF(tbl_Customers[[#This Row],[number_customer_service_calls]] &lt;= 3, "2-3 Calls", IF(tbl_Customers[[#This Row],[number_customer_service_calls]] &lt;=5, "4-5 Calls", "6+ Calls")))</f>
        <v>0-1 Calls</v>
      </c>
      <c r="X2039" t="str">
        <f>IF(tbl_Customers[[#This Row],[account_length]] &lt;= 50, "0-50", IF(tbl_Customers[[#This Row],[account_length]] &lt;=100, "51-100", IF(tbl_Customers[[#This Row],[account_length]] &lt;= 150, "101-150", "151+")))</f>
        <v>151+</v>
      </c>
      <c r="Y2039" t="str">
        <f>IF(tbl_Customers[[#This Row],[total_intl_charge]] &lt;= 3, "Low Charges", "High Charges")</f>
        <v>High Charges</v>
      </c>
      <c r="Z2039" t="str">
        <f>IF(tbl_Customers[[#This Row],[total_eve_calls]]&lt;=80,"Low Calls",
IF(tbl_Customers[[#This Row],[total_eve_calls]]&lt;=120,"Medium Calls","High Calls"))</f>
        <v>Medium Calls</v>
      </c>
      <c r="AA2039" t="str">
        <f>IF(tbl_Customers[[#This Row],[total_eve_charge]]&lt;=15,"Low Charges",
IF(tbl_Customers[[#This Row],[total_eve_charge]]&lt;=20,"Medium Charges","High Charges"))</f>
        <v>Low Charges</v>
      </c>
      <c r="AB20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9" t="str">
        <f>IF(tbl_Customers[[#This Row],[number_vmail_messages]] = 0, "No Usage", IF(tbl_Customers[[#This Row],[number_vmail_messages]] &lt;= 20, "Low Usage", IF(tbl_Customers[[#This Row],[number_vmail_messages]] &lt;= 40, "Medium Usgae", "High Usage")))</f>
        <v>No Usage</v>
      </c>
      <c r="AD2039" t="str">
        <f>IF(tbl_Customers[[#This Row],[total_day_minutes]]&lt;=150,"Low Usage", IF(tbl_Customers[[#This Row],[total_day_minutes]]&lt;=200,"Medium Usage", IF(tbl_Customers[[#This Row],[total_day_minutes]]&lt;=250,"High Usage","Very High Usage")))</f>
        <v>Medium Usage</v>
      </c>
      <c r="AE2039" t="str">
        <f>IF(tbl_Customers[[#This Row],[total_intl_calls]]&lt;=5,"Low Calls", IF(tbl_Customers[[#This Row],[total_intl_calls]]&lt;=10, "Medium Calls", "High Calls"))</f>
        <v>Low Calls</v>
      </c>
      <c r="AF20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9" s="36" t="str">
        <f>IF(tbl_Customers[[#This Row],[Churn_Risk_Score]]&gt;=10,"High Risk", IF(tbl_Customers[[#This Row],[Churn_Risk_Score]]&gt;=5,"Medium Risk","Low Risk"))</f>
        <v>Low Risk</v>
      </c>
    </row>
    <row r="2040" spans="1:33" x14ac:dyDescent="0.35">
      <c r="A2040">
        <v>2039</v>
      </c>
      <c r="B2040" t="s">
        <v>57</v>
      </c>
      <c r="C2040">
        <v>121</v>
      </c>
      <c r="D2040" t="s">
        <v>21</v>
      </c>
      <c r="E2040" t="s">
        <v>22</v>
      </c>
      <c r="F2040" t="s">
        <v>22</v>
      </c>
      <c r="G2040">
        <v>0</v>
      </c>
      <c r="H2040">
        <v>179.4</v>
      </c>
      <c r="I2040">
        <v>70</v>
      </c>
      <c r="J2040">
        <v>30.5</v>
      </c>
      <c r="K2040">
        <v>143</v>
      </c>
      <c r="L2040">
        <v>93</v>
      </c>
      <c r="M2040">
        <v>12.16</v>
      </c>
      <c r="N2040">
        <v>116.3</v>
      </c>
      <c r="O2040">
        <v>113</v>
      </c>
      <c r="P2040">
        <v>5.23</v>
      </c>
      <c r="Q2040">
        <v>11.2</v>
      </c>
      <c r="R2040">
        <v>5</v>
      </c>
      <c r="S2040">
        <v>3.02</v>
      </c>
      <c r="T2040">
        <v>1</v>
      </c>
      <c r="U2040" t="s">
        <v>22</v>
      </c>
      <c r="V2040">
        <f>IF(tbl_Customers[[#This Row],[churn]] = "yes", 1, 0)</f>
        <v>0</v>
      </c>
      <c r="W2040" t="str">
        <f>IF(tbl_Customers[[#This Row],[number_customer_service_calls]] &lt;= 1, "0-1 Calls", IF(tbl_Customers[[#This Row],[number_customer_service_calls]] &lt;= 3, "2-3 Calls", IF(tbl_Customers[[#This Row],[number_customer_service_calls]] &lt;=5, "4-5 Calls", "6+ Calls")))</f>
        <v>0-1 Calls</v>
      </c>
      <c r="X2040" t="str">
        <f>IF(tbl_Customers[[#This Row],[account_length]] &lt;= 50, "0-50", IF(tbl_Customers[[#This Row],[account_length]] &lt;=100, "51-100", IF(tbl_Customers[[#This Row],[account_length]] &lt;= 150, "101-150", "151+")))</f>
        <v>101-150</v>
      </c>
      <c r="Y2040" t="str">
        <f>IF(tbl_Customers[[#This Row],[total_intl_charge]] &lt;= 3, "Low Charges", "High Charges")</f>
        <v>High Charges</v>
      </c>
      <c r="Z2040" t="str">
        <f>IF(tbl_Customers[[#This Row],[total_eve_calls]]&lt;=80,"Low Calls",
IF(tbl_Customers[[#This Row],[total_eve_calls]]&lt;=120,"Medium Calls","High Calls"))</f>
        <v>Medium Calls</v>
      </c>
      <c r="AA2040" t="str">
        <f>IF(tbl_Customers[[#This Row],[total_eve_charge]]&lt;=15,"Low Charges",
IF(tbl_Customers[[#This Row],[total_eve_charge]]&lt;=20,"Medium Charges","High Charges"))</f>
        <v>Low Charges</v>
      </c>
      <c r="AB20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0" t="str">
        <f>IF(tbl_Customers[[#This Row],[number_vmail_messages]] = 0, "No Usage", IF(tbl_Customers[[#This Row],[number_vmail_messages]] &lt;= 20, "Low Usage", IF(tbl_Customers[[#This Row],[number_vmail_messages]] &lt;= 40, "Medium Usgae", "High Usage")))</f>
        <v>No Usage</v>
      </c>
      <c r="AD2040" t="str">
        <f>IF(tbl_Customers[[#This Row],[total_day_minutes]]&lt;=150,"Low Usage", IF(tbl_Customers[[#This Row],[total_day_minutes]]&lt;=200,"Medium Usage", IF(tbl_Customers[[#This Row],[total_day_minutes]]&lt;=250,"High Usage","Very High Usage")))</f>
        <v>Medium Usage</v>
      </c>
      <c r="AE2040" t="str">
        <f>IF(tbl_Customers[[#This Row],[total_intl_calls]]&lt;=5,"Low Calls", IF(tbl_Customers[[#This Row],[total_intl_calls]]&lt;=10, "Medium Calls", "High Calls"))</f>
        <v>Low Calls</v>
      </c>
      <c r="AF20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40" s="36" t="str">
        <f>IF(tbl_Customers[[#This Row],[Churn_Risk_Score]]&gt;=10,"High Risk", IF(tbl_Customers[[#This Row],[Churn_Risk_Score]]&gt;=5,"Medium Risk","Low Risk"))</f>
        <v>Low Risk</v>
      </c>
    </row>
    <row r="2041" spans="1:33" x14ac:dyDescent="0.35">
      <c r="A2041">
        <v>2040</v>
      </c>
      <c r="B2041" t="s">
        <v>43</v>
      </c>
      <c r="C2041">
        <v>99</v>
      </c>
      <c r="D2041" t="s">
        <v>28</v>
      </c>
      <c r="E2041" t="s">
        <v>23</v>
      </c>
      <c r="F2041" t="s">
        <v>23</v>
      </c>
      <c r="G2041">
        <v>39</v>
      </c>
      <c r="H2041">
        <v>126.8</v>
      </c>
      <c r="I2041">
        <v>94</v>
      </c>
      <c r="J2041">
        <v>21.56</v>
      </c>
      <c r="K2041">
        <v>293.60000000000002</v>
      </c>
      <c r="L2041">
        <v>115</v>
      </c>
      <c r="M2041">
        <v>24.96</v>
      </c>
      <c r="N2041">
        <v>174.1</v>
      </c>
      <c r="O2041">
        <v>91</v>
      </c>
      <c r="P2041">
        <v>7.83</v>
      </c>
      <c r="Q2041">
        <v>8.4</v>
      </c>
      <c r="R2041">
        <v>4</v>
      </c>
      <c r="S2041">
        <v>2.27</v>
      </c>
      <c r="T2041">
        <v>0</v>
      </c>
      <c r="U2041" t="s">
        <v>22</v>
      </c>
      <c r="V2041">
        <f>IF(tbl_Customers[[#This Row],[churn]] = "yes", 1, 0)</f>
        <v>0</v>
      </c>
      <c r="W2041" t="str">
        <f>IF(tbl_Customers[[#This Row],[number_customer_service_calls]] &lt;= 1, "0-1 Calls", IF(tbl_Customers[[#This Row],[number_customer_service_calls]] &lt;= 3, "2-3 Calls", IF(tbl_Customers[[#This Row],[number_customer_service_calls]] &lt;=5, "4-5 Calls", "6+ Calls")))</f>
        <v>0-1 Calls</v>
      </c>
      <c r="X2041" t="str">
        <f>IF(tbl_Customers[[#This Row],[account_length]] &lt;= 50, "0-50", IF(tbl_Customers[[#This Row],[account_length]] &lt;=100, "51-100", IF(tbl_Customers[[#This Row],[account_length]] &lt;= 150, "101-150", "151+")))</f>
        <v>51-100</v>
      </c>
      <c r="Y2041" t="str">
        <f>IF(tbl_Customers[[#This Row],[total_intl_charge]] &lt;= 3, "Low Charges", "High Charges")</f>
        <v>Low Charges</v>
      </c>
      <c r="Z2041" t="str">
        <f>IF(tbl_Customers[[#This Row],[total_eve_calls]]&lt;=80,"Low Calls",
IF(tbl_Customers[[#This Row],[total_eve_calls]]&lt;=120,"Medium Calls","High Calls"))</f>
        <v>Medium Calls</v>
      </c>
      <c r="AA2041" t="str">
        <f>IF(tbl_Customers[[#This Row],[total_eve_charge]]&lt;=15,"Low Charges",
IF(tbl_Customers[[#This Row],[total_eve_charge]]&lt;=20,"Medium Charges","High Charges"))</f>
        <v>High Charges</v>
      </c>
      <c r="AB20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41" t="str">
        <f>IF(tbl_Customers[[#This Row],[number_vmail_messages]] = 0, "No Usage", IF(tbl_Customers[[#This Row],[number_vmail_messages]] &lt;= 20, "Low Usage", IF(tbl_Customers[[#This Row],[number_vmail_messages]] &lt;= 40, "Medium Usgae", "High Usage")))</f>
        <v>Medium Usgae</v>
      </c>
      <c r="AD2041" t="str">
        <f>IF(tbl_Customers[[#This Row],[total_day_minutes]]&lt;=150,"Low Usage", IF(tbl_Customers[[#This Row],[total_day_minutes]]&lt;=200,"Medium Usage", IF(tbl_Customers[[#This Row],[total_day_minutes]]&lt;=250,"High Usage","Very High Usage")))</f>
        <v>Low Usage</v>
      </c>
      <c r="AE2041" t="str">
        <f>IF(tbl_Customers[[#This Row],[total_intl_calls]]&lt;=5,"Low Calls", IF(tbl_Customers[[#This Row],[total_intl_calls]]&lt;=10, "Medium Calls", "High Calls"))</f>
        <v>Low Calls</v>
      </c>
      <c r="AF20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41" s="36" t="str">
        <f>IF(tbl_Customers[[#This Row],[Churn_Risk_Score]]&gt;=10,"High Risk", IF(tbl_Customers[[#This Row],[Churn_Risk_Score]]&gt;=5,"Medium Risk","Low Risk"))</f>
        <v>Low Risk</v>
      </c>
    </row>
    <row r="2042" spans="1:33" x14ac:dyDescent="0.35">
      <c r="A2042">
        <v>2041</v>
      </c>
      <c r="B2042" t="s">
        <v>36</v>
      </c>
      <c r="C2042">
        <v>126</v>
      </c>
      <c r="D2042" t="s">
        <v>21</v>
      </c>
      <c r="E2042" t="s">
        <v>23</v>
      </c>
      <c r="F2042" t="s">
        <v>22</v>
      </c>
      <c r="G2042">
        <v>0</v>
      </c>
      <c r="H2042">
        <v>239.7</v>
      </c>
      <c r="I2042">
        <v>87</v>
      </c>
      <c r="J2042">
        <v>40.75</v>
      </c>
      <c r="K2042">
        <v>281.7</v>
      </c>
      <c r="L2042">
        <v>92</v>
      </c>
      <c r="M2042">
        <v>23.94</v>
      </c>
      <c r="N2042">
        <v>183.5</v>
      </c>
      <c r="O2042">
        <v>113</v>
      </c>
      <c r="P2042">
        <v>8.26</v>
      </c>
      <c r="Q2042">
        <v>11.4</v>
      </c>
      <c r="R2042">
        <v>1</v>
      </c>
      <c r="S2042">
        <v>3.08</v>
      </c>
      <c r="T2042">
        <v>1</v>
      </c>
      <c r="U2042" t="s">
        <v>23</v>
      </c>
      <c r="V2042">
        <f>IF(tbl_Customers[[#This Row],[churn]] = "yes", 1, 0)</f>
        <v>1</v>
      </c>
      <c r="W2042" t="str">
        <f>IF(tbl_Customers[[#This Row],[number_customer_service_calls]] &lt;= 1, "0-1 Calls", IF(tbl_Customers[[#This Row],[number_customer_service_calls]] &lt;= 3, "2-3 Calls", IF(tbl_Customers[[#This Row],[number_customer_service_calls]] &lt;=5, "4-5 Calls", "6+ Calls")))</f>
        <v>0-1 Calls</v>
      </c>
      <c r="X2042" t="str">
        <f>IF(tbl_Customers[[#This Row],[account_length]] &lt;= 50, "0-50", IF(tbl_Customers[[#This Row],[account_length]] &lt;=100, "51-100", IF(tbl_Customers[[#This Row],[account_length]] &lt;= 150, "101-150", "151+")))</f>
        <v>101-150</v>
      </c>
      <c r="Y2042" t="str">
        <f>IF(tbl_Customers[[#This Row],[total_intl_charge]] &lt;= 3, "Low Charges", "High Charges")</f>
        <v>High Charges</v>
      </c>
      <c r="Z2042" t="str">
        <f>IF(tbl_Customers[[#This Row],[total_eve_calls]]&lt;=80,"Low Calls",
IF(tbl_Customers[[#This Row],[total_eve_calls]]&lt;=120,"Medium Calls","High Calls"))</f>
        <v>Medium Calls</v>
      </c>
      <c r="AA2042" t="str">
        <f>IF(tbl_Customers[[#This Row],[total_eve_charge]]&lt;=15,"Low Charges",
IF(tbl_Customers[[#This Row],[total_eve_charge]]&lt;=20,"Medium Charges","High Charges"))</f>
        <v>High Charges</v>
      </c>
      <c r="AB20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2" t="str">
        <f>IF(tbl_Customers[[#This Row],[number_vmail_messages]] = 0, "No Usage", IF(tbl_Customers[[#This Row],[number_vmail_messages]] &lt;= 20, "Low Usage", IF(tbl_Customers[[#This Row],[number_vmail_messages]] &lt;= 40, "Medium Usgae", "High Usage")))</f>
        <v>No Usage</v>
      </c>
      <c r="AD2042" t="str">
        <f>IF(tbl_Customers[[#This Row],[total_day_minutes]]&lt;=150,"Low Usage", IF(tbl_Customers[[#This Row],[total_day_minutes]]&lt;=200,"Medium Usage", IF(tbl_Customers[[#This Row],[total_day_minutes]]&lt;=250,"High Usage","Very High Usage")))</f>
        <v>High Usage</v>
      </c>
      <c r="AE2042" t="str">
        <f>IF(tbl_Customers[[#This Row],[total_intl_calls]]&lt;=5,"Low Calls", IF(tbl_Customers[[#This Row],[total_intl_calls]]&lt;=10, "Medium Calls", "High Calls"))</f>
        <v>Low Calls</v>
      </c>
      <c r="AF20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042" s="36" t="str">
        <f>IF(tbl_Customers[[#This Row],[Churn_Risk_Score]]&gt;=10,"High Risk", IF(tbl_Customers[[#This Row],[Churn_Risk_Score]]&gt;=5,"Medium Risk","Low Risk"))</f>
        <v>Medium Risk</v>
      </c>
    </row>
    <row r="2043" spans="1:33" x14ac:dyDescent="0.35">
      <c r="A2043">
        <v>2042</v>
      </c>
      <c r="B2043" t="s">
        <v>36</v>
      </c>
      <c r="C2043">
        <v>77</v>
      </c>
      <c r="D2043" t="s">
        <v>21</v>
      </c>
      <c r="E2043" t="s">
        <v>22</v>
      </c>
      <c r="F2043" t="s">
        <v>23</v>
      </c>
      <c r="G2043">
        <v>33</v>
      </c>
      <c r="H2043">
        <v>143</v>
      </c>
      <c r="I2043">
        <v>101</v>
      </c>
      <c r="J2043">
        <v>24.31</v>
      </c>
      <c r="K2043">
        <v>212.2</v>
      </c>
      <c r="L2043">
        <v>102</v>
      </c>
      <c r="M2043">
        <v>18.04</v>
      </c>
      <c r="N2043">
        <v>104.9</v>
      </c>
      <c r="O2043">
        <v>120</v>
      </c>
      <c r="P2043">
        <v>4.72</v>
      </c>
      <c r="Q2043">
        <v>15.3</v>
      </c>
      <c r="R2043">
        <v>4</v>
      </c>
      <c r="S2043">
        <v>4.13</v>
      </c>
      <c r="T2043">
        <v>5</v>
      </c>
      <c r="U2043" t="s">
        <v>23</v>
      </c>
      <c r="V2043">
        <f>IF(tbl_Customers[[#This Row],[churn]] = "yes", 1, 0)</f>
        <v>1</v>
      </c>
      <c r="W2043" t="str">
        <f>IF(tbl_Customers[[#This Row],[number_customer_service_calls]] &lt;= 1, "0-1 Calls", IF(tbl_Customers[[#This Row],[number_customer_service_calls]] &lt;= 3, "2-3 Calls", IF(tbl_Customers[[#This Row],[number_customer_service_calls]] &lt;=5, "4-5 Calls", "6+ Calls")))</f>
        <v>4-5 Calls</v>
      </c>
      <c r="X2043" t="str">
        <f>IF(tbl_Customers[[#This Row],[account_length]] &lt;= 50, "0-50", IF(tbl_Customers[[#This Row],[account_length]] &lt;=100, "51-100", IF(tbl_Customers[[#This Row],[account_length]] &lt;= 150, "101-150", "151+")))</f>
        <v>51-100</v>
      </c>
      <c r="Y2043" t="str">
        <f>IF(tbl_Customers[[#This Row],[total_intl_charge]] &lt;= 3, "Low Charges", "High Charges")</f>
        <v>High Charges</v>
      </c>
      <c r="Z2043" t="str">
        <f>IF(tbl_Customers[[#This Row],[total_eve_calls]]&lt;=80,"Low Calls",
IF(tbl_Customers[[#This Row],[total_eve_calls]]&lt;=120,"Medium Calls","High Calls"))</f>
        <v>Medium Calls</v>
      </c>
      <c r="AA2043" t="str">
        <f>IF(tbl_Customers[[#This Row],[total_eve_charge]]&lt;=15,"Low Charges",
IF(tbl_Customers[[#This Row],[total_eve_charge]]&lt;=20,"Medium Charges","High Charges"))</f>
        <v>Medium Charges</v>
      </c>
      <c r="AB20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3" t="str">
        <f>IF(tbl_Customers[[#This Row],[number_vmail_messages]] = 0, "No Usage", IF(tbl_Customers[[#This Row],[number_vmail_messages]] &lt;= 20, "Low Usage", IF(tbl_Customers[[#This Row],[number_vmail_messages]] &lt;= 40, "Medium Usgae", "High Usage")))</f>
        <v>Medium Usgae</v>
      </c>
      <c r="AD2043" t="str">
        <f>IF(tbl_Customers[[#This Row],[total_day_minutes]]&lt;=150,"Low Usage", IF(tbl_Customers[[#This Row],[total_day_minutes]]&lt;=200,"Medium Usage", IF(tbl_Customers[[#This Row],[total_day_minutes]]&lt;=250,"High Usage","Very High Usage")))</f>
        <v>Low Usage</v>
      </c>
      <c r="AE2043" t="str">
        <f>IF(tbl_Customers[[#This Row],[total_intl_calls]]&lt;=5,"Low Calls", IF(tbl_Customers[[#This Row],[total_intl_calls]]&lt;=10, "Medium Calls", "High Calls"))</f>
        <v>Low Calls</v>
      </c>
      <c r="AF20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043" s="36" t="str">
        <f>IF(tbl_Customers[[#This Row],[Churn_Risk_Score]]&gt;=10,"High Risk", IF(tbl_Customers[[#This Row],[Churn_Risk_Score]]&gt;=5,"Medium Risk","Low Risk"))</f>
        <v>Medium Risk</v>
      </c>
    </row>
    <row r="2044" spans="1:33" x14ac:dyDescent="0.35">
      <c r="A2044">
        <v>2043</v>
      </c>
      <c r="B2044" t="s">
        <v>31</v>
      </c>
      <c r="C2044">
        <v>21</v>
      </c>
      <c r="D2044" t="s">
        <v>21</v>
      </c>
      <c r="E2044" t="s">
        <v>22</v>
      </c>
      <c r="F2044" t="s">
        <v>22</v>
      </c>
      <c r="G2044">
        <v>0</v>
      </c>
      <c r="H2044">
        <v>91.9</v>
      </c>
      <c r="I2044">
        <v>109</v>
      </c>
      <c r="J2044">
        <v>15.62</v>
      </c>
      <c r="K2044">
        <v>198.4</v>
      </c>
      <c r="L2044">
        <v>111</v>
      </c>
      <c r="M2044">
        <v>16.86</v>
      </c>
      <c r="N2044">
        <v>171.7</v>
      </c>
      <c r="O2044">
        <v>125</v>
      </c>
      <c r="P2044">
        <v>7.73</v>
      </c>
      <c r="Q2044">
        <v>13</v>
      </c>
      <c r="R2044">
        <v>7</v>
      </c>
      <c r="S2044">
        <v>3.51</v>
      </c>
      <c r="T2044">
        <v>2</v>
      </c>
      <c r="U2044" t="s">
        <v>22</v>
      </c>
      <c r="V2044">
        <f>IF(tbl_Customers[[#This Row],[churn]] = "yes", 1, 0)</f>
        <v>0</v>
      </c>
      <c r="W2044" t="str">
        <f>IF(tbl_Customers[[#This Row],[number_customer_service_calls]] &lt;= 1, "0-1 Calls", IF(tbl_Customers[[#This Row],[number_customer_service_calls]] &lt;= 3, "2-3 Calls", IF(tbl_Customers[[#This Row],[number_customer_service_calls]] &lt;=5, "4-5 Calls", "6+ Calls")))</f>
        <v>2-3 Calls</v>
      </c>
      <c r="X2044" t="str">
        <f>IF(tbl_Customers[[#This Row],[account_length]] &lt;= 50, "0-50", IF(tbl_Customers[[#This Row],[account_length]] &lt;=100, "51-100", IF(tbl_Customers[[#This Row],[account_length]] &lt;= 150, "101-150", "151+")))</f>
        <v>0-50</v>
      </c>
      <c r="Y2044" t="str">
        <f>IF(tbl_Customers[[#This Row],[total_intl_charge]] &lt;= 3, "Low Charges", "High Charges")</f>
        <v>High Charges</v>
      </c>
      <c r="Z2044" t="str">
        <f>IF(tbl_Customers[[#This Row],[total_eve_calls]]&lt;=80,"Low Calls",
IF(tbl_Customers[[#This Row],[total_eve_calls]]&lt;=120,"Medium Calls","High Calls"))</f>
        <v>Medium Calls</v>
      </c>
      <c r="AA2044" t="str">
        <f>IF(tbl_Customers[[#This Row],[total_eve_charge]]&lt;=15,"Low Charges",
IF(tbl_Customers[[#This Row],[total_eve_charge]]&lt;=20,"Medium Charges","High Charges"))</f>
        <v>Medium Charges</v>
      </c>
      <c r="AB20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4" t="str">
        <f>IF(tbl_Customers[[#This Row],[number_vmail_messages]] = 0, "No Usage", IF(tbl_Customers[[#This Row],[number_vmail_messages]] &lt;= 20, "Low Usage", IF(tbl_Customers[[#This Row],[number_vmail_messages]] &lt;= 40, "Medium Usgae", "High Usage")))</f>
        <v>No Usage</v>
      </c>
      <c r="AD2044" t="str">
        <f>IF(tbl_Customers[[#This Row],[total_day_minutes]]&lt;=150,"Low Usage", IF(tbl_Customers[[#This Row],[total_day_minutes]]&lt;=200,"Medium Usage", IF(tbl_Customers[[#This Row],[total_day_minutes]]&lt;=250,"High Usage","Very High Usage")))</f>
        <v>Low Usage</v>
      </c>
      <c r="AE2044" t="str">
        <f>IF(tbl_Customers[[#This Row],[total_intl_calls]]&lt;=5,"Low Calls", IF(tbl_Customers[[#This Row],[total_intl_calls]]&lt;=10, "Medium Calls", "High Calls"))</f>
        <v>Medium Calls</v>
      </c>
      <c r="AF20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44" s="36" t="str">
        <f>IF(tbl_Customers[[#This Row],[Churn_Risk_Score]]&gt;=10,"High Risk", IF(tbl_Customers[[#This Row],[Churn_Risk_Score]]&gt;=5,"Medium Risk","Low Risk"))</f>
        <v>Low Risk</v>
      </c>
    </row>
    <row r="2045" spans="1:33" x14ac:dyDescent="0.35">
      <c r="A2045">
        <v>2044</v>
      </c>
      <c r="B2045" t="s">
        <v>59</v>
      </c>
      <c r="C2045">
        <v>56</v>
      </c>
      <c r="D2045" t="s">
        <v>25</v>
      </c>
      <c r="E2045" t="s">
        <v>22</v>
      </c>
      <c r="F2045" t="s">
        <v>22</v>
      </c>
      <c r="G2045">
        <v>0</v>
      </c>
      <c r="H2045">
        <v>210.4</v>
      </c>
      <c r="I2045">
        <v>80</v>
      </c>
      <c r="J2045">
        <v>35.770000000000003</v>
      </c>
      <c r="K2045">
        <v>176.6</v>
      </c>
      <c r="L2045">
        <v>96</v>
      </c>
      <c r="M2045">
        <v>15.01</v>
      </c>
      <c r="N2045">
        <v>149.69999999999999</v>
      </c>
      <c r="O2045">
        <v>56</v>
      </c>
      <c r="P2045">
        <v>6.74</v>
      </c>
      <c r="Q2045">
        <v>15.5</v>
      </c>
      <c r="R2045">
        <v>4</v>
      </c>
      <c r="S2045">
        <v>4.1900000000000004</v>
      </c>
      <c r="T2045">
        <v>1</v>
      </c>
      <c r="U2045" t="s">
        <v>22</v>
      </c>
      <c r="V2045">
        <f>IF(tbl_Customers[[#This Row],[churn]] = "yes", 1, 0)</f>
        <v>0</v>
      </c>
      <c r="W2045" t="str">
        <f>IF(tbl_Customers[[#This Row],[number_customer_service_calls]] &lt;= 1, "0-1 Calls", IF(tbl_Customers[[#This Row],[number_customer_service_calls]] &lt;= 3, "2-3 Calls", IF(tbl_Customers[[#This Row],[number_customer_service_calls]] &lt;=5, "4-5 Calls", "6+ Calls")))</f>
        <v>0-1 Calls</v>
      </c>
      <c r="X2045" t="str">
        <f>IF(tbl_Customers[[#This Row],[account_length]] &lt;= 50, "0-50", IF(tbl_Customers[[#This Row],[account_length]] &lt;=100, "51-100", IF(tbl_Customers[[#This Row],[account_length]] &lt;= 150, "101-150", "151+")))</f>
        <v>51-100</v>
      </c>
      <c r="Y2045" t="str">
        <f>IF(tbl_Customers[[#This Row],[total_intl_charge]] &lt;= 3, "Low Charges", "High Charges")</f>
        <v>High Charges</v>
      </c>
      <c r="Z2045" t="str">
        <f>IF(tbl_Customers[[#This Row],[total_eve_calls]]&lt;=80,"Low Calls",
IF(tbl_Customers[[#This Row],[total_eve_calls]]&lt;=120,"Medium Calls","High Calls"))</f>
        <v>Medium Calls</v>
      </c>
      <c r="AA2045" t="str">
        <f>IF(tbl_Customers[[#This Row],[total_eve_charge]]&lt;=15,"Low Charges",
IF(tbl_Customers[[#This Row],[total_eve_charge]]&lt;=20,"Medium Charges","High Charges"))</f>
        <v>Medium Charges</v>
      </c>
      <c r="AB20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5" t="str">
        <f>IF(tbl_Customers[[#This Row],[number_vmail_messages]] = 0, "No Usage", IF(tbl_Customers[[#This Row],[number_vmail_messages]] &lt;= 20, "Low Usage", IF(tbl_Customers[[#This Row],[number_vmail_messages]] &lt;= 40, "Medium Usgae", "High Usage")))</f>
        <v>No Usage</v>
      </c>
      <c r="AD2045" t="str">
        <f>IF(tbl_Customers[[#This Row],[total_day_minutes]]&lt;=150,"Low Usage", IF(tbl_Customers[[#This Row],[total_day_minutes]]&lt;=200,"Medium Usage", IF(tbl_Customers[[#This Row],[total_day_minutes]]&lt;=250,"High Usage","Very High Usage")))</f>
        <v>High Usage</v>
      </c>
      <c r="AE2045" t="str">
        <f>IF(tbl_Customers[[#This Row],[total_intl_calls]]&lt;=5,"Low Calls", IF(tbl_Customers[[#This Row],[total_intl_calls]]&lt;=10, "Medium Calls", "High Calls"))</f>
        <v>Low Calls</v>
      </c>
      <c r="AF20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45" s="36" t="str">
        <f>IF(tbl_Customers[[#This Row],[Churn_Risk_Score]]&gt;=10,"High Risk", IF(tbl_Customers[[#This Row],[Churn_Risk_Score]]&gt;=5,"Medium Risk","Low Risk"))</f>
        <v>Low Risk</v>
      </c>
    </row>
    <row r="2046" spans="1:33" x14ac:dyDescent="0.35">
      <c r="A2046">
        <v>2045</v>
      </c>
      <c r="B2046" t="s">
        <v>37</v>
      </c>
      <c r="C2046">
        <v>92</v>
      </c>
      <c r="D2046" t="s">
        <v>21</v>
      </c>
      <c r="E2046" t="s">
        <v>22</v>
      </c>
      <c r="F2046" t="s">
        <v>23</v>
      </c>
      <c r="G2046">
        <v>29</v>
      </c>
      <c r="H2046">
        <v>201.3</v>
      </c>
      <c r="I2046">
        <v>130</v>
      </c>
      <c r="J2046">
        <v>34.22</v>
      </c>
      <c r="K2046">
        <v>203.7</v>
      </c>
      <c r="L2046">
        <v>115</v>
      </c>
      <c r="M2046">
        <v>17.309999999999999</v>
      </c>
      <c r="N2046">
        <v>129.9</v>
      </c>
      <c r="O2046">
        <v>113</v>
      </c>
      <c r="P2046">
        <v>5.85</v>
      </c>
      <c r="Q2046">
        <v>6.4</v>
      </c>
      <c r="R2046">
        <v>6</v>
      </c>
      <c r="S2046">
        <v>1.73</v>
      </c>
      <c r="T2046">
        <v>1</v>
      </c>
      <c r="U2046" t="s">
        <v>23</v>
      </c>
      <c r="V2046">
        <f>IF(tbl_Customers[[#This Row],[churn]] = "yes", 1, 0)</f>
        <v>1</v>
      </c>
      <c r="W2046" t="str">
        <f>IF(tbl_Customers[[#This Row],[number_customer_service_calls]] &lt;= 1, "0-1 Calls", IF(tbl_Customers[[#This Row],[number_customer_service_calls]] &lt;= 3, "2-3 Calls", IF(tbl_Customers[[#This Row],[number_customer_service_calls]] &lt;=5, "4-5 Calls", "6+ Calls")))</f>
        <v>0-1 Calls</v>
      </c>
      <c r="X2046" t="str">
        <f>IF(tbl_Customers[[#This Row],[account_length]] &lt;= 50, "0-50", IF(tbl_Customers[[#This Row],[account_length]] &lt;=100, "51-100", IF(tbl_Customers[[#This Row],[account_length]] &lt;= 150, "101-150", "151+")))</f>
        <v>51-100</v>
      </c>
      <c r="Y2046" t="str">
        <f>IF(tbl_Customers[[#This Row],[total_intl_charge]] &lt;= 3, "Low Charges", "High Charges")</f>
        <v>Low Charges</v>
      </c>
      <c r="Z2046" t="str">
        <f>IF(tbl_Customers[[#This Row],[total_eve_calls]]&lt;=80,"Low Calls",
IF(tbl_Customers[[#This Row],[total_eve_calls]]&lt;=120,"Medium Calls","High Calls"))</f>
        <v>Medium Calls</v>
      </c>
      <c r="AA2046" t="str">
        <f>IF(tbl_Customers[[#This Row],[total_eve_charge]]&lt;=15,"Low Charges",
IF(tbl_Customers[[#This Row],[total_eve_charge]]&lt;=20,"Medium Charges","High Charges"))</f>
        <v>Medium Charges</v>
      </c>
      <c r="AB20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6" t="str">
        <f>IF(tbl_Customers[[#This Row],[number_vmail_messages]] = 0, "No Usage", IF(tbl_Customers[[#This Row],[number_vmail_messages]] &lt;= 20, "Low Usage", IF(tbl_Customers[[#This Row],[number_vmail_messages]] &lt;= 40, "Medium Usgae", "High Usage")))</f>
        <v>Medium Usgae</v>
      </c>
      <c r="AD2046" t="str">
        <f>IF(tbl_Customers[[#This Row],[total_day_minutes]]&lt;=150,"Low Usage", IF(tbl_Customers[[#This Row],[total_day_minutes]]&lt;=200,"Medium Usage", IF(tbl_Customers[[#This Row],[total_day_minutes]]&lt;=250,"High Usage","Very High Usage")))</f>
        <v>High Usage</v>
      </c>
      <c r="AE2046" t="str">
        <f>IF(tbl_Customers[[#This Row],[total_intl_calls]]&lt;=5,"Low Calls", IF(tbl_Customers[[#This Row],[total_intl_calls]]&lt;=10, "Medium Calls", "High Calls"))</f>
        <v>Medium Calls</v>
      </c>
      <c r="AF20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46" s="36" t="str">
        <f>IF(tbl_Customers[[#This Row],[Churn_Risk_Score]]&gt;=10,"High Risk", IF(tbl_Customers[[#This Row],[Churn_Risk_Score]]&gt;=5,"Medium Risk","Low Risk"))</f>
        <v>Low Risk</v>
      </c>
    </row>
    <row r="2047" spans="1:33" x14ac:dyDescent="0.35">
      <c r="A2047">
        <v>2046</v>
      </c>
      <c r="B2047" t="s">
        <v>60</v>
      </c>
      <c r="C2047">
        <v>81</v>
      </c>
      <c r="D2047" t="s">
        <v>28</v>
      </c>
      <c r="E2047" t="s">
        <v>22</v>
      </c>
      <c r="F2047" t="s">
        <v>22</v>
      </c>
      <c r="G2047">
        <v>0</v>
      </c>
      <c r="H2047">
        <v>145.6</v>
      </c>
      <c r="I2047">
        <v>59</v>
      </c>
      <c r="J2047">
        <v>24.75</v>
      </c>
      <c r="K2047">
        <v>287.89999999999998</v>
      </c>
      <c r="L2047">
        <v>131</v>
      </c>
      <c r="M2047">
        <v>24.47</v>
      </c>
      <c r="N2047">
        <v>181.7</v>
      </c>
      <c r="O2047">
        <v>121</v>
      </c>
      <c r="P2047">
        <v>8.18</v>
      </c>
      <c r="Q2047">
        <v>9.1999999999999993</v>
      </c>
      <c r="R2047">
        <v>4</v>
      </c>
      <c r="S2047">
        <v>2.48</v>
      </c>
      <c r="T2047">
        <v>2</v>
      </c>
      <c r="U2047" t="s">
        <v>22</v>
      </c>
      <c r="V2047">
        <f>IF(tbl_Customers[[#This Row],[churn]] = "yes", 1, 0)</f>
        <v>0</v>
      </c>
      <c r="W2047" t="str">
        <f>IF(tbl_Customers[[#This Row],[number_customer_service_calls]] &lt;= 1, "0-1 Calls", IF(tbl_Customers[[#This Row],[number_customer_service_calls]] &lt;= 3, "2-3 Calls", IF(tbl_Customers[[#This Row],[number_customer_service_calls]] &lt;=5, "4-5 Calls", "6+ Calls")))</f>
        <v>2-3 Calls</v>
      </c>
      <c r="X2047" t="str">
        <f>IF(tbl_Customers[[#This Row],[account_length]] &lt;= 50, "0-50", IF(tbl_Customers[[#This Row],[account_length]] &lt;=100, "51-100", IF(tbl_Customers[[#This Row],[account_length]] &lt;= 150, "101-150", "151+")))</f>
        <v>51-100</v>
      </c>
      <c r="Y2047" t="str">
        <f>IF(tbl_Customers[[#This Row],[total_intl_charge]] &lt;= 3, "Low Charges", "High Charges")</f>
        <v>Low Charges</v>
      </c>
      <c r="Z2047" t="str">
        <f>IF(tbl_Customers[[#This Row],[total_eve_calls]]&lt;=80,"Low Calls",
IF(tbl_Customers[[#This Row],[total_eve_calls]]&lt;=120,"Medium Calls","High Calls"))</f>
        <v>High Calls</v>
      </c>
      <c r="AA2047" t="str">
        <f>IF(tbl_Customers[[#This Row],[total_eve_charge]]&lt;=15,"Low Charges",
IF(tbl_Customers[[#This Row],[total_eve_charge]]&lt;=20,"Medium Charges","High Charges"))</f>
        <v>High Charges</v>
      </c>
      <c r="AB20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47" t="str">
        <f>IF(tbl_Customers[[#This Row],[number_vmail_messages]] = 0, "No Usage", IF(tbl_Customers[[#This Row],[number_vmail_messages]] &lt;= 20, "Low Usage", IF(tbl_Customers[[#This Row],[number_vmail_messages]] &lt;= 40, "Medium Usgae", "High Usage")))</f>
        <v>No Usage</v>
      </c>
      <c r="AD2047" t="str">
        <f>IF(tbl_Customers[[#This Row],[total_day_minutes]]&lt;=150,"Low Usage", IF(tbl_Customers[[#This Row],[total_day_minutes]]&lt;=200,"Medium Usage", IF(tbl_Customers[[#This Row],[total_day_minutes]]&lt;=250,"High Usage","Very High Usage")))</f>
        <v>Low Usage</v>
      </c>
      <c r="AE2047" t="str">
        <f>IF(tbl_Customers[[#This Row],[total_intl_calls]]&lt;=5,"Low Calls", IF(tbl_Customers[[#This Row],[total_intl_calls]]&lt;=10, "Medium Calls", "High Calls"))</f>
        <v>Low Calls</v>
      </c>
      <c r="AF20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47" s="36" t="str">
        <f>IF(tbl_Customers[[#This Row],[Churn_Risk_Score]]&gt;=10,"High Risk", IF(tbl_Customers[[#This Row],[Churn_Risk_Score]]&gt;=5,"Medium Risk","Low Risk"))</f>
        <v>Low Risk</v>
      </c>
    </row>
    <row r="2048" spans="1:33" x14ac:dyDescent="0.35">
      <c r="A2048">
        <v>2047</v>
      </c>
      <c r="B2048" t="s">
        <v>39</v>
      </c>
      <c r="C2048">
        <v>139</v>
      </c>
      <c r="D2048" t="s">
        <v>28</v>
      </c>
      <c r="E2048" t="s">
        <v>23</v>
      </c>
      <c r="F2048" t="s">
        <v>23</v>
      </c>
      <c r="G2048">
        <v>31</v>
      </c>
      <c r="H2048">
        <v>203.5</v>
      </c>
      <c r="I2048">
        <v>82</v>
      </c>
      <c r="J2048">
        <v>34.6</v>
      </c>
      <c r="K2048">
        <v>200.3</v>
      </c>
      <c r="L2048">
        <v>72</v>
      </c>
      <c r="M2048">
        <v>17.03</v>
      </c>
      <c r="N2048">
        <v>214</v>
      </c>
      <c r="O2048">
        <v>112</v>
      </c>
      <c r="P2048">
        <v>9.6300000000000008</v>
      </c>
      <c r="Q2048">
        <v>13.4</v>
      </c>
      <c r="R2048">
        <v>6</v>
      </c>
      <c r="S2048">
        <v>3.62</v>
      </c>
      <c r="T2048">
        <v>1</v>
      </c>
      <c r="U2048" t="s">
        <v>23</v>
      </c>
      <c r="V2048">
        <f>IF(tbl_Customers[[#This Row],[churn]] = "yes", 1, 0)</f>
        <v>1</v>
      </c>
      <c r="W2048" t="str">
        <f>IF(tbl_Customers[[#This Row],[number_customer_service_calls]] &lt;= 1, "0-1 Calls", IF(tbl_Customers[[#This Row],[number_customer_service_calls]] &lt;= 3, "2-3 Calls", IF(tbl_Customers[[#This Row],[number_customer_service_calls]] &lt;=5, "4-5 Calls", "6+ Calls")))</f>
        <v>0-1 Calls</v>
      </c>
      <c r="X2048" t="str">
        <f>IF(tbl_Customers[[#This Row],[account_length]] &lt;= 50, "0-50", IF(tbl_Customers[[#This Row],[account_length]] &lt;=100, "51-100", IF(tbl_Customers[[#This Row],[account_length]] &lt;= 150, "101-150", "151+")))</f>
        <v>101-150</v>
      </c>
      <c r="Y2048" t="str">
        <f>IF(tbl_Customers[[#This Row],[total_intl_charge]] &lt;= 3, "Low Charges", "High Charges")</f>
        <v>High Charges</v>
      </c>
      <c r="Z2048" t="str">
        <f>IF(tbl_Customers[[#This Row],[total_eve_calls]]&lt;=80,"Low Calls",
IF(tbl_Customers[[#This Row],[total_eve_calls]]&lt;=120,"Medium Calls","High Calls"))</f>
        <v>Low Calls</v>
      </c>
      <c r="AA2048" t="str">
        <f>IF(tbl_Customers[[#This Row],[total_eve_charge]]&lt;=15,"Low Charges",
IF(tbl_Customers[[#This Row],[total_eve_charge]]&lt;=20,"Medium Charges","High Charges"))</f>
        <v>Medium Charges</v>
      </c>
      <c r="AB20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8" t="str">
        <f>IF(tbl_Customers[[#This Row],[number_vmail_messages]] = 0, "No Usage", IF(tbl_Customers[[#This Row],[number_vmail_messages]] &lt;= 20, "Low Usage", IF(tbl_Customers[[#This Row],[number_vmail_messages]] &lt;= 40, "Medium Usgae", "High Usage")))</f>
        <v>Medium Usgae</v>
      </c>
      <c r="AD2048" t="str">
        <f>IF(tbl_Customers[[#This Row],[total_day_minutes]]&lt;=150,"Low Usage", IF(tbl_Customers[[#This Row],[total_day_minutes]]&lt;=200,"Medium Usage", IF(tbl_Customers[[#This Row],[total_day_minutes]]&lt;=250,"High Usage","Very High Usage")))</f>
        <v>High Usage</v>
      </c>
      <c r="AE2048" t="str">
        <f>IF(tbl_Customers[[#This Row],[total_intl_calls]]&lt;=5,"Low Calls", IF(tbl_Customers[[#This Row],[total_intl_calls]]&lt;=10, "Medium Calls", "High Calls"))</f>
        <v>Medium Calls</v>
      </c>
      <c r="AF20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048" s="36" t="str">
        <f>IF(tbl_Customers[[#This Row],[Churn_Risk_Score]]&gt;=10,"High Risk", IF(tbl_Customers[[#This Row],[Churn_Risk_Score]]&gt;=5,"Medium Risk","Low Risk"))</f>
        <v>Medium Risk</v>
      </c>
    </row>
    <row r="2049" spans="1:33" x14ac:dyDescent="0.35">
      <c r="A2049">
        <v>2048</v>
      </c>
      <c r="B2049" t="s">
        <v>42</v>
      </c>
      <c r="C2049">
        <v>68</v>
      </c>
      <c r="D2049" t="s">
        <v>21</v>
      </c>
      <c r="E2049" t="s">
        <v>22</v>
      </c>
      <c r="F2049" t="s">
        <v>22</v>
      </c>
      <c r="G2049">
        <v>0</v>
      </c>
      <c r="H2049">
        <v>232.4</v>
      </c>
      <c r="I2049">
        <v>76</v>
      </c>
      <c r="J2049">
        <v>39.51</v>
      </c>
      <c r="K2049">
        <v>153.30000000000001</v>
      </c>
      <c r="L2049">
        <v>103</v>
      </c>
      <c r="M2049">
        <v>13.03</v>
      </c>
      <c r="N2049">
        <v>214.6</v>
      </c>
      <c r="O2049">
        <v>107</v>
      </c>
      <c r="P2049">
        <v>9.66</v>
      </c>
      <c r="Q2049">
        <v>10.5</v>
      </c>
      <c r="R2049">
        <v>2</v>
      </c>
      <c r="S2049">
        <v>2.84</v>
      </c>
      <c r="T2049">
        <v>1</v>
      </c>
      <c r="U2049" t="s">
        <v>22</v>
      </c>
      <c r="V2049">
        <f>IF(tbl_Customers[[#This Row],[churn]] = "yes", 1, 0)</f>
        <v>0</v>
      </c>
      <c r="W2049" t="str">
        <f>IF(tbl_Customers[[#This Row],[number_customer_service_calls]] &lt;= 1, "0-1 Calls", IF(tbl_Customers[[#This Row],[number_customer_service_calls]] &lt;= 3, "2-3 Calls", IF(tbl_Customers[[#This Row],[number_customer_service_calls]] &lt;=5, "4-5 Calls", "6+ Calls")))</f>
        <v>0-1 Calls</v>
      </c>
      <c r="X2049" t="str">
        <f>IF(tbl_Customers[[#This Row],[account_length]] &lt;= 50, "0-50", IF(tbl_Customers[[#This Row],[account_length]] &lt;=100, "51-100", IF(tbl_Customers[[#This Row],[account_length]] &lt;= 150, "101-150", "151+")))</f>
        <v>51-100</v>
      </c>
      <c r="Y2049" t="str">
        <f>IF(tbl_Customers[[#This Row],[total_intl_charge]] &lt;= 3, "Low Charges", "High Charges")</f>
        <v>Low Charges</v>
      </c>
      <c r="Z2049" t="str">
        <f>IF(tbl_Customers[[#This Row],[total_eve_calls]]&lt;=80,"Low Calls",
IF(tbl_Customers[[#This Row],[total_eve_calls]]&lt;=120,"Medium Calls","High Calls"))</f>
        <v>Medium Calls</v>
      </c>
      <c r="AA2049" t="str">
        <f>IF(tbl_Customers[[#This Row],[total_eve_charge]]&lt;=15,"Low Charges",
IF(tbl_Customers[[#This Row],[total_eve_charge]]&lt;=20,"Medium Charges","High Charges"))</f>
        <v>Low Charges</v>
      </c>
      <c r="AB20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9" t="str">
        <f>IF(tbl_Customers[[#This Row],[number_vmail_messages]] = 0, "No Usage", IF(tbl_Customers[[#This Row],[number_vmail_messages]] &lt;= 20, "Low Usage", IF(tbl_Customers[[#This Row],[number_vmail_messages]] &lt;= 40, "Medium Usgae", "High Usage")))</f>
        <v>No Usage</v>
      </c>
      <c r="AD2049" t="str">
        <f>IF(tbl_Customers[[#This Row],[total_day_minutes]]&lt;=150,"Low Usage", IF(tbl_Customers[[#This Row],[total_day_minutes]]&lt;=200,"Medium Usage", IF(tbl_Customers[[#This Row],[total_day_minutes]]&lt;=250,"High Usage","Very High Usage")))</f>
        <v>High Usage</v>
      </c>
      <c r="AE2049" t="str">
        <f>IF(tbl_Customers[[#This Row],[total_intl_calls]]&lt;=5,"Low Calls", IF(tbl_Customers[[#This Row],[total_intl_calls]]&lt;=10, "Medium Calls", "High Calls"))</f>
        <v>Low Calls</v>
      </c>
      <c r="AF20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49" s="36" t="str">
        <f>IF(tbl_Customers[[#This Row],[Churn_Risk_Score]]&gt;=10,"High Risk", IF(tbl_Customers[[#This Row],[Churn_Risk_Score]]&gt;=5,"Medium Risk","Low Risk"))</f>
        <v>Low Risk</v>
      </c>
    </row>
    <row r="2050" spans="1:33" x14ac:dyDescent="0.35">
      <c r="A2050">
        <v>2049</v>
      </c>
      <c r="B2050" t="s">
        <v>54</v>
      </c>
      <c r="C2050">
        <v>183</v>
      </c>
      <c r="D2050" t="s">
        <v>21</v>
      </c>
      <c r="E2050" t="s">
        <v>22</v>
      </c>
      <c r="F2050" t="s">
        <v>23</v>
      </c>
      <c r="G2050">
        <v>8</v>
      </c>
      <c r="H2050">
        <v>86.5</v>
      </c>
      <c r="I2050">
        <v>119</v>
      </c>
      <c r="J2050">
        <v>14.71</v>
      </c>
      <c r="K2050">
        <v>285.2</v>
      </c>
      <c r="L2050">
        <v>97</v>
      </c>
      <c r="M2050">
        <v>24.24</v>
      </c>
      <c r="N2050">
        <v>180.4</v>
      </c>
      <c r="O2050">
        <v>133</v>
      </c>
      <c r="P2050">
        <v>8.1199999999999992</v>
      </c>
      <c r="Q2050">
        <v>8.6999999999999993</v>
      </c>
      <c r="R2050">
        <v>2</v>
      </c>
      <c r="S2050">
        <v>2.35</v>
      </c>
      <c r="T2050">
        <v>2</v>
      </c>
      <c r="U2050" t="s">
        <v>22</v>
      </c>
      <c r="V2050">
        <f>IF(tbl_Customers[[#This Row],[churn]] = "yes", 1, 0)</f>
        <v>0</v>
      </c>
      <c r="W2050" t="str">
        <f>IF(tbl_Customers[[#This Row],[number_customer_service_calls]] &lt;= 1, "0-1 Calls", IF(tbl_Customers[[#This Row],[number_customer_service_calls]] &lt;= 3, "2-3 Calls", IF(tbl_Customers[[#This Row],[number_customer_service_calls]] &lt;=5, "4-5 Calls", "6+ Calls")))</f>
        <v>2-3 Calls</v>
      </c>
      <c r="X2050" t="str">
        <f>IF(tbl_Customers[[#This Row],[account_length]] &lt;= 50, "0-50", IF(tbl_Customers[[#This Row],[account_length]] &lt;=100, "51-100", IF(tbl_Customers[[#This Row],[account_length]] &lt;= 150, "101-150", "151+")))</f>
        <v>151+</v>
      </c>
      <c r="Y2050" t="str">
        <f>IF(tbl_Customers[[#This Row],[total_intl_charge]] &lt;= 3, "Low Charges", "High Charges")</f>
        <v>Low Charges</v>
      </c>
      <c r="Z2050" t="str">
        <f>IF(tbl_Customers[[#This Row],[total_eve_calls]]&lt;=80,"Low Calls",
IF(tbl_Customers[[#This Row],[total_eve_calls]]&lt;=120,"Medium Calls","High Calls"))</f>
        <v>Medium Calls</v>
      </c>
      <c r="AA2050" t="str">
        <f>IF(tbl_Customers[[#This Row],[total_eve_charge]]&lt;=15,"Low Charges",
IF(tbl_Customers[[#This Row],[total_eve_charge]]&lt;=20,"Medium Charges","High Charges"))</f>
        <v>High Charges</v>
      </c>
      <c r="AB20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0" t="str">
        <f>IF(tbl_Customers[[#This Row],[number_vmail_messages]] = 0, "No Usage", IF(tbl_Customers[[#This Row],[number_vmail_messages]] &lt;= 20, "Low Usage", IF(tbl_Customers[[#This Row],[number_vmail_messages]] &lt;= 40, "Medium Usgae", "High Usage")))</f>
        <v>Low Usage</v>
      </c>
      <c r="AD2050" t="str">
        <f>IF(tbl_Customers[[#This Row],[total_day_minutes]]&lt;=150,"Low Usage", IF(tbl_Customers[[#This Row],[total_day_minutes]]&lt;=200,"Medium Usage", IF(tbl_Customers[[#This Row],[total_day_minutes]]&lt;=250,"High Usage","Very High Usage")))</f>
        <v>Low Usage</v>
      </c>
      <c r="AE2050" t="str">
        <f>IF(tbl_Customers[[#This Row],[total_intl_calls]]&lt;=5,"Low Calls", IF(tbl_Customers[[#This Row],[total_intl_calls]]&lt;=10, "Medium Calls", "High Calls"))</f>
        <v>Low Calls</v>
      </c>
      <c r="AF20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50" s="36" t="str">
        <f>IF(tbl_Customers[[#This Row],[Churn_Risk_Score]]&gt;=10,"High Risk", IF(tbl_Customers[[#This Row],[Churn_Risk_Score]]&gt;=5,"Medium Risk","Low Risk"))</f>
        <v>Low Risk</v>
      </c>
    </row>
    <row r="2051" spans="1:33" x14ac:dyDescent="0.35">
      <c r="A2051">
        <v>2050</v>
      </c>
      <c r="B2051" t="s">
        <v>41</v>
      </c>
      <c r="C2051">
        <v>90</v>
      </c>
      <c r="D2051" t="s">
        <v>25</v>
      </c>
      <c r="E2051" t="s">
        <v>22</v>
      </c>
      <c r="F2051" t="s">
        <v>22</v>
      </c>
      <c r="G2051">
        <v>0</v>
      </c>
      <c r="H2051">
        <v>109.9</v>
      </c>
      <c r="I2051">
        <v>102</v>
      </c>
      <c r="J2051">
        <v>18.68</v>
      </c>
      <c r="K2051">
        <v>220.8</v>
      </c>
      <c r="L2051">
        <v>114</v>
      </c>
      <c r="M2051">
        <v>18.77</v>
      </c>
      <c r="N2051">
        <v>104</v>
      </c>
      <c r="O2051">
        <v>133</v>
      </c>
      <c r="P2051">
        <v>4.68</v>
      </c>
      <c r="Q2051">
        <v>10.9</v>
      </c>
      <c r="R2051">
        <v>6</v>
      </c>
      <c r="S2051">
        <v>2.94</v>
      </c>
      <c r="T2051">
        <v>0</v>
      </c>
      <c r="U2051" t="s">
        <v>22</v>
      </c>
      <c r="V2051">
        <f>IF(tbl_Customers[[#This Row],[churn]] = "yes", 1, 0)</f>
        <v>0</v>
      </c>
      <c r="W2051" t="str">
        <f>IF(tbl_Customers[[#This Row],[number_customer_service_calls]] &lt;= 1, "0-1 Calls", IF(tbl_Customers[[#This Row],[number_customer_service_calls]] &lt;= 3, "2-3 Calls", IF(tbl_Customers[[#This Row],[number_customer_service_calls]] &lt;=5, "4-5 Calls", "6+ Calls")))</f>
        <v>0-1 Calls</v>
      </c>
      <c r="X2051" t="str">
        <f>IF(tbl_Customers[[#This Row],[account_length]] &lt;= 50, "0-50", IF(tbl_Customers[[#This Row],[account_length]] &lt;=100, "51-100", IF(tbl_Customers[[#This Row],[account_length]] &lt;= 150, "101-150", "151+")))</f>
        <v>51-100</v>
      </c>
      <c r="Y2051" t="str">
        <f>IF(tbl_Customers[[#This Row],[total_intl_charge]] &lt;= 3, "Low Charges", "High Charges")</f>
        <v>Low Charges</v>
      </c>
      <c r="Z2051" t="str">
        <f>IF(tbl_Customers[[#This Row],[total_eve_calls]]&lt;=80,"Low Calls",
IF(tbl_Customers[[#This Row],[total_eve_calls]]&lt;=120,"Medium Calls","High Calls"))</f>
        <v>Medium Calls</v>
      </c>
      <c r="AA2051" t="str">
        <f>IF(tbl_Customers[[#This Row],[total_eve_charge]]&lt;=15,"Low Charges",
IF(tbl_Customers[[#This Row],[total_eve_charge]]&lt;=20,"Medium Charges","High Charges"))</f>
        <v>Medium Charges</v>
      </c>
      <c r="AB20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1" t="str">
        <f>IF(tbl_Customers[[#This Row],[number_vmail_messages]] = 0, "No Usage", IF(tbl_Customers[[#This Row],[number_vmail_messages]] &lt;= 20, "Low Usage", IF(tbl_Customers[[#This Row],[number_vmail_messages]] &lt;= 40, "Medium Usgae", "High Usage")))</f>
        <v>No Usage</v>
      </c>
      <c r="AD2051" t="str">
        <f>IF(tbl_Customers[[#This Row],[total_day_minutes]]&lt;=150,"Low Usage", IF(tbl_Customers[[#This Row],[total_day_minutes]]&lt;=200,"Medium Usage", IF(tbl_Customers[[#This Row],[total_day_minutes]]&lt;=250,"High Usage","Very High Usage")))</f>
        <v>Low Usage</v>
      </c>
      <c r="AE2051" t="str">
        <f>IF(tbl_Customers[[#This Row],[total_intl_calls]]&lt;=5,"Low Calls", IF(tbl_Customers[[#This Row],[total_intl_calls]]&lt;=10, "Medium Calls", "High Calls"))</f>
        <v>Medium Calls</v>
      </c>
      <c r="AF20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1" s="36" t="str">
        <f>IF(tbl_Customers[[#This Row],[Churn_Risk_Score]]&gt;=10,"High Risk", IF(tbl_Customers[[#This Row],[Churn_Risk_Score]]&gt;=5,"Medium Risk","Low Risk"))</f>
        <v>Low Risk</v>
      </c>
    </row>
    <row r="2052" spans="1:33" x14ac:dyDescent="0.35">
      <c r="A2052">
        <v>2051</v>
      </c>
      <c r="B2052" t="s">
        <v>51</v>
      </c>
      <c r="C2052">
        <v>165</v>
      </c>
      <c r="D2052" t="s">
        <v>25</v>
      </c>
      <c r="E2052" t="s">
        <v>22</v>
      </c>
      <c r="F2052" t="s">
        <v>22</v>
      </c>
      <c r="G2052">
        <v>0</v>
      </c>
      <c r="H2052">
        <v>156</v>
      </c>
      <c r="I2052">
        <v>88</v>
      </c>
      <c r="J2052">
        <v>26.52</v>
      </c>
      <c r="K2052">
        <v>276.10000000000002</v>
      </c>
      <c r="L2052">
        <v>81</v>
      </c>
      <c r="M2052">
        <v>23.47</v>
      </c>
      <c r="N2052">
        <v>175.9</v>
      </c>
      <c r="O2052">
        <v>94</v>
      </c>
      <c r="P2052">
        <v>7.92</v>
      </c>
      <c r="Q2052">
        <v>9.3000000000000007</v>
      </c>
      <c r="R2052">
        <v>5</v>
      </c>
      <c r="S2052">
        <v>2.5099999999999998</v>
      </c>
      <c r="T2052">
        <v>1</v>
      </c>
      <c r="U2052" t="s">
        <v>22</v>
      </c>
      <c r="V2052">
        <f>IF(tbl_Customers[[#This Row],[churn]] = "yes", 1, 0)</f>
        <v>0</v>
      </c>
      <c r="W2052" t="str">
        <f>IF(tbl_Customers[[#This Row],[number_customer_service_calls]] &lt;= 1, "0-1 Calls", IF(tbl_Customers[[#This Row],[number_customer_service_calls]] &lt;= 3, "2-3 Calls", IF(tbl_Customers[[#This Row],[number_customer_service_calls]] &lt;=5, "4-5 Calls", "6+ Calls")))</f>
        <v>0-1 Calls</v>
      </c>
      <c r="X2052" t="str">
        <f>IF(tbl_Customers[[#This Row],[account_length]] &lt;= 50, "0-50", IF(tbl_Customers[[#This Row],[account_length]] &lt;=100, "51-100", IF(tbl_Customers[[#This Row],[account_length]] &lt;= 150, "101-150", "151+")))</f>
        <v>151+</v>
      </c>
      <c r="Y2052" t="str">
        <f>IF(tbl_Customers[[#This Row],[total_intl_charge]] &lt;= 3, "Low Charges", "High Charges")</f>
        <v>Low Charges</v>
      </c>
      <c r="Z2052" t="str">
        <f>IF(tbl_Customers[[#This Row],[total_eve_calls]]&lt;=80,"Low Calls",
IF(tbl_Customers[[#This Row],[total_eve_calls]]&lt;=120,"Medium Calls","High Calls"))</f>
        <v>Medium Calls</v>
      </c>
      <c r="AA2052" t="str">
        <f>IF(tbl_Customers[[#This Row],[total_eve_charge]]&lt;=15,"Low Charges",
IF(tbl_Customers[[#This Row],[total_eve_charge]]&lt;=20,"Medium Charges","High Charges"))</f>
        <v>High Charges</v>
      </c>
      <c r="AB20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2" t="str">
        <f>IF(tbl_Customers[[#This Row],[number_vmail_messages]] = 0, "No Usage", IF(tbl_Customers[[#This Row],[number_vmail_messages]] &lt;= 20, "Low Usage", IF(tbl_Customers[[#This Row],[number_vmail_messages]] &lt;= 40, "Medium Usgae", "High Usage")))</f>
        <v>No Usage</v>
      </c>
      <c r="AD2052" t="str">
        <f>IF(tbl_Customers[[#This Row],[total_day_minutes]]&lt;=150,"Low Usage", IF(tbl_Customers[[#This Row],[total_day_minutes]]&lt;=200,"Medium Usage", IF(tbl_Customers[[#This Row],[total_day_minutes]]&lt;=250,"High Usage","Very High Usage")))</f>
        <v>Medium Usage</v>
      </c>
      <c r="AE2052" t="str">
        <f>IF(tbl_Customers[[#This Row],[total_intl_calls]]&lt;=5,"Low Calls", IF(tbl_Customers[[#This Row],[total_intl_calls]]&lt;=10, "Medium Calls", "High Calls"))</f>
        <v>Low Calls</v>
      </c>
      <c r="AF20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2" s="36" t="str">
        <f>IF(tbl_Customers[[#This Row],[Churn_Risk_Score]]&gt;=10,"High Risk", IF(tbl_Customers[[#This Row],[Churn_Risk_Score]]&gt;=5,"Medium Risk","Low Risk"))</f>
        <v>Low Risk</v>
      </c>
    </row>
    <row r="2053" spans="1:33" x14ac:dyDescent="0.35">
      <c r="A2053">
        <v>2052</v>
      </c>
      <c r="B2053" t="s">
        <v>51</v>
      </c>
      <c r="C2053">
        <v>89</v>
      </c>
      <c r="D2053" t="s">
        <v>21</v>
      </c>
      <c r="E2053" t="s">
        <v>22</v>
      </c>
      <c r="F2053" t="s">
        <v>22</v>
      </c>
      <c r="G2053">
        <v>0</v>
      </c>
      <c r="H2053">
        <v>326.3</v>
      </c>
      <c r="I2053">
        <v>112</v>
      </c>
      <c r="J2053">
        <v>55.47</v>
      </c>
      <c r="K2053">
        <v>165.1</v>
      </c>
      <c r="L2053">
        <v>110</v>
      </c>
      <c r="M2053">
        <v>14.03</v>
      </c>
      <c r="N2053">
        <v>162.9</v>
      </c>
      <c r="O2053">
        <v>97</v>
      </c>
      <c r="P2053">
        <v>7.33</v>
      </c>
      <c r="Q2053">
        <v>7.5</v>
      </c>
      <c r="R2053">
        <v>1</v>
      </c>
      <c r="S2053">
        <v>2.0299999999999998</v>
      </c>
      <c r="T2053">
        <v>1</v>
      </c>
      <c r="U2053" t="s">
        <v>23</v>
      </c>
      <c r="V2053">
        <f>IF(tbl_Customers[[#This Row],[churn]] = "yes", 1, 0)</f>
        <v>1</v>
      </c>
      <c r="W2053" t="str">
        <f>IF(tbl_Customers[[#This Row],[number_customer_service_calls]] &lt;= 1, "0-1 Calls", IF(tbl_Customers[[#This Row],[number_customer_service_calls]] &lt;= 3, "2-3 Calls", IF(tbl_Customers[[#This Row],[number_customer_service_calls]] &lt;=5, "4-5 Calls", "6+ Calls")))</f>
        <v>0-1 Calls</v>
      </c>
      <c r="X2053" t="str">
        <f>IF(tbl_Customers[[#This Row],[account_length]] &lt;= 50, "0-50", IF(tbl_Customers[[#This Row],[account_length]] &lt;=100, "51-100", IF(tbl_Customers[[#This Row],[account_length]] &lt;= 150, "101-150", "151+")))</f>
        <v>51-100</v>
      </c>
      <c r="Y2053" t="str">
        <f>IF(tbl_Customers[[#This Row],[total_intl_charge]] &lt;= 3, "Low Charges", "High Charges")</f>
        <v>Low Charges</v>
      </c>
      <c r="Z2053" t="str">
        <f>IF(tbl_Customers[[#This Row],[total_eve_calls]]&lt;=80,"Low Calls",
IF(tbl_Customers[[#This Row],[total_eve_calls]]&lt;=120,"Medium Calls","High Calls"))</f>
        <v>Medium Calls</v>
      </c>
      <c r="AA2053" t="str">
        <f>IF(tbl_Customers[[#This Row],[total_eve_charge]]&lt;=15,"Low Charges",
IF(tbl_Customers[[#This Row],[total_eve_charge]]&lt;=20,"Medium Charges","High Charges"))</f>
        <v>Low Charges</v>
      </c>
      <c r="AB20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3" t="str">
        <f>IF(tbl_Customers[[#This Row],[number_vmail_messages]] = 0, "No Usage", IF(tbl_Customers[[#This Row],[number_vmail_messages]] &lt;= 20, "Low Usage", IF(tbl_Customers[[#This Row],[number_vmail_messages]] &lt;= 40, "Medium Usgae", "High Usage")))</f>
        <v>No Usage</v>
      </c>
      <c r="AD2053" t="str">
        <f>IF(tbl_Customers[[#This Row],[total_day_minutes]]&lt;=150,"Low Usage", IF(tbl_Customers[[#This Row],[total_day_minutes]]&lt;=200,"Medium Usage", IF(tbl_Customers[[#This Row],[total_day_minutes]]&lt;=250,"High Usage","Very High Usage")))</f>
        <v>Very High Usage</v>
      </c>
      <c r="AE2053" t="str">
        <f>IF(tbl_Customers[[#This Row],[total_intl_calls]]&lt;=5,"Low Calls", IF(tbl_Customers[[#This Row],[total_intl_calls]]&lt;=10, "Medium Calls", "High Calls"))</f>
        <v>Low Calls</v>
      </c>
      <c r="AF20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53" s="36" t="str">
        <f>IF(tbl_Customers[[#This Row],[Churn_Risk_Score]]&gt;=10,"High Risk", IF(tbl_Customers[[#This Row],[Churn_Risk_Score]]&gt;=5,"Medium Risk","Low Risk"))</f>
        <v>Medium Risk</v>
      </c>
    </row>
    <row r="2054" spans="1:33" x14ac:dyDescent="0.35">
      <c r="A2054">
        <v>2053</v>
      </c>
      <c r="B2054" t="s">
        <v>24</v>
      </c>
      <c r="C2054">
        <v>59</v>
      </c>
      <c r="D2054" t="s">
        <v>28</v>
      </c>
      <c r="E2054" t="s">
        <v>22</v>
      </c>
      <c r="F2054" t="s">
        <v>22</v>
      </c>
      <c r="G2054">
        <v>0</v>
      </c>
      <c r="H2054">
        <v>195</v>
      </c>
      <c r="I2054">
        <v>58</v>
      </c>
      <c r="J2054">
        <v>33.15</v>
      </c>
      <c r="K2054">
        <v>198.5</v>
      </c>
      <c r="L2054">
        <v>88</v>
      </c>
      <c r="M2054">
        <v>16.87</v>
      </c>
      <c r="N2054">
        <v>304.3</v>
      </c>
      <c r="O2054">
        <v>110</v>
      </c>
      <c r="P2054">
        <v>13.69</v>
      </c>
      <c r="Q2054">
        <v>14.8</v>
      </c>
      <c r="R2054">
        <v>9</v>
      </c>
      <c r="S2054">
        <v>4</v>
      </c>
      <c r="T2054">
        <v>0</v>
      </c>
      <c r="U2054" t="s">
        <v>22</v>
      </c>
      <c r="V2054">
        <f>IF(tbl_Customers[[#This Row],[churn]] = "yes", 1, 0)</f>
        <v>0</v>
      </c>
      <c r="W2054" t="str">
        <f>IF(tbl_Customers[[#This Row],[number_customer_service_calls]] &lt;= 1, "0-1 Calls", IF(tbl_Customers[[#This Row],[number_customer_service_calls]] &lt;= 3, "2-3 Calls", IF(tbl_Customers[[#This Row],[number_customer_service_calls]] &lt;=5, "4-5 Calls", "6+ Calls")))</f>
        <v>0-1 Calls</v>
      </c>
      <c r="X2054" t="str">
        <f>IF(tbl_Customers[[#This Row],[account_length]] &lt;= 50, "0-50", IF(tbl_Customers[[#This Row],[account_length]] &lt;=100, "51-100", IF(tbl_Customers[[#This Row],[account_length]] &lt;= 150, "101-150", "151+")))</f>
        <v>51-100</v>
      </c>
      <c r="Y2054" t="str">
        <f>IF(tbl_Customers[[#This Row],[total_intl_charge]] &lt;= 3, "Low Charges", "High Charges")</f>
        <v>High Charges</v>
      </c>
      <c r="Z2054" t="str">
        <f>IF(tbl_Customers[[#This Row],[total_eve_calls]]&lt;=80,"Low Calls",
IF(tbl_Customers[[#This Row],[total_eve_calls]]&lt;=120,"Medium Calls","High Calls"))</f>
        <v>Medium Calls</v>
      </c>
      <c r="AA2054" t="str">
        <f>IF(tbl_Customers[[#This Row],[total_eve_charge]]&lt;=15,"Low Charges",
IF(tbl_Customers[[#This Row],[total_eve_charge]]&lt;=20,"Medium Charges","High Charges"))</f>
        <v>Medium Charges</v>
      </c>
      <c r="AB20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4" t="str">
        <f>IF(tbl_Customers[[#This Row],[number_vmail_messages]] = 0, "No Usage", IF(tbl_Customers[[#This Row],[number_vmail_messages]] &lt;= 20, "Low Usage", IF(tbl_Customers[[#This Row],[number_vmail_messages]] &lt;= 40, "Medium Usgae", "High Usage")))</f>
        <v>No Usage</v>
      </c>
      <c r="AD2054" t="str">
        <f>IF(tbl_Customers[[#This Row],[total_day_minutes]]&lt;=150,"Low Usage", IF(tbl_Customers[[#This Row],[total_day_minutes]]&lt;=200,"Medium Usage", IF(tbl_Customers[[#This Row],[total_day_minutes]]&lt;=250,"High Usage","Very High Usage")))</f>
        <v>Medium Usage</v>
      </c>
      <c r="AE2054" t="str">
        <f>IF(tbl_Customers[[#This Row],[total_intl_calls]]&lt;=5,"Low Calls", IF(tbl_Customers[[#This Row],[total_intl_calls]]&lt;=10, "Medium Calls", "High Calls"))</f>
        <v>Medium Calls</v>
      </c>
      <c r="AF20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54" s="36" t="str">
        <f>IF(tbl_Customers[[#This Row],[Churn_Risk_Score]]&gt;=10,"High Risk", IF(tbl_Customers[[#This Row],[Churn_Risk_Score]]&gt;=5,"Medium Risk","Low Risk"))</f>
        <v>Low Risk</v>
      </c>
    </row>
    <row r="2055" spans="1:33" x14ac:dyDescent="0.35">
      <c r="A2055">
        <v>2054</v>
      </c>
      <c r="B2055" t="s">
        <v>72</v>
      </c>
      <c r="C2055">
        <v>16</v>
      </c>
      <c r="D2055" t="s">
        <v>21</v>
      </c>
      <c r="E2055" t="s">
        <v>23</v>
      </c>
      <c r="F2055" t="s">
        <v>22</v>
      </c>
      <c r="G2055">
        <v>0</v>
      </c>
      <c r="H2055">
        <v>110</v>
      </c>
      <c r="I2055">
        <v>91</v>
      </c>
      <c r="J2055">
        <v>18.7</v>
      </c>
      <c r="K2055">
        <v>147.30000000000001</v>
      </c>
      <c r="L2055">
        <v>75</v>
      </c>
      <c r="M2055">
        <v>12.52</v>
      </c>
      <c r="N2055">
        <v>190.5</v>
      </c>
      <c r="O2055">
        <v>73</v>
      </c>
      <c r="P2055">
        <v>8.57</v>
      </c>
      <c r="Q2055">
        <v>6.4</v>
      </c>
      <c r="R2055">
        <v>7</v>
      </c>
      <c r="S2055">
        <v>1.73</v>
      </c>
      <c r="T2055">
        <v>0</v>
      </c>
      <c r="U2055" t="s">
        <v>22</v>
      </c>
      <c r="V2055">
        <f>IF(tbl_Customers[[#This Row],[churn]] = "yes", 1, 0)</f>
        <v>0</v>
      </c>
      <c r="W2055" t="str">
        <f>IF(tbl_Customers[[#This Row],[number_customer_service_calls]] &lt;= 1, "0-1 Calls", IF(tbl_Customers[[#This Row],[number_customer_service_calls]] &lt;= 3, "2-3 Calls", IF(tbl_Customers[[#This Row],[number_customer_service_calls]] &lt;=5, "4-5 Calls", "6+ Calls")))</f>
        <v>0-1 Calls</v>
      </c>
      <c r="X2055" t="str">
        <f>IF(tbl_Customers[[#This Row],[account_length]] &lt;= 50, "0-50", IF(tbl_Customers[[#This Row],[account_length]] &lt;=100, "51-100", IF(tbl_Customers[[#This Row],[account_length]] &lt;= 150, "101-150", "151+")))</f>
        <v>0-50</v>
      </c>
      <c r="Y2055" t="str">
        <f>IF(tbl_Customers[[#This Row],[total_intl_charge]] &lt;= 3, "Low Charges", "High Charges")</f>
        <v>Low Charges</v>
      </c>
      <c r="Z2055" t="str">
        <f>IF(tbl_Customers[[#This Row],[total_eve_calls]]&lt;=80,"Low Calls",
IF(tbl_Customers[[#This Row],[total_eve_calls]]&lt;=120,"Medium Calls","High Calls"))</f>
        <v>Low Calls</v>
      </c>
      <c r="AA2055" t="str">
        <f>IF(tbl_Customers[[#This Row],[total_eve_charge]]&lt;=15,"Low Charges",
IF(tbl_Customers[[#This Row],[total_eve_charge]]&lt;=20,"Medium Charges","High Charges"))</f>
        <v>Low Charges</v>
      </c>
      <c r="AB20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55" t="str">
        <f>IF(tbl_Customers[[#This Row],[number_vmail_messages]] = 0, "No Usage", IF(tbl_Customers[[#This Row],[number_vmail_messages]] &lt;= 20, "Low Usage", IF(tbl_Customers[[#This Row],[number_vmail_messages]] &lt;= 40, "Medium Usgae", "High Usage")))</f>
        <v>No Usage</v>
      </c>
      <c r="AD2055" t="str">
        <f>IF(tbl_Customers[[#This Row],[total_day_minutes]]&lt;=150,"Low Usage", IF(tbl_Customers[[#This Row],[total_day_minutes]]&lt;=200,"Medium Usage", IF(tbl_Customers[[#This Row],[total_day_minutes]]&lt;=250,"High Usage","Very High Usage")))</f>
        <v>Low Usage</v>
      </c>
      <c r="AE2055" t="str">
        <f>IF(tbl_Customers[[#This Row],[total_intl_calls]]&lt;=5,"Low Calls", IF(tbl_Customers[[#This Row],[total_intl_calls]]&lt;=10, "Medium Calls", "High Calls"))</f>
        <v>Medium Calls</v>
      </c>
      <c r="AF20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55" s="36" t="str">
        <f>IF(tbl_Customers[[#This Row],[Churn_Risk_Score]]&gt;=10,"High Risk", IF(tbl_Customers[[#This Row],[Churn_Risk_Score]]&gt;=5,"Medium Risk","Low Risk"))</f>
        <v>Low Risk</v>
      </c>
    </row>
    <row r="2056" spans="1:33" x14ac:dyDescent="0.35">
      <c r="A2056">
        <v>2055</v>
      </c>
      <c r="B2056" t="s">
        <v>63</v>
      </c>
      <c r="C2056">
        <v>114</v>
      </c>
      <c r="D2056" t="s">
        <v>21</v>
      </c>
      <c r="E2056" t="s">
        <v>22</v>
      </c>
      <c r="F2056" t="s">
        <v>22</v>
      </c>
      <c r="G2056">
        <v>0</v>
      </c>
      <c r="H2056">
        <v>147.1</v>
      </c>
      <c r="I2056">
        <v>119</v>
      </c>
      <c r="J2056">
        <v>25.01</v>
      </c>
      <c r="K2056">
        <v>161</v>
      </c>
      <c r="L2056">
        <v>111</v>
      </c>
      <c r="M2056">
        <v>13.69</v>
      </c>
      <c r="N2056">
        <v>275.89999999999998</v>
      </c>
      <c r="O2056">
        <v>106</v>
      </c>
      <c r="P2056">
        <v>12.42</v>
      </c>
      <c r="Q2056">
        <v>9</v>
      </c>
      <c r="R2056">
        <v>3</v>
      </c>
      <c r="S2056">
        <v>2.4300000000000002</v>
      </c>
      <c r="T2056">
        <v>5</v>
      </c>
      <c r="U2056" t="s">
        <v>23</v>
      </c>
      <c r="V2056">
        <f>IF(tbl_Customers[[#This Row],[churn]] = "yes", 1, 0)</f>
        <v>1</v>
      </c>
      <c r="W2056" t="str">
        <f>IF(tbl_Customers[[#This Row],[number_customer_service_calls]] &lt;= 1, "0-1 Calls", IF(tbl_Customers[[#This Row],[number_customer_service_calls]] &lt;= 3, "2-3 Calls", IF(tbl_Customers[[#This Row],[number_customer_service_calls]] &lt;=5, "4-5 Calls", "6+ Calls")))</f>
        <v>4-5 Calls</v>
      </c>
      <c r="X2056" t="str">
        <f>IF(tbl_Customers[[#This Row],[account_length]] &lt;= 50, "0-50", IF(tbl_Customers[[#This Row],[account_length]] &lt;=100, "51-100", IF(tbl_Customers[[#This Row],[account_length]] &lt;= 150, "101-150", "151+")))</f>
        <v>101-150</v>
      </c>
      <c r="Y2056" t="str">
        <f>IF(tbl_Customers[[#This Row],[total_intl_charge]] &lt;= 3, "Low Charges", "High Charges")</f>
        <v>Low Charges</v>
      </c>
      <c r="Z2056" t="str">
        <f>IF(tbl_Customers[[#This Row],[total_eve_calls]]&lt;=80,"Low Calls",
IF(tbl_Customers[[#This Row],[total_eve_calls]]&lt;=120,"Medium Calls","High Calls"))</f>
        <v>Medium Calls</v>
      </c>
      <c r="AA2056" t="str">
        <f>IF(tbl_Customers[[#This Row],[total_eve_charge]]&lt;=15,"Low Charges",
IF(tbl_Customers[[#This Row],[total_eve_charge]]&lt;=20,"Medium Charges","High Charges"))</f>
        <v>Low Charges</v>
      </c>
      <c r="AB20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6" t="str">
        <f>IF(tbl_Customers[[#This Row],[number_vmail_messages]] = 0, "No Usage", IF(tbl_Customers[[#This Row],[number_vmail_messages]] &lt;= 20, "Low Usage", IF(tbl_Customers[[#This Row],[number_vmail_messages]] &lt;= 40, "Medium Usgae", "High Usage")))</f>
        <v>No Usage</v>
      </c>
      <c r="AD2056" t="str">
        <f>IF(tbl_Customers[[#This Row],[total_day_minutes]]&lt;=150,"Low Usage", IF(tbl_Customers[[#This Row],[total_day_minutes]]&lt;=200,"Medium Usage", IF(tbl_Customers[[#This Row],[total_day_minutes]]&lt;=250,"High Usage","Very High Usage")))</f>
        <v>Low Usage</v>
      </c>
      <c r="AE2056" t="str">
        <f>IF(tbl_Customers[[#This Row],[total_intl_calls]]&lt;=5,"Low Calls", IF(tbl_Customers[[#This Row],[total_intl_calls]]&lt;=10, "Medium Calls", "High Calls"))</f>
        <v>Low Calls</v>
      </c>
      <c r="AF20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56" s="36" t="str">
        <f>IF(tbl_Customers[[#This Row],[Churn_Risk_Score]]&gt;=10,"High Risk", IF(tbl_Customers[[#This Row],[Churn_Risk_Score]]&gt;=5,"Medium Risk","Low Risk"))</f>
        <v>Medium Risk</v>
      </c>
    </row>
    <row r="2057" spans="1:33" x14ac:dyDescent="0.35">
      <c r="A2057">
        <v>2056</v>
      </c>
      <c r="B2057" t="s">
        <v>34</v>
      </c>
      <c r="C2057">
        <v>113</v>
      </c>
      <c r="D2057" t="s">
        <v>28</v>
      </c>
      <c r="E2057" t="s">
        <v>22</v>
      </c>
      <c r="F2057" t="s">
        <v>22</v>
      </c>
      <c r="G2057">
        <v>0</v>
      </c>
      <c r="H2057">
        <v>156</v>
      </c>
      <c r="I2057">
        <v>141</v>
      </c>
      <c r="J2057">
        <v>26.52</v>
      </c>
      <c r="K2057">
        <v>256.8</v>
      </c>
      <c r="L2057">
        <v>72</v>
      </c>
      <c r="M2057">
        <v>21.83</v>
      </c>
      <c r="N2057">
        <v>175.3</v>
      </c>
      <c r="O2057">
        <v>123</v>
      </c>
      <c r="P2057">
        <v>7.89</v>
      </c>
      <c r="Q2057">
        <v>11.9</v>
      </c>
      <c r="R2057">
        <v>5</v>
      </c>
      <c r="S2057">
        <v>3.21</v>
      </c>
      <c r="T2057">
        <v>2</v>
      </c>
      <c r="U2057" t="s">
        <v>22</v>
      </c>
      <c r="V2057">
        <f>IF(tbl_Customers[[#This Row],[churn]] = "yes", 1, 0)</f>
        <v>0</v>
      </c>
      <c r="W2057" t="str">
        <f>IF(tbl_Customers[[#This Row],[number_customer_service_calls]] &lt;= 1, "0-1 Calls", IF(tbl_Customers[[#This Row],[number_customer_service_calls]] &lt;= 3, "2-3 Calls", IF(tbl_Customers[[#This Row],[number_customer_service_calls]] &lt;=5, "4-5 Calls", "6+ Calls")))</f>
        <v>2-3 Calls</v>
      </c>
      <c r="X2057" t="str">
        <f>IF(tbl_Customers[[#This Row],[account_length]] &lt;= 50, "0-50", IF(tbl_Customers[[#This Row],[account_length]] &lt;=100, "51-100", IF(tbl_Customers[[#This Row],[account_length]] &lt;= 150, "101-150", "151+")))</f>
        <v>101-150</v>
      </c>
      <c r="Y2057" t="str">
        <f>IF(tbl_Customers[[#This Row],[total_intl_charge]] &lt;= 3, "Low Charges", "High Charges")</f>
        <v>High Charges</v>
      </c>
      <c r="Z2057" t="str">
        <f>IF(tbl_Customers[[#This Row],[total_eve_calls]]&lt;=80,"Low Calls",
IF(tbl_Customers[[#This Row],[total_eve_calls]]&lt;=120,"Medium Calls","High Calls"))</f>
        <v>Low Calls</v>
      </c>
      <c r="AA2057" t="str">
        <f>IF(tbl_Customers[[#This Row],[total_eve_charge]]&lt;=15,"Low Charges",
IF(tbl_Customers[[#This Row],[total_eve_charge]]&lt;=20,"Medium Charges","High Charges"))</f>
        <v>High Charges</v>
      </c>
      <c r="AB20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7" t="str">
        <f>IF(tbl_Customers[[#This Row],[number_vmail_messages]] = 0, "No Usage", IF(tbl_Customers[[#This Row],[number_vmail_messages]] &lt;= 20, "Low Usage", IF(tbl_Customers[[#This Row],[number_vmail_messages]] &lt;= 40, "Medium Usgae", "High Usage")))</f>
        <v>No Usage</v>
      </c>
      <c r="AD2057" t="str">
        <f>IF(tbl_Customers[[#This Row],[total_day_minutes]]&lt;=150,"Low Usage", IF(tbl_Customers[[#This Row],[total_day_minutes]]&lt;=200,"Medium Usage", IF(tbl_Customers[[#This Row],[total_day_minutes]]&lt;=250,"High Usage","Very High Usage")))</f>
        <v>Medium Usage</v>
      </c>
      <c r="AE2057" t="str">
        <f>IF(tbl_Customers[[#This Row],[total_intl_calls]]&lt;=5,"Low Calls", IF(tbl_Customers[[#This Row],[total_intl_calls]]&lt;=10, "Medium Calls", "High Calls"))</f>
        <v>Low Calls</v>
      </c>
      <c r="AF20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57" s="36" t="str">
        <f>IF(tbl_Customers[[#This Row],[Churn_Risk_Score]]&gt;=10,"High Risk", IF(tbl_Customers[[#This Row],[Churn_Risk_Score]]&gt;=5,"Medium Risk","Low Risk"))</f>
        <v>Low Risk</v>
      </c>
    </row>
    <row r="2058" spans="1:33" x14ac:dyDescent="0.35">
      <c r="A2058">
        <v>2057</v>
      </c>
      <c r="B2058" t="s">
        <v>48</v>
      </c>
      <c r="C2058">
        <v>120</v>
      </c>
      <c r="D2058" t="s">
        <v>25</v>
      </c>
      <c r="E2058" t="s">
        <v>22</v>
      </c>
      <c r="F2058" t="s">
        <v>22</v>
      </c>
      <c r="G2058">
        <v>0</v>
      </c>
      <c r="H2058">
        <v>98.2</v>
      </c>
      <c r="I2058">
        <v>99</v>
      </c>
      <c r="J2058">
        <v>16.690000000000001</v>
      </c>
      <c r="K2058">
        <v>186.7</v>
      </c>
      <c r="L2058">
        <v>85</v>
      </c>
      <c r="M2058">
        <v>15.87</v>
      </c>
      <c r="N2058">
        <v>146.69999999999999</v>
      </c>
      <c r="O2058">
        <v>96</v>
      </c>
      <c r="P2058">
        <v>6.6</v>
      </c>
      <c r="Q2058">
        <v>9.3000000000000007</v>
      </c>
      <c r="R2058">
        <v>4</v>
      </c>
      <c r="S2058">
        <v>2.5099999999999998</v>
      </c>
      <c r="T2058">
        <v>2</v>
      </c>
      <c r="U2058" t="s">
        <v>22</v>
      </c>
      <c r="V2058">
        <f>IF(tbl_Customers[[#This Row],[churn]] = "yes", 1, 0)</f>
        <v>0</v>
      </c>
      <c r="W2058" t="str">
        <f>IF(tbl_Customers[[#This Row],[number_customer_service_calls]] &lt;= 1, "0-1 Calls", IF(tbl_Customers[[#This Row],[number_customer_service_calls]] &lt;= 3, "2-3 Calls", IF(tbl_Customers[[#This Row],[number_customer_service_calls]] &lt;=5, "4-5 Calls", "6+ Calls")))</f>
        <v>2-3 Calls</v>
      </c>
      <c r="X2058" t="str">
        <f>IF(tbl_Customers[[#This Row],[account_length]] &lt;= 50, "0-50", IF(tbl_Customers[[#This Row],[account_length]] &lt;=100, "51-100", IF(tbl_Customers[[#This Row],[account_length]] &lt;= 150, "101-150", "151+")))</f>
        <v>101-150</v>
      </c>
      <c r="Y2058" t="str">
        <f>IF(tbl_Customers[[#This Row],[total_intl_charge]] &lt;= 3, "Low Charges", "High Charges")</f>
        <v>Low Charges</v>
      </c>
      <c r="Z2058" t="str">
        <f>IF(tbl_Customers[[#This Row],[total_eve_calls]]&lt;=80,"Low Calls",
IF(tbl_Customers[[#This Row],[total_eve_calls]]&lt;=120,"Medium Calls","High Calls"))</f>
        <v>Medium Calls</v>
      </c>
      <c r="AA2058" t="str">
        <f>IF(tbl_Customers[[#This Row],[total_eve_charge]]&lt;=15,"Low Charges",
IF(tbl_Customers[[#This Row],[total_eve_charge]]&lt;=20,"Medium Charges","High Charges"))</f>
        <v>Medium Charges</v>
      </c>
      <c r="AB20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58" t="str">
        <f>IF(tbl_Customers[[#This Row],[number_vmail_messages]] = 0, "No Usage", IF(tbl_Customers[[#This Row],[number_vmail_messages]] &lt;= 20, "Low Usage", IF(tbl_Customers[[#This Row],[number_vmail_messages]] &lt;= 40, "Medium Usgae", "High Usage")))</f>
        <v>No Usage</v>
      </c>
      <c r="AD2058" t="str">
        <f>IF(tbl_Customers[[#This Row],[total_day_minutes]]&lt;=150,"Low Usage", IF(tbl_Customers[[#This Row],[total_day_minutes]]&lt;=200,"Medium Usage", IF(tbl_Customers[[#This Row],[total_day_minutes]]&lt;=250,"High Usage","Very High Usage")))</f>
        <v>Low Usage</v>
      </c>
      <c r="AE2058" t="str">
        <f>IF(tbl_Customers[[#This Row],[total_intl_calls]]&lt;=5,"Low Calls", IF(tbl_Customers[[#This Row],[total_intl_calls]]&lt;=10, "Medium Calls", "High Calls"))</f>
        <v>Low Calls</v>
      </c>
      <c r="AF20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8" s="36" t="str">
        <f>IF(tbl_Customers[[#This Row],[Churn_Risk_Score]]&gt;=10,"High Risk", IF(tbl_Customers[[#This Row],[Churn_Risk_Score]]&gt;=5,"Medium Risk","Low Risk"))</f>
        <v>Low Risk</v>
      </c>
    </row>
    <row r="2059" spans="1:33" x14ac:dyDescent="0.35">
      <c r="A2059">
        <v>2058</v>
      </c>
      <c r="B2059" t="s">
        <v>47</v>
      </c>
      <c r="C2059">
        <v>115</v>
      </c>
      <c r="D2059" t="s">
        <v>21</v>
      </c>
      <c r="E2059" t="s">
        <v>22</v>
      </c>
      <c r="F2059" t="s">
        <v>22</v>
      </c>
      <c r="G2059">
        <v>0</v>
      </c>
      <c r="H2059">
        <v>210.6</v>
      </c>
      <c r="I2059">
        <v>120</v>
      </c>
      <c r="J2059">
        <v>35.799999999999997</v>
      </c>
      <c r="K2059">
        <v>153.1</v>
      </c>
      <c r="L2059">
        <v>84</v>
      </c>
      <c r="M2059">
        <v>13.01</v>
      </c>
      <c r="N2059">
        <v>262.2</v>
      </c>
      <c r="O2059">
        <v>79</v>
      </c>
      <c r="P2059">
        <v>11.8</v>
      </c>
      <c r="Q2059">
        <v>11</v>
      </c>
      <c r="R2059">
        <v>5</v>
      </c>
      <c r="S2059">
        <v>2.97</v>
      </c>
      <c r="T2059">
        <v>0</v>
      </c>
      <c r="U2059" t="s">
        <v>22</v>
      </c>
      <c r="V2059">
        <f>IF(tbl_Customers[[#This Row],[churn]] = "yes", 1, 0)</f>
        <v>0</v>
      </c>
      <c r="W2059" t="str">
        <f>IF(tbl_Customers[[#This Row],[number_customer_service_calls]] &lt;= 1, "0-1 Calls", IF(tbl_Customers[[#This Row],[number_customer_service_calls]] &lt;= 3, "2-3 Calls", IF(tbl_Customers[[#This Row],[number_customer_service_calls]] &lt;=5, "4-5 Calls", "6+ Calls")))</f>
        <v>0-1 Calls</v>
      </c>
      <c r="X2059" t="str">
        <f>IF(tbl_Customers[[#This Row],[account_length]] &lt;= 50, "0-50", IF(tbl_Customers[[#This Row],[account_length]] &lt;=100, "51-100", IF(tbl_Customers[[#This Row],[account_length]] &lt;= 150, "101-150", "151+")))</f>
        <v>101-150</v>
      </c>
      <c r="Y2059" t="str">
        <f>IF(tbl_Customers[[#This Row],[total_intl_charge]] &lt;= 3, "Low Charges", "High Charges")</f>
        <v>Low Charges</v>
      </c>
      <c r="Z2059" t="str">
        <f>IF(tbl_Customers[[#This Row],[total_eve_calls]]&lt;=80,"Low Calls",
IF(tbl_Customers[[#This Row],[total_eve_calls]]&lt;=120,"Medium Calls","High Calls"))</f>
        <v>Medium Calls</v>
      </c>
      <c r="AA2059" t="str">
        <f>IF(tbl_Customers[[#This Row],[total_eve_charge]]&lt;=15,"Low Charges",
IF(tbl_Customers[[#This Row],[total_eve_charge]]&lt;=20,"Medium Charges","High Charges"))</f>
        <v>Low Charges</v>
      </c>
      <c r="AB20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9" t="str">
        <f>IF(tbl_Customers[[#This Row],[number_vmail_messages]] = 0, "No Usage", IF(tbl_Customers[[#This Row],[number_vmail_messages]] &lt;= 20, "Low Usage", IF(tbl_Customers[[#This Row],[number_vmail_messages]] &lt;= 40, "Medium Usgae", "High Usage")))</f>
        <v>No Usage</v>
      </c>
      <c r="AD2059" t="str">
        <f>IF(tbl_Customers[[#This Row],[total_day_minutes]]&lt;=150,"Low Usage", IF(tbl_Customers[[#This Row],[total_day_minutes]]&lt;=200,"Medium Usage", IF(tbl_Customers[[#This Row],[total_day_minutes]]&lt;=250,"High Usage","Very High Usage")))</f>
        <v>High Usage</v>
      </c>
      <c r="AE2059" t="str">
        <f>IF(tbl_Customers[[#This Row],[total_intl_calls]]&lt;=5,"Low Calls", IF(tbl_Customers[[#This Row],[total_intl_calls]]&lt;=10, "Medium Calls", "High Calls"))</f>
        <v>Low Calls</v>
      </c>
      <c r="AF20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9" s="36" t="str">
        <f>IF(tbl_Customers[[#This Row],[Churn_Risk_Score]]&gt;=10,"High Risk", IF(tbl_Customers[[#This Row],[Churn_Risk_Score]]&gt;=5,"Medium Risk","Low Risk"))</f>
        <v>Low Risk</v>
      </c>
    </row>
    <row r="2060" spans="1:33" x14ac:dyDescent="0.35">
      <c r="A2060">
        <v>2059</v>
      </c>
      <c r="B2060" t="s">
        <v>41</v>
      </c>
      <c r="C2060">
        <v>132</v>
      </c>
      <c r="D2060" t="s">
        <v>21</v>
      </c>
      <c r="E2060" t="s">
        <v>22</v>
      </c>
      <c r="F2060" t="s">
        <v>22</v>
      </c>
      <c r="G2060">
        <v>0</v>
      </c>
      <c r="H2060">
        <v>197.8</v>
      </c>
      <c r="I2060">
        <v>66</v>
      </c>
      <c r="J2060">
        <v>33.630000000000003</v>
      </c>
      <c r="K2060">
        <v>133.9</v>
      </c>
      <c r="L2060">
        <v>119</v>
      </c>
      <c r="M2060">
        <v>11.38</v>
      </c>
      <c r="N2060">
        <v>177.3</v>
      </c>
      <c r="O2060">
        <v>94</v>
      </c>
      <c r="P2060">
        <v>7.98</v>
      </c>
      <c r="Q2060">
        <v>10.9</v>
      </c>
      <c r="R2060">
        <v>3</v>
      </c>
      <c r="S2060">
        <v>2.94</v>
      </c>
      <c r="T2060">
        <v>4</v>
      </c>
      <c r="U2060" t="s">
        <v>23</v>
      </c>
      <c r="V2060">
        <f>IF(tbl_Customers[[#This Row],[churn]] = "yes", 1, 0)</f>
        <v>1</v>
      </c>
      <c r="W2060" t="str">
        <f>IF(tbl_Customers[[#This Row],[number_customer_service_calls]] &lt;= 1, "0-1 Calls", IF(tbl_Customers[[#This Row],[number_customer_service_calls]] &lt;= 3, "2-3 Calls", IF(tbl_Customers[[#This Row],[number_customer_service_calls]] &lt;=5, "4-5 Calls", "6+ Calls")))</f>
        <v>4-5 Calls</v>
      </c>
      <c r="X2060" t="str">
        <f>IF(tbl_Customers[[#This Row],[account_length]] &lt;= 50, "0-50", IF(tbl_Customers[[#This Row],[account_length]] &lt;=100, "51-100", IF(tbl_Customers[[#This Row],[account_length]] &lt;= 150, "101-150", "151+")))</f>
        <v>101-150</v>
      </c>
      <c r="Y2060" t="str">
        <f>IF(tbl_Customers[[#This Row],[total_intl_charge]] &lt;= 3, "Low Charges", "High Charges")</f>
        <v>Low Charges</v>
      </c>
      <c r="Z2060" t="str">
        <f>IF(tbl_Customers[[#This Row],[total_eve_calls]]&lt;=80,"Low Calls",
IF(tbl_Customers[[#This Row],[total_eve_calls]]&lt;=120,"Medium Calls","High Calls"))</f>
        <v>Medium Calls</v>
      </c>
      <c r="AA2060" t="str">
        <f>IF(tbl_Customers[[#This Row],[total_eve_charge]]&lt;=15,"Low Charges",
IF(tbl_Customers[[#This Row],[total_eve_charge]]&lt;=20,"Medium Charges","High Charges"))</f>
        <v>Low Charges</v>
      </c>
      <c r="AB20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0" t="str">
        <f>IF(tbl_Customers[[#This Row],[number_vmail_messages]] = 0, "No Usage", IF(tbl_Customers[[#This Row],[number_vmail_messages]] &lt;= 20, "Low Usage", IF(tbl_Customers[[#This Row],[number_vmail_messages]] &lt;= 40, "Medium Usgae", "High Usage")))</f>
        <v>No Usage</v>
      </c>
      <c r="AD2060" t="str">
        <f>IF(tbl_Customers[[#This Row],[total_day_minutes]]&lt;=150,"Low Usage", IF(tbl_Customers[[#This Row],[total_day_minutes]]&lt;=200,"Medium Usage", IF(tbl_Customers[[#This Row],[total_day_minutes]]&lt;=250,"High Usage","Very High Usage")))</f>
        <v>Medium Usage</v>
      </c>
      <c r="AE2060" t="str">
        <f>IF(tbl_Customers[[#This Row],[total_intl_calls]]&lt;=5,"Low Calls", IF(tbl_Customers[[#This Row],[total_intl_calls]]&lt;=10, "Medium Calls", "High Calls"))</f>
        <v>Low Calls</v>
      </c>
      <c r="AF20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60" s="36" t="str">
        <f>IF(tbl_Customers[[#This Row],[Churn_Risk_Score]]&gt;=10,"High Risk", IF(tbl_Customers[[#This Row],[Churn_Risk_Score]]&gt;=5,"Medium Risk","Low Risk"))</f>
        <v>Medium Risk</v>
      </c>
    </row>
    <row r="2061" spans="1:33" x14ac:dyDescent="0.35">
      <c r="A2061">
        <v>2060</v>
      </c>
      <c r="B2061" t="s">
        <v>43</v>
      </c>
      <c r="C2061">
        <v>1</v>
      </c>
      <c r="D2061" t="s">
        <v>25</v>
      </c>
      <c r="E2061" t="s">
        <v>22</v>
      </c>
      <c r="F2061" t="s">
        <v>22</v>
      </c>
      <c r="G2061">
        <v>0</v>
      </c>
      <c r="H2061">
        <v>123.8</v>
      </c>
      <c r="I2061">
        <v>113</v>
      </c>
      <c r="J2061">
        <v>21.05</v>
      </c>
      <c r="K2061">
        <v>236.2</v>
      </c>
      <c r="L2061">
        <v>77</v>
      </c>
      <c r="M2061">
        <v>20.079999999999998</v>
      </c>
      <c r="N2061">
        <v>73.2</v>
      </c>
      <c r="O2061">
        <v>81</v>
      </c>
      <c r="P2061">
        <v>3.29</v>
      </c>
      <c r="Q2061">
        <v>3.7</v>
      </c>
      <c r="R2061">
        <v>2</v>
      </c>
      <c r="S2061">
        <v>1</v>
      </c>
      <c r="T2061">
        <v>0</v>
      </c>
      <c r="U2061" t="s">
        <v>22</v>
      </c>
      <c r="V2061">
        <f>IF(tbl_Customers[[#This Row],[churn]] = "yes", 1, 0)</f>
        <v>0</v>
      </c>
      <c r="W2061" t="str">
        <f>IF(tbl_Customers[[#This Row],[number_customer_service_calls]] &lt;= 1, "0-1 Calls", IF(tbl_Customers[[#This Row],[number_customer_service_calls]] &lt;= 3, "2-3 Calls", IF(tbl_Customers[[#This Row],[number_customer_service_calls]] &lt;=5, "4-5 Calls", "6+ Calls")))</f>
        <v>0-1 Calls</v>
      </c>
      <c r="X2061" t="str">
        <f>IF(tbl_Customers[[#This Row],[account_length]] &lt;= 50, "0-50", IF(tbl_Customers[[#This Row],[account_length]] &lt;=100, "51-100", IF(tbl_Customers[[#This Row],[account_length]] &lt;= 150, "101-150", "151+")))</f>
        <v>0-50</v>
      </c>
      <c r="Y2061" t="str">
        <f>IF(tbl_Customers[[#This Row],[total_intl_charge]] &lt;= 3, "Low Charges", "High Charges")</f>
        <v>Low Charges</v>
      </c>
      <c r="Z2061" t="str">
        <f>IF(tbl_Customers[[#This Row],[total_eve_calls]]&lt;=80,"Low Calls",
IF(tbl_Customers[[#This Row],[total_eve_calls]]&lt;=120,"Medium Calls","High Calls"))</f>
        <v>Low Calls</v>
      </c>
      <c r="AA2061" t="str">
        <f>IF(tbl_Customers[[#This Row],[total_eve_charge]]&lt;=15,"Low Charges",
IF(tbl_Customers[[#This Row],[total_eve_charge]]&lt;=20,"Medium Charges","High Charges"))</f>
        <v>High Charges</v>
      </c>
      <c r="AB20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61" t="str">
        <f>IF(tbl_Customers[[#This Row],[number_vmail_messages]] = 0, "No Usage", IF(tbl_Customers[[#This Row],[number_vmail_messages]] &lt;= 20, "Low Usage", IF(tbl_Customers[[#This Row],[number_vmail_messages]] &lt;= 40, "Medium Usgae", "High Usage")))</f>
        <v>No Usage</v>
      </c>
      <c r="AD2061" t="str">
        <f>IF(tbl_Customers[[#This Row],[total_day_minutes]]&lt;=150,"Low Usage", IF(tbl_Customers[[#This Row],[total_day_minutes]]&lt;=200,"Medium Usage", IF(tbl_Customers[[#This Row],[total_day_minutes]]&lt;=250,"High Usage","Very High Usage")))</f>
        <v>Low Usage</v>
      </c>
      <c r="AE2061" t="str">
        <f>IF(tbl_Customers[[#This Row],[total_intl_calls]]&lt;=5,"Low Calls", IF(tbl_Customers[[#This Row],[total_intl_calls]]&lt;=10, "Medium Calls", "High Calls"))</f>
        <v>Low Calls</v>
      </c>
      <c r="AF20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61" s="36" t="str">
        <f>IF(tbl_Customers[[#This Row],[Churn_Risk_Score]]&gt;=10,"High Risk", IF(tbl_Customers[[#This Row],[Churn_Risk_Score]]&gt;=5,"Medium Risk","Low Risk"))</f>
        <v>Low Risk</v>
      </c>
    </row>
    <row r="2062" spans="1:33" x14ac:dyDescent="0.35">
      <c r="A2062">
        <v>2061</v>
      </c>
      <c r="B2062" t="s">
        <v>35</v>
      </c>
      <c r="C2062">
        <v>97</v>
      </c>
      <c r="D2062" t="s">
        <v>21</v>
      </c>
      <c r="E2062" t="s">
        <v>22</v>
      </c>
      <c r="F2062" t="s">
        <v>23</v>
      </c>
      <c r="G2062">
        <v>15</v>
      </c>
      <c r="H2062">
        <v>117.6</v>
      </c>
      <c r="I2062">
        <v>97</v>
      </c>
      <c r="J2062">
        <v>19.989999999999998</v>
      </c>
      <c r="K2062">
        <v>196.3</v>
      </c>
      <c r="L2062">
        <v>126</v>
      </c>
      <c r="M2062">
        <v>16.690000000000001</v>
      </c>
      <c r="N2062">
        <v>157.4</v>
      </c>
      <c r="O2062">
        <v>113</v>
      </c>
      <c r="P2062">
        <v>7.08</v>
      </c>
      <c r="Q2062">
        <v>6.4</v>
      </c>
      <c r="R2062">
        <v>3</v>
      </c>
      <c r="S2062">
        <v>1.73</v>
      </c>
      <c r="T2062">
        <v>1</v>
      </c>
      <c r="U2062" t="s">
        <v>22</v>
      </c>
      <c r="V2062">
        <f>IF(tbl_Customers[[#This Row],[churn]] = "yes", 1, 0)</f>
        <v>0</v>
      </c>
      <c r="W2062" t="str">
        <f>IF(tbl_Customers[[#This Row],[number_customer_service_calls]] &lt;= 1, "0-1 Calls", IF(tbl_Customers[[#This Row],[number_customer_service_calls]] &lt;= 3, "2-3 Calls", IF(tbl_Customers[[#This Row],[number_customer_service_calls]] &lt;=5, "4-5 Calls", "6+ Calls")))</f>
        <v>0-1 Calls</v>
      </c>
      <c r="X2062" t="str">
        <f>IF(tbl_Customers[[#This Row],[account_length]] &lt;= 50, "0-50", IF(tbl_Customers[[#This Row],[account_length]] &lt;=100, "51-100", IF(tbl_Customers[[#This Row],[account_length]] &lt;= 150, "101-150", "151+")))</f>
        <v>51-100</v>
      </c>
      <c r="Y2062" t="str">
        <f>IF(tbl_Customers[[#This Row],[total_intl_charge]] &lt;= 3, "Low Charges", "High Charges")</f>
        <v>Low Charges</v>
      </c>
      <c r="Z2062" t="str">
        <f>IF(tbl_Customers[[#This Row],[total_eve_calls]]&lt;=80,"Low Calls",
IF(tbl_Customers[[#This Row],[total_eve_calls]]&lt;=120,"Medium Calls","High Calls"))</f>
        <v>High Calls</v>
      </c>
      <c r="AA2062" t="str">
        <f>IF(tbl_Customers[[#This Row],[total_eve_charge]]&lt;=15,"Low Charges",
IF(tbl_Customers[[#This Row],[total_eve_charge]]&lt;=20,"Medium Charges","High Charges"))</f>
        <v>Medium Charges</v>
      </c>
      <c r="AB20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62" t="str">
        <f>IF(tbl_Customers[[#This Row],[number_vmail_messages]] = 0, "No Usage", IF(tbl_Customers[[#This Row],[number_vmail_messages]] &lt;= 20, "Low Usage", IF(tbl_Customers[[#This Row],[number_vmail_messages]] &lt;= 40, "Medium Usgae", "High Usage")))</f>
        <v>Low Usage</v>
      </c>
      <c r="AD2062" t="str">
        <f>IF(tbl_Customers[[#This Row],[total_day_minutes]]&lt;=150,"Low Usage", IF(tbl_Customers[[#This Row],[total_day_minutes]]&lt;=200,"Medium Usage", IF(tbl_Customers[[#This Row],[total_day_minutes]]&lt;=250,"High Usage","Very High Usage")))</f>
        <v>Low Usage</v>
      </c>
      <c r="AE2062" t="str">
        <f>IF(tbl_Customers[[#This Row],[total_intl_calls]]&lt;=5,"Low Calls", IF(tbl_Customers[[#This Row],[total_intl_calls]]&lt;=10, "Medium Calls", "High Calls"))</f>
        <v>Low Calls</v>
      </c>
      <c r="AF20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62" s="36" t="str">
        <f>IF(tbl_Customers[[#This Row],[Churn_Risk_Score]]&gt;=10,"High Risk", IF(tbl_Customers[[#This Row],[Churn_Risk_Score]]&gt;=5,"Medium Risk","Low Risk"))</f>
        <v>Low Risk</v>
      </c>
    </row>
    <row r="2063" spans="1:33" x14ac:dyDescent="0.35">
      <c r="A2063">
        <v>2062</v>
      </c>
      <c r="B2063" t="s">
        <v>65</v>
      </c>
      <c r="C2063">
        <v>55</v>
      </c>
      <c r="D2063" t="s">
        <v>21</v>
      </c>
      <c r="E2063" t="s">
        <v>22</v>
      </c>
      <c r="F2063" t="s">
        <v>23</v>
      </c>
      <c r="G2063">
        <v>28</v>
      </c>
      <c r="H2063">
        <v>105.3</v>
      </c>
      <c r="I2063">
        <v>82</v>
      </c>
      <c r="J2063">
        <v>17.899999999999999</v>
      </c>
      <c r="K2063">
        <v>197.4</v>
      </c>
      <c r="L2063">
        <v>109</v>
      </c>
      <c r="M2063">
        <v>16.78</v>
      </c>
      <c r="N2063">
        <v>187.5</v>
      </c>
      <c r="O2063">
        <v>91</v>
      </c>
      <c r="P2063">
        <v>8.44</v>
      </c>
      <c r="Q2063">
        <v>8.6</v>
      </c>
      <c r="R2063">
        <v>6</v>
      </c>
      <c r="S2063">
        <v>2.3199999999999998</v>
      </c>
      <c r="T2063">
        <v>2</v>
      </c>
      <c r="U2063" t="s">
        <v>22</v>
      </c>
      <c r="V2063">
        <f>IF(tbl_Customers[[#This Row],[churn]] = "yes", 1, 0)</f>
        <v>0</v>
      </c>
      <c r="W2063" t="str">
        <f>IF(tbl_Customers[[#This Row],[number_customer_service_calls]] &lt;= 1, "0-1 Calls", IF(tbl_Customers[[#This Row],[number_customer_service_calls]] &lt;= 3, "2-3 Calls", IF(tbl_Customers[[#This Row],[number_customer_service_calls]] &lt;=5, "4-5 Calls", "6+ Calls")))</f>
        <v>2-3 Calls</v>
      </c>
      <c r="X2063" t="str">
        <f>IF(tbl_Customers[[#This Row],[account_length]] &lt;= 50, "0-50", IF(tbl_Customers[[#This Row],[account_length]] &lt;=100, "51-100", IF(tbl_Customers[[#This Row],[account_length]] &lt;= 150, "101-150", "151+")))</f>
        <v>51-100</v>
      </c>
      <c r="Y2063" t="str">
        <f>IF(tbl_Customers[[#This Row],[total_intl_charge]] &lt;= 3, "Low Charges", "High Charges")</f>
        <v>Low Charges</v>
      </c>
      <c r="Z2063" t="str">
        <f>IF(tbl_Customers[[#This Row],[total_eve_calls]]&lt;=80,"Low Calls",
IF(tbl_Customers[[#This Row],[total_eve_calls]]&lt;=120,"Medium Calls","High Calls"))</f>
        <v>Medium Calls</v>
      </c>
      <c r="AA2063" t="str">
        <f>IF(tbl_Customers[[#This Row],[total_eve_charge]]&lt;=15,"Low Charges",
IF(tbl_Customers[[#This Row],[total_eve_charge]]&lt;=20,"Medium Charges","High Charges"))</f>
        <v>Medium Charges</v>
      </c>
      <c r="AB20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63" t="str">
        <f>IF(tbl_Customers[[#This Row],[number_vmail_messages]] = 0, "No Usage", IF(tbl_Customers[[#This Row],[number_vmail_messages]] &lt;= 20, "Low Usage", IF(tbl_Customers[[#This Row],[number_vmail_messages]] &lt;= 40, "Medium Usgae", "High Usage")))</f>
        <v>Medium Usgae</v>
      </c>
      <c r="AD2063" t="str">
        <f>IF(tbl_Customers[[#This Row],[total_day_minutes]]&lt;=150,"Low Usage", IF(tbl_Customers[[#This Row],[total_day_minutes]]&lt;=200,"Medium Usage", IF(tbl_Customers[[#This Row],[total_day_minutes]]&lt;=250,"High Usage","Very High Usage")))</f>
        <v>Low Usage</v>
      </c>
      <c r="AE2063" t="str">
        <f>IF(tbl_Customers[[#This Row],[total_intl_calls]]&lt;=5,"Low Calls", IF(tbl_Customers[[#This Row],[total_intl_calls]]&lt;=10, "Medium Calls", "High Calls"))</f>
        <v>Medium Calls</v>
      </c>
      <c r="AF20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63" s="36" t="str">
        <f>IF(tbl_Customers[[#This Row],[Churn_Risk_Score]]&gt;=10,"High Risk", IF(tbl_Customers[[#This Row],[Churn_Risk_Score]]&gt;=5,"Medium Risk","Low Risk"))</f>
        <v>Low Risk</v>
      </c>
    </row>
    <row r="2064" spans="1:33" x14ac:dyDescent="0.35">
      <c r="A2064">
        <v>2063</v>
      </c>
      <c r="B2064" t="s">
        <v>31</v>
      </c>
      <c r="C2064">
        <v>75</v>
      </c>
      <c r="D2064" t="s">
        <v>21</v>
      </c>
      <c r="E2064" t="s">
        <v>22</v>
      </c>
      <c r="F2064" t="s">
        <v>22</v>
      </c>
      <c r="G2064">
        <v>0</v>
      </c>
      <c r="H2064">
        <v>111.7</v>
      </c>
      <c r="I2064">
        <v>121</v>
      </c>
      <c r="J2064">
        <v>18.989999999999998</v>
      </c>
      <c r="K2064">
        <v>237.3</v>
      </c>
      <c r="L2064">
        <v>119</v>
      </c>
      <c r="M2064">
        <v>20.170000000000002</v>
      </c>
      <c r="N2064">
        <v>253.5</v>
      </c>
      <c r="O2064">
        <v>110</v>
      </c>
      <c r="P2064">
        <v>11.41</v>
      </c>
      <c r="Q2064">
        <v>13.1</v>
      </c>
      <c r="R2064">
        <v>6</v>
      </c>
      <c r="S2064">
        <v>3.54</v>
      </c>
      <c r="T2064">
        <v>1</v>
      </c>
      <c r="U2064" t="s">
        <v>22</v>
      </c>
      <c r="V2064">
        <f>IF(tbl_Customers[[#This Row],[churn]] = "yes", 1, 0)</f>
        <v>0</v>
      </c>
      <c r="W2064" t="str">
        <f>IF(tbl_Customers[[#This Row],[number_customer_service_calls]] &lt;= 1, "0-1 Calls", IF(tbl_Customers[[#This Row],[number_customer_service_calls]] &lt;= 3, "2-3 Calls", IF(tbl_Customers[[#This Row],[number_customer_service_calls]] &lt;=5, "4-5 Calls", "6+ Calls")))</f>
        <v>0-1 Calls</v>
      </c>
      <c r="X2064" t="str">
        <f>IF(tbl_Customers[[#This Row],[account_length]] &lt;= 50, "0-50", IF(tbl_Customers[[#This Row],[account_length]] &lt;=100, "51-100", IF(tbl_Customers[[#This Row],[account_length]] &lt;= 150, "101-150", "151+")))</f>
        <v>51-100</v>
      </c>
      <c r="Y2064" t="str">
        <f>IF(tbl_Customers[[#This Row],[total_intl_charge]] &lt;= 3, "Low Charges", "High Charges")</f>
        <v>High Charges</v>
      </c>
      <c r="Z2064" t="str">
        <f>IF(tbl_Customers[[#This Row],[total_eve_calls]]&lt;=80,"Low Calls",
IF(tbl_Customers[[#This Row],[total_eve_calls]]&lt;=120,"Medium Calls","High Calls"))</f>
        <v>Medium Calls</v>
      </c>
      <c r="AA2064" t="str">
        <f>IF(tbl_Customers[[#This Row],[total_eve_charge]]&lt;=15,"Low Charges",
IF(tbl_Customers[[#This Row],[total_eve_charge]]&lt;=20,"Medium Charges","High Charges"))</f>
        <v>High Charges</v>
      </c>
      <c r="AB20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4" t="str">
        <f>IF(tbl_Customers[[#This Row],[number_vmail_messages]] = 0, "No Usage", IF(tbl_Customers[[#This Row],[number_vmail_messages]] &lt;= 20, "Low Usage", IF(tbl_Customers[[#This Row],[number_vmail_messages]] &lt;= 40, "Medium Usgae", "High Usage")))</f>
        <v>No Usage</v>
      </c>
      <c r="AD2064" t="str">
        <f>IF(tbl_Customers[[#This Row],[total_day_minutes]]&lt;=150,"Low Usage", IF(tbl_Customers[[#This Row],[total_day_minutes]]&lt;=200,"Medium Usage", IF(tbl_Customers[[#This Row],[total_day_minutes]]&lt;=250,"High Usage","Very High Usage")))</f>
        <v>Low Usage</v>
      </c>
      <c r="AE2064" t="str">
        <f>IF(tbl_Customers[[#This Row],[total_intl_calls]]&lt;=5,"Low Calls", IF(tbl_Customers[[#This Row],[total_intl_calls]]&lt;=10, "Medium Calls", "High Calls"))</f>
        <v>Medium Calls</v>
      </c>
      <c r="AF20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64" s="36" t="str">
        <f>IF(tbl_Customers[[#This Row],[Churn_Risk_Score]]&gt;=10,"High Risk", IF(tbl_Customers[[#This Row],[Churn_Risk_Score]]&gt;=5,"Medium Risk","Low Risk"))</f>
        <v>Low Risk</v>
      </c>
    </row>
    <row r="2065" spans="1:33" x14ac:dyDescent="0.35">
      <c r="A2065">
        <v>2064</v>
      </c>
      <c r="B2065" t="s">
        <v>37</v>
      </c>
      <c r="C2065">
        <v>83</v>
      </c>
      <c r="D2065" t="s">
        <v>21</v>
      </c>
      <c r="E2065" t="s">
        <v>22</v>
      </c>
      <c r="F2065" t="s">
        <v>22</v>
      </c>
      <c r="G2065">
        <v>0</v>
      </c>
      <c r="H2065">
        <v>159.30000000000001</v>
      </c>
      <c r="I2065">
        <v>104</v>
      </c>
      <c r="J2065">
        <v>27.08</v>
      </c>
      <c r="K2065">
        <v>202.3</v>
      </c>
      <c r="L2065">
        <v>98</v>
      </c>
      <c r="M2065">
        <v>17.2</v>
      </c>
      <c r="N2065">
        <v>229</v>
      </c>
      <c r="O2065">
        <v>73</v>
      </c>
      <c r="P2065">
        <v>10.31</v>
      </c>
      <c r="Q2065">
        <v>9.5</v>
      </c>
      <c r="R2065">
        <v>3</v>
      </c>
      <c r="S2065">
        <v>2.57</v>
      </c>
      <c r="T2065">
        <v>2</v>
      </c>
      <c r="U2065" t="s">
        <v>22</v>
      </c>
      <c r="V2065">
        <f>IF(tbl_Customers[[#This Row],[churn]] = "yes", 1, 0)</f>
        <v>0</v>
      </c>
      <c r="W2065" t="str">
        <f>IF(tbl_Customers[[#This Row],[number_customer_service_calls]] &lt;= 1, "0-1 Calls", IF(tbl_Customers[[#This Row],[number_customer_service_calls]] &lt;= 3, "2-3 Calls", IF(tbl_Customers[[#This Row],[number_customer_service_calls]] &lt;=5, "4-5 Calls", "6+ Calls")))</f>
        <v>2-3 Calls</v>
      </c>
      <c r="X2065" t="str">
        <f>IF(tbl_Customers[[#This Row],[account_length]] &lt;= 50, "0-50", IF(tbl_Customers[[#This Row],[account_length]] &lt;=100, "51-100", IF(tbl_Customers[[#This Row],[account_length]] &lt;= 150, "101-150", "151+")))</f>
        <v>51-100</v>
      </c>
      <c r="Y2065" t="str">
        <f>IF(tbl_Customers[[#This Row],[total_intl_charge]] &lt;= 3, "Low Charges", "High Charges")</f>
        <v>Low Charges</v>
      </c>
      <c r="Z2065" t="str">
        <f>IF(tbl_Customers[[#This Row],[total_eve_calls]]&lt;=80,"Low Calls",
IF(tbl_Customers[[#This Row],[total_eve_calls]]&lt;=120,"Medium Calls","High Calls"))</f>
        <v>Medium Calls</v>
      </c>
      <c r="AA2065" t="str">
        <f>IF(tbl_Customers[[#This Row],[total_eve_charge]]&lt;=15,"Low Charges",
IF(tbl_Customers[[#This Row],[total_eve_charge]]&lt;=20,"Medium Charges","High Charges"))</f>
        <v>Medium Charges</v>
      </c>
      <c r="AB20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65" t="str">
        <f>IF(tbl_Customers[[#This Row],[number_vmail_messages]] = 0, "No Usage", IF(tbl_Customers[[#This Row],[number_vmail_messages]] &lt;= 20, "Low Usage", IF(tbl_Customers[[#This Row],[number_vmail_messages]] &lt;= 40, "Medium Usgae", "High Usage")))</f>
        <v>No Usage</v>
      </c>
      <c r="AD2065" t="str">
        <f>IF(tbl_Customers[[#This Row],[total_day_minutes]]&lt;=150,"Low Usage", IF(tbl_Customers[[#This Row],[total_day_minutes]]&lt;=200,"Medium Usage", IF(tbl_Customers[[#This Row],[total_day_minutes]]&lt;=250,"High Usage","Very High Usage")))</f>
        <v>Medium Usage</v>
      </c>
      <c r="AE2065" t="str">
        <f>IF(tbl_Customers[[#This Row],[total_intl_calls]]&lt;=5,"Low Calls", IF(tbl_Customers[[#This Row],[total_intl_calls]]&lt;=10, "Medium Calls", "High Calls"))</f>
        <v>Low Calls</v>
      </c>
      <c r="AF20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65" s="36" t="str">
        <f>IF(tbl_Customers[[#This Row],[Churn_Risk_Score]]&gt;=10,"High Risk", IF(tbl_Customers[[#This Row],[Churn_Risk_Score]]&gt;=5,"Medium Risk","Low Risk"))</f>
        <v>Low Risk</v>
      </c>
    </row>
    <row r="2066" spans="1:33" x14ac:dyDescent="0.35">
      <c r="A2066">
        <v>2065</v>
      </c>
      <c r="B2066" t="s">
        <v>60</v>
      </c>
      <c r="C2066">
        <v>40</v>
      </c>
      <c r="D2066" t="s">
        <v>28</v>
      </c>
      <c r="E2066" t="s">
        <v>22</v>
      </c>
      <c r="F2066" t="s">
        <v>22</v>
      </c>
      <c r="G2066">
        <v>0</v>
      </c>
      <c r="H2066">
        <v>81.7</v>
      </c>
      <c r="I2066">
        <v>123</v>
      </c>
      <c r="J2066">
        <v>13.89</v>
      </c>
      <c r="K2066">
        <v>210.2</v>
      </c>
      <c r="L2066">
        <v>108</v>
      </c>
      <c r="M2066">
        <v>17.87</v>
      </c>
      <c r="N2066">
        <v>212</v>
      </c>
      <c r="O2066">
        <v>64</v>
      </c>
      <c r="P2066">
        <v>9.5399999999999991</v>
      </c>
      <c r="Q2066">
        <v>11.3</v>
      </c>
      <c r="R2066">
        <v>3</v>
      </c>
      <c r="S2066">
        <v>3.05</v>
      </c>
      <c r="T2066">
        <v>6</v>
      </c>
      <c r="U2066" t="s">
        <v>23</v>
      </c>
      <c r="V2066">
        <f>IF(tbl_Customers[[#This Row],[churn]] = "yes", 1, 0)</f>
        <v>1</v>
      </c>
      <c r="W2066" t="str">
        <f>IF(tbl_Customers[[#This Row],[number_customer_service_calls]] &lt;= 1, "0-1 Calls", IF(tbl_Customers[[#This Row],[number_customer_service_calls]] &lt;= 3, "2-3 Calls", IF(tbl_Customers[[#This Row],[number_customer_service_calls]] &lt;=5, "4-5 Calls", "6+ Calls")))</f>
        <v>6+ Calls</v>
      </c>
      <c r="X2066" t="str">
        <f>IF(tbl_Customers[[#This Row],[account_length]] &lt;= 50, "0-50", IF(tbl_Customers[[#This Row],[account_length]] &lt;=100, "51-100", IF(tbl_Customers[[#This Row],[account_length]] &lt;= 150, "101-150", "151+")))</f>
        <v>0-50</v>
      </c>
      <c r="Y2066" t="str">
        <f>IF(tbl_Customers[[#This Row],[total_intl_charge]] &lt;= 3, "Low Charges", "High Charges")</f>
        <v>High Charges</v>
      </c>
      <c r="Z2066" t="str">
        <f>IF(tbl_Customers[[#This Row],[total_eve_calls]]&lt;=80,"Low Calls",
IF(tbl_Customers[[#This Row],[total_eve_calls]]&lt;=120,"Medium Calls","High Calls"))</f>
        <v>Medium Calls</v>
      </c>
      <c r="AA2066" t="str">
        <f>IF(tbl_Customers[[#This Row],[total_eve_charge]]&lt;=15,"Low Charges",
IF(tbl_Customers[[#This Row],[total_eve_charge]]&lt;=20,"Medium Charges","High Charges"))</f>
        <v>Medium Charges</v>
      </c>
      <c r="AB20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6" t="str">
        <f>IF(tbl_Customers[[#This Row],[number_vmail_messages]] = 0, "No Usage", IF(tbl_Customers[[#This Row],[number_vmail_messages]] &lt;= 20, "Low Usage", IF(tbl_Customers[[#This Row],[number_vmail_messages]] &lt;= 40, "Medium Usgae", "High Usage")))</f>
        <v>No Usage</v>
      </c>
      <c r="AD2066" t="str">
        <f>IF(tbl_Customers[[#This Row],[total_day_minutes]]&lt;=150,"Low Usage", IF(tbl_Customers[[#This Row],[total_day_minutes]]&lt;=200,"Medium Usage", IF(tbl_Customers[[#This Row],[total_day_minutes]]&lt;=250,"High Usage","Very High Usage")))</f>
        <v>Low Usage</v>
      </c>
      <c r="AE2066" t="str">
        <f>IF(tbl_Customers[[#This Row],[total_intl_calls]]&lt;=5,"Low Calls", IF(tbl_Customers[[#This Row],[total_intl_calls]]&lt;=10, "Medium Calls", "High Calls"))</f>
        <v>Low Calls</v>
      </c>
      <c r="AF20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66" s="36" t="str">
        <f>IF(tbl_Customers[[#This Row],[Churn_Risk_Score]]&gt;=10,"High Risk", IF(tbl_Customers[[#This Row],[Churn_Risk_Score]]&gt;=5,"Medium Risk","Low Risk"))</f>
        <v>Medium Risk</v>
      </c>
    </row>
    <row r="2067" spans="1:33" x14ac:dyDescent="0.35">
      <c r="A2067">
        <v>2066</v>
      </c>
      <c r="B2067" t="s">
        <v>27</v>
      </c>
      <c r="C2067">
        <v>101</v>
      </c>
      <c r="D2067" t="s">
        <v>21</v>
      </c>
      <c r="E2067" t="s">
        <v>22</v>
      </c>
      <c r="F2067" t="s">
        <v>23</v>
      </c>
      <c r="G2067">
        <v>21</v>
      </c>
      <c r="H2067">
        <v>238</v>
      </c>
      <c r="I2067">
        <v>88</v>
      </c>
      <c r="J2067">
        <v>40.46</v>
      </c>
      <c r="K2067">
        <v>209.6</v>
      </c>
      <c r="L2067">
        <v>84</v>
      </c>
      <c r="M2067">
        <v>17.82</v>
      </c>
      <c r="N2067">
        <v>233</v>
      </c>
      <c r="O2067">
        <v>95</v>
      </c>
      <c r="P2067">
        <v>10.49</v>
      </c>
      <c r="Q2067">
        <v>10</v>
      </c>
      <c r="R2067">
        <v>5</v>
      </c>
      <c r="S2067">
        <v>2.7</v>
      </c>
      <c r="T2067">
        <v>2</v>
      </c>
      <c r="U2067" t="s">
        <v>22</v>
      </c>
      <c r="V2067">
        <f>IF(tbl_Customers[[#This Row],[churn]] = "yes", 1, 0)</f>
        <v>0</v>
      </c>
      <c r="W2067" t="str">
        <f>IF(tbl_Customers[[#This Row],[number_customer_service_calls]] &lt;= 1, "0-1 Calls", IF(tbl_Customers[[#This Row],[number_customer_service_calls]] &lt;= 3, "2-3 Calls", IF(tbl_Customers[[#This Row],[number_customer_service_calls]] &lt;=5, "4-5 Calls", "6+ Calls")))</f>
        <v>2-3 Calls</v>
      </c>
      <c r="X2067" t="str">
        <f>IF(tbl_Customers[[#This Row],[account_length]] &lt;= 50, "0-50", IF(tbl_Customers[[#This Row],[account_length]] &lt;=100, "51-100", IF(tbl_Customers[[#This Row],[account_length]] &lt;= 150, "101-150", "151+")))</f>
        <v>101-150</v>
      </c>
      <c r="Y2067" t="str">
        <f>IF(tbl_Customers[[#This Row],[total_intl_charge]] &lt;= 3, "Low Charges", "High Charges")</f>
        <v>Low Charges</v>
      </c>
      <c r="Z2067" t="str">
        <f>IF(tbl_Customers[[#This Row],[total_eve_calls]]&lt;=80,"Low Calls",
IF(tbl_Customers[[#This Row],[total_eve_calls]]&lt;=120,"Medium Calls","High Calls"))</f>
        <v>Medium Calls</v>
      </c>
      <c r="AA2067" t="str">
        <f>IF(tbl_Customers[[#This Row],[total_eve_charge]]&lt;=15,"Low Charges",
IF(tbl_Customers[[#This Row],[total_eve_charge]]&lt;=20,"Medium Charges","High Charges"))</f>
        <v>Medium Charges</v>
      </c>
      <c r="AB20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67" t="str">
        <f>IF(tbl_Customers[[#This Row],[number_vmail_messages]] = 0, "No Usage", IF(tbl_Customers[[#This Row],[number_vmail_messages]] &lt;= 20, "Low Usage", IF(tbl_Customers[[#This Row],[number_vmail_messages]] &lt;= 40, "Medium Usgae", "High Usage")))</f>
        <v>Medium Usgae</v>
      </c>
      <c r="AD2067" t="str">
        <f>IF(tbl_Customers[[#This Row],[total_day_minutes]]&lt;=150,"Low Usage", IF(tbl_Customers[[#This Row],[total_day_minutes]]&lt;=200,"Medium Usage", IF(tbl_Customers[[#This Row],[total_day_minutes]]&lt;=250,"High Usage","Very High Usage")))</f>
        <v>High Usage</v>
      </c>
      <c r="AE2067" t="str">
        <f>IF(tbl_Customers[[#This Row],[total_intl_calls]]&lt;=5,"Low Calls", IF(tbl_Customers[[#This Row],[total_intl_calls]]&lt;=10, "Medium Calls", "High Calls"))</f>
        <v>Low Calls</v>
      </c>
      <c r="AF20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67" s="36" t="str">
        <f>IF(tbl_Customers[[#This Row],[Churn_Risk_Score]]&gt;=10,"High Risk", IF(tbl_Customers[[#This Row],[Churn_Risk_Score]]&gt;=5,"Medium Risk","Low Risk"))</f>
        <v>Low Risk</v>
      </c>
    </row>
    <row r="2068" spans="1:33" x14ac:dyDescent="0.35">
      <c r="A2068">
        <v>2067</v>
      </c>
      <c r="B2068" t="s">
        <v>49</v>
      </c>
      <c r="C2068">
        <v>120</v>
      </c>
      <c r="D2068" t="s">
        <v>21</v>
      </c>
      <c r="E2068" t="s">
        <v>22</v>
      </c>
      <c r="F2068" t="s">
        <v>23</v>
      </c>
      <c r="G2068">
        <v>40</v>
      </c>
      <c r="H2068">
        <v>128.1</v>
      </c>
      <c r="I2068">
        <v>99</v>
      </c>
      <c r="J2068">
        <v>21.78</v>
      </c>
      <c r="K2068">
        <v>247.7</v>
      </c>
      <c r="L2068">
        <v>78</v>
      </c>
      <c r="M2068">
        <v>21.05</v>
      </c>
      <c r="N2068">
        <v>199.7</v>
      </c>
      <c r="O2068">
        <v>121</v>
      </c>
      <c r="P2068">
        <v>8.99</v>
      </c>
      <c r="Q2068">
        <v>15.6</v>
      </c>
      <c r="R2068">
        <v>3</v>
      </c>
      <c r="S2068">
        <v>4.21</v>
      </c>
      <c r="T2068">
        <v>0</v>
      </c>
      <c r="U2068" t="s">
        <v>22</v>
      </c>
      <c r="V2068">
        <f>IF(tbl_Customers[[#This Row],[churn]] = "yes", 1, 0)</f>
        <v>0</v>
      </c>
      <c r="W2068" t="str">
        <f>IF(tbl_Customers[[#This Row],[number_customer_service_calls]] &lt;= 1, "0-1 Calls", IF(tbl_Customers[[#This Row],[number_customer_service_calls]] &lt;= 3, "2-3 Calls", IF(tbl_Customers[[#This Row],[number_customer_service_calls]] &lt;=5, "4-5 Calls", "6+ Calls")))</f>
        <v>0-1 Calls</v>
      </c>
      <c r="X2068" t="str">
        <f>IF(tbl_Customers[[#This Row],[account_length]] &lt;= 50, "0-50", IF(tbl_Customers[[#This Row],[account_length]] &lt;=100, "51-100", IF(tbl_Customers[[#This Row],[account_length]] &lt;= 150, "101-150", "151+")))</f>
        <v>101-150</v>
      </c>
      <c r="Y2068" t="str">
        <f>IF(tbl_Customers[[#This Row],[total_intl_charge]] &lt;= 3, "Low Charges", "High Charges")</f>
        <v>High Charges</v>
      </c>
      <c r="Z2068" t="str">
        <f>IF(tbl_Customers[[#This Row],[total_eve_calls]]&lt;=80,"Low Calls",
IF(tbl_Customers[[#This Row],[total_eve_calls]]&lt;=120,"Medium Calls","High Calls"))</f>
        <v>Low Calls</v>
      </c>
      <c r="AA2068" t="str">
        <f>IF(tbl_Customers[[#This Row],[total_eve_charge]]&lt;=15,"Low Charges",
IF(tbl_Customers[[#This Row],[total_eve_charge]]&lt;=20,"Medium Charges","High Charges"))</f>
        <v>High Charges</v>
      </c>
      <c r="AB20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8" t="str">
        <f>IF(tbl_Customers[[#This Row],[number_vmail_messages]] = 0, "No Usage", IF(tbl_Customers[[#This Row],[number_vmail_messages]] &lt;= 20, "Low Usage", IF(tbl_Customers[[#This Row],[number_vmail_messages]] &lt;= 40, "Medium Usgae", "High Usage")))</f>
        <v>Medium Usgae</v>
      </c>
      <c r="AD2068" t="str">
        <f>IF(tbl_Customers[[#This Row],[total_day_minutes]]&lt;=150,"Low Usage", IF(tbl_Customers[[#This Row],[total_day_minutes]]&lt;=200,"Medium Usage", IF(tbl_Customers[[#This Row],[total_day_minutes]]&lt;=250,"High Usage","Very High Usage")))</f>
        <v>Low Usage</v>
      </c>
      <c r="AE2068" t="str">
        <f>IF(tbl_Customers[[#This Row],[total_intl_calls]]&lt;=5,"Low Calls", IF(tbl_Customers[[#This Row],[total_intl_calls]]&lt;=10, "Medium Calls", "High Calls"))</f>
        <v>Low Calls</v>
      </c>
      <c r="AF20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68" s="36" t="str">
        <f>IF(tbl_Customers[[#This Row],[Churn_Risk_Score]]&gt;=10,"High Risk", IF(tbl_Customers[[#This Row],[Churn_Risk_Score]]&gt;=5,"Medium Risk","Low Risk"))</f>
        <v>Low Risk</v>
      </c>
    </row>
    <row r="2069" spans="1:33" x14ac:dyDescent="0.35">
      <c r="A2069">
        <v>2068</v>
      </c>
      <c r="B2069" t="s">
        <v>57</v>
      </c>
      <c r="C2069">
        <v>183</v>
      </c>
      <c r="D2069" t="s">
        <v>21</v>
      </c>
      <c r="E2069" t="s">
        <v>22</v>
      </c>
      <c r="F2069" t="s">
        <v>23</v>
      </c>
      <c r="G2069">
        <v>31</v>
      </c>
      <c r="H2069">
        <v>171.2</v>
      </c>
      <c r="I2069">
        <v>104</v>
      </c>
      <c r="J2069">
        <v>29.1</v>
      </c>
      <c r="K2069">
        <v>193.6</v>
      </c>
      <c r="L2069">
        <v>74</v>
      </c>
      <c r="M2069">
        <v>16.46</v>
      </c>
      <c r="N2069">
        <v>196.5</v>
      </c>
      <c r="O2069">
        <v>85</v>
      </c>
      <c r="P2069">
        <v>8.84</v>
      </c>
      <c r="Q2069">
        <v>10.199999999999999</v>
      </c>
      <c r="R2069">
        <v>4</v>
      </c>
      <c r="S2069">
        <v>2.75</v>
      </c>
      <c r="T2069">
        <v>1</v>
      </c>
      <c r="U2069" t="s">
        <v>22</v>
      </c>
      <c r="V2069">
        <f>IF(tbl_Customers[[#This Row],[churn]] = "yes", 1, 0)</f>
        <v>0</v>
      </c>
      <c r="W2069" t="str">
        <f>IF(tbl_Customers[[#This Row],[number_customer_service_calls]] &lt;= 1, "0-1 Calls", IF(tbl_Customers[[#This Row],[number_customer_service_calls]] &lt;= 3, "2-3 Calls", IF(tbl_Customers[[#This Row],[number_customer_service_calls]] &lt;=5, "4-5 Calls", "6+ Calls")))</f>
        <v>0-1 Calls</v>
      </c>
      <c r="X2069" t="str">
        <f>IF(tbl_Customers[[#This Row],[account_length]] &lt;= 50, "0-50", IF(tbl_Customers[[#This Row],[account_length]] &lt;=100, "51-100", IF(tbl_Customers[[#This Row],[account_length]] &lt;= 150, "101-150", "151+")))</f>
        <v>151+</v>
      </c>
      <c r="Y2069" t="str">
        <f>IF(tbl_Customers[[#This Row],[total_intl_charge]] &lt;= 3, "Low Charges", "High Charges")</f>
        <v>Low Charges</v>
      </c>
      <c r="Z2069" t="str">
        <f>IF(tbl_Customers[[#This Row],[total_eve_calls]]&lt;=80,"Low Calls",
IF(tbl_Customers[[#This Row],[total_eve_calls]]&lt;=120,"Medium Calls","High Calls"))</f>
        <v>Low Calls</v>
      </c>
      <c r="AA2069" t="str">
        <f>IF(tbl_Customers[[#This Row],[total_eve_charge]]&lt;=15,"Low Charges",
IF(tbl_Customers[[#This Row],[total_eve_charge]]&lt;=20,"Medium Charges","High Charges"))</f>
        <v>Medium Charges</v>
      </c>
      <c r="AB20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9" t="str">
        <f>IF(tbl_Customers[[#This Row],[number_vmail_messages]] = 0, "No Usage", IF(tbl_Customers[[#This Row],[number_vmail_messages]] &lt;= 20, "Low Usage", IF(tbl_Customers[[#This Row],[number_vmail_messages]] &lt;= 40, "Medium Usgae", "High Usage")))</f>
        <v>Medium Usgae</v>
      </c>
      <c r="AD2069" t="str">
        <f>IF(tbl_Customers[[#This Row],[total_day_minutes]]&lt;=150,"Low Usage", IF(tbl_Customers[[#This Row],[total_day_minutes]]&lt;=200,"Medium Usage", IF(tbl_Customers[[#This Row],[total_day_minutes]]&lt;=250,"High Usage","Very High Usage")))</f>
        <v>Medium Usage</v>
      </c>
      <c r="AE2069" t="str">
        <f>IF(tbl_Customers[[#This Row],[total_intl_calls]]&lt;=5,"Low Calls", IF(tbl_Customers[[#This Row],[total_intl_calls]]&lt;=10, "Medium Calls", "High Calls"))</f>
        <v>Low Calls</v>
      </c>
      <c r="AF20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69" s="36" t="str">
        <f>IF(tbl_Customers[[#This Row],[Churn_Risk_Score]]&gt;=10,"High Risk", IF(tbl_Customers[[#This Row],[Churn_Risk_Score]]&gt;=5,"Medium Risk","Low Risk"))</f>
        <v>Low Risk</v>
      </c>
    </row>
    <row r="2070" spans="1:33" x14ac:dyDescent="0.35">
      <c r="A2070">
        <v>2069</v>
      </c>
      <c r="B2070" t="s">
        <v>73</v>
      </c>
      <c r="C2070">
        <v>75</v>
      </c>
      <c r="D2070" t="s">
        <v>28</v>
      </c>
      <c r="E2070" t="s">
        <v>22</v>
      </c>
      <c r="F2070" t="s">
        <v>22</v>
      </c>
      <c r="G2070">
        <v>0</v>
      </c>
      <c r="H2070">
        <v>109</v>
      </c>
      <c r="I2070">
        <v>88</v>
      </c>
      <c r="J2070">
        <v>18.53</v>
      </c>
      <c r="K2070">
        <v>259.3</v>
      </c>
      <c r="L2070">
        <v>120</v>
      </c>
      <c r="M2070">
        <v>22.04</v>
      </c>
      <c r="N2070">
        <v>182.1</v>
      </c>
      <c r="O2070">
        <v>119</v>
      </c>
      <c r="P2070">
        <v>8.19</v>
      </c>
      <c r="Q2070">
        <v>13.3</v>
      </c>
      <c r="R2070">
        <v>3</v>
      </c>
      <c r="S2070">
        <v>3.59</v>
      </c>
      <c r="T2070">
        <v>4</v>
      </c>
      <c r="U2070" t="s">
        <v>23</v>
      </c>
      <c r="V2070">
        <f>IF(tbl_Customers[[#This Row],[churn]] = "yes", 1, 0)</f>
        <v>1</v>
      </c>
      <c r="W2070" t="str">
        <f>IF(tbl_Customers[[#This Row],[number_customer_service_calls]] &lt;= 1, "0-1 Calls", IF(tbl_Customers[[#This Row],[number_customer_service_calls]] &lt;= 3, "2-3 Calls", IF(tbl_Customers[[#This Row],[number_customer_service_calls]] &lt;=5, "4-5 Calls", "6+ Calls")))</f>
        <v>4-5 Calls</v>
      </c>
      <c r="X2070" t="str">
        <f>IF(tbl_Customers[[#This Row],[account_length]] &lt;= 50, "0-50", IF(tbl_Customers[[#This Row],[account_length]] &lt;=100, "51-100", IF(tbl_Customers[[#This Row],[account_length]] &lt;= 150, "101-150", "151+")))</f>
        <v>51-100</v>
      </c>
      <c r="Y2070" t="str">
        <f>IF(tbl_Customers[[#This Row],[total_intl_charge]] &lt;= 3, "Low Charges", "High Charges")</f>
        <v>High Charges</v>
      </c>
      <c r="Z2070" t="str">
        <f>IF(tbl_Customers[[#This Row],[total_eve_calls]]&lt;=80,"Low Calls",
IF(tbl_Customers[[#This Row],[total_eve_calls]]&lt;=120,"Medium Calls","High Calls"))</f>
        <v>Medium Calls</v>
      </c>
      <c r="AA2070" t="str">
        <f>IF(tbl_Customers[[#This Row],[total_eve_charge]]&lt;=15,"Low Charges",
IF(tbl_Customers[[#This Row],[total_eve_charge]]&lt;=20,"Medium Charges","High Charges"))</f>
        <v>High Charges</v>
      </c>
      <c r="AB20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0" t="str">
        <f>IF(tbl_Customers[[#This Row],[number_vmail_messages]] = 0, "No Usage", IF(tbl_Customers[[#This Row],[number_vmail_messages]] &lt;= 20, "Low Usage", IF(tbl_Customers[[#This Row],[number_vmail_messages]] &lt;= 40, "Medium Usgae", "High Usage")))</f>
        <v>No Usage</v>
      </c>
      <c r="AD2070" t="str">
        <f>IF(tbl_Customers[[#This Row],[total_day_minutes]]&lt;=150,"Low Usage", IF(tbl_Customers[[#This Row],[total_day_minutes]]&lt;=200,"Medium Usage", IF(tbl_Customers[[#This Row],[total_day_minutes]]&lt;=250,"High Usage","Very High Usage")))</f>
        <v>Low Usage</v>
      </c>
      <c r="AE2070" t="str">
        <f>IF(tbl_Customers[[#This Row],[total_intl_calls]]&lt;=5,"Low Calls", IF(tbl_Customers[[#This Row],[total_intl_calls]]&lt;=10, "Medium Calls", "High Calls"))</f>
        <v>Low Calls</v>
      </c>
      <c r="AF20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70" s="36" t="str">
        <f>IF(tbl_Customers[[#This Row],[Churn_Risk_Score]]&gt;=10,"High Risk", IF(tbl_Customers[[#This Row],[Churn_Risk_Score]]&gt;=5,"Medium Risk","Low Risk"))</f>
        <v>Medium Risk</v>
      </c>
    </row>
    <row r="2071" spans="1:33" x14ac:dyDescent="0.35">
      <c r="A2071">
        <v>2070</v>
      </c>
      <c r="B2071" t="s">
        <v>65</v>
      </c>
      <c r="C2071">
        <v>80</v>
      </c>
      <c r="D2071" t="s">
        <v>21</v>
      </c>
      <c r="E2071" t="s">
        <v>22</v>
      </c>
      <c r="F2071" t="s">
        <v>22</v>
      </c>
      <c r="G2071">
        <v>0</v>
      </c>
      <c r="H2071">
        <v>220</v>
      </c>
      <c r="I2071">
        <v>114</v>
      </c>
      <c r="J2071">
        <v>37.4</v>
      </c>
      <c r="K2071">
        <v>207.7</v>
      </c>
      <c r="L2071">
        <v>76</v>
      </c>
      <c r="M2071">
        <v>17.649999999999999</v>
      </c>
      <c r="N2071">
        <v>168.4</v>
      </c>
      <c r="O2071">
        <v>137</v>
      </c>
      <c r="P2071">
        <v>7.58</v>
      </c>
      <c r="Q2071">
        <v>12.1</v>
      </c>
      <c r="R2071">
        <v>3</v>
      </c>
      <c r="S2071">
        <v>3.27</v>
      </c>
      <c r="T2071">
        <v>2</v>
      </c>
      <c r="U2071" t="s">
        <v>22</v>
      </c>
      <c r="V2071">
        <f>IF(tbl_Customers[[#This Row],[churn]] = "yes", 1, 0)</f>
        <v>0</v>
      </c>
      <c r="W2071" t="str">
        <f>IF(tbl_Customers[[#This Row],[number_customer_service_calls]] &lt;= 1, "0-1 Calls", IF(tbl_Customers[[#This Row],[number_customer_service_calls]] &lt;= 3, "2-3 Calls", IF(tbl_Customers[[#This Row],[number_customer_service_calls]] &lt;=5, "4-5 Calls", "6+ Calls")))</f>
        <v>2-3 Calls</v>
      </c>
      <c r="X2071" t="str">
        <f>IF(tbl_Customers[[#This Row],[account_length]] &lt;= 50, "0-50", IF(tbl_Customers[[#This Row],[account_length]] &lt;=100, "51-100", IF(tbl_Customers[[#This Row],[account_length]] &lt;= 150, "101-150", "151+")))</f>
        <v>51-100</v>
      </c>
      <c r="Y2071" t="str">
        <f>IF(tbl_Customers[[#This Row],[total_intl_charge]] &lt;= 3, "Low Charges", "High Charges")</f>
        <v>High Charges</v>
      </c>
      <c r="Z2071" t="str">
        <f>IF(tbl_Customers[[#This Row],[total_eve_calls]]&lt;=80,"Low Calls",
IF(tbl_Customers[[#This Row],[total_eve_calls]]&lt;=120,"Medium Calls","High Calls"))</f>
        <v>Low Calls</v>
      </c>
      <c r="AA2071" t="str">
        <f>IF(tbl_Customers[[#This Row],[total_eve_charge]]&lt;=15,"Low Charges",
IF(tbl_Customers[[#This Row],[total_eve_charge]]&lt;=20,"Medium Charges","High Charges"))</f>
        <v>Medium Charges</v>
      </c>
      <c r="AB20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1" t="str">
        <f>IF(tbl_Customers[[#This Row],[number_vmail_messages]] = 0, "No Usage", IF(tbl_Customers[[#This Row],[number_vmail_messages]] &lt;= 20, "Low Usage", IF(tbl_Customers[[#This Row],[number_vmail_messages]] &lt;= 40, "Medium Usgae", "High Usage")))</f>
        <v>No Usage</v>
      </c>
      <c r="AD2071" t="str">
        <f>IF(tbl_Customers[[#This Row],[total_day_minutes]]&lt;=150,"Low Usage", IF(tbl_Customers[[#This Row],[total_day_minutes]]&lt;=200,"Medium Usage", IF(tbl_Customers[[#This Row],[total_day_minutes]]&lt;=250,"High Usage","Very High Usage")))</f>
        <v>High Usage</v>
      </c>
      <c r="AE2071" t="str">
        <f>IF(tbl_Customers[[#This Row],[total_intl_calls]]&lt;=5,"Low Calls", IF(tbl_Customers[[#This Row],[total_intl_calls]]&lt;=10, "Medium Calls", "High Calls"))</f>
        <v>Low Calls</v>
      </c>
      <c r="AF20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1" s="36" t="str">
        <f>IF(tbl_Customers[[#This Row],[Churn_Risk_Score]]&gt;=10,"High Risk", IF(tbl_Customers[[#This Row],[Churn_Risk_Score]]&gt;=5,"Medium Risk","Low Risk"))</f>
        <v>Low Risk</v>
      </c>
    </row>
    <row r="2072" spans="1:33" x14ac:dyDescent="0.35">
      <c r="A2072">
        <v>2071</v>
      </c>
      <c r="B2072" t="s">
        <v>37</v>
      </c>
      <c r="C2072">
        <v>88</v>
      </c>
      <c r="D2072" t="s">
        <v>21</v>
      </c>
      <c r="E2072" t="s">
        <v>22</v>
      </c>
      <c r="F2072" t="s">
        <v>22</v>
      </c>
      <c r="G2072">
        <v>0</v>
      </c>
      <c r="H2072">
        <v>55.6</v>
      </c>
      <c r="I2072">
        <v>65</v>
      </c>
      <c r="J2072">
        <v>9.4499999999999993</v>
      </c>
      <c r="K2072">
        <v>242.7</v>
      </c>
      <c r="L2072">
        <v>121</v>
      </c>
      <c r="M2072">
        <v>20.63</v>
      </c>
      <c r="N2072">
        <v>176.3</v>
      </c>
      <c r="O2072">
        <v>134</v>
      </c>
      <c r="P2072">
        <v>7.93</v>
      </c>
      <c r="Q2072">
        <v>11.3</v>
      </c>
      <c r="R2072">
        <v>4</v>
      </c>
      <c r="S2072">
        <v>3.05</v>
      </c>
      <c r="T2072">
        <v>0</v>
      </c>
      <c r="U2072" t="s">
        <v>22</v>
      </c>
      <c r="V2072">
        <f>IF(tbl_Customers[[#This Row],[churn]] = "yes", 1, 0)</f>
        <v>0</v>
      </c>
      <c r="W2072" t="str">
        <f>IF(tbl_Customers[[#This Row],[number_customer_service_calls]] &lt;= 1, "0-1 Calls", IF(tbl_Customers[[#This Row],[number_customer_service_calls]] &lt;= 3, "2-3 Calls", IF(tbl_Customers[[#This Row],[number_customer_service_calls]] &lt;=5, "4-5 Calls", "6+ Calls")))</f>
        <v>0-1 Calls</v>
      </c>
      <c r="X2072" t="str">
        <f>IF(tbl_Customers[[#This Row],[account_length]] &lt;= 50, "0-50", IF(tbl_Customers[[#This Row],[account_length]] &lt;=100, "51-100", IF(tbl_Customers[[#This Row],[account_length]] &lt;= 150, "101-150", "151+")))</f>
        <v>51-100</v>
      </c>
      <c r="Y2072" t="str">
        <f>IF(tbl_Customers[[#This Row],[total_intl_charge]] &lt;= 3, "Low Charges", "High Charges")</f>
        <v>High Charges</v>
      </c>
      <c r="Z2072" t="str">
        <f>IF(tbl_Customers[[#This Row],[total_eve_calls]]&lt;=80,"Low Calls",
IF(tbl_Customers[[#This Row],[total_eve_calls]]&lt;=120,"Medium Calls","High Calls"))</f>
        <v>High Calls</v>
      </c>
      <c r="AA2072" t="str">
        <f>IF(tbl_Customers[[#This Row],[total_eve_charge]]&lt;=15,"Low Charges",
IF(tbl_Customers[[#This Row],[total_eve_charge]]&lt;=20,"Medium Charges","High Charges"))</f>
        <v>High Charges</v>
      </c>
      <c r="AB20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2" t="str">
        <f>IF(tbl_Customers[[#This Row],[number_vmail_messages]] = 0, "No Usage", IF(tbl_Customers[[#This Row],[number_vmail_messages]] &lt;= 20, "Low Usage", IF(tbl_Customers[[#This Row],[number_vmail_messages]] &lt;= 40, "Medium Usgae", "High Usage")))</f>
        <v>No Usage</v>
      </c>
      <c r="AD2072" t="str">
        <f>IF(tbl_Customers[[#This Row],[total_day_minutes]]&lt;=150,"Low Usage", IF(tbl_Customers[[#This Row],[total_day_minutes]]&lt;=200,"Medium Usage", IF(tbl_Customers[[#This Row],[total_day_minutes]]&lt;=250,"High Usage","Very High Usage")))</f>
        <v>Low Usage</v>
      </c>
      <c r="AE2072" t="str">
        <f>IF(tbl_Customers[[#This Row],[total_intl_calls]]&lt;=5,"Low Calls", IF(tbl_Customers[[#This Row],[total_intl_calls]]&lt;=10, "Medium Calls", "High Calls"))</f>
        <v>Low Calls</v>
      </c>
      <c r="AF20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2" s="36" t="str">
        <f>IF(tbl_Customers[[#This Row],[Churn_Risk_Score]]&gt;=10,"High Risk", IF(tbl_Customers[[#This Row],[Churn_Risk_Score]]&gt;=5,"Medium Risk","Low Risk"))</f>
        <v>Low Risk</v>
      </c>
    </row>
    <row r="2073" spans="1:33" x14ac:dyDescent="0.35">
      <c r="A2073">
        <v>2072</v>
      </c>
      <c r="B2073" t="s">
        <v>61</v>
      </c>
      <c r="C2073">
        <v>63</v>
      </c>
      <c r="D2073" t="s">
        <v>28</v>
      </c>
      <c r="E2073" t="s">
        <v>22</v>
      </c>
      <c r="F2073" t="s">
        <v>22</v>
      </c>
      <c r="G2073">
        <v>0</v>
      </c>
      <c r="H2073">
        <v>207.6</v>
      </c>
      <c r="I2073">
        <v>96</v>
      </c>
      <c r="J2073">
        <v>35.29</v>
      </c>
      <c r="K2073">
        <v>229</v>
      </c>
      <c r="L2073">
        <v>112</v>
      </c>
      <c r="M2073">
        <v>19.47</v>
      </c>
      <c r="N2073">
        <v>162.6</v>
      </c>
      <c r="O2073">
        <v>131</v>
      </c>
      <c r="P2073">
        <v>7.32</v>
      </c>
      <c r="Q2073">
        <v>13.3</v>
      </c>
      <c r="R2073">
        <v>2</v>
      </c>
      <c r="S2073">
        <v>3.59</v>
      </c>
      <c r="T2073">
        <v>1</v>
      </c>
      <c r="U2073" t="s">
        <v>22</v>
      </c>
      <c r="V2073">
        <f>IF(tbl_Customers[[#This Row],[churn]] = "yes", 1, 0)</f>
        <v>0</v>
      </c>
      <c r="W2073" t="str">
        <f>IF(tbl_Customers[[#This Row],[number_customer_service_calls]] &lt;= 1, "0-1 Calls", IF(tbl_Customers[[#This Row],[number_customer_service_calls]] &lt;= 3, "2-3 Calls", IF(tbl_Customers[[#This Row],[number_customer_service_calls]] &lt;=5, "4-5 Calls", "6+ Calls")))</f>
        <v>0-1 Calls</v>
      </c>
      <c r="X2073" t="str">
        <f>IF(tbl_Customers[[#This Row],[account_length]] &lt;= 50, "0-50", IF(tbl_Customers[[#This Row],[account_length]] &lt;=100, "51-100", IF(tbl_Customers[[#This Row],[account_length]] &lt;= 150, "101-150", "151+")))</f>
        <v>51-100</v>
      </c>
      <c r="Y2073" t="str">
        <f>IF(tbl_Customers[[#This Row],[total_intl_charge]] &lt;= 3, "Low Charges", "High Charges")</f>
        <v>High Charges</v>
      </c>
      <c r="Z2073" t="str">
        <f>IF(tbl_Customers[[#This Row],[total_eve_calls]]&lt;=80,"Low Calls",
IF(tbl_Customers[[#This Row],[total_eve_calls]]&lt;=120,"Medium Calls","High Calls"))</f>
        <v>Medium Calls</v>
      </c>
      <c r="AA2073" t="str">
        <f>IF(tbl_Customers[[#This Row],[total_eve_charge]]&lt;=15,"Low Charges",
IF(tbl_Customers[[#This Row],[total_eve_charge]]&lt;=20,"Medium Charges","High Charges"))</f>
        <v>Medium Charges</v>
      </c>
      <c r="AB20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3" t="str">
        <f>IF(tbl_Customers[[#This Row],[number_vmail_messages]] = 0, "No Usage", IF(tbl_Customers[[#This Row],[number_vmail_messages]] &lt;= 20, "Low Usage", IF(tbl_Customers[[#This Row],[number_vmail_messages]] &lt;= 40, "Medium Usgae", "High Usage")))</f>
        <v>No Usage</v>
      </c>
      <c r="AD2073" t="str">
        <f>IF(tbl_Customers[[#This Row],[total_day_minutes]]&lt;=150,"Low Usage", IF(tbl_Customers[[#This Row],[total_day_minutes]]&lt;=200,"Medium Usage", IF(tbl_Customers[[#This Row],[total_day_minutes]]&lt;=250,"High Usage","Very High Usage")))</f>
        <v>High Usage</v>
      </c>
      <c r="AE2073" t="str">
        <f>IF(tbl_Customers[[#This Row],[total_intl_calls]]&lt;=5,"Low Calls", IF(tbl_Customers[[#This Row],[total_intl_calls]]&lt;=10, "Medium Calls", "High Calls"))</f>
        <v>Low Calls</v>
      </c>
      <c r="AF20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3" s="36" t="str">
        <f>IF(tbl_Customers[[#This Row],[Churn_Risk_Score]]&gt;=10,"High Risk", IF(tbl_Customers[[#This Row],[Churn_Risk_Score]]&gt;=5,"Medium Risk","Low Risk"))</f>
        <v>Low Risk</v>
      </c>
    </row>
    <row r="2074" spans="1:33" x14ac:dyDescent="0.35">
      <c r="A2074">
        <v>2073</v>
      </c>
      <c r="B2074" t="s">
        <v>56</v>
      </c>
      <c r="C2074">
        <v>105</v>
      </c>
      <c r="D2074" t="s">
        <v>21</v>
      </c>
      <c r="E2074" t="s">
        <v>22</v>
      </c>
      <c r="F2074" t="s">
        <v>23</v>
      </c>
      <c r="G2074">
        <v>31</v>
      </c>
      <c r="H2074">
        <v>109.6</v>
      </c>
      <c r="I2074">
        <v>108</v>
      </c>
      <c r="J2074">
        <v>18.63</v>
      </c>
      <c r="K2074">
        <v>249.3</v>
      </c>
      <c r="L2074">
        <v>119</v>
      </c>
      <c r="M2074">
        <v>21.19</v>
      </c>
      <c r="N2074">
        <v>321.2</v>
      </c>
      <c r="O2074">
        <v>101</v>
      </c>
      <c r="P2074">
        <v>14.45</v>
      </c>
      <c r="Q2074">
        <v>8.3000000000000007</v>
      </c>
      <c r="R2074">
        <v>4</v>
      </c>
      <c r="S2074">
        <v>2.2400000000000002</v>
      </c>
      <c r="T2074">
        <v>4</v>
      </c>
      <c r="U2074" t="s">
        <v>23</v>
      </c>
      <c r="V2074">
        <f>IF(tbl_Customers[[#This Row],[churn]] = "yes", 1, 0)</f>
        <v>1</v>
      </c>
      <c r="W2074" t="str">
        <f>IF(tbl_Customers[[#This Row],[number_customer_service_calls]] &lt;= 1, "0-1 Calls", IF(tbl_Customers[[#This Row],[number_customer_service_calls]] &lt;= 3, "2-3 Calls", IF(tbl_Customers[[#This Row],[number_customer_service_calls]] &lt;=5, "4-5 Calls", "6+ Calls")))</f>
        <v>4-5 Calls</v>
      </c>
      <c r="X2074" t="str">
        <f>IF(tbl_Customers[[#This Row],[account_length]] &lt;= 50, "0-50", IF(tbl_Customers[[#This Row],[account_length]] &lt;=100, "51-100", IF(tbl_Customers[[#This Row],[account_length]] &lt;= 150, "101-150", "151+")))</f>
        <v>101-150</v>
      </c>
      <c r="Y2074" t="str">
        <f>IF(tbl_Customers[[#This Row],[total_intl_charge]] &lt;= 3, "Low Charges", "High Charges")</f>
        <v>Low Charges</v>
      </c>
      <c r="Z2074" t="str">
        <f>IF(tbl_Customers[[#This Row],[total_eve_calls]]&lt;=80,"Low Calls",
IF(tbl_Customers[[#This Row],[total_eve_calls]]&lt;=120,"Medium Calls","High Calls"))</f>
        <v>Medium Calls</v>
      </c>
      <c r="AA2074" t="str">
        <f>IF(tbl_Customers[[#This Row],[total_eve_charge]]&lt;=15,"Low Charges",
IF(tbl_Customers[[#This Row],[total_eve_charge]]&lt;=20,"Medium Charges","High Charges"))</f>
        <v>High Charges</v>
      </c>
      <c r="AB20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4" t="str">
        <f>IF(tbl_Customers[[#This Row],[number_vmail_messages]] = 0, "No Usage", IF(tbl_Customers[[#This Row],[number_vmail_messages]] &lt;= 20, "Low Usage", IF(tbl_Customers[[#This Row],[number_vmail_messages]] &lt;= 40, "Medium Usgae", "High Usage")))</f>
        <v>Medium Usgae</v>
      </c>
      <c r="AD2074" t="str">
        <f>IF(tbl_Customers[[#This Row],[total_day_minutes]]&lt;=150,"Low Usage", IF(tbl_Customers[[#This Row],[total_day_minutes]]&lt;=200,"Medium Usage", IF(tbl_Customers[[#This Row],[total_day_minutes]]&lt;=250,"High Usage","Very High Usage")))</f>
        <v>Low Usage</v>
      </c>
      <c r="AE2074" t="str">
        <f>IF(tbl_Customers[[#This Row],[total_intl_calls]]&lt;=5,"Low Calls", IF(tbl_Customers[[#This Row],[total_intl_calls]]&lt;=10, "Medium Calls", "High Calls"))</f>
        <v>Low Calls</v>
      </c>
      <c r="AF20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4" s="36" t="str">
        <f>IF(tbl_Customers[[#This Row],[Churn_Risk_Score]]&gt;=10,"High Risk", IF(tbl_Customers[[#This Row],[Churn_Risk_Score]]&gt;=5,"Medium Risk","Low Risk"))</f>
        <v>Low Risk</v>
      </c>
    </row>
    <row r="2075" spans="1:33" x14ac:dyDescent="0.35">
      <c r="A2075">
        <v>2074</v>
      </c>
      <c r="B2075" t="s">
        <v>37</v>
      </c>
      <c r="C2075">
        <v>92</v>
      </c>
      <c r="D2075" t="s">
        <v>21</v>
      </c>
      <c r="E2075" t="s">
        <v>22</v>
      </c>
      <c r="F2075" t="s">
        <v>22</v>
      </c>
      <c r="G2075">
        <v>0</v>
      </c>
      <c r="H2075">
        <v>197.2</v>
      </c>
      <c r="I2075">
        <v>113</v>
      </c>
      <c r="J2075">
        <v>33.520000000000003</v>
      </c>
      <c r="K2075">
        <v>242.3</v>
      </c>
      <c r="L2075">
        <v>116</v>
      </c>
      <c r="M2075">
        <v>20.6</v>
      </c>
      <c r="N2075">
        <v>192</v>
      </c>
      <c r="O2075">
        <v>76</v>
      </c>
      <c r="P2075">
        <v>8.64</v>
      </c>
      <c r="Q2075">
        <v>11</v>
      </c>
      <c r="R2075">
        <v>5</v>
      </c>
      <c r="S2075">
        <v>2.97</v>
      </c>
      <c r="T2075">
        <v>2</v>
      </c>
      <c r="U2075" t="s">
        <v>22</v>
      </c>
      <c r="V2075">
        <f>IF(tbl_Customers[[#This Row],[churn]] = "yes", 1, 0)</f>
        <v>0</v>
      </c>
      <c r="W2075" t="str">
        <f>IF(tbl_Customers[[#This Row],[number_customer_service_calls]] &lt;= 1, "0-1 Calls", IF(tbl_Customers[[#This Row],[number_customer_service_calls]] &lt;= 3, "2-3 Calls", IF(tbl_Customers[[#This Row],[number_customer_service_calls]] &lt;=5, "4-5 Calls", "6+ Calls")))</f>
        <v>2-3 Calls</v>
      </c>
      <c r="X2075" t="str">
        <f>IF(tbl_Customers[[#This Row],[account_length]] &lt;= 50, "0-50", IF(tbl_Customers[[#This Row],[account_length]] &lt;=100, "51-100", IF(tbl_Customers[[#This Row],[account_length]] &lt;= 150, "101-150", "151+")))</f>
        <v>51-100</v>
      </c>
      <c r="Y2075" t="str">
        <f>IF(tbl_Customers[[#This Row],[total_intl_charge]] &lt;= 3, "Low Charges", "High Charges")</f>
        <v>Low Charges</v>
      </c>
      <c r="Z2075" t="str">
        <f>IF(tbl_Customers[[#This Row],[total_eve_calls]]&lt;=80,"Low Calls",
IF(tbl_Customers[[#This Row],[total_eve_calls]]&lt;=120,"Medium Calls","High Calls"))</f>
        <v>Medium Calls</v>
      </c>
      <c r="AA2075" t="str">
        <f>IF(tbl_Customers[[#This Row],[total_eve_charge]]&lt;=15,"Low Charges",
IF(tbl_Customers[[#This Row],[total_eve_charge]]&lt;=20,"Medium Charges","High Charges"))</f>
        <v>High Charges</v>
      </c>
      <c r="AB20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5" t="str">
        <f>IF(tbl_Customers[[#This Row],[number_vmail_messages]] = 0, "No Usage", IF(tbl_Customers[[#This Row],[number_vmail_messages]] &lt;= 20, "Low Usage", IF(tbl_Customers[[#This Row],[number_vmail_messages]] &lt;= 40, "Medium Usgae", "High Usage")))</f>
        <v>No Usage</v>
      </c>
      <c r="AD2075" t="str">
        <f>IF(tbl_Customers[[#This Row],[total_day_minutes]]&lt;=150,"Low Usage", IF(tbl_Customers[[#This Row],[total_day_minutes]]&lt;=200,"Medium Usage", IF(tbl_Customers[[#This Row],[total_day_minutes]]&lt;=250,"High Usage","Very High Usage")))</f>
        <v>Medium Usage</v>
      </c>
      <c r="AE2075" t="str">
        <f>IF(tbl_Customers[[#This Row],[total_intl_calls]]&lt;=5,"Low Calls", IF(tbl_Customers[[#This Row],[total_intl_calls]]&lt;=10, "Medium Calls", "High Calls"))</f>
        <v>Low Calls</v>
      </c>
      <c r="AF20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75" s="36" t="str">
        <f>IF(tbl_Customers[[#This Row],[Churn_Risk_Score]]&gt;=10,"High Risk", IF(tbl_Customers[[#This Row],[Churn_Risk_Score]]&gt;=5,"Medium Risk","Low Risk"))</f>
        <v>Low Risk</v>
      </c>
    </row>
    <row r="2076" spans="1:33" x14ac:dyDescent="0.35">
      <c r="A2076">
        <v>2075</v>
      </c>
      <c r="B2076" t="s">
        <v>44</v>
      </c>
      <c r="C2076">
        <v>177</v>
      </c>
      <c r="D2076" t="s">
        <v>21</v>
      </c>
      <c r="E2076" t="s">
        <v>22</v>
      </c>
      <c r="F2076" t="s">
        <v>22</v>
      </c>
      <c r="G2076">
        <v>0</v>
      </c>
      <c r="H2076">
        <v>175.7</v>
      </c>
      <c r="I2076">
        <v>120</v>
      </c>
      <c r="J2076">
        <v>29.87</v>
      </c>
      <c r="K2076">
        <v>168.6</v>
      </c>
      <c r="L2076">
        <v>90</v>
      </c>
      <c r="M2076">
        <v>14.33</v>
      </c>
      <c r="N2076">
        <v>198.9</v>
      </c>
      <c r="O2076">
        <v>110</v>
      </c>
      <c r="P2076">
        <v>8.9499999999999993</v>
      </c>
      <c r="Q2076">
        <v>14.6</v>
      </c>
      <c r="R2076">
        <v>4</v>
      </c>
      <c r="S2076">
        <v>3.94</v>
      </c>
      <c r="T2076">
        <v>1</v>
      </c>
      <c r="U2076" t="s">
        <v>22</v>
      </c>
      <c r="V2076">
        <f>IF(tbl_Customers[[#This Row],[churn]] = "yes", 1, 0)</f>
        <v>0</v>
      </c>
      <c r="W2076" t="str">
        <f>IF(tbl_Customers[[#This Row],[number_customer_service_calls]] &lt;= 1, "0-1 Calls", IF(tbl_Customers[[#This Row],[number_customer_service_calls]] &lt;= 3, "2-3 Calls", IF(tbl_Customers[[#This Row],[number_customer_service_calls]] &lt;=5, "4-5 Calls", "6+ Calls")))</f>
        <v>0-1 Calls</v>
      </c>
      <c r="X2076" t="str">
        <f>IF(tbl_Customers[[#This Row],[account_length]] &lt;= 50, "0-50", IF(tbl_Customers[[#This Row],[account_length]] &lt;=100, "51-100", IF(tbl_Customers[[#This Row],[account_length]] &lt;= 150, "101-150", "151+")))</f>
        <v>151+</v>
      </c>
      <c r="Y2076" t="str">
        <f>IF(tbl_Customers[[#This Row],[total_intl_charge]] &lt;= 3, "Low Charges", "High Charges")</f>
        <v>High Charges</v>
      </c>
      <c r="Z2076" t="str">
        <f>IF(tbl_Customers[[#This Row],[total_eve_calls]]&lt;=80,"Low Calls",
IF(tbl_Customers[[#This Row],[total_eve_calls]]&lt;=120,"Medium Calls","High Calls"))</f>
        <v>Medium Calls</v>
      </c>
      <c r="AA2076" t="str">
        <f>IF(tbl_Customers[[#This Row],[total_eve_charge]]&lt;=15,"Low Charges",
IF(tbl_Customers[[#This Row],[total_eve_charge]]&lt;=20,"Medium Charges","High Charges"))</f>
        <v>Low Charges</v>
      </c>
      <c r="AB20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6" t="str">
        <f>IF(tbl_Customers[[#This Row],[number_vmail_messages]] = 0, "No Usage", IF(tbl_Customers[[#This Row],[number_vmail_messages]] &lt;= 20, "Low Usage", IF(tbl_Customers[[#This Row],[number_vmail_messages]] &lt;= 40, "Medium Usgae", "High Usage")))</f>
        <v>No Usage</v>
      </c>
      <c r="AD2076" t="str">
        <f>IF(tbl_Customers[[#This Row],[total_day_minutes]]&lt;=150,"Low Usage", IF(tbl_Customers[[#This Row],[total_day_minutes]]&lt;=200,"Medium Usage", IF(tbl_Customers[[#This Row],[total_day_minutes]]&lt;=250,"High Usage","Very High Usage")))</f>
        <v>Medium Usage</v>
      </c>
      <c r="AE2076" t="str">
        <f>IF(tbl_Customers[[#This Row],[total_intl_calls]]&lt;=5,"Low Calls", IF(tbl_Customers[[#This Row],[total_intl_calls]]&lt;=10, "Medium Calls", "High Calls"))</f>
        <v>Low Calls</v>
      </c>
      <c r="AF20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6" s="36" t="str">
        <f>IF(tbl_Customers[[#This Row],[Churn_Risk_Score]]&gt;=10,"High Risk", IF(tbl_Customers[[#This Row],[Churn_Risk_Score]]&gt;=5,"Medium Risk","Low Risk"))</f>
        <v>Low Risk</v>
      </c>
    </row>
    <row r="2077" spans="1:33" x14ac:dyDescent="0.35">
      <c r="A2077">
        <v>2076</v>
      </c>
      <c r="B2077" t="s">
        <v>61</v>
      </c>
      <c r="C2077">
        <v>118</v>
      </c>
      <c r="D2077" t="s">
        <v>28</v>
      </c>
      <c r="E2077" t="s">
        <v>22</v>
      </c>
      <c r="F2077" t="s">
        <v>22</v>
      </c>
      <c r="G2077">
        <v>0</v>
      </c>
      <c r="H2077">
        <v>205.2</v>
      </c>
      <c r="I2077">
        <v>115</v>
      </c>
      <c r="J2077">
        <v>34.880000000000003</v>
      </c>
      <c r="K2077">
        <v>184.8</v>
      </c>
      <c r="L2077">
        <v>137</v>
      </c>
      <c r="M2077">
        <v>15.71</v>
      </c>
      <c r="N2077">
        <v>176.1</v>
      </c>
      <c r="O2077">
        <v>115</v>
      </c>
      <c r="P2077">
        <v>7.92</v>
      </c>
      <c r="Q2077">
        <v>7</v>
      </c>
      <c r="R2077">
        <v>6</v>
      </c>
      <c r="S2077">
        <v>1.89</v>
      </c>
      <c r="T2077">
        <v>0</v>
      </c>
      <c r="U2077" t="s">
        <v>22</v>
      </c>
      <c r="V2077">
        <f>IF(tbl_Customers[[#This Row],[churn]] = "yes", 1, 0)</f>
        <v>0</v>
      </c>
      <c r="W2077" t="str">
        <f>IF(tbl_Customers[[#This Row],[number_customer_service_calls]] &lt;= 1, "0-1 Calls", IF(tbl_Customers[[#This Row],[number_customer_service_calls]] &lt;= 3, "2-3 Calls", IF(tbl_Customers[[#This Row],[number_customer_service_calls]] &lt;=5, "4-5 Calls", "6+ Calls")))</f>
        <v>0-1 Calls</v>
      </c>
      <c r="X2077" t="str">
        <f>IF(tbl_Customers[[#This Row],[account_length]] &lt;= 50, "0-50", IF(tbl_Customers[[#This Row],[account_length]] &lt;=100, "51-100", IF(tbl_Customers[[#This Row],[account_length]] &lt;= 150, "101-150", "151+")))</f>
        <v>101-150</v>
      </c>
      <c r="Y2077" t="str">
        <f>IF(tbl_Customers[[#This Row],[total_intl_charge]] &lt;= 3, "Low Charges", "High Charges")</f>
        <v>Low Charges</v>
      </c>
      <c r="Z2077" t="str">
        <f>IF(tbl_Customers[[#This Row],[total_eve_calls]]&lt;=80,"Low Calls",
IF(tbl_Customers[[#This Row],[total_eve_calls]]&lt;=120,"Medium Calls","High Calls"))</f>
        <v>High Calls</v>
      </c>
      <c r="AA2077" t="str">
        <f>IF(tbl_Customers[[#This Row],[total_eve_charge]]&lt;=15,"Low Charges",
IF(tbl_Customers[[#This Row],[total_eve_charge]]&lt;=20,"Medium Charges","High Charges"))</f>
        <v>Medium Charges</v>
      </c>
      <c r="AB20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7" t="str">
        <f>IF(tbl_Customers[[#This Row],[number_vmail_messages]] = 0, "No Usage", IF(tbl_Customers[[#This Row],[number_vmail_messages]] &lt;= 20, "Low Usage", IF(tbl_Customers[[#This Row],[number_vmail_messages]] &lt;= 40, "Medium Usgae", "High Usage")))</f>
        <v>No Usage</v>
      </c>
      <c r="AD2077" t="str">
        <f>IF(tbl_Customers[[#This Row],[total_day_minutes]]&lt;=150,"Low Usage", IF(tbl_Customers[[#This Row],[total_day_minutes]]&lt;=200,"Medium Usage", IF(tbl_Customers[[#This Row],[total_day_minutes]]&lt;=250,"High Usage","Very High Usage")))</f>
        <v>High Usage</v>
      </c>
      <c r="AE2077" t="str">
        <f>IF(tbl_Customers[[#This Row],[total_intl_calls]]&lt;=5,"Low Calls", IF(tbl_Customers[[#This Row],[total_intl_calls]]&lt;=10, "Medium Calls", "High Calls"))</f>
        <v>Medium Calls</v>
      </c>
      <c r="AF20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77" s="36" t="str">
        <f>IF(tbl_Customers[[#This Row],[Churn_Risk_Score]]&gt;=10,"High Risk", IF(tbl_Customers[[#This Row],[Churn_Risk_Score]]&gt;=5,"Medium Risk","Low Risk"))</f>
        <v>Low Risk</v>
      </c>
    </row>
    <row r="2078" spans="1:33" x14ac:dyDescent="0.35">
      <c r="A2078">
        <v>2077</v>
      </c>
      <c r="B2078" t="s">
        <v>45</v>
      </c>
      <c r="C2078">
        <v>111</v>
      </c>
      <c r="D2078" t="s">
        <v>25</v>
      </c>
      <c r="E2078" t="s">
        <v>22</v>
      </c>
      <c r="F2078" t="s">
        <v>23</v>
      </c>
      <c r="G2078">
        <v>13</v>
      </c>
      <c r="H2078">
        <v>193.1</v>
      </c>
      <c r="I2078">
        <v>104</v>
      </c>
      <c r="J2078">
        <v>32.83</v>
      </c>
      <c r="K2078">
        <v>111.6</v>
      </c>
      <c r="L2078">
        <v>98</v>
      </c>
      <c r="M2078">
        <v>9.49</v>
      </c>
      <c r="N2078">
        <v>227.4</v>
      </c>
      <c r="O2078">
        <v>94</v>
      </c>
      <c r="P2078">
        <v>10.23</v>
      </c>
      <c r="Q2078">
        <v>12.1</v>
      </c>
      <c r="R2078">
        <v>4</v>
      </c>
      <c r="S2078">
        <v>3.27</v>
      </c>
      <c r="T2078">
        <v>1</v>
      </c>
      <c r="U2078" t="s">
        <v>22</v>
      </c>
      <c r="V2078">
        <f>IF(tbl_Customers[[#This Row],[churn]] = "yes", 1, 0)</f>
        <v>0</v>
      </c>
      <c r="W2078" t="str">
        <f>IF(tbl_Customers[[#This Row],[number_customer_service_calls]] &lt;= 1, "0-1 Calls", IF(tbl_Customers[[#This Row],[number_customer_service_calls]] &lt;= 3, "2-3 Calls", IF(tbl_Customers[[#This Row],[number_customer_service_calls]] &lt;=5, "4-5 Calls", "6+ Calls")))</f>
        <v>0-1 Calls</v>
      </c>
      <c r="X2078" t="str">
        <f>IF(tbl_Customers[[#This Row],[account_length]] &lt;= 50, "0-50", IF(tbl_Customers[[#This Row],[account_length]] &lt;=100, "51-100", IF(tbl_Customers[[#This Row],[account_length]] &lt;= 150, "101-150", "151+")))</f>
        <v>101-150</v>
      </c>
      <c r="Y2078" t="str">
        <f>IF(tbl_Customers[[#This Row],[total_intl_charge]] &lt;= 3, "Low Charges", "High Charges")</f>
        <v>High Charges</v>
      </c>
      <c r="Z2078" t="str">
        <f>IF(tbl_Customers[[#This Row],[total_eve_calls]]&lt;=80,"Low Calls",
IF(tbl_Customers[[#This Row],[total_eve_calls]]&lt;=120,"Medium Calls","High Calls"))</f>
        <v>Medium Calls</v>
      </c>
      <c r="AA2078" t="str">
        <f>IF(tbl_Customers[[#This Row],[total_eve_charge]]&lt;=15,"Low Charges",
IF(tbl_Customers[[#This Row],[total_eve_charge]]&lt;=20,"Medium Charges","High Charges"))</f>
        <v>Low Charges</v>
      </c>
      <c r="AB20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8" t="str">
        <f>IF(tbl_Customers[[#This Row],[number_vmail_messages]] = 0, "No Usage", IF(tbl_Customers[[#This Row],[number_vmail_messages]] &lt;= 20, "Low Usage", IF(tbl_Customers[[#This Row],[number_vmail_messages]] &lt;= 40, "Medium Usgae", "High Usage")))</f>
        <v>Low Usage</v>
      </c>
      <c r="AD2078" t="str">
        <f>IF(tbl_Customers[[#This Row],[total_day_minutes]]&lt;=150,"Low Usage", IF(tbl_Customers[[#This Row],[total_day_minutes]]&lt;=200,"Medium Usage", IF(tbl_Customers[[#This Row],[total_day_minutes]]&lt;=250,"High Usage","Very High Usage")))</f>
        <v>Medium Usage</v>
      </c>
      <c r="AE2078" t="str">
        <f>IF(tbl_Customers[[#This Row],[total_intl_calls]]&lt;=5,"Low Calls", IF(tbl_Customers[[#This Row],[total_intl_calls]]&lt;=10, "Medium Calls", "High Calls"))</f>
        <v>Low Calls</v>
      </c>
      <c r="AF20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78" s="36" t="str">
        <f>IF(tbl_Customers[[#This Row],[Churn_Risk_Score]]&gt;=10,"High Risk", IF(tbl_Customers[[#This Row],[Churn_Risk_Score]]&gt;=5,"Medium Risk","Low Risk"))</f>
        <v>Low Risk</v>
      </c>
    </row>
    <row r="2079" spans="1:33" x14ac:dyDescent="0.35">
      <c r="A2079">
        <v>2078</v>
      </c>
      <c r="B2079" t="s">
        <v>37</v>
      </c>
      <c r="C2079">
        <v>82</v>
      </c>
      <c r="D2079" t="s">
        <v>28</v>
      </c>
      <c r="E2079" t="s">
        <v>22</v>
      </c>
      <c r="F2079" t="s">
        <v>23</v>
      </c>
      <c r="G2079">
        <v>34</v>
      </c>
      <c r="H2079">
        <v>232.6</v>
      </c>
      <c r="I2079">
        <v>121</v>
      </c>
      <c r="J2079">
        <v>39.54</v>
      </c>
      <c r="K2079">
        <v>153.19999999999999</v>
      </c>
      <c r="L2079">
        <v>115</v>
      </c>
      <c r="M2079">
        <v>13.02</v>
      </c>
      <c r="N2079">
        <v>286.7</v>
      </c>
      <c r="O2079">
        <v>77</v>
      </c>
      <c r="P2079">
        <v>12.9</v>
      </c>
      <c r="Q2079">
        <v>4.7</v>
      </c>
      <c r="R2079">
        <v>3</v>
      </c>
      <c r="S2079">
        <v>1.27</v>
      </c>
      <c r="T2079">
        <v>3</v>
      </c>
      <c r="U2079" t="s">
        <v>22</v>
      </c>
      <c r="V2079">
        <f>IF(tbl_Customers[[#This Row],[churn]] = "yes", 1, 0)</f>
        <v>0</v>
      </c>
      <c r="W2079" t="str">
        <f>IF(tbl_Customers[[#This Row],[number_customer_service_calls]] &lt;= 1, "0-1 Calls", IF(tbl_Customers[[#This Row],[number_customer_service_calls]] &lt;= 3, "2-3 Calls", IF(tbl_Customers[[#This Row],[number_customer_service_calls]] &lt;=5, "4-5 Calls", "6+ Calls")))</f>
        <v>2-3 Calls</v>
      </c>
      <c r="X2079" t="str">
        <f>IF(tbl_Customers[[#This Row],[account_length]] &lt;= 50, "0-50", IF(tbl_Customers[[#This Row],[account_length]] &lt;=100, "51-100", IF(tbl_Customers[[#This Row],[account_length]] &lt;= 150, "101-150", "151+")))</f>
        <v>51-100</v>
      </c>
      <c r="Y2079" t="str">
        <f>IF(tbl_Customers[[#This Row],[total_intl_charge]] &lt;= 3, "Low Charges", "High Charges")</f>
        <v>Low Charges</v>
      </c>
      <c r="Z2079" t="str">
        <f>IF(tbl_Customers[[#This Row],[total_eve_calls]]&lt;=80,"Low Calls",
IF(tbl_Customers[[#This Row],[total_eve_calls]]&lt;=120,"Medium Calls","High Calls"))</f>
        <v>Medium Calls</v>
      </c>
      <c r="AA2079" t="str">
        <f>IF(tbl_Customers[[#This Row],[total_eve_charge]]&lt;=15,"Low Charges",
IF(tbl_Customers[[#This Row],[total_eve_charge]]&lt;=20,"Medium Charges","High Charges"))</f>
        <v>Low Charges</v>
      </c>
      <c r="AB20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9" t="str">
        <f>IF(tbl_Customers[[#This Row],[number_vmail_messages]] = 0, "No Usage", IF(tbl_Customers[[#This Row],[number_vmail_messages]] &lt;= 20, "Low Usage", IF(tbl_Customers[[#This Row],[number_vmail_messages]] &lt;= 40, "Medium Usgae", "High Usage")))</f>
        <v>Medium Usgae</v>
      </c>
      <c r="AD2079" t="str">
        <f>IF(tbl_Customers[[#This Row],[total_day_minutes]]&lt;=150,"Low Usage", IF(tbl_Customers[[#This Row],[total_day_minutes]]&lt;=200,"Medium Usage", IF(tbl_Customers[[#This Row],[total_day_minutes]]&lt;=250,"High Usage","Very High Usage")))</f>
        <v>High Usage</v>
      </c>
      <c r="AE2079" t="str">
        <f>IF(tbl_Customers[[#This Row],[total_intl_calls]]&lt;=5,"Low Calls", IF(tbl_Customers[[#This Row],[total_intl_calls]]&lt;=10, "Medium Calls", "High Calls"))</f>
        <v>Low Calls</v>
      </c>
      <c r="AF20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79" s="36" t="str">
        <f>IF(tbl_Customers[[#This Row],[Churn_Risk_Score]]&gt;=10,"High Risk", IF(tbl_Customers[[#This Row],[Churn_Risk_Score]]&gt;=5,"Medium Risk","Low Risk"))</f>
        <v>Low Risk</v>
      </c>
    </row>
    <row r="2080" spans="1:33" x14ac:dyDescent="0.35">
      <c r="A2080">
        <v>2079</v>
      </c>
      <c r="B2080" t="s">
        <v>58</v>
      </c>
      <c r="C2080">
        <v>74</v>
      </c>
      <c r="D2080" t="s">
        <v>21</v>
      </c>
      <c r="E2080" t="s">
        <v>22</v>
      </c>
      <c r="F2080" t="s">
        <v>22</v>
      </c>
      <c r="G2080">
        <v>0</v>
      </c>
      <c r="H2080">
        <v>102.7</v>
      </c>
      <c r="I2080">
        <v>89</v>
      </c>
      <c r="J2080">
        <v>17.46</v>
      </c>
      <c r="K2080">
        <v>149.30000000000001</v>
      </c>
      <c r="L2080">
        <v>100</v>
      </c>
      <c r="M2080">
        <v>12.69</v>
      </c>
      <c r="N2080">
        <v>188.1</v>
      </c>
      <c r="O2080">
        <v>114</v>
      </c>
      <c r="P2080">
        <v>8.4600000000000009</v>
      </c>
      <c r="Q2080">
        <v>11</v>
      </c>
      <c r="R2080">
        <v>5</v>
      </c>
      <c r="S2080">
        <v>2.97</v>
      </c>
      <c r="T2080">
        <v>0</v>
      </c>
      <c r="U2080" t="s">
        <v>22</v>
      </c>
      <c r="V2080">
        <f>IF(tbl_Customers[[#This Row],[churn]] = "yes", 1, 0)</f>
        <v>0</v>
      </c>
      <c r="W2080" t="str">
        <f>IF(tbl_Customers[[#This Row],[number_customer_service_calls]] &lt;= 1, "0-1 Calls", IF(tbl_Customers[[#This Row],[number_customer_service_calls]] &lt;= 3, "2-3 Calls", IF(tbl_Customers[[#This Row],[number_customer_service_calls]] &lt;=5, "4-5 Calls", "6+ Calls")))</f>
        <v>0-1 Calls</v>
      </c>
      <c r="X2080" t="str">
        <f>IF(tbl_Customers[[#This Row],[account_length]] &lt;= 50, "0-50", IF(tbl_Customers[[#This Row],[account_length]] &lt;=100, "51-100", IF(tbl_Customers[[#This Row],[account_length]] &lt;= 150, "101-150", "151+")))</f>
        <v>51-100</v>
      </c>
      <c r="Y2080" t="str">
        <f>IF(tbl_Customers[[#This Row],[total_intl_charge]] &lt;= 3, "Low Charges", "High Charges")</f>
        <v>Low Charges</v>
      </c>
      <c r="Z2080" t="str">
        <f>IF(tbl_Customers[[#This Row],[total_eve_calls]]&lt;=80,"Low Calls",
IF(tbl_Customers[[#This Row],[total_eve_calls]]&lt;=120,"Medium Calls","High Calls"))</f>
        <v>Medium Calls</v>
      </c>
      <c r="AA2080" t="str">
        <f>IF(tbl_Customers[[#This Row],[total_eve_charge]]&lt;=15,"Low Charges",
IF(tbl_Customers[[#This Row],[total_eve_charge]]&lt;=20,"Medium Charges","High Charges"))</f>
        <v>Low Charges</v>
      </c>
      <c r="AB20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0" t="str">
        <f>IF(tbl_Customers[[#This Row],[number_vmail_messages]] = 0, "No Usage", IF(tbl_Customers[[#This Row],[number_vmail_messages]] &lt;= 20, "Low Usage", IF(tbl_Customers[[#This Row],[number_vmail_messages]] &lt;= 40, "Medium Usgae", "High Usage")))</f>
        <v>No Usage</v>
      </c>
      <c r="AD2080" t="str">
        <f>IF(tbl_Customers[[#This Row],[total_day_minutes]]&lt;=150,"Low Usage", IF(tbl_Customers[[#This Row],[total_day_minutes]]&lt;=200,"Medium Usage", IF(tbl_Customers[[#This Row],[total_day_minutes]]&lt;=250,"High Usage","Very High Usage")))</f>
        <v>Low Usage</v>
      </c>
      <c r="AE2080" t="str">
        <f>IF(tbl_Customers[[#This Row],[total_intl_calls]]&lt;=5,"Low Calls", IF(tbl_Customers[[#This Row],[total_intl_calls]]&lt;=10, "Medium Calls", "High Calls"))</f>
        <v>Low Calls</v>
      </c>
      <c r="AF20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80" s="36" t="str">
        <f>IF(tbl_Customers[[#This Row],[Churn_Risk_Score]]&gt;=10,"High Risk", IF(tbl_Customers[[#This Row],[Churn_Risk_Score]]&gt;=5,"Medium Risk","Low Risk"))</f>
        <v>Low Risk</v>
      </c>
    </row>
    <row r="2081" spans="1:33" x14ac:dyDescent="0.35">
      <c r="A2081">
        <v>2080</v>
      </c>
      <c r="B2081" t="s">
        <v>39</v>
      </c>
      <c r="C2081">
        <v>121</v>
      </c>
      <c r="D2081" t="s">
        <v>21</v>
      </c>
      <c r="E2081" t="s">
        <v>22</v>
      </c>
      <c r="F2081" t="s">
        <v>23</v>
      </c>
      <c r="G2081">
        <v>31</v>
      </c>
      <c r="H2081">
        <v>263.10000000000002</v>
      </c>
      <c r="I2081">
        <v>70</v>
      </c>
      <c r="J2081">
        <v>44.73</v>
      </c>
      <c r="K2081">
        <v>279.3</v>
      </c>
      <c r="L2081">
        <v>118</v>
      </c>
      <c r="M2081">
        <v>23.74</v>
      </c>
      <c r="N2081">
        <v>127.1</v>
      </c>
      <c r="O2081">
        <v>143</v>
      </c>
      <c r="P2081">
        <v>5.72</v>
      </c>
      <c r="Q2081">
        <v>9.6999999999999993</v>
      </c>
      <c r="R2081">
        <v>4</v>
      </c>
      <c r="S2081">
        <v>2.62</v>
      </c>
      <c r="T2081">
        <v>5</v>
      </c>
      <c r="U2081" t="s">
        <v>22</v>
      </c>
      <c r="V2081">
        <f>IF(tbl_Customers[[#This Row],[churn]] = "yes", 1, 0)</f>
        <v>0</v>
      </c>
      <c r="W2081" t="str">
        <f>IF(tbl_Customers[[#This Row],[number_customer_service_calls]] &lt;= 1, "0-1 Calls", IF(tbl_Customers[[#This Row],[number_customer_service_calls]] &lt;= 3, "2-3 Calls", IF(tbl_Customers[[#This Row],[number_customer_service_calls]] &lt;=5, "4-5 Calls", "6+ Calls")))</f>
        <v>4-5 Calls</v>
      </c>
      <c r="X2081" t="str">
        <f>IF(tbl_Customers[[#This Row],[account_length]] &lt;= 50, "0-50", IF(tbl_Customers[[#This Row],[account_length]] &lt;=100, "51-100", IF(tbl_Customers[[#This Row],[account_length]] &lt;= 150, "101-150", "151+")))</f>
        <v>101-150</v>
      </c>
      <c r="Y2081" t="str">
        <f>IF(tbl_Customers[[#This Row],[total_intl_charge]] &lt;= 3, "Low Charges", "High Charges")</f>
        <v>Low Charges</v>
      </c>
      <c r="Z2081" t="str">
        <f>IF(tbl_Customers[[#This Row],[total_eve_calls]]&lt;=80,"Low Calls",
IF(tbl_Customers[[#This Row],[total_eve_calls]]&lt;=120,"Medium Calls","High Calls"))</f>
        <v>Medium Calls</v>
      </c>
      <c r="AA2081" t="str">
        <f>IF(tbl_Customers[[#This Row],[total_eve_charge]]&lt;=15,"Low Charges",
IF(tbl_Customers[[#This Row],[total_eve_charge]]&lt;=20,"Medium Charges","High Charges"))</f>
        <v>High Charges</v>
      </c>
      <c r="AB20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1" t="str">
        <f>IF(tbl_Customers[[#This Row],[number_vmail_messages]] = 0, "No Usage", IF(tbl_Customers[[#This Row],[number_vmail_messages]] &lt;= 20, "Low Usage", IF(tbl_Customers[[#This Row],[number_vmail_messages]] &lt;= 40, "Medium Usgae", "High Usage")))</f>
        <v>Medium Usgae</v>
      </c>
      <c r="AD2081" t="str">
        <f>IF(tbl_Customers[[#This Row],[total_day_minutes]]&lt;=150,"Low Usage", IF(tbl_Customers[[#This Row],[total_day_minutes]]&lt;=200,"Medium Usage", IF(tbl_Customers[[#This Row],[total_day_minutes]]&lt;=250,"High Usage","Very High Usage")))</f>
        <v>Very High Usage</v>
      </c>
      <c r="AE2081" t="str">
        <f>IF(tbl_Customers[[#This Row],[total_intl_calls]]&lt;=5,"Low Calls", IF(tbl_Customers[[#This Row],[total_intl_calls]]&lt;=10, "Medium Calls", "High Calls"))</f>
        <v>Low Calls</v>
      </c>
      <c r="AF20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81" s="36" t="str">
        <f>IF(tbl_Customers[[#This Row],[Churn_Risk_Score]]&gt;=10,"High Risk", IF(tbl_Customers[[#This Row],[Churn_Risk_Score]]&gt;=5,"Medium Risk","Low Risk"))</f>
        <v>Medium Risk</v>
      </c>
    </row>
    <row r="2082" spans="1:33" x14ac:dyDescent="0.35">
      <c r="A2082">
        <v>2081</v>
      </c>
      <c r="B2082" t="s">
        <v>48</v>
      </c>
      <c r="C2082">
        <v>131</v>
      </c>
      <c r="D2082" t="s">
        <v>25</v>
      </c>
      <c r="E2082" t="s">
        <v>22</v>
      </c>
      <c r="F2082" t="s">
        <v>22</v>
      </c>
      <c r="G2082">
        <v>0</v>
      </c>
      <c r="H2082">
        <v>197</v>
      </c>
      <c r="I2082">
        <v>79</v>
      </c>
      <c r="J2082">
        <v>33.49</v>
      </c>
      <c r="K2082">
        <v>201</v>
      </c>
      <c r="L2082">
        <v>114</v>
      </c>
      <c r="M2082">
        <v>17.09</v>
      </c>
      <c r="N2082">
        <v>151.19999999999999</v>
      </c>
      <c r="O2082">
        <v>111</v>
      </c>
      <c r="P2082">
        <v>6.8</v>
      </c>
      <c r="Q2082">
        <v>11.6</v>
      </c>
      <c r="R2082">
        <v>5</v>
      </c>
      <c r="S2082">
        <v>3.13</v>
      </c>
      <c r="T2082">
        <v>1</v>
      </c>
      <c r="U2082" t="s">
        <v>22</v>
      </c>
      <c r="V2082">
        <f>IF(tbl_Customers[[#This Row],[churn]] = "yes", 1, 0)</f>
        <v>0</v>
      </c>
      <c r="W2082" t="str">
        <f>IF(tbl_Customers[[#This Row],[number_customer_service_calls]] &lt;= 1, "0-1 Calls", IF(tbl_Customers[[#This Row],[number_customer_service_calls]] &lt;= 3, "2-3 Calls", IF(tbl_Customers[[#This Row],[number_customer_service_calls]] &lt;=5, "4-5 Calls", "6+ Calls")))</f>
        <v>0-1 Calls</v>
      </c>
      <c r="X2082" t="str">
        <f>IF(tbl_Customers[[#This Row],[account_length]] &lt;= 50, "0-50", IF(tbl_Customers[[#This Row],[account_length]] &lt;=100, "51-100", IF(tbl_Customers[[#This Row],[account_length]] &lt;= 150, "101-150", "151+")))</f>
        <v>101-150</v>
      </c>
      <c r="Y2082" t="str">
        <f>IF(tbl_Customers[[#This Row],[total_intl_charge]] &lt;= 3, "Low Charges", "High Charges")</f>
        <v>High Charges</v>
      </c>
      <c r="Z2082" t="str">
        <f>IF(tbl_Customers[[#This Row],[total_eve_calls]]&lt;=80,"Low Calls",
IF(tbl_Customers[[#This Row],[total_eve_calls]]&lt;=120,"Medium Calls","High Calls"))</f>
        <v>Medium Calls</v>
      </c>
      <c r="AA2082" t="str">
        <f>IF(tbl_Customers[[#This Row],[total_eve_charge]]&lt;=15,"Low Charges",
IF(tbl_Customers[[#This Row],[total_eve_charge]]&lt;=20,"Medium Charges","High Charges"))</f>
        <v>Medium Charges</v>
      </c>
      <c r="AB20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2" t="str">
        <f>IF(tbl_Customers[[#This Row],[number_vmail_messages]] = 0, "No Usage", IF(tbl_Customers[[#This Row],[number_vmail_messages]] &lt;= 20, "Low Usage", IF(tbl_Customers[[#This Row],[number_vmail_messages]] &lt;= 40, "Medium Usgae", "High Usage")))</f>
        <v>No Usage</v>
      </c>
      <c r="AD2082" t="str">
        <f>IF(tbl_Customers[[#This Row],[total_day_minutes]]&lt;=150,"Low Usage", IF(tbl_Customers[[#This Row],[total_day_minutes]]&lt;=200,"Medium Usage", IF(tbl_Customers[[#This Row],[total_day_minutes]]&lt;=250,"High Usage","Very High Usage")))</f>
        <v>Medium Usage</v>
      </c>
      <c r="AE2082" t="str">
        <f>IF(tbl_Customers[[#This Row],[total_intl_calls]]&lt;=5,"Low Calls", IF(tbl_Customers[[#This Row],[total_intl_calls]]&lt;=10, "Medium Calls", "High Calls"))</f>
        <v>Low Calls</v>
      </c>
      <c r="AF20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2" s="36" t="str">
        <f>IF(tbl_Customers[[#This Row],[Churn_Risk_Score]]&gt;=10,"High Risk", IF(tbl_Customers[[#This Row],[Churn_Risk_Score]]&gt;=5,"Medium Risk","Low Risk"))</f>
        <v>Low Risk</v>
      </c>
    </row>
    <row r="2083" spans="1:33" x14ac:dyDescent="0.35">
      <c r="A2083">
        <v>2082</v>
      </c>
      <c r="B2083" t="s">
        <v>68</v>
      </c>
      <c r="C2083">
        <v>125</v>
      </c>
      <c r="D2083" t="s">
        <v>25</v>
      </c>
      <c r="E2083" t="s">
        <v>22</v>
      </c>
      <c r="F2083" t="s">
        <v>22</v>
      </c>
      <c r="G2083">
        <v>0</v>
      </c>
      <c r="H2083">
        <v>169.3</v>
      </c>
      <c r="I2083">
        <v>90</v>
      </c>
      <c r="J2083">
        <v>28.78</v>
      </c>
      <c r="K2083">
        <v>156</v>
      </c>
      <c r="L2083">
        <v>138</v>
      </c>
      <c r="M2083">
        <v>13.26</v>
      </c>
      <c r="N2083">
        <v>210.8</v>
      </c>
      <c r="O2083">
        <v>106</v>
      </c>
      <c r="P2083">
        <v>9.49</v>
      </c>
      <c r="Q2083">
        <v>11.6</v>
      </c>
      <c r="R2083">
        <v>6</v>
      </c>
      <c r="S2083">
        <v>3.13</v>
      </c>
      <c r="T2083">
        <v>2</v>
      </c>
      <c r="U2083" t="s">
        <v>22</v>
      </c>
      <c r="V2083">
        <f>IF(tbl_Customers[[#This Row],[churn]] = "yes", 1, 0)</f>
        <v>0</v>
      </c>
      <c r="W2083" t="str">
        <f>IF(tbl_Customers[[#This Row],[number_customer_service_calls]] &lt;= 1, "0-1 Calls", IF(tbl_Customers[[#This Row],[number_customer_service_calls]] &lt;= 3, "2-3 Calls", IF(tbl_Customers[[#This Row],[number_customer_service_calls]] &lt;=5, "4-5 Calls", "6+ Calls")))</f>
        <v>2-3 Calls</v>
      </c>
      <c r="X2083" t="str">
        <f>IF(tbl_Customers[[#This Row],[account_length]] &lt;= 50, "0-50", IF(tbl_Customers[[#This Row],[account_length]] &lt;=100, "51-100", IF(tbl_Customers[[#This Row],[account_length]] &lt;= 150, "101-150", "151+")))</f>
        <v>101-150</v>
      </c>
      <c r="Y2083" t="str">
        <f>IF(tbl_Customers[[#This Row],[total_intl_charge]] &lt;= 3, "Low Charges", "High Charges")</f>
        <v>High Charges</v>
      </c>
      <c r="Z2083" t="str">
        <f>IF(tbl_Customers[[#This Row],[total_eve_calls]]&lt;=80,"Low Calls",
IF(tbl_Customers[[#This Row],[total_eve_calls]]&lt;=120,"Medium Calls","High Calls"))</f>
        <v>High Calls</v>
      </c>
      <c r="AA2083" t="str">
        <f>IF(tbl_Customers[[#This Row],[total_eve_charge]]&lt;=15,"Low Charges",
IF(tbl_Customers[[#This Row],[total_eve_charge]]&lt;=20,"Medium Charges","High Charges"))</f>
        <v>Low Charges</v>
      </c>
      <c r="AB20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3" t="str">
        <f>IF(tbl_Customers[[#This Row],[number_vmail_messages]] = 0, "No Usage", IF(tbl_Customers[[#This Row],[number_vmail_messages]] &lt;= 20, "Low Usage", IF(tbl_Customers[[#This Row],[number_vmail_messages]] &lt;= 40, "Medium Usgae", "High Usage")))</f>
        <v>No Usage</v>
      </c>
      <c r="AD2083" t="str">
        <f>IF(tbl_Customers[[#This Row],[total_day_minutes]]&lt;=150,"Low Usage", IF(tbl_Customers[[#This Row],[total_day_minutes]]&lt;=200,"Medium Usage", IF(tbl_Customers[[#This Row],[total_day_minutes]]&lt;=250,"High Usage","Very High Usage")))</f>
        <v>Medium Usage</v>
      </c>
      <c r="AE2083" t="str">
        <f>IF(tbl_Customers[[#This Row],[total_intl_calls]]&lt;=5,"Low Calls", IF(tbl_Customers[[#This Row],[total_intl_calls]]&lt;=10, "Medium Calls", "High Calls"))</f>
        <v>Medium Calls</v>
      </c>
      <c r="AF20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3" s="36" t="str">
        <f>IF(tbl_Customers[[#This Row],[Churn_Risk_Score]]&gt;=10,"High Risk", IF(tbl_Customers[[#This Row],[Churn_Risk_Score]]&gt;=5,"Medium Risk","Low Risk"))</f>
        <v>Low Risk</v>
      </c>
    </row>
    <row r="2084" spans="1:33" x14ac:dyDescent="0.35">
      <c r="A2084">
        <v>2083</v>
      </c>
      <c r="B2084" t="s">
        <v>66</v>
      </c>
      <c r="C2084">
        <v>19</v>
      </c>
      <c r="D2084" t="s">
        <v>21</v>
      </c>
      <c r="E2084" t="s">
        <v>22</v>
      </c>
      <c r="F2084" t="s">
        <v>22</v>
      </c>
      <c r="G2084">
        <v>0</v>
      </c>
      <c r="H2084">
        <v>201.5</v>
      </c>
      <c r="I2084">
        <v>123</v>
      </c>
      <c r="J2084">
        <v>34.26</v>
      </c>
      <c r="K2084">
        <v>129.19999999999999</v>
      </c>
      <c r="L2084">
        <v>110</v>
      </c>
      <c r="M2084">
        <v>10.98</v>
      </c>
      <c r="N2084">
        <v>220.6</v>
      </c>
      <c r="O2084">
        <v>98</v>
      </c>
      <c r="P2084">
        <v>9.93</v>
      </c>
      <c r="Q2084">
        <v>12.9</v>
      </c>
      <c r="R2084">
        <v>4</v>
      </c>
      <c r="S2084">
        <v>3.48</v>
      </c>
      <c r="T2084">
        <v>1</v>
      </c>
      <c r="U2084" t="s">
        <v>22</v>
      </c>
      <c r="V2084">
        <f>IF(tbl_Customers[[#This Row],[churn]] = "yes", 1, 0)</f>
        <v>0</v>
      </c>
      <c r="W2084" t="str">
        <f>IF(tbl_Customers[[#This Row],[number_customer_service_calls]] &lt;= 1, "0-1 Calls", IF(tbl_Customers[[#This Row],[number_customer_service_calls]] &lt;= 3, "2-3 Calls", IF(tbl_Customers[[#This Row],[number_customer_service_calls]] &lt;=5, "4-5 Calls", "6+ Calls")))</f>
        <v>0-1 Calls</v>
      </c>
      <c r="X2084" t="str">
        <f>IF(tbl_Customers[[#This Row],[account_length]] &lt;= 50, "0-50", IF(tbl_Customers[[#This Row],[account_length]] &lt;=100, "51-100", IF(tbl_Customers[[#This Row],[account_length]] &lt;= 150, "101-150", "151+")))</f>
        <v>0-50</v>
      </c>
      <c r="Y2084" t="str">
        <f>IF(tbl_Customers[[#This Row],[total_intl_charge]] &lt;= 3, "Low Charges", "High Charges")</f>
        <v>High Charges</v>
      </c>
      <c r="Z2084" t="str">
        <f>IF(tbl_Customers[[#This Row],[total_eve_calls]]&lt;=80,"Low Calls",
IF(tbl_Customers[[#This Row],[total_eve_calls]]&lt;=120,"Medium Calls","High Calls"))</f>
        <v>Medium Calls</v>
      </c>
      <c r="AA2084" t="str">
        <f>IF(tbl_Customers[[#This Row],[total_eve_charge]]&lt;=15,"Low Charges",
IF(tbl_Customers[[#This Row],[total_eve_charge]]&lt;=20,"Medium Charges","High Charges"))</f>
        <v>Low Charges</v>
      </c>
      <c r="AB20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4" t="str">
        <f>IF(tbl_Customers[[#This Row],[number_vmail_messages]] = 0, "No Usage", IF(tbl_Customers[[#This Row],[number_vmail_messages]] &lt;= 20, "Low Usage", IF(tbl_Customers[[#This Row],[number_vmail_messages]] &lt;= 40, "Medium Usgae", "High Usage")))</f>
        <v>No Usage</v>
      </c>
      <c r="AD2084" t="str">
        <f>IF(tbl_Customers[[#This Row],[total_day_minutes]]&lt;=150,"Low Usage", IF(tbl_Customers[[#This Row],[total_day_minutes]]&lt;=200,"Medium Usage", IF(tbl_Customers[[#This Row],[total_day_minutes]]&lt;=250,"High Usage","Very High Usage")))</f>
        <v>High Usage</v>
      </c>
      <c r="AE2084" t="str">
        <f>IF(tbl_Customers[[#This Row],[total_intl_calls]]&lt;=5,"Low Calls", IF(tbl_Customers[[#This Row],[total_intl_calls]]&lt;=10, "Medium Calls", "High Calls"))</f>
        <v>Low Calls</v>
      </c>
      <c r="AF20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4" s="36" t="str">
        <f>IF(tbl_Customers[[#This Row],[Churn_Risk_Score]]&gt;=10,"High Risk", IF(tbl_Customers[[#This Row],[Churn_Risk_Score]]&gt;=5,"Medium Risk","Low Risk"))</f>
        <v>Low Risk</v>
      </c>
    </row>
    <row r="2085" spans="1:33" x14ac:dyDescent="0.35">
      <c r="A2085">
        <v>2084</v>
      </c>
      <c r="B2085" t="s">
        <v>38</v>
      </c>
      <c r="C2085">
        <v>138</v>
      </c>
      <c r="D2085" t="s">
        <v>21</v>
      </c>
      <c r="E2085" t="s">
        <v>22</v>
      </c>
      <c r="F2085" t="s">
        <v>22</v>
      </c>
      <c r="G2085">
        <v>0</v>
      </c>
      <c r="H2085">
        <v>251</v>
      </c>
      <c r="I2085">
        <v>119</v>
      </c>
      <c r="J2085">
        <v>42.67</v>
      </c>
      <c r="K2085">
        <v>91.2</v>
      </c>
      <c r="L2085">
        <v>96</v>
      </c>
      <c r="M2085">
        <v>7.75</v>
      </c>
      <c r="N2085">
        <v>142.19999999999999</v>
      </c>
      <c r="O2085">
        <v>87</v>
      </c>
      <c r="P2085">
        <v>6.4</v>
      </c>
      <c r="Q2085">
        <v>13.8</v>
      </c>
      <c r="R2085">
        <v>3</v>
      </c>
      <c r="S2085">
        <v>3.73</v>
      </c>
      <c r="T2085">
        <v>3</v>
      </c>
      <c r="U2085" t="s">
        <v>22</v>
      </c>
      <c r="V2085">
        <f>IF(tbl_Customers[[#This Row],[churn]] = "yes", 1, 0)</f>
        <v>0</v>
      </c>
      <c r="W2085" t="str">
        <f>IF(tbl_Customers[[#This Row],[number_customer_service_calls]] &lt;= 1, "0-1 Calls", IF(tbl_Customers[[#This Row],[number_customer_service_calls]] &lt;= 3, "2-3 Calls", IF(tbl_Customers[[#This Row],[number_customer_service_calls]] &lt;=5, "4-5 Calls", "6+ Calls")))</f>
        <v>2-3 Calls</v>
      </c>
      <c r="X2085" t="str">
        <f>IF(tbl_Customers[[#This Row],[account_length]] &lt;= 50, "0-50", IF(tbl_Customers[[#This Row],[account_length]] &lt;=100, "51-100", IF(tbl_Customers[[#This Row],[account_length]] &lt;= 150, "101-150", "151+")))</f>
        <v>101-150</v>
      </c>
      <c r="Y2085" t="str">
        <f>IF(tbl_Customers[[#This Row],[total_intl_charge]] &lt;= 3, "Low Charges", "High Charges")</f>
        <v>High Charges</v>
      </c>
      <c r="Z2085" t="str">
        <f>IF(tbl_Customers[[#This Row],[total_eve_calls]]&lt;=80,"Low Calls",
IF(tbl_Customers[[#This Row],[total_eve_calls]]&lt;=120,"Medium Calls","High Calls"))</f>
        <v>Medium Calls</v>
      </c>
      <c r="AA2085" t="str">
        <f>IF(tbl_Customers[[#This Row],[total_eve_charge]]&lt;=15,"Low Charges",
IF(tbl_Customers[[#This Row],[total_eve_charge]]&lt;=20,"Medium Charges","High Charges"))</f>
        <v>Low Charges</v>
      </c>
      <c r="AB20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5" t="str">
        <f>IF(tbl_Customers[[#This Row],[number_vmail_messages]] = 0, "No Usage", IF(tbl_Customers[[#This Row],[number_vmail_messages]] &lt;= 20, "Low Usage", IF(tbl_Customers[[#This Row],[number_vmail_messages]] &lt;= 40, "Medium Usgae", "High Usage")))</f>
        <v>No Usage</v>
      </c>
      <c r="AD2085" t="str">
        <f>IF(tbl_Customers[[#This Row],[total_day_minutes]]&lt;=150,"Low Usage", IF(tbl_Customers[[#This Row],[total_day_minutes]]&lt;=200,"Medium Usage", IF(tbl_Customers[[#This Row],[total_day_minutes]]&lt;=250,"High Usage","Very High Usage")))</f>
        <v>Very High Usage</v>
      </c>
      <c r="AE2085" t="str">
        <f>IF(tbl_Customers[[#This Row],[total_intl_calls]]&lt;=5,"Low Calls", IF(tbl_Customers[[#This Row],[total_intl_calls]]&lt;=10, "Medium Calls", "High Calls"))</f>
        <v>Low Calls</v>
      </c>
      <c r="AF20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85" s="36" t="str">
        <f>IF(tbl_Customers[[#This Row],[Churn_Risk_Score]]&gt;=10,"High Risk", IF(tbl_Customers[[#This Row],[Churn_Risk_Score]]&gt;=5,"Medium Risk","Low Risk"))</f>
        <v>Medium Risk</v>
      </c>
    </row>
    <row r="2086" spans="1:33" x14ac:dyDescent="0.35">
      <c r="A2086">
        <v>2085</v>
      </c>
      <c r="B2086" t="s">
        <v>37</v>
      </c>
      <c r="C2086">
        <v>119</v>
      </c>
      <c r="D2086" t="s">
        <v>21</v>
      </c>
      <c r="E2086" t="s">
        <v>22</v>
      </c>
      <c r="F2086" t="s">
        <v>22</v>
      </c>
      <c r="G2086">
        <v>0</v>
      </c>
      <c r="H2086">
        <v>230.4</v>
      </c>
      <c r="I2086">
        <v>117</v>
      </c>
      <c r="J2086">
        <v>39.17</v>
      </c>
      <c r="K2086">
        <v>225</v>
      </c>
      <c r="L2086">
        <v>101</v>
      </c>
      <c r="M2086">
        <v>19.13</v>
      </c>
      <c r="N2086">
        <v>198.5</v>
      </c>
      <c r="O2086">
        <v>111</v>
      </c>
      <c r="P2086">
        <v>8.93</v>
      </c>
      <c r="Q2086">
        <v>7.6</v>
      </c>
      <c r="R2086">
        <v>6</v>
      </c>
      <c r="S2086">
        <v>2.0499999999999998</v>
      </c>
      <c r="T2086">
        <v>3</v>
      </c>
      <c r="U2086" t="s">
        <v>22</v>
      </c>
      <c r="V2086">
        <f>IF(tbl_Customers[[#This Row],[churn]] = "yes", 1, 0)</f>
        <v>0</v>
      </c>
      <c r="W2086" t="str">
        <f>IF(tbl_Customers[[#This Row],[number_customer_service_calls]] &lt;= 1, "0-1 Calls", IF(tbl_Customers[[#This Row],[number_customer_service_calls]] &lt;= 3, "2-3 Calls", IF(tbl_Customers[[#This Row],[number_customer_service_calls]] &lt;=5, "4-5 Calls", "6+ Calls")))</f>
        <v>2-3 Calls</v>
      </c>
      <c r="X2086" t="str">
        <f>IF(tbl_Customers[[#This Row],[account_length]] &lt;= 50, "0-50", IF(tbl_Customers[[#This Row],[account_length]] &lt;=100, "51-100", IF(tbl_Customers[[#This Row],[account_length]] &lt;= 150, "101-150", "151+")))</f>
        <v>101-150</v>
      </c>
      <c r="Y2086" t="str">
        <f>IF(tbl_Customers[[#This Row],[total_intl_charge]] &lt;= 3, "Low Charges", "High Charges")</f>
        <v>Low Charges</v>
      </c>
      <c r="Z2086" t="str">
        <f>IF(tbl_Customers[[#This Row],[total_eve_calls]]&lt;=80,"Low Calls",
IF(tbl_Customers[[#This Row],[total_eve_calls]]&lt;=120,"Medium Calls","High Calls"))</f>
        <v>Medium Calls</v>
      </c>
      <c r="AA2086" t="str">
        <f>IF(tbl_Customers[[#This Row],[total_eve_charge]]&lt;=15,"Low Charges",
IF(tbl_Customers[[#This Row],[total_eve_charge]]&lt;=20,"Medium Charges","High Charges"))</f>
        <v>Medium Charges</v>
      </c>
      <c r="AB20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6" t="str">
        <f>IF(tbl_Customers[[#This Row],[number_vmail_messages]] = 0, "No Usage", IF(tbl_Customers[[#This Row],[number_vmail_messages]] &lt;= 20, "Low Usage", IF(tbl_Customers[[#This Row],[number_vmail_messages]] &lt;= 40, "Medium Usgae", "High Usage")))</f>
        <v>No Usage</v>
      </c>
      <c r="AD2086" t="str">
        <f>IF(tbl_Customers[[#This Row],[total_day_minutes]]&lt;=150,"Low Usage", IF(tbl_Customers[[#This Row],[total_day_minutes]]&lt;=200,"Medium Usage", IF(tbl_Customers[[#This Row],[total_day_minutes]]&lt;=250,"High Usage","Very High Usage")))</f>
        <v>High Usage</v>
      </c>
      <c r="AE2086" t="str">
        <f>IF(tbl_Customers[[#This Row],[total_intl_calls]]&lt;=5,"Low Calls", IF(tbl_Customers[[#This Row],[total_intl_calls]]&lt;=10, "Medium Calls", "High Calls"))</f>
        <v>Medium Calls</v>
      </c>
      <c r="AF20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86" s="36" t="str">
        <f>IF(tbl_Customers[[#This Row],[Churn_Risk_Score]]&gt;=10,"High Risk", IF(tbl_Customers[[#This Row],[Churn_Risk_Score]]&gt;=5,"Medium Risk","Low Risk"))</f>
        <v>Low Risk</v>
      </c>
    </row>
    <row r="2087" spans="1:33" x14ac:dyDescent="0.35">
      <c r="A2087">
        <v>2086</v>
      </c>
      <c r="B2087" t="s">
        <v>36</v>
      </c>
      <c r="C2087">
        <v>137</v>
      </c>
      <c r="D2087" t="s">
        <v>28</v>
      </c>
      <c r="E2087" t="s">
        <v>22</v>
      </c>
      <c r="F2087" t="s">
        <v>22</v>
      </c>
      <c r="G2087">
        <v>0</v>
      </c>
      <c r="H2087">
        <v>109.8</v>
      </c>
      <c r="I2087">
        <v>120</v>
      </c>
      <c r="J2087">
        <v>18.670000000000002</v>
      </c>
      <c r="K2087">
        <v>230.5</v>
      </c>
      <c r="L2087">
        <v>86</v>
      </c>
      <c r="M2087">
        <v>19.59</v>
      </c>
      <c r="N2087">
        <v>255.8</v>
      </c>
      <c r="O2087">
        <v>103</v>
      </c>
      <c r="P2087">
        <v>11.51</v>
      </c>
      <c r="Q2087">
        <v>11.9</v>
      </c>
      <c r="R2087">
        <v>6</v>
      </c>
      <c r="S2087">
        <v>3.21</v>
      </c>
      <c r="T2087">
        <v>1</v>
      </c>
      <c r="U2087" t="s">
        <v>22</v>
      </c>
      <c r="V2087">
        <f>IF(tbl_Customers[[#This Row],[churn]] = "yes", 1, 0)</f>
        <v>0</v>
      </c>
      <c r="W2087" t="str">
        <f>IF(tbl_Customers[[#This Row],[number_customer_service_calls]] &lt;= 1, "0-1 Calls", IF(tbl_Customers[[#This Row],[number_customer_service_calls]] &lt;= 3, "2-3 Calls", IF(tbl_Customers[[#This Row],[number_customer_service_calls]] &lt;=5, "4-5 Calls", "6+ Calls")))</f>
        <v>0-1 Calls</v>
      </c>
      <c r="X2087" t="str">
        <f>IF(tbl_Customers[[#This Row],[account_length]] &lt;= 50, "0-50", IF(tbl_Customers[[#This Row],[account_length]] &lt;=100, "51-100", IF(tbl_Customers[[#This Row],[account_length]] &lt;= 150, "101-150", "151+")))</f>
        <v>101-150</v>
      </c>
      <c r="Y2087" t="str">
        <f>IF(tbl_Customers[[#This Row],[total_intl_charge]] &lt;= 3, "Low Charges", "High Charges")</f>
        <v>High Charges</v>
      </c>
      <c r="Z2087" t="str">
        <f>IF(tbl_Customers[[#This Row],[total_eve_calls]]&lt;=80,"Low Calls",
IF(tbl_Customers[[#This Row],[total_eve_calls]]&lt;=120,"Medium Calls","High Calls"))</f>
        <v>Medium Calls</v>
      </c>
      <c r="AA2087" t="str">
        <f>IF(tbl_Customers[[#This Row],[total_eve_charge]]&lt;=15,"Low Charges",
IF(tbl_Customers[[#This Row],[total_eve_charge]]&lt;=20,"Medium Charges","High Charges"))</f>
        <v>Medium Charges</v>
      </c>
      <c r="AB20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7" t="str">
        <f>IF(tbl_Customers[[#This Row],[number_vmail_messages]] = 0, "No Usage", IF(tbl_Customers[[#This Row],[number_vmail_messages]] &lt;= 20, "Low Usage", IF(tbl_Customers[[#This Row],[number_vmail_messages]] &lt;= 40, "Medium Usgae", "High Usage")))</f>
        <v>No Usage</v>
      </c>
      <c r="AD2087" t="str">
        <f>IF(tbl_Customers[[#This Row],[total_day_minutes]]&lt;=150,"Low Usage", IF(tbl_Customers[[#This Row],[total_day_minutes]]&lt;=200,"Medium Usage", IF(tbl_Customers[[#This Row],[total_day_minutes]]&lt;=250,"High Usage","Very High Usage")))</f>
        <v>Low Usage</v>
      </c>
      <c r="AE2087" t="str">
        <f>IF(tbl_Customers[[#This Row],[total_intl_calls]]&lt;=5,"Low Calls", IF(tbl_Customers[[#This Row],[total_intl_calls]]&lt;=10, "Medium Calls", "High Calls"))</f>
        <v>Medium Calls</v>
      </c>
      <c r="AF20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7" s="36" t="str">
        <f>IF(tbl_Customers[[#This Row],[Churn_Risk_Score]]&gt;=10,"High Risk", IF(tbl_Customers[[#This Row],[Churn_Risk_Score]]&gt;=5,"Medium Risk","Low Risk"))</f>
        <v>Low Risk</v>
      </c>
    </row>
    <row r="2088" spans="1:33" x14ac:dyDescent="0.35">
      <c r="A2088">
        <v>2087</v>
      </c>
      <c r="B2088" t="s">
        <v>20</v>
      </c>
      <c r="C2088">
        <v>135</v>
      </c>
      <c r="D2088" t="s">
        <v>21</v>
      </c>
      <c r="E2088" t="s">
        <v>22</v>
      </c>
      <c r="F2088" t="s">
        <v>22</v>
      </c>
      <c r="G2088">
        <v>0</v>
      </c>
      <c r="H2088">
        <v>173.4</v>
      </c>
      <c r="I2088">
        <v>107</v>
      </c>
      <c r="J2088">
        <v>29.48</v>
      </c>
      <c r="K2088">
        <v>222</v>
      </c>
      <c r="L2088">
        <v>84</v>
      </c>
      <c r="M2088">
        <v>18.87</v>
      </c>
      <c r="N2088">
        <v>64.2</v>
      </c>
      <c r="O2088">
        <v>94</v>
      </c>
      <c r="P2088">
        <v>2.89</v>
      </c>
      <c r="Q2088">
        <v>13.7</v>
      </c>
      <c r="R2088">
        <v>6</v>
      </c>
      <c r="S2088">
        <v>3.7</v>
      </c>
      <c r="T2088">
        <v>1</v>
      </c>
      <c r="U2088" t="s">
        <v>22</v>
      </c>
      <c r="V2088">
        <f>IF(tbl_Customers[[#This Row],[churn]] = "yes", 1, 0)</f>
        <v>0</v>
      </c>
      <c r="W2088" t="str">
        <f>IF(tbl_Customers[[#This Row],[number_customer_service_calls]] &lt;= 1, "0-1 Calls", IF(tbl_Customers[[#This Row],[number_customer_service_calls]] &lt;= 3, "2-3 Calls", IF(tbl_Customers[[#This Row],[number_customer_service_calls]] &lt;=5, "4-5 Calls", "6+ Calls")))</f>
        <v>0-1 Calls</v>
      </c>
      <c r="X2088" t="str">
        <f>IF(tbl_Customers[[#This Row],[account_length]] &lt;= 50, "0-50", IF(tbl_Customers[[#This Row],[account_length]] &lt;=100, "51-100", IF(tbl_Customers[[#This Row],[account_length]] &lt;= 150, "101-150", "151+")))</f>
        <v>101-150</v>
      </c>
      <c r="Y2088" t="str">
        <f>IF(tbl_Customers[[#This Row],[total_intl_charge]] &lt;= 3, "Low Charges", "High Charges")</f>
        <v>High Charges</v>
      </c>
      <c r="Z2088" t="str">
        <f>IF(tbl_Customers[[#This Row],[total_eve_calls]]&lt;=80,"Low Calls",
IF(tbl_Customers[[#This Row],[total_eve_calls]]&lt;=120,"Medium Calls","High Calls"))</f>
        <v>Medium Calls</v>
      </c>
      <c r="AA2088" t="str">
        <f>IF(tbl_Customers[[#This Row],[total_eve_charge]]&lt;=15,"Low Charges",
IF(tbl_Customers[[#This Row],[total_eve_charge]]&lt;=20,"Medium Charges","High Charges"))</f>
        <v>Medium Charges</v>
      </c>
      <c r="AB20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8" t="str">
        <f>IF(tbl_Customers[[#This Row],[number_vmail_messages]] = 0, "No Usage", IF(tbl_Customers[[#This Row],[number_vmail_messages]] &lt;= 20, "Low Usage", IF(tbl_Customers[[#This Row],[number_vmail_messages]] &lt;= 40, "Medium Usgae", "High Usage")))</f>
        <v>No Usage</v>
      </c>
      <c r="AD2088" t="str">
        <f>IF(tbl_Customers[[#This Row],[total_day_minutes]]&lt;=150,"Low Usage", IF(tbl_Customers[[#This Row],[total_day_minutes]]&lt;=200,"Medium Usage", IF(tbl_Customers[[#This Row],[total_day_minutes]]&lt;=250,"High Usage","Very High Usage")))</f>
        <v>Medium Usage</v>
      </c>
      <c r="AE2088" t="str">
        <f>IF(tbl_Customers[[#This Row],[total_intl_calls]]&lt;=5,"Low Calls", IF(tbl_Customers[[#This Row],[total_intl_calls]]&lt;=10, "Medium Calls", "High Calls"))</f>
        <v>Medium Calls</v>
      </c>
      <c r="AF20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8" s="36" t="str">
        <f>IF(tbl_Customers[[#This Row],[Churn_Risk_Score]]&gt;=10,"High Risk", IF(tbl_Customers[[#This Row],[Churn_Risk_Score]]&gt;=5,"Medium Risk","Low Risk"))</f>
        <v>Low Risk</v>
      </c>
    </row>
    <row r="2089" spans="1:33" x14ac:dyDescent="0.35">
      <c r="A2089">
        <v>2088</v>
      </c>
      <c r="B2089" t="s">
        <v>45</v>
      </c>
      <c r="C2089">
        <v>134</v>
      </c>
      <c r="D2089" t="s">
        <v>21</v>
      </c>
      <c r="E2089" t="s">
        <v>22</v>
      </c>
      <c r="F2089" t="s">
        <v>23</v>
      </c>
      <c r="G2089">
        <v>38</v>
      </c>
      <c r="H2089">
        <v>214.4</v>
      </c>
      <c r="I2089">
        <v>93</v>
      </c>
      <c r="J2089">
        <v>36.450000000000003</v>
      </c>
      <c r="K2089">
        <v>211.7</v>
      </c>
      <c r="L2089">
        <v>57</v>
      </c>
      <c r="M2089">
        <v>17.989999999999998</v>
      </c>
      <c r="N2089">
        <v>165</v>
      </c>
      <c r="O2089">
        <v>79</v>
      </c>
      <c r="P2089">
        <v>7.43</v>
      </c>
      <c r="Q2089">
        <v>10</v>
      </c>
      <c r="R2089">
        <v>8</v>
      </c>
      <c r="S2089">
        <v>2.7</v>
      </c>
      <c r="T2089">
        <v>1</v>
      </c>
      <c r="U2089" t="s">
        <v>22</v>
      </c>
      <c r="V2089">
        <f>IF(tbl_Customers[[#This Row],[churn]] = "yes", 1, 0)</f>
        <v>0</v>
      </c>
      <c r="W2089" t="str">
        <f>IF(tbl_Customers[[#This Row],[number_customer_service_calls]] &lt;= 1, "0-1 Calls", IF(tbl_Customers[[#This Row],[number_customer_service_calls]] &lt;= 3, "2-3 Calls", IF(tbl_Customers[[#This Row],[number_customer_service_calls]] &lt;=5, "4-5 Calls", "6+ Calls")))</f>
        <v>0-1 Calls</v>
      </c>
      <c r="X2089" t="str">
        <f>IF(tbl_Customers[[#This Row],[account_length]] &lt;= 50, "0-50", IF(tbl_Customers[[#This Row],[account_length]] &lt;=100, "51-100", IF(tbl_Customers[[#This Row],[account_length]] &lt;= 150, "101-150", "151+")))</f>
        <v>101-150</v>
      </c>
      <c r="Y2089" t="str">
        <f>IF(tbl_Customers[[#This Row],[total_intl_charge]] &lt;= 3, "Low Charges", "High Charges")</f>
        <v>Low Charges</v>
      </c>
      <c r="Z2089" t="str">
        <f>IF(tbl_Customers[[#This Row],[total_eve_calls]]&lt;=80,"Low Calls",
IF(tbl_Customers[[#This Row],[total_eve_calls]]&lt;=120,"Medium Calls","High Calls"))</f>
        <v>Low Calls</v>
      </c>
      <c r="AA2089" t="str">
        <f>IF(tbl_Customers[[#This Row],[total_eve_charge]]&lt;=15,"Low Charges",
IF(tbl_Customers[[#This Row],[total_eve_charge]]&lt;=20,"Medium Charges","High Charges"))</f>
        <v>Medium Charges</v>
      </c>
      <c r="AB20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9" t="str">
        <f>IF(tbl_Customers[[#This Row],[number_vmail_messages]] = 0, "No Usage", IF(tbl_Customers[[#This Row],[number_vmail_messages]] &lt;= 20, "Low Usage", IF(tbl_Customers[[#This Row],[number_vmail_messages]] &lt;= 40, "Medium Usgae", "High Usage")))</f>
        <v>Medium Usgae</v>
      </c>
      <c r="AD2089" t="str">
        <f>IF(tbl_Customers[[#This Row],[total_day_minutes]]&lt;=150,"Low Usage", IF(tbl_Customers[[#This Row],[total_day_minutes]]&lt;=200,"Medium Usage", IF(tbl_Customers[[#This Row],[total_day_minutes]]&lt;=250,"High Usage","Very High Usage")))</f>
        <v>High Usage</v>
      </c>
      <c r="AE2089" t="str">
        <f>IF(tbl_Customers[[#This Row],[total_intl_calls]]&lt;=5,"Low Calls", IF(tbl_Customers[[#This Row],[total_intl_calls]]&lt;=10, "Medium Calls", "High Calls"))</f>
        <v>Medium Calls</v>
      </c>
      <c r="AF20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89" s="36" t="str">
        <f>IF(tbl_Customers[[#This Row],[Churn_Risk_Score]]&gt;=10,"High Risk", IF(tbl_Customers[[#This Row],[Churn_Risk_Score]]&gt;=5,"Medium Risk","Low Risk"))</f>
        <v>Low Risk</v>
      </c>
    </row>
    <row r="2090" spans="1:33" x14ac:dyDescent="0.35">
      <c r="A2090">
        <v>2089</v>
      </c>
      <c r="B2090" t="s">
        <v>63</v>
      </c>
      <c r="C2090">
        <v>45</v>
      </c>
      <c r="D2090" t="s">
        <v>21</v>
      </c>
      <c r="E2090" t="s">
        <v>22</v>
      </c>
      <c r="F2090" t="s">
        <v>22</v>
      </c>
      <c r="G2090">
        <v>0</v>
      </c>
      <c r="H2090">
        <v>96.1</v>
      </c>
      <c r="I2090">
        <v>103</v>
      </c>
      <c r="J2090">
        <v>16.34</v>
      </c>
      <c r="K2090">
        <v>246.8</v>
      </c>
      <c r="L2090">
        <v>134</v>
      </c>
      <c r="M2090">
        <v>20.98</v>
      </c>
      <c r="N2090">
        <v>229.7</v>
      </c>
      <c r="O2090">
        <v>92</v>
      </c>
      <c r="P2090">
        <v>10.34</v>
      </c>
      <c r="Q2090">
        <v>9.6999999999999993</v>
      </c>
      <c r="R2090">
        <v>4</v>
      </c>
      <c r="S2090">
        <v>2.62</v>
      </c>
      <c r="T2090">
        <v>1</v>
      </c>
      <c r="U2090" t="s">
        <v>22</v>
      </c>
      <c r="V2090">
        <f>IF(tbl_Customers[[#This Row],[churn]] = "yes", 1, 0)</f>
        <v>0</v>
      </c>
      <c r="W2090" t="str">
        <f>IF(tbl_Customers[[#This Row],[number_customer_service_calls]] &lt;= 1, "0-1 Calls", IF(tbl_Customers[[#This Row],[number_customer_service_calls]] &lt;= 3, "2-3 Calls", IF(tbl_Customers[[#This Row],[number_customer_service_calls]] &lt;=5, "4-5 Calls", "6+ Calls")))</f>
        <v>0-1 Calls</v>
      </c>
      <c r="X2090" t="str">
        <f>IF(tbl_Customers[[#This Row],[account_length]] &lt;= 50, "0-50", IF(tbl_Customers[[#This Row],[account_length]] &lt;=100, "51-100", IF(tbl_Customers[[#This Row],[account_length]] &lt;= 150, "101-150", "151+")))</f>
        <v>0-50</v>
      </c>
      <c r="Y2090" t="str">
        <f>IF(tbl_Customers[[#This Row],[total_intl_charge]] &lt;= 3, "Low Charges", "High Charges")</f>
        <v>Low Charges</v>
      </c>
      <c r="Z2090" t="str">
        <f>IF(tbl_Customers[[#This Row],[total_eve_calls]]&lt;=80,"Low Calls",
IF(tbl_Customers[[#This Row],[total_eve_calls]]&lt;=120,"Medium Calls","High Calls"))</f>
        <v>High Calls</v>
      </c>
      <c r="AA2090" t="str">
        <f>IF(tbl_Customers[[#This Row],[total_eve_charge]]&lt;=15,"Low Charges",
IF(tbl_Customers[[#This Row],[total_eve_charge]]&lt;=20,"Medium Charges","High Charges"))</f>
        <v>High Charges</v>
      </c>
      <c r="AB20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0" t="str">
        <f>IF(tbl_Customers[[#This Row],[number_vmail_messages]] = 0, "No Usage", IF(tbl_Customers[[#This Row],[number_vmail_messages]] &lt;= 20, "Low Usage", IF(tbl_Customers[[#This Row],[number_vmail_messages]] &lt;= 40, "Medium Usgae", "High Usage")))</f>
        <v>No Usage</v>
      </c>
      <c r="AD2090" t="str">
        <f>IF(tbl_Customers[[#This Row],[total_day_minutes]]&lt;=150,"Low Usage", IF(tbl_Customers[[#This Row],[total_day_minutes]]&lt;=200,"Medium Usage", IF(tbl_Customers[[#This Row],[total_day_minutes]]&lt;=250,"High Usage","Very High Usage")))</f>
        <v>Low Usage</v>
      </c>
      <c r="AE2090" t="str">
        <f>IF(tbl_Customers[[#This Row],[total_intl_calls]]&lt;=5,"Low Calls", IF(tbl_Customers[[#This Row],[total_intl_calls]]&lt;=10, "Medium Calls", "High Calls"))</f>
        <v>Low Calls</v>
      </c>
      <c r="AF20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90" s="36" t="str">
        <f>IF(tbl_Customers[[#This Row],[Churn_Risk_Score]]&gt;=10,"High Risk", IF(tbl_Customers[[#This Row],[Churn_Risk_Score]]&gt;=5,"Medium Risk","Low Risk"))</f>
        <v>Low Risk</v>
      </c>
    </row>
    <row r="2091" spans="1:33" x14ac:dyDescent="0.35">
      <c r="A2091">
        <v>2090</v>
      </c>
      <c r="B2091" t="s">
        <v>71</v>
      </c>
      <c r="C2091">
        <v>129</v>
      </c>
      <c r="D2091" t="s">
        <v>25</v>
      </c>
      <c r="E2091" t="s">
        <v>22</v>
      </c>
      <c r="F2091" t="s">
        <v>22</v>
      </c>
      <c r="G2091">
        <v>0</v>
      </c>
      <c r="H2091">
        <v>101.4</v>
      </c>
      <c r="I2091">
        <v>145</v>
      </c>
      <c r="J2091">
        <v>17.239999999999998</v>
      </c>
      <c r="K2091">
        <v>249.1</v>
      </c>
      <c r="L2091">
        <v>116</v>
      </c>
      <c r="M2091">
        <v>21.17</v>
      </c>
      <c r="N2091">
        <v>157.6</v>
      </c>
      <c r="O2091">
        <v>107</v>
      </c>
      <c r="P2091">
        <v>7.09</v>
      </c>
      <c r="Q2091">
        <v>7.1</v>
      </c>
      <c r="R2091">
        <v>6</v>
      </c>
      <c r="S2091">
        <v>1.92</v>
      </c>
      <c r="T2091">
        <v>1</v>
      </c>
      <c r="U2091" t="s">
        <v>22</v>
      </c>
      <c r="V2091">
        <f>IF(tbl_Customers[[#This Row],[churn]] = "yes", 1, 0)</f>
        <v>0</v>
      </c>
      <c r="W2091" t="str">
        <f>IF(tbl_Customers[[#This Row],[number_customer_service_calls]] &lt;= 1, "0-1 Calls", IF(tbl_Customers[[#This Row],[number_customer_service_calls]] &lt;= 3, "2-3 Calls", IF(tbl_Customers[[#This Row],[number_customer_service_calls]] &lt;=5, "4-5 Calls", "6+ Calls")))</f>
        <v>0-1 Calls</v>
      </c>
      <c r="X2091" t="str">
        <f>IF(tbl_Customers[[#This Row],[account_length]] &lt;= 50, "0-50", IF(tbl_Customers[[#This Row],[account_length]] &lt;=100, "51-100", IF(tbl_Customers[[#This Row],[account_length]] &lt;= 150, "101-150", "151+")))</f>
        <v>101-150</v>
      </c>
      <c r="Y2091" t="str">
        <f>IF(tbl_Customers[[#This Row],[total_intl_charge]] &lt;= 3, "Low Charges", "High Charges")</f>
        <v>Low Charges</v>
      </c>
      <c r="Z2091" t="str">
        <f>IF(tbl_Customers[[#This Row],[total_eve_calls]]&lt;=80,"Low Calls",
IF(tbl_Customers[[#This Row],[total_eve_calls]]&lt;=120,"Medium Calls","High Calls"))</f>
        <v>Medium Calls</v>
      </c>
      <c r="AA2091" t="str">
        <f>IF(tbl_Customers[[#This Row],[total_eve_charge]]&lt;=15,"Low Charges",
IF(tbl_Customers[[#This Row],[total_eve_charge]]&lt;=20,"Medium Charges","High Charges"))</f>
        <v>High Charges</v>
      </c>
      <c r="AB20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1" t="str">
        <f>IF(tbl_Customers[[#This Row],[number_vmail_messages]] = 0, "No Usage", IF(tbl_Customers[[#This Row],[number_vmail_messages]] &lt;= 20, "Low Usage", IF(tbl_Customers[[#This Row],[number_vmail_messages]] &lt;= 40, "Medium Usgae", "High Usage")))</f>
        <v>No Usage</v>
      </c>
      <c r="AD2091" t="str">
        <f>IF(tbl_Customers[[#This Row],[total_day_minutes]]&lt;=150,"Low Usage", IF(tbl_Customers[[#This Row],[total_day_minutes]]&lt;=200,"Medium Usage", IF(tbl_Customers[[#This Row],[total_day_minutes]]&lt;=250,"High Usage","Very High Usage")))</f>
        <v>Low Usage</v>
      </c>
      <c r="AE2091" t="str">
        <f>IF(tbl_Customers[[#This Row],[total_intl_calls]]&lt;=5,"Low Calls", IF(tbl_Customers[[#This Row],[total_intl_calls]]&lt;=10, "Medium Calls", "High Calls"))</f>
        <v>Medium Calls</v>
      </c>
      <c r="AF20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91" s="36" t="str">
        <f>IF(tbl_Customers[[#This Row],[Churn_Risk_Score]]&gt;=10,"High Risk", IF(tbl_Customers[[#This Row],[Churn_Risk_Score]]&gt;=5,"Medium Risk","Low Risk"))</f>
        <v>Low Risk</v>
      </c>
    </row>
    <row r="2092" spans="1:33" x14ac:dyDescent="0.35">
      <c r="A2092">
        <v>2091</v>
      </c>
      <c r="B2092" t="s">
        <v>64</v>
      </c>
      <c r="C2092">
        <v>142</v>
      </c>
      <c r="D2092" t="s">
        <v>21</v>
      </c>
      <c r="E2092" t="s">
        <v>22</v>
      </c>
      <c r="F2092" t="s">
        <v>22</v>
      </c>
      <c r="G2092">
        <v>0</v>
      </c>
      <c r="H2092">
        <v>232.5</v>
      </c>
      <c r="I2092">
        <v>74</v>
      </c>
      <c r="J2092">
        <v>39.53</v>
      </c>
      <c r="K2092">
        <v>181.8</v>
      </c>
      <c r="L2092">
        <v>142</v>
      </c>
      <c r="M2092">
        <v>15.45</v>
      </c>
      <c r="N2092">
        <v>203.1</v>
      </c>
      <c r="O2092">
        <v>86</v>
      </c>
      <c r="P2092">
        <v>9.14</v>
      </c>
      <c r="Q2092">
        <v>10.4</v>
      </c>
      <c r="R2092">
        <v>6</v>
      </c>
      <c r="S2092">
        <v>2.81</v>
      </c>
      <c r="T2092">
        <v>4</v>
      </c>
      <c r="U2092" t="s">
        <v>22</v>
      </c>
      <c r="V2092">
        <f>IF(tbl_Customers[[#This Row],[churn]] = "yes", 1, 0)</f>
        <v>0</v>
      </c>
      <c r="W2092" t="str">
        <f>IF(tbl_Customers[[#This Row],[number_customer_service_calls]] &lt;= 1, "0-1 Calls", IF(tbl_Customers[[#This Row],[number_customer_service_calls]] &lt;= 3, "2-3 Calls", IF(tbl_Customers[[#This Row],[number_customer_service_calls]] &lt;=5, "4-5 Calls", "6+ Calls")))</f>
        <v>4-5 Calls</v>
      </c>
      <c r="X2092" t="str">
        <f>IF(tbl_Customers[[#This Row],[account_length]] &lt;= 50, "0-50", IF(tbl_Customers[[#This Row],[account_length]] &lt;=100, "51-100", IF(tbl_Customers[[#This Row],[account_length]] &lt;= 150, "101-150", "151+")))</f>
        <v>101-150</v>
      </c>
      <c r="Y2092" t="str">
        <f>IF(tbl_Customers[[#This Row],[total_intl_charge]] &lt;= 3, "Low Charges", "High Charges")</f>
        <v>Low Charges</v>
      </c>
      <c r="Z2092" t="str">
        <f>IF(tbl_Customers[[#This Row],[total_eve_calls]]&lt;=80,"Low Calls",
IF(tbl_Customers[[#This Row],[total_eve_calls]]&lt;=120,"Medium Calls","High Calls"))</f>
        <v>High Calls</v>
      </c>
      <c r="AA2092" t="str">
        <f>IF(tbl_Customers[[#This Row],[total_eve_charge]]&lt;=15,"Low Charges",
IF(tbl_Customers[[#This Row],[total_eve_charge]]&lt;=20,"Medium Charges","High Charges"))</f>
        <v>Medium Charges</v>
      </c>
      <c r="AB20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2" t="str">
        <f>IF(tbl_Customers[[#This Row],[number_vmail_messages]] = 0, "No Usage", IF(tbl_Customers[[#This Row],[number_vmail_messages]] &lt;= 20, "Low Usage", IF(tbl_Customers[[#This Row],[number_vmail_messages]] &lt;= 40, "Medium Usgae", "High Usage")))</f>
        <v>No Usage</v>
      </c>
      <c r="AD2092" t="str">
        <f>IF(tbl_Customers[[#This Row],[total_day_minutes]]&lt;=150,"Low Usage", IF(tbl_Customers[[#This Row],[total_day_minutes]]&lt;=200,"Medium Usage", IF(tbl_Customers[[#This Row],[total_day_minutes]]&lt;=250,"High Usage","Very High Usage")))</f>
        <v>High Usage</v>
      </c>
      <c r="AE2092" t="str">
        <f>IF(tbl_Customers[[#This Row],[total_intl_calls]]&lt;=5,"Low Calls", IF(tbl_Customers[[#This Row],[total_intl_calls]]&lt;=10, "Medium Calls", "High Calls"))</f>
        <v>Medium Calls</v>
      </c>
      <c r="AF20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92" s="36" t="str">
        <f>IF(tbl_Customers[[#This Row],[Churn_Risk_Score]]&gt;=10,"High Risk", IF(tbl_Customers[[#This Row],[Churn_Risk_Score]]&gt;=5,"Medium Risk","Low Risk"))</f>
        <v>Medium Risk</v>
      </c>
    </row>
    <row r="2093" spans="1:33" x14ac:dyDescent="0.35">
      <c r="A2093">
        <v>2092</v>
      </c>
      <c r="B2093" t="s">
        <v>49</v>
      </c>
      <c r="C2093">
        <v>130</v>
      </c>
      <c r="D2093" t="s">
        <v>21</v>
      </c>
      <c r="E2093" t="s">
        <v>22</v>
      </c>
      <c r="F2093" t="s">
        <v>23</v>
      </c>
      <c r="G2093">
        <v>45</v>
      </c>
      <c r="H2093">
        <v>174.5</v>
      </c>
      <c r="I2093">
        <v>120</v>
      </c>
      <c r="J2093">
        <v>29.67</v>
      </c>
      <c r="K2093">
        <v>217.5</v>
      </c>
      <c r="L2093">
        <v>95</v>
      </c>
      <c r="M2093">
        <v>18.489999999999998</v>
      </c>
      <c r="N2093">
        <v>220.3</v>
      </c>
      <c r="O2093">
        <v>67</v>
      </c>
      <c r="P2093">
        <v>9.91</v>
      </c>
      <c r="Q2093">
        <v>12.2</v>
      </c>
      <c r="R2093">
        <v>2</v>
      </c>
      <c r="S2093">
        <v>3.29</v>
      </c>
      <c r="T2093">
        <v>1</v>
      </c>
      <c r="U2093" t="s">
        <v>22</v>
      </c>
      <c r="V2093">
        <f>IF(tbl_Customers[[#This Row],[churn]] = "yes", 1, 0)</f>
        <v>0</v>
      </c>
      <c r="W2093" t="str">
        <f>IF(tbl_Customers[[#This Row],[number_customer_service_calls]] &lt;= 1, "0-1 Calls", IF(tbl_Customers[[#This Row],[number_customer_service_calls]] &lt;= 3, "2-3 Calls", IF(tbl_Customers[[#This Row],[number_customer_service_calls]] &lt;=5, "4-5 Calls", "6+ Calls")))</f>
        <v>0-1 Calls</v>
      </c>
      <c r="X2093" t="str">
        <f>IF(tbl_Customers[[#This Row],[account_length]] &lt;= 50, "0-50", IF(tbl_Customers[[#This Row],[account_length]] &lt;=100, "51-100", IF(tbl_Customers[[#This Row],[account_length]] &lt;= 150, "101-150", "151+")))</f>
        <v>101-150</v>
      </c>
      <c r="Y2093" t="str">
        <f>IF(tbl_Customers[[#This Row],[total_intl_charge]] &lt;= 3, "Low Charges", "High Charges")</f>
        <v>High Charges</v>
      </c>
      <c r="Z2093" t="str">
        <f>IF(tbl_Customers[[#This Row],[total_eve_calls]]&lt;=80,"Low Calls",
IF(tbl_Customers[[#This Row],[total_eve_calls]]&lt;=120,"Medium Calls","High Calls"))</f>
        <v>Medium Calls</v>
      </c>
      <c r="AA2093" t="str">
        <f>IF(tbl_Customers[[#This Row],[total_eve_charge]]&lt;=15,"Low Charges",
IF(tbl_Customers[[#This Row],[total_eve_charge]]&lt;=20,"Medium Charges","High Charges"))</f>
        <v>Medium Charges</v>
      </c>
      <c r="AB20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3" t="str">
        <f>IF(tbl_Customers[[#This Row],[number_vmail_messages]] = 0, "No Usage", IF(tbl_Customers[[#This Row],[number_vmail_messages]] &lt;= 20, "Low Usage", IF(tbl_Customers[[#This Row],[number_vmail_messages]] &lt;= 40, "Medium Usgae", "High Usage")))</f>
        <v>High Usage</v>
      </c>
      <c r="AD2093" t="str">
        <f>IF(tbl_Customers[[#This Row],[total_day_minutes]]&lt;=150,"Low Usage", IF(tbl_Customers[[#This Row],[total_day_minutes]]&lt;=200,"Medium Usage", IF(tbl_Customers[[#This Row],[total_day_minutes]]&lt;=250,"High Usage","Very High Usage")))</f>
        <v>Medium Usage</v>
      </c>
      <c r="AE2093" t="str">
        <f>IF(tbl_Customers[[#This Row],[total_intl_calls]]&lt;=5,"Low Calls", IF(tbl_Customers[[#This Row],[total_intl_calls]]&lt;=10, "Medium Calls", "High Calls"))</f>
        <v>Low Calls</v>
      </c>
      <c r="AF20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93" s="36" t="str">
        <f>IF(tbl_Customers[[#This Row],[Churn_Risk_Score]]&gt;=10,"High Risk", IF(tbl_Customers[[#This Row],[Churn_Risk_Score]]&gt;=5,"Medium Risk","Low Risk"))</f>
        <v>Low Risk</v>
      </c>
    </row>
    <row r="2094" spans="1:33" x14ac:dyDescent="0.35">
      <c r="A2094">
        <v>2093</v>
      </c>
      <c r="B2094" t="s">
        <v>45</v>
      </c>
      <c r="C2094">
        <v>105</v>
      </c>
      <c r="D2094" t="s">
        <v>21</v>
      </c>
      <c r="E2094" t="s">
        <v>22</v>
      </c>
      <c r="F2094" t="s">
        <v>22</v>
      </c>
      <c r="G2094">
        <v>0</v>
      </c>
      <c r="H2094">
        <v>211.1</v>
      </c>
      <c r="I2094">
        <v>99</v>
      </c>
      <c r="J2094">
        <v>35.89</v>
      </c>
      <c r="K2094">
        <v>176.7</v>
      </c>
      <c r="L2094">
        <v>66</v>
      </c>
      <c r="M2094">
        <v>15.02</v>
      </c>
      <c r="N2094">
        <v>221.5</v>
      </c>
      <c r="O2094">
        <v>96</v>
      </c>
      <c r="P2094">
        <v>9.9700000000000006</v>
      </c>
      <c r="Q2094">
        <v>14.7</v>
      </c>
      <c r="R2094">
        <v>7</v>
      </c>
      <c r="S2094">
        <v>3.97</v>
      </c>
      <c r="T2094">
        <v>4</v>
      </c>
      <c r="U2094" t="s">
        <v>22</v>
      </c>
      <c r="V2094">
        <f>IF(tbl_Customers[[#This Row],[churn]] = "yes", 1, 0)</f>
        <v>0</v>
      </c>
      <c r="W2094" t="str">
        <f>IF(tbl_Customers[[#This Row],[number_customer_service_calls]] &lt;= 1, "0-1 Calls", IF(tbl_Customers[[#This Row],[number_customer_service_calls]] &lt;= 3, "2-3 Calls", IF(tbl_Customers[[#This Row],[number_customer_service_calls]] &lt;=5, "4-5 Calls", "6+ Calls")))</f>
        <v>4-5 Calls</v>
      </c>
      <c r="X2094" t="str">
        <f>IF(tbl_Customers[[#This Row],[account_length]] &lt;= 50, "0-50", IF(tbl_Customers[[#This Row],[account_length]] &lt;=100, "51-100", IF(tbl_Customers[[#This Row],[account_length]] &lt;= 150, "101-150", "151+")))</f>
        <v>101-150</v>
      </c>
      <c r="Y2094" t="str">
        <f>IF(tbl_Customers[[#This Row],[total_intl_charge]] &lt;= 3, "Low Charges", "High Charges")</f>
        <v>High Charges</v>
      </c>
      <c r="Z2094" t="str">
        <f>IF(tbl_Customers[[#This Row],[total_eve_calls]]&lt;=80,"Low Calls",
IF(tbl_Customers[[#This Row],[total_eve_calls]]&lt;=120,"Medium Calls","High Calls"))</f>
        <v>Low Calls</v>
      </c>
      <c r="AA2094" t="str">
        <f>IF(tbl_Customers[[#This Row],[total_eve_charge]]&lt;=15,"Low Charges",
IF(tbl_Customers[[#This Row],[total_eve_charge]]&lt;=20,"Medium Charges","High Charges"))</f>
        <v>Medium Charges</v>
      </c>
      <c r="AB20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4" t="str">
        <f>IF(tbl_Customers[[#This Row],[number_vmail_messages]] = 0, "No Usage", IF(tbl_Customers[[#This Row],[number_vmail_messages]] &lt;= 20, "Low Usage", IF(tbl_Customers[[#This Row],[number_vmail_messages]] &lt;= 40, "Medium Usgae", "High Usage")))</f>
        <v>No Usage</v>
      </c>
      <c r="AD2094" t="str">
        <f>IF(tbl_Customers[[#This Row],[total_day_minutes]]&lt;=150,"Low Usage", IF(tbl_Customers[[#This Row],[total_day_minutes]]&lt;=200,"Medium Usage", IF(tbl_Customers[[#This Row],[total_day_minutes]]&lt;=250,"High Usage","Very High Usage")))</f>
        <v>High Usage</v>
      </c>
      <c r="AE2094" t="str">
        <f>IF(tbl_Customers[[#This Row],[total_intl_calls]]&lt;=5,"Low Calls", IF(tbl_Customers[[#This Row],[total_intl_calls]]&lt;=10, "Medium Calls", "High Calls"))</f>
        <v>Medium Calls</v>
      </c>
      <c r="AF20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94" s="36" t="str">
        <f>IF(tbl_Customers[[#This Row],[Churn_Risk_Score]]&gt;=10,"High Risk", IF(tbl_Customers[[#This Row],[Churn_Risk_Score]]&gt;=5,"Medium Risk","Low Risk"))</f>
        <v>Medium Risk</v>
      </c>
    </row>
    <row r="2095" spans="1:33" x14ac:dyDescent="0.35">
      <c r="A2095">
        <v>2094</v>
      </c>
      <c r="B2095" t="s">
        <v>40</v>
      </c>
      <c r="C2095">
        <v>119</v>
      </c>
      <c r="D2095" t="s">
        <v>21</v>
      </c>
      <c r="E2095" t="s">
        <v>22</v>
      </c>
      <c r="F2095" t="s">
        <v>22</v>
      </c>
      <c r="G2095">
        <v>0</v>
      </c>
      <c r="H2095">
        <v>109.2</v>
      </c>
      <c r="I2095">
        <v>96</v>
      </c>
      <c r="J2095">
        <v>18.559999999999999</v>
      </c>
      <c r="K2095">
        <v>153.1</v>
      </c>
      <c r="L2095">
        <v>80</v>
      </c>
      <c r="M2095">
        <v>13.01</v>
      </c>
      <c r="N2095">
        <v>240</v>
      </c>
      <c r="O2095">
        <v>102</v>
      </c>
      <c r="P2095">
        <v>10.8</v>
      </c>
      <c r="Q2095">
        <v>9.8000000000000007</v>
      </c>
      <c r="R2095">
        <v>5</v>
      </c>
      <c r="S2095">
        <v>2.65</v>
      </c>
      <c r="T2095">
        <v>2</v>
      </c>
      <c r="U2095" t="s">
        <v>22</v>
      </c>
      <c r="V2095">
        <f>IF(tbl_Customers[[#This Row],[churn]] = "yes", 1, 0)</f>
        <v>0</v>
      </c>
      <c r="W2095" t="str">
        <f>IF(tbl_Customers[[#This Row],[number_customer_service_calls]] &lt;= 1, "0-1 Calls", IF(tbl_Customers[[#This Row],[number_customer_service_calls]] &lt;= 3, "2-3 Calls", IF(tbl_Customers[[#This Row],[number_customer_service_calls]] &lt;=5, "4-5 Calls", "6+ Calls")))</f>
        <v>2-3 Calls</v>
      </c>
      <c r="X2095" t="str">
        <f>IF(tbl_Customers[[#This Row],[account_length]] &lt;= 50, "0-50", IF(tbl_Customers[[#This Row],[account_length]] &lt;=100, "51-100", IF(tbl_Customers[[#This Row],[account_length]] &lt;= 150, "101-150", "151+")))</f>
        <v>101-150</v>
      </c>
      <c r="Y2095" t="str">
        <f>IF(tbl_Customers[[#This Row],[total_intl_charge]] &lt;= 3, "Low Charges", "High Charges")</f>
        <v>Low Charges</v>
      </c>
      <c r="Z2095" t="str">
        <f>IF(tbl_Customers[[#This Row],[total_eve_calls]]&lt;=80,"Low Calls",
IF(tbl_Customers[[#This Row],[total_eve_calls]]&lt;=120,"Medium Calls","High Calls"))</f>
        <v>Low Calls</v>
      </c>
      <c r="AA2095" t="str">
        <f>IF(tbl_Customers[[#This Row],[total_eve_charge]]&lt;=15,"Low Charges",
IF(tbl_Customers[[#This Row],[total_eve_charge]]&lt;=20,"Medium Charges","High Charges"))</f>
        <v>Low Charges</v>
      </c>
      <c r="AB20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5" t="str">
        <f>IF(tbl_Customers[[#This Row],[number_vmail_messages]] = 0, "No Usage", IF(tbl_Customers[[#This Row],[number_vmail_messages]] &lt;= 20, "Low Usage", IF(tbl_Customers[[#This Row],[number_vmail_messages]] &lt;= 40, "Medium Usgae", "High Usage")))</f>
        <v>No Usage</v>
      </c>
      <c r="AD2095" t="str">
        <f>IF(tbl_Customers[[#This Row],[total_day_minutes]]&lt;=150,"Low Usage", IF(tbl_Customers[[#This Row],[total_day_minutes]]&lt;=200,"Medium Usage", IF(tbl_Customers[[#This Row],[total_day_minutes]]&lt;=250,"High Usage","Very High Usage")))</f>
        <v>Low Usage</v>
      </c>
      <c r="AE2095" t="str">
        <f>IF(tbl_Customers[[#This Row],[total_intl_calls]]&lt;=5,"Low Calls", IF(tbl_Customers[[#This Row],[total_intl_calls]]&lt;=10, "Medium Calls", "High Calls"))</f>
        <v>Low Calls</v>
      </c>
      <c r="AF20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95" s="36" t="str">
        <f>IF(tbl_Customers[[#This Row],[Churn_Risk_Score]]&gt;=10,"High Risk", IF(tbl_Customers[[#This Row],[Churn_Risk_Score]]&gt;=5,"Medium Risk","Low Risk"))</f>
        <v>Low Risk</v>
      </c>
    </row>
    <row r="2096" spans="1:33" x14ac:dyDescent="0.35">
      <c r="A2096">
        <v>2095</v>
      </c>
      <c r="B2096" t="s">
        <v>44</v>
      </c>
      <c r="C2096">
        <v>78</v>
      </c>
      <c r="D2096" t="s">
        <v>25</v>
      </c>
      <c r="E2096" t="s">
        <v>22</v>
      </c>
      <c r="F2096" t="s">
        <v>22</v>
      </c>
      <c r="G2096">
        <v>0</v>
      </c>
      <c r="H2096">
        <v>220</v>
      </c>
      <c r="I2096">
        <v>95</v>
      </c>
      <c r="J2096">
        <v>37.4</v>
      </c>
      <c r="K2096">
        <v>179.9</v>
      </c>
      <c r="L2096">
        <v>121</v>
      </c>
      <c r="M2096">
        <v>15.29</v>
      </c>
      <c r="N2096">
        <v>188.2</v>
      </c>
      <c r="O2096">
        <v>109</v>
      </c>
      <c r="P2096">
        <v>8.4700000000000006</v>
      </c>
      <c r="Q2096">
        <v>11.5</v>
      </c>
      <c r="R2096">
        <v>5</v>
      </c>
      <c r="S2096">
        <v>3.11</v>
      </c>
      <c r="T2096">
        <v>0</v>
      </c>
      <c r="U2096" t="s">
        <v>22</v>
      </c>
      <c r="V2096">
        <f>IF(tbl_Customers[[#This Row],[churn]] = "yes", 1, 0)</f>
        <v>0</v>
      </c>
      <c r="W2096" t="str">
        <f>IF(tbl_Customers[[#This Row],[number_customer_service_calls]] &lt;= 1, "0-1 Calls", IF(tbl_Customers[[#This Row],[number_customer_service_calls]] &lt;= 3, "2-3 Calls", IF(tbl_Customers[[#This Row],[number_customer_service_calls]] &lt;=5, "4-5 Calls", "6+ Calls")))</f>
        <v>0-1 Calls</v>
      </c>
      <c r="X2096" t="str">
        <f>IF(tbl_Customers[[#This Row],[account_length]] &lt;= 50, "0-50", IF(tbl_Customers[[#This Row],[account_length]] &lt;=100, "51-100", IF(tbl_Customers[[#This Row],[account_length]] &lt;= 150, "101-150", "151+")))</f>
        <v>51-100</v>
      </c>
      <c r="Y2096" t="str">
        <f>IF(tbl_Customers[[#This Row],[total_intl_charge]] &lt;= 3, "Low Charges", "High Charges")</f>
        <v>High Charges</v>
      </c>
      <c r="Z2096" t="str">
        <f>IF(tbl_Customers[[#This Row],[total_eve_calls]]&lt;=80,"Low Calls",
IF(tbl_Customers[[#This Row],[total_eve_calls]]&lt;=120,"Medium Calls","High Calls"))</f>
        <v>High Calls</v>
      </c>
      <c r="AA2096" t="str">
        <f>IF(tbl_Customers[[#This Row],[total_eve_charge]]&lt;=15,"Low Charges",
IF(tbl_Customers[[#This Row],[total_eve_charge]]&lt;=20,"Medium Charges","High Charges"))</f>
        <v>Medium Charges</v>
      </c>
      <c r="AB20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6" t="str">
        <f>IF(tbl_Customers[[#This Row],[number_vmail_messages]] = 0, "No Usage", IF(tbl_Customers[[#This Row],[number_vmail_messages]] &lt;= 20, "Low Usage", IF(tbl_Customers[[#This Row],[number_vmail_messages]] &lt;= 40, "Medium Usgae", "High Usage")))</f>
        <v>No Usage</v>
      </c>
      <c r="AD2096" t="str">
        <f>IF(tbl_Customers[[#This Row],[total_day_minutes]]&lt;=150,"Low Usage", IF(tbl_Customers[[#This Row],[total_day_minutes]]&lt;=200,"Medium Usage", IF(tbl_Customers[[#This Row],[total_day_minutes]]&lt;=250,"High Usage","Very High Usage")))</f>
        <v>High Usage</v>
      </c>
      <c r="AE2096" t="str">
        <f>IF(tbl_Customers[[#This Row],[total_intl_calls]]&lt;=5,"Low Calls", IF(tbl_Customers[[#This Row],[total_intl_calls]]&lt;=10, "Medium Calls", "High Calls"))</f>
        <v>Low Calls</v>
      </c>
      <c r="AF20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96" s="36" t="str">
        <f>IF(tbl_Customers[[#This Row],[Churn_Risk_Score]]&gt;=10,"High Risk", IF(tbl_Customers[[#This Row],[Churn_Risk_Score]]&gt;=5,"Medium Risk","Low Risk"))</f>
        <v>Low Risk</v>
      </c>
    </row>
    <row r="2097" spans="1:33" x14ac:dyDescent="0.35">
      <c r="A2097">
        <v>2096</v>
      </c>
      <c r="B2097" t="s">
        <v>69</v>
      </c>
      <c r="C2097">
        <v>92</v>
      </c>
      <c r="D2097" t="s">
        <v>21</v>
      </c>
      <c r="E2097" t="s">
        <v>22</v>
      </c>
      <c r="F2097" t="s">
        <v>22</v>
      </c>
      <c r="G2097">
        <v>0</v>
      </c>
      <c r="H2097">
        <v>181.4</v>
      </c>
      <c r="I2097">
        <v>98</v>
      </c>
      <c r="J2097">
        <v>30.84</v>
      </c>
      <c r="K2097">
        <v>164.5</v>
      </c>
      <c r="L2097">
        <v>98</v>
      </c>
      <c r="M2097">
        <v>13.98</v>
      </c>
      <c r="N2097">
        <v>171</v>
      </c>
      <c r="O2097">
        <v>110</v>
      </c>
      <c r="P2097">
        <v>7.69</v>
      </c>
      <c r="Q2097">
        <v>10.9</v>
      </c>
      <c r="R2097">
        <v>4</v>
      </c>
      <c r="S2097">
        <v>2.94</v>
      </c>
      <c r="T2097">
        <v>2</v>
      </c>
      <c r="U2097" t="s">
        <v>22</v>
      </c>
      <c r="V2097">
        <f>IF(tbl_Customers[[#This Row],[churn]] = "yes", 1, 0)</f>
        <v>0</v>
      </c>
      <c r="W2097" t="str">
        <f>IF(tbl_Customers[[#This Row],[number_customer_service_calls]] &lt;= 1, "0-1 Calls", IF(tbl_Customers[[#This Row],[number_customer_service_calls]] &lt;= 3, "2-3 Calls", IF(tbl_Customers[[#This Row],[number_customer_service_calls]] &lt;=5, "4-5 Calls", "6+ Calls")))</f>
        <v>2-3 Calls</v>
      </c>
      <c r="X2097" t="str">
        <f>IF(tbl_Customers[[#This Row],[account_length]] &lt;= 50, "0-50", IF(tbl_Customers[[#This Row],[account_length]] &lt;=100, "51-100", IF(tbl_Customers[[#This Row],[account_length]] &lt;= 150, "101-150", "151+")))</f>
        <v>51-100</v>
      </c>
      <c r="Y2097" t="str">
        <f>IF(tbl_Customers[[#This Row],[total_intl_charge]] &lt;= 3, "Low Charges", "High Charges")</f>
        <v>Low Charges</v>
      </c>
      <c r="Z2097" t="str">
        <f>IF(tbl_Customers[[#This Row],[total_eve_calls]]&lt;=80,"Low Calls",
IF(tbl_Customers[[#This Row],[total_eve_calls]]&lt;=120,"Medium Calls","High Calls"))</f>
        <v>Medium Calls</v>
      </c>
      <c r="AA2097" t="str">
        <f>IF(tbl_Customers[[#This Row],[total_eve_charge]]&lt;=15,"Low Charges",
IF(tbl_Customers[[#This Row],[total_eve_charge]]&lt;=20,"Medium Charges","High Charges"))</f>
        <v>Low Charges</v>
      </c>
      <c r="AB20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7" t="str">
        <f>IF(tbl_Customers[[#This Row],[number_vmail_messages]] = 0, "No Usage", IF(tbl_Customers[[#This Row],[number_vmail_messages]] &lt;= 20, "Low Usage", IF(tbl_Customers[[#This Row],[number_vmail_messages]] &lt;= 40, "Medium Usgae", "High Usage")))</f>
        <v>No Usage</v>
      </c>
      <c r="AD2097" t="str">
        <f>IF(tbl_Customers[[#This Row],[total_day_minutes]]&lt;=150,"Low Usage", IF(tbl_Customers[[#This Row],[total_day_minutes]]&lt;=200,"Medium Usage", IF(tbl_Customers[[#This Row],[total_day_minutes]]&lt;=250,"High Usage","Very High Usage")))</f>
        <v>Medium Usage</v>
      </c>
      <c r="AE2097" t="str">
        <f>IF(tbl_Customers[[#This Row],[total_intl_calls]]&lt;=5,"Low Calls", IF(tbl_Customers[[#This Row],[total_intl_calls]]&lt;=10, "Medium Calls", "High Calls"))</f>
        <v>Low Calls</v>
      </c>
      <c r="AF20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97" s="36" t="str">
        <f>IF(tbl_Customers[[#This Row],[Churn_Risk_Score]]&gt;=10,"High Risk", IF(tbl_Customers[[#This Row],[Churn_Risk_Score]]&gt;=5,"Medium Risk","Low Risk"))</f>
        <v>Low Risk</v>
      </c>
    </row>
    <row r="2098" spans="1:33" x14ac:dyDescent="0.35">
      <c r="A2098">
        <v>2097</v>
      </c>
      <c r="B2098" t="s">
        <v>44</v>
      </c>
      <c r="C2098">
        <v>146</v>
      </c>
      <c r="D2098" t="s">
        <v>21</v>
      </c>
      <c r="E2098" t="s">
        <v>22</v>
      </c>
      <c r="F2098" t="s">
        <v>23</v>
      </c>
      <c r="G2098">
        <v>11</v>
      </c>
      <c r="H2098">
        <v>180.7</v>
      </c>
      <c r="I2098">
        <v>82</v>
      </c>
      <c r="J2098">
        <v>30.72</v>
      </c>
      <c r="K2098">
        <v>173.7</v>
      </c>
      <c r="L2098">
        <v>90</v>
      </c>
      <c r="M2098">
        <v>14.76</v>
      </c>
      <c r="N2098">
        <v>231.5</v>
      </c>
      <c r="O2098">
        <v>89</v>
      </c>
      <c r="P2098">
        <v>10.42</v>
      </c>
      <c r="Q2098">
        <v>10.1</v>
      </c>
      <c r="R2098">
        <v>4</v>
      </c>
      <c r="S2098">
        <v>2.73</v>
      </c>
      <c r="T2098">
        <v>2</v>
      </c>
      <c r="U2098" t="s">
        <v>22</v>
      </c>
      <c r="V2098">
        <f>IF(tbl_Customers[[#This Row],[churn]] = "yes", 1, 0)</f>
        <v>0</v>
      </c>
      <c r="W2098" t="str">
        <f>IF(tbl_Customers[[#This Row],[number_customer_service_calls]] &lt;= 1, "0-1 Calls", IF(tbl_Customers[[#This Row],[number_customer_service_calls]] &lt;= 3, "2-3 Calls", IF(tbl_Customers[[#This Row],[number_customer_service_calls]] &lt;=5, "4-5 Calls", "6+ Calls")))</f>
        <v>2-3 Calls</v>
      </c>
      <c r="X2098" t="str">
        <f>IF(tbl_Customers[[#This Row],[account_length]] &lt;= 50, "0-50", IF(tbl_Customers[[#This Row],[account_length]] &lt;=100, "51-100", IF(tbl_Customers[[#This Row],[account_length]] &lt;= 150, "101-150", "151+")))</f>
        <v>101-150</v>
      </c>
      <c r="Y2098" t="str">
        <f>IF(tbl_Customers[[#This Row],[total_intl_charge]] &lt;= 3, "Low Charges", "High Charges")</f>
        <v>Low Charges</v>
      </c>
      <c r="Z2098" t="str">
        <f>IF(tbl_Customers[[#This Row],[total_eve_calls]]&lt;=80,"Low Calls",
IF(tbl_Customers[[#This Row],[total_eve_calls]]&lt;=120,"Medium Calls","High Calls"))</f>
        <v>Medium Calls</v>
      </c>
      <c r="AA2098" t="str">
        <f>IF(tbl_Customers[[#This Row],[total_eve_charge]]&lt;=15,"Low Charges",
IF(tbl_Customers[[#This Row],[total_eve_charge]]&lt;=20,"Medium Charges","High Charges"))</f>
        <v>Low Charges</v>
      </c>
      <c r="AB20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8" t="str">
        <f>IF(tbl_Customers[[#This Row],[number_vmail_messages]] = 0, "No Usage", IF(tbl_Customers[[#This Row],[number_vmail_messages]] &lt;= 20, "Low Usage", IF(tbl_Customers[[#This Row],[number_vmail_messages]] &lt;= 40, "Medium Usgae", "High Usage")))</f>
        <v>Low Usage</v>
      </c>
      <c r="AD2098" t="str">
        <f>IF(tbl_Customers[[#This Row],[total_day_minutes]]&lt;=150,"Low Usage", IF(tbl_Customers[[#This Row],[total_day_minutes]]&lt;=200,"Medium Usage", IF(tbl_Customers[[#This Row],[total_day_minutes]]&lt;=250,"High Usage","Very High Usage")))</f>
        <v>Medium Usage</v>
      </c>
      <c r="AE2098" t="str">
        <f>IF(tbl_Customers[[#This Row],[total_intl_calls]]&lt;=5,"Low Calls", IF(tbl_Customers[[#This Row],[total_intl_calls]]&lt;=10, "Medium Calls", "High Calls"))</f>
        <v>Low Calls</v>
      </c>
      <c r="AF20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98" s="36" t="str">
        <f>IF(tbl_Customers[[#This Row],[Churn_Risk_Score]]&gt;=10,"High Risk", IF(tbl_Customers[[#This Row],[Churn_Risk_Score]]&gt;=5,"Medium Risk","Low Risk"))</f>
        <v>Low Risk</v>
      </c>
    </row>
    <row r="2099" spans="1:33" x14ac:dyDescent="0.35">
      <c r="A2099">
        <v>2098</v>
      </c>
      <c r="B2099" t="s">
        <v>52</v>
      </c>
      <c r="C2099">
        <v>125</v>
      </c>
      <c r="D2099" t="s">
        <v>25</v>
      </c>
      <c r="E2099" t="s">
        <v>22</v>
      </c>
      <c r="F2099" t="s">
        <v>23</v>
      </c>
      <c r="G2099">
        <v>32</v>
      </c>
      <c r="H2099">
        <v>96.5</v>
      </c>
      <c r="I2099">
        <v>109</v>
      </c>
      <c r="J2099">
        <v>16.41</v>
      </c>
      <c r="K2099">
        <v>145.80000000000001</v>
      </c>
      <c r="L2099">
        <v>109</v>
      </c>
      <c r="M2099">
        <v>12.39</v>
      </c>
      <c r="N2099">
        <v>174.4</v>
      </c>
      <c r="O2099">
        <v>82</v>
      </c>
      <c r="P2099">
        <v>7.85</v>
      </c>
      <c r="Q2099">
        <v>9.4</v>
      </c>
      <c r="R2099">
        <v>2</v>
      </c>
      <c r="S2099">
        <v>2.54</v>
      </c>
      <c r="T2099">
        <v>1</v>
      </c>
      <c r="U2099" t="s">
        <v>22</v>
      </c>
      <c r="V2099">
        <f>IF(tbl_Customers[[#This Row],[churn]] = "yes", 1, 0)</f>
        <v>0</v>
      </c>
      <c r="W2099" t="str">
        <f>IF(tbl_Customers[[#This Row],[number_customer_service_calls]] &lt;= 1, "0-1 Calls", IF(tbl_Customers[[#This Row],[number_customer_service_calls]] &lt;= 3, "2-3 Calls", IF(tbl_Customers[[#This Row],[number_customer_service_calls]] &lt;=5, "4-5 Calls", "6+ Calls")))</f>
        <v>0-1 Calls</v>
      </c>
      <c r="X2099" t="str">
        <f>IF(tbl_Customers[[#This Row],[account_length]] &lt;= 50, "0-50", IF(tbl_Customers[[#This Row],[account_length]] &lt;=100, "51-100", IF(tbl_Customers[[#This Row],[account_length]] &lt;= 150, "101-150", "151+")))</f>
        <v>101-150</v>
      </c>
      <c r="Y2099" t="str">
        <f>IF(tbl_Customers[[#This Row],[total_intl_charge]] &lt;= 3, "Low Charges", "High Charges")</f>
        <v>Low Charges</v>
      </c>
      <c r="Z2099" t="str">
        <f>IF(tbl_Customers[[#This Row],[total_eve_calls]]&lt;=80,"Low Calls",
IF(tbl_Customers[[#This Row],[total_eve_calls]]&lt;=120,"Medium Calls","High Calls"))</f>
        <v>Medium Calls</v>
      </c>
      <c r="AA2099" t="str">
        <f>IF(tbl_Customers[[#This Row],[total_eve_charge]]&lt;=15,"Low Charges",
IF(tbl_Customers[[#This Row],[total_eve_charge]]&lt;=20,"Medium Charges","High Charges"))</f>
        <v>Low Charges</v>
      </c>
      <c r="AB20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99" t="str">
        <f>IF(tbl_Customers[[#This Row],[number_vmail_messages]] = 0, "No Usage", IF(tbl_Customers[[#This Row],[number_vmail_messages]] &lt;= 20, "Low Usage", IF(tbl_Customers[[#This Row],[number_vmail_messages]] &lt;= 40, "Medium Usgae", "High Usage")))</f>
        <v>Medium Usgae</v>
      </c>
      <c r="AD2099" t="str">
        <f>IF(tbl_Customers[[#This Row],[total_day_minutes]]&lt;=150,"Low Usage", IF(tbl_Customers[[#This Row],[total_day_minutes]]&lt;=200,"Medium Usage", IF(tbl_Customers[[#This Row],[total_day_minutes]]&lt;=250,"High Usage","Very High Usage")))</f>
        <v>Low Usage</v>
      </c>
      <c r="AE2099" t="str">
        <f>IF(tbl_Customers[[#This Row],[total_intl_calls]]&lt;=5,"Low Calls", IF(tbl_Customers[[#This Row],[total_intl_calls]]&lt;=10, "Medium Calls", "High Calls"))</f>
        <v>Low Calls</v>
      </c>
      <c r="AF20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99" s="36" t="str">
        <f>IF(tbl_Customers[[#This Row],[Churn_Risk_Score]]&gt;=10,"High Risk", IF(tbl_Customers[[#This Row],[Churn_Risk_Score]]&gt;=5,"Medium Risk","Low Risk"))</f>
        <v>Low Risk</v>
      </c>
    </row>
    <row r="2100" spans="1:33" x14ac:dyDescent="0.35">
      <c r="A2100">
        <v>2099</v>
      </c>
      <c r="B2100" t="s">
        <v>32</v>
      </c>
      <c r="C2100">
        <v>88</v>
      </c>
      <c r="D2100" t="s">
        <v>21</v>
      </c>
      <c r="E2100" t="s">
        <v>22</v>
      </c>
      <c r="F2100" t="s">
        <v>22</v>
      </c>
      <c r="G2100">
        <v>0</v>
      </c>
      <c r="H2100">
        <v>183.5</v>
      </c>
      <c r="I2100">
        <v>93</v>
      </c>
      <c r="J2100">
        <v>31.2</v>
      </c>
      <c r="K2100">
        <v>170.5</v>
      </c>
      <c r="L2100">
        <v>80</v>
      </c>
      <c r="M2100">
        <v>14.49</v>
      </c>
      <c r="N2100">
        <v>193.8</v>
      </c>
      <c r="O2100">
        <v>88</v>
      </c>
      <c r="P2100">
        <v>8.7200000000000006</v>
      </c>
      <c r="Q2100">
        <v>8.3000000000000007</v>
      </c>
      <c r="R2100">
        <v>5</v>
      </c>
      <c r="S2100">
        <v>2.2400000000000002</v>
      </c>
      <c r="T2100">
        <v>3</v>
      </c>
      <c r="U2100" t="s">
        <v>22</v>
      </c>
      <c r="V2100">
        <f>IF(tbl_Customers[[#This Row],[churn]] = "yes", 1, 0)</f>
        <v>0</v>
      </c>
      <c r="W2100" t="str">
        <f>IF(tbl_Customers[[#This Row],[number_customer_service_calls]] &lt;= 1, "0-1 Calls", IF(tbl_Customers[[#This Row],[number_customer_service_calls]] &lt;= 3, "2-3 Calls", IF(tbl_Customers[[#This Row],[number_customer_service_calls]] &lt;=5, "4-5 Calls", "6+ Calls")))</f>
        <v>2-3 Calls</v>
      </c>
      <c r="X2100" t="str">
        <f>IF(tbl_Customers[[#This Row],[account_length]] &lt;= 50, "0-50", IF(tbl_Customers[[#This Row],[account_length]] &lt;=100, "51-100", IF(tbl_Customers[[#This Row],[account_length]] &lt;= 150, "101-150", "151+")))</f>
        <v>51-100</v>
      </c>
      <c r="Y2100" t="str">
        <f>IF(tbl_Customers[[#This Row],[total_intl_charge]] &lt;= 3, "Low Charges", "High Charges")</f>
        <v>Low Charges</v>
      </c>
      <c r="Z2100" t="str">
        <f>IF(tbl_Customers[[#This Row],[total_eve_calls]]&lt;=80,"Low Calls",
IF(tbl_Customers[[#This Row],[total_eve_calls]]&lt;=120,"Medium Calls","High Calls"))</f>
        <v>Low Calls</v>
      </c>
      <c r="AA2100" t="str">
        <f>IF(tbl_Customers[[#This Row],[total_eve_charge]]&lt;=15,"Low Charges",
IF(tbl_Customers[[#This Row],[total_eve_charge]]&lt;=20,"Medium Charges","High Charges"))</f>
        <v>Low Charges</v>
      </c>
      <c r="AB2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0" t="str">
        <f>IF(tbl_Customers[[#This Row],[number_vmail_messages]] = 0, "No Usage", IF(tbl_Customers[[#This Row],[number_vmail_messages]] &lt;= 20, "Low Usage", IF(tbl_Customers[[#This Row],[number_vmail_messages]] &lt;= 40, "Medium Usgae", "High Usage")))</f>
        <v>No Usage</v>
      </c>
      <c r="AD2100" t="str">
        <f>IF(tbl_Customers[[#This Row],[total_day_minutes]]&lt;=150,"Low Usage", IF(tbl_Customers[[#This Row],[total_day_minutes]]&lt;=200,"Medium Usage", IF(tbl_Customers[[#This Row],[total_day_minutes]]&lt;=250,"High Usage","Very High Usage")))</f>
        <v>Medium Usage</v>
      </c>
      <c r="AE2100" t="str">
        <f>IF(tbl_Customers[[#This Row],[total_intl_calls]]&lt;=5,"Low Calls", IF(tbl_Customers[[#This Row],[total_intl_calls]]&lt;=10, "Medium Calls", "High Calls"))</f>
        <v>Low Calls</v>
      </c>
      <c r="AF21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0" s="36" t="str">
        <f>IF(tbl_Customers[[#This Row],[Churn_Risk_Score]]&gt;=10,"High Risk", IF(tbl_Customers[[#This Row],[Churn_Risk_Score]]&gt;=5,"Medium Risk","Low Risk"))</f>
        <v>Low Risk</v>
      </c>
    </row>
    <row r="2101" spans="1:33" x14ac:dyDescent="0.35">
      <c r="A2101">
        <v>2100</v>
      </c>
      <c r="B2101" t="s">
        <v>49</v>
      </c>
      <c r="C2101">
        <v>83</v>
      </c>
      <c r="D2101" t="s">
        <v>25</v>
      </c>
      <c r="E2101" t="s">
        <v>22</v>
      </c>
      <c r="F2101" t="s">
        <v>23</v>
      </c>
      <c r="G2101">
        <v>38</v>
      </c>
      <c r="H2101">
        <v>107.9</v>
      </c>
      <c r="I2101">
        <v>90</v>
      </c>
      <c r="J2101">
        <v>18.34</v>
      </c>
      <c r="K2101">
        <v>140.4</v>
      </c>
      <c r="L2101">
        <v>94</v>
      </c>
      <c r="M2101">
        <v>11.93</v>
      </c>
      <c r="N2101">
        <v>253.6</v>
      </c>
      <c r="O2101">
        <v>79</v>
      </c>
      <c r="P2101">
        <v>11.41</v>
      </c>
      <c r="Q2101">
        <v>10.5</v>
      </c>
      <c r="R2101">
        <v>2</v>
      </c>
      <c r="S2101">
        <v>2.84</v>
      </c>
      <c r="T2101">
        <v>0</v>
      </c>
      <c r="U2101" t="s">
        <v>22</v>
      </c>
      <c r="V2101">
        <f>IF(tbl_Customers[[#This Row],[churn]] = "yes", 1, 0)</f>
        <v>0</v>
      </c>
      <c r="W2101" t="str">
        <f>IF(tbl_Customers[[#This Row],[number_customer_service_calls]] &lt;= 1, "0-1 Calls", IF(tbl_Customers[[#This Row],[number_customer_service_calls]] &lt;= 3, "2-3 Calls", IF(tbl_Customers[[#This Row],[number_customer_service_calls]] &lt;=5, "4-5 Calls", "6+ Calls")))</f>
        <v>0-1 Calls</v>
      </c>
      <c r="X2101" t="str">
        <f>IF(tbl_Customers[[#This Row],[account_length]] &lt;= 50, "0-50", IF(tbl_Customers[[#This Row],[account_length]] &lt;=100, "51-100", IF(tbl_Customers[[#This Row],[account_length]] &lt;= 150, "101-150", "151+")))</f>
        <v>51-100</v>
      </c>
      <c r="Y2101" t="str">
        <f>IF(tbl_Customers[[#This Row],[total_intl_charge]] &lt;= 3, "Low Charges", "High Charges")</f>
        <v>Low Charges</v>
      </c>
      <c r="Z2101" t="str">
        <f>IF(tbl_Customers[[#This Row],[total_eve_calls]]&lt;=80,"Low Calls",
IF(tbl_Customers[[#This Row],[total_eve_calls]]&lt;=120,"Medium Calls","High Calls"))</f>
        <v>Medium Calls</v>
      </c>
      <c r="AA2101" t="str">
        <f>IF(tbl_Customers[[#This Row],[total_eve_charge]]&lt;=15,"Low Charges",
IF(tbl_Customers[[#This Row],[total_eve_charge]]&lt;=20,"Medium Charges","High Charges"))</f>
        <v>Low Charges</v>
      </c>
      <c r="AB2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1" t="str">
        <f>IF(tbl_Customers[[#This Row],[number_vmail_messages]] = 0, "No Usage", IF(tbl_Customers[[#This Row],[number_vmail_messages]] &lt;= 20, "Low Usage", IF(tbl_Customers[[#This Row],[number_vmail_messages]] &lt;= 40, "Medium Usgae", "High Usage")))</f>
        <v>Medium Usgae</v>
      </c>
      <c r="AD2101" t="str">
        <f>IF(tbl_Customers[[#This Row],[total_day_minutes]]&lt;=150,"Low Usage", IF(tbl_Customers[[#This Row],[total_day_minutes]]&lt;=200,"Medium Usage", IF(tbl_Customers[[#This Row],[total_day_minutes]]&lt;=250,"High Usage","Very High Usage")))</f>
        <v>Low Usage</v>
      </c>
      <c r="AE2101" t="str">
        <f>IF(tbl_Customers[[#This Row],[total_intl_calls]]&lt;=5,"Low Calls", IF(tbl_Customers[[#This Row],[total_intl_calls]]&lt;=10, "Medium Calls", "High Calls"))</f>
        <v>Low Calls</v>
      </c>
      <c r="AF21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01" s="36" t="str">
        <f>IF(tbl_Customers[[#This Row],[Churn_Risk_Score]]&gt;=10,"High Risk", IF(tbl_Customers[[#This Row],[Churn_Risk_Score]]&gt;=5,"Medium Risk","Low Risk"))</f>
        <v>Low Risk</v>
      </c>
    </row>
    <row r="2102" spans="1:33" x14ac:dyDescent="0.35">
      <c r="A2102">
        <v>2101</v>
      </c>
      <c r="B2102" t="s">
        <v>71</v>
      </c>
      <c r="C2102">
        <v>3</v>
      </c>
      <c r="D2102" t="s">
        <v>28</v>
      </c>
      <c r="E2102" t="s">
        <v>23</v>
      </c>
      <c r="F2102" t="s">
        <v>22</v>
      </c>
      <c r="G2102">
        <v>0</v>
      </c>
      <c r="H2102">
        <v>161</v>
      </c>
      <c r="I2102">
        <v>96</v>
      </c>
      <c r="J2102">
        <v>27.37</v>
      </c>
      <c r="K2102">
        <v>244.9</v>
      </c>
      <c r="L2102">
        <v>82</v>
      </c>
      <c r="M2102">
        <v>20.82</v>
      </c>
      <c r="N2102">
        <v>180.8</v>
      </c>
      <c r="O2102">
        <v>103</v>
      </c>
      <c r="P2102">
        <v>8.14</v>
      </c>
      <c r="Q2102">
        <v>7.7</v>
      </c>
      <c r="R2102">
        <v>6</v>
      </c>
      <c r="S2102">
        <v>2.08</v>
      </c>
      <c r="T2102">
        <v>1</v>
      </c>
      <c r="U2102" t="s">
        <v>22</v>
      </c>
      <c r="V2102">
        <f>IF(tbl_Customers[[#This Row],[churn]] = "yes", 1, 0)</f>
        <v>0</v>
      </c>
      <c r="W2102" t="str">
        <f>IF(tbl_Customers[[#This Row],[number_customer_service_calls]] &lt;= 1, "0-1 Calls", IF(tbl_Customers[[#This Row],[number_customer_service_calls]] &lt;= 3, "2-3 Calls", IF(tbl_Customers[[#This Row],[number_customer_service_calls]] &lt;=5, "4-5 Calls", "6+ Calls")))</f>
        <v>0-1 Calls</v>
      </c>
      <c r="X2102" t="str">
        <f>IF(tbl_Customers[[#This Row],[account_length]] &lt;= 50, "0-50", IF(tbl_Customers[[#This Row],[account_length]] &lt;=100, "51-100", IF(tbl_Customers[[#This Row],[account_length]] &lt;= 150, "101-150", "151+")))</f>
        <v>0-50</v>
      </c>
      <c r="Y2102" t="str">
        <f>IF(tbl_Customers[[#This Row],[total_intl_charge]] &lt;= 3, "Low Charges", "High Charges")</f>
        <v>Low Charges</v>
      </c>
      <c r="Z2102" t="str">
        <f>IF(tbl_Customers[[#This Row],[total_eve_calls]]&lt;=80,"Low Calls",
IF(tbl_Customers[[#This Row],[total_eve_calls]]&lt;=120,"Medium Calls","High Calls"))</f>
        <v>Medium Calls</v>
      </c>
      <c r="AA2102" t="str">
        <f>IF(tbl_Customers[[#This Row],[total_eve_charge]]&lt;=15,"Low Charges",
IF(tbl_Customers[[#This Row],[total_eve_charge]]&lt;=20,"Medium Charges","High Charges"))</f>
        <v>High Charges</v>
      </c>
      <c r="AB2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2" t="str">
        <f>IF(tbl_Customers[[#This Row],[number_vmail_messages]] = 0, "No Usage", IF(tbl_Customers[[#This Row],[number_vmail_messages]] &lt;= 20, "Low Usage", IF(tbl_Customers[[#This Row],[number_vmail_messages]] &lt;= 40, "Medium Usgae", "High Usage")))</f>
        <v>No Usage</v>
      </c>
      <c r="AD2102" t="str">
        <f>IF(tbl_Customers[[#This Row],[total_day_minutes]]&lt;=150,"Low Usage", IF(tbl_Customers[[#This Row],[total_day_minutes]]&lt;=200,"Medium Usage", IF(tbl_Customers[[#This Row],[total_day_minutes]]&lt;=250,"High Usage","Very High Usage")))</f>
        <v>Medium Usage</v>
      </c>
      <c r="AE2102" t="str">
        <f>IF(tbl_Customers[[#This Row],[total_intl_calls]]&lt;=5,"Low Calls", IF(tbl_Customers[[#This Row],[total_intl_calls]]&lt;=10, "Medium Calls", "High Calls"))</f>
        <v>Medium Calls</v>
      </c>
      <c r="AF21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02" s="36" t="str">
        <f>IF(tbl_Customers[[#This Row],[Churn_Risk_Score]]&gt;=10,"High Risk", IF(tbl_Customers[[#This Row],[Churn_Risk_Score]]&gt;=5,"Medium Risk","Low Risk"))</f>
        <v>Low Risk</v>
      </c>
    </row>
    <row r="2103" spans="1:33" x14ac:dyDescent="0.35">
      <c r="A2103">
        <v>2102</v>
      </c>
      <c r="B2103" t="s">
        <v>59</v>
      </c>
      <c r="C2103">
        <v>48</v>
      </c>
      <c r="D2103" t="s">
        <v>28</v>
      </c>
      <c r="E2103" t="s">
        <v>22</v>
      </c>
      <c r="F2103" t="s">
        <v>22</v>
      </c>
      <c r="G2103">
        <v>0</v>
      </c>
      <c r="H2103">
        <v>149.19999999999999</v>
      </c>
      <c r="I2103">
        <v>146</v>
      </c>
      <c r="J2103">
        <v>25.36</v>
      </c>
      <c r="K2103">
        <v>161.9</v>
      </c>
      <c r="L2103">
        <v>109</v>
      </c>
      <c r="M2103">
        <v>13.76</v>
      </c>
      <c r="N2103">
        <v>197.9</v>
      </c>
      <c r="O2103">
        <v>109</v>
      </c>
      <c r="P2103">
        <v>8.91</v>
      </c>
      <c r="Q2103">
        <v>8.3000000000000007</v>
      </c>
      <c r="R2103">
        <v>2</v>
      </c>
      <c r="S2103">
        <v>2.2400000000000002</v>
      </c>
      <c r="T2103">
        <v>3</v>
      </c>
      <c r="U2103" t="s">
        <v>22</v>
      </c>
      <c r="V2103">
        <f>IF(tbl_Customers[[#This Row],[churn]] = "yes", 1, 0)</f>
        <v>0</v>
      </c>
      <c r="W2103" t="str">
        <f>IF(tbl_Customers[[#This Row],[number_customer_service_calls]] &lt;= 1, "0-1 Calls", IF(tbl_Customers[[#This Row],[number_customer_service_calls]] &lt;= 3, "2-3 Calls", IF(tbl_Customers[[#This Row],[number_customer_service_calls]] &lt;=5, "4-5 Calls", "6+ Calls")))</f>
        <v>2-3 Calls</v>
      </c>
      <c r="X2103" t="str">
        <f>IF(tbl_Customers[[#This Row],[account_length]] &lt;= 50, "0-50", IF(tbl_Customers[[#This Row],[account_length]] &lt;=100, "51-100", IF(tbl_Customers[[#This Row],[account_length]] &lt;= 150, "101-150", "151+")))</f>
        <v>0-50</v>
      </c>
      <c r="Y2103" t="str">
        <f>IF(tbl_Customers[[#This Row],[total_intl_charge]] &lt;= 3, "Low Charges", "High Charges")</f>
        <v>Low Charges</v>
      </c>
      <c r="Z2103" t="str">
        <f>IF(tbl_Customers[[#This Row],[total_eve_calls]]&lt;=80,"Low Calls",
IF(tbl_Customers[[#This Row],[total_eve_calls]]&lt;=120,"Medium Calls","High Calls"))</f>
        <v>Medium Calls</v>
      </c>
      <c r="AA2103" t="str">
        <f>IF(tbl_Customers[[#This Row],[total_eve_charge]]&lt;=15,"Low Charges",
IF(tbl_Customers[[#This Row],[total_eve_charge]]&lt;=20,"Medium Charges","High Charges"))</f>
        <v>Low Charges</v>
      </c>
      <c r="AB2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03" t="str">
        <f>IF(tbl_Customers[[#This Row],[number_vmail_messages]] = 0, "No Usage", IF(tbl_Customers[[#This Row],[number_vmail_messages]] &lt;= 20, "Low Usage", IF(tbl_Customers[[#This Row],[number_vmail_messages]] &lt;= 40, "Medium Usgae", "High Usage")))</f>
        <v>No Usage</v>
      </c>
      <c r="AD2103" t="str">
        <f>IF(tbl_Customers[[#This Row],[total_day_minutes]]&lt;=150,"Low Usage", IF(tbl_Customers[[#This Row],[total_day_minutes]]&lt;=200,"Medium Usage", IF(tbl_Customers[[#This Row],[total_day_minutes]]&lt;=250,"High Usage","Very High Usage")))</f>
        <v>Low Usage</v>
      </c>
      <c r="AE2103" t="str">
        <f>IF(tbl_Customers[[#This Row],[total_intl_calls]]&lt;=5,"Low Calls", IF(tbl_Customers[[#This Row],[total_intl_calls]]&lt;=10, "Medium Calls", "High Calls"))</f>
        <v>Low Calls</v>
      </c>
      <c r="AF21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3" s="36" t="str">
        <f>IF(tbl_Customers[[#This Row],[Churn_Risk_Score]]&gt;=10,"High Risk", IF(tbl_Customers[[#This Row],[Churn_Risk_Score]]&gt;=5,"Medium Risk","Low Risk"))</f>
        <v>Low Risk</v>
      </c>
    </row>
    <row r="2104" spans="1:33" x14ac:dyDescent="0.35">
      <c r="A2104">
        <v>2103</v>
      </c>
      <c r="B2104" t="s">
        <v>67</v>
      </c>
      <c r="C2104">
        <v>189</v>
      </c>
      <c r="D2104" t="s">
        <v>21</v>
      </c>
      <c r="E2104" t="s">
        <v>22</v>
      </c>
      <c r="F2104" t="s">
        <v>22</v>
      </c>
      <c r="G2104">
        <v>0</v>
      </c>
      <c r="H2104">
        <v>227.8</v>
      </c>
      <c r="I2104">
        <v>124</v>
      </c>
      <c r="J2104">
        <v>38.729999999999997</v>
      </c>
      <c r="K2104">
        <v>169.5</v>
      </c>
      <c r="L2104">
        <v>112</v>
      </c>
      <c r="M2104">
        <v>14.41</v>
      </c>
      <c r="N2104">
        <v>201.1</v>
      </c>
      <c r="O2104">
        <v>91</v>
      </c>
      <c r="P2104">
        <v>9.0500000000000007</v>
      </c>
      <c r="Q2104">
        <v>5.6</v>
      </c>
      <c r="R2104">
        <v>4</v>
      </c>
      <c r="S2104">
        <v>1.51</v>
      </c>
      <c r="T2104">
        <v>3</v>
      </c>
      <c r="U2104" t="s">
        <v>22</v>
      </c>
      <c r="V2104">
        <f>IF(tbl_Customers[[#This Row],[churn]] = "yes", 1, 0)</f>
        <v>0</v>
      </c>
      <c r="W2104" t="str">
        <f>IF(tbl_Customers[[#This Row],[number_customer_service_calls]] &lt;= 1, "0-1 Calls", IF(tbl_Customers[[#This Row],[number_customer_service_calls]] &lt;= 3, "2-3 Calls", IF(tbl_Customers[[#This Row],[number_customer_service_calls]] &lt;=5, "4-5 Calls", "6+ Calls")))</f>
        <v>2-3 Calls</v>
      </c>
      <c r="X2104" t="str">
        <f>IF(tbl_Customers[[#This Row],[account_length]] &lt;= 50, "0-50", IF(tbl_Customers[[#This Row],[account_length]] &lt;=100, "51-100", IF(tbl_Customers[[#This Row],[account_length]] &lt;= 150, "101-150", "151+")))</f>
        <v>151+</v>
      </c>
      <c r="Y2104" t="str">
        <f>IF(tbl_Customers[[#This Row],[total_intl_charge]] &lt;= 3, "Low Charges", "High Charges")</f>
        <v>Low Charges</v>
      </c>
      <c r="Z2104" t="str">
        <f>IF(tbl_Customers[[#This Row],[total_eve_calls]]&lt;=80,"Low Calls",
IF(tbl_Customers[[#This Row],[total_eve_calls]]&lt;=120,"Medium Calls","High Calls"))</f>
        <v>Medium Calls</v>
      </c>
      <c r="AA2104" t="str">
        <f>IF(tbl_Customers[[#This Row],[total_eve_charge]]&lt;=15,"Low Charges",
IF(tbl_Customers[[#This Row],[total_eve_charge]]&lt;=20,"Medium Charges","High Charges"))</f>
        <v>Low Charges</v>
      </c>
      <c r="AB2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4" t="str">
        <f>IF(tbl_Customers[[#This Row],[number_vmail_messages]] = 0, "No Usage", IF(tbl_Customers[[#This Row],[number_vmail_messages]] &lt;= 20, "Low Usage", IF(tbl_Customers[[#This Row],[number_vmail_messages]] &lt;= 40, "Medium Usgae", "High Usage")))</f>
        <v>No Usage</v>
      </c>
      <c r="AD2104" t="str">
        <f>IF(tbl_Customers[[#This Row],[total_day_minutes]]&lt;=150,"Low Usage", IF(tbl_Customers[[#This Row],[total_day_minutes]]&lt;=200,"Medium Usage", IF(tbl_Customers[[#This Row],[total_day_minutes]]&lt;=250,"High Usage","Very High Usage")))</f>
        <v>High Usage</v>
      </c>
      <c r="AE2104" t="str">
        <f>IF(tbl_Customers[[#This Row],[total_intl_calls]]&lt;=5,"Low Calls", IF(tbl_Customers[[#This Row],[total_intl_calls]]&lt;=10, "Medium Calls", "High Calls"))</f>
        <v>Low Calls</v>
      </c>
      <c r="AF21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4" s="36" t="str">
        <f>IF(tbl_Customers[[#This Row],[Churn_Risk_Score]]&gt;=10,"High Risk", IF(tbl_Customers[[#This Row],[Churn_Risk_Score]]&gt;=5,"Medium Risk","Low Risk"))</f>
        <v>Low Risk</v>
      </c>
    </row>
    <row r="2105" spans="1:33" x14ac:dyDescent="0.35">
      <c r="A2105">
        <v>2104</v>
      </c>
      <c r="B2105" t="s">
        <v>32</v>
      </c>
      <c r="C2105">
        <v>129</v>
      </c>
      <c r="D2105" t="s">
        <v>21</v>
      </c>
      <c r="E2105" t="s">
        <v>22</v>
      </c>
      <c r="F2105" t="s">
        <v>22</v>
      </c>
      <c r="G2105">
        <v>0</v>
      </c>
      <c r="H2105">
        <v>137.80000000000001</v>
      </c>
      <c r="I2105">
        <v>120</v>
      </c>
      <c r="J2105">
        <v>23.43</v>
      </c>
      <c r="K2105">
        <v>225.8</v>
      </c>
      <c r="L2105">
        <v>110</v>
      </c>
      <c r="M2105">
        <v>19.190000000000001</v>
      </c>
      <c r="N2105">
        <v>145.19999999999999</v>
      </c>
      <c r="O2105">
        <v>95</v>
      </c>
      <c r="P2105">
        <v>6.53</v>
      </c>
      <c r="Q2105">
        <v>10.199999999999999</v>
      </c>
      <c r="R2105">
        <v>6</v>
      </c>
      <c r="S2105">
        <v>2.75</v>
      </c>
      <c r="T2105">
        <v>1</v>
      </c>
      <c r="U2105" t="s">
        <v>23</v>
      </c>
      <c r="V2105">
        <f>IF(tbl_Customers[[#This Row],[churn]] = "yes", 1, 0)</f>
        <v>1</v>
      </c>
      <c r="W2105" t="str">
        <f>IF(tbl_Customers[[#This Row],[number_customer_service_calls]] &lt;= 1, "0-1 Calls", IF(tbl_Customers[[#This Row],[number_customer_service_calls]] &lt;= 3, "2-3 Calls", IF(tbl_Customers[[#This Row],[number_customer_service_calls]] &lt;=5, "4-5 Calls", "6+ Calls")))</f>
        <v>0-1 Calls</v>
      </c>
      <c r="X2105" t="str">
        <f>IF(tbl_Customers[[#This Row],[account_length]] &lt;= 50, "0-50", IF(tbl_Customers[[#This Row],[account_length]] &lt;=100, "51-100", IF(tbl_Customers[[#This Row],[account_length]] &lt;= 150, "101-150", "151+")))</f>
        <v>101-150</v>
      </c>
      <c r="Y2105" t="str">
        <f>IF(tbl_Customers[[#This Row],[total_intl_charge]] &lt;= 3, "Low Charges", "High Charges")</f>
        <v>Low Charges</v>
      </c>
      <c r="Z2105" t="str">
        <f>IF(tbl_Customers[[#This Row],[total_eve_calls]]&lt;=80,"Low Calls",
IF(tbl_Customers[[#This Row],[total_eve_calls]]&lt;=120,"Medium Calls","High Calls"))</f>
        <v>Medium Calls</v>
      </c>
      <c r="AA2105" t="str">
        <f>IF(tbl_Customers[[#This Row],[total_eve_charge]]&lt;=15,"Low Charges",
IF(tbl_Customers[[#This Row],[total_eve_charge]]&lt;=20,"Medium Charges","High Charges"))</f>
        <v>Medium Charges</v>
      </c>
      <c r="AB2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5" t="str">
        <f>IF(tbl_Customers[[#This Row],[number_vmail_messages]] = 0, "No Usage", IF(tbl_Customers[[#This Row],[number_vmail_messages]] &lt;= 20, "Low Usage", IF(tbl_Customers[[#This Row],[number_vmail_messages]] &lt;= 40, "Medium Usgae", "High Usage")))</f>
        <v>No Usage</v>
      </c>
      <c r="AD2105" t="str">
        <f>IF(tbl_Customers[[#This Row],[total_day_minutes]]&lt;=150,"Low Usage", IF(tbl_Customers[[#This Row],[total_day_minutes]]&lt;=200,"Medium Usage", IF(tbl_Customers[[#This Row],[total_day_minutes]]&lt;=250,"High Usage","Very High Usage")))</f>
        <v>Low Usage</v>
      </c>
      <c r="AE2105" t="str">
        <f>IF(tbl_Customers[[#This Row],[total_intl_calls]]&lt;=5,"Low Calls", IF(tbl_Customers[[#This Row],[total_intl_calls]]&lt;=10, "Medium Calls", "High Calls"))</f>
        <v>Medium Calls</v>
      </c>
      <c r="AF21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5" s="36" t="str">
        <f>IF(tbl_Customers[[#This Row],[Churn_Risk_Score]]&gt;=10,"High Risk", IF(tbl_Customers[[#This Row],[Churn_Risk_Score]]&gt;=5,"Medium Risk","Low Risk"))</f>
        <v>Low Risk</v>
      </c>
    </row>
    <row r="2106" spans="1:33" x14ac:dyDescent="0.35">
      <c r="A2106">
        <v>2105</v>
      </c>
      <c r="B2106" t="s">
        <v>41</v>
      </c>
      <c r="C2106">
        <v>66</v>
      </c>
      <c r="D2106" t="s">
        <v>25</v>
      </c>
      <c r="E2106" t="s">
        <v>22</v>
      </c>
      <c r="F2106" t="s">
        <v>23</v>
      </c>
      <c r="G2106">
        <v>40</v>
      </c>
      <c r="H2106">
        <v>141.69999999999999</v>
      </c>
      <c r="I2106">
        <v>87</v>
      </c>
      <c r="J2106">
        <v>24.09</v>
      </c>
      <c r="K2106">
        <v>268.3</v>
      </c>
      <c r="L2106">
        <v>89</v>
      </c>
      <c r="M2106">
        <v>22.81</v>
      </c>
      <c r="N2106">
        <v>241.3</v>
      </c>
      <c r="O2106">
        <v>68</v>
      </c>
      <c r="P2106">
        <v>10.86</v>
      </c>
      <c r="Q2106">
        <v>8.5</v>
      </c>
      <c r="R2106">
        <v>7</v>
      </c>
      <c r="S2106">
        <v>2.2999999999999998</v>
      </c>
      <c r="T2106">
        <v>0</v>
      </c>
      <c r="U2106" t="s">
        <v>22</v>
      </c>
      <c r="V2106">
        <f>IF(tbl_Customers[[#This Row],[churn]] = "yes", 1, 0)</f>
        <v>0</v>
      </c>
      <c r="W2106" t="str">
        <f>IF(tbl_Customers[[#This Row],[number_customer_service_calls]] &lt;= 1, "0-1 Calls", IF(tbl_Customers[[#This Row],[number_customer_service_calls]] &lt;= 3, "2-3 Calls", IF(tbl_Customers[[#This Row],[number_customer_service_calls]] &lt;=5, "4-5 Calls", "6+ Calls")))</f>
        <v>0-1 Calls</v>
      </c>
      <c r="X2106" t="str">
        <f>IF(tbl_Customers[[#This Row],[account_length]] &lt;= 50, "0-50", IF(tbl_Customers[[#This Row],[account_length]] &lt;=100, "51-100", IF(tbl_Customers[[#This Row],[account_length]] &lt;= 150, "101-150", "151+")))</f>
        <v>51-100</v>
      </c>
      <c r="Y2106" t="str">
        <f>IF(tbl_Customers[[#This Row],[total_intl_charge]] &lt;= 3, "Low Charges", "High Charges")</f>
        <v>Low Charges</v>
      </c>
      <c r="Z2106" t="str">
        <f>IF(tbl_Customers[[#This Row],[total_eve_calls]]&lt;=80,"Low Calls",
IF(tbl_Customers[[#This Row],[total_eve_calls]]&lt;=120,"Medium Calls","High Calls"))</f>
        <v>Medium Calls</v>
      </c>
      <c r="AA2106" t="str">
        <f>IF(tbl_Customers[[#This Row],[total_eve_charge]]&lt;=15,"Low Charges",
IF(tbl_Customers[[#This Row],[total_eve_charge]]&lt;=20,"Medium Charges","High Charges"))</f>
        <v>High Charges</v>
      </c>
      <c r="AB2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6" t="str">
        <f>IF(tbl_Customers[[#This Row],[number_vmail_messages]] = 0, "No Usage", IF(tbl_Customers[[#This Row],[number_vmail_messages]] &lt;= 20, "Low Usage", IF(tbl_Customers[[#This Row],[number_vmail_messages]] &lt;= 40, "Medium Usgae", "High Usage")))</f>
        <v>Medium Usgae</v>
      </c>
      <c r="AD2106" t="str">
        <f>IF(tbl_Customers[[#This Row],[total_day_minutes]]&lt;=150,"Low Usage", IF(tbl_Customers[[#This Row],[total_day_minutes]]&lt;=200,"Medium Usage", IF(tbl_Customers[[#This Row],[total_day_minutes]]&lt;=250,"High Usage","Very High Usage")))</f>
        <v>Low Usage</v>
      </c>
      <c r="AE2106" t="str">
        <f>IF(tbl_Customers[[#This Row],[total_intl_calls]]&lt;=5,"Low Calls", IF(tbl_Customers[[#This Row],[total_intl_calls]]&lt;=10, "Medium Calls", "High Calls"))</f>
        <v>Medium Calls</v>
      </c>
      <c r="AF21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06" s="36" t="str">
        <f>IF(tbl_Customers[[#This Row],[Churn_Risk_Score]]&gt;=10,"High Risk", IF(tbl_Customers[[#This Row],[Churn_Risk_Score]]&gt;=5,"Medium Risk","Low Risk"))</f>
        <v>Low Risk</v>
      </c>
    </row>
    <row r="2107" spans="1:33" x14ac:dyDescent="0.35">
      <c r="A2107">
        <v>2106</v>
      </c>
      <c r="B2107" t="s">
        <v>39</v>
      </c>
      <c r="C2107">
        <v>80</v>
      </c>
      <c r="D2107" t="s">
        <v>28</v>
      </c>
      <c r="E2107" t="s">
        <v>22</v>
      </c>
      <c r="F2107" t="s">
        <v>23</v>
      </c>
      <c r="G2107">
        <v>22</v>
      </c>
      <c r="H2107">
        <v>196.4</v>
      </c>
      <c r="I2107">
        <v>115</v>
      </c>
      <c r="J2107">
        <v>33.39</v>
      </c>
      <c r="K2107">
        <v>150.30000000000001</v>
      </c>
      <c r="L2107">
        <v>109</v>
      </c>
      <c r="M2107">
        <v>12.78</v>
      </c>
      <c r="N2107">
        <v>176.2</v>
      </c>
      <c r="O2107">
        <v>75</v>
      </c>
      <c r="P2107">
        <v>7.93</v>
      </c>
      <c r="Q2107">
        <v>9.3000000000000007</v>
      </c>
      <c r="R2107">
        <v>1</v>
      </c>
      <c r="S2107">
        <v>2.5099999999999998</v>
      </c>
      <c r="T2107">
        <v>0</v>
      </c>
      <c r="U2107" t="s">
        <v>22</v>
      </c>
      <c r="V2107">
        <f>IF(tbl_Customers[[#This Row],[churn]] = "yes", 1, 0)</f>
        <v>0</v>
      </c>
      <c r="W2107" t="str">
        <f>IF(tbl_Customers[[#This Row],[number_customer_service_calls]] &lt;= 1, "0-1 Calls", IF(tbl_Customers[[#This Row],[number_customer_service_calls]] &lt;= 3, "2-3 Calls", IF(tbl_Customers[[#This Row],[number_customer_service_calls]] &lt;=5, "4-5 Calls", "6+ Calls")))</f>
        <v>0-1 Calls</v>
      </c>
      <c r="X2107" t="str">
        <f>IF(tbl_Customers[[#This Row],[account_length]] &lt;= 50, "0-50", IF(tbl_Customers[[#This Row],[account_length]] &lt;=100, "51-100", IF(tbl_Customers[[#This Row],[account_length]] &lt;= 150, "101-150", "151+")))</f>
        <v>51-100</v>
      </c>
      <c r="Y2107" t="str">
        <f>IF(tbl_Customers[[#This Row],[total_intl_charge]] &lt;= 3, "Low Charges", "High Charges")</f>
        <v>Low Charges</v>
      </c>
      <c r="Z2107" t="str">
        <f>IF(tbl_Customers[[#This Row],[total_eve_calls]]&lt;=80,"Low Calls",
IF(tbl_Customers[[#This Row],[total_eve_calls]]&lt;=120,"Medium Calls","High Calls"))</f>
        <v>Medium Calls</v>
      </c>
      <c r="AA2107" t="str">
        <f>IF(tbl_Customers[[#This Row],[total_eve_charge]]&lt;=15,"Low Charges",
IF(tbl_Customers[[#This Row],[total_eve_charge]]&lt;=20,"Medium Charges","High Charges"))</f>
        <v>Low Charges</v>
      </c>
      <c r="AB2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7" t="str">
        <f>IF(tbl_Customers[[#This Row],[number_vmail_messages]] = 0, "No Usage", IF(tbl_Customers[[#This Row],[number_vmail_messages]] &lt;= 20, "Low Usage", IF(tbl_Customers[[#This Row],[number_vmail_messages]] &lt;= 40, "Medium Usgae", "High Usage")))</f>
        <v>Medium Usgae</v>
      </c>
      <c r="AD2107" t="str">
        <f>IF(tbl_Customers[[#This Row],[total_day_minutes]]&lt;=150,"Low Usage", IF(tbl_Customers[[#This Row],[total_day_minutes]]&lt;=200,"Medium Usage", IF(tbl_Customers[[#This Row],[total_day_minutes]]&lt;=250,"High Usage","Very High Usage")))</f>
        <v>Medium Usage</v>
      </c>
      <c r="AE2107" t="str">
        <f>IF(tbl_Customers[[#This Row],[total_intl_calls]]&lt;=5,"Low Calls", IF(tbl_Customers[[#This Row],[total_intl_calls]]&lt;=10, "Medium Calls", "High Calls"))</f>
        <v>Low Calls</v>
      </c>
      <c r="AF21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07" s="36" t="str">
        <f>IF(tbl_Customers[[#This Row],[Churn_Risk_Score]]&gt;=10,"High Risk", IF(tbl_Customers[[#This Row],[Churn_Risk_Score]]&gt;=5,"Medium Risk","Low Risk"))</f>
        <v>Low Risk</v>
      </c>
    </row>
    <row r="2108" spans="1:33" x14ac:dyDescent="0.35">
      <c r="A2108">
        <v>2107</v>
      </c>
      <c r="B2108" t="s">
        <v>31</v>
      </c>
      <c r="C2108">
        <v>84</v>
      </c>
      <c r="D2108" t="s">
        <v>25</v>
      </c>
      <c r="E2108" t="s">
        <v>22</v>
      </c>
      <c r="F2108" t="s">
        <v>22</v>
      </c>
      <c r="G2108">
        <v>0</v>
      </c>
      <c r="H2108">
        <v>146.80000000000001</v>
      </c>
      <c r="I2108">
        <v>133</v>
      </c>
      <c r="J2108">
        <v>24.96</v>
      </c>
      <c r="K2108">
        <v>171.7</v>
      </c>
      <c r="L2108">
        <v>73</v>
      </c>
      <c r="M2108">
        <v>14.59</v>
      </c>
      <c r="N2108">
        <v>234.5</v>
      </c>
      <c r="O2108">
        <v>69</v>
      </c>
      <c r="P2108">
        <v>10.55</v>
      </c>
      <c r="Q2108">
        <v>9.9</v>
      </c>
      <c r="R2108">
        <v>3</v>
      </c>
      <c r="S2108">
        <v>2.67</v>
      </c>
      <c r="T2108">
        <v>1</v>
      </c>
      <c r="U2108" t="s">
        <v>22</v>
      </c>
      <c r="V2108">
        <f>IF(tbl_Customers[[#This Row],[churn]] = "yes", 1, 0)</f>
        <v>0</v>
      </c>
      <c r="W2108" t="str">
        <f>IF(tbl_Customers[[#This Row],[number_customer_service_calls]] &lt;= 1, "0-1 Calls", IF(tbl_Customers[[#This Row],[number_customer_service_calls]] &lt;= 3, "2-3 Calls", IF(tbl_Customers[[#This Row],[number_customer_service_calls]] &lt;=5, "4-5 Calls", "6+ Calls")))</f>
        <v>0-1 Calls</v>
      </c>
      <c r="X2108" t="str">
        <f>IF(tbl_Customers[[#This Row],[account_length]] &lt;= 50, "0-50", IF(tbl_Customers[[#This Row],[account_length]] &lt;=100, "51-100", IF(tbl_Customers[[#This Row],[account_length]] &lt;= 150, "101-150", "151+")))</f>
        <v>51-100</v>
      </c>
      <c r="Y2108" t="str">
        <f>IF(tbl_Customers[[#This Row],[total_intl_charge]] &lt;= 3, "Low Charges", "High Charges")</f>
        <v>Low Charges</v>
      </c>
      <c r="Z2108" t="str">
        <f>IF(tbl_Customers[[#This Row],[total_eve_calls]]&lt;=80,"Low Calls",
IF(tbl_Customers[[#This Row],[total_eve_calls]]&lt;=120,"Medium Calls","High Calls"))</f>
        <v>Low Calls</v>
      </c>
      <c r="AA2108" t="str">
        <f>IF(tbl_Customers[[#This Row],[total_eve_charge]]&lt;=15,"Low Charges",
IF(tbl_Customers[[#This Row],[total_eve_charge]]&lt;=20,"Medium Charges","High Charges"))</f>
        <v>Low Charges</v>
      </c>
      <c r="AB2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8" t="str">
        <f>IF(tbl_Customers[[#This Row],[number_vmail_messages]] = 0, "No Usage", IF(tbl_Customers[[#This Row],[number_vmail_messages]] &lt;= 20, "Low Usage", IF(tbl_Customers[[#This Row],[number_vmail_messages]] &lt;= 40, "Medium Usgae", "High Usage")))</f>
        <v>No Usage</v>
      </c>
      <c r="AD2108" t="str">
        <f>IF(tbl_Customers[[#This Row],[total_day_minutes]]&lt;=150,"Low Usage", IF(tbl_Customers[[#This Row],[total_day_minutes]]&lt;=200,"Medium Usage", IF(tbl_Customers[[#This Row],[total_day_minutes]]&lt;=250,"High Usage","Very High Usage")))</f>
        <v>Low Usage</v>
      </c>
      <c r="AE2108" t="str">
        <f>IF(tbl_Customers[[#This Row],[total_intl_calls]]&lt;=5,"Low Calls", IF(tbl_Customers[[#This Row],[total_intl_calls]]&lt;=10, "Medium Calls", "High Calls"))</f>
        <v>Low Calls</v>
      </c>
      <c r="AF21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8" s="36" t="str">
        <f>IF(tbl_Customers[[#This Row],[Churn_Risk_Score]]&gt;=10,"High Risk", IF(tbl_Customers[[#This Row],[Churn_Risk_Score]]&gt;=5,"Medium Risk","Low Risk"))</f>
        <v>Low Risk</v>
      </c>
    </row>
    <row r="2109" spans="1:33" x14ac:dyDescent="0.35">
      <c r="A2109">
        <v>2108</v>
      </c>
      <c r="B2109" t="s">
        <v>27</v>
      </c>
      <c r="C2109">
        <v>96</v>
      </c>
      <c r="D2109" t="s">
        <v>21</v>
      </c>
      <c r="E2109" t="s">
        <v>22</v>
      </c>
      <c r="F2109" t="s">
        <v>22</v>
      </c>
      <c r="G2109">
        <v>0</v>
      </c>
      <c r="H2109">
        <v>173.9</v>
      </c>
      <c r="I2109">
        <v>111</v>
      </c>
      <c r="J2109">
        <v>29.56</v>
      </c>
      <c r="K2109">
        <v>287.39999999999998</v>
      </c>
      <c r="L2109">
        <v>105</v>
      </c>
      <c r="M2109">
        <v>24.43</v>
      </c>
      <c r="N2109">
        <v>204.8</v>
      </c>
      <c r="O2109">
        <v>91</v>
      </c>
      <c r="P2109">
        <v>9.2200000000000006</v>
      </c>
      <c r="Q2109">
        <v>9.1</v>
      </c>
      <c r="R2109">
        <v>7</v>
      </c>
      <c r="S2109">
        <v>2.46</v>
      </c>
      <c r="T2109">
        <v>1</v>
      </c>
      <c r="U2109" t="s">
        <v>22</v>
      </c>
      <c r="V2109">
        <f>IF(tbl_Customers[[#This Row],[churn]] = "yes", 1, 0)</f>
        <v>0</v>
      </c>
      <c r="W2109" t="str">
        <f>IF(tbl_Customers[[#This Row],[number_customer_service_calls]] &lt;= 1, "0-1 Calls", IF(tbl_Customers[[#This Row],[number_customer_service_calls]] &lt;= 3, "2-3 Calls", IF(tbl_Customers[[#This Row],[number_customer_service_calls]] &lt;=5, "4-5 Calls", "6+ Calls")))</f>
        <v>0-1 Calls</v>
      </c>
      <c r="X2109" t="str">
        <f>IF(tbl_Customers[[#This Row],[account_length]] &lt;= 50, "0-50", IF(tbl_Customers[[#This Row],[account_length]] &lt;=100, "51-100", IF(tbl_Customers[[#This Row],[account_length]] &lt;= 150, "101-150", "151+")))</f>
        <v>51-100</v>
      </c>
      <c r="Y2109" t="str">
        <f>IF(tbl_Customers[[#This Row],[total_intl_charge]] &lt;= 3, "Low Charges", "High Charges")</f>
        <v>Low Charges</v>
      </c>
      <c r="Z2109" t="str">
        <f>IF(tbl_Customers[[#This Row],[total_eve_calls]]&lt;=80,"Low Calls",
IF(tbl_Customers[[#This Row],[total_eve_calls]]&lt;=120,"Medium Calls","High Calls"))</f>
        <v>Medium Calls</v>
      </c>
      <c r="AA2109" t="str">
        <f>IF(tbl_Customers[[#This Row],[total_eve_charge]]&lt;=15,"Low Charges",
IF(tbl_Customers[[#This Row],[total_eve_charge]]&lt;=20,"Medium Charges","High Charges"))</f>
        <v>High Charges</v>
      </c>
      <c r="AB2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9" t="str">
        <f>IF(tbl_Customers[[#This Row],[number_vmail_messages]] = 0, "No Usage", IF(tbl_Customers[[#This Row],[number_vmail_messages]] &lt;= 20, "Low Usage", IF(tbl_Customers[[#This Row],[number_vmail_messages]] &lt;= 40, "Medium Usgae", "High Usage")))</f>
        <v>No Usage</v>
      </c>
      <c r="AD2109" t="str">
        <f>IF(tbl_Customers[[#This Row],[total_day_minutes]]&lt;=150,"Low Usage", IF(tbl_Customers[[#This Row],[total_day_minutes]]&lt;=200,"Medium Usage", IF(tbl_Customers[[#This Row],[total_day_minutes]]&lt;=250,"High Usage","Very High Usage")))</f>
        <v>Medium Usage</v>
      </c>
      <c r="AE2109" t="str">
        <f>IF(tbl_Customers[[#This Row],[total_intl_calls]]&lt;=5,"Low Calls", IF(tbl_Customers[[#This Row],[total_intl_calls]]&lt;=10, "Medium Calls", "High Calls"))</f>
        <v>Medium Calls</v>
      </c>
      <c r="AF21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9" s="36" t="str">
        <f>IF(tbl_Customers[[#This Row],[Churn_Risk_Score]]&gt;=10,"High Risk", IF(tbl_Customers[[#This Row],[Churn_Risk_Score]]&gt;=5,"Medium Risk","Low Risk"))</f>
        <v>Low Risk</v>
      </c>
    </row>
    <row r="2110" spans="1:33" x14ac:dyDescent="0.35">
      <c r="A2110">
        <v>2109</v>
      </c>
      <c r="B2110" t="s">
        <v>71</v>
      </c>
      <c r="C2110">
        <v>123</v>
      </c>
      <c r="D2110" t="s">
        <v>21</v>
      </c>
      <c r="E2110" t="s">
        <v>22</v>
      </c>
      <c r="F2110" t="s">
        <v>23</v>
      </c>
      <c r="G2110">
        <v>34</v>
      </c>
      <c r="H2110">
        <v>305.2</v>
      </c>
      <c r="I2110">
        <v>80</v>
      </c>
      <c r="J2110">
        <v>51.88</v>
      </c>
      <c r="K2110">
        <v>156.5</v>
      </c>
      <c r="L2110">
        <v>109</v>
      </c>
      <c r="M2110">
        <v>13.3</v>
      </c>
      <c r="N2110">
        <v>280</v>
      </c>
      <c r="O2110">
        <v>81</v>
      </c>
      <c r="P2110">
        <v>12.6</v>
      </c>
      <c r="Q2110">
        <v>13.2</v>
      </c>
      <c r="R2110">
        <v>7</v>
      </c>
      <c r="S2110">
        <v>3.56</v>
      </c>
      <c r="T2110">
        <v>1</v>
      </c>
      <c r="U2110" t="s">
        <v>22</v>
      </c>
      <c r="V2110">
        <f>IF(tbl_Customers[[#This Row],[churn]] = "yes", 1, 0)</f>
        <v>0</v>
      </c>
      <c r="W2110" t="str">
        <f>IF(tbl_Customers[[#This Row],[number_customer_service_calls]] &lt;= 1, "0-1 Calls", IF(tbl_Customers[[#This Row],[number_customer_service_calls]] &lt;= 3, "2-3 Calls", IF(tbl_Customers[[#This Row],[number_customer_service_calls]] &lt;=5, "4-5 Calls", "6+ Calls")))</f>
        <v>0-1 Calls</v>
      </c>
      <c r="X2110" t="str">
        <f>IF(tbl_Customers[[#This Row],[account_length]] &lt;= 50, "0-50", IF(tbl_Customers[[#This Row],[account_length]] &lt;=100, "51-100", IF(tbl_Customers[[#This Row],[account_length]] &lt;= 150, "101-150", "151+")))</f>
        <v>101-150</v>
      </c>
      <c r="Y2110" t="str">
        <f>IF(tbl_Customers[[#This Row],[total_intl_charge]] &lt;= 3, "Low Charges", "High Charges")</f>
        <v>High Charges</v>
      </c>
      <c r="Z2110" t="str">
        <f>IF(tbl_Customers[[#This Row],[total_eve_calls]]&lt;=80,"Low Calls",
IF(tbl_Customers[[#This Row],[total_eve_calls]]&lt;=120,"Medium Calls","High Calls"))</f>
        <v>Medium Calls</v>
      </c>
      <c r="AA2110" t="str">
        <f>IF(tbl_Customers[[#This Row],[total_eve_charge]]&lt;=15,"Low Charges",
IF(tbl_Customers[[#This Row],[total_eve_charge]]&lt;=20,"Medium Charges","High Charges"))</f>
        <v>Low Charges</v>
      </c>
      <c r="AB2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0" t="str">
        <f>IF(tbl_Customers[[#This Row],[number_vmail_messages]] = 0, "No Usage", IF(tbl_Customers[[#This Row],[number_vmail_messages]] &lt;= 20, "Low Usage", IF(tbl_Customers[[#This Row],[number_vmail_messages]] &lt;= 40, "Medium Usgae", "High Usage")))</f>
        <v>Medium Usgae</v>
      </c>
      <c r="AD2110" t="str">
        <f>IF(tbl_Customers[[#This Row],[total_day_minutes]]&lt;=150,"Low Usage", IF(tbl_Customers[[#This Row],[total_day_minutes]]&lt;=200,"Medium Usage", IF(tbl_Customers[[#This Row],[total_day_minutes]]&lt;=250,"High Usage","Very High Usage")))</f>
        <v>Very High Usage</v>
      </c>
      <c r="AE2110" t="str">
        <f>IF(tbl_Customers[[#This Row],[total_intl_calls]]&lt;=5,"Low Calls", IF(tbl_Customers[[#This Row],[total_intl_calls]]&lt;=10, "Medium Calls", "High Calls"))</f>
        <v>Medium Calls</v>
      </c>
      <c r="AF21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110" s="36" t="str">
        <f>IF(tbl_Customers[[#This Row],[Churn_Risk_Score]]&gt;=10,"High Risk", IF(tbl_Customers[[#This Row],[Churn_Risk_Score]]&gt;=5,"Medium Risk","Low Risk"))</f>
        <v>Medium Risk</v>
      </c>
    </row>
    <row r="2111" spans="1:33" x14ac:dyDescent="0.35">
      <c r="A2111">
        <v>2110</v>
      </c>
      <c r="B2111" t="s">
        <v>54</v>
      </c>
      <c r="C2111">
        <v>105</v>
      </c>
      <c r="D2111" t="s">
        <v>21</v>
      </c>
      <c r="E2111" t="s">
        <v>23</v>
      </c>
      <c r="F2111" t="s">
        <v>22</v>
      </c>
      <c r="G2111">
        <v>0</v>
      </c>
      <c r="H2111">
        <v>150</v>
      </c>
      <c r="I2111">
        <v>106</v>
      </c>
      <c r="J2111">
        <v>25.5</v>
      </c>
      <c r="K2111">
        <v>293.8</v>
      </c>
      <c r="L2111">
        <v>123</v>
      </c>
      <c r="M2111">
        <v>24.97</v>
      </c>
      <c r="N2111">
        <v>250.7</v>
      </c>
      <c r="O2111">
        <v>65</v>
      </c>
      <c r="P2111">
        <v>11.28</v>
      </c>
      <c r="Q2111">
        <v>10.3</v>
      </c>
      <c r="R2111">
        <v>7</v>
      </c>
      <c r="S2111">
        <v>2.78</v>
      </c>
      <c r="T2111">
        <v>3</v>
      </c>
      <c r="U2111" t="s">
        <v>22</v>
      </c>
      <c r="V2111">
        <f>IF(tbl_Customers[[#This Row],[churn]] = "yes", 1, 0)</f>
        <v>0</v>
      </c>
      <c r="W2111" t="str">
        <f>IF(tbl_Customers[[#This Row],[number_customer_service_calls]] &lt;= 1, "0-1 Calls", IF(tbl_Customers[[#This Row],[number_customer_service_calls]] &lt;= 3, "2-3 Calls", IF(tbl_Customers[[#This Row],[number_customer_service_calls]] &lt;=5, "4-5 Calls", "6+ Calls")))</f>
        <v>2-3 Calls</v>
      </c>
      <c r="X2111" t="str">
        <f>IF(tbl_Customers[[#This Row],[account_length]] &lt;= 50, "0-50", IF(tbl_Customers[[#This Row],[account_length]] &lt;=100, "51-100", IF(tbl_Customers[[#This Row],[account_length]] &lt;= 150, "101-150", "151+")))</f>
        <v>101-150</v>
      </c>
      <c r="Y2111" t="str">
        <f>IF(tbl_Customers[[#This Row],[total_intl_charge]] &lt;= 3, "Low Charges", "High Charges")</f>
        <v>Low Charges</v>
      </c>
      <c r="Z2111" t="str">
        <f>IF(tbl_Customers[[#This Row],[total_eve_calls]]&lt;=80,"Low Calls",
IF(tbl_Customers[[#This Row],[total_eve_calls]]&lt;=120,"Medium Calls","High Calls"))</f>
        <v>High Calls</v>
      </c>
      <c r="AA2111" t="str">
        <f>IF(tbl_Customers[[#This Row],[total_eve_charge]]&lt;=15,"Low Charges",
IF(tbl_Customers[[#This Row],[total_eve_charge]]&lt;=20,"Medium Charges","High Charges"))</f>
        <v>High Charges</v>
      </c>
      <c r="AB2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1" t="str">
        <f>IF(tbl_Customers[[#This Row],[number_vmail_messages]] = 0, "No Usage", IF(tbl_Customers[[#This Row],[number_vmail_messages]] &lt;= 20, "Low Usage", IF(tbl_Customers[[#This Row],[number_vmail_messages]] &lt;= 40, "Medium Usgae", "High Usage")))</f>
        <v>No Usage</v>
      </c>
      <c r="AD2111" t="str">
        <f>IF(tbl_Customers[[#This Row],[total_day_minutes]]&lt;=150,"Low Usage", IF(tbl_Customers[[#This Row],[total_day_minutes]]&lt;=200,"Medium Usage", IF(tbl_Customers[[#This Row],[total_day_minutes]]&lt;=250,"High Usage","Very High Usage")))</f>
        <v>Low Usage</v>
      </c>
      <c r="AE2111" t="str">
        <f>IF(tbl_Customers[[#This Row],[total_intl_calls]]&lt;=5,"Low Calls", IF(tbl_Customers[[#This Row],[total_intl_calls]]&lt;=10, "Medium Calls", "High Calls"))</f>
        <v>Medium Calls</v>
      </c>
      <c r="AF21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11" s="36" t="str">
        <f>IF(tbl_Customers[[#This Row],[Churn_Risk_Score]]&gt;=10,"High Risk", IF(tbl_Customers[[#This Row],[Churn_Risk_Score]]&gt;=5,"Medium Risk","Low Risk"))</f>
        <v>Low Risk</v>
      </c>
    </row>
    <row r="2112" spans="1:33" x14ac:dyDescent="0.35">
      <c r="A2112">
        <v>2111</v>
      </c>
      <c r="B2112" t="s">
        <v>38</v>
      </c>
      <c r="C2112">
        <v>80</v>
      </c>
      <c r="D2112" t="s">
        <v>21</v>
      </c>
      <c r="E2112" t="s">
        <v>22</v>
      </c>
      <c r="F2112" t="s">
        <v>22</v>
      </c>
      <c r="G2112">
        <v>0</v>
      </c>
      <c r="H2112">
        <v>197.5</v>
      </c>
      <c r="I2112">
        <v>114</v>
      </c>
      <c r="J2112">
        <v>33.58</v>
      </c>
      <c r="K2112">
        <v>206.9</v>
      </c>
      <c r="L2112">
        <v>119</v>
      </c>
      <c r="M2112">
        <v>17.59</v>
      </c>
      <c r="N2112">
        <v>163.6</v>
      </c>
      <c r="O2112">
        <v>109</v>
      </c>
      <c r="P2112">
        <v>7.36</v>
      </c>
      <c r="Q2112">
        <v>11.3</v>
      </c>
      <c r="R2112">
        <v>4</v>
      </c>
      <c r="S2112">
        <v>3.05</v>
      </c>
      <c r="T2112">
        <v>1</v>
      </c>
      <c r="U2112" t="s">
        <v>22</v>
      </c>
      <c r="V2112">
        <f>IF(tbl_Customers[[#This Row],[churn]] = "yes", 1, 0)</f>
        <v>0</v>
      </c>
      <c r="W2112" t="str">
        <f>IF(tbl_Customers[[#This Row],[number_customer_service_calls]] &lt;= 1, "0-1 Calls", IF(tbl_Customers[[#This Row],[number_customer_service_calls]] &lt;= 3, "2-3 Calls", IF(tbl_Customers[[#This Row],[number_customer_service_calls]] &lt;=5, "4-5 Calls", "6+ Calls")))</f>
        <v>0-1 Calls</v>
      </c>
      <c r="X2112" t="str">
        <f>IF(tbl_Customers[[#This Row],[account_length]] &lt;= 50, "0-50", IF(tbl_Customers[[#This Row],[account_length]] &lt;=100, "51-100", IF(tbl_Customers[[#This Row],[account_length]] &lt;= 150, "101-150", "151+")))</f>
        <v>51-100</v>
      </c>
      <c r="Y2112" t="str">
        <f>IF(tbl_Customers[[#This Row],[total_intl_charge]] &lt;= 3, "Low Charges", "High Charges")</f>
        <v>High Charges</v>
      </c>
      <c r="Z2112" t="str">
        <f>IF(tbl_Customers[[#This Row],[total_eve_calls]]&lt;=80,"Low Calls",
IF(tbl_Customers[[#This Row],[total_eve_calls]]&lt;=120,"Medium Calls","High Calls"))</f>
        <v>Medium Calls</v>
      </c>
      <c r="AA2112" t="str">
        <f>IF(tbl_Customers[[#This Row],[total_eve_charge]]&lt;=15,"Low Charges",
IF(tbl_Customers[[#This Row],[total_eve_charge]]&lt;=20,"Medium Charges","High Charges"))</f>
        <v>Medium Charges</v>
      </c>
      <c r="AB2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2" t="str">
        <f>IF(tbl_Customers[[#This Row],[number_vmail_messages]] = 0, "No Usage", IF(tbl_Customers[[#This Row],[number_vmail_messages]] &lt;= 20, "Low Usage", IF(tbl_Customers[[#This Row],[number_vmail_messages]] &lt;= 40, "Medium Usgae", "High Usage")))</f>
        <v>No Usage</v>
      </c>
      <c r="AD2112" t="str">
        <f>IF(tbl_Customers[[#This Row],[total_day_minutes]]&lt;=150,"Low Usage", IF(tbl_Customers[[#This Row],[total_day_minutes]]&lt;=200,"Medium Usage", IF(tbl_Customers[[#This Row],[total_day_minutes]]&lt;=250,"High Usage","Very High Usage")))</f>
        <v>Medium Usage</v>
      </c>
      <c r="AE2112" t="str">
        <f>IF(tbl_Customers[[#This Row],[total_intl_calls]]&lt;=5,"Low Calls", IF(tbl_Customers[[#This Row],[total_intl_calls]]&lt;=10, "Medium Calls", "High Calls"))</f>
        <v>Low Calls</v>
      </c>
      <c r="AF21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12" s="36" t="str">
        <f>IF(tbl_Customers[[#This Row],[Churn_Risk_Score]]&gt;=10,"High Risk", IF(tbl_Customers[[#This Row],[Churn_Risk_Score]]&gt;=5,"Medium Risk","Low Risk"))</f>
        <v>Low Risk</v>
      </c>
    </row>
    <row r="2113" spans="1:33" x14ac:dyDescent="0.35">
      <c r="A2113">
        <v>2112</v>
      </c>
      <c r="B2113" t="s">
        <v>35</v>
      </c>
      <c r="C2113">
        <v>157</v>
      </c>
      <c r="D2113" t="s">
        <v>25</v>
      </c>
      <c r="E2113" t="s">
        <v>22</v>
      </c>
      <c r="F2113" t="s">
        <v>22</v>
      </c>
      <c r="G2113">
        <v>0</v>
      </c>
      <c r="H2113">
        <v>240.2</v>
      </c>
      <c r="I2113">
        <v>67</v>
      </c>
      <c r="J2113">
        <v>40.83</v>
      </c>
      <c r="K2113">
        <v>153</v>
      </c>
      <c r="L2113">
        <v>98</v>
      </c>
      <c r="M2113">
        <v>13.01</v>
      </c>
      <c r="N2113">
        <v>249</v>
      </c>
      <c r="O2113">
        <v>72</v>
      </c>
      <c r="P2113">
        <v>11.21</v>
      </c>
      <c r="Q2113">
        <v>10.199999999999999</v>
      </c>
      <c r="R2113">
        <v>6</v>
      </c>
      <c r="S2113">
        <v>2.75</v>
      </c>
      <c r="T2113">
        <v>2</v>
      </c>
      <c r="U2113" t="s">
        <v>22</v>
      </c>
      <c r="V2113">
        <f>IF(tbl_Customers[[#This Row],[churn]] = "yes", 1, 0)</f>
        <v>0</v>
      </c>
      <c r="W2113" t="str">
        <f>IF(tbl_Customers[[#This Row],[number_customer_service_calls]] &lt;= 1, "0-1 Calls", IF(tbl_Customers[[#This Row],[number_customer_service_calls]] &lt;= 3, "2-3 Calls", IF(tbl_Customers[[#This Row],[number_customer_service_calls]] &lt;=5, "4-5 Calls", "6+ Calls")))</f>
        <v>2-3 Calls</v>
      </c>
      <c r="X2113" t="str">
        <f>IF(tbl_Customers[[#This Row],[account_length]] &lt;= 50, "0-50", IF(tbl_Customers[[#This Row],[account_length]] &lt;=100, "51-100", IF(tbl_Customers[[#This Row],[account_length]] &lt;= 150, "101-150", "151+")))</f>
        <v>151+</v>
      </c>
      <c r="Y2113" t="str">
        <f>IF(tbl_Customers[[#This Row],[total_intl_charge]] &lt;= 3, "Low Charges", "High Charges")</f>
        <v>Low Charges</v>
      </c>
      <c r="Z2113" t="str">
        <f>IF(tbl_Customers[[#This Row],[total_eve_calls]]&lt;=80,"Low Calls",
IF(tbl_Customers[[#This Row],[total_eve_calls]]&lt;=120,"Medium Calls","High Calls"))</f>
        <v>Medium Calls</v>
      </c>
      <c r="AA2113" t="str">
        <f>IF(tbl_Customers[[#This Row],[total_eve_charge]]&lt;=15,"Low Charges",
IF(tbl_Customers[[#This Row],[total_eve_charge]]&lt;=20,"Medium Charges","High Charges"))</f>
        <v>Low Charges</v>
      </c>
      <c r="AB2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3" t="str">
        <f>IF(tbl_Customers[[#This Row],[number_vmail_messages]] = 0, "No Usage", IF(tbl_Customers[[#This Row],[number_vmail_messages]] &lt;= 20, "Low Usage", IF(tbl_Customers[[#This Row],[number_vmail_messages]] &lt;= 40, "Medium Usgae", "High Usage")))</f>
        <v>No Usage</v>
      </c>
      <c r="AD2113" t="str">
        <f>IF(tbl_Customers[[#This Row],[total_day_minutes]]&lt;=150,"Low Usage", IF(tbl_Customers[[#This Row],[total_day_minutes]]&lt;=200,"Medium Usage", IF(tbl_Customers[[#This Row],[total_day_minutes]]&lt;=250,"High Usage","Very High Usage")))</f>
        <v>High Usage</v>
      </c>
      <c r="AE2113" t="str">
        <f>IF(tbl_Customers[[#This Row],[total_intl_calls]]&lt;=5,"Low Calls", IF(tbl_Customers[[#This Row],[total_intl_calls]]&lt;=10, "Medium Calls", "High Calls"))</f>
        <v>Medium Calls</v>
      </c>
      <c r="AF21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13" s="36" t="str">
        <f>IF(tbl_Customers[[#This Row],[Churn_Risk_Score]]&gt;=10,"High Risk", IF(tbl_Customers[[#This Row],[Churn_Risk_Score]]&gt;=5,"Medium Risk","Low Risk"))</f>
        <v>Low Risk</v>
      </c>
    </row>
    <row r="2114" spans="1:33" x14ac:dyDescent="0.35">
      <c r="A2114">
        <v>2113</v>
      </c>
      <c r="B2114" t="s">
        <v>37</v>
      </c>
      <c r="C2114">
        <v>67</v>
      </c>
      <c r="D2114" t="s">
        <v>28</v>
      </c>
      <c r="E2114" t="s">
        <v>22</v>
      </c>
      <c r="F2114" t="s">
        <v>23</v>
      </c>
      <c r="G2114">
        <v>30</v>
      </c>
      <c r="H2114">
        <v>186.2</v>
      </c>
      <c r="I2114">
        <v>117</v>
      </c>
      <c r="J2114">
        <v>31.65</v>
      </c>
      <c r="K2114">
        <v>286.7</v>
      </c>
      <c r="L2114">
        <v>76</v>
      </c>
      <c r="M2114">
        <v>24.37</v>
      </c>
      <c r="N2114">
        <v>164.3</v>
      </c>
      <c r="O2114">
        <v>113</v>
      </c>
      <c r="P2114">
        <v>7.39</v>
      </c>
      <c r="Q2114">
        <v>12.9</v>
      </c>
      <c r="R2114">
        <v>3</v>
      </c>
      <c r="S2114">
        <v>3.48</v>
      </c>
      <c r="T2114">
        <v>2</v>
      </c>
      <c r="U2114" t="s">
        <v>22</v>
      </c>
      <c r="V2114">
        <f>IF(tbl_Customers[[#This Row],[churn]] = "yes", 1, 0)</f>
        <v>0</v>
      </c>
      <c r="W2114" t="str">
        <f>IF(tbl_Customers[[#This Row],[number_customer_service_calls]] &lt;= 1, "0-1 Calls", IF(tbl_Customers[[#This Row],[number_customer_service_calls]] &lt;= 3, "2-3 Calls", IF(tbl_Customers[[#This Row],[number_customer_service_calls]] &lt;=5, "4-5 Calls", "6+ Calls")))</f>
        <v>2-3 Calls</v>
      </c>
      <c r="X2114" t="str">
        <f>IF(tbl_Customers[[#This Row],[account_length]] &lt;= 50, "0-50", IF(tbl_Customers[[#This Row],[account_length]] &lt;=100, "51-100", IF(tbl_Customers[[#This Row],[account_length]] &lt;= 150, "101-150", "151+")))</f>
        <v>51-100</v>
      </c>
      <c r="Y2114" t="str">
        <f>IF(tbl_Customers[[#This Row],[total_intl_charge]] &lt;= 3, "Low Charges", "High Charges")</f>
        <v>High Charges</v>
      </c>
      <c r="Z2114" t="str">
        <f>IF(tbl_Customers[[#This Row],[total_eve_calls]]&lt;=80,"Low Calls",
IF(tbl_Customers[[#This Row],[total_eve_calls]]&lt;=120,"Medium Calls","High Calls"))</f>
        <v>Low Calls</v>
      </c>
      <c r="AA2114" t="str">
        <f>IF(tbl_Customers[[#This Row],[total_eve_charge]]&lt;=15,"Low Charges",
IF(tbl_Customers[[#This Row],[total_eve_charge]]&lt;=20,"Medium Charges","High Charges"))</f>
        <v>High Charges</v>
      </c>
      <c r="AB2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4" t="str">
        <f>IF(tbl_Customers[[#This Row],[number_vmail_messages]] = 0, "No Usage", IF(tbl_Customers[[#This Row],[number_vmail_messages]] &lt;= 20, "Low Usage", IF(tbl_Customers[[#This Row],[number_vmail_messages]] &lt;= 40, "Medium Usgae", "High Usage")))</f>
        <v>Medium Usgae</v>
      </c>
      <c r="AD2114" t="str">
        <f>IF(tbl_Customers[[#This Row],[total_day_minutes]]&lt;=150,"Low Usage", IF(tbl_Customers[[#This Row],[total_day_minutes]]&lt;=200,"Medium Usage", IF(tbl_Customers[[#This Row],[total_day_minutes]]&lt;=250,"High Usage","Very High Usage")))</f>
        <v>Medium Usage</v>
      </c>
      <c r="AE2114" t="str">
        <f>IF(tbl_Customers[[#This Row],[total_intl_calls]]&lt;=5,"Low Calls", IF(tbl_Customers[[#This Row],[total_intl_calls]]&lt;=10, "Medium Calls", "High Calls"))</f>
        <v>Low Calls</v>
      </c>
      <c r="AF21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14" s="36" t="str">
        <f>IF(tbl_Customers[[#This Row],[Churn_Risk_Score]]&gt;=10,"High Risk", IF(tbl_Customers[[#This Row],[Churn_Risk_Score]]&gt;=5,"Medium Risk","Low Risk"))</f>
        <v>Low Risk</v>
      </c>
    </row>
    <row r="2115" spans="1:33" x14ac:dyDescent="0.35">
      <c r="A2115">
        <v>2114</v>
      </c>
      <c r="B2115" t="s">
        <v>32</v>
      </c>
      <c r="C2115">
        <v>141</v>
      </c>
      <c r="D2115" t="s">
        <v>21</v>
      </c>
      <c r="E2115" t="s">
        <v>22</v>
      </c>
      <c r="F2115" t="s">
        <v>23</v>
      </c>
      <c r="G2115">
        <v>39</v>
      </c>
      <c r="H2115">
        <v>116.9</v>
      </c>
      <c r="I2115">
        <v>127</v>
      </c>
      <c r="J2115">
        <v>19.87</v>
      </c>
      <c r="K2115">
        <v>276.5</v>
      </c>
      <c r="L2115">
        <v>88</v>
      </c>
      <c r="M2115">
        <v>23.5</v>
      </c>
      <c r="N2115">
        <v>289.89999999999998</v>
      </c>
      <c r="O2115">
        <v>125</v>
      </c>
      <c r="P2115">
        <v>13.05</v>
      </c>
      <c r="Q2115">
        <v>12.3</v>
      </c>
      <c r="R2115">
        <v>2</v>
      </c>
      <c r="S2115">
        <v>3.32</v>
      </c>
      <c r="T2115">
        <v>0</v>
      </c>
      <c r="U2115" t="s">
        <v>22</v>
      </c>
      <c r="V2115">
        <f>IF(tbl_Customers[[#This Row],[churn]] = "yes", 1, 0)</f>
        <v>0</v>
      </c>
      <c r="W2115" t="str">
        <f>IF(tbl_Customers[[#This Row],[number_customer_service_calls]] &lt;= 1, "0-1 Calls", IF(tbl_Customers[[#This Row],[number_customer_service_calls]] &lt;= 3, "2-3 Calls", IF(tbl_Customers[[#This Row],[number_customer_service_calls]] &lt;=5, "4-5 Calls", "6+ Calls")))</f>
        <v>0-1 Calls</v>
      </c>
      <c r="X2115" t="str">
        <f>IF(tbl_Customers[[#This Row],[account_length]] &lt;= 50, "0-50", IF(tbl_Customers[[#This Row],[account_length]] &lt;=100, "51-100", IF(tbl_Customers[[#This Row],[account_length]] &lt;= 150, "101-150", "151+")))</f>
        <v>101-150</v>
      </c>
      <c r="Y2115" t="str">
        <f>IF(tbl_Customers[[#This Row],[total_intl_charge]] &lt;= 3, "Low Charges", "High Charges")</f>
        <v>High Charges</v>
      </c>
      <c r="Z2115" t="str">
        <f>IF(tbl_Customers[[#This Row],[total_eve_calls]]&lt;=80,"Low Calls",
IF(tbl_Customers[[#This Row],[total_eve_calls]]&lt;=120,"Medium Calls","High Calls"))</f>
        <v>Medium Calls</v>
      </c>
      <c r="AA2115" t="str">
        <f>IF(tbl_Customers[[#This Row],[total_eve_charge]]&lt;=15,"Low Charges",
IF(tbl_Customers[[#This Row],[total_eve_charge]]&lt;=20,"Medium Charges","High Charges"))</f>
        <v>High Charges</v>
      </c>
      <c r="AB2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5" t="str">
        <f>IF(tbl_Customers[[#This Row],[number_vmail_messages]] = 0, "No Usage", IF(tbl_Customers[[#This Row],[number_vmail_messages]] &lt;= 20, "Low Usage", IF(tbl_Customers[[#This Row],[number_vmail_messages]] &lt;= 40, "Medium Usgae", "High Usage")))</f>
        <v>Medium Usgae</v>
      </c>
      <c r="AD2115" t="str">
        <f>IF(tbl_Customers[[#This Row],[total_day_minutes]]&lt;=150,"Low Usage", IF(tbl_Customers[[#This Row],[total_day_minutes]]&lt;=200,"Medium Usage", IF(tbl_Customers[[#This Row],[total_day_minutes]]&lt;=250,"High Usage","Very High Usage")))</f>
        <v>Low Usage</v>
      </c>
      <c r="AE2115" t="str">
        <f>IF(tbl_Customers[[#This Row],[total_intl_calls]]&lt;=5,"Low Calls", IF(tbl_Customers[[#This Row],[total_intl_calls]]&lt;=10, "Medium Calls", "High Calls"))</f>
        <v>Low Calls</v>
      </c>
      <c r="AF21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15" s="36" t="str">
        <f>IF(tbl_Customers[[#This Row],[Churn_Risk_Score]]&gt;=10,"High Risk", IF(tbl_Customers[[#This Row],[Churn_Risk_Score]]&gt;=5,"Medium Risk","Low Risk"))</f>
        <v>Low Risk</v>
      </c>
    </row>
    <row r="2116" spans="1:33" x14ac:dyDescent="0.35">
      <c r="A2116">
        <v>2115</v>
      </c>
      <c r="B2116" t="s">
        <v>49</v>
      </c>
      <c r="C2116">
        <v>79</v>
      </c>
      <c r="D2116" t="s">
        <v>21</v>
      </c>
      <c r="E2116" t="s">
        <v>22</v>
      </c>
      <c r="F2116" t="s">
        <v>23</v>
      </c>
      <c r="G2116">
        <v>17</v>
      </c>
      <c r="H2116">
        <v>236.7</v>
      </c>
      <c r="I2116">
        <v>95</v>
      </c>
      <c r="J2116">
        <v>40.24</v>
      </c>
      <c r="K2116">
        <v>263.5</v>
      </c>
      <c r="L2116">
        <v>56</v>
      </c>
      <c r="M2116">
        <v>22.4</v>
      </c>
      <c r="N2116">
        <v>259.60000000000002</v>
      </c>
      <c r="O2116">
        <v>107</v>
      </c>
      <c r="P2116">
        <v>11.68</v>
      </c>
      <c r="Q2116">
        <v>12</v>
      </c>
      <c r="R2116">
        <v>4</v>
      </c>
      <c r="S2116">
        <v>3.24</v>
      </c>
      <c r="T2116">
        <v>1</v>
      </c>
      <c r="U2116" t="s">
        <v>22</v>
      </c>
      <c r="V2116">
        <f>IF(tbl_Customers[[#This Row],[churn]] = "yes", 1, 0)</f>
        <v>0</v>
      </c>
      <c r="W2116" t="str">
        <f>IF(tbl_Customers[[#This Row],[number_customer_service_calls]] &lt;= 1, "0-1 Calls", IF(tbl_Customers[[#This Row],[number_customer_service_calls]] &lt;= 3, "2-3 Calls", IF(tbl_Customers[[#This Row],[number_customer_service_calls]] &lt;=5, "4-5 Calls", "6+ Calls")))</f>
        <v>0-1 Calls</v>
      </c>
      <c r="X2116" t="str">
        <f>IF(tbl_Customers[[#This Row],[account_length]] &lt;= 50, "0-50", IF(tbl_Customers[[#This Row],[account_length]] &lt;=100, "51-100", IF(tbl_Customers[[#This Row],[account_length]] &lt;= 150, "101-150", "151+")))</f>
        <v>51-100</v>
      </c>
      <c r="Y2116" t="str">
        <f>IF(tbl_Customers[[#This Row],[total_intl_charge]] &lt;= 3, "Low Charges", "High Charges")</f>
        <v>High Charges</v>
      </c>
      <c r="Z2116" t="str">
        <f>IF(tbl_Customers[[#This Row],[total_eve_calls]]&lt;=80,"Low Calls",
IF(tbl_Customers[[#This Row],[total_eve_calls]]&lt;=120,"Medium Calls","High Calls"))</f>
        <v>Low Calls</v>
      </c>
      <c r="AA2116" t="str">
        <f>IF(tbl_Customers[[#This Row],[total_eve_charge]]&lt;=15,"Low Charges",
IF(tbl_Customers[[#This Row],[total_eve_charge]]&lt;=20,"Medium Charges","High Charges"))</f>
        <v>High Charges</v>
      </c>
      <c r="AB2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6" t="str">
        <f>IF(tbl_Customers[[#This Row],[number_vmail_messages]] = 0, "No Usage", IF(tbl_Customers[[#This Row],[number_vmail_messages]] &lt;= 20, "Low Usage", IF(tbl_Customers[[#This Row],[number_vmail_messages]] &lt;= 40, "Medium Usgae", "High Usage")))</f>
        <v>Low Usage</v>
      </c>
      <c r="AD2116" t="str">
        <f>IF(tbl_Customers[[#This Row],[total_day_minutes]]&lt;=150,"Low Usage", IF(tbl_Customers[[#This Row],[total_day_minutes]]&lt;=200,"Medium Usage", IF(tbl_Customers[[#This Row],[total_day_minutes]]&lt;=250,"High Usage","Very High Usage")))</f>
        <v>High Usage</v>
      </c>
      <c r="AE2116" t="str">
        <f>IF(tbl_Customers[[#This Row],[total_intl_calls]]&lt;=5,"Low Calls", IF(tbl_Customers[[#This Row],[total_intl_calls]]&lt;=10, "Medium Calls", "High Calls"))</f>
        <v>Low Calls</v>
      </c>
      <c r="AF21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16" s="36" t="str">
        <f>IF(tbl_Customers[[#This Row],[Churn_Risk_Score]]&gt;=10,"High Risk", IF(tbl_Customers[[#This Row],[Churn_Risk_Score]]&gt;=5,"Medium Risk","Low Risk"))</f>
        <v>Low Risk</v>
      </c>
    </row>
    <row r="2117" spans="1:33" x14ac:dyDescent="0.35">
      <c r="A2117">
        <v>2116</v>
      </c>
      <c r="B2117" t="s">
        <v>67</v>
      </c>
      <c r="C2117">
        <v>76</v>
      </c>
      <c r="D2117" t="s">
        <v>25</v>
      </c>
      <c r="E2117" t="s">
        <v>22</v>
      </c>
      <c r="F2117" t="s">
        <v>22</v>
      </c>
      <c r="G2117">
        <v>0</v>
      </c>
      <c r="H2117">
        <v>173.2</v>
      </c>
      <c r="I2117">
        <v>93</v>
      </c>
      <c r="J2117">
        <v>29.44</v>
      </c>
      <c r="K2117">
        <v>131.19999999999999</v>
      </c>
      <c r="L2117">
        <v>80</v>
      </c>
      <c r="M2117">
        <v>11.15</v>
      </c>
      <c r="N2117">
        <v>170.9</v>
      </c>
      <c r="O2117">
        <v>104</v>
      </c>
      <c r="P2117">
        <v>7.69</v>
      </c>
      <c r="Q2117">
        <v>5.4</v>
      </c>
      <c r="R2117">
        <v>3</v>
      </c>
      <c r="S2117">
        <v>1.46</v>
      </c>
      <c r="T2117">
        <v>0</v>
      </c>
      <c r="U2117" t="s">
        <v>22</v>
      </c>
      <c r="V2117">
        <f>IF(tbl_Customers[[#This Row],[churn]] = "yes", 1, 0)</f>
        <v>0</v>
      </c>
      <c r="W2117" t="str">
        <f>IF(tbl_Customers[[#This Row],[number_customer_service_calls]] &lt;= 1, "0-1 Calls", IF(tbl_Customers[[#This Row],[number_customer_service_calls]] &lt;= 3, "2-3 Calls", IF(tbl_Customers[[#This Row],[number_customer_service_calls]] &lt;=5, "4-5 Calls", "6+ Calls")))</f>
        <v>0-1 Calls</v>
      </c>
      <c r="X2117" t="str">
        <f>IF(tbl_Customers[[#This Row],[account_length]] &lt;= 50, "0-50", IF(tbl_Customers[[#This Row],[account_length]] &lt;=100, "51-100", IF(tbl_Customers[[#This Row],[account_length]] &lt;= 150, "101-150", "151+")))</f>
        <v>51-100</v>
      </c>
      <c r="Y2117" t="str">
        <f>IF(tbl_Customers[[#This Row],[total_intl_charge]] &lt;= 3, "Low Charges", "High Charges")</f>
        <v>Low Charges</v>
      </c>
      <c r="Z2117" t="str">
        <f>IF(tbl_Customers[[#This Row],[total_eve_calls]]&lt;=80,"Low Calls",
IF(tbl_Customers[[#This Row],[total_eve_calls]]&lt;=120,"Medium Calls","High Calls"))</f>
        <v>Low Calls</v>
      </c>
      <c r="AA2117" t="str">
        <f>IF(tbl_Customers[[#This Row],[total_eve_charge]]&lt;=15,"Low Charges",
IF(tbl_Customers[[#This Row],[total_eve_charge]]&lt;=20,"Medium Charges","High Charges"))</f>
        <v>Low Charges</v>
      </c>
      <c r="AB2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17" t="str">
        <f>IF(tbl_Customers[[#This Row],[number_vmail_messages]] = 0, "No Usage", IF(tbl_Customers[[#This Row],[number_vmail_messages]] &lt;= 20, "Low Usage", IF(tbl_Customers[[#This Row],[number_vmail_messages]] &lt;= 40, "Medium Usgae", "High Usage")))</f>
        <v>No Usage</v>
      </c>
      <c r="AD2117" t="str">
        <f>IF(tbl_Customers[[#This Row],[total_day_minutes]]&lt;=150,"Low Usage", IF(tbl_Customers[[#This Row],[total_day_minutes]]&lt;=200,"Medium Usage", IF(tbl_Customers[[#This Row],[total_day_minutes]]&lt;=250,"High Usage","Very High Usage")))</f>
        <v>Medium Usage</v>
      </c>
      <c r="AE2117" t="str">
        <f>IF(tbl_Customers[[#This Row],[total_intl_calls]]&lt;=5,"Low Calls", IF(tbl_Customers[[#This Row],[total_intl_calls]]&lt;=10, "Medium Calls", "High Calls"))</f>
        <v>Low Calls</v>
      </c>
      <c r="AF21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17" s="36" t="str">
        <f>IF(tbl_Customers[[#This Row],[Churn_Risk_Score]]&gt;=10,"High Risk", IF(tbl_Customers[[#This Row],[Churn_Risk_Score]]&gt;=5,"Medium Risk","Low Risk"))</f>
        <v>Low Risk</v>
      </c>
    </row>
    <row r="2118" spans="1:33" x14ac:dyDescent="0.35">
      <c r="A2118">
        <v>2117</v>
      </c>
      <c r="B2118" t="s">
        <v>20</v>
      </c>
      <c r="C2118">
        <v>94</v>
      </c>
      <c r="D2118" t="s">
        <v>21</v>
      </c>
      <c r="E2118" t="s">
        <v>22</v>
      </c>
      <c r="F2118" t="s">
        <v>22</v>
      </c>
      <c r="G2118">
        <v>0</v>
      </c>
      <c r="H2118">
        <v>181.3</v>
      </c>
      <c r="I2118">
        <v>135</v>
      </c>
      <c r="J2118">
        <v>30.82</v>
      </c>
      <c r="K2118">
        <v>182.4</v>
      </c>
      <c r="L2118">
        <v>108</v>
      </c>
      <c r="M2118">
        <v>15.5</v>
      </c>
      <c r="N2118">
        <v>180.6</v>
      </c>
      <c r="O2118">
        <v>103</v>
      </c>
      <c r="P2118">
        <v>8.1300000000000008</v>
      </c>
      <c r="Q2118">
        <v>6.7</v>
      </c>
      <c r="R2118">
        <v>2</v>
      </c>
      <c r="S2118">
        <v>1.81</v>
      </c>
      <c r="T2118">
        <v>0</v>
      </c>
      <c r="U2118" t="s">
        <v>22</v>
      </c>
      <c r="V2118">
        <f>IF(tbl_Customers[[#This Row],[churn]] = "yes", 1, 0)</f>
        <v>0</v>
      </c>
      <c r="W2118" t="str">
        <f>IF(tbl_Customers[[#This Row],[number_customer_service_calls]] &lt;= 1, "0-1 Calls", IF(tbl_Customers[[#This Row],[number_customer_service_calls]] &lt;= 3, "2-3 Calls", IF(tbl_Customers[[#This Row],[number_customer_service_calls]] &lt;=5, "4-5 Calls", "6+ Calls")))</f>
        <v>0-1 Calls</v>
      </c>
      <c r="X2118" t="str">
        <f>IF(tbl_Customers[[#This Row],[account_length]] &lt;= 50, "0-50", IF(tbl_Customers[[#This Row],[account_length]] &lt;=100, "51-100", IF(tbl_Customers[[#This Row],[account_length]] &lt;= 150, "101-150", "151+")))</f>
        <v>51-100</v>
      </c>
      <c r="Y2118" t="str">
        <f>IF(tbl_Customers[[#This Row],[total_intl_charge]] &lt;= 3, "Low Charges", "High Charges")</f>
        <v>Low Charges</v>
      </c>
      <c r="Z2118" t="str">
        <f>IF(tbl_Customers[[#This Row],[total_eve_calls]]&lt;=80,"Low Calls",
IF(tbl_Customers[[#This Row],[total_eve_calls]]&lt;=120,"Medium Calls","High Calls"))</f>
        <v>Medium Calls</v>
      </c>
      <c r="AA2118" t="str">
        <f>IF(tbl_Customers[[#This Row],[total_eve_charge]]&lt;=15,"Low Charges",
IF(tbl_Customers[[#This Row],[total_eve_charge]]&lt;=20,"Medium Charges","High Charges"))</f>
        <v>Medium Charges</v>
      </c>
      <c r="AB2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18" t="str">
        <f>IF(tbl_Customers[[#This Row],[number_vmail_messages]] = 0, "No Usage", IF(tbl_Customers[[#This Row],[number_vmail_messages]] &lt;= 20, "Low Usage", IF(tbl_Customers[[#This Row],[number_vmail_messages]] &lt;= 40, "Medium Usgae", "High Usage")))</f>
        <v>No Usage</v>
      </c>
      <c r="AD2118" t="str">
        <f>IF(tbl_Customers[[#This Row],[total_day_minutes]]&lt;=150,"Low Usage", IF(tbl_Customers[[#This Row],[total_day_minutes]]&lt;=200,"Medium Usage", IF(tbl_Customers[[#This Row],[total_day_minutes]]&lt;=250,"High Usage","Very High Usage")))</f>
        <v>Medium Usage</v>
      </c>
      <c r="AE2118" t="str">
        <f>IF(tbl_Customers[[#This Row],[total_intl_calls]]&lt;=5,"Low Calls", IF(tbl_Customers[[#This Row],[total_intl_calls]]&lt;=10, "Medium Calls", "High Calls"))</f>
        <v>Low Calls</v>
      </c>
      <c r="AF21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18" s="36" t="str">
        <f>IF(tbl_Customers[[#This Row],[Churn_Risk_Score]]&gt;=10,"High Risk", IF(tbl_Customers[[#This Row],[Churn_Risk_Score]]&gt;=5,"Medium Risk","Low Risk"))</f>
        <v>Low Risk</v>
      </c>
    </row>
    <row r="2119" spans="1:33" x14ac:dyDescent="0.35">
      <c r="A2119">
        <v>2118</v>
      </c>
      <c r="B2119" t="s">
        <v>33</v>
      </c>
      <c r="C2119">
        <v>143</v>
      </c>
      <c r="D2119" t="s">
        <v>25</v>
      </c>
      <c r="E2119" t="s">
        <v>22</v>
      </c>
      <c r="F2119" t="s">
        <v>22</v>
      </c>
      <c r="G2119">
        <v>0</v>
      </c>
      <c r="H2119">
        <v>167.8</v>
      </c>
      <c r="I2119">
        <v>72</v>
      </c>
      <c r="J2119">
        <v>28.53</v>
      </c>
      <c r="K2119">
        <v>211</v>
      </c>
      <c r="L2119">
        <v>99</v>
      </c>
      <c r="M2119">
        <v>17.940000000000001</v>
      </c>
      <c r="N2119">
        <v>153.5</v>
      </c>
      <c r="O2119">
        <v>109</v>
      </c>
      <c r="P2119">
        <v>6.91</v>
      </c>
      <c r="Q2119">
        <v>10.5</v>
      </c>
      <c r="R2119">
        <v>6</v>
      </c>
      <c r="S2119">
        <v>2.84</v>
      </c>
      <c r="T2119">
        <v>4</v>
      </c>
      <c r="U2119" t="s">
        <v>23</v>
      </c>
      <c r="V2119">
        <f>IF(tbl_Customers[[#This Row],[churn]] = "yes", 1, 0)</f>
        <v>1</v>
      </c>
      <c r="W2119" t="str">
        <f>IF(tbl_Customers[[#This Row],[number_customer_service_calls]] &lt;= 1, "0-1 Calls", IF(tbl_Customers[[#This Row],[number_customer_service_calls]] &lt;= 3, "2-3 Calls", IF(tbl_Customers[[#This Row],[number_customer_service_calls]] &lt;=5, "4-5 Calls", "6+ Calls")))</f>
        <v>4-5 Calls</v>
      </c>
      <c r="X2119" t="str">
        <f>IF(tbl_Customers[[#This Row],[account_length]] &lt;= 50, "0-50", IF(tbl_Customers[[#This Row],[account_length]] &lt;=100, "51-100", IF(tbl_Customers[[#This Row],[account_length]] &lt;= 150, "101-150", "151+")))</f>
        <v>101-150</v>
      </c>
      <c r="Y2119" t="str">
        <f>IF(tbl_Customers[[#This Row],[total_intl_charge]] &lt;= 3, "Low Charges", "High Charges")</f>
        <v>Low Charges</v>
      </c>
      <c r="Z2119" t="str">
        <f>IF(tbl_Customers[[#This Row],[total_eve_calls]]&lt;=80,"Low Calls",
IF(tbl_Customers[[#This Row],[total_eve_calls]]&lt;=120,"Medium Calls","High Calls"))</f>
        <v>Medium Calls</v>
      </c>
      <c r="AA2119" t="str">
        <f>IF(tbl_Customers[[#This Row],[total_eve_charge]]&lt;=15,"Low Charges",
IF(tbl_Customers[[#This Row],[total_eve_charge]]&lt;=20,"Medium Charges","High Charges"))</f>
        <v>Medium Charges</v>
      </c>
      <c r="AB2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9" t="str">
        <f>IF(tbl_Customers[[#This Row],[number_vmail_messages]] = 0, "No Usage", IF(tbl_Customers[[#This Row],[number_vmail_messages]] &lt;= 20, "Low Usage", IF(tbl_Customers[[#This Row],[number_vmail_messages]] &lt;= 40, "Medium Usgae", "High Usage")))</f>
        <v>No Usage</v>
      </c>
      <c r="AD2119" t="str">
        <f>IF(tbl_Customers[[#This Row],[total_day_minutes]]&lt;=150,"Low Usage", IF(tbl_Customers[[#This Row],[total_day_minutes]]&lt;=200,"Medium Usage", IF(tbl_Customers[[#This Row],[total_day_minutes]]&lt;=250,"High Usage","Very High Usage")))</f>
        <v>Medium Usage</v>
      </c>
      <c r="AE2119" t="str">
        <f>IF(tbl_Customers[[#This Row],[total_intl_calls]]&lt;=5,"Low Calls", IF(tbl_Customers[[#This Row],[total_intl_calls]]&lt;=10, "Medium Calls", "High Calls"))</f>
        <v>Medium Calls</v>
      </c>
      <c r="AF21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119" s="36" t="str">
        <f>IF(tbl_Customers[[#This Row],[Churn_Risk_Score]]&gt;=10,"High Risk", IF(tbl_Customers[[#This Row],[Churn_Risk_Score]]&gt;=5,"Medium Risk","Low Risk"))</f>
        <v>Medium Risk</v>
      </c>
    </row>
    <row r="2120" spans="1:33" x14ac:dyDescent="0.35">
      <c r="A2120">
        <v>2119</v>
      </c>
      <c r="B2120" t="s">
        <v>42</v>
      </c>
      <c r="C2120">
        <v>138</v>
      </c>
      <c r="D2120" t="s">
        <v>21</v>
      </c>
      <c r="E2120" t="s">
        <v>22</v>
      </c>
      <c r="F2120" t="s">
        <v>22</v>
      </c>
      <c r="G2120">
        <v>0</v>
      </c>
      <c r="H2120">
        <v>87.6</v>
      </c>
      <c r="I2120">
        <v>112</v>
      </c>
      <c r="J2120">
        <v>14.89</v>
      </c>
      <c r="K2120">
        <v>266.89999999999998</v>
      </c>
      <c r="L2120">
        <v>107</v>
      </c>
      <c r="M2120">
        <v>22.69</v>
      </c>
      <c r="N2120">
        <v>214.6</v>
      </c>
      <c r="O2120">
        <v>104</v>
      </c>
      <c r="P2120">
        <v>9.66</v>
      </c>
      <c r="Q2120">
        <v>9.8000000000000007</v>
      </c>
      <c r="R2120">
        <v>10</v>
      </c>
      <c r="S2120">
        <v>2.65</v>
      </c>
      <c r="T2120">
        <v>2</v>
      </c>
      <c r="U2120" t="s">
        <v>22</v>
      </c>
      <c r="V2120">
        <f>IF(tbl_Customers[[#This Row],[churn]] = "yes", 1, 0)</f>
        <v>0</v>
      </c>
      <c r="W2120" t="str">
        <f>IF(tbl_Customers[[#This Row],[number_customer_service_calls]] &lt;= 1, "0-1 Calls", IF(tbl_Customers[[#This Row],[number_customer_service_calls]] &lt;= 3, "2-3 Calls", IF(tbl_Customers[[#This Row],[number_customer_service_calls]] &lt;=5, "4-5 Calls", "6+ Calls")))</f>
        <v>2-3 Calls</v>
      </c>
      <c r="X2120" t="str">
        <f>IF(tbl_Customers[[#This Row],[account_length]] &lt;= 50, "0-50", IF(tbl_Customers[[#This Row],[account_length]] &lt;=100, "51-100", IF(tbl_Customers[[#This Row],[account_length]] &lt;= 150, "101-150", "151+")))</f>
        <v>101-150</v>
      </c>
      <c r="Y2120" t="str">
        <f>IF(tbl_Customers[[#This Row],[total_intl_charge]] &lt;= 3, "Low Charges", "High Charges")</f>
        <v>Low Charges</v>
      </c>
      <c r="Z2120" t="str">
        <f>IF(tbl_Customers[[#This Row],[total_eve_calls]]&lt;=80,"Low Calls",
IF(tbl_Customers[[#This Row],[total_eve_calls]]&lt;=120,"Medium Calls","High Calls"))</f>
        <v>Medium Calls</v>
      </c>
      <c r="AA2120" t="str">
        <f>IF(tbl_Customers[[#This Row],[total_eve_charge]]&lt;=15,"Low Charges",
IF(tbl_Customers[[#This Row],[total_eve_charge]]&lt;=20,"Medium Charges","High Charges"))</f>
        <v>High Charges</v>
      </c>
      <c r="AB2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0" t="str">
        <f>IF(tbl_Customers[[#This Row],[number_vmail_messages]] = 0, "No Usage", IF(tbl_Customers[[#This Row],[number_vmail_messages]] &lt;= 20, "Low Usage", IF(tbl_Customers[[#This Row],[number_vmail_messages]] &lt;= 40, "Medium Usgae", "High Usage")))</f>
        <v>No Usage</v>
      </c>
      <c r="AD2120" t="str">
        <f>IF(tbl_Customers[[#This Row],[total_day_minutes]]&lt;=150,"Low Usage", IF(tbl_Customers[[#This Row],[total_day_minutes]]&lt;=200,"Medium Usage", IF(tbl_Customers[[#This Row],[total_day_minutes]]&lt;=250,"High Usage","Very High Usage")))</f>
        <v>Low Usage</v>
      </c>
      <c r="AE2120" t="str">
        <f>IF(tbl_Customers[[#This Row],[total_intl_calls]]&lt;=5,"Low Calls", IF(tbl_Customers[[#This Row],[total_intl_calls]]&lt;=10, "Medium Calls", "High Calls"))</f>
        <v>Medium Calls</v>
      </c>
      <c r="AF21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20" s="36" t="str">
        <f>IF(tbl_Customers[[#This Row],[Churn_Risk_Score]]&gt;=10,"High Risk", IF(tbl_Customers[[#This Row],[Churn_Risk_Score]]&gt;=5,"Medium Risk","Low Risk"))</f>
        <v>Low Risk</v>
      </c>
    </row>
    <row r="2121" spans="1:33" x14ac:dyDescent="0.35">
      <c r="A2121">
        <v>2120</v>
      </c>
      <c r="B2121" t="s">
        <v>43</v>
      </c>
      <c r="C2121">
        <v>73</v>
      </c>
      <c r="D2121" t="s">
        <v>21</v>
      </c>
      <c r="E2121" t="s">
        <v>22</v>
      </c>
      <c r="F2121" t="s">
        <v>22</v>
      </c>
      <c r="G2121">
        <v>0</v>
      </c>
      <c r="H2121">
        <v>203.3</v>
      </c>
      <c r="I2121">
        <v>45</v>
      </c>
      <c r="J2121">
        <v>34.56</v>
      </c>
      <c r="K2121">
        <v>141.9</v>
      </c>
      <c r="L2121">
        <v>87</v>
      </c>
      <c r="M2121">
        <v>12.06</v>
      </c>
      <c r="N2121">
        <v>200.7</v>
      </c>
      <c r="O2121">
        <v>71</v>
      </c>
      <c r="P2121">
        <v>9.0299999999999994</v>
      </c>
      <c r="Q2121">
        <v>8.5</v>
      </c>
      <c r="R2121">
        <v>6</v>
      </c>
      <c r="S2121">
        <v>2.2999999999999998</v>
      </c>
      <c r="T2121">
        <v>0</v>
      </c>
      <c r="U2121" t="s">
        <v>22</v>
      </c>
      <c r="V2121">
        <f>IF(tbl_Customers[[#This Row],[churn]] = "yes", 1, 0)</f>
        <v>0</v>
      </c>
      <c r="W2121" t="str">
        <f>IF(tbl_Customers[[#This Row],[number_customer_service_calls]] &lt;= 1, "0-1 Calls", IF(tbl_Customers[[#This Row],[number_customer_service_calls]] &lt;= 3, "2-3 Calls", IF(tbl_Customers[[#This Row],[number_customer_service_calls]] &lt;=5, "4-5 Calls", "6+ Calls")))</f>
        <v>0-1 Calls</v>
      </c>
      <c r="X2121" t="str">
        <f>IF(tbl_Customers[[#This Row],[account_length]] &lt;= 50, "0-50", IF(tbl_Customers[[#This Row],[account_length]] &lt;=100, "51-100", IF(tbl_Customers[[#This Row],[account_length]] &lt;= 150, "101-150", "151+")))</f>
        <v>51-100</v>
      </c>
      <c r="Y2121" t="str">
        <f>IF(tbl_Customers[[#This Row],[total_intl_charge]] &lt;= 3, "Low Charges", "High Charges")</f>
        <v>Low Charges</v>
      </c>
      <c r="Z2121" t="str">
        <f>IF(tbl_Customers[[#This Row],[total_eve_calls]]&lt;=80,"Low Calls",
IF(tbl_Customers[[#This Row],[total_eve_calls]]&lt;=120,"Medium Calls","High Calls"))</f>
        <v>Medium Calls</v>
      </c>
      <c r="AA2121" t="str">
        <f>IF(tbl_Customers[[#This Row],[total_eve_charge]]&lt;=15,"Low Charges",
IF(tbl_Customers[[#This Row],[total_eve_charge]]&lt;=20,"Medium Charges","High Charges"))</f>
        <v>Low Charges</v>
      </c>
      <c r="AB2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1" t="str">
        <f>IF(tbl_Customers[[#This Row],[number_vmail_messages]] = 0, "No Usage", IF(tbl_Customers[[#This Row],[number_vmail_messages]] &lt;= 20, "Low Usage", IF(tbl_Customers[[#This Row],[number_vmail_messages]] &lt;= 40, "Medium Usgae", "High Usage")))</f>
        <v>No Usage</v>
      </c>
      <c r="AD2121" t="str">
        <f>IF(tbl_Customers[[#This Row],[total_day_minutes]]&lt;=150,"Low Usage", IF(tbl_Customers[[#This Row],[total_day_minutes]]&lt;=200,"Medium Usage", IF(tbl_Customers[[#This Row],[total_day_minutes]]&lt;=250,"High Usage","Very High Usage")))</f>
        <v>High Usage</v>
      </c>
      <c r="AE2121" t="str">
        <f>IF(tbl_Customers[[#This Row],[total_intl_calls]]&lt;=5,"Low Calls", IF(tbl_Customers[[#This Row],[total_intl_calls]]&lt;=10, "Medium Calls", "High Calls"))</f>
        <v>Medium Calls</v>
      </c>
      <c r="AF21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21" s="36" t="str">
        <f>IF(tbl_Customers[[#This Row],[Churn_Risk_Score]]&gt;=10,"High Risk", IF(tbl_Customers[[#This Row],[Churn_Risk_Score]]&gt;=5,"Medium Risk","Low Risk"))</f>
        <v>Low Risk</v>
      </c>
    </row>
    <row r="2122" spans="1:33" x14ac:dyDescent="0.35">
      <c r="A2122">
        <v>2121</v>
      </c>
      <c r="B2122" t="s">
        <v>65</v>
      </c>
      <c r="C2122">
        <v>21</v>
      </c>
      <c r="D2122" t="s">
        <v>21</v>
      </c>
      <c r="E2122" t="s">
        <v>22</v>
      </c>
      <c r="F2122" t="s">
        <v>22</v>
      </c>
      <c r="G2122">
        <v>0</v>
      </c>
      <c r="H2122">
        <v>92.6</v>
      </c>
      <c r="I2122">
        <v>95</v>
      </c>
      <c r="J2122">
        <v>15.74</v>
      </c>
      <c r="K2122">
        <v>161.9</v>
      </c>
      <c r="L2122">
        <v>70</v>
      </c>
      <c r="M2122">
        <v>13.76</v>
      </c>
      <c r="N2122">
        <v>285</v>
      </c>
      <c r="O2122">
        <v>78</v>
      </c>
      <c r="P2122">
        <v>12.83</v>
      </c>
      <c r="Q2122">
        <v>11.3</v>
      </c>
      <c r="R2122">
        <v>3</v>
      </c>
      <c r="S2122">
        <v>3.05</v>
      </c>
      <c r="T2122">
        <v>5</v>
      </c>
      <c r="U2122" t="s">
        <v>23</v>
      </c>
      <c r="V2122">
        <f>IF(tbl_Customers[[#This Row],[churn]] = "yes", 1, 0)</f>
        <v>1</v>
      </c>
      <c r="W2122" t="str">
        <f>IF(tbl_Customers[[#This Row],[number_customer_service_calls]] &lt;= 1, "0-1 Calls", IF(tbl_Customers[[#This Row],[number_customer_service_calls]] &lt;= 3, "2-3 Calls", IF(tbl_Customers[[#This Row],[number_customer_service_calls]] &lt;=5, "4-5 Calls", "6+ Calls")))</f>
        <v>4-5 Calls</v>
      </c>
      <c r="X2122" t="str">
        <f>IF(tbl_Customers[[#This Row],[account_length]] &lt;= 50, "0-50", IF(tbl_Customers[[#This Row],[account_length]] &lt;=100, "51-100", IF(tbl_Customers[[#This Row],[account_length]] &lt;= 150, "101-150", "151+")))</f>
        <v>0-50</v>
      </c>
      <c r="Y2122" t="str">
        <f>IF(tbl_Customers[[#This Row],[total_intl_charge]] &lt;= 3, "Low Charges", "High Charges")</f>
        <v>High Charges</v>
      </c>
      <c r="Z2122" t="str">
        <f>IF(tbl_Customers[[#This Row],[total_eve_calls]]&lt;=80,"Low Calls",
IF(tbl_Customers[[#This Row],[total_eve_calls]]&lt;=120,"Medium Calls","High Calls"))</f>
        <v>Low Calls</v>
      </c>
      <c r="AA2122" t="str">
        <f>IF(tbl_Customers[[#This Row],[total_eve_charge]]&lt;=15,"Low Charges",
IF(tbl_Customers[[#This Row],[total_eve_charge]]&lt;=20,"Medium Charges","High Charges"))</f>
        <v>Low Charges</v>
      </c>
      <c r="AB2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2" t="str">
        <f>IF(tbl_Customers[[#This Row],[number_vmail_messages]] = 0, "No Usage", IF(tbl_Customers[[#This Row],[number_vmail_messages]] &lt;= 20, "Low Usage", IF(tbl_Customers[[#This Row],[number_vmail_messages]] &lt;= 40, "Medium Usgae", "High Usage")))</f>
        <v>No Usage</v>
      </c>
      <c r="AD2122" t="str">
        <f>IF(tbl_Customers[[#This Row],[total_day_minutes]]&lt;=150,"Low Usage", IF(tbl_Customers[[#This Row],[total_day_minutes]]&lt;=200,"Medium Usage", IF(tbl_Customers[[#This Row],[total_day_minutes]]&lt;=250,"High Usage","Very High Usage")))</f>
        <v>Low Usage</v>
      </c>
      <c r="AE2122" t="str">
        <f>IF(tbl_Customers[[#This Row],[total_intl_calls]]&lt;=5,"Low Calls", IF(tbl_Customers[[#This Row],[total_intl_calls]]&lt;=10, "Medium Calls", "High Calls"))</f>
        <v>Low Calls</v>
      </c>
      <c r="AF21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122" s="36" t="str">
        <f>IF(tbl_Customers[[#This Row],[Churn_Risk_Score]]&gt;=10,"High Risk", IF(tbl_Customers[[#This Row],[Churn_Risk_Score]]&gt;=5,"Medium Risk","Low Risk"))</f>
        <v>Medium Risk</v>
      </c>
    </row>
    <row r="2123" spans="1:33" x14ac:dyDescent="0.35">
      <c r="A2123">
        <v>2122</v>
      </c>
      <c r="B2123" t="s">
        <v>68</v>
      </c>
      <c r="C2123">
        <v>148</v>
      </c>
      <c r="D2123" t="s">
        <v>21</v>
      </c>
      <c r="E2123" t="s">
        <v>22</v>
      </c>
      <c r="F2123" t="s">
        <v>23</v>
      </c>
      <c r="G2123">
        <v>21</v>
      </c>
      <c r="H2123">
        <v>262.89999999999998</v>
      </c>
      <c r="I2123">
        <v>135</v>
      </c>
      <c r="J2123">
        <v>44.69</v>
      </c>
      <c r="K2123">
        <v>149.5</v>
      </c>
      <c r="L2123">
        <v>96</v>
      </c>
      <c r="M2123">
        <v>12.71</v>
      </c>
      <c r="N2123">
        <v>140.5</v>
      </c>
      <c r="O2123">
        <v>109</v>
      </c>
      <c r="P2123">
        <v>6.32</v>
      </c>
      <c r="Q2123">
        <v>8.1</v>
      </c>
      <c r="R2123">
        <v>4</v>
      </c>
      <c r="S2123">
        <v>2.19</v>
      </c>
      <c r="T2123">
        <v>1</v>
      </c>
      <c r="U2123" t="s">
        <v>22</v>
      </c>
      <c r="V2123">
        <f>IF(tbl_Customers[[#This Row],[churn]] = "yes", 1, 0)</f>
        <v>0</v>
      </c>
      <c r="W2123" t="str">
        <f>IF(tbl_Customers[[#This Row],[number_customer_service_calls]] &lt;= 1, "0-1 Calls", IF(tbl_Customers[[#This Row],[number_customer_service_calls]] &lt;= 3, "2-3 Calls", IF(tbl_Customers[[#This Row],[number_customer_service_calls]] &lt;=5, "4-5 Calls", "6+ Calls")))</f>
        <v>0-1 Calls</v>
      </c>
      <c r="X2123" t="str">
        <f>IF(tbl_Customers[[#This Row],[account_length]] &lt;= 50, "0-50", IF(tbl_Customers[[#This Row],[account_length]] &lt;=100, "51-100", IF(tbl_Customers[[#This Row],[account_length]] &lt;= 150, "101-150", "151+")))</f>
        <v>101-150</v>
      </c>
      <c r="Y2123" t="str">
        <f>IF(tbl_Customers[[#This Row],[total_intl_charge]] &lt;= 3, "Low Charges", "High Charges")</f>
        <v>Low Charges</v>
      </c>
      <c r="Z2123" t="str">
        <f>IF(tbl_Customers[[#This Row],[total_eve_calls]]&lt;=80,"Low Calls",
IF(tbl_Customers[[#This Row],[total_eve_calls]]&lt;=120,"Medium Calls","High Calls"))</f>
        <v>Medium Calls</v>
      </c>
      <c r="AA2123" t="str">
        <f>IF(tbl_Customers[[#This Row],[total_eve_charge]]&lt;=15,"Low Charges",
IF(tbl_Customers[[#This Row],[total_eve_charge]]&lt;=20,"Medium Charges","High Charges"))</f>
        <v>Low Charges</v>
      </c>
      <c r="AB2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3" t="str">
        <f>IF(tbl_Customers[[#This Row],[number_vmail_messages]] = 0, "No Usage", IF(tbl_Customers[[#This Row],[number_vmail_messages]] &lt;= 20, "Low Usage", IF(tbl_Customers[[#This Row],[number_vmail_messages]] &lt;= 40, "Medium Usgae", "High Usage")))</f>
        <v>Medium Usgae</v>
      </c>
      <c r="AD2123" t="str">
        <f>IF(tbl_Customers[[#This Row],[total_day_minutes]]&lt;=150,"Low Usage", IF(tbl_Customers[[#This Row],[total_day_minutes]]&lt;=200,"Medium Usage", IF(tbl_Customers[[#This Row],[total_day_minutes]]&lt;=250,"High Usage","Very High Usage")))</f>
        <v>Very High Usage</v>
      </c>
      <c r="AE2123" t="str">
        <f>IF(tbl_Customers[[#This Row],[total_intl_calls]]&lt;=5,"Low Calls", IF(tbl_Customers[[#This Row],[total_intl_calls]]&lt;=10, "Medium Calls", "High Calls"))</f>
        <v>Low Calls</v>
      </c>
      <c r="AF21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23" s="36" t="str">
        <f>IF(tbl_Customers[[#This Row],[Churn_Risk_Score]]&gt;=10,"High Risk", IF(tbl_Customers[[#This Row],[Churn_Risk_Score]]&gt;=5,"Medium Risk","Low Risk"))</f>
        <v>Low Risk</v>
      </c>
    </row>
    <row r="2124" spans="1:33" x14ac:dyDescent="0.35">
      <c r="A2124">
        <v>2123</v>
      </c>
      <c r="B2124" t="s">
        <v>35</v>
      </c>
      <c r="C2124">
        <v>143</v>
      </c>
      <c r="D2124" t="s">
        <v>25</v>
      </c>
      <c r="E2124" t="s">
        <v>22</v>
      </c>
      <c r="F2124" t="s">
        <v>23</v>
      </c>
      <c r="G2124">
        <v>22</v>
      </c>
      <c r="H2124">
        <v>141.80000000000001</v>
      </c>
      <c r="I2124">
        <v>116</v>
      </c>
      <c r="J2124">
        <v>24.11</v>
      </c>
      <c r="K2124">
        <v>167.3</v>
      </c>
      <c r="L2124">
        <v>99</v>
      </c>
      <c r="M2124">
        <v>14.22</v>
      </c>
      <c r="N2124">
        <v>178.1</v>
      </c>
      <c r="O2124">
        <v>130</v>
      </c>
      <c r="P2124">
        <v>8.01</v>
      </c>
      <c r="Q2124">
        <v>7.8</v>
      </c>
      <c r="R2124">
        <v>3</v>
      </c>
      <c r="S2124">
        <v>2.11</v>
      </c>
      <c r="T2124">
        <v>1</v>
      </c>
      <c r="U2124" t="s">
        <v>22</v>
      </c>
      <c r="V2124">
        <f>IF(tbl_Customers[[#This Row],[churn]] = "yes", 1, 0)</f>
        <v>0</v>
      </c>
      <c r="W2124" t="str">
        <f>IF(tbl_Customers[[#This Row],[number_customer_service_calls]] &lt;= 1, "0-1 Calls", IF(tbl_Customers[[#This Row],[number_customer_service_calls]] &lt;= 3, "2-3 Calls", IF(tbl_Customers[[#This Row],[number_customer_service_calls]] &lt;=5, "4-5 Calls", "6+ Calls")))</f>
        <v>0-1 Calls</v>
      </c>
      <c r="X2124" t="str">
        <f>IF(tbl_Customers[[#This Row],[account_length]] &lt;= 50, "0-50", IF(tbl_Customers[[#This Row],[account_length]] &lt;=100, "51-100", IF(tbl_Customers[[#This Row],[account_length]] &lt;= 150, "101-150", "151+")))</f>
        <v>101-150</v>
      </c>
      <c r="Y2124" t="str">
        <f>IF(tbl_Customers[[#This Row],[total_intl_charge]] &lt;= 3, "Low Charges", "High Charges")</f>
        <v>Low Charges</v>
      </c>
      <c r="Z2124" t="str">
        <f>IF(tbl_Customers[[#This Row],[total_eve_calls]]&lt;=80,"Low Calls",
IF(tbl_Customers[[#This Row],[total_eve_calls]]&lt;=120,"Medium Calls","High Calls"))</f>
        <v>Medium Calls</v>
      </c>
      <c r="AA2124" t="str">
        <f>IF(tbl_Customers[[#This Row],[total_eve_charge]]&lt;=15,"Low Charges",
IF(tbl_Customers[[#This Row],[total_eve_charge]]&lt;=20,"Medium Charges","High Charges"))</f>
        <v>Low Charges</v>
      </c>
      <c r="AB2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24" t="str">
        <f>IF(tbl_Customers[[#This Row],[number_vmail_messages]] = 0, "No Usage", IF(tbl_Customers[[#This Row],[number_vmail_messages]] &lt;= 20, "Low Usage", IF(tbl_Customers[[#This Row],[number_vmail_messages]] &lt;= 40, "Medium Usgae", "High Usage")))</f>
        <v>Medium Usgae</v>
      </c>
      <c r="AD2124" t="str">
        <f>IF(tbl_Customers[[#This Row],[total_day_minutes]]&lt;=150,"Low Usage", IF(tbl_Customers[[#This Row],[total_day_minutes]]&lt;=200,"Medium Usage", IF(tbl_Customers[[#This Row],[total_day_minutes]]&lt;=250,"High Usage","Very High Usage")))</f>
        <v>Low Usage</v>
      </c>
      <c r="AE2124" t="str">
        <f>IF(tbl_Customers[[#This Row],[total_intl_calls]]&lt;=5,"Low Calls", IF(tbl_Customers[[#This Row],[total_intl_calls]]&lt;=10, "Medium Calls", "High Calls"))</f>
        <v>Low Calls</v>
      </c>
      <c r="AF21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24" s="36" t="str">
        <f>IF(tbl_Customers[[#This Row],[Churn_Risk_Score]]&gt;=10,"High Risk", IF(tbl_Customers[[#This Row],[Churn_Risk_Score]]&gt;=5,"Medium Risk","Low Risk"))</f>
        <v>Low Risk</v>
      </c>
    </row>
    <row r="2125" spans="1:33" x14ac:dyDescent="0.35">
      <c r="A2125">
        <v>2124</v>
      </c>
      <c r="B2125" t="s">
        <v>60</v>
      </c>
      <c r="C2125">
        <v>79</v>
      </c>
      <c r="D2125" t="s">
        <v>25</v>
      </c>
      <c r="E2125" t="s">
        <v>22</v>
      </c>
      <c r="F2125" t="s">
        <v>23</v>
      </c>
      <c r="G2125">
        <v>32</v>
      </c>
      <c r="H2125">
        <v>50.6</v>
      </c>
      <c r="I2125">
        <v>62</v>
      </c>
      <c r="J2125">
        <v>8.6</v>
      </c>
      <c r="K2125">
        <v>201.4</v>
      </c>
      <c r="L2125">
        <v>87</v>
      </c>
      <c r="M2125">
        <v>17.12</v>
      </c>
      <c r="N2125">
        <v>146.80000000000001</v>
      </c>
      <c r="O2125">
        <v>121</v>
      </c>
      <c r="P2125">
        <v>6.61</v>
      </c>
      <c r="Q2125">
        <v>4.2</v>
      </c>
      <c r="R2125">
        <v>4</v>
      </c>
      <c r="S2125">
        <v>1.1299999999999999</v>
      </c>
      <c r="T2125">
        <v>2</v>
      </c>
      <c r="U2125" t="s">
        <v>22</v>
      </c>
      <c r="V2125">
        <f>IF(tbl_Customers[[#This Row],[churn]] = "yes", 1, 0)</f>
        <v>0</v>
      </c>
      <c r="W2125" t="str">
        <f>IF(tbl_Customers[[#This Row],[number_customer_service_calls]] &lt;= 1, "0-1 Calls", IF(tbl_Customers[[#This Row],[number_customer_service_calls]] &lt;= 3, "2-3 Calls", IF(tbl_Customers[[#This Row],[number_customer_service_calls]] &lt;=5, "4-5 Calls", "6+ Calls")))</f>
        <v>2-3 Calls</v>
      </c>
      <c r="X2125" t="str">
        <f>IF(tbl_Customers[[#This Row],[account_length]] &lt;= 50, "0-50", IF(tbl_Customers[[#This Row],[account_length]] &lt;=100, "51-100", IF(tbl_Customers[[#This Row],[account_length]] &lt;= 150, "101-150", "151+")))</f>
        <v>51-100</v>
      </c>
      <c r="Y2125" t="str">
        <f>IF(tbl_Customers[[#This Row],[total_intl_charge]] &lt;= 3, "Low Charges", "High Charges")</f>
        <v>Low Charges</v>
      </c>
      <c r="Z2125" t="str">
        <f>IF(tbl_Customers[[#This Row],[total_eve_calls]]&lt;=80,"Low Calls",
IF(tbl_Customers[[#This Row],[total_eve_calls]]&lt;=120,"Medium Calls","High Calls"))</f>
        <v>Medium Calls</v>
      </c>
      <c r="AA2125" t="str">
        <f>IF(tbl_Customers[[#This Row],[total_eve_charge]]&lt;=15,"Low Charges",
IF(tbl_Customers[[#This Row],[total_eve_charge]]&lt;=20,"Medium Charges","High Charges"))</f>
        <v>Medium Charges</v>
      </c>
      <c r="AB2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5" t="str">
        <f>IF(tbl_Customers[[#This Row],[number_vmail_messages]] = 0, "No Usage", IF(tbl_Customers[[#This Row],[number_vmail_messages]] &lt;= 20, "Low Usage", IF(tbl_Customers[[#This Row],[number_vmail_messages]] &lt;= 40, "Medium Usgae", "High Usage")))</f>
        <v>Medium Usgae</v>
      </c>
      <c r="AD2125" t="str">
        <f>IF(tbl_Customers[[#This Row],[total_day_minutes]]&lt;=150,"Low Usage", IF(tbl_Customers[[#This Row],[total_day_minutes]]&lt;=200,"Medium Usage", IF(tbl_Customers[[#This Row],[total_day_minutes]]&lt;=250,"High Usage","Very High Usage")))</f>
        <v>Low Usage</v>
      </c>
      <c r="AE2125" t="str">
        <f>IF(tbl_Customers[[#This Row],[total_intl_calls]]&lt;=5,"Low Calls", IF(tbl_Customers[[#This Row],[total_intl_calls]]&lt;=10, "Medium Calls", "High Calls"))</f>
        <v>Low Calls</v>
      </c>
      <c r="AF21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25" s="36" t="str">
        <f>IF(tbl_Customers[[#This Row],[Churn_Risk_Score]]&gt;=10,"High Risk", IF(tbl_Customers[[#This Row],[Churn_Risk_Score]]&gt;=5,"Medium Risk","Low Risk"))</f>
        <v>Low Risk</v>
      </c>
    </row>
    <row r="2126" spans="1:33" x14ac:dyDescent="0.35">
      <c r="A2126">
        <v>2125</v>
      </c>
      <c r="B2126" t="s">
        <v>62</v>
      </c>
      <c r="C2126">
        <v>89</v>
      </c>
      <c r="D2126" t="s">
        <v>21</v>
      </c>
      <c r="E2126" t="s">
        <v>22</v>
      </c>
      <c r="F2126" t="s">
        <v>22</v>
      </c>
      <c r="G2126">
        <v>0</v>
      </c>
      <c r="H2126">
        <v>134.9</v>
      </c>
      <c r="I2126">
        <v>59</v>
      </c>
      <c r="J2126">
        <v>22.93</v>
      </c>
      <c r="K2126">
        <v>156</v>
      </c>
      <c r="L2126">
        <v>152</v>
      </c>
      <c r="M2126">
        <v>13.26</v>
      </c>
      <c r="N2126">
        <v>197.5</v>
      </c>
      <c r="O2126">
        <v>112</v>
      </c>
      <c r="P2126">
        <v>8.89</v>
      </c>
      <c r="Q2126">
        <v>10.199999999999999</v>
      </c>
      <c r="R2126">
        <v>5</v>
      </c>
      <c r="S2126">
        <v>2.75</v>
      </c>
      <c r="T2126">
        <v>1</v>
      </c>
      <c r="U2126" t="s">
        <v>22</v>
      </c>
      <c r="V2126">
        <f>IF(tbl_Customers[[#This Row],[churn]] = "yes", 1, 0)</f>
        <v>0</v>
      </c>
      <c r="W2126" t="str">
        <f>IF(tbl_Customers[[#This Row],[number_customer_service_calls]] &lt;= 1, "0-1 Calls", IF(tbl_Customers[[#This Row],[number_customer_service_calls]] &lt;= 3, "2-3 Calls", IF(tbl_Customers[[#This Row],[number_customer_service_calls]] &lt;=5, "4-5 Calls", "6+ Calls")))</f>
        <v>0-1 Calls</v>
      </c>
      <c r="X2126" t="str">
        <f>IF(tbl_Customers[[#This Row],[account_length]] &lt;= 50, "0-50", IF(tbl_Customers[[#This Row],[account_length]] &lt;=100, "51-100", IF(tbl_Customers[[#This Row],[account_length]] &lt;= 150, "101-150", "151+")))</f>
        <v>51-100</v>
      </c>
      <c r="Y2126" t="str">
        <f>IF(tbl_Customers[[#This Row],[total_intl_charge]] &lt;= 3, "Low Charges", "High Charges")</f>
        <v>Low Charges</v>
      </c>
      <c r="Z2126" t="str">
        <f>IF(tbl_Customers[[#This Row],[total_eve_calls]]&lt;=80,"Low Calls",
IF(tbl_Customers[[#This Row],[total_eve_calls]]&lt;=120,"Medium Calls","High Calls"))</f>
        <v>High Calls</v>
      </c>
      <c r="AA2126" t="str">
        <f>IF(tbl_Customers[[#This Row],[total_eve_charge]]&lt;=15,"Low Charges",
IF(tbl_Customers[[#This Row],[total_eve_charge]]&lt;=20,"Medium Charges","High Charges"))</f>
        <v>Low Charges</v>
      </c>
      <c r="AB2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6" t="str">
        <f>IF(tbl_Customers[[#This Row],[number_vmail_messages]] = 0, "No Usage", IF(tbl_Customers[[#This Row],[number_vmail_messages]] &lt;= 20, "Low Usage", IF(tbl_Customers[[#This Row],[number_vmail_messages]] &lt;= 40, "Medium Usgae", "High Usage")))</f>
        <v>No Usage</v>
      </c>
      <c r="AD2126" t="str">
        <f>IF(tbl_Customers[[#This Row],[total_day_minutes]]&lt;=150,"Low Usage", IF(tbl_Customers[[#This Row],[total_day_minutes]]&lt;=200,"Medium Usage", IF(tbl_Customers[[#This Row],[total_day_minutes]]&lt;=250,"High Usage","Very High Usage")))</f>
        <v>Low Usage</v>
      </c>
      <c r="AE2126" t="str">
        <f>IF(tbl_Customers[[#This Row],[total_intl_calls]]&lt;=5,"Low Calls", IF(tbl_Customers[[#This Row],[total_intl_calls]]&lt;=10, "Medium Calls", "High Calls"))</f>
        <v>Low Calls</v>
      </c>
      <c r="AF21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26" s="36" t="str">
        <f>IF(tbl_Customers[[#This Row],[Churn_Risk_Score]]&gt;=10,"High Risk", IF(tbl_Customers[[#This Row],[Churn_Risk_Score]]&gt;=5,"Medium Risk","Low Risk"))</f>
        <v>Low Risk</v>
      </c>
    </row>
    <row r="2127" spans="1:33" x14ac:dyDescent="0.35">
      <c r="A2127">
        <v>2126</v>
      </c>
      <c r="B2127" t="s">
        <v>56</v>
      </c>
      <c r="C2127">
        <v>120</v>
      </c>
      <c r="D2127" t="s">
        <v>21</v>
      </c>
      <c r="E2127" t="s">
        <v>22</v>
      </c>
      <c r="F2127" t="s">
        <v>22</v>
      </c>
      <c r="G2127">
        <v>0</v>
      </c>
      <c r="H2127">
        <v>252.1</v>
      </c>
      <c r="I2127">
        <v>110</v>
      </c>
      <c r="J2127">
        <v>42.86</v>
      </c>
      <c r="K2127">
        <v>226.1</v>
      </c>
      <c r="L2127">
        <v>103</v>
      </c>
      <c r="M2127">
        <v>19.22</v>
      </c>
      <c r="N2127">
        <v>155.6</v>
      </c>
      <c r="O2127">
        <v>83</v>
      </c>
      <c r="P2127">
        <v>7</v>
      </c>
      <c r="Q2127">
        <v>13.8</v>
      </c>
      <c r="R2127">
        <v>3</v>
      </c>
      <c r="S2127">
        <v>3.73</v>
      </c>
      <c r="T2127">
        <v>1</v>
      </c>
      <c r="U2127" t="s">
        <v>22</v>
      </c>
      <c r="V2127">
        <f>IF(tbl_Customers[[#This Row],[churn]] = "yes", 1, 0)</f>
        <v>0</v>
      </c>
      <c r="W2127" t="str">
        <f>IF(tbl_Customers[[#This Row],[number_customer_service_calls]] &lt;= 1, "0-1 Calls", IF(tbl_Customers[[#This Row],[number_customer_service_calls]] &lt;= 3, "2-3 Calls", IF(tbl_Customers[[#This Row],[number_customer_service_calls]] &lt;=5, "4-5 Calls", "6+ Calls")))</f>
        <v>0-1 Calls</v>
      </c>
      <c r="X2127" t="str">
        <f>IF(tbl_Customers[[#This Row],[account_length]] &lt;= 50, "0-50", IF(tbl_Customers[[#This Row],[account_length]] &lt;=100, "51-100", IF(tbl_Customers[[#This Row],[account_length]] &lt;= 150, "101-150", "151+")))</f>
        <v>101-150</v>
      </c>
      <c r="Y2127" t="str">
        <f>IF(tbl_Customers[[#This Row],[total_intl_charge]] &lt;= 3, "Low Charges", "High Charges")</f>
        <v>High Charges</v>
      </c>
      <c r="Z2127" t="str">
        <f>IF(tbl_Customers[[#This Row],[total_eve_calls]]&lt;=80,"Low Calls",
IF(tbl_Customers[[#This Row],[total_eve_calls]]&lt;=120,"Medium Calls","High Calls"))</f>
        <v>Medium Calls</v>
      </c>
      <c r="AA2127" t="str">
        <f>IF(tbl_Customers[[#This Row],[total_eve_charge]]&lt;=15,"Low Charges",
IF(tbl_Customers[[#This Row],[total_eve_charge]]&lt;=20,"Medium Charges","High Charges"))</f>
        <v>Medium Charges</v>
      </c>
      <c r="AB2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27" t="str">
        <f>IF(tbl_Customers[[#This Row],[number_vmail_messages]] = 0, "No Usage", IF(tbl_Customers[[#This Row],[number_vmail_messages]] &lt;= 20, "Low Usage", IF(tbl_Customers[[#This Row],[number_vmail_messages]] &lt;= 40, "Medium Usgae", "High Usage")))</f>
        <v>No Usage</v>
      </c>
      <c r="AD2127" t="str">
        <f>IF(tbl_Customers[[#This Row],[total_day_minutes]]&lt;=150,"Low Usage", IF(tbl_Customers[[#This Row],[total_day_minutes]]&lt;=200,"Medium Usage", IF(tbl_Customers[[#This Row],[total_day_minutes]]&lt;=250,"High Usage","Very High Usage")))</f>
        <v>Very High Usage</v>
      </c>
      <c r="AE2127" t="str">
        <f>IF(tbl_Customers[[#This Row],[total_intl_calls]]&lt;=5,"Low Calls", IF(tbl_Customers[[#This Row],[total_intl_calls]]&lt;=10, "Medium Calls", "High Calls"))</f>
        <v>Low Calls</v>
      </c>
      <c r="AF21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127" s="36" t="str">
        <f>IF(tbl_Customers[[#This Row],[Churn_Risk_Score]]&gt;=10,"High Risk", IF(tbl_Customers[[#This Row],[Churn_Risk_Score]]&gt;=5,"Medium Risk","Low Risk"))</f>
        <v>Medium Risk</v>
      </c>
    </row>
    <row r="2128" spans="1:33" x14ac:dyDescent="0.35">
      <c r="A2128">
        <v>2127</v>
      </c>
      <c r="B2128" t="s">
        <v>55</v>
      </c>
      <c r="C2128">
        <v>121</v>
      </c>
      <c r="D2128" t="s">
        <v>21</v>
      </c>
      <c r="E2128" t="s">
        <v>22</v>
      </c>
      <c r="F2128" t="s">
        <v>23</v>
      </c>
      <c r="G2128">
        <v>41</v>
      </c>
      <c r="H2128">
        <v>215.5</v>
      </c>
      <c r="I2128">
        <v>95</v>
      </c>
      <c r="J2128">
        <v>36.64</v>
      </c>
      <c r="K2128">
        <v>241.8</v>
      </c>
      <c r="L2128">
        <v>92</v>
      </c>
      <c r="M2128">
        <v>20.55</v>
      </c>
      <c r="N2128">
        <v>147</v>
      </c>
      <c r="O2128">
        <v>108</v>
      </c>
      <c r="P2128">
        <v>6.61</v>
      </c>
      <c r="Q2128">
        <v>9.6</v>
      </c>
      <c r="R2128">
        <v>3</v>
      </c>
      <c r="S2128">
        <v>2.59</v>
      </c>
      <c r="T2128">
        <v>1</v>
      </c>
      <c r="U2128" t="s">
        <v>22</v>
      </c>
      <c r="V2128">
        <f>IF(tbl_Customers[[#This Row],[churn]] = "yes", 1, 0)</f>
        <v>0</v>
      </c>
      <c r="W2128" t="str">
        <f>IF(tbl_Customers[[#This Row],[number_customer_service_calls]] &lt;= 1, "0-1 Calls", IF(tbl_Customers[[#This Row],[number_customer_service_calls]] &lt;= 3, "2-3 Calls", IF(tbl_Customers[[#This Row],[number_customer_service_calls]] &lt;=5, "4-5 Calls", "6+ Calls")))</f>
        <v>0-1 Calls</v>
      </c>
      <c r="X2128" t="str">
        <f>IF(tbl_Customers[[#This Row],[account_length]] &lt;= 50, "0-50", IF(tbl_Customers[[#This Row],[account_length]] &lt;=100, "51-100", IF(tbl_Customers[[#This Row],[account_length]] &lt;= 150, "101-150", "151+")))</f>
        <v>101-150</v>
      </c>
      <c r="Y2128" t="str">
        <f>IF(tbl_Customers[[#This Row],[total_intl_charge]] &lt;= 3, "Low Charges", "High Charges")</f>
        <v>Low Charges</v>
      </c>
      <c r="Z2128" t="str">
        <f>IF(tbl_Customers[[#This Row],[total_eve_calls]]&lt;=80,"Low Calls",
IF(tbl_Customers[[#This Row],[total_eve_calls]]&lt;=120,"Medium Calls","High Calls"))</f>
        <v>Medium Calls</v>
      </c>
      <c r="AA2128" t="str">
        <f>IF(tbl_Customers[[#This Row],[total_eve_charge]]&lt;=15,"Low Charges",
IF(tbl_Customers[[#This Row],[total_eve_charge]]&lt;=20,"Medium Charges","High Charges"))</f>
        <v>High Charges</v>
      </c>
      <c r="AB2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28" t="str">
        <f>IF(tbl_Customers[[#This Row],[number_vmail_messages]] = 0, "No Usage", IF(tbl_Customers[[#This Row],[number_vmail_messages]] &lt;= 20, "Low Usage", IF(tbl_Customers[[#This Row],[number_vmail_messages]] &lt;= 40, "Medium Usgae", "High Usage")))</f>
        <v>High Usage</v>
      </c>
      <c r="AD2128" t="str">
        <f>IF(tbl_Customers[[#This Row],[total_day_minutes]]&lt;=150,"Low Usage", IF(tbl_Customers[[#This Row],[total_day_minutes]]&lt;=200,"Medium Usage", IF(tbl_Customers[[#This Row],[total_day_minutes]]&lt;=250,"High Usage","Very High Usage")))</f>
        <v>High Usage</v>
      </c>
      <c r="AE2128" t="str">
        <f>IF(tbl_Customers[[#This Row],[total_intl_calls]]&lt;=5,"Low Calls", IF(tbl_Customers[[#This Row],[total_intl_calls]]&lt;=10, "Medium Calls", "High Calls"))</f>
        <v>Low Calls</v>
      </c>
      <c r="AF21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28" s="36" t="str">
        <f>IF(tbl_Customers[[#This Row],[Churn_Risk_Score]]&gt;=10,"High Risk", IF(tbl_Customers[[#This Row],[Churn_Risk_Score]]&gt;=5,"Medium Risk","Low Risk"))</f>
        <v>Low Risk</v>
      </c>
    </row>
    <row r="2129" spans="1:33" x14ac:dyDescent="0.35">
      <c r="A2129">
        <v>2128</v>
      </c>
      <c r="B2129" t="s">
        <v>72</v>
      </c>
      <c r="C2129">
        <v>101</v>
      </c>
      <c r="D2129" t="s">
        <v>21</v>
      </c>
      <c r="E2129" t="s">
        <v>22</v>
      </c>
      <c r="F2129" t="s">
        <v>22</v>
      </c>
      <c r="G2129">
        <v>0</v>
      </c>
      <c r="H2129">
        <v>124.8</v>
      </c>
      <c r="I2129">
        <v>66</v>
      </c>
      <c r="J2129">
        <v>21.22</v>
      </c>
      <c r="K2129">
        <v>257.2</v>
      </c>
      <c r="L2129">
        <v>85</v>
      </c>
      <c r="M2129">
        <v>21.86</v>
      </c>
      <c r="N2129">
        <v>193.2</v>
      </c>
      <c r="O2129">
        <v>115</v>
      </c>
      <c r="P2129">
        <v>8.69</v>
      </c>
      <c r="Q2129">
        <v>13.4</v>
      </c>
      <c r="R2129">
        <v>4</v>
      </c>
      <c r="S2129">
        <v>3.62</v>
      </c>
      <c r="T2129">
        <v>0</v>
      </c>
      <c r="U2129" t="s">
        <v>22</v>
      </c>
      <c r="V2129">
        <f>IF(tbl_Customers[[#This Row],[churn]] = "yes", 1, 0)</f>
        <v>0</v>
      </c>
      <c r="W2129" t="str">
        <f>IF(tbl_Customers[[#This Row],[number_customer_service_calls]] &lt;= 1, "0-1 Calls", IF(tbl_Customers[[#This Row],[number_customer_service_calls]] &lt;= 3, "2-3 Calls", IF(tbl_Customers[[#This Row],[number_customer_service_calls]] &lt;=5, "4-5 Calls", "6+ Calls")))</f>
        <v>0-1 Calls</v>
      </c>
      <c r="X2129" t="str">
        <f>IF(tbl_Customers[[#This Row],[account_length]] &lt;= 50, "0-50", IF(tbl_Customers[[#This Row],[account_length]] &lt;=100, "51-100", IF(tbl_Customers[[#This Row],[account_length]] &lt;= 150, "101-150", "151+")))</f>
        <v>101-150</v>
      </c>
      <c r="Y2129" t="str">
        <f>IF(tbl_Customers[[#This Row],[total_intl_charge]] &lt;= 3, "Low Charges", "High Charges")</f>
        <v>High Charges</v>
      </c>
      <c r="Z2129" t="str">
        <f>IF(tbl_Customers[[#This Row],[total_eve_calls]]&lt;=80,"Low Calls",
IF(tbl_Customers[[#This Row],[total_eve_calls]]&lt;=120,"Medium Calls","High Calls"))</f>
        <v>Medium Calls</v>
      </c>
      <c r="AA2129" t="str">
        <f>IF(tbl_Customers[[#This Row],[total_eve_charge]]&lt;=15,"Low Charges",
IF(tbl_Customers[[#This Row],[total_eve_charge]]&lt;=20,"Medium Charges","High Charges"))</f>
        <v>High Charges</v>
      </c>
      <c r="AB2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9" t="str">
        <f>IF(tbl_Customers[[#This Row],[number_vmail_messages]] = 0, "No Usage", IF(tbl_Customers[[#This Row],[number_vmail_messages]] &lt;= 20, "Low Usage", IF(tbl_Customers[[#This Row],[number_vmail_messages]] &lt;= 40, "Medium Usgae", "High Usage")))</f>
        <v>No Usage</v>
      </c>
      <c r="AD2129" t="str">
        <f>IF(tbl_Customers[[#This Row],[total_day_minutes]]&lt;=150,"Low Usage", IF(tbl_Customers[[#This Row],[total_day_minutes]]&lt;=200,"Medium Usage", IF(tbl_Customers[[#This Row],[total_day_minutes]]&lt;=250,"High Usage","Very High Usage")))</f>
        <v>Low Usage</v>
      </c>
      <c r="AE2129" t="str">
        <f>IF(tbl_Customers[[#This Row],[total_intl_calls]]&lt;=5,"Low Calls", IF(tbl_Customers[[#This Row],[total_intl_calls]]&lt;=10, "Medium Calls", "High Calls"))</f>
        <v>Low Calls</v>
      </c>
      <c r="AF21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29" s="36" t="str">
        <f>IF(tbl_Customers[[#This Row],[Churn_Risk_Score]]&gt;=10,"High Risk", IF(tbl_Customers[[#This Row],[Churn_Risk_Score]]&gt;=5,"Medium Risk","Low Risk"))</f>
        <v>Low Risk</v>
      </c>
    </row>
    <row r="2130" spans="1:33" x14ac:dyDescent="0.35">
      <c r="A2130">
        <v>2129</v>
      </c>
      <c r="B2130" t="s">
        <v>32</v>
      </c>
      <c r="C2130">
        <v>168</v>
      </c>
      <c r="D2130" t="s">
        <v>21</v>
      </c>
      <c r="E2130" t="s">
        <v>22</v>
      </c>
      <c r="F2130" t="s">
        <v>22</v>
      </c>
      <c r="G2130">
        <v>0</v>
      </c>
      <c r="H2130">
        <v>183.2</v>
      </c>
      <c r="I2130">
        <v>131</v>
      </c>
      <c r="J2130">
        <v>31.14</v>
      </c>
      <c r="K2130">
        <v>179.2</v>
      </c>
      <c r="L2130">
        <v>73</v>
      </c>
      <c r="M2130">
        <v>15.23</v>
      </c>
      <c r="N2130">
        <v>292.8</v>
      </c>
      <c r="O2130">
        <v>100</v>
      </c>
      <c r="P2130">
        <v>13.18</v>
      </c>
      <c r="Q2130">
        <v>9.9</v>
      </c>
      <c r="R2130">
        <v>5</v>
      </c>
      <c r="S2130">
        <v>2.67</v>
      </c>
      <c r="T2130">
        <v>2</v>
      </c>
      <c r="U2130" t="s">
        <v>22</v>
      </c>
      <c r="V2130">
        <f>IF(tbl_Customers[[#This Row],[churn]] = "yes", 1, 0)</f>
        <v>0</v>
      </c>
      <c r="W2130" t="str">
        <f>IF(tbl_Customers[[#This Row],[number_customer_service_calls]] &lt;= 1, "0-1 Calls", IF(tbl_Customers[[#This Row],[number_customer_service_calls]] &lt;= 3, "2-3 Calls", IF(tbl_Customers[[#This Row],[number_customer_service_calls]] &lt;=5, "4-5 Calls", "6+ Calls")))</f>
        <v>2-3 Calls</v>
      </c>
      <c r="X2130" t="str">
        <f>IF(tbl_Customers[[#This Row],[account_length]] &lt;= 50, "0-50", IF(tbl_Customers[[#This Row],[account_length]] &lt;=100, "51-100", IF(tbl_Customers[[#This Row],[account_length]] &lt;= 150, "101-150", "151+")))</f>
        <v>151+</v>
      </c>
      <c r="Y2130" t="str">
        <f>IF(tbl_Customers[[#This Row],[total_intl_charge]] &lt;= 3, "Low Charges", "High Charges")</f>
        <v>Low Charges</v>
      </c>
      <c r="Z2130" t="str">
        <f>IF(tbl_Customers[[#This Row],[total_eve_calls]]&lt;=80,"Low Calls",
IF(tbl_Customers[[#This Row],[total_eve_calls]]&lt;=120,"Medium Calls","High Calls"))</f>
        <v>Low Calls</v>
      </c>
      <c r="AA2130" t="str">
        <f>IF(tbl_Customers[[#This Row],[total_eve_charge]]&lt;=15,"Low Charges",
IF(tbl_Customers[[#This Row],[total_eve_charge]]&lt;=20,"Medium Charges","High Charges"))</f>
        <v>Medium Charges</v>
      </c>
      <c r="AB2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0" t="str">
        <f>IF(tbl_Customers[[#This Row],[number_vmail_messages]] = 0, "No Usage", IF(tbl_Customers[[#This Row],[number_vmail_messages]] &lt;= 20, "Low Usage", IF(tbl_Customers[[#This Row],[number_vmail_messages]] &lt;= 40, "Medium Usgae", "High Usage")))</f>
        <v>No Usage</v>
      </c>
      <c r="AD2130" t="str">
        <f>IF(tbl_Customers[[#This Row],[total_day_minutes]]&lt;=150,"Low Usage", IF(tbl_Customers[[#This Row],[total_day_minutes]]&lt;=200,"Medium Usage", IF(tbl_Customers[[#This Row],[total_day_minutes]]&lt;=250,"High Usage","Very High Usage")))</f>
        <v>Medium Usage</v>
      </c>
      <c r="AE2130" t="str">
        <f>IF(tbl_Customers[[#This Row],[total_intl_calls]]&lt;=5,"Low Calls", IF(tbl_Customers[[#This Row],[total_intl_calls]]&lt;=10, "Medium Calls", "High Calls"))</f>
        <v>Low Calls</v>
      </c>
      <c r="AF21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0" s="36" t="str">
        <f>IF(tbl_Customers[[#This Row],[Churn_Risk_Score]]&gt;=10,"High Risk", IF(tbl_Customers[[#This Row],[Churn_Risk_Score]]&gt;=5,"Medium Risk","Low Risk"))</f>
        <v>Low Risk</v>
      </c>
    </row>
    <row r="2131" spans="1:33" x14ac:dyDescent="0.35">
      <c r="A2131">
        <v>2130</v>
      </c>
      <c r="B2131" t="s">
        <v>64</v>
      </c>
      <c r="C2131">
        <v>138</v>
      </c>
      <c r="D2131" t="s">
        <v>21</v>
      </c>
      <c r="E2131" t="s">
        <v>22</v>
      </c>
      <c r="F2131" t="s">
        <v>22</v>
      </c>
      <c r="G2131">
        <v>0</v>
      </c>
      <c r="H2131">
        <v>230.1</v>
      </c>
      <c r="I2131">
        <v>107</v>
      </c>
      <c r="J2131">
        <v>39.119999999999997</v>
      </c>
      <c r="K2131">
        <v>212</v>
      </c>
      <c r="L2131">
        <v>120</v>
      </c>
      <c r="M2131">
        <v>18.02</v>
      </c>
      <c r="N2131">
        <v>174.9</v>
      </c>
      <c r="O2131">
        <v>119</v>
      </c>
      <c r="P2131">
        <v>7.87</v>
      </c>
      <c r="Q2131">
        <v>13.2</v>
      </c>
      <c r="R2131">
        <v>4</v>
      </c>
      <c r="S2131">
        <v>3.56</v>
      </c>
      <c r="T2131">
        <v>1</v>
      </c>
      <c r="U2131" t="s">
        <v>22</v>
      </c>
      <c r="V2131">
        <f>IF(tbl_Customers[[#This Row],[churn]] = "yes", 1, 0)</f>
        <v>0</v>
      </c>
      <c r="W2131" t="str">
        <f>IF(tbl_Customers[[#This Row],[number_customer_service_calls]] &lt;= 1, "0-1 Calls", IF(tbl_Customers[[#This Row],[number_customer_service_calls]] &lt;= 3, "2-3 Calls", IF(tbl_Customers[[#This Row],[number_customer_service_calls]] &lt;=5, "4-5 Calls", "6+ Calls")))</f>
        <v>0-1 Calls</v>
      </c>
      <c r="X2131" t="str">
        <f>IF(tbl_Customers[[#This Row],[account_length]] &lt;= 50, "0-50", IF(tbl_Customers[[#This Row],[account_length]] &lt;=100, "51-100", IF(tbl_Customers[[#This Row],[account_length]] &lt;= 150, "101-150", "151+")))</f>
        <v>101-150</v>
      </c>
      <c r="Y2131" t="str">
        <f>IF(tbl_Customers[[#This Row],[total_intl_charge]] &lt;= 3, "Low Charges", "High Charges")</f>
        <v>High Charges</v>
      </c>
      <c r="Z2131" t="str">
        <f>IF(tbl_Customers[[#This Row],[total_eve_calls]]&lt;=80,"Low Calls",
IF(tbl_Customers[[#This Row],[total_eve_calls]]&lt;=120,"Medium Calls","High Calls"))</f>
        <v>Medium Calls</v>
      </c>
      <c r="AA2131" t="str">
        <f>IF(tbl_Customers[[#This Row],[total_eve_charge]]&lt;=15,"Low Charges",
IF(tbl_Customers[[#This Row],[total_eve_charge]]&lt;=20,"Medium Charges","High Charges"))</f>
        <v>Medium Charges</v>
      </c>
      <c r="AB2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1" t="str">
        <f>IF(tbl_Customers[[#This Row],[number_vmail_messages]] = 0, "No Usage", IF(tbl_Customers[[#This Row],[number_vmail_messages]] &lt;= 20, "Low Usage", IF(tbl_Customers[[#This Row],[number_vmail_messages]] &lt;= 40, "Medium Usgae", "High Usage")))</f>
        <v>No Usage</v>
      </c>
      <c r="AD2131" t="str">
        <f>IF(tbl_Customers[[#This Row],[total_day_minutes]]&lt;=150,"Low Usage", IF(tbl_Customers[[#This Row],[total_day_minutes]]&lt;=200,"Medium Usage", IF(tbl_Customers[[#This Row],[total_day_minutes]]&lt;=250,"High Usage","Very High Usage")))</f>
        <v>High Usage</v>
      </c>
      <c r="AE2131" t="str">
        <f>IF(tbl_Customers[[#This Row],[total_intl_calls]]&lt;=5,"Low Calls", IF(tbl_Customers[[#This Row],[total_intl_calls]]&lt;=10, "Medium Calls", "High Calls"))</f>
        <v>Low Calls</v>
      </c>
      <c r="AF21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31" s="36" t="str">
        <f>IF(tbl_Customers[[#This Row],[Churn_Risk_Score]]&gt;=10,"High Risk", IF(tbl_Customers[[#This Row],[Churn_Risk_Score]]&gt;=5,"Medium Risk","Low Risk"))</f>
        <v>Low Risk</v>
      </c>
    </row>
    <row r="2132" spans="1:33" x14ac:dyDescent="0.35">
      <c r="A2132">
        <v>2131</v>
      </c>
      <c r="B2132" t="s">
        <v>64</v>
      </c>
      <c r="C2132">
        <v>43</v>
      </c>
      <c r="D2132" t="s">
        <v>25</v>
      </c>
      <c r="E2132" t="s">
        <v>22</v>
      </c>
      <c r="F2132" t="s">
        <v>22</v>
      </c>
      <c r="G2132">
        <v>0</v>
      </c>
      <c r="H2132">
        <v>135.80000000000001</v>
      </c>
      <c r="I2132">
        <v>125</v>
      </c>
      <c r="J2132">
        <v>23.09</v>
      </c>
      <c r="K2132">
        <v>163.19999999999999</v>
      </c>
      <c r="L2132">
        <v>88</v>
      </c>
      <c r="M2132">
        <v>13.87</v>
      </c>
      <c r="N2132">
        <v>229.8</v>
      </c>
      <c r="O2132">
        <v>106</v>
      </c>
      <c r="P2132">
        <v>10.34</v>
      </c>
      <c r="Q2132">
        <v>12.6</v>
      </c>
      <c r="R2132">
        <v>3</v>
      </c>
      <c r="S2132">
        <v>3.4</v>
      </c>
      <c r="T2132">
        <v>0</v>
      </c>
      <c r="U2132" t="s">
        <v>22</v>
      </c>
      <c r="V2132">
        <f>IF(tbl_Customers[[#This Row],[churn]] = "yes", 1, 0)</f>
        <v>0</v>
      </c>
      <c r="W2132" t="str">
        <f>IF(tbl_Customers[[#This Row],[number_customer_service_calls]] &lt;= 1, "0-1 Calls", IF(tbl_Customers[[#This Row],[number_customer_service_calls]] &lt;= 3, "2-3 Calls", IF(tbl_Customers[[#This Row],[number_customer_service_calls]] &lt;=5, "4-5 Calls", "6+ Calls")))</f>
        <v>0-1 Calls</v>
      </c>
      <c r="X2132" t="str">
        <f>IF(tbl_Customers[[#This Row],[account_length]] &lt;= 50, "0-50", IF(tbl_Customers[[#This Row],[account_length]] &lt;=100, "51-100", IF(tbl_Customers[[#This Row],[account_length]] &lt;= 150, "101-150", "151+")))</f>
        <v>0-50</v>
      </c>
      <c r="Y2132" t="str">
        <f>IF(tbl_Customers[[#This Row],[total_intl_charge]] &lt;= 3, "Low Charges", "High Charges")</f>
        <v>High Charges</v>
      </c>
      <c r="Z2132" t="str">
        <f>IF(tbl_Customers[[#This Row],[total_eve_calls]]&lt;=80,"Low Calls",
IF(tbl_Customers[[#This Row],[total_eve_calls]]&lt;=120,"Medium Calls","High Calls"))</f>
        <v>Medium Calls</v>
      </c>
      <c r="AA2132" t="str">
        <f>IF(tbl_Customers[[#This Row],[total_eve_charge]]&lt;=15,"Low Charges",
IF(tbl_Customers[[#This Row],[total_eve_charge]]&lt;=20,"Medium Charges","High Charges"))</f>
        <v>Low Charges</v>
      </c>
      <c r="AB2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2" t="str">
        <f>IF(tbl_Customers[[#This Row],[number_vmail_messages]] = 0, "No Usage", IF(tbl_Customers[[#This Row],[number_vmail_messages]] &lt;= 20, "Low Usage", IF(tbl_Customers[[#This Row],[number_vmail_messages]] &lt;= 40, "Medium Usgae", "High Usage")))</f>
        <v>No Usage</v>
      </c>
      <c r="AD2132" t="str">
        <f>IF(tbl_Customers[[#This Row],[total_day_minutes]]&lt;=150,"Low Usage", IF(tbl_Customers[[#This Row],[total_day_minutes]]&lt;=200,"Medium Usage", IF(tbl_Customers[[#This Row],[total_day_minutes]]&lt;=250,"High Usage","Very High Usage")))</f>
        <v>Low Usage</v>
      </c>
      <c r="AE2132" t="str">
        <f>IF(tbl_Customers[[#This Row],[total_intl_calls]]&lt;=5,"Low Calls", IF(tbl_Customers[[#This Row],[total_intl_calls]]&lt;=10, "Medium Calls", "High Calls"))</f>
        <v>Low Calls</v>
      </c>
      <c r="AF21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32" s="36" t="str">
        <f>IF(tbl_Customers[[#This Row],[Churn_Risk_Score]]&gt;=10,"High Risk", IF(tbl_Customers[[#This Row],[Churn_Risk_Score]]&gt;=5,"Medium Risk","Low Risk"))</f>
        <v>Low Risk</v>
      </c>
    </row>
    <row r="2133" spans="1:33" x14ac:dyDescent="0.35">
      <c r="A2133">
        <v>2132</v>
      </c>
      <c r="B2133" t="s">
        <v>55</v>
      </c>
      <c r="C2133">
        <v>117</v>
      </c>
      <c r="D2133" t="s">
        <v>28</v>
      </c>
      <c r="E2133" t="s">
        <v>22</v>
      </c>
      <c r="F2133" t="s">
        <v>23</v>
      </c>
      <c r="G2133">
        <v>20</v>
      </c>
      <c r="H2133">
        <v>205.7</v>
      </c>
      <c r="I2133">
        <v>98</v>
      </c>
      <c r="J2133">
        <v>34.97</v>
      </c>
      <c r="K2133">
        <v>136.1</v>
      </c>
      <c r="L2133">
        <v>107</v>
      </c>
      <c r="M2133">
        <v>11.57</v>
      </c>
      <c r="N2133">
        <v>159.4</v>
      </c>
      <c r="O2133">
        <v>147</v>
      </c>
      <c r="P2133">
        <v>7.17</v>
      </c>
      <c r="Q2133">
        <v>8.6999999999999993</v>
      </c>
      <c r="R2133">
        <v>3</v>
      </c>
      <c r="S2133">
        <v>2.35</v>
      </c>
      <c r="T2133">
        <v>2</v>
      </c>
      <c r="U2133" t="s">
        <v>22</v>
      </c>
      <c r="V2133">
        <f>IF(tbl_Customers[[#This Row],[churn]] = "yes", 1, 0)</f>
        <v>0</v>
      </c>
      <c r="W2133" t="str">
        <f>IF(tbl_Customers[[#This Row],[number_customer_service_calls]] &lt;= 1, "0-1 Calls", IF(tbl_Customers[[#This Row],[number_customer_service_calls]] &lt;= 3, "2-3 Calls", IF(tbl_Customers[[#This Row],[number_customer_service_calls]] &lt;=5, "4-5 Calls", "6+ Calls")))</f>
        <v>2-3 Calls</v>
      </c>
      <c r="X2133" t="str">
        <f>IF(tbl_Customers[[#This Row],[account_length]] &lt;= 50, "0-50", IF(tbl_Customers[[#This Row],[account_length]] &lt;=100, "51-100", IF(tbl_Customers[[#This Row],[account_length]] &lt;= 150, "101-150", "151+")))</f>
        <v>101-150</v>
      </c>
      <c r="Y2133" t="str">
        <f>IF(tbl_Customers[[#This Row],[total_intl_charge]] &lt;= 3, "Low Charges", "High Charges")</f>
        <v>Low Charges</v>
      </c>
      <c r="Z2133" t="str">
        <f>IF(tbl_Customers[[#This Row],[total_eve_calls]]&lt;=80,"Low Calls",
IF(tbl_Customers[[#This Row],[total_eve_calls]]&lt;=120,"Medium Calls","High Calls"))</f>
        <v>Medium Calls</v>
      </c>
      <c r="AA2133" t="str">
        <f>IF(tbl_Customers[[#This Row],[total_eve_charge]]&lt;=15,"Low Charges",
IF(tbl_Customers[[#This Row],[total_eve_charge]]&lt;=20,"Medium Charges","High Charges"))</f>
        <v>Low Charges</v>
      </c>
      <c r="AB2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3" t="str">
        <f>IF(tbl_Customers[[#This Row],[number_vmail_messages]] = 0, "No Usage", IF(tbl_Customers[[#This Row],[number_vmail_messages]] &lt;= 20, "Low Usage", IF(tbl_Customers[[#This Row],[number_vmail_messages]] &lt;= 40, "Medium Usgae", "High Usage")))</f>
        <v>Low Usage</v>
      </c>
      <c r="AD2133" t="str">
        <f>IF(tbl_Customers[[#This Row],[total_day_minutes]]&lt;=150,"Low Usage", IF(tbl_Customers[[#This Row],[total_day_minutes]]&lt;=200,"Medium Usage", IF(tbl_Customers[[#This Row],[total_day_minutes]]&lt;=250,"High Usage","Very High Usage")))</f>
        <v>High Usage</v>
      </c>
      <c r="AE2133" t="str">
        <f>IF(tbl_Customers[[#This Row],[total_intl_calls]]&lt;=5,"Low Calls", IF(tbl_Customers[[#This Row],[total_intl_calls]]&lt;=10, "Medium Calls", "High Calls"))</f>
        <v>Low Calls</v>
      </c>
      <c r="AF21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33" s="36" t="str">
        <f>IF(tbl_Customers[[#This Row],[Churn_Risk_Score]]&gt;=10,"High Risk", IF(tbl_Customers[[#This Row],[Churn_Risk_Score]]&gt;=5,"Medium Risk","Low Risk"))</f>
        <v>Low Risk</v>
      </c>
    </row>
    <row r="2134" spans="1:33" x14ac:dyDescent="0.35">
      <c r="A2134">
        <v>2133</v>
      </c>
      <c r="B2134" t="s">
        <v>65</v>
      </c>
      <c r="C2134">
        <v>108</v>
      </c>
      <c r="D2134" t="s">
        <v>25</v>
      </c>
      <c r="E2134" t="s">
        <v>22</v>
      </c>
      <c r="F2134" t="s">
        <v>22</v>
      </c>
      <c r="G2134">
        <v>0</v>
      </c>
      <c r="H2134">
        <v>73.8</v>
      </c>
      <c r="I2134">
        <v>105</v>
      </c>
      <c r="J2134">
        <v>12.55</v>
      </c>
      <c r="K2134">
        <v>143.4</v>
      </c>
      <c r="L2134">
        <v>114</v>
      </c>
      <c r="M2134">
        <v>12.19</v>
      </c>
      <c r="N2134">
        <v>170.2</v>
      </c>
      <c r="O2134">
        <v>98</v>
      </c>
      <c r="P2134">
        <v>7.66</v>
      </c>
      <c r="Q2134">
        <v>10.9</v>
      </c>
      <c r="R2134">
        <v>3</v>
      </c>
      <c r="S2134">
        <v>2.94</v>
      </c>
      <c r="T2134">
        <v>2</v>
      </c>
      <c r="U2134" t="s">
        <v>22</v>
      </c>
      <c r="V2134">
        <f>IF(tbl_Customers[[#This Row],[churn]] = "yes", 1, 0)</f>
        <v>0</v>
      </c>
      <c r="W2134" t="str">
        <f>IF(tbl_Customers[[#This Row],[number_customer_service_calls]] &lt;= 1, "0-1 Calls", IF(tbl_Customers[[#This Row],[number_customer_service_calls]] &lt;= 3, "2-3 Calls", IF(tbl_Customers[[#This Row],[number_customer_service_calls]] &lt;=5, "4-5 Calls", "6+ Calls")))</f>
        <v>2-3 Calls</v>
      </c>
      <c r="X2134" t="str">
        <f>IF(tbl_Customers[[#This Row],[account_length]] &lt;= 50, "0-50", IF(tbl_Customers[[#This Row],[account_length]] &lt;=100, "51-100", IF(tbl_Customers[[#This Row],[account_length]] &lt;= 150, "101-150", "151+")))</f>
        <v>101-150</v>
      </c>
      <c r="Y2134" t="str">
        <f>IF(tbl_Customers[[#This Row],[total_intl_charge]] &lt;= 3, "Low Charges", "High Charges")</f>
        <v>Low Charges</v>
      </c>
      <c r="Z2134" t="str">
        <f>IF(tbl_Customers[[#This Row],[total_eve_calls]]&lt;=80,"Low Calls",
IF(tbl_Customers[[#This Row],[total_eve_calls]]&lt;=120,"Medium Calls","High Calls"))</f>
        <v>Medium Calls</v>
      </c>
      <c r="AA2134" t="str">
        <f>IF(tbl_Customers[[#This Row],[total_eve_charge]]&lt;=15,"Low Charges",
IF(tbl_Customers[[#This Row],[total_eve_charge]]&lt;=20,"Medium Charges","High Charges"))</f>
        <v>Low Charges</v>
      </c>
      <c r="AB2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4" t="str">
        <f>IF(tbl_Customers[[#This Row],[number_vmail_messages]] = 0, "No Usage", IF(tbl_Customers[[#This Row],[number_vmail_messages]] &lt;= 20, "Low Usage", IF(tbl_Customers[[#This Row],[number_vmail_messages]] &lt;= 40, "Medium Usgae", "High Usage")))</f>
        <v>No Usage</v>
      </c>
      <c r="AD2134" t="str">
        <f>IF(tbl_Customers[[#This Row],[total_day_minutes]]&lt;=150,"Low Usage", IF(tbl_Customers[[#This Row],[total_day_minutes]]&lt;=200,"Medium Usage", IF(tbl_Customers[[#This Row],[total_day_minutes]]&lt;=250,"High Usage","Very High Usage")))</f>
        <v>Low Usage</v>
      </c>
      <c r="AE2134" t="str">
        <f>IF(tbl_Customers[[#This Row],[total_intl_calls]]&lt;=5,"Low Calls", IF(tbl_Customers[[#This Row],[total_intl_calls]]&lt;=10, "Medium Calls", "High Calls"))</f>
        <v>Low Calls</v>
      </c>
      <c r="AF21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4" s="36" t="str">
        <f>IF(tbl_Customers[[#This Row],[Churn_Risk_Score]]&gt;=10,"High Risk", IF(tbl_Customers[[#This Row],[Churn_Risk_Score]]&gt;=5,"Medium Risk","Low Risk"))</f>
        <v>Low Risk</v>
      </c>
    </row>
    <row r="2135" spans="1:33" x14ac:dyDescent="0.35">
      <c r="A2135">
        <v>2134</v>
      </c>
      <c r="B2135" t="s">
        <v>38</v>
      </c>
      <c r="C2135">
        <v>118</v>
      </c>
      <c r="D2135" t="s">
        <v>25</v>
      </c>
      <c r="E2135" t="s">
        <v>22</v>
      </c>
      <c r="F2135" t="s">
        <v>22</v>
      </c>
      <c r="G2135">
        <v>0</v>
      </c>
      <c r="H2135">
        <v>189.3</v>
      </c>
      <c r="I2135">
        <v>119</v>
      </c>
      <c r="J2135">
        <v>32.18</v>
      </c>
      <c r="K2135">
        <v>233.5</v>
      </c>
      <c r="L2135">
        <v>112</v>
      </c>
      <c r="M2135">
        <v>19.850000000000001</v>
      </c>
      <c r="N2135">
        <v>270.89999999999998</v>
      </c>
      <c r="O2135">
        <v>104</v>
      </c>
      <c r="P2135">
        <v>12.19</v>
      </c>
      <c r="Q2135">
        <v>10</v>
      </c>
      <c r="R2135">
        <v>1</v>
      </c>
      <c r="S2135">
        <v>2.7</v>
      </c>
      <c r="T2135">
        <v>2</v>
      </c>
      <c r="U2135" t="s">
        <v>22</v>
      </c>
      <c r="V2135">
        <f>IF(tbl_Customers[[#This Row],[churn]] = "yes", 1, 0)</f>
        <v>0</v>
      </c>
      <c r="W2135" t="str">
        <f>IF(tbl_Customers[[#This Row],[number_customer_service_calls]] &lt;= 1, "0-1 Calls", IF(tbl_Customers[[#This Row],[number_customer_service_calls]] &lt;= 3, "2-3 Calls", IF(tbl_Customers[[#This Row],[number_customer_service_calls]] &lt;=5, "4-5 Calls", "6+ Calls")))</f>
        <v>2-3 Calls</v>
      </c>
      <c r="X2135" t="str">
        <f>IF(tbl_Customers[[#This Row],[account_length]] &lt;= 50, "0-50", IF(tbl_Customers[[#This Row],[account_length]] &lt;=100, "51-100", IF(tbl_Customers[[#This Row],[account_length]] &lt;= 150, "101-150", "151+")))</f>
        <v>101-150</v>
      </c>
      <c r="Y2135" t="str">
        <f>IF(tbl_Customers[[#This Row],[total_intl_charge]] &lt;= 3, "Low Charges", "High Charges")</f>
        <v>Low Charges</v>
      </c>
      <c r="Z2135" t="str">
        <f>IF(tbl_Customers[[#This Row],[total_eve_calls]]&lt;=80,"Low Calls",
IF(tbl_Customers[[#This Row],[total_eve_calls]]&lt;=120,"Medium Calls","High Calls"))</f>
        <v>Medium Calls</v>
      </c>
      <c r="AA2135" t="str">
        <f>IF(tbl_Customers[[#This Row],[total_eve_charge]]&lt;=15,"Low Charges",
IF(tbl_Customers[[#This Row],[total_eve_charge]]&lt;=20,"Medium Charges","High Charges"))</f>
        <v>Medium Charges</v>
      </c>
      <c r="AB2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5" t="str">
        <f>IF(tbl_Customers[[#This Row],[number_vmail_messages]] = 0, "No Usage", IF(tbl_Customers[[#This Row],[number_vmail_messages]] &lt;= 20, "Low Usage", IF(tbl_Customers[[#This Row],[number_vmail_messages]] &lt;= 40, "Medium Usgae", "High Usage")))</f>
        <v>No Usage</v>
      </c>
      <c r="AD2135" t="str">
        <f>IF(tbl_Customers[[#This Row],[total_day_minutes]]&lt;=150,"Low Usage", IF(tbl_Customers[[#This Row],[total_day_minutes]]&lt;=200,"Medium Usage", IF(tbl_Customers[[#This Row],[total_day_minutes]]&lt;=250,"High Usage","Very High Usage")))</f>
        <v>Medium Usage</v>
      </c>
      <c r="AE2135" t="str">
        <f>IF(tbl_Customers[[#This Row],[total_intl_calls]]&lt;=5,"Low Calls", IF(tbl_Customers[[#This Row],[total_intl_calls]]&lt;=10, "Medium Calls", "High Calls"))</f>
        <v>Low Calls</v>
      </c>
      <c r="AF21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5" s="36" t="str">
        <f>IF(tbl_Customers[[#This Row],[Churn_Risk_Score]]&gt;=10,"High Risk", IF(tbl_Customers[[#This Row],[Churn_Risk_Score]]&gt;=5,"Medium Risk","Low Risk"))</f>
        <v>Low Risk</v>
      </c>
    </row>
    <row r="2136" spans="1:33" x14ac:dyDescent="0.35">
      <c r="A2136">
        <v>2135</v>
      </c>
      <c r="B2136" t="s">
        <v>20</v>
      </c>
      <c r="C2136">
        <v>169</v>
      </c>
      <c r="D2136" t="s">
        <v>25</v>
      </c>
      <c r="E2136" t="s">
        <v>22</v>
      </c>
      <c r="F2136" t="s">
        <v>22</v>
      </c>
      <c r="G2136">
        <v>0</v>
      </c>
      <c r="H2136">
        <v>147.19999999999999</v>
      </c>
      <c r="I2136">
        <v>115</v>
      </c>
      <c r="J2136">
        <v>25.02</v>
      </c>
      <c r="K2136">
        <v>161.9</v>
      </c>
      <c r="L2136">
        <v>123</v>
      </c>
      <c r="M2136">
        <v>13.76</v>
      </c>
      <c r="N2136">
        <v>142.1</v>
      </c>
      <c r="O2136">
        <v>103</v>
      </c>
      <c r="P2136">
        <v>6.39</v>
      </c>
      <c r="Q2136">
        <v>7.2</v>
      </c>
      <c r="R2136">
        <v>6</v>
      </c>
      <c r="S2136">
        <v>1.94</v>
      </c>
      <c r="T2136">
        <v>3</v>
      </c>
      <c r="U2136" t="s">
        <v>22</v>
      </c>
      <c r="V2136">
        <f>IF(tbl_Customers[[#This Row],[churn]] = "yes", 1, 0)</f>
        <v>0</v>
      </c>
      <c r="W2136" t="str">
        <f>IF(tbl_Customers[[#This Row],[number_customer_service_calls]] &lt;= 1, "0-1 Calls", IF(tbl_Customers[[#This Row],[number_customer_service_calls]] &lt;= 3, "2-3 Calls", IF(tbl_Customers[[#This Row],[number_customer_service_calls]] &lt;=5, "4-5 Calls", "6+ Calls")))</f>
        <v>2-3 Calls</v>
      </c>
      <c r="X2136" t="str">
        <f>IF(tbl_Customers[[#This Row],[account_length]] &lt;= 50, "0-50", IF(tbl_Customers[[#This Row],[account_length]] &lt;=100, "51-100", IF(tbl_Customers[[#This Row],[account_length]] &lt;= 150, "101-150", "151+")))</f>
        <v>151+</v>
      </c>
      <c r="Y2136" t="str">
        <f>IF(tbl_Customers[[#This Row],[total_intl_charge]] &lt;= 3, "Low Charges", "High Charges")</f>
        <v>Low Charges</v>
      </c>
      <c r="Z2136" t="str">
        <f>IF(tbl_Customers[[#This Row],[total_eve_calls]]&lt;=80,"Low Calls",
IF(tbl_Customers[[#This Row],[total_eve_calls]]&lt;=120,"Medium Calls","High Calls"))</f>
        <v>High Calls</v>
      </c>
      <c r="AA2136" t="str">
        <f>IF(tbl_Customers[[#This Row],[total_eve_charge]]&lt;=15,"Low Charges",
IF(tbl_Customers[[#This Row],[total_eve_charge]]&lt;=20,"Medium Charges","High Charges"))</f>
        <v>Low Charges</v>
      </c>
      <c r="AB2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36" t="str">
        <f>IF(tbl_Customers[[#This Row],[number_vmail_messages]] = 0, "No Usage", IF(tbl_Customers[[#This Row],[number_vmail_messages]] &lt;= 20, "Low Usage", IF(tbl_Customers[[#This Row],[number_vmail_messages]] &lt;= 40, "Medium Usgae", "High Usage")))</f>
        <v>No Usage</v>
      </c>
      <c r="AD2136" t="str">
        <f>IF(tbl_Customers[[#This Row],[total_day_minutes]]&lt;=150,"Low Usage", IF(tbl_Customers[[#This Row],[total_day_minutes]]&lt;=200,"Medium Usage", IF(tbl_Customers[[#This Row],[total_day_minutes]]&lt;=250,"High Usage","Very High Usage")))</f>
        <v>Low Usage</v>
      </c>
      <c r="AE2136" t="str">
        <f>IF(tbl_Customers[[#This Row],[total_intl_calls]]&lt;=5,"Low Calls", IF(tbl_Customers[[#This Row],[total_intl_calls]]&lt;=10, "Medium Calls", "High Calls"))</f>
        <v>Medium Calls</v>
      </c>
      <c r="AF21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6" s="36" t="str">
        <f>IF(tbl_Customers[[#This Row],[Churn_Risk_Score]]&gt;=10,"High Risk", IF(tbl_Customers[[#This Row],[Churn_Risk_Score]]&gt;=5,"Medium Risk","Low Risk"))</f>
        <v>Low Risk</v>
      </c>
    </row>
    <row r="2137" spans="1:33" x14ac:dyDescent="0.35">
      <c r="A2137">
        <v>2136</v>
      </c>
      <c r="B2137" t="s">
        <v>42</v>
      </c>
      <c r="C2137">
        <v>62</v>
      </c>
      <c r="D2137" t="s">
        <v>25</v>
      </c>
      <c r="E2137" t="s">
        <v>22</v>
      </c>
      <c r="F2137" t="s">
        <v>23</v>
      </c>
      <c r="G2137">
        <v>42</v>
      </c>
      <c r="H2137">
        <v>137.30000000000001</v>
      </c>
      <c r="I2137">
        <v>95</v>
      </c>
      <c r="J2137">
        <v>23.34</v>
      </c>
      <c r="K2137">
        <v>184.2</v>
      </c>
      <c r="L2137">
        <v>94</v>
      </c>
      <c r="M2137">
        <v>15.66</v>
      </c>
      <c r="N2137">
        <v>231.4</v>
      </c>
      <c r="O2137">
        <v>70</v>
      </c>
      <c r="P2137">
        <v>10.41</v>
      </c>
      <c r="Q2137">
        <v>10.199999999999999</v>
      </c>
      <c r="R2137">
        <v>3</v>
      </c>
      <c r="S2137">
        <v>2.75</v>
      </c>
      <c r="T2137">
        <v>0</v>
      </c>
      <c r="U2137" t="s">
        <v>22</v>
      </c>
      <c r="V2137">
        <f>IF(tbl_Customers[[#This Row],[churn]] = "yes", 1, 0)</f>
        <v>0</v>
      </c>
      <c r="W2137" t="str">
        <f>IF(tbl_Customers[[#This Row],[number_customer_service_calls]] &lt;= 1, "0-1 Calls", IF(tbl_Customers[[#This Row],[number_customer_service_calls]] &lt;= 3, "2-3 Calls", IF(tbl_Customers[[#This Row],[number_customer_service_calls]] &lt;=5, "4-5 Calls", "6+ Calls")))</f>
        <v>0-1 Calls</v>
      </c>
      <c r="X2137" t="str">
        <f>IF(tbl_Customers[[#This Row],[account_length]] &lt;= 50, "0-50", IF(tbl_Customers[[#This Row],[account_length]] &lt;=100, "51-100", IF(tbl_Customers[[#This Row],[account_length]] &lt;= 150, "101-150", "151+")))</f>
        <v>51-100</v>
      </c>
      <c r="Y2137" t="str">
        <f>IF(tbl_Customers[[#This Row],[total_intl_charge]] &lt;= 3, "Low Charges", "High Charges")</f>
        <v>Low Charges</v>
      </c>
      <c r="Z2137" t="str">
        <f>IF(tbl_Customers[[#This Row],[total_eve_calls]]&lt;=80,"Low Calls",
IF(tbl_Customers[[#This Row],[total_eve_calls]]&lt;=120,"Medium Calls","High Calls"))</f>
        <v>Medium Calls</v>
      </c>
      <c r="AA2137" t="str">
        <f>IF(tbl_Customers[[#This Row],[total_eve_charge]]&lt;=15,"Low Charges",
IF(tbl_Customers[[#This Row],[total_eve_charge]]&lt;=20,"Medium Charges","High Charges"))</f>
        <v>Medium Charges</v>
      </c>
      <c r="AB2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7" t="str">
        <f>IF(tbl_Customers[[#This Row],[number_vmail_messages]] = 0, "No Usage", IF(tbl_Customers[[#This Row],[number_vmail_messages]] &lt;= 20, "Low Usage", IF(tbl_Customers[[#This Row],[number_vmail_messages]] &lt;= 40, "Medium Usgae", "High Usage")))</f>
        <v>High Usage</v>
      </c>
      <c r="AD2137" t="str">
        <f>IF(tbl_Customers[[#This Row],[total_day_minutes]]&lt;=150,"Low Usage", IF(tbl_Customers[[#This Row],[total_day_minutes]]&lt;=200,"Medium Usage", IF(tbl_Customers[[#This Row],[total_day_minutes]]&lt;=250,"High Usage","Very High Usage")))</f>
        <v>Low Usage</v>
      </c>
      <c r="AE2137" t="str">
        <f>IF(tbl_Customers[[#This Row],[total_intl_calls]]&lt;=5,"Low Calls", IF(tbl_Customers[[#This Row],[total_intl_calls]]&lt;=10, "Medium Calls", "High Calls"))</f>
        <v>Low Calls</v>
      </c>
      <c r="AF21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37" s="36" t="str">
        <f>IF(tbl_Customers[[#This Row],[Churn_Risk_Score]]&gt;=10,"High Risk", IF(tbl_Customers[[#This Row],[Churn_Risk_Score]]&gt;=5,"Medium Risk","Low Risk"))</f>
        <v>Low Risk</v>
      </c>
    </row>
    <row r="2138" spans="1:33" x14ac:dyDescent="0.35">
      <c r="A2138">
        <v>2137</v>
      </c>
      <c r="B2138" t="s">
        <v>36</v>
      </c>
      <c r="C2138">
        <v>86</v>
      </c>
      <c r="D2138" t="s">
        <v>28</v>
      </c>
      <c r="E2138" t="s">
        <v>22</v>
      </c>
      <c r="F2138" t="s">
        <v>22</v>
      </c>
      <c r="G2138">
        <v>0</v>
      </c>
      <c r="H2138">
        <v>70.7</v>
      </c>
      <c r="I2138">
        <v>125</v>
      </c>
      <c r="J2138">
        <v>12.02</v>
      </c>
      <c r="K2138">
        <v>211</v>
      </c>
      <c r="L2138">
        <v>113</v>
      </c>
      <c r="M2138">
        <v>17.940000000000001</v>
      </c>
      <c r="N2138">
        <v>174.6</v>
      </c>
      <c r="O2138">
        <v>107</v>
      </c>
      <c r="P2138">
        <v>7.86</v>
      </c>
      <c r="Q2138">
        <v>0</v>
      </c>
      <c r="R2138">
        <v>0</v>
      </c>
      <c r="S2138">
        <v>0</v>
      </c>
      <c r="T2138">
        <v>2</v>
      </c>
      <c r="U2138" t="s">
        <v>22</v>
      </c>
      <c r="V2138">
        <f>IF(tbl_Customers[[#This Row],[churn]] = "yes", 1, 0)</f>
        <v>0</v>
      </c>
      <c r="W2138" t="str">
        <f>IF(tbl_Customers[[#This Row],[number_customer_service_calls]] &lt;= 1, "0-1 Calls", IF(tbl_Customers[[#This Row],[number_customer_service_calls]] &lt;= 3, "2-3 Calls", IF(tbl_Customers[[#This Row],[number_customer_service_calls]] &lt;=5, "4-5 Calls", "6+ Calls")))</f>
        <v>2-3 Calls</v>
      </c>
      <c r="X2138" t="str">
        <f>IF(tbl_Customers[[#This Row],[account_length]] &lt;= 50, "0-50", IF(tbl_Customers[[#This Row],[account_length]] &lt;=100, "51-100", IF(tbl_Customers[[#This Row],[account_length]] &lt;= 150, "101-150", "151+")))</f>
        <v>51-100</v>
      </c>
      <c r="Y2138" t="str">
        <f>IF(tbl_Customers[[#This Row],[total_intl_charge]] &lt;= 3, "Low Charges", "High Charges")</f>
        <v>Low Charges</v>
      </c>
      <c r="Z2138" t="str">
        <f>IF(tbl_Customers[[#This Row],[total_eve_calls]]&lt;=80,"Low Calls",
IF(tbl_Customers[[#This Row],[total_eve_calls]]&lt;=120,"Medium Calls","High Calls"))</f>
        <v>Medium Calls</v>
      </c>
      <c r="AA2138" t="str">
        <f>IF(tbl_Customers[[#This Row],[total_eve_charge]]&lt;=15,"Low Charges",
IF(tbl_Customers[[#This Row],[total_eve_charge]]&lt;=20,"Medium Charges","High Charges"))</f>
        <v>Medium Charges</v>
      </c>
      <c r="AB2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8" t="str">
        <f>IF(tbl_Customers[[#This Row],[number_vmail_messages]] = 0, "No Usage", IF(tbl_Customers[[#This Row],[number_vmail_messages]] &lt;= 20, "Low Usage", IF(tbl_Customers[[#This Row],[number_vmail_messages]] &lt;= 40, "Medium Usgae", "High Usage")))</f>
        <v>No Usage</v>
      </c>
      <c r="AD2138" t="str">
        <f>IF(tbl_Customers[[#This Row],[total_day_minutes]]&lt;=150,"Low Usage", IF(tbl_Customers[[#This Row],[total_day_minutes]]&lt;=200,"Medium Usage", IF(tbl_Customers[[#This Row],[total_day_minutes]]&lt;=250,"High Usage","Very High Usage")))</f>
        <v>Low Usage</v>
      </c>
      <c r="AE2138" t="str">
        <f>IF(tbl_Customers[[#This Row],[total_intl_calls]]&lt;=5,"Low Calls", IF(tbl_Customers[[#This Row],[total_intl_calls]]&lt;=10, "Medium Calls", "High Calls"))</f>
        <v>Low Calls</v>
      </c>
      <c r="AF21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8" s="36" t="str">
        <f>IF(tbl_Customers[[#This Row],[Churn_Risk_Score]]&gt;=10,"High Risk", IF(tbl_Customers[[#This Row],[Churn_Risk_Score]]&gt;=5,"Medium Risk","Low Risk"))</f>
        <v>Low Risk</v>
      </c>
    </row>
    <row r="2139" spans="1:33" x14ac:dyDescent="0.35">
      <c r="A2139">
        <v>2138</v>
      </c>
      <c r="B2139" t="s">
        <v>38</v>
      </c>
      <c r="C2139">
        <v>44</v>
      </c>
      <c r="D2139" t="s">
        <v>25</v>
      </c>
      <c r="E2139" t="s">
        <v>22</v>
      </c>
      <c r="F2139" t="s">
        <v>22</v>
      </c>
      <c r="G2139">
        <v>0</v>
      </c>
      <c r="H2139">
        <v>204.6</v>
      </c>
      <c r="I2139">
        <v>117</v>
      </c>
      <c r="J2139">
        <v>34.78</v>
      </c>
      <c r="K2139">
        <v>205.2</v>
      </c>
      <c r="L2139">
        <v>94</v>
      </c>
      <c r="M2139">
        <v>17.440000000000001</v>
      </c>
      <c r="N2139">
        <v>164.6</v>
      </c>
      <c r="O2139">
        <v>84</v>
      </c>
      <c r="P2139">
        <v>7.41</v>
      </c>
      <c r="Q2139">
        <v>10.7</v>
      </c>
      <c r="R2139">
        <v>5</v>
      </c>
      <c r="S2139">
        <v>2.89</v>
      </c>
      <c r="T2139">
        <v>0</v>
      </c>
      <c r="U2139" t="s">
        <v>22</v>
      </c>
      <c r="V2139">
        <f>IF(tbl_Customers[[#This Row],[churn]] = "yes", 1, 0)</f>
        <v>0</v>
      </c>
      <c r="W2139" t="str">
        <f>IF(tbl_Customers[[#This Row],[number_customer_service_calls]] &lt;= 1, "0-1 Calls", IF(tbl_Customers[[#This Row],[number_customer_service_calls]] &lt;= 3, "2-3 Calls", IF(tbl_Customers[[#This Row],[number_customer_service_calls]] &lt;=5, "4-5 Calls", "6+ Calls")))</f>
        <v>0-1 Calls</v>
      </c>
      <c r="X2139" t="str">
        <f>IF(tbl_Customers[[#This Row],[account_length]] &lt;= 50, "0-50", IF(tbl_Customers[[#This Row],[account_length]] &lt;=100, "51-100", IF(tbl_Customers[[#This Row],[account_length]] &lt;= 150, "101-150", "151+")))</f>
        <v>0-50</v>
      </c>
      <c r="Y2139" t="str">
        <f>IF(tbl_Customers[[#This Row],[total_intl_charge]] &lt;= 3, "Low Charges", "High Charges")</f>
        <v>Low Charges</v>
      </c>
      <c r="Z2139" t="str">
        <f>IF(tbl_Customers[[#This Row],[total_eve_calls]]&lt;=80,"Low Calls",
IF(tbl_Customers[[#This Row],[total_eve_calls]]&lt;=120,"Medium Calls","High Calls"))</f>
        <v>Medium Calls</v>
      </c>
      <c r="AA2139" t="str">
        <f>IF(tbl_Customers[[#This Row],[total_eve_charge]]&lt;=15,"Low Charges",
IF(tbl_Customers[[#This Row],[total_eve_charge]]&lt;=20,"Medium Charges","High Charges"))</f>
        <v>Medium Charges</v>
      </c>
      <c r="AB2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9" t="str">
        <f>IF(tbl_Customers[[#This Row],[number_vmail_messages]] = 0, "No Usage", IF(tbl_Customers[[#This Row],[number_vmail_messages]] &lt;= 20, "Low Usage", IF(tbl_Customers[[#This Row],[number_vmail_messages]] &lt;= 40, "Medium Usgae", "High Usage")))</f>
        <v>No Usage</v>
      </c>
      <c r="AD2139" t="str">
        <f>IF(tbl_Customers[[#This Row],[total_day_minutes]]&lt;=150,"Low Usage", IF(tbl_Customers[[#This Row],[total_day_minutes]]&lt;=200,"Medium Usage", IF(tbl_Customers[[#This Row],[total_day_minutes]]&lt;=250,"High Usage","Very High Usage")))</f>
        <v>High Usage</v>
      </c>
      <c r="AE2139" t="str">
        <f>IF(tbl_Customers[[#This Row],[total_intl_calls]]&lt;=5,"Low Calls", IF(tbl_Customers[[#This Row],[total_intl_calls]]&lt;=10, "Medium Calls", "High Calls"))</f>
        <v>Low Calls</v>
      </c>
      <c r="AF21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9" s="36" t="str">
        <f>IF(tbl_Customers[[#This Row],[Churn_Risk_Score]]&gt;=10,"High Risk", IF(tbl_Customers[[#This Row],[Churn_Risk_Score]]&gt;=5,"Medium Risk","Low Risk"))</f>
        <v>Low Risk</v>
      </c>
    </row>
    <row r="2140" spans="1:33" x14ac:dyDescent="0.35">
      <c r="A2140">
        <v>2139</v>
      </c>
      <c r="B2140" t="s">
        <v>49</v>
      </c>
      <c r="C2140">
        <v>111</v>
      </c>
      <c r="D2140" t="s">
        <v>28</v>
      </c>
      <c r="E2140" t="s">
        <v>22</v>
      </c>
      <c r="F2140" t="s">
        <v>22</v>
      </c>
      <c r="G2140">
        <v>0</v>
      </c>
      <c r="H2140">
        <v>123.1</v>
      </c>
      <c r="I2140">
        <v>88</v>
      </c>
      <c r="J2140">
        <v>20.93</v>
      </c>
      <c r="K2140">
        <v>213.9</v>
      </c>
      <c r="L2140">
        <v>84</v>
      </c>
      <c r="M2140">
        <v>18.18</v>
      </c>
      <c r="N2140">
        <v>184.9</v>
      </c>
      <c r="O2140">
        <v>88</v>
      </c>
      <c r="P2140">
        <v>8.32</v>
      </c>
      <c r="Q2140">
        <v>12</v>
      </c>
      <c r="R2140">
        <v>2</v>
      </c>
      <c r="S2140">
        <v>3.24</v>
      </c>
      <c r="T2140">
        <v>5</v>
      </c>
      <c r="U2140" t="s">
        <v>23</v>
      </c>
      <c r="V2140">
        <f>IF(tbl_Customers[[#This Row],[churn]] = "yes", 1, 0)</f>
        <v>1</v>
      </c>
      <c r="W2140" t="str">
        <f>IF(tbl_Customers[[#This Row],[number_customer_service_calls]] &lt;= 1, "0-1 Calls", IF(tbl_Customers[[#This Row],[number_customer_service_calls]] &lt;= 3, "2-3 Calls", IF(tbl_Customers[[#This Row],[number_customer_service_calls]] &lt;=5, "4-5 Calls", "6+ Calls")))</f>
        <v>4-5 Calls</v>
      </c>
      <c r="X2140" t="str">
        <f>IF(tbl_Customers[[#This Row],[account_length]] &lt;= 50, "0-50", IF(tbl_Customers[[#This Row],[account_length]] &lt;=100, "51-100", IF(tbl_Customers[[#This Row],[account_length]] &lt;= 150, "101-150", "151+")))</f>
        <v>101-150</v>
      </c>
      <c r="Y2140" t="str">
        <f>IF(tbl_Customers[[#This Row],[total_intl_charge]] &lt;= 3, "Low Charges", "High Charges")</f>
        <v>High Charges</v>
      </c>
      <c r="Z2140" t="str">
        <f>IF(tbl_Customers[[#This Row],[total_eve_calls]]&lt;=80,"Low Calls",
IF(tbl_Customers[[#This Row],[total_eve_calls]]&lt;=120,"Medium Calls","High Calls"))</f>
        <v>Medium Calls</v>
      </c>
      <c r="AA2140" t="str">
        <f>IF(tbl_Customers[[#This Row],[total_eve_charge]]&lt;=15,"Low Charges",
IF(tbl_Customers[[#This Row],[total_eve_charge]]&lt;=20,"Medium Charges","High Charges"))</f>
        <v>Medium Charges</v>
      </c>
      <c r="AB2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0" t="str">
        <f>IF(tbl_Customers[[#This Row],[number_vmail_messages]] = 0, "No Usage", IF(tbl_Customers[[#This Row],[number_vmail_messages]] &lt;= 20, "Low Usage", IF(tbl_Customers[[#This Row],[number_vmail_messages]] &lt;= 40, "Medium Usgae", "High Usage")))</f>
        <v>No Usage</v>
      </c>
      <c r="AD2140" t="str">
        <f>IF(tbl_Customers[[#This Row],[total_day_minutes]]&lt;=150,"Low Usage", IF(tbl_Customers[[#This Row],[total_day_minutes]]&lt;=200,"Medium Usage", IF(tbl_Customers[[#This Row],[total_day_minutes]]&lt;=250,"High Usage","Very High Usage")))</f>
        <v>Low Usage</v>
      </c>
      <c r="AE2140" t="str">
        <f>IF(tbl_Customers[[#This Row],[total_intl_calls]]&lt;=5,"Low Calls", IF(tbl_Customers[[#This Row],[total_intl_calls]]&lt;=10, "Medium Calls", "High Calls"))</f>
        <v>Low Calls</v>
      </c>
      <c r="AF21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140" s="36" t="str">
        <f>IF(tbl_Customers[[#This Row],[Churn_Risk_Score]]&gt;=10,"High Risk", IF(tbl_Customers[[#This Row],[Churn_Risk_Score]]&gt;=5,"Medium Risk","Low Risk"))</f>
        <v>Medium Risk</v>
      </c>
    </row>
    <row r="2141" spans="1:33" x14ac:dyDescent="0.35">
      <c r="A2141">
        <v>2140</v>
      </c>
      <c r="B2141" t="s">
        <v>27</v>
      </c>
      <c r="C2141">
        <v>127</v>
      </c>
      <c r="D2141" t="s">
        <v>28</v>
      </c>
      <c r="E2141" t="s">
        <v>22</v>
      </c>
      <c r="F2141" t="s">
        <v>23</v>
      </c>
      <c r="G2141">
        <v>19</v>
      </c>
      <c r="H2141">
        <v>129.69999999999999</v>
      </c>
      <c r="I2141">
        <v>115</v>
      </c>
      <c r="J2141">
        <v>22.05</v>
      </c>
      <c r="K2141">
        <v>160.80000000000001</v>
      </c>
      <c r="L2141">
        <v>101</v>
      </c>
      <c r="M2141">
        <v>13.67</v>
      </c>
      <c r="N2141">
        <v>265</v>
      </c>
      <c r="O2141">
        <v>63</v>
      </c>
      <c r="P2141">
        <v>11.93</v>
      </c>
      <c r="Q2141">
        <v>12.2</v>
      </c>
      <c r="R2141">
        <v>3</v>
      </c>
      <c r="S2141">
        <v>3.29</v>
      </c>
      <c r="T2141">
        <v>2</v>
      </c>
      <c r="U2141" t="s">
        <v>22</v>
      </c>
      <c r="V2141">
        <f>IF(tbl_Customers[[#This Row],[churn]] = "yes", 1, 0)</f>
        <v>0</v>
      </c>
      <c r="W2141" t="str">
        <f>IF(tbl_Customers[[#This Row],[number_customer_service_calls]] &lt;= 1, "0-1 Calls", IF(tbl_Customers[[#This Row],[number_customer_service_calls]] &lt;= 3, "2-3 Calls", IF(tbl_Customers[[#This Row],[number_customer_service_calls]] &lt;=5, "4-5 Calls", "6+ Calls")))</f>
        <v>2-3 Calls</v>
      </c>
      <c r="X2141" t="str">
        <f>IF(tbl_Customers[[#This Row],[account_length]] &lt;= 50, "0-50", IF(tbl_Customers[[#This Row],[account_length]] &lt;=100, "51-100", IF(tbl_Customers[[#This Row],[account_length]] &lt;= 150, "101-150", "151+")))</f>
        <v>101-150</v>
      </c>
      <c r="Y2141" t="str">
        <f>IF(tbl_Customers[[#This Row],[total_intl_charge]] &lt;= 3, "Low Charges", "High Charges")</f>
        <v>High Charges</v>
      </c>
      <c r="Z2141" t="str">
        <f>IF(tbl_Customers[[#This Row],[total_eve_calls]]&lt;=80,"Low Calls",
IF(tbl_Customers[[#This Row],[total_eve_calls]]&lt;=120,"Medium Calls","High Calls"))</f>
        <v>Medium Calls</v>
      </c>
      <c r="AA2141" t="str">
        <f>IF(tbl_Customers[[#This Row],[total_eve_charge]]&lt;=15,"Low Charges",
IF(tbl_Customers[[#This Row],[total_eve_charge]]&lt;=20,"Medium Charges","High Charges"))</f>
        <v>Low Charges</v>
      </c>
      <c r="AB2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1" t="str">
        <f>IF(tbl_Customers[[#This Row],[number_vmail_messages]] = 0, "No Usage", IF(tbl_Customers[[#This Row],[number_vmail_messages]] &lt;= 20, "Low Usage", IF(tbl_Customers[[#This Row],[number_vmail_messages]] &lt;= 40, "Medium Usgae", "High Usage")))</f>
        <v>Low Usage</v>
      </c>
      <c r="AD2141" t="str">
        <f>IF(tbl_Customers[[#This Row],[total_day_minutes]]&lt;=150,"Low Usage", IF(tbl_Customers[[#This Row],[total_day_minutes]]&lt;=200,"Medium Usage", IF(tbl_Customers[[#This Row],[total_day_minutes]]&lt;=250,"High Usage","Very High Usage")))</f>
        <v>Low Usage</v>
      </c>
      <c r="AE2141" t="str">
        <f>IF(tbl_Customers[[#This Row],[total_intl_calls]]&lt;=5,"Low Calls", IF(tbl_Customers[[#This Row],[total_intl_calls]]&lt;=10, "Medium Calls", "High Calls"))</f>
        <v>Low Calls</v>
      </c>
      <c r="AF21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41" s="36" t="str">
        <f>IF(tbl_Customers[[#This Row],[Churn_Risk_Score]]&gt;=10,"High Risk", IF(tbl_Customers[[#This Row],[Churn_Risk_Score]]&gt;=5,"Medium Risk","Low Risk"))</f>
        <v>Low Risk</v>
      </c>
    </row>
    <row r="2142" spans="1:33" x14ac:dyDescent="0.35">
      <c r="A2142">
        <v>2141</v>
      </c>
      <c r="B2142" t="s">
        <v>72</v>
      </c>
      <c r="C2142">
        <v>151</v>
      </c>
      <c r="D2142" t="s">
        <v>21</v>
      </c>
      <c r="E2142" t="s">
        <v>23</v>
      </c>
      <c r="F2142" t="s">
        <v>22</v>
      </c>
      <c r="G2142">
        <v>0</v>
      </c>
      <c r="H2142">
        <v>198.7</v>
      </c>
      <c r="I2142">
        <v>70</v>
      </c>
      <c r="J2142">
        <v>33.78</v>
      </c>
      <c r="K2142">
        <v>209.5</v>
      </c>
      <c r="L2142">
        <v>106</v>
      </c>
      <c r="M2142">
        <v>17.809999999999999</v>
      </c>
      <c r="N2142">
        <v>281.89999999999998</v>
      </c>
      <c r="O2142">
        <v>126</v>
      </c>
      <c r="P2142">
        <v>12.69</v>
      </c>
      <c r="Q2142">
        <v>12.4</v>
      </c>
      <c r="R2142">
        <v>4</v>
      </c>
      <c r="S2142">
        <v>3.35</v>
      </c>
      <c r="T2142">
        <v>0</v>
      </c>
      <c r="U2142" t="s">
        <v>22</v>
      </c>
      <c r="V2142">
        <f>IF(tbl_Customers[[#This Row],[churn]] = "yes", 1, 0)</f>
        <v>0</v>
      </c>
      <c r="W2142" t="str">
        <f>IF(tbl_Customers[[#This Row],[number_customer_service_calls]] &lt;= 1, "0-1 Calls", IF(tbl_Customers[[#This Row],[number_customer_service_calls]] &lt;= 3, "2-3 Calls", IF(tbl_Customers[[#This Row],[number_customer_service_calls]] &lt;=5, "4-5 Calls", "6+ Calls")))</f>
        <v>0-1 Calls</v>
      </c>
      <c r="X2142" t="str">
        <f>IF(tbl_Customers[[#This Row],[account_length]] &lt;= 50, "0-50", IF(tbl_Customers[[#This Row],[account_length]] &lt;=100, "51-100", IF(tbl_Customers[[#This Row],[account_length]] &lt;= 150, "101-150", "151+")))</f>
        <v>151+</v>
      </c>
      <c r="Y2142" t="str">
        <f>IF(tbl_Customers[[#This Row],[total_intl_charge]] &lt;= 3, "Low Charges", "High Charges")</f>
        <v>High Charges</v>
      </c>
      <c r="Z2142" t="str">
        <f>IF(tbl_Customers[[#This Row],[total_eve_calls]]&lt;=80,"Low Calls",
IF(tbl_Customers[[#This Row],[total_eve_calls]]&lt;=120,"Medium Calls","High Calls"))</f>
        <v>Medium Calls</v>
      </c>
      <c r="AA2142" t="str">
        <f>IF(tbl_Customers[[#This Row],[total_eve_charge]]&lt;=15,"Low Charges",
IF(tbl_Customers[[#This Row],[total_eve_charge]]&lt;=20,"Medium Charges","High Charges"))</f>
        <v>Medium Charges</v>
      </c>
      <c r="AB2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42" t="str">
        <f>IF(tbl_Customers[[#This Row],[number_vmail_messages]] = 0, "No Usage", IF(tbl_Customers[[#This Row],[number_vmail_messages]] &lt;= 20, "Low Usage", IF(tbl_Customers[[#This Row],[number_vmail_messages]] &lt;= 40, "Medium Usgae", "High Usage")))</f>
        <v>No Usage</v>
      </c>
      <c r="AD2142" t="str">
        <f>IF(tbl_Customers[[#This Row],[total_day_minutes]]&lt;=150,"Low Usage", IF(tbl_Customers[[#This Row],[total_day_minutes]]&lt;=200,"Medium Usage", IF(tbl_Customers[[#This Row],[total_day_minutes]]&lt;=250,"High Usage","Very High Usage")))</f>
        <v>Medium Usage</v>
      </c>
      <c r="AE2142" t="str">
        <f>IF(tbl_Customers[[#This Row],[total_intl_calls]]&lt;=5,"Low Calls", IF(tbl_Customers[[#This Row],[total_intl_calls]]&lt;=10, "Medium Calls", "High Calls"))</f>
        <v>Low Calls</v>
      </c>
      <c r="AF21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142" s="36" t="str">
        <f>IF(tbl_Customers[[#This Row],[Churn_Risk_Score]]&gt;=10,"High Risk", IF(tbl_Customers[[#This Row],[Churn_Risk_Score]]&gt;=5,"Medium Risk","Low Risk"))</f>
        <v>Medium Risk</v>
      </c>
    </row>
    <row r="2143" spans="1:33" x14ac:dyDescent="0.35">
      <c r="A2143">
        <v>2142</v>
      </c>
      <c r="B2143" t="s">
        <v>30</v>
      </c>
      <c r="C2143">
        <v>53</v>
      </c>
      <c r="D2143" t="s">
        <v>21</v>
      </c>
      <c r="E2143" t="s">
        <v>22</v>
      </c>
      <c r="F2143" t="s">
        <v>22</v>
      </c>
      <c r="G2143">
        <v>0</v>
      </c>
      <c r="H2143">
        <v>145.1</v>
      </c>
      <c r="I2143">
        <v>116</v>
      </c>
      <c r="J2143">
        <v>24.67</v>
      </c>
      <c r="K2143">
        <v>233.7</v>
      </c>
      <c r="L2143">
        <v>82</v>
      </c>
      <c r="M2143">
        <v>19.86</v>
      </c>
      <c r="N2143">
        <v>208.7</v>
      </c>
      <c r="O2143">
        <v>95</v>
      </c>
      <c r="P2143">
        <v>9.39</v>
      </c>
      <c r="Q2143">
        <v>7.9</v>
      </c>
      <c r="R2143">
        <v>5</v>
      </c>
      <c r="S2143">
        <v>2.13</v>
      </c>
      <c r="T2143">
        <v>2</v>
      </c>
      <c r="U2143" t="s">
        <v>22</v>
      </c>
      <c r="V2143">
        <f>IF(tbl_Customers[[#This Row],[churn]] = "yes", 1, 0)</f>
        <v>0</v>
      </c>
      <c r="W2143" t="str">
        <f>IF(tbl_Customers[[#This Row],[number_customer_service_calls]] &lt;= 1, "0-1 Calls", IF(tbl_Customers[[#This Row],[number_customer_service_calls]] &lt;= 3, "2-3 Calls", IF(tbl_Customers[[#This Row],[number_customer_service_calls]] &lt;=5, "4-5 Calls", "6+ Calls")))</f>
        <v>2-3 Calls</v>
      </c>
      <c r="X2143" t="str">
        <f>IF(tbl_Customers[[#This Row],[account_length]] &lt;= 50, "0-50", IF(tbl_Customers[[#This Row],[account_length]] &lt;=100, "51-100", IF(tbl_Customers[[#This Row],[account_length]] &lt;= 150, "101-150", "151+")))</f>
        <v>51-100</v>
      </c>
      <c r="Y2143" t="str">
        <f>IF(tbl_Customers[[#This Row],[total_intl_charge]] &lt;= 3, "Low Charges", "High Charges")</f>
        <v>Low Charges</v>
      </c>
      <c r="Z2143" t="str">
        <f>IF(tbl_Customers[[#This Row],[total_eve_calls]]&lt;=80,"Low Calls",
IF(tbl_Customers[[#This Row],[total_eve_calls]]&lt;=120,"Medium Calls","High Calls"))</f>
        <v>Medium Calls</v>
      </c>
      <c r="AA2143" t="str">
        <f>IF(tbl_Customers[[#This Row],[total_eve_charge]]&lt;=15,"Low Charges",
IF(tbl_Customers[[#This Row],[total_eve_charge]]&lt;=20,"Medium Charges","High Charges"))</f>
        <v>Medium Charges</v>
      </c>
      <c r="AB2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3" t="str">
        <f>IF(tbl_Customers[[#This Row],[number_vmail_messages]] = 0, "No Usage", IF(tbl_Customers[[#This Row],[number_vmail_messages]] &lt;= 20, "Low Usage", IF(tbl_Customers[[#This Row],[number_vmail_messages]] &lt;= 40, "Medium Usgae", "High Usage")))</f>
        <v>No Usage</v>
      </c>
      <c r="AD2143" t="str">
        <f>IF(tbl_Customers[[#This Row],[total_day_minutes]]&lt;=150,"Low Usage", IF(tbl_Customers[[#This Row],[total_day_minutes]]&lt;=200,"Medium Usage", IF(tbl_Customers[[#This Row],[total_day_minutes]]&lt;=250,"High Usage","Very High Usage")))</f>
        <v>Low Usage</v>
      </c>
      <c r="AE2143" t="str">
        <f>IF(tbl_Customers[[#This Row],[total_intl_calls]]&lt;=5,"Low Calls", IF(tbl_Customers[[#This Row],[total_intl_calls]]&lt;=10, "Medium Calls", "High Calls"))</f>
        <v>Low Calls</v>
      </c>
      <c r="AF21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43" s="36" t="str">
        <f>IF(tbl_Customers[[#This Row],[Churn_Risk_Score]]&gt;=10,"High Risk", IF(tbl_Customers[[#This Row],[Churn_Risk_Score]]&gt;=5,"Medium Risk","Low Risk"))</f>
        <v>Low Risk</v>
      </c>
    </row>
    <row r="2144" spans="1:33" x14ac:dyDescent="0.35">
      <c r="A2144">
        <v>2143</v>
      </c>
      <c r="B2144" t="s">
        <v>29</v>
      </c>
      <c r="C2144">
        <v>15</v>
      </c>
      <c r="D2144" t="s">
        <v>21</v>
      </c>
      <c r="E2144" t="s">
        <v>22</v>
      </c>
      <c r="F2144" t="s">
        <v>22</v>
      </c>
      <c r="G2144">
        <v>0</v>
      </c>
      <c r="H2144">
        <v>135.19999999999999</v>
      </c>
      <c r="I2144">
        <v>101</v>
      </c>
      <c r="J2144">
        <v>22.98</v>
      </c>
      <c r="K2144">
        <v>152.5</v>
      </c>
      <c r="L2144">
        <v>79</v>
      </c>
      <c r="M2144">
        <v>12.96</v>
      </c>
      <c r="N2144">
        <v>224.8</v>
      </c>
      <c r="O2144">
        <v>83</v>
      </c>
      <c r="P2144">
        <v>10.119999999999999</v>
      </c>
      <c r="Q2144">
        <v>8.4</v>
      </c>
      <c r="R2144">
        <v>5</v>
      </c>
      <c r="S2144">
        <v>2.27</v>
      </c>
      <c r="T2144">
        <v>2</v>
      </c>
      <c r="U2144" t="s">
        <v>22</v>
      </c>
      <c r="V2144">
        <f>IF(tbl_Customers[[#This Row],[churn]] = "yes", 1, 0)</f>
        <v>0</v>
      </c>
      <c r="W2144" t="str">
        <f>IF(tbl_Customers[[#This Row],[number_customer_service_calls]] &lt;= 1, "0-1 Calls", IF(tbl_Customers[[#This Row],[number_customer_service_calls]] &lt;= 3, "2-3 Calls", IF(tbl_Customers[[#This Row],[number_customer_service_calls]] &lt;=5, "4-5 Calls", "6+ Calls")))</f>
        <v>2-3 Calls</v>
      </c>
      <c r="X2144" t="str">
        <f>IF(tbl_Customers[[#This Row],[account_length]] &lt;= 50, "0-50", IF(tbl_Customers[[#This Row],[account_length]] &lt;=100, "51-100", IF(tbl_Customers[[#This Row],[account_length]] &lt;= 150, "101-150", "151+")))</f>
        <v>0-50</v>
      </c>
      <c r="Y2144" t="str">
        <f>IF(tbl_Customers[[#This Row],[total_intl_charge]] &lt;= 3, "Low Charges", "High Charges")</f>
        <v>Low Charges</v>
      </c>
      <c r="Z2144" t="str">
        <f>IF(tbl_Customers[[#This Row],[total_eve_calls]]&lt;=80,"Low Calls",
IF(tbl_Customers[[#This Row],[total_eve_calls]]&lt;=120,"Medium Calls","High Calls"))</f>
        <v>Low Calls</v>
      </c>
      <c r="AA2144" t="str">
        <f>IF(tbl_Customers[[#This Row],[total_eve_charge]]&lt;=15,"Low Charges",
IF(tbl_Customers[[#This Row],[total_eve_charge]]&lt;=20,"Medium Charges","High Charges"))</f>
        <v>Low Charges</v>
      </c>
      <c r="AB2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4" t="str">
        <f>IF(tbl_Customers[[#This Row],[number_vmail_messages]] = 0, "No Usage", IF(tbl_Customers[[#This Row],[number_vmail_messages]] &lt;= 20, "Low Usage", IF(tbl_Customers[[#This Row],[number_vmail_messages]] &lt;= 40, "Medium Usgae", "High Usage")))</f>
        <v>No Usage</v>
      </c>
      <c r="AD2144" t="str">
        <f>IF(tbl_Customers[[#This Row],[total_day_minutes]]&lt;=150,"Low Usage", IF(tbl_Customers[[#This Row],[total_day_minutes]]&lt;=200,"Medium Usage", IF(tbl_Customers[[#This Row],[total_day_minutes]]&lt;=250,"High Usage","Very High Usage")))</f>
        <v>Low Usage</v>
      </c>
      <c r="AE2144" t="str">
        <f>IF(tbl_Customers[[#This Row],[total_intl_calls]]&lt;=5,"Low Calls", IF(tbl_Customers[[#This Row],[total_intl_calls]]&lt;=10, "Medium Calls", "High Calls"))</f>
        <v>Low Calls</v>
      </c>
      <c r="AF21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44" s="36" t="str">
        <f>IF(tbl_Customers[[#This Row],[Churn_Risk_Score]]&gt;=10,"High Risk", IF(tbl_Customers[[#This Row],[Churn_Risk_Score]]&gt;=5,"Medium Risk","Low Risk"))</f>
        <v>Low Risk</v>
      </c>
    </row>
    <row r="2145" spans="1:33" x14ac:dyDescent="0.35">
      <c r="A2145">
        <v>2144</v>
      </c>
      <c r="B2145" t="s">
        <v>63</v>
      </c>
      <c r="C2145">
        <v>123</v>
      </c>
      <c r="D2145" t="s">
        <v>25</v>
      </c>
      <c r="E2145" t="s">
        <v>22</v>
      </c>
      <c r="F2145" t="s">
        <v>23</v>
      </c>
      <c r="G2145">
        <v>28</v>
      </c>
      <c r="H2145">
        <v>124.7</v>
      </c>
      <c r="I2145">
        <v>105</v>
      </c>
      <c r="J2145">
        <v>21.2</v>
      </c>
      <c r="K2145">
        <v>250.4</v>
      </c>
      <c r="L2145">
        <v>78</v>
      </c>
      <c r="M2145">
        <v>21.28</v>
      </c>
      <c r="N2145">
        <v>216.4</v>
      </c>
      <c r="O2145">
        <v>128</v>
      </c>
      <c r="P2145">
        <v>9.74</v>
      </c>
      <c r="Q2145">
        <v>7.8</v>
      </c>
      <c r="R2145">
        <v>8</v>
      </c>
      <c r="S2145">
        <v>2.11</v>
      </c>
      <c r="T2145">
        <v>1</v>
      </c>
      <c r="U2145" t="s">
        <v>22</v>
      </c>
      <c r="V2145">
        <f>IF(tbl_Customers[[#This Row],[churn]] = "yes", 1, 0)</f>
        <v>0</v>
      </c>
      <c r="W2145" t="str">
        <f>IF(tbl_Customers[[#This Row],[number_customer_service_calls]] &lt;= 1, "0-1 Calls", IF(tbl_Customers[[#This Row],[number_customer_service_calls]] &lt;= 3, "2-3 Calls", IF(tbl_Customers[[#This Row],[number_customer_service_calls]] &lt;=5, "4-5 Calls", "6+ Calls")))</f>
        <v>0-1 Calls</v>
      </c>
      <c r="X2145" t="str">
        <f>IF(tbl_Customers[[#This Row],[account_length]] &lt;= 50, "0-50", IF(tbl_Customers[[#This Row],[account_length]] &lt;=100, "51-100", IF(tbl_Customers[[#This Row],[account_length]] &lt;= 150, "101-150", "151+")))</f>
        <v>101-150</v>
      </c>
      <c r="Y2145" t="str">
        <f>IF(tbl_Customers[[#This Row],[total_intl_charge]] &lt;= 3, "Low Charges", "High Charges")</f>
        <v>Low Charges</v>
      </c>
      <c r="Z2145" t="str">
        <f>IF(tbl_Customers[[#This Row],[total_eve_calls]]&lt;=80,"Low Calls",
IF(tbl_Customers[[#This Row],[total_eve_calls]]&lt;=120,"Medium Calls","High Calls"))</f>
        <v>Low Calls</v>
      </c>
      <c r="AA2145" t="str">
        <f>IF(tbl_Customers[[#This Row],[total_eve_charge]]&lt;=15,"Low Charges",
IF(tbl_Customers[[#This Row],[total_eve_charge]]&lt;=20,"Medium Charges","High Charges"))</f>
        <v>High Charges</v>
      </c>
      <c r="AB2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5" t="str">
        <f>IF(tbl_Customers[[#This Row],[number_vmail_messages]] = 0, "No Usage", IF(tbl_Customers[[#This Row],[number_vmail_messages]] &lt;= 20, "Low Usage", IF(tbl_Customers[[#This Row],[number_vmail_messages]] &lt;= 40, "Medium Usgae", "High Usage")))</f>
        <v>Medium Usgae</v>
      </c>
      <c r="AD2145" t="str">
        <f>IF(tbl_Customers[[#This Row],[total_day_minutes]]&lt;=150,"Low Usage", IF(tbl_Customers[[#This Row],[total_day_minutes]]&lt;=200,"Medium Usage", IF(tbl_Customers[[#This Row],[total_day_minutes]]&lt;=250,"High Usage","Very High Usage")))</f>
        <v>Low Usage</v>
      </c>
      <c r="AE2145" t="str">
        <f>IF(tbl_Customers[[#This Row],[total_intl_calls]]&lt;=5,"Low Calls", IF(tbl_Customers[[#This Row],[total_intl_calls]]&lt;=10, "Medium Calls", "High Calls"))</f>
        <v>Medium Calls</v>
      </c>
      <c r="AF21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45" s="36" t="str">
        <f>IF(tbl_Customers[[#This Row],[Churn_Risk_Score]]&gt;=10,"High Risk", IF(tbl_Customers[[#This Row],[Churn_Risk_Score]]&gt;=5,"Medium Risk","Low Risk"))</f>
        <v>Low Risk</v>
      </c>
    </row>
    <row r="2146" spans="1:33" x14ac:dyDescent="0.35">
      <c r="A2146">
        <v>2145</v>
      </c>
      <c r="B2146" t="s">
        <v>73</v>
      </c>
      <c r="C2146">
        <v>137</v>
      </c>
      <c r="D2146" t="s">
        <v>21</v>
      </c>
      <c r="E2146" t="s">
        <v>22</v>
      </c>
      <c r="F2146" t="s">
        <v>22</v>
      </c>
      <c r="G2146">
        <v>0</v>
      </c>
      <c r="H2146">
        <v>215.9</v>
      </c>
      <c r="I2146">
        <v>76</v>
      </c>
      <c r="J2146">
        <v>36.700000000000003</v>
      </c>
      <c r="K2146">
        <v>145.4</v>
      </c>
      <c r="L2146">
        <v>118</v>
      </c>
      <c r="M2146">
        <v>12.36</v>
      </c>
      <c r="N2146">
        <v>186.9</v>
      </c>
      <c r="O2146">
        <v>129</v>
      </c>
      <c r="P2146">
        <v>8.41</v>
      </c>
      <c r="Q2146">
        <v>12.1</v>
      </c>
      <c r="R2146">
        <v>4</v>
      </c>
      <c r="S2146">
        <v>3.27</v>
      </c>
      <c r="T2146">
        <v>1</v>
      </c>
      <c r="U2146" t="s">
        <v>22</v>
      </c>
      <c r="V2146">
        <f>IF(tbl_Customers[[#This Row],[churn]] = "yes", 1, 0)</f>
        <v>0</v>
      </c>
      <c r="W2146" t="str">
        <f>IF(tbl_Customers[[#This Row],[number_customer_service_calls]] &lt;= 1, "0-1 Calls", IF(tbl_Customers[[#This Row],[number_customer_service_calls]] &lt;= 3, "2-3 Calls", IF(tbl_Customers[[#This Row],[number_customer_service_calls]] &lt;=5, "4-5 Calls", "6+ Calls")))</f>
        <v>0-1 Calls</v>
      </c>
      <c r="X2146" t="str">
        <f>IF(tbl_Customers[[#This Row],[account_length]] &lt;= 50, "0-50", IF(tbl_Customers[[#This Row],[account_length]] &lt;=100, "51-100", IF(tbl_Customers[[#This Row],[account_length]] &lt;= 150, "101-150", "151+")))</f>
        <v>101-150</v>
      </c>
      <c r="Y2146" t="str">
        <f>IF(tbl_Customers[[#This Row],[total_intl_charge]] &lt;= 3, "Low Charges", "High Charges")</f>
        <v>High Charges</v>
      </c>
      <c r="Z2146" t="str">
        <f>IF(tbl_Customers[[#This Row],[total_eve_calls]]&lt;=80,"Low Calls",
IF(tbl_Customers[[#This Row],[total_eve_calls]]&lt;=120,"Medium Calls","High Calls"))</f>
        <v>Medium Calls</v>
      </c>
      <c r="AA2146" t="str">
        <f>IF(tbl_Customers[[#This Row],[total_eve_charge]]&lt;=15,"Low Charges",
IF(tbl_Customers[[#This Row],[total_eve_charge]]&lt;=20,"Medium Charges","High Charges"))</f>
        <v>Low Charges</v>
      </c>
      <c r="AB2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6" t="str">
        <f>IF(tbl_Customers[[#This Row],[number_vmail_messages]] = 0, "No Usage", IF(tbl_Customers[[#This Row],[number_vmail_messages]] &lt;= 20, "Low Usage", IF(tbl_Customers[[#This Row],[number_vmail_messages]] &lt;= 40, "Medium Usgae", "High Usage")))</f>
        <v>No Usage</v>
      </c>
      <c r="AD2146" t="str">
        <f>IF(tbl_Customers[[#This Row],[total_day_minutes]]&lt;=150,"Low Usage", IF(tbl_Customers[[#This Row],[total_day_minutes]]&lt;=200,"Medium Usage", IF(tbl_Customers[[#This Row],[total_day_minutes]]&lt;=250,"High Usage","Very High Usage")))</f>
        <v>High Usage</v>
      </c>
      <c r="AE2146" t="str">
        <f>IF(tbl_Customers[[#This Row],[total_intl_calls]]&lt;=5,"Low Calls", IF(tbl_Customers[[#This Row],[total_intl_calls]]&lt;=10, "Medium Calls", "High Calls"))</f>
        <v>Low Calls</v>
      </c>
      <c r="AF21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46" s="36" t="str">
        <f>IF(tbl_Customers[[#This Row],[Churn_Risk_Score]]&gt;=10,"High Risk", IF(tbl_Customers[[#This Row],[Churn_Risk_Score]]&gt;=5,"Medium Risk","Low Risk"))</f>
        <v>Low Risk</v>
      </c>
    </row>
    <row r="2147" spans="1:33" x14ac:dyDescent="0.35">
      <c r="A2147">
        <v>2146</v>
      </c>
      <c r="B2147" t="s">
        <v>71</v>
      </c>
      <c r="C2147">
        <v>106</v>
      </c>
      <c r="D2147" t="s">
        <v>21</v>
      </c>
      <c r="E2147" t="s">
        <v>22</v>
      </c>
      <c r="F2147" t="s">
        <v>22</v>
      </c>
      <c r="G2147">
        <v>0</v>
      </c>
      <c r="H2147">
        <v>119.2</v>
      </c>
      <c r="I2147">
        <v>142</v>
      </c>
      <c r="J2147">
        <v>20.260000000000002</v>
      </c>
      <c r="K2147">
        <v>228.4</v>
      </c>
      <c r="L2147">
        <v>139</v>
      </c>
      <c r="M2147">
        <v>19.41</v>
      </c>
      <c r="N2147">
        <v>197.9</v>
      </c>
      <c r="O2147">
        <v>61</v>
      </c>
      <c r="P2147">
        <v>8.91</v>
      </c>
      <c r="Q2147">
        <v>8.4</v>
      </c>
      <c r="R2147">
        <v>9</v>
      </c>
      <c r="S2147">
        <v>2.27</v>
      </c>
      <c r="T2147">
        <v>2</v>
      </c>
      <c r="U2147" t="s">
        <v>22</v>
      </c>
      <c r="V2147">
        <f>IF(tbl_Customers[[#This Row],[churn]] = "yes", 1, 0)</f>
        <v>0</v>
      </c>
      <c r="W2147" t="str">
        <f>IF(tbl_Customers[[#This Row],[number_customer_service_calls]] &lt;= 1, "0-1 Calls", IF(tbl_Customers[[#This Row],[number_customer_service_calls]] &lt;= 3, "2-3 Calls", IF(tbl_Customers[[#This Row],[number_customer_service_calls]] &lt;=5, "4-5 Calls", "6+ Calls")))</f>
        <v>2-3 Calls</v>
      </c>
      <c r="X2147" t="str">
        <f>IF(tbl_Customers[[#This Row],[account_length]] &lt;= 50, "0-50", IF(tbl_Customers[[#This Row],[account_length]] &lt;=100, "51-100", IF(tbl_Customers[[#This Row],[account_length]] &lt;= 150, "101-150", "151+")))</f>
        <v>101-150</v>
      </c>
      <c r="Y2147" t="str">
        <f>IF(tbl_Customers[[#This Row],[total_intl_charge]] &lt;= 3, "Low Charges", "High Charges")</f>
        <v>Low Charges</v>
      </c>
      <c r="Z2147" t="str">
        <f>IF(tbl_Customers[[#This Row],[total_eve_calls]]&lt;=80,"Low Calls",
IF(tbl_Customers[[#This Row],[total_eve_calls]]&lt;=120,"Medium Calls","High Calls"))</f>
        <v>High Calls</v>
      </c>
      <c r="AA2147" t="str">
        <f>IF(tbl_Customers[[#This Row],[total_eve_charge]]&lt;=15,"Low Charges",
IF(tbl_Customers[[#This Row],[total_eve_charge]]&lt;=20,"Medium Charges","High Charges"))</f>
        <v>Medium Charges</v>
      </c>
      <c r="AB2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7" t="str">
        <f>IF(tbl_Customers[[#This Row],[number_vmail_messages]] = 0, "No Usage", IF(tbl_Customers[[#This Row],[number_vmail_messages]] &lt;= 20, "Low Usage", IF(tbl_Customers[[#This Row],[number_vmail_messages]] &lt;= 40, "Medium Usgae", "High Usage")))</f>
        <v>No Usage</v>
      </c>
      <c r="AD2147" t="str">
        <f>IF(tbl_Customers[[#This Row],[total_day_minutes]]&lt;=150,"Low Usage", IF(tbl_Customers[[#This Row],[total_day_minutes]]&lt;=200,"Medium Usage", IF(tbl_Customers[[#This Row],[total_day_minutes]]&lt;=250,"High Usage","Very High Usage")))</f>
        <v>Low Usage</v>
      </c>
      <c r="AE2147" t="str">
        <f>IF(tbl_Customers[[#This Row],[total_intl_calls]]&lt;=5,"Low Calls", IF(tbl_Customers[[#This Row],[total_intl_calls]]&lt;=10, "Medium Calls", "High Calls"))</f>
        <v>Medium Calls</v>
      </c>
      <c r="AF21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47" s="36" t="str">
        <f>IF(tbl_Customers[[#This Row],[Churn_Risk_Score]]&gt;=10,"High Risk", IF(tbl_Customers[[#This Row],[Churn_Risk_Score]]&gt;=5,"Medium Risk","Low Risk"))</f>
        <v>Low Risk</v>
      </c>
    </row>
    <row r="2148" spans="1:33" x14ac:dyDescent="0.35">
      <c r="A2148">
        <v>2147</v>
      </c>
      <c r="B2148" t="s">
        <v>24</v>
      </c>
      <c r="C2148">
        <v>88</v>
      </c>
      <c r="D2148" t="s">
        <v>28</v>
      </c>
      <c r="E2148" t="s">
        <v>22</v>
      </c>
      <c r="F2148" t="s">
        <v>22</v>
      </c>
      <c r="G2148">
        <v>0</v>
      </c>
      <c r="H2148">
        <v>144.30000000000001</v>
      </c>
      <c r="I2148">
        <v>116</v>
      </c>
      <c r="J2148">
        <v>24.53</v>
      </c>
      <c r="K2148">
        <v>156.4</v>
      </c>
      <c r="L2148">
        <v>74</v>
      </c>
      <c r="M2148">
        <v>13.29</v>
      </c>
      <c r="N2148">
        <v>214.7</v>
      </c>
      <c r="O2148">
        <v>90</v>
      </c>
      <c r="P2148">
        <v>9.66</v>
      </c>
      <c r="Q2148">
        <v>7.8</v>
      </c>
      <c r="R2148">
        <v>10</v>
      </c>
      <c r="S2148">
        <v>2.11</v>
      </c>
      <c r="T2148">
        <v>3</v>
      </c>
      <c r="U2148" t="s">
        <v>22</v>
      </c>
      <c r="V2148">
        <f>IF(tbl_Customers[[#This Row],[churn]] = "yes", 1, 0)</f>
        <v>0</v>
      </c>
      <c r="W2148" t="str">
        <f>IF(tbl_Customers[[#This Row],[number_customer_service_calls]] &lt;= 1, "0-1 Calls", IF(tbl_Customers[[#This Row],[number_customer_service_calls]] &lt;= 3, "2-3 Calls", IF(tbl_Customers[[#This Row],[number_customer_service_calls]] &lt;=5, "4-5 Calls", "6+ Calls")))</f>
        <v>2-3 Calls</v>
      </c>
      <c r="X2148" t="str">
        <f>IF(tbl_Customers[[#This Row],[account_length]] &lt;= 50, "0-50", IF(tbl_Customers[[#This Row],[account_length]] &lt;=100, "51-100", IF(tbl_Customers[[#This Row],[account_length]] &lt;= 150, "101-150", "151+")))</f>
        <v>51-100</v>
      </c>
      <c r="Y2148" t="str">
        <f>IF(tbl_Customers[[#This Row],[total_intl_charge]] &lt;= 3, "Low Charges", "High Charges")</f>
        <v>Low Charges</v>
      </c>
      <c r="Z2148" t="str">
        <f>IF(tbl_Customers[[#This Row],[total_eve_calls]]&lt;=80,"Low Calls",
IF(tbl_Customers[[#This Row],[total_eve_calls]]&lt;=120,"Medium Calls","High Calls"))</f>
        <v>Low Calls</v>
      </c>
      <c r="AA2148" t="str">
        <f>IF(tbl_Customers[[#This Row],[total_eve_charge]]&lt;=15,"Low Charges",
IF(tbl_Customers[[#This Row],[total_eve_charge]]&lt;=20,"Medium Charges","High Charges"))</f>
        <v>Low Charges</v>
      </c>
      <c r="AB2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8" t="str">
        <f>IF(tbl_Customers[[#This Row],[number_vmail_messages]] = 0, "No Usage", IF(tbl_Customers[[#This Row],[number_vmail_messages]] &lt;= 20, "Low Usage", IF(tbl_Customers[[#This Row],[number_vmail_messages]] &lt;= 40, "Medium Usgae", "High Usage")))</f>
        <v>No Usage</v>
      </c>
      <c r="AD2148" t="str">
        <f>IF(tbl_Customers[[#This Row],[total_day_minutes]]&lt;=150,"Low Usage", IF(tbl_Customers[[#This Row],[total_day_minutes]]&lt;=200,"Medium Usage", IF(tbl_Customers[[#This Row],[total_day_minutes]]&lt;=250,"High Usage","Very High Usage")))</f>
        <v>Low Usage</v>
      </c>
      <c r="AE2148" t="str">
        <f>IF(tbl_Customers[[#This Row],[total_intl_calls]]&lt;=5,"Low Calls", IF(tbl_Customers[[#This Row],[total_intl_calls]]&lt;=10, "Medium Calls", "High Calls"))</f>
        <v>Medium Calls</v>
      </c>
      <c r="AF21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48" s="36" t="str">
        <f>IF(tbl_Customers[[#This Row],[Churn_Risk_Score]]&gt;=10,"High Risk", IF(tbl_Customers[[#This Row],[Churn_Risk_Score]]&gt;=5,"Medium Risk","Low Risk"))</f>
        <v>Low Risk</v>
      </c>
    </row>
    <row r="2149" spans="1:33" x14ac:dyDescent="0.35">
      <c r="A2149">
        <v>2148</v>
      </c>
      <c r="B2149" t="s">
        <v>38</v>
      </c>
      <c r="C2149">
        <v>106</v>
      </c>
      <c r="D2149" t="s">
        <v>21</v>
      </c>
      <c r="E2149" t="s">
        <v>22</v>
      </c>
      <c r="F2149" t="s">
        <v>22</v>
      </c>
      <c r="G2149">
        <v>0</v>
      </c>
      <c r="H2149">
        <v>235.2</v>
      </c>
      <c r="I2149">
        <v>121</v>
      </c>
      <c r="J2149">
        <v>39.979999999999997</v>
      </c>
      <c r="K2149">
        <v>220.6</v>
      </c>
      <c r="L2149">
        <v>87</v>
      </c>
      <c r="M2149">
        <v>18.75</v>
      </c>
      <c r="N2149">
        <v>236.3</v>
      </c>
      <c r="O2149">
        <v>91</v>
      </c>
      <c r="P2149">
        <v>10.63</v>
      </c>
      <c r="Q2149">
        <v>11.8</v>
      </c>
      <c r="R2149">
        <v>4</v>
      </c>
      <c r="S2149">
        <v>3.19</v>
      </c>
      <c r="T2149">
        <v>1</v>
      </c>
      <c r="U2149" t="s">
        <v>22</v>
      </c>
      <c r="V2149">
        <f>IF(tbl_Customers[[#This Row],[churn]] = "yes", 1, 0)</f>
        <v>0</v>
      </c>
      <c r="W2149" t="str">
        <f>IF(tbl_Customers[[#This Row],[number_customer_service_calls]] &lt;= 1, "0-1 Calls", IF(tbl_Customers[[#This Row],[number_customer_service_calls]] &lt;= 3, "2-3 Calls", IF(tbl_Customers[[#This Row],[number_customer_service_calls]] &lt;=5, "4-5 Calls", "6+ Calls")))</f>
        <v>0-1 Calls</v>
      </c>
      <c r="X2149" t="str">
        <f>IF(tbl_Customers[[#This Row],[account_length]] &lt;= 50, "0-50", IF(tbl_Customers[[#This Row],[account_length]] &lt;=100, "51-100", IF(tbl_Customers[[#This Row],[account_length]] &lt;= 150, "101-150", "151+")))</f>
        <v>101-150</v>
      </c>
      <c r="Y2149" t="str">
        <f>IF(tbl_Customers[[#This Row],[total_intl_charge]] &lt;= 3, "Low Charges", "High Charges")</f>
        <v>High Charges</v>
      </c>
      <c r="Z2149" t="str">
        <f>IF(tbl_Customers[[#This Row],[total_eve_calls]]&lt;=80,"Low Calls",
IF(tbl_Customers[[#This Row],[total_eve_calls]]&lt;=120,"Medium Calls","High Calls"))</f>
        <v>Medium Calls</v>
      </c>
      <c r="AA2149" t="str">
        <f>IF(tbl_Customers[[#This Row],[total_eve_charge]]&lt;=15,"Low Charges",
IF(tbl_Customers[[#This Row],[total_eve_charge]]&lt;=20,"Medium Charges","High Charges"))</f>
        <v>Medium Charges</v>
      </c>
      <c r="AB2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49" t="str">
        <f>IF(tbl_Customers[[#This Row],[number_vmail_messages]] = 0, "No Usage", IF(tbl_Customers[[#This Row],[number_vmail_messages]] &lt;= 20, "Low Usage", IF(tbl_Customers[[#This Row],[number_vmail_messages]] &lt;= 40, "Medium Usgae", "High Usage")))</f>
        <v>No Usage</v>
      </c>
      <c r="AD2149" t="str">
        <f>IF(tbl_Customers[[#This Row],[total_day_minutes]]&lt;=150,"Low Usage", IF(tbl_Customers[[#This Row],[total_day_minutes]]&lt;=200,"Medium Usage", IF(tbl_Customers[[#This Row],[total_day_minutes]]&lt;=250,"High Usage","Very High Usage")))</f>
        <v>High Usage</v>
      </c>
      <c r="AE2149" t="str">
        <f>IF(tbl_Customers[[#This Row],[total_intl_calls]]&lt;=5,"Low Calls", IF(tbl_Customers[[#This Row],[total_intl_calls]]&lt;=10, "Medium Calls", "High Calls"))</f>
        <v>Low Calls</v>
      </c>
      <c r="AF21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49" s="36" t="str">
        <f>IF(tbl_Customers[[#This Row],[Churn_Risk_Score]]&gt;=10,"High Risk", IF(tbl_Customers[[#This Row],[Churn_Risk_Score]]&gt;=5,"Medium Risk","Low Risk"))</f>
        <v>Low Risk</v>
      </c>
    </row>
    <row r="2150" spans="1:33" x14ac:dyDescent="0.35">
      <c r="A2150">
        <v>2149</v>
      </c>
      <c r="B2150" t="s">
        <v>71</v>
      </c>
      <c r="C2150">
        <v>95</v>
      </c>
      <c r="D2150" t="s">
        <v>28</v>
      </c>
      <c r="E2150" t="s">
        <v>22</v>
      </c>
      <c r="F2150" t="s">
        <v>22</v>
      </c>
      <c r="G2150">
        <v>0</v>
      </c>
      <c r="H2150">
        <v>174</v>
      </c>
      <c r="I2150">
        <v>57</v>
      </c>
      <c r="J2150">
        <v>29.58</v>
      </c>
      <c r="K2150">
        <v>281.10000000000002</v>
      </c>
      <c r="L2150">
        <v>118</v>
      </c>
      <c r="M2150">
        <v>23.89</v>
      </c>
      <c r="N2150">
        <v>197.2</v>
      </c>
      <c r="O2150">
        <v>94</v>
      </c>
      <c r="P2150">
        <v>8.8699999999999992</v>
      </c>
      <c r="Q2150">
        <v>9.6999999999999993</v>
      </c>
      <c r="R2150">
        <v>2</v>
      </c>
      <c r="S2150">
        <v>2.62</v>
      </c>
      <c r="T2150">
        <v>0</v>
      </c>
      <c r="U2150" t="s">
        <v>22</v>
      </c>
      <c r="V2150">
        <f>IF(tbl_Customers[[#This Row],[churn]] = "yes", 1, 0)</f>
        <v>0</v>
      </c>
      <c r="W2150" t="str">
        <f>IF(tbl_Customers[[#This Row],[number_customer_service_calls]] &lt;= 1, "0-1 Calls", IF(tbl_Customers[[#This Row],[number_customer_service_calls]] &lt;= 3, "2-3 Calls", IF(tbl_Customers[[#This Row],[number_customer_service_calls]] &lt;=5, "4-5 Calls", "6+ Calls")))</f>
        <v>0-1 Calls</v>
      </c>
      <c r="X2150" t="str">
        <f>IF(tbl_Customers[[#This Row],[account_length]] &lt;= 50, "0-50", IF(tbl_Customers[[#This Row],[account_length]] &lt;=100, "51-100", IF(tbl_Customers[[#This Row],[account_length]] &lt;= 150, "101-150", "151+")))</f>
        <v>51-100</v>
      </c>
      <c r="Y2150" t="str">
        <f>IF(tbl_Customers[[#This Row],[total_intl_charge]] &lt;= 3, "Low Charges", "High Charges")</f>
        <v>Low Charges</v>
      </c>
      <c r="Z2150" t="str">
        <f>IF(tbl_Customers[[#This Row],[total_eve_calls]]&lt;=80,"Low Calls",
IF(tbl_Customers[[#This Row],[total_eve_calls]]&lt;=120,"Medium Calls","High Calls"))</f>
        <v>Medium Calls</v>
      </c>
      <c r="AA2150" t="str">
        <f>IF(tbl_Customers[[#This Row],[total_eve_charge]]&lt;=15,"Low Charges",
IF(tbl_Customers[[#This Row],[total_eve_charge]]&lt;=20,"Medium Charges","High Charges"))</f>
        <v>High Charges</v>
      </c>
      <c r="AB2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0" t="str">
        <f>IF(tbl_Customers[[#This Row],[number_vmail_messages]] = 0, "No Usage", IF(tbl_Customers[[#This Row],[number_vmail_messages]] &lt;= 20, "Low Usage", IF(tbl_Customers[[#This Row],[number_vmail_messages]] &lt;= 40, "Medium Usgae", "High Usage")))</f>
        <v>No Usage</v>
      </c>
      <c r="AD2150" t="str">
        <f>IF(tbl_Customers[[#This Row],[total_day_minutes]]&lt;=150,"Low Usage", IF(tbl_Customers[[#This Row],[total_day_minutes]]&lt;=200,"Medium Usage", IF(tbl_Customers[[#This Row],[total_day_minutes]]&lt;=250,"High Usage","Very High Usage")))</f>
        <v>Medium Usage</v>
      </c>
      <c r="AE2150" t="str">
        <f>IF(tbl_Customers[[#This Row],[total_intl_calls]]&lt;=5,"Low Calls", IF(tbl_Customers[[#This Row],[total_intl_calls]]&lt;=10, "Medium Calls", "High Calls"))</f>
        <v>Low Calls</v>
      </c>
      <c r="AF21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0" s="36" t="str">
        <f>IF(tbl_Customers[[#This Row],[Churn_Risk_Score]]&gt;=10,"High Risk", IF(tbl_Customers[[#This Row],[Churn_Risk_Score]]&gt;=5,"Medium Risk","Low Risk"))</f>
        <v>Low Risk</v>
      </c>
    </row>
    <row r="2151" spans="1:33" x14ac:dyDescent="0.35">
      <c r="A2151">
        <v>2150</v>
      </c>
      <c r="B2151" t="s">
        <v>24</v>
      </c>
      <c r="C2151">
        <v>57</v>
      </c>
      <c r="D2151" t="s">
        <v>28</v>
      </c>
      <c r="E2151" t="s">
        <v>23</v>
      </c>
      <c r="F2151" t="s">
        <v>22</v>
      </c>
      <c r="G2151">
        <v>0</v>
      </c>
      <c r="H2151">
        <v>115</v>
      </c>
      <c r="I2151">
        <v>65</v>
      </c>
      <c r="J2151">
        <v>19.55</v>
      </c>
      <c r="K2151">
        <v>122.3</v>
      </c>
      <c r="L2151">
        <v>96</v>
      </c>
      <c r="M2151">
        <v>10.4</v>
      </c>
      <c r="N2151">
        <v>245</v>
      </c>
      <c r="O2151">
        <v>75</v>
      </c>
      <c r="P2151">
        <v>11.03</v>
      </c>
      <c r="Q2151">
        <v>6.4</v>
      </c>
      <c r="R2151">
        <v>1</v>
      </c>
      <c r="S2151">
        <v>1.73</v>
      </c>
      <c r="T2151">
        <v>0</v>
      </c>
      <c r="U2151" t="s">
        <v>23</v>
      </c>
      <c r="V2151">
        <f>IF(tbl_Customers[[#This Row],[churn]] = "yes", 1, 0)</f>
        <v>1</v>
      </c>
      <c r="W2151" t="str">
        <f>IF(tbl_Customers[[#This Row],[number_customer_service_calls]] &lt;= 1, "0-1 Calls", IF(tbl_Customers[[#This Row],[number_customer_service_calls]] &lt;= 3, "2-3 Calls", IF(tbl_Customers[[#This Row],[number_customer_service_calls]] &lt;=5, "4-5 Calls", "6+ Calls")))</f>
        <v>0-1 Calls</v>
      </c>
      <c r="X2151" t="str">
        <f>IF(tbl_Customers[[#This Row],[account_length]] &lt;= 50, "0-50", IF(tbl_Customers[[#This Row],[account_length]] &lt;=100, "51-100", IF(tbl_Customers[[#This Row],[account_length]] &lt;= 150, "101-150", "151+")))</f>
        <v>51-100</v>
      </c>
      <c r="Y2151" t="str">
        <f>IF(tbl_Customers[[#This Row],[total_intl_charge]] &lt;= 3, "Low Charges", "High Charges")</f>
        <v>Low Charges</v>
      </c>
      <c r="Z2151" t="str">
        <f>IF(tbl_Customers[[#This Row],[total_eve_calls]]&lt;=80,"Low Calls",
IF(tbl_Customers[[#This Row],[total_eve_calls]]&lt;=120,"Medium Calls","High Calls"))</f>
        <v>Medium Calls</v>
      </c>
      <c r="AA2151" t="str">
        <f>IF(tbl_Customers[[#This Row],[total_eve_charge]]&lt;=15,"Low Charges",
IF(tbl_Customers[[#This Row],[total_eve_charge]]&lt;=20,"Medium Charges","High Charges"))</f>
        <v>Low Charges</v>
      </c>
      <c r="AB2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1" t="str">
        <f>IF(tbl_Customers[[#This Row],[number_vmail_messages]] = 0, "No Usage", IF(tbl_Customers[[#This Row],[number_vmail_messages]] &lt;= 20, "Low Usage", IF(tbl_Customers[[#This Row],[number_vmail_messages]] &lt;= 40, "Medium Usgae", "High Usage")))</f>
        <v>No Usage</v>
      </c>
      <c r="AD2151" t="str">
        <f>IF(tbl_Customers[[#This Row],[total_day_minutes]]&lt;=150,"Low Usage", IF(tbl_Customers[[#This Row],[total_day_minutes]]&lt;=200,"Medium Usage", IF(tbl_Customers[[#This Row],[total_day_minutes]]&lt;=250,"High Usage","Very High Usage")))</f>
        <v>Low Usage</v>
      </c>
      <c r="AE2151" t="str">
        <f>IF(tbl_Customers[[#This Row],[total_intl_calls]]&lt;=5,"Low Calls", IF(tbl_Customers[[#This Row],[total_intl_calls]]&lt;=10, "Medium Calls", "High Calls"))</f>
        <v>Low Calls</v>
      </c>
      <c r="AF21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51" s="36" t="str">
        <f>IF(tbl_Customers[[#This Row],[Churn_Risk_Score]]&gt;=10,"High Risk", IF(tbl_Customers[[#This Row],[Churn_Risk_Score]]&gt;=5,"Medium Risk","Low Risk"))</f>
        <v>Low Risk</v>
      </c>
    </row>
    <row r="2152" spans="1:33" x14ac:dyDescent="0.35">
      <c r="A2152">
        <v>2151</v>
      </c>
      <c r="B2152" t="s">
        <v>59</v>
      </c>
      <c r="C2152">
        <v>184</v>
      </c>
      <c r="D2152" t="s">
        <v>25</v>
      </c>
      <c r="E2152" t="s">
        <v>22</v>
      </c>
      <c r="F2152" t="s">
        <v>22</v>
      </c>
      <c r="G2152">
        <v>0</v>
      </c>
      <c r="H2152">
        <v>151.69999999999999</v>
      </c>
      <c r="I2152">
        <v>93</v>
      </c>
      <c r="J2152">
        <v>25.79</v>
      </c>
      <c r="K2152">
        <v>178.5</v>
      </c>
      <c r="L2152">
        <v>77</v>
      </c>
      <c r="M2152">
        <v>15.17</v>
      </c>
      <c r="N2152">
        <v>229.1</v>
      </c>
      <c r="O2152">
        <v>111</v>
      </c>
      <c r="P2152">
        <v>10.31</v>
      </c>
      <c r="Q2152">
        <v>13.1</v>
      </c>
      <c r="R2152">
        <v>8</v>
      </c>
      <c r="S2152">
        <v>3.54</v>
      </c>
      <c r="T2152">
        <v>2</v>
      </c>
      <c r="U2152" t="s">
        <v>22</v>
      </c>
      <c r="V2152">
        <f>IF(tbl_Customers[[#This Row],[churn]] = "yes", 1, 0)</f>
        <v>0</v>
      </c>
      <c r="W2152" t="str">
        <f>IF(tbl_Customers[[#This Row],[number_customer_service_calls]] &lt;= 1, "0-1 Calls", IF(tbl_Customers[[#This Row],[number_customer_service_calls]] &lt;= 3, "2-3 Calls", IF(tbl_Customers[[#This Row],[number_customer_service_calls]] &lt;=5, "4-5 Calls", "6+ Calls")))</f>
        <v>2-3 Calls</v>
      </c>
      <c r="X2152" t="str">
        <f>IF(tbl_Customers[[#This Row],[account_length]] &lt;= 50, "0-50", IF(tbl_Customers[[#This Row],[account_length]] &lt;=100, "51-100", IF(tbl_Customers[[#This Row],[account_length]] &lt;= 150, "101-150", "151+")))</f>
        <v>151+</v>
      </c>
      <c r="Y2152" t="str">
        <f>IF(tbl_Customers[[#This Row],[total_intl_charge]] &lt;= 3, "Low Charges", "High Charges")</f>
        <v>High Charges</v>
      </c>
      <c r="Z2152" t="str">
        <f>IF(tbl_Customers[[#This Row],[total_eve_calls]]&lt;=80,"Low Calls",
IF(tbl_Customers[[#This Row],[total_eve_calls]]&lt;=120,"Medium Calls","High Calls"))</f>
        <v>Low Calls</v>
      </c>
      <c r="AA2152" t="str">
        <f>IF(tbl_Customers[[#This Row],[total_eve_charge]]&lt;=15,"Low Charges",
IF(tbl_Customers[[#This Row],[total_eve_charge]]&lt;=20,"Medium Charges","High Charges"))</f>
        <v>Medium Charges</v>
      </c>
      <c r="AB2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52" t="str">
        <f>IF(tbl_Customers[[#This Row],[number_vmail_messages]] = 0, "No Usage", IF(tbl_Customers[[#This Row],[number_vmail_messages]] &lt;= 20, "Low Usage", IF(tbl_Customers[[#This Row],[number_vmail_messages]] &lt;= 40, "Medium Usgae", "High Usage")))</f>
        <v>No Usage</v>
      </c>
      <c r="AD2152" t="str">
        <f>IF(tbl_Customers[[#This Row],[total_day_minutes]]&lt;=150,"Low Usage", IF(tbl_Customers[[#This Row],[total_day_minutes]]&lt;=200,"Medium Usage", IF(tbl_Customers[[#This Row],[total_day_minutes]]&lt;=250,"High Usage","Very High Usage")))</f>
        <v>Medium Usage</v>
      </c>
      <c r="AE2152" t="str">
        <f>IF(tbl_Customers[[#This Row],[total_intl_calls]]&lt;=5,"Low Calls", IF(tbl_Customers[[#This Row],[total_intl_calls]]&lt;=10, "Medium Calls", "High Calls"))</f>
        <v>Medium Calls</v>
      </c>
      <c r="AF21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52" s="36" t="str">
        <f>IF(tbl_Customers[[#This Row],[Churn_Risk_Score]]&gt;=10,"High Risk", IF(tbl_Customers[[#This Row],[Churn_Risk_Score]]&gt;=5,"Medium Risk","Low Risk"))</f>
        <v>Low Risk</v>
      </c>
    </row>
    <row r="2153" spans="1:33" x14ac:dyDescent="0.35">
      <c r="A2153">
        <v>2152</v>
      </c>
      <c r="B2153" t="s">
        <v>51</v>
      </c>
      <c r="C2153">
        <v>127</v>
      </c>
      <c r="D2153" t="s">
        <v>21</v>
      </c>
      <c r="E2153" t="s">
        <v>22</v>
      </c>
      <c r="F2153" t="s">
        <v>22</v>
      </c>
      <c r="G2153">
        <v>0</v>
      </c>
      <c r="H2153">
        <v>218.6</v>
      </c>
      <c r="I2153">
        <v>93</v>
      </c>
      <c r="J2153">
        <v>37.159999999999997</v>
      </c>
      <c r="K2153">
        <v>149.9</v>
      </c>
      <c r="L2153">
        <v>130</v>
      </c>
      <c r="M2153">
        <v>12.74</v>
      </c>
      <c r="N2153">
        <v>204.6</v>
      </c>
      <c r="O2153">
        <v>131</v>
      </c>
      <c r="P2153">
        <v>9.2100000000000009</v>
      </c>
      <c r="Q2153">
        <v>9.1999999999999993</v>
      </c>
      <c r="R2153">
        <v>5</v>
      </c>
      <c r="S2153">
        <v>2.48</v>
      </c>
      <c r="T2153">
        <v>2</v>
      </c>
      <c r="U2153" t="s">
        <v>22</v>
      </c>
      <c r="V2153">
        <f>IF(tbl_Customers[[#This Row],[churn]] = "yes", 1, 0)</f>
        <v>0</v>
      </c>
      <c r="W2153" t="str">
        <f>IF(tbl_Customers[[#This Row],[number_customer_service_calls]] &lt;= 1, "0-1 Calls", IF(tbl_Customers[[#This Row],[number_customer_service_calls]] &lt;= 3, "2-3 Calls", IF(tbl_Customers[[#This Row],[number_customer_service_calls]] &lt;=5, "4-5 Calls", "6+ Calls")))</f>
        <v>2-3 Calls</v>
      </c>
      <c r="X2153" t="str">
        <f>IF(tbl_Customers[[#This Row],[account_length]] &lt;= 50, "0-50", IF(tbl_Customers[[#This Row],[account_length]] &lt;=100, "51-100", IF(tbl_Customers[[#This Row],[account_length]] &lt;= 150, "101-150", "151+")))</f>
        <v>101-150</v>
      </c>
      <c r="Y2153" t="str">
        <f>IF(tbl_Customers[[#This Row],[total_intl_charge]] &lt;= 3, "Low Charges", "High Charges")</f>
        <v>Low Charges</v>
      </c>
      <c r="Z2153" t="str">
        <f>IF(tbl_Customers[[#This Row],[total_eve_calls]]&lt;=80,"Low Calls",
IF(tbl_Customers[[#This Row],[total_eve_calls]]&lt;=120,"Medium Calls","High Calls"))</f>
        <v>High Calls</v>
      </c>
      <c r="AA2153" t="str">
        <f>IF(tbl_Customers[[#This Row],[total_eve_charge]]&lt;=15,"Low Charges",
IF(tbl_Customers[[#This Row],[total_eve_charge]]&lt;=20,"Medium Charges","High Charges"))</f>
        <v>Low Charges</v>
      </c>
      <c r="AB2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3" t="str">
        <f>IF(tbl_Customers[[#This Row],[number_vmail_messages]] = 0, "No Usage", IF(tbl_Customers[[#This Row],[number_vmail_messages]] &lt;= 20, "Low Usage", IF(tbl_Customers[[#This Row],[number_vmail_messages]] &lt;= 40, "Medium Usgae", "High Usage")))</f>
        <v>No Usage</v>
      </c>
      <c r="AD2153" t="str">
        <f>IF(tbl_Customers[[#This Row],[total_day_minutes]]&lt;=150,"Low Usage", IF(tbl_Customers[[#This Row],[total_day_minutes]]&lt;=200,"Medium Usage", IF(tbl_Customers[[#This Row],[total_day_minutes]]&lt;=250,"High Usage","Very High Usage")))</f>
        <v>High Usage</v>
      </c>
      <c r="AE2153" t="str">
        <f>IF(tbl_Customers[[#This Row],[total_intl_calls]]&lt;=5,"Low Calls", IF(tbl_Customers[[#This Row],[total_intl_calls]]&lt;=10, "Medium Calls", "High Calls"))</f>
        <v>Low Calls</v>
      </c>
      <c r="AF21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3" s="36" t="str">
        <f>IF(tbl_Customers[[#This Row],[Churn_Risk_Score]]&gt;=10,"High Risk", IF(tbl_Customers[[#This Row],[Churn_Risk_Score]]&gt;=5,"Medium Risk","Low Risk"))</f>
        <v>Low Risk</v>
      </c>
    </row>
    <row r="2154" spans="1:33" x14ac:dyDescent="0.35">
      <c r="A2154">
        <v>2153</v>
      </c>
      <c r="B2154" t="s">
        <v>66</v>
      </c>
      <c r="C2154">
        <v>174</v>
      </c>
      <c r="D2154" t="s">
        <v>21</v>
      </c>
      <c r="E2154" t="s">
        <v>22</v>
      </c>
      <c r="F2154" t="s">
        <v>22</v>
      </c>
      <c r="G2154">
        <v>0</v>
      </c>
      <c r="H2154">
        <v>190.3</v>
      </c>
      <c r="I2154">
        <v>98</v>
      </c>
      <c r="J2154">
        <v>32.35</v>
      </c>
      <c r="K2154">
        <v>252.7</v>
      </c>
      <c r="L2154">
        <v>70</v>
      </c>
      <c r="M2154">
        <v>21.48</v>
      </c>
      <c r="N2154">
        <v>220.6</v>
      </c>
      <c r="O2154">
        <v>97</v>
      </c>
      <c r="P2154">
        <v>9.93</v>
      </c>
      <c r="Q2154">
        <v>7.2</v>
      </c>
      <c r="R2154">
        <v>9</v>
      </c>
      <c r="S2154">
        <v>1.94</v>
      </c>
      <c r="T2154">
        <v>2</v>
      </c>
      <c r="U2154" t="s">
        <v>22</v>
      </c>
      <c r="V2154">
        <f>IF(tbl_Customers[[#This Row],[churn]] = "yes", 1, 0)</f>
        <v>0</v>
      </c>
      <c r="W2154" t="str">
        <f>IF(tbl_Customers[[#This Row],[number_customer_service_calls]] &lt;= 1, "0-1 Calls", IF(tbl_Customers[[#This Row],[number_customer_service_calls]] &lt;= 3, "2-3 Calls", IF(tbl_Customers[[#This Row],[number_customer_service_calls]] &lt;=5, "4-5 Calls", "6+ Calls")))</f>
        <v>2-3 Calls</v>
      </c>
      <c r="X2154" t="str">
        <f>IF(tbl_Customers[[#This Row],[account_length]] &lt;= 50, "0-50", IF(tbl_Customers[[#This Row],[account_length]] &lt;=100, "51-100", IF(tbl_Customers[[#This Row],[account_length]] &lt;= 150, "101-150", "151+")))</f>
        <v>151+</v>
      </c>
      <c r="Y2154" t="str">
        <f>IF(tbl_Customers[[#This Row],[total_intl_charge]] &lt;= 3, "Low Charges", "High Charges")</f>
        <v>Low Charges</v>
      </c>
      <c r="Z2154" t="str">
        <f>IF(tbl_Customers[[#This Row],[total_eve_calls]]&lt;=80,"Low Calls",
IF(tbl_Customers[[#This Row],[total_eve_calls]]&lt;=120,"Medium Calls","High Calls"))</f>
        <v>Low Calls</v>
      </c>
      <c r="AA2154" t="str">
        <f>IF(tbl_Customers[[#This Row],[total_eve_charge]]&lt;=15,"Low Charges",
IF(tbl_Customers[[#This Row],[total_eve_charge]]&lt;=20,"Medium Charges","High Charges"))</f>
        <v>High Charges</v>
      </c>
      <c r="AB2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4" t="str">
        <f>IF(tbl_Customers[[#This Row],[number_vmail_messages]] = 0, "No Usage", IF(tbl_Customers[[#This Row],[number_vmail_messages]] &lt;= 20, "Low Usage", IF(tbl_Customers[[#This Row],[number_vmail_messages]] &lt;= 40, "Medium Usgae", "High Usage")))</f>
        <v>No Usage</v>
      </c>
      <c r="AD2154" t="str">
        <f>IF(tbl_Customers[[#This Row],[total_day_minutes]]&lt;=150,"Low Usage", IF(tbl_Customers[[#This Row],[total_day_minutes]]&lt;=200,"Medium Usage", IF(tbl_Customers[[#This Row],[total_day_minutes]]&lt;=250,"High Usage","Very High Usage")))</f>
        <v>Medium Usage</v>
      </c>
      <c r="AE2154" t="str">
        <f>IF(tbl_Customers[[#This Row],[total_intl_calls]]&lt;=5,"Low Calls", IF(tbl_Customers[[#This Row],[total_intl_calls]]&lt;=10, "Medium Calls", "High Calls"))</f>
        <v>Medium Calls</v>
      </c>
      <c r="AF21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4" s="36" t="str">
        <f>IF(tbl_Customers[[#This Row],[Churn_Risk_Score]]&gt;=10,"High Risk", IF(tbl_Customers[[#This Row],[Churn_Risk_Score]]&gt;=5,"Medium Risk","Low Risk"))</f>
        <v>Low Risk</v>
      </c>
    </row>
    <row r="2155" spans="1:33" x14ac:dyDescent="0.35">
      <c r="A2155">
        <v>2154</v>
      </c>
      <c r="B2155" t="s">
        <v>41</v>
      </c>
      <c r="C2155">
        <v>92</v>
      </c>
      <c r="D2155" t="s">
        <v>21</v>
      </c>
      <c r="E2155" t="s">
        <v>22</v>
      </c>
      <c r="F2155" t="s">
        <v>22</v>
      </c>
      <c r="G2155">
        <v>0</v>
      </c>
      <c r="H2155">
        <v>184.7</v>
      </c>
      <c r="I2155">
        <v>60</v>
      </c>
      <c r="J2155">
        <v>31.4</v>
      </c>
      <c r="K2155">
        <v>262</v>
      </c>
      <c r="L2155">
        <v>73</v>
      </c>
      <c r="M2155">
        <v>22.27</v>
      </c>
      <c r="N2155">
        <v>239.5</v>
      </c>
      <c r="O2155">
        <v>120</v>
      </c>
      <c r="P2155">
        <v>10.78</v>
      </c>
      <c r="Q2155">
        <v>12.3</v>
      </c>
      <c r="R2155">
        <v>6</v>
      </c>
      <c r="S2155">
        <v>3.32</v>
      </c>
      <c r="T2155">
        <v>2</v>
      </c>
      <c r="U2155" t="s">
        <v>23</v>
      </c>
      <c r="V2155">
        <f>IF(tbl_Customers[[#This Row],[churn]] = "yes", 1, 0)</f>
        <v>1</v>
      </c>
      <c r="W2155" t="str">
        <f>IF(tbl_Customers[[#This Row],[number_customer_service_calls]] &lt;= 1, "0-1 Calls", IF(tbl_Customers[[#This Row],[number_customer_service_calls]] &lt;= 3, "2-3 Calls", IF(tbl_Customers[[#This Row],[number_customer_service_calls]] &lt;=5, "4-5 Calls", "6+ Calls")))</f>
        <v>2-3 Calls</v>
      </c>
      <c r="X2155" t="str">
        <f>IF(tbl_Customers[[#This Row],[account_length]] &lt;= 50, "0-50", IF(tbl_Customers[[#This Row],[account_length]] &lt;=100, "51-100", IF(tbl_Customers[[#This Row],[account_length]] &lt;= 150, "101-150", "151+")))</f>
        <v>51-100</v>
      </c>
      <c r="Y2155" t="str">
        <f>IF(tbl_Customers[[#This Row],[total_intl_charge]] &lt;= 3, "Low Charges", "High Charges")</f>
        <v>High Charges</v>
      </c>
      <c r="Z2155" t="str">
        <f>IF(tbl_Customers[[#This Row],[total_eve_calls]]&lt;=80,"Low Calls",
IF(tbl_Customers[[#This Row],[total_eve_calls]]&lt;=120,"Medium Calls","High Calls"))</f>
        <v>Low Calls</v>
      </c>
      <c r="AA2155" t="str">
        <f>IF(tbl_Customers[[#This Row],[total_eve_charge]]&lt;=15,"Low Charges",
IF(tbl_Customers[[#This Row],[total_eve_charge]]&lt;=20,"Medium Charges","High Charges"))</f>
        <v>High Charges</v>
      </c>
      <c r="AB2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5" t="str">
        <f>IF(tbl_Customers[[#This Row],[number_vmail_messages]] = 0, "No Usage", IF(tbl_Customers[[#This Row],[number_vmail_messages]] &lt;= 20, "Low Usage", IF(tbl_Customers[[#This Row],[number_vmail_messages]] &lt;= 40, "Medium Usgae", "High Usage")))</f>
        <v>No Usage</v>
      </c>
      <c r="AD2155" t="str">
        <f>IF(tbl_Customers[[#This Row],[total_day_minutes]]&lt;=150,"Low Usage", IF(tbl_Customers[[#This Row],[total_day_minutes]]&lt;=200,"Medium Usage", IF(tbl_Customers[[#This Row],[total_day_minutes]]&lt;=250,"High Usage","Very High Usage")))</f>
        <v>Medium Usage</v>
      </c>
      <c r="AE2155" t="str">
        <f>IF(tbl_Customers[[#This Row],[total_intl_calls]]&lt;=5,"Low Calls", IF(tbl_Customers[[#This Row],[total_intl_calls]]&lt;=10, "Medium Calls", "High Calls"))</f>
        <v>Medium Calls</v>
      </c>
      <c r="AF21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55" s="36" t="str">
        <f>IF(tbl_Customers[[#This Row],[Churn_Risk_Score]]&gt;=10,"High Risk", IF(tbl_Customers[[#This Row],[Churn_Risk_Score]]&gt;=5,"Medium Risk","Low Risk"))</f>
        <v>Low Risk</v>
      </c>
    </row>
    <row r="2156" spans="1:33" x14ac:dyDescent="0.35">
      <c r="A2156">
        <v>2155</v>
      </c>
      <c r="B2156" t="s">
        <v>41</v>
      </c>
      <c r="C2156">
        <v>81</v>
      </c>
      <c r="D2156" t="s">
        <v>25</v>
      </c>
      <c r="E2156" t="s">
        <v>22</v>
      </c>
      <c r="F2156" t="s">
        <v>22</v>
      </c>
      <c r="G2156">
        <v>0</v>
      </c>
      <c r="H2156">
        <v>115.3</v>
      </c>
      <c r="I2156">
        <v>99</v>
      </c>
      <c r="J2156">
        <v>19.600000000000001</v>
      </c>
      <c r="K2156">
        <v>224.7</v>
      </c>
      <c r="L2156">
        <v>117</v>
      </c>
      <c r="M2156">
        <v>19.100000000000001</v>
      </c>
      <c r="N2156">
        <v>152.5</v>
      </c>
      <c r="O2156">
        <v>98</v>
      </c>
      <c r="P2156">
        <v>6.86</v>
      </c>
      <c r="Q2156">
        <v>18</v>
      </c>
      <c r="R2156">
        <v>2</v>
      </c>
      <c r="S2156">
        <v>4.8600000000000003</v>
      </c>
      <c r="T2156">
        <v>1</v>
      </c>
      <c r="U2156" t="s">
        <v>22</v>
      </c>
      <c r="V2156">
        <f>IF(tbl_Customers[[#This Row],[churn]] = "yes", 1, 0)</f>
        <v>0</v>
      </c>
      <c r="W2156" t="str">
        <f>IF(tbl_Customers[[#This Row],[number_customer_service_calls]] &lt;= 1, "0-1 Calls", IF(tbl_Customers[[#This Row],[number_customer_service_calls]] &lt;= 3, "2-3 Calls", IF(tbl_Customers[[#This Row],[number_customer_service_calls]] &lt;=5, "4-5 Calls", "6+ Calls")))</f>
        <v>0-1 Calls</v>
      </c>
      <c r="X2156" t="str">
        <f>IF(tbl_Customers[[#This Row],[account_length]] &lt;= 50, "0-50", IF(tbl_Customers[[#This Row],[account_length]] &lt;=100, "51-100", IF(tbl_Customers[[#This Row],[account_length]] &lt;= 150, "101-150", "151+")))</f>
        <v>51-100</v>
      </c>
      <c r="Y2156" t="str">
        <f>IF(tbl_Customers[[#This Row],[total_intl_charge]] &lt;= 3, "Low Charges", "High Charges")</f>
        <v>High Charges</v>
      </c>
      <c r="Z2156" t="str">
        <f>IF(tbl_Customers[[#This Row],[total_eve_calls]]&lt;=80,"Low Calls",
IF(tbl_Customers[[#This Row],[total_eve_calls]]&lt;=120,"Medium Calls","High Calls"))</f>
        <v>Medium Calls</v>
      </c>
      <c r="AA2156" t="str">
        <f>IF(tbl_Customers[[#This Row],[total_eve_charge]]&lt;=15,"Low Charges",
IF(tbl_Customers[[#This Row],[total_eve_charge]]&lt;=20,"Medium Charges","High Charges"))</f>
        <v>Medium Charges</v>
      </c>
      <c r="AB2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56" t="str">
        <f>IF(tbl_Customers[[#This Row],[number_vmail_messages]] = 0, "No Usage", IF(tbl_Customers[[#This Row],[number_vmail_messages]] &lt;= 20, "Low Usage", IF(tbl_Customers[[#This Row],[number_vmail_messages]] &lt;= 40, "Medium Usgae", "High Usage")))</f>
        <v>No Usage</v>
      </c>
      <c r="AD2156" t="str">
        <f>IF(tbl_Customers[[#This Row],[total_day_minutes]]&lt;=150,"Low Usage", IF(tbl_Customers[[#This Row],[total_day_minutes]]&lt;=200,"Medium Usage", IF(tbl_Customers[[#This Row],[total_day_minutes]]&lt;=250,"High Usage","Very High Usage")))</f>
        <v>Low Usage</v>
      </c>
      <c r="AE2156" t="str">
        <f>IF(tbl_Customers[[#This Row],[total_intl_calls]]&lt;=5,"Low Calls", IF(tbl_Customers[[#This Row],[total_intl_calls]]&lt;=10, "Medium Calls", "High Calls"))</f>
        <v>Low Calls</v>
      </c>
      <c r="AF21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56" s="36" t="str">
        <f>IF(tbl_Customers[[#This Row],[Churn_Risk_Score]]&gt;=10,"High Risk", IF(tbl_Customers[[#This Row],[Churn_Risk_Score]]&gt;=5,"Medium Risk","Low Risk"))</f>
        <v>Low Risk</v>
      </c>
    </row>
    <row r="2157" spans="1:33" x14ac:dyDescent="0.35">
      <c r="A2157">
        <v>2156</v>
      </c>
      <c r="B2157" t="s">
        <v>33</v>
      </c>
      <c r="C2157">
        <v>125</v>
      </c>
      <c r="D2157" t="s">
        <v>25</v>
      </c>
      <c r="E2157" t="s">
        <v>22</v>
      </c>
      <c r="F2157" t="s">
        <v>22</v>
      </c>
      <c r="G2157">
        <v>0</v>
      </c>
      <c r="H2157">
        <v>113</v>
      </c>
      <c r="I2157">
        <v>108</v>
      </c>
      <c r="J2157">
        <v>19.21</v>
      </c>
      <c r="K2157">
        <v>169.2</v>
      </c>
      <c r="L2157">
        <v>107</v>
      </c>
      <c r="M2157">
        <v>14.38</v>
      </c>
      <c r="N2157">
        <v>156.6</v>
      </c>
      <c r="O2157">
        <v>61</v>
      </c>
      <c r="P2157">
        <v>7.05</v>
      </c>
      <c r="Q2157">
        <v>9.1999999999999993</v>
      </c>
      <c r="R2157">
        <v>5</v>
      </c>
      <c r="S2157">
        <v>2.48</v>
      </c>
      <c r="T2157">
        <v>2</v>
      </c>
      <c r="U2157" t="s">
        <v>23</v>
      </c>
      <c r="V2157">
        <f>IF(tbl_Customers[[#This Row],[churn]] = "yes", 1, 0)</f>
        <v>1</v>
      </c>
      <c r="W2157" t="str">
        <f>IF(tbl_Customers[[#This Row],[number_customer_service_calls]] &lt;= 1, "0-1 Calls", IF(tbl_Customers[[#This Row],[number_customer_service_calls]] &lt;= 3, "2-3 Calls", IF(tbl_Customers[[#This Row],[number_customer_service_calls]] &lt;=5, "4-5 Calls", "6+ Calls")))</f>
        <v>2-3 Calls</v>
      </c>
      <c r="X2157" t="str">
        <f>IF(tbl_Customers[[#This Row],[account_length]] &lt;= 50, "0-50", IF(tbl_Customers[[#This Row],[account_length]] &lt;=100, "51-100", IF(tbl_Customers[[#This Row],[account_length]] &lt;= 150, "101-150", "151+")))</f>
        <v>101-150</v>
      </c>
      <c r="Y2157" t="str">
        <f>IF(tbl_Customers[[#This Row],[total_intl_charge]] &lt;= 3, "Low Charges", "High Charges")</f>
        <v>Low Charges</v>
      </c>
      <c r="Z2157" t="str">
        <f>IF(tbl_Customers[[#This Row],[total_eve_calls]]&lt;=80,"Low Calls",
IF(tbl_Customers[[#This Row],[total_eve_calls]]&lt;=120,"Medium Calls","High Calls"))</f>
        <v>Medium Calls</v>
      </c>
      <c r="AA2157" t="str">
        <f>IF(tbl_Customers[[#This Row],[total_eve_charge]]&lt;=15,"Low Charges",
IF(tbl_Customers[[#This Row],[total_eve_charge]]&lt;=20,"Medium Charges","High Charges"))</f>
        <v>Low Charges</v>
      </c>
      <c r="AB2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57" t="str">
        <f>IF(tbl_Customers[[#This Row],[number_vmail_messages]] = 0, "No Usage", IF(tbl_Customers[[#This Row],[number_vmail_messages]] &lt;= 20, "Low Usage", IF(tbl_Customers[[#This Row],[number_vmail_messages]] &lt;= 40, "Medium Usgae", "High Usage")))</f>
        <v>No Usage</v>
      </c>
      <c r="AD2157" t="str">
        <f>IF(tbl_Customers[[#This Row],[total_day_minutes]]&lt;=150,"Low Usage", IF(tbl_Customers[[#This Row],[total_day_minutes]]&lt;=200,"Medium Usage", IF(tbl_Customers[[#This Row],[total_day_minutes]]&lt;=250,"High Usage","Very High Usage")))</f>
        <v>Low Usage</v>
      </c>
      <c r="AE2157" t="str">
        <f>IF(tbl_Customers[[#This Row],[total_intl_calls]]&lt;=5,"Low Calls", IF(tbl_Customers[[#This Row],[total_intl_calls]]&lt;=10, "Medium Calls", "High Calls"))</f>
        <v>Low Calls</v>
      </c>
      <c r="AF21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7" s="36" t="str">
        <f>IF(tbl_Customers[[#This Row],[Churn_Risk_Score]]&gt;=10,"High Risk", IF(tbl_Customers[[#This Row],[Churn_Risk_Score]]&gt;=5,"Medium Risk","Low Risk"))</f>
        <v>Low Risk</v>
      </c>
    </row>
    <row r="2158" spans="1:33" x14ac:dyDescent="0.35">
      <c r="A2158">
        <v>2157</v>
      </c>
      <c r="B2158" t="s">
        <v>74</v>
      </c>
      <c r="C2158">
        <v>119</v>
      </c>
      <c r="D2158" t="s">
        <v>25</v>
      </c>
      <c r="E2158" t="s">
        <v>22</v>
      </c>
      <c r="F2158" t="s">
        <v>22</v>
      </c>
      <c r="G2158">
        <v>0</v>
      </c>
      <c r="H2158">
        <v>294.2</v>
      </c>
      <c r="I2158">
        <v>100</v>
      </c>
      <c r="J2158">
        <v>50.01</v>
      </c>
      <c r="K2158">
        <v>232.5</v>
      </c>
      <c r="L2158">
        <v>53</v>
      </c>
      <c r="M2158">
        <v>19.760000000000002</v>
      </c>
      <c r="N2158">
        <v>195</v>
      </c>
      <c r="O2158">
        <v>64</v>
      </c>
      <c r="P2158">
        <v>8.7799999999999994</v>
      </c>
      <c r="Q2158">
        <v>9</v>
      </c>
      <c r="R2158">
        <v>1</v>
      </c>
      <c r="S2158">
        <v>2.4300000000000002</v>
      </c>
      <c r="T2158">
        <v>0</v>
      </c>
      <c r="U2158" t="s">
        <v>23</v>
      </c>
      <c r="V2158">
        <f>IF(tbl_Customers[[#This Row],[churn]] = "yes", 1, 0)</f>
        <v>1</v>
      </c>
      <c r="W2158" t="str">
        <f>IF(tbl_Customers[[#This Row],[number_customer_service_calls]] &lt;= 1, "0-1 Calls", IF(tbl_Customers[[#This Row],[number_customer_service_calls]] &lt;= 3, "2-3 Calls", IF(tbl_Customers[[#This Row],[number_customer_service_calls]] &lt;=5, "4-5 Calls", "6+ Calls")))</f>
        <v>0-1 Calls</v>
      </c>
      <c r="X2158" t="str">
        <f>IF(tbl_Customers[[#This Row],[account_length]] &lt;= 50, "0-50", IF(tbl_Customers[[#This Row],[account_length]] &lt;=100, "51-100", IF(tbl_Customers[[#This Row],[account_length]] &lt;= 150, "101-150", "151+")))</f>
        <v>101-150</v>
      </c>
      <c r="Y2158" t="str">
        <f>IF(tbl_Customers[[#This Row],[total_intl_charge]] &lt;= 3, "Low Charges", "High Charges")</f>
        <v>Low Charges</v>
      </c>
      <c r="Z2158" t="str">
        <f>IF(tbl_Customers[[#This Row],[total_eve_calls]]&lt;=80,"Low Calls",
IF(tbl_Customers[[#This Row],[total_eve_calls]]&lt;=120,"Medium Calls","High Calls"))</f>
        <v>Low Calls</v>
      </c>
      <c r="AA2158" t="str">
        <f>IF(tbl_Customers[[#This Row],[total_eve_charge]]&lt;=15,"Low Charges",
IF(tbl_Customers[[#This Row],[total_eve_charge]]&lt;=20,"Medium Charges","High Charges"))</f>
        <v>Medium Charges</v>
      </c>
      <c r="AB2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8" t="str">
        <f>IF(tbl_Customers[[#This Row],[number_vmail_messages]] = 0, "No Usage", IF(tbl_Customers[[#This Row],[number_vmail_messages]] &lt;= 20, "Low Usage", IF(tbl_Customers[[#This Row],[number_vmail_messages]] &lt;= 40, "Medium Usgae", "High Usage")))</f>
        <v>No Usage</v>
      </c>
      <c r="AD2158" t="str">
        <f>IF(tbl_Customers[[#This Row],[total_day_minutes]]&lt;=150,"Low Usage", IF(tbl_Customers[[#This Row],[total_day_minutes]]&lt;=200,"Medium Usage", IF(tbl_Customers[[#This Row],[total_day_minutes]]&lt;=250,"High Usage","Very High Usage")))</f>
        <v>Very High Usage</v>
      </c>
      <c r="AE2158" t="str">
        <f>IF(tbl_Customers[[#This Row],[total_intl_calls]]&lt;=5,"Low Calls", IF(tbl_Customers[[#This Row],[total_intl_calls]]&lt;=10, "Medium Calls", "High Calls"))</f>
        <v>Low Calls</v>
      </c>
      <c r="AF21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158" s="36" t="str">
        <f>IF(tbl_Customers[[#This Row],[Churn_Risk_Score]]&gt;=10,"High Risk", IF(tbl_Customers[[#This Row],[Churn_Risk_Score]]&gt;=5,"Medium Risk","Low Risk"))</f>
        <v>Medium Risk</v>
      </c>
    </row>
    <row r="2159" spans="1:33" x14ac:dyDescent="0.35">
      <c r="A2159">
        <v>2158</v>
      </c>
      <c r="B2159" t="s">
        <v>58</v>
      </c>
      <c r="C2159">
        <v>122</v>
      </c>
      <c r="D2159" t="s">
        <v>21</v>
      </c>
      <c r="E2159" t="s">
        <v>22</v>
      </c>
      <c r="F2159" t="s">
        <v>22</v>
      </c>
      <c r="G2159">
        <v>0</v>
      </c>
      <c r="H2159">
        <v>215.6</v>
      </c>
      <c r="I2159">
        <v>86</v>
      </c>
      <c r="J2159">
        <v>36.65</v>
      </c>
      <c r="K2159">
        <v>167.8</v>
      </c>
      <c r="L2159">
        <v>59</v>
      </c>
      <c r="M2159">
        <v>14.26</v>
      </c>
      <c r="N2159">
        <v>207</v>
      </c>
      <c r="O2159">
        <v>67</v>
      </c>
      <c r="P2159">
        <v>9.32</v>
      </c>
      <c r="Q2159">
        <v>6.4</v>
      </c>
      <c r="R2159">
        <v>8</v>
      </c>
      <c r="S2159">
        <v>1.73</v>
      </c>
      <c r="T2159">
        <v>3</v>
      </c>
      <c r="U2159" t="s">
        <v>22</v>
      </c>
      <c r="V2159">
        <f>IF(tbl_Customers[[#This Row],[churn]] = "yes", 1, 0)</f>
        <v>0</v>
      </c>
      <c r="W2159" t="str">
        <f>IF(tbl_Customers[[#This Row],[number_customer_service_calls]] &lt;= 1, "0-1 Calls", IF(tbl_Customers[[#This Row],[number_customer_service_calls]] &lt;= 3, "2-3 Calls", IF(tbl_Customers[[#This Row],[number_customer_service_calls]] &lt;=5, "4-5 Calls", "6+ Calls")))</f>
        <v>2-3 Calls</v>
      </c>
      <c r="X2159" t="str">
        <f>IF(tbl_Customers[[#This Row],[account_length]] &lt;= 50, "0-50", IF(tbl_Customers[[#This Row],[account_length]] &lt;=100, "51-100", IF(tbl_Customers[[#This Row],[account_length]] &lt;= 150, "101-150", "151+")))</f>
        <v>101-150</v>
      </c>
      <c r="Y2159" t="str">
        <f>IF(tbl_Customers[[#This Row],[total_intl_charge]] &lt;= 3, "Low Charges", "High Charges")</f>
        <v>Low Charges</v>
      </c>
      <c r="Z2159" t="str">
        <f>IF(tbl_Customers[[#This Row],[total_eve_calls]]&lt;=80,"Low Calls",
IF(tbl_Customers[[#This Row],[total_eve_calls]]&lt;=120,"Medium Calls","High Calls"))</f>
        <v>Low Calls</v>
      </c>
      <c r="AA2159" t="str">
        <f>IF(tbl_Customers[[#This Row],[total_eve_charge]]&lt;=15,"Low Charges",
IF(tbl_Customers[[#This Row],[total_eve_charge]]&lt;=20,"Medium Charges","High Charges"))</f>
        <v>Low Charges</v>
      </c>
      <c r="AB2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9" t="str">
        <f>IF(tbl_Customers[[#This Row],[number_vmail_messages]] = 0, "No Usage", IF(tbl_Customers[[#This Row],[number_vmail_messages]] &lt;= 20, "Low Usage", IF(tbl_Customers[[#This Row],[number_vmail_messages]] &lt;= 40, "Medium Usgae", "High Usage")))</f>
        <v>No Usage</v>
      </c>
      <c r="AD2159" t="str">
        <f>IF(tbl_Customers[[#This Row],[total_day_minutes]]&lt;=150,"Low Usage", IF(tbl_Customers[[#This Row],[total_day_minutes]]&lt;=200,"Medium Usage", IF(tbl_Customers[[#This Row],[total_day_minutes]]&lt;=250,"High Usage","Very High Usage")))</f>
        <v>High Usage</v>
      </c>
      <c r="AE2159" t="str">
        <f>IF(tbl_Customers[[#This Row],[total_intl_calls]]&lt;=5,"Low Calls", IF(tbl_Customers[[#This Row],[total_intl_calls]]&lt;=10, "Medium Calls", "High Calls"))</f>
        <v>Medium Calls</v>
      </c>
      <c r="AF21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9" s="36" t="str">
        <f>IF(tbl_Customers[[#This Row],[Churn_Risk_Score]]&gt;=10,"High Risk", IF(tbl_Customers[[#This Row],[Churn_Risk_Score]]&gt;=5,"Medium Risk","Low Risk"))</f>
        <v>Low Risk</v>
      </c>
    </row>
    <row r="2160" spans="1:33" x14ac:dyDescent="0.35">
      <c r="A2160">
        <v>2159</v>
      </c>
      <c r="B2160" t="s">
        <v>44</v>
      </c>
      <c r="C2160">
        <v>34</v>
      </c>
      <c r="D2160" t="s">
        <v>25</v>
      </c>
      <c r="E2160" t="s">
        <v>22</v>
      </c>
      <c r="F2160" t="s">
        <v>22</v>
      </c>
      <c r="G2160">
        <v>0</v>
      </c>
      <c r="H2160">
        <v>128.80000000000001</v>
      </c>
      <c r="I2160">
        <v>80</v>
      </c>
      <c r="J2160">
        <v>21.9</v>
      </c>
      <c r="K2160">
        <v>208.7</v>
      </c>
      <c r="L2160">
        <v>93</v>
      </c>
      <c r="M2160">
        <v>17.739999999999998</v>
      </c>
      <c r="N2160">
        <v>202.1</v>
      </c>
      <c r="O2160">
        <v>103</v>
      </c>
      <c r="P2160">
        <v>9.09</v>
      </c>
      <c r="Q2160">
        <v>14</v>
      </c>
      <c r="R2160">
        <v>7</v>
      </c>
      <c r="S2160">
        <v>3.78</v>
      </c>
      <c r="T2160">
        <v>1</v>
      </c>
      <c r="U2160" t="s">
        <v>22</v>
      </c>
      <c r="V2160">
        <f>IF(tbl_Customers[[#This Row],[churn]] = "yes", 1, 0)</f>
        <v>0</v>
      </c>
      <c r="W2160" t="str">
        <f>IF(tbl_Customers[[#This Row],[number_customer_service_calls]] &lt;= 1, "0-1 Calls", IF(tbl_Customers[[#This Row],[number_customer_service_calls]] &lt;= 3, "2-3 Calls", IF(tbl_Customers[[#This Row],[number_customer_service_calls]] &lt;=5, "4-5 Calls", "6+ Calls")))</f>
        <v>0-1 Calls</v>
      </c>
      <c r="X2160" t="str">
        <f>IF(tbl_Customers[[#This Row],[account_length]] &lt;= 50, "0-50", IF(tbl_Customers[[#This Row],[account_length]] &lt;=100, "51-100", IF(tbl_Customers[[#This Row],[account_length]] &lt;= 150, "101-150", "151+")))</f>
        <v>0-50</v>
      </c>
      <c r="Y2160" t="str">
        <f>IF(tbl_Customers[[#This Row],[total_intl_charge]] &lt;= 3, "Low Charges", "High Charges")</f>
        <v>High Charges</v>
      </c>
      <c r="Z2160" t="str">
        <f>IF(tbl_Customers[[#This Row],[total_eve_calls]]&lt;=80,"Low Calls",
IF(tbl_Customers[[#This Row],[total_eve_calls]]&lt;=120,"Medium Calls","High Calls"))</f>
        <v>Medium Calls</v>
      </c>
      <c r="AA2160" t="str">
        <f>IF(tbl_Customers[[#This Row],[total_eve_charge]]&lt;=15,"Low Charges",
IF(tbl_Customers[[#This Row],[total_eve_charge]]&lt;=20,"Medium Charges","High Charges"))</f>
        <v>Medium Charges</v>
      </c>
      <c r="AB2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0" t="str">
        <f>IF(tbl_Customers[[#This Row],[number_vmail_messages]] = 0, "No Usage", IF(tbl_Customers[[#This Row],[number_vmail_messages]] &lt;= 20, "Low Usage", IF(tbl_Customers[[#This Row],[number_vmail_messages]] &lt;= 40, "Medium Usgae", "High Usage")))</f>
        <v>No Usage</v>
      </c>
      <c r="AD2160" t="str">
        <f>IF(tbl_Customers[[#This Row],[total_day_minutes]]&lt;=150,"Low Usage", IF(tbl_Customers[[#This Row],[total_day_minutes]]&lt;=200,"Medium Usage", IF(tbl_Customers[[#This Row],[total_day_minutes]]&lt;=250,"High Usage","Very High Usage")))</f>
        <v>Low Usage</v>
      </c>
      <c r="AE2160" t="str">
        <f>IF(tbl_Customers[[#This Row],[total_intl_calls]]&lt;=5,"Low Calls", IF(tbl_Customers[[#This Row],[total_intl_calls]]&lt;=10, "Medium Calls", "High Calls"))</f>
        <v>Medium Calls</v>
      </c>
      <c r="AF21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0" s="36" t="str">
        <f>IF(tbl_Customers[[#This Row],[Churn_Risk_Score]]&gt;=10,"High Risk", IF(tbl_Customers[[#This Row],[Churn_Risk_Score]]&gt;=5,"Medium Risk","Low Risk"))</f>
        <v>Low Risk</v>
      </c>
    </row>
    <row r="2161" spans="1:33" x14ac:dyDescent="0.35">
      <c r="A2161">
        <v>2160</v>
      </c>
      <c r="B2161" t="s">
        <v>52</v>
      </c>
      <c r="C2161">
        <v>138</v>
      </c>
      <c r="D2161" t="s">
        <v>21</v>
      </c>
      <c r="E2161" t="s">
        <v>23</v>
      </c>
      <c r="F2161" t="s">
        <v>23</v>
      </c>
      <c r="G2161">
        <v>28</v>
      </c>
      <c r="H2161">
        <v>211.2</v>
      </c>
      <c r="I2161">
        <v>117</v>
      </c>
      <c r="J2161">
        <v>35.9</v>
      </c>
      <c r="K2161">
        <v>312.5</v>
      </c>
      <c r="L2161">
        <v>98</v>
      </c>
      <c r="M2161">
        <v>26.56</v>
      </c>
      <c r="N2161">
        <v>178</v>
      </c>
      <c r="O2161">
        <v>118</v>
      </c>
      <c r="P2161">
        <v>8.01</v>
      </c>
      <c r="Q2161">
        <v>10.7</v>
      </c>
      <c r="R2161">
        <v>2</v>
      </c>
      <c r="S2161">
        <v>2.89</v>
      </c>
      <c r="T2161">
        <v>3</v>
      </c>
      <c r="U2161" t="s">
        <v>23</v>
      </c>
      <c r="V2161">
        <f>IF(tbl_Customers[[#This Row],[churn]] = "yes", 1, 0)</f>
        <v>1</v>
      </c>
      <c r="W2161" t="str">
        <f>IF(tbl_Customers[[#This Row],[number_customer_service_calls]] &lt;= 1, "0-1 Calls", IF(tbl_Customers[[#This Row],[number_customer_service_calls]] &lt;= 3, "2-3 Calls", IF(tbl_Customers[[#This Row],[number_customer_service_calls]] &lt;=5, "4-5 Calls", "6+ Calls")))</f>
        <v>2-3 Calls</v>
      </c>
      <c r="X2161" t="str">
        <f>IF(tbl_Customers[[#This Row],[account_length]] &lt;= 50, "0-50", IF(tbl_Customers[[#This Row],[account_length]] &lt;=100, "51-100", IF(tbl_Customers[[#This Row],[account_length]] &lt;= 150, "101-150", "151+")))</f>
        <v>101-150</v>
      </c>
      <c r="Y2161" t="str">
        <f>IF(tbl_Customers[[#This Row],[total_intl_charge]] &lt;= 3, "Low Charges", "High Charges")</f>
        <v>Low Charges</v>
      </c>
      <c r="Z2161" t="str">
        <f>IF(tbl_Customers[[#This Row],[total_eve_calls]]&lt;=80,"Low Calls",
IF(tbl_Customers[[#This Row],[total_eve_calls]]&lt;=120,"Medium Calls","High Calls"))</f>
        <v>Medium Calls</v>
      </c>
      <c r="AA2161" t="str">
        <f>IF(tbl_Customers[[#This Row],[total_eve_charge]]&lt;=15,"Low Charges",
IF(tbl_Customers[[#This Row],[total_eve_charge]]&lt;=20,"Medium Charges","High Charges"))</f>
        <v>High Charges</v>
      </c>
      <c r="AB2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1" t="str">
        <f>IF(tbl_Customers[[#This Row],[number_vmail_messages]] = 0, "No Usage", IF(tbl_Customers[[#This Row],[number_vmail_messages]] &lt;= 20, "Low Usage", IF(tbl_Customers[[#This Row],[number_vmail_messages]] &lt;= 40, "Medium Usgae", "High Usage")))</f>
        <v>Medium Usgae</v>
      </c>
      <c r="AD2161" t="str">
        <f>IF(tbl_Customers[[#This Row],[total_day_minutes]]&lt;=150,"Low Usage", IF(tbl_Customers[[#This Row],[total_day_minutes]]&lt;=200,"Medium Usage", IF(tbl_Customers[[#This Row],[total_day_minutes]]&lt;=250,"High Usage","Very High Usage")))</f>
        <v>High Usage</v>
      </c>
      <c r="AE2161" t="str">
        <f>IF(tbl_Customers[[#This Row],[total_intl_calls]]&lt;=5,"Low Calls", IF(tbl_Customers[[#This Row],[total_intl_calls]]&lt;=10, "Medium Calls", "High Calls"))</f>
        <v>Low Calls</v>
      </c>
      <c r="AF21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61" s="36" t="str">
        <f>IF(tbl_Customers[[#This Row],[Churn_Risk_Score]]&gt;=10,"High Risk", IF(tbl_Customers[[#This Row],[Churn_Risk_Score]]&gt;=5,"Medium Risk","Low Risk"))</f>
        <v>Low Risk</v>
      </c>
    </row>
    <row r="2162" spans="1:33" x14ac:dyDescent="0.35">
      <c r="A2162">
        <v>2161</v>
      </c>
      <c r="B2162" t="s">
        <v>40</v>
      </c>
      <c r="C2162">
        <v>90</v>
      </c>
      <c r="D2162" t="s">
        <v>21</v>
      </c>
      <c r="E2162" t="s">
        <v>22</v>
      </c>
      <c r="F2162" t="s">
        <v>23</v>
      </c>
      <c r="G2162">
        <v>24</v>
      </c>
      <c r="H2162">
        <v>71.2</v>
      </c>
      <c r="I2162">
        <v>82</v>
      </c>
      <c r="J2162">
        <v>12.1</v>
      </c>
      <c r="K2162">
        <v>181.6</v>
      </c>
      <c r="L2162">
        <v>103</v>
      </c>
      <c r="M2162">
        <v>15.44</v>
      </c>
      <c r="N2162">
        <v>186.9</v>
      </c>
      <c r="O2162">
        <v>111</v>
      </c>
      <c r="P2162">
        <v>8.41</v>
      </c>
      <c r="Q2162">
        <v>12.9</v>
      </c>
      <c r="R2162">
        <v>1</v>
      </c>
      <c r="S2162">
        <v>3.48</v>
      </c>
      <c r="T2162">
        <v>1</v>
      </c>
      <c r="U2162" t="s">
        <v>22</v>
      </c>
      <c r="V2162">
        <f>IF(tbl_Customers[[#This Row],[churn]] = "yes", 1, 0)</f>
        <v>0</v>
      </c>
      <c r="W2162" t="str">
        <f>IF(tbl_Customers[[#This Row],[number_customer_service_calls]] &lt;= 1, "0-1 Calls", IF(tbl_Customers[[#This Row],[number_customer_service_calls]] &lt;= 3, "2-3 Calls", IF(tbl_Customers[[#This Row],[number_customer_service_calls]] &lt;=5, "4-5 Calls", "6+ Calls")))</f>
        <v>0-1 Calls</v>
      </c>
      <c r="X2162" t="str">
        <f>IF(tbl_Customers[[#This Row],[account_length]] &lt;= 50, "0-50", IF(tbl_Customers[[#This Row],[account_length]] &lt;=100, "51-100", IF(tbl_Customers[[#This Row],[account_length]] &lt;= 150, "101-150", "151+")))</f>
        <v>51-100</v>
      </c>
      <c r="Y2162" t="str">
        <f>IF(tbl_Customers[[#This Row],[total_intl_charge]] &lt;= 3, "Low Charges", "High Charges")</f>
        <v>High Charges</v>
      </c>
      <c r="Z2162" t="str">
        <f>IF(tbl_Customers[[#This Row],[total_eve_calls]]&lt;=80,"Low Calls",
IF(tbl_Customers[[#This Row],[total_eve_calls]]&lt;=120,"Medium Calls","High Calls"))</f>
        <v>Medium Calls</v>
      </c>
      <c r="AA2162" t="str">
        <f>IF(tbl_Customers[[#This Row],[total_eve_charge]]&lt;=15,"Low Charges",
IF(tbl_Customers[[#This Row],[total_eve_charge]]&lt;=20,"Medium Charges","High Charges"))</f>
        <v>Medium Charges</v>
      </c>
      <c r="AB2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2" t="str">
        <f>IF(tbl_Customers[[#This Row],[number_vmail_messages]] = 0, "No Usage", IF(tbl_Customers[[#This Row],[number_vmail_messages]] &lt;= 20, "Low Usage", IF(tbl_Customers[[#This Row],[number_vmail_messages]] &lt;= 40, "Medium Usgae", "High Usage")))</f>
        <v>Medium Usgae</v>
      </c>
      <c r="AD2162" t="str">
        <f>IF(tbl_Customers[[#This Row],[total_day_minutes]]&lt;=150,"Low Usage", IF(tbl_Customers[[#This Row],[total_day_minutes]]&lt;=200,"Medium Usage", IF(tbl_Customers[[#This Row],[total_day_minutes]]&lt;=250,"High Usage","Very High Usage")))</f>
        <v>Low Usage</v>
      </c>
      <c r="AE2162" t="str">
        <f>IF(tbl_Customers[[#This Row],[total_intl_calls]]&lt;=5,"Low Calls", IF(tbl_Customers[[#This Row],[total_intl_calls]]&lt;=10, "Medium Calls", "High Calls"))</f>
        <v>Low Calls</v>
      </c>
      <c r="AF21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62" s="36" t="str">
        <f>IF(tbl_Customers[[#This Row],[Churn_Risk_Score]]&gt;=10,"High Risk", IF(tbl_Customers[[#This Row],[Churn_Risk_Score]]&gt;=5,"Medium Risk","Low Risk"))</f>
        <v>Low Risk</v>
      </c>
    </row>
    <row r="2163" spans="1:33" x14ac:dyDescent="0.35">
      <c r="A2163">
        <v>2162</v>
      </c>
      <c r="B2163" t="s">
        <v>65</v>
      </c>
      <c r="C2163">
        <v>73</v>
      </c>
      <c r="D2163" t="s">
        <v>25</v>
      </c>
      <c r="E2163" t="s">
        <v>22</v>
      </c>
      <c r="F2163" t="s">
        <v>22</v>
      </c>
      <c r="G2163">
        <v>0</v>
      </c>
      <c r="H2163">
        <v>94.9</v>
      </c>
      <c r="I2163">
        <v>121</v>
      </c>
      <c r="J2163">
        <v>16.13</v>
      </c>
      <c r="K2163">
        <v>253.2</v>
      </c>
      <c r="L2163">
        <v>83</v>
      </c>
      <c r="M2163">
        <v>21.52</v>
      </c>
      <c r="N2163">
        <v>175.1</v>
      </c>
      <c r="O2163">
        <v>86</v>
      </c>
      <c r="P2163">
        <v>7.88</v>
      </c>
      <c r="Q2163">
        <v>14.2</v>
      </c>
      <c r="R2163">
        <v>2</v>
      </c>
      <c r="S2163">
        <v>3.83</v>
      </c>
      <c r="T2163">
        <v>2</v>
      </c>
      <c r="U2163" t="s">
        <v>22</v>
      </c>
      <c r="V2163">
        <f>IF(tbl_Customers[[#This Row],[churn]] = "yes", 1, 0)</f>
        <v>0</v>
      </c>
      <c r="W2163" t="str">
        <f>IF(tbl_Customers[[#This Row],[number_customer_service_calls]] &lt;= 1, "0-1 Calls", IF(tbl_Customers[[#This Row],[number_customer_service_calls]] &lt;= 3, "2-3 Calls", IF(tbl_Customers[[#This Row],[number_customer_service_calls]] &lt;=5, "4-5 Calls", "6+ Calls")))</f>
        <v>2-3 Calls</v>
      </c>
      <c r="X2163" t="str">
        <f>IF(tbl_Customers[[#This Row],[account_length]] &lt;= 50, "0-50", IF(tbl_Customers[[#This Row],[account_length]] &lt;=100, "51-100", IF(tbl_Customers[[#This Row],[account_length]] &lt;= 150, "101-150", "151+")))</f>
        <v>51-100</v>
      </c>
      <c r="Y2163" t="str">
        <f>IF(tbl_Customers[[#This Row],[total_intl_charge]] &lt;= 3, "Low Charges", "High Charges")</f>
        <v>High Charges</v>
      </c>
      <c r="Z2163" t="str">
        <f>IF(tbl_Customers[[#This Row],[total_eve_calls]]&lt;=80,"Low Calls",
IF(tbl_Customers[[#This Row],[total_eve_calls]]&lt;=120,"Medium Calls","High Calls"))</f>
        <v>Medium Calls</v>
      </c>
      <c r="AA2163" t="str">
        <f>IF(tbl_Customers[[#This Row],[total_eve_charge]]&lt;=15,"Low Charges",
IF(tbl_Customers[[#This Row],[total_eve_charge]]&lt;=20,"Medium Charges","High Charges"))</f>
        <v>High Charges</v>
      </c>
      <c r="AB2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3" t="str">
        <f>IF(tbl_Customers[[#This Row],[number_vmail_messages]] = 0, "No Usage", IF(tbl_Customers[[#This Row],[number_vmail_messages]] &lt;= 20, "Low Usage", IF(tbl_Customers[[#This Row],[number_vmail_messages]] &lt;= 40, "Medium Usgae", "High Usage")))</f>
        <v>No Usage</v>
      </c>
      <c r="AD2163" t="str">
        <f>IF(tbl_Customers[[#This Row],[total_day_minutes]]&lt;=150,"Low Usage", IF(tbl_Customers[[#This Row],[total_day_minutes]]&lt;=200,"Medium Usage", IF(tbl_Customers[[#This Row],[total_day_minutes]]&lt;=250,"High Usage","Very High Usage")))</f>
        <v>Low Usage</v>
      </c>
      <c r="AE2163" t="str">
        <f>IF(tbl_Customers[[#This Row],[total_intl_calls]]&lt;=5,"Low Calls", IF(tbl_Customers[[#This Row],[total_intl_calls]]&lt;=10, "Medium Calls", "High Calls"))</f>
        <v>Low Calls</v>
      </c>
      <c r="AF21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3" s="36" t="str">
        <f>IF(tbl_Customers[[#This Row],[Churn_Risk_Score]]&gt;=10,"High Risk", IF(tbl_Customers[[#This Row],[Churn_Risk_Score]]&gt;=5,"Medium Risk","Low Risk"))</f>
        <v>Low Risk</v>
      </c>
    </row>
    <row r="2164" spans="1:33" x14ac:dyDescent="0.35">
      <c r="A2164">
        <v>2163</v>
      </c>
      <c r="B2164" t="s">
        <v>43</v>
      </c>
      <c r="C2164">
        <v>19</v>
      </c>
      <c r="D2164" t="s">
        <v>28</v>
      </c>
      <c r="E2164" t="s">
        <v>22</v>
      </c>
      <c r="F2164" t="s">
        <v>22</v>
      </c>
      <c r="G2164">
        <v>0</v>
      </c>
      <c r="H2164">
        <v>259.39999999999998</v>
      </c>
      <c r="I2164">
        <v>116</v>
      </c>
      <c r="J2164">
        <v>44.1</v>
      </c>
      <c r="K2164">
        <v>269.7</v>
      </c>
      <c r="L2164">
        <v>109</v>
      </c>
      <c r="M2164">
        <v>22.92</v>
      </c>
      <c r="N2164">
        <v>175.3</v>
      </c>
      <c r="O2164">
        <v>130</v>
      </c>
      <c r="P2164">
        <v>7.89</v>
      </c>
      <c r="Q2164">
        <v>9.5</v>
      </c>
      <c r="R2164">
        <v>3</v>
      </c>
      <c r="S2164">
        <v>2.57</v>
      </c>
      <c r="T2164">
        <v>1</v>
      </c>
      <c r="U2164" t="s">
        <v>23</v>
      </c>
      <c r="V2164">
        <f>IF(tbl_Customers[[#This Row],[churn]] = "yes", 1, 0)</f>
        <v>1</v>
      </c>
      <c r="W2164" t="str">
        <f>IF(tbl_Customers[[#This Row],[number_customer_service_calls]] &lt;= 1, "0-1 Calls", IF(tbl_Customers[[#This Row],[number_customer_service_calls]] &lt;= 3, "2-3 Calls", IF(tbl_Customers[[#This Row],[number_customer_service_calls]] &lt;=5, "4-5 Calls", "6+ Calls")))</f>
        <v>0-1 Calls</v>
      </c>
      <c r="X2164" t="str">
        <f>IF(tbl_Customers[[#This Row],[account_length]] &lt;= 50, "0-50", IF(tbl_Customers[[#This Row],[account_length]] &lt;=100, "51-100", IF(tbl_Customers[[#This Row],[account_length]] &lt;= 150, "101-150", "151+")))</f>
        <v>0-50</v>
      </c>
      <c r="Y2164" t="str">
        <f>IF(tbl_Customers[[#This Row],[total_intl_charge]] &lt;= 3, "Low Charges", "High Charges")</f>
        <v>Low Charges</v>
      </c>
      <c r="Z2164" t="str">
        <f>IF(tbl_Customers[[#This Row],[total_eve_calls]]&lt;=80,"Low Calls",
IF(tbl_Customers[[#This Row],[total_eve_calls]]&lt;=120,"Medium Calls","High Calls"))</f>
        <v>Medium Calls</v>
      </c>
      <c r="AA2164" t="str">
        <f>IF(tbl_Customers[[#This Row],[total_eve_charge]]&lt;=15,"Low Charges",
IF(tbl_Customers[[#This Row],[total_eve_charge]]&lt;=20,"Medium Charges","High Charges"))</f>
        <v>High Charges</v>
      </c>
      <c r="AB2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4" t="str">
        <f>IF(tbl_Customers[[#This Row],[number_vmail_messages]] = 0, "No Usage", IF(tbl_Customers[[#This Row],[number_vmail_messages]] &lt;= 20, "Low Usage", IF(tbl_Customers[[#This Row],[number_vmail_messages]] &lt;= 40, "Medium Usgae", "High Usage")))</f>
        <v>No Usage</v>
      </c>
      <c r="AD2164" t="str">
        <f>IF(tbl_Customers[[#This Row],[total_day_minutes]]&lt;=150,"Low Usage", IF(tbl_Customers[[#This Row],[total_day_minutes]]&lt;=200,"Medium Usage", IF(tbl_Customers[[#This Row],[total_day_minutes]]&lt;=250,"High Usage","Very High Usage")))</f>
        <v>Very High Usage</v>
      </c>
      <c r="AE2164" t="str">
        <f>IF(tbl_Customers[[#This Row],[total_intl_calls]]&lt;=5,"Low Calls", IF(tbl_Customers[[#This Row],[total_intl_calls]]&lt;=10, "Medium Calls", "High Calls"))</f>
        <v>Low Calls</v>
      </c>
      <c r="AF21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164" s="36" t="str">
        <f>IF(tbl_Customers[[#This Row],[Churn_Risk_Score]]&gt;=10,"High Risk", IF(tbl_Customers[[#This Row],[Churn_Risk_Score]]&gt;=5,"Medium Risk","Low Risk"))</f>
        <v>Medium Risk</v>
      </c>
    </row>
    <row r="2165" spans="1:33" x14ac:dyDescent="0.35">
      <c r="A2165">
        <v>2164</v>
      </c>
      <c r="B2165" t="s">
        <v>59</v>
      </c>
      <c r="C2165">
        <v>120</v>
      </c>
      <c r="D2165" t="s">
        <v>25</v>
      </c>
      <c r="E2165" t="s">
        <v>22</v>
      </c>
      <c r="F2165" t="s">
        <v>23</v>
      </c>
      <c r="G2165">
        <v>28</v>
      </c>
      <c r="H2165">
        <v>215.8</v>
      </c>
      <c r="I2165">
        <v>123</v>
      </c>
      <c r="J2165">
        <v>36.69</v>
      </c>
      <c r="K2165">
        <v>285.2</v>
      </c>
      <c r="L2165">
        <v>76</v>
      </c>
      <c r="M2165">
        <v>24.24</v>
      </c>
      <c r="N2165">
        <v>192.1</v>
      </c>
      <c r="O2165">
        <v>78</v>
      </c>
      <c r="P2165">
        <v>8.64</v>
      </c>
      <c r="Q2165">
        <v>6.9</v>
      </c>
      <c r="R2165">
        <v>3</v>
      </c>
      <c r="S2165">
        <v>1.86</v>
      </c>
      <c r="T2165">
        <v>1</v>
      </c>
      <c r="U2165" t="s">
        <v>22</v>
      </c>
      <c r="V2165">
        <f>IF(tbl_Customers[[#This Row],[churn]] = "yes", 1, 0)</f>
        <v>0</v>
      </c>
      <c r="W2165" t="str">
        <f>IF(tbl_Customers[[#This Row],[number_customer_service_calls]] &lt;= 1, "0-1 Calls", IF(tbl_Customers[[#This Row],[number_customer_service_calls]] &lt;= 3, "2-3 Calls", IF(tbl_Customers[[#This Row],[number_customer_service_calls]] &lt;=5, "4-5 Calls", "6+ Calls")))</f>
        <v>0-1 Calls</v>
      </c>
      <c r="X2165" t="str">
        <f>IF(tbl_Customers[[#This Row],[account_length]] &lt;= 50, "0-50", IF(tbl_Customers[[#This Row],[account_length]] &lt;=100, "51-100", IF(tbl_Customers[[#This Row],[account_length]] &lt;= 150, "101-150", "151+")))</f>
        <v>101-150</v>
      </c>
      <c r="Y2165" t="str">
        <f>IF(tbl_Customers[[#This Row],[total_intl_charge]] &lt;= 3, "Low Charges", "High Charges")</f>
        <v>Low Charges</v>
      </c>
      <c r="Z2165" t="str">
        <f>IF(tbl_Customers[[#This Row],[total_eve_calls]]&lt;=80,"Low Calls",
IF(tbl_Customers[[#This Row],[total_eve_calls]]&lt;=120,"Medium Calls","High Calls"))</f>
        <v>Low Calls</v>
      </c>
      <c r="AA2165" t="str">
        <f>IF(tbl_Customers[[#This Row],[total_eve_charge]]&lt;=15,"Low Charges",
IF(tbl_Customers[[#This Row],[total_eve_charge]]&lt;=20,"Medium Charges","High Charges"))</f>
        <v>High Charges</v>
      </c>
      <c r="AB2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5" t="str">
        <f>IF(tbl_Customers[[#This Row],[number_vmail_messages]] = 0, "No Usage", IF(tbl_Customers[[#This Row],[number_vmail_messages]] &lt;= 20, "Low Usage", IF(tbl_Customers[[#This Row],[number_vmail_messages]] &lt;= 40, "Medium Usgae", "High Usage")))</f>
        <v>Medium Usgae</v>
      </c>
      <c r="AD2165" t="str">
        <f>IF(tbl_Customers[[#This Row],[total_day_minutes]]&lt;=150,"Low Usage", IF(tbl_Customers[[#This Row],[total_day_minutes]]&lt;=200,"Medium Usage", IF(tbl_Customers[[#This Row],[total_day_minutes]]&lt;=250,"High Usage","Very High Usage")))</f>
        <v>High Usage</v>
      </c>
      <c r="AE2165" t="str">
        <f>IF(tbl_Customers[[#This Row],[total_intl_calls]]&lt;=5,"Low Calls", IF(tbl_Customers[[#This Row],[total_intl_calls]]&lt;=10, "Medium Calls", "High Calls"))</f>
        <v>Low Calls</v>
      </c>
      <c r="AF21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65" s="36" t="str">
        <f>IF(tbl_Customers[[#This Row],[Churn_Risk_Score]]&gt;=10,"High Risk", IF(tbl_Customers[[#This Row],[Churn_Risk_Score]]&gt;=5,"Medium Risk","Low Risk"))</f>
        <v>Low Risk</v>
      </c>
    </row>
    <row r="2166" spans="1:33" x14ac:dyDescent="0.35">
      <c r="A2166">
        <v>2165</v>
      </c>
      <c r="B2166" t="s">
        <v>35</v>
      </c>
      <c r="C2166">
        <v>160</v>
      </c>
      <c r="D2166" t="s">
        <v>21</v>
      </c>
      <c r="E2166" t="s">
        <v>22</v>
      </c>
      <c r="F2166" t="s">
        <v>22</v>
      </c>
      <c r="G2166">
        <v>0</v>
      </c>
      <c r="H2166">
        <v>97.5</v>
      </c>
      <c r="I2166">
        <v>113</v>
      </c>
      <c r="J2166">
        <v>16.579999999999998</v>
      </c>
      <c r="K2166">
        <v>268.10000000000002</v>
      </c>
      <c r="L2166">
        <v>69</v>
      </c>
      <c r="M2166">
        <v>22.79</v>
      </c>
      <c r="N2166">
        <v>255.3</v>
      </c>
      <c r="O2166">
        <v>62</v>
      </c>
      <c r="P2166">
        <v>11.49</v>
      </c>
      <c r="Q2166">
        <v>13.2</v>
      </c>
      <c r="R2166">
        <v>4</v>
      </c>
      <c r="S2166">
        <v>3.56</v>
      </c>
      <c r="T2166">
        <v>3</v>
      </c>
      <c r="U2166" t="s">
        <v>22</v>
      </c>
      <c r="V2166">
        <f>IF(tbl_Customers[[#This Row],[churn]] = "yes", 1, 0)</f>
        <v>0</v>
      </c>
      <c r="W2166" t="str">
        <f>IF(tbl_Customers[[#This Row],[number_customer_service_calls]] &lt;= 1, "0-1 Calls", IF(tbl_Customers[[#This Row],[number_customer_service_calls]] &lt;= 3, "2-3 Calls", IF(tbl_Customers[[#This Row],[number_customer_service_calls]] &lt;=5, "4-5 Calls", "6+ Calls")))</f>
        <v>2-3 Calls</v>
      </c>
      <c r="X2166" t="str">
        <f>IF(tbl_Customers[[#This Row],[account_length]] &lt;= 50, "0-50", IF(tbl_Customers[[#This Row],[account_length]] &lt;=100, "51-100", IF(tbl_Customers[[#This Row],[account_length]] &lt;= 150, "101-150", "151+")))</f>
        <v>151+</v>
      </c>
      <c r="Y2166" t="str">
        <f>IF(tbl_Customers[[#This Row],[total_intl_charge]] &lt;= 3, "Low Charges", "High Charges")</f>
        <v>High Charges</v>
      </c>
      <c r="Z2166" t="str">
        <f>IF(tbl_Customers[[#This Row],[total_eve_calls]]&lt;=80,"Low Calls",
IF(tbl_Customers[[#This Row],[total_eve_calls]]&lt;=120,"Medium Calls","High Calls"))</f>
        <v>Low Calls</v>
      </c>
      <c r="AA2166" t="str">
        <f>IF(tbl_Customers[[#This Row],[total_eve_charge]]&lt;=15,"Low Charges",
IF(tbl_Customers[[#This Row],[total_eve_charge]]&lt;=20,"Medium Charges","High Charges"))</f>
        <v>High Charges</v>
      </c>
      <c r="AB2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6" t="str">
        <f>IF(tbl_Customers[[#This Row],[number_vmail_messages]] = 0, "No Usage", IF(tbl_Customers[[#This Row],[number_vmail_messages]] &lt;= 20, "Low Usage", IF(tbl_Customers[[#This Row],[number_vmail_messages]] &lt;= 40, "Medium Usgae", "High Usage")))</f>
        <v>No Usage</v>
      </c>
      <c r="AD2166" t="str">
        <f>IF(tbl_Customers[[#This Row],[total_day_minutes]]&lt;=150,"Low Usage", IF(tbl_Customers[[#This Row],[total_day_minutes]]&lt;=200,"Medium Usage", IF(tbl_Customers[[#This Row],[total_day_minutes]]&lt;=250,"High Usage","Very High Usage")))</f>
        <v>Low Usage</v>
      </c>
      <c r="AE2166" t="str">
        <f>IF(tbl_Customers[[#This Row],[total_intl_calls]]&lt;=5,"Low Calls", IF(tbl_Customers[[#This Row],[total_intl_calls]]&lt;=10, "Medium Calls", "High Calls"))</f>
        <v>Low Calls</v>
      </c>
      <c r="AF21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6" s="36" t="str">
        <f>IF(tbl_Customers[[#This Row],[Churn_Risk_Score]]&gt;=10,"High Risk", IF(tbl_Customers[[#This Row],[Churn_Risk_Score]]&gt;=5,"Medium Risk","Low Risk"))</f>
        <v>Low Risk</v>
      </c>
    </row>
    <row r="2167" spans="1:33" x14ac:dyDescent="0.35">
      <c r="A2167">
        <v>2166</v>
      </c>
      <c r="B2167" t="s">
        <v>73</v>
      </c>
      <c r="C2167">
        <v>141</v>
      </c>
      <c r="D2167" t="s">
        <v>28</v>
      </c>
      <c r="E2167" t="s">
        <v>22</v>
      </c>
      <c r="F2167" t="s">
        <v>22</v>
      </c>
      <c r="G2167">
        <v>0</v>
      </c>
      <c r="H2167">
        <v>146.5</v>
      </c>
      <c r="I2167">
        <v>121</v>
      </c>
      <c r="J2167">
        <v>24.91</v>
      </c>
      <c r="K2167">
        <v>169.9</v>
      </c>
      <c r="L2167">
        <v>125</v>
      </c>
      <c r="M2167">
        <v>14.44</v>
      </c>
      <c r="N2167">
        <v>238.8</v>
      </c>
      <c r="O2167">
        <v>112</v>
      </c>
      <c r="P2167">
        <v>10.75</v>
      </c>
      <c r="Q2167">
        <v>8.1999999999999993</v>
      </c>
      <c r="R2167">
        <v>5</v>
      </c>
      <c r="S2167">
        <v>2.21</v>
      </c>
      <c r="T2167">
        <v>0</v>
      </c>
      <c r="U2167" t="s">
        <v>22</v>
      </c>
      <c r="V2167">
        <f>IF(tbl_Customers[[#This Row],[churn]] = "yes", 1, 0)</f>
        <v>0</v>
      </c>
      <c r="W2167" t="str">
        <f>IF(tbl_Customers[[#This Row],[number_customer_service_calls]] &lt;= 1, "0-1 Calls", IF(tbl_Customers[[#This Row],[number_customer_service_calls]] &lt;= 3, "2-3 Calls", IF(tbl_Customers[[#This Row],[number_customer_service_calls]] &lt;=5, "4-5 Calls", "6+ Calls")))</f>
        <v>0-1 Calls</v>
      </c>
      <c r="X2167" t="str">
        <f>IF(tbl_Customers[[#This Row],[account_length]] &lt;= 50, "0-50", IF(tbl_Customers[[#This Row],[account_length]] &lt;=100, "51-100", IF(tbl_Customers[[#This Row],[account_length]] &lt;= 150, "101-150", "151+")))</f>
        <v>101-150</v>
      </c>
      <c r="Y2167" t="str">
        <f>IF(tbl_Customers[[#This Row],[total_intl_charge]] &lt;= 3, "Low Charges", "High Charges")</f>
        <v>Low Charges</v>
      </c>
      <c r="Z2167" t="str">
        <f>IF(tbl_Customers[[#This Row],[total_eve_calls]]&lt;=80,"Low Calls",
IF(tbl_Customers[[#This Row],[total_eve_calls]]&lt;=120,"Medium Calls","High Calls"))</f>
        <v>High Calls</v>
      </c>
      <c r="AA2167" t="str">
        <f>IF(tbl_Customers[[#This Row],[total_eve_charge]]&lt;=15,"Low Charges",
IF(tbl_Customers[[#This Row],[total_eve_charge]]&lt;=20,"Medium Charges","High Charges"))</f>
        <v>Low Charges</v>
      </c>
      <c r="AB2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67" t="str">
        <f>IF(tbl_Customers[[#This Row],[number_vmail_messages]] = 0, "No Usage", IF(tbl_Customers[[#This Row],[number_vmail_messages]] &lt;= 20, "Low Usage", IF(tbl_Customers[[#This Row],[number_vmail_messages]] &lt;= 40, "Medium Usgae", "High Usage")))</f>
        <v>No Usage</v>
      </c>
      <c r="AD2167" t="str">
        <f>IF(tbl_Customers[[#This Row],[total_day_minutes]]&lt;=150,"Low Usage", IF(tbl_Customers[[#This Row],[total_day_minutes]]&lt;=200,"Medium Usage", IF(tbl_Customers[[#This Row],[total_day_minutes]]&lt;=250,"High Usage","Very High Usage")))</f>
        <v>Low Usage</v>
      </c>
      <c r="AE2167" t="str">
        <f>IF(tbl_Customers[[#This Row],[total_intl_calls]]&lt;=5,"Low Calls", IF(tbl_Customers[[#This Row],[total_intl_calls]]&lt;=10, "Medium Calls", "High Calls"))</f>
        <v>Low Calls</v>
      </c>
      <c r="AF21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67" s="36" t="str">
        <f>IF(tbl_Customers[[#This Row],[Churn_Risk_Score]]&gt;=10,"High Risk", IF(tbl_Customers[[#This Row],[Churn_Risk_Score]]&gt;=5,"Medium Risk","Low Risk"))</f>
        <v>Low Risk</v>
      </c>
    </row>
    <row r="2168" spans="1:33" x14ac:dyDescent="0.35">
      <c r="A2168">
        <v>2167</v>
      </c>
      <c r="B2168" t="s">
        <v>27</v>
      </c>
      <c r="C2168">
        <v>90</v>
      </c>
      <c r="D2168" t="s">
        <v>25</v>
      </c>
      <c r="E2168" t="s">
        <v>22</v>
      </c>
      <c r="F2168" t="s">
        <v>22</v>
      </c>
      <c r="G2168">
        <v>0</v>
      </c>
      <c r="H2168">
        <v>157.9</v>
      </c>
      <c r="I2168">
        <v>72</v>
      </c>
      <c r="J2168">
        <v>26.84</v>
      </c>
      <c r="K2168">
        <v>234</v>
      </c>
      <c r="L2168">
        <v>93</v>
      </c>
      <c r="M2168">
        <v>19.89</v>
      </c>
      <c r="N2168">
        <v>210</v>
      </c>
      <c r="O2168">
        <v>86</v>
      </c>
      <c r="P2168">
        <v>9.4499999999999993</v>
      </c>
      <c r="Q2168">
        <v>12.2</v>
      </c>
      <c r="R2168">
        <v>5</v>
      </c>
      <c r="S2168">
        <v>3.29</v>
      </c>
      <c r="T2168">
        <v>2</v>
      </c>
      <c r="U2168" t="s">
        <v>22</v>
      </c>
      <c r="V2168">
        <f>IF(tbl_Customers[[#This Row],[churn]] = "yes", 1, 0)</f>
        <v>0</v>
      </c>
      <c r="W2168" t="str">
        <f>IF(tbl_Customers[[#This Row],[number_customer_service_calls]] &lt;= 1, "0-1 Calls", IF(tbl_Customers[[#This Row],[number_customer_service_calls]] &lt;= 3, "2-3 Calls", IF(tbl_Customers[[#This Row],[number_customer_service_calls]] &lt;=5, "4-5 Calls", "6+ Calls")))</f>
        <v>2-3 Calls</v>
      </c>
      <c r="X2168" t="str">
        <f>IF(tbl_Customers[[#This Row],[account_length]] &lt;= 50, "0-50", IF(tbl_Customers[[#This Row],[account_length]] &lt;=100, "51-100", IF(tbl_Customers[[#This Row],[account_length]] &lt;= 150, "101-150", "151+")))</f>
        <v>51-100</v>
      </c>
      <c r="Y2168" t="str">
        <f>IF(tbl_Customers[[#This Row],[total_intl_charge]] &lt;= 3, "Low Charges", "High Charges")</f>
        <v>High Charges</v>
      </c>
      <c r="Z2168" t="str">
        <f>IF(tbl_Customers[[#This Row],[total_eve_calls]]&lt;=80,"Low Calls",
IF(tbl_Customers[[#This Row],[total_eve_calls]]&lt;=120,"Medium Calls","High Calls"))</f>
        <v>Medium Calls</v>
      </c>
      <c r="AA2168" t="str">
        <f>IF(tbl_Customers[[#This Row],[total_eve_charge]]&lt;=15,"Low Charges",
IF(tbl_Customers[[#This Row],[total_eve_charge]]&lt;=20,"Medium Charges","High Charges"))</f>
        <v>Medium Charges</v>
      </c>
      <c r="AB2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8" t="str">
        <f>IF(tbl_Customers[[#This Row],[number_vmail_messages]] = 0, "No Usage", IF(tbl_Customers[[#This Row],[number_vmail_messages]] &lt;= 20, "Low Usage", IF(tbl_Customers[[#This Row],[number_vmail_messages]] &lt;= 40, "Medium Usgae", "High Usage")))</f>
        <v>No Usage</v>
      </c>
      <c r="AD2168" t="str">
        <f>IF(tbl_Customers[[#This Row],[total_day_minutes]]&lt;=150,"Low Usage", IF(tbl_Customers[[#This Row],[total_day_minutes]]&lt;=200,"Medium Usage", IF(tbl_Customers[[#This Row],[total_day_minutes]]&lt;=250,"High Usage","Very High Usage")))</f>
        <v>Medium Usage</v>
      </c>
      <c r="AE2168" t="str">
        <f>IF(tbl_Customers[[#This Row],[total_intl_calls]]&lt;=5,"Low Calls", IF(tbl_Customers[[#This Row],[total_intl_calls]]&lt;=10, "Medium Calls", "High Calls"))</f>
        <v>Low Calls</v>
      </c>
      <c r="AF21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8" s="36" t="str">
        <f>IF(tbl_Customers[[#This Row],[Churn_Risk_Score]]&gt;=10,"High Risk", IF(tbl_Customers[[#This Row],[Churn_Risk_Score]]&gt;=5,"Medium Risk","Low Risk"))</f>
        <v>Low Risk</v>
      </c>
    </row>
    <row r="2169" spans="1:33" x14ac:dyDescent="0.35">
      <c r="A2169">
        <v>2168</v>
      </c>
      <c r="B2169" t="s">
        <v>64</v>
      </c>
      <c r="C2169">
        <v>72</v>
      </c>
      <c r="D2169" t="s">
        <v>21</v>
      </c>
      <c r="E2169" t="s">
        <v>22</v>
      </c>
      <c r="F2169" t="s">
        <v>22</v>
      </c>
      <c r="G2169">
        <v>0</v>
      </c>
      <c r="H2169">
        <v>139.9</v>
      </c>
      <c r="I2169">
        <v>117</v>
      </c>
      <c r="J2169">
        <v>23.78</v>
      </c>
      <c r="K2169">
        <v>223.6</v>
      </c>
      <c r="L2169">
        <v>96</v>
      </c>
      <c r="M2169">
        <v>19.010000000000002</v>
      </c>
      <c r="N2169">
        <v>240.8</v>
      </c>
      <c r="O2169">
        <v>93</v>
      </c>
      <c r="P2169">
        <v>10.84</v>
      </c>
      <c r="Q2169">
        <v>12.7</v>
      </c>
      <c r="R2169">
        <v>4</v>
      </c>
      <c r="S2169">
        <v>3.43</v>
      </c>
      <c r="T2169">
        <v>2</v>
      </c>
      <c r="U2169" t="s">
        <v>22</v>
      </c>
      <c r="V2169">
        <f>IF(tbl_Customers[[#This Row],[churn]] = "yes", 1, 0)</f>
        <v>0</v>
      </c>
      <c r="W2169" t="str">
        <f>IF(tbl_Customers[[#This Row],[number_customer_service_calls]] &lt;= 1, "0-1 Calls", IF(tbl_Customers[[#This Row],[number_customer_service_calls]] &lt;= 3, "2-3 Calls", IF(tbl_Customers[[#This Row],[number_customer_service_calls]] &lt;=5, "4-5 Calls", "6+ Calls")))</f>
        <v>2-3 Calls</v>
      </c>
      <c r="X2169" t="str">
        <f>IF(tbl_Customers[[#This Row],[account_length]] &lt;= 50, "0-50", IF(tbl_Customers[[#This Row],[account_length]] &lt;=100, "51-100", IF(tbl_Customers[[#This Row],[account_length]] &lt;= 150, "101-150", "151+")))</f>
        <v>51-100</v>
      </c>
      <c r="Y2169" t="str">
        <f>IF(tbl_Customers[[#This Row],[total_intl_charge]] &lt;= 3, "Low Charges", "High Charges")</f>
        <v>High Charges</v>
      </c>
      <c r="Z2169" t="str">
        <f>IF(tbl_Customers[[#This Row],[total_eve_calls]]&lt;=80,"Low Calls",
IF(tbl_Customers[[#This Row],[total_eve_calls]]&lt;=120,"Medium Calls","High Calls"))</f>
        <v>Medium Calls</v>
      </c>
      <c r="AA2169" t="str">
        <f>IF(tbl_Customers[[#This Row],[total_eve_charge]]&lt;=15,"Low Charges",
IF(tbl_Customers[[#This Row],[total_eve_charge]]&lt;=20,"Medium Charges","High Charges"))</f>
        <v>Medium Charges</v>
      </c>
      <c r="AB2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9" t="str">
        <f>IF(tbl_Customers[[#This Row],[number_vmail_messages]] = 0, "No Usage", IF(tbl_Customers[[#This Row],[number_vmail_messages]] &lt;= 20, "Low Usage", IF(tbl_Customers[[#This Row],[number_vmail_messages]] &lt;= 40, "Medium Usgae", "High Usage")))</f>
        <v>No Usage</v>
      </c>
      <c r="AD2169" t="str">
        <f>IF(tbl_Customers[[#This Row],[total_day_minutes]]&lt;=150,"Low Usage", IF(tbl_Customers[[#This Row],[total_day_minutes]]&lt;=200,"Medium Usage", IF(tbl_Customers[[#This Row],[total_day_minutes]]&lt;=250,"High Usage","Very High Usage")))</f>
        <v>Low Usage</v>
      </c>
      <c r="AE2169" t="str">
        <f>IF(tbl_Customers[[#This Row],[total_intl_calls]]&lt;=5,"Low Calls", IF(tbl_Customers[[#This Row],[total_intl_calls]]&lt;=10, "Medium Calls", "High Calls"))</f>
        <v>Low Calls</v>
      </c>
      <c r="AF21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9" s="36" t="str">
        <f>IF(tbl_Customers[[#This Row],[Churn_Risk_Score]]&gt;=10,"High Risk", IF(tbl_Customers[[#This Row],[Churn_Risk_Score]]&gt;=5,"Medium Risk","Low Risk"))</f>
        <v>Low Risk</v>
      </c>
    </row>
    <row r="2170" spans="1:33" x14ac:dyDescent="0.35">
      <c r="A2170">
        <v>2169</v>
      </c>
      <c r="B2170" t="s">
        <v>60</v>
      </c>
      <c r="C2170">
        <v>117</v>
      </c>
      <c r="D2170" t="s">
        <v>25</v>
      </c>
      <c r="E2170" t="s">
        <v>22</v>
      </c>
      <c r="F2170" t="s">
        <v>23</v>
      </c>
      <c r="G2170">
        <v>21</v>
      </c>
      <c r="H2170">
        <v>153.19999999999999</v>
      </c>
      <c r="I2170">
        <v>112</v>
      </c>
      <c r="J2170">
        <v>26.04</v>
      </c>
      <c r="K2170">
        <v>263.3</v>
      </c>
      <c r="L2170">
        <v>110</v>
      </c>
      <c r="M2170">
        <v>22.38</v>
      </c>
      <c r="N2170">
        <v>135</v>
      </c>
      <c r="O2170">
        <v>85</v>
      </c>
      <c r="P2170">
        <v>6.08</v>
      </c>
      <c r="Q2170">
        <v>11.9</v>
      </c>
      <c r="R2170">
        <v>7</v>
      </c>
      <c r="S2170">
        <v>3.21</v>
      </c>
      <c r="T2170">
        <v>1</v>
      </c>
      <c r="U2170" t="s">
        <v>22</v>
      </c>
      <c r="V2170">
        <f>IF(tbl_Customers[[#This Row],[churn]] = "yes", 1, 0)</f>
        <v>0</v>
      </c>
      <c r="W2170" t="str">
        <f>IF(tbl_Customers[[#This Row],[number_customer_service_calls]] &lt;= 1, "0-1 Calls", IF(tbl_Customers[[#This Row],[number_customer_service_calls]] &lt;= 3, "2-3 Calls", IF(tbl_Customers[[#This Row],[number_customer_service_calls]] &lt;=5, "4-5 Calls", "6+ Calls")))</f>
        <v>0-1 Calls</v>
      </c>
      <c r="X2170" t="str">
        <f>IF(tbl_Customers[[#This Row],[account_length]] &lt;= 50, "0-50", IF(tbl_Customers[[#This Row],[account_length]] &lt;=100, "51-100", IF(tbl_Customers[[#This Row],[account_length]] &lt;= 150, "101-150", "151+")))</f>
        <v>101-150</v>
      </c>
      <c r="Y2170" t="str">
        <f>IF(tbl_Customers[[#This Row],[total_intl_charge]] &lt;= 3, "Low Charges", "High Charges")</f>
        <v>High Charges</v>
      </c>
      <c r="Z2170" t="str">
        <f>IF(tbl_Customers[[#This Row],[total_eve_calls]]&lt;=80,"Low Calls",
IF(tbl_Customers[[#This Row],[total_eve_calls]]&lt;=120,"Medium Calls","High Calls"))</f>
        <v>Medium Calls</v>
      </c>
      <c r="AA2170" t="str">
        <f>IF(tbl_Customers[[#This Row],[total_eve_charge]]&lt;=15,"Low Charges",
IF(tbl_Customers[[#This Row],[total_eve_charge]]&lt;=20,"Medium Charges","High Charges"))</f>
        <v>High Charges</v>
      </c>
      <c r="AB2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0" t="str">
        <f>IF(tbl_Customers[[#This Row],[number_vmail_messages]] = 0, "No Usage", IF(tbl_Customers[[#This Row],[number_vmail_messages]] &lt;= 20, "Low Usage", IF(tbl_Customers[[#This Row],[number_vmail_messages]] &lt;= 40, "Medium Usgae", "High Usage")))</f>
        <v>Medium Usgae</v>
      </c>
      <c r="AD2170" t="str">
        <f>IF(tbl_Customers[[#This Row],[total_day_minutes]]&lt;=150,"Low Usage", IF(tbl_Customers[[#This Row],[total_day_minutes]]&lt;=200,"Medium Usage", IF(tbl_Customers[[#This Row],[total_day_minutes]]&lt;=250,"High Usage","Very High Usage")))</f>
        <v>Medium Usage</v>
      </c>
      <c r="AE2170" t="str">
        <f>IF(tbl_Customers[[#This Row],[total_intl_calls]]&lt;=5,"Low Calls", IF(tbl_Customers[[#This Row],[total_intl_calls]]&lt;=10, "Medium Calls", "High Calls"))</f>
        <v>Medium Calls</v>
      </c>
      <c r="AF21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70" s="36" t="str">
        <f>IF(tbl_Customers[[#This Row],[Churn_Risk_Score]]&gt;=10,"High Risk", IF(tbl_Customers[[#This Row],[Churn_Risk_Score]]&gt;=5,"Medium Risk","Low Risk"))</f>
        <v>Low Risk</v>
      </c>
    </row>
    <row r="2171" spans="1:33" x14ac:dyDescent="0.35">
      <c r="A2171">
        <v>2170</v>
      </c>
      <c r="B2171" t="s">
        <v>50</v>
      </c>
      <c r="C2171">
        <v>87</v>
      </c>
      <c r="D2171" t="s">
        <v>25</v>
      </c>
      <c r="E2171" t="s">
        <v>22</v>
      </c>
      <c r="F2171" t="s">
        <v>22</v>
      </c>
      <c r="G2171">
        <v>0</v>
      </c>
      <c r="H2171">
        <v>185.8</v>
      </c>
      <c r="I2171">
        <v>119</v>
      </c>
      <c r="J2171">
        <v>31.59</v>
      </c>
      <c r="K2171">
        <v>192.3</v>
      </c>
      <c r="L2171">
        <v>83</v>
      </c>
      <c r="M2171">
        <v>16.350000000000001</v>
      </c>
      <c r="N2171">
        <v>200</v>
      </c>
      <c r="O2171">
        <v>96</v>
      </c>
      <c r="P2171">
        <v>9</v>
      </c>
      <c r="Q2171">
        <v>6.6</v>
      </c>
      <c r="R2171">
        <v>4</v>
      </c>
      <c r="S2171">
        <v>1.78</v>
      </c>
      <c r="T2171">
        <v>1</v>
      </c>
      <c r="U2171" t="s">
        <v>22</v>
      </c>
      <c r="V2171">
        <f>IF(tbl_Customers[[#This Row],[churn]] = "yes", 1, 0)</f>
        <v>0</v>
      </c>
      <c r="W2171" t="str">
        <f>IF(tbl_Customers[[#This Row],[number_customer_service_calls]] &lt;= 1, "0-1 Calls", IF(tbl_Customers[[#This Row],[number_customer_service_calls]] &lt;= 3, "2-3 Calls", IF(tbl_Customers[[#This Row],[number_customer_service_calls]] &lt;=5, "4-5 Calls", "6+ Calls")))</f>
        <v>0-1 Calls</v>
      </c>
      <c r="X2171" t="str">
        <f>IF(tbl_Customers[[#This Row],[account_length]] &lt;= 50, "0-50", IF(tbl_Customers[[#This Row],[account_length]] &lt;=100, "51-100", IF(tbl_Customers[[#This Row],[account_length]] &lt;= 150, "101-150", "151+")))</f>
        <v>51-100</v>
      </c>
      <c r="Y2171" t="str">
        <f>IF(tbl_Customers[[#This Row],[total_intl_charge]] &lt;= 3, "Low Charges", "High Charges")</f>
        <v>Low Charges</v>
      </c>
      <c r="Z2171" t="str">
        <f>IF(tbl_Customers[[#This Row],[total_eve_calls]]&lt;=80,"Low Calls",
IF(tbl_Customers[[#This Row],[total_eve_calls]]&lt;=120,"Medium Calls","High Calls"))</f>
        <v>Medium Calls</v>
      </c>
      <c r="AA2171" t="str">
        <f>IF(tbl_Customers[[#This Row],[total_eve_charge]]&lt;=15,"Low Charges",
IF(tbl_Customers[[#This Row],[total_eve_charge]]&lt;=20,"Medium Charges","High Charges"))</f>
        <v>Medium Charges</v>
      </c>
      <c r="AB2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1" t="str">
        <f>IF(tbl_Customers[[#This Row],[number_vmail_messages]] = 0, "No Usage", IF(tbl_Customers[[#This Row],[number_vmail_messages]] &lt;= 20, "Low Usage", IF(tbl_Customers[[#This Row],[number_vmail_messages]] &lt;= 40, "Medium Usgae", "High Usage")))</f>
        <v>No Usage</v>
      </c>
      <c r="AD2171" t="str">
        <f>IF(tbl_Customers[[#This Row],[total_day_minutes]]&lt;=150,"Low Usage", IF(tbl_Customers[[#This Row],[total_day_minutes]]&lt;=200,"Medium Usage", IF(tbl_Customers[[#This Row],[total_day_minutes]]&lt;=250,"High Usage","Very High Usage")))</f>
        <v>Medium Usage</v>
      </c>
      <c r="AE2171" t="str">
        <f>IF(tbl_Customers[[#This Row],[total_intl_calls]]&lt;=5,"Low Calls", IF(tbl_Customers[[#This Row],[total_intl_calls]]&lt;=10, "Medium Calls", "High Calls"))</f>
        <v>Low Calls</v>
      </c>
      <c r="AF21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1" s="36" t="str">
        <f>IF(tbl_Customers[[#This Row],[Churn_Risk_Score]]&gt;=10,"High Risk", IF(tbl_Customers[[#This Row],[Churn_Risk_Score]]&gt;=5,"Medium Risk","Low Risk"))</f>
        <v>Low Risk</v>
      </c>
    </row>
    <row r="2172" spans="1:33" x14ac:dyDescent="0.35">
      <c r="A2172">
        <v>2171</v>
      </c>
      <c r="B2172" t="s">
        <v>58</v>
      </c>
      <c r="C2172">
        <v>190</v>
      </c>
      <c r="D2172" t="s">
        <v>25</v>
      </c>
      <c r="E2172" t="s">
        <v>22</v>
      </c>
      <c r="F2172" t="s">
        <v>22</v>
      </c>
      <c r="G2172">
        <v>0</v>
      </c>
      <c r="H2172">
        <v>182.2</v>
      </c>
      <c r="I2172">
        <v>101</v>
      </c>
      <c r="J2172">
        <v>30.97</v>
      </c>
      <c r="K2172">
        <v>212.3</v>
      </c>
      <c r="L2172">
        <v>95</v>
      </c>
      <c r="M2172">
        <v>18.05</v>
      </c>
      <c r="N2172">
        <v>233</v>
      </c>
      <c r="O2172">
        <v>123</v>
      </c>
      <c r="P2172">
        <v>10.49</v>
      </c>
      <c r="Q2172">
        <v>9.3000000000000007</v>
      </c>
      <c r="R2172">
        <v>4</v>
      </c>
      <c r="S2172">
        <v>2.5099999999999998</v>
      </c>
      <c r="T2172">
        <v>2</v>
      </c>
      <c r="U2172" t="s">
        <v>22</v>
      </c>
      <c r="V2172">
        <f>IF(tbl_Customers[[#This Row],[churn]] = "yes", 1, 0)</f>
        <v>0</v>
      </c>
      <c r="W2172" t="str">
        <f>IF(tbl_Customers[[#This Row],[number_customer_service_calls]] &lt;= 1, "0-1 Calls", IF(tbl_Customers[[#This Row],[number_customer_service_calls]] &lt;= 3, "2-3 Calls", IF(tbl_Customers[[#This Row],[number_customer_service_calls]] &lt;=5, "4-5 Calls", "6+ Calls")))</f>
        <v>2-3 Calls</v>
      </c>
      <c r="X2172" t="str">
        <f>IF(tbl_Customers[[#This Row],[account_length]] &lt;= 50, "0-50", IF(tbl_Customers[[#This Row],[account_length]] &lt;=100, "51-100", IF(tbl_Customers[[#This Row],[account_length]] &lt;= 150, "101-150", "151+")))</f>
        <v>151+</v>
      </c>
      <c r="Y2172" t="str">
        <f>IF(tbl_Customers[[#This Row],[total_intl_charge]] &lt;= 3, "Low Charges", "High Charges")</f>
        <v>Low Charges</v>
      </c>
      <c r="Z2172" t="str">
        <f>IF(tbl_Customers[[#This Row],[total_eve_calls]]&lt;=80,"Low Calls",
IF(tbl_Customers[[#This Row],[total_eve_calls]]&lt;=120,"Medium Calls","High Calls"))</f>
        <v>Medium Calls</v>
      </c>
      <c r="AA2172" t="str">
        <f>IF(tbl_Customers[[#This Row],[total_eve_charge]]&lt;=15,"Low Charges",
IF(tbl_Customers[[#This Row],[total_eve_charge]]&lt;=20,"Medium Charges","High Charges"))</f>
        <v>Medium Charges</v>
      </c>
      <c r="AB2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2" t="str">
        <f>IF(tbl_Customers[[#This Row],[number_vmail_messages]] = 0, "No Usage", IF(tbl_Customers[[#This Row],[number_vmail_messages]] &lt;= 20, "Low Usage", IF(tbl_Customers[[#This Row],[number_vmail_messages]] &lt;= 40, "Medium Usgae", "High Usage")))</f>
        <v>No Usage</v>
      </c>
      <c r="AD2172" t="str">
        <f>IF(tbl_Customers[[#This Row],[total_day_minutes]]&lt;=150,"Low Usage", IF(tbl_Customers[[#This Row],[total_day_minutes]]&lt;=200,"Medium Usage", IF(tbl_Customers[[#This Row],[total_day_minutes]]&lt;=250,"High Usage","Very High Usage")))</f>
        <v>Medium Usage</v>
      </c>
      <c r="AE2172" t="str">
        <f>IF(tbl_Customers[[#This Row],[total_intl_calls]]&lt;=5,"Low Calls", IF(tbl_Customers[[#This Row],[total_intl_calls]]&lt;=10, "Medium Calls", "High Calls"))</f>
        <v>Low Calls</v>
      </c>
      <c r="AF21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2" s="36" t="str">
        <f>IF(tbl_Customers[[#This Row],[Churn_Risk_Score]]&gt;=10,"High Risk", IF(tbl_Customers[[#This Row],[Churn_Risk_Score]]&gt;=5,"Medium Risk","Low Risk"))</f>
        <v>Low Risk</v>
      </c>
    </row>
    <row r="2173" spans="1:33" x14ac:dyDescent="0.35">
      <c r="A2173">
        <v>2172</v>
      </c>
      <c r="B2173" t="s">
        <v>71</v>
      </c>
      <c r="C2173">
        <v>120</v>
      </c>
      <c r="D2173" t="s">
        <v>21</v>
      </c>
      <c r="E2173" t="s">
        <v>22</v>
      </c>
      <c r="F2173" t="s">
        <v>22</v>
      </c>
      <c r="G2173">
        <v>0</v>
      </c>
      <c r="H2173">
        <v>185.7</v>
      </c>
      <c r="I2173">
        <v>133</v>
      </c>
      <c r="J2173">
        <v>31.57</v>
      </c>
      <c r="K2173">
        <v>235.1</v>
      </c>
      <c r="L2173">
        <v>149</v>
      </c>
      <c r="M2173">
        <v>19.98</v>
      </c>
      <c r="N2173">
        <v>256.39999999999998</v>
      </c>
      <c r="O2173">
        <v>78</v>
      </c>
      <c r="P2173">
        <v>11.54</v>
      </c>
      <c r="Q2173">
        <v>16.899999999999999</v>
      </c>
      <c r="R2173">
        <v>6</v>
      </c>
      <c r="S2173">
        <v>4.5599999999999996</v>
      </c>
      <c r="T2173">
        <v>0</v>
      </c>
      <c r="U2173" t="s">
        <v>22</v>
      </c>
      <c r="V2173">
        <f>IF(tbl_Customers[[#This Row],[churn]] = "yes", 1, 0)</f>
        <v>0</v>
      </c>
      <c r="W2173" t="str">
        <f>IF(tbl_Customers[[#This Row],[number_customer_service_calls]] &lt;= 1, "0-1 Calls", IF(tbl_Customers[[#This Row],[number_customer_service_calls]] &lt;= 3, "2-3 Calls", IF(tbl_Customers[[#This Row],[number_customer_service_calls]] &lt;=5, "4-5 Calls", "6+ Calls")))</f>
        <v>0-1 Calls</v>
      </c>
      <c r="X2173" t="str">
        <f>IF(tbl_Customers[[#This Row],[account_length]] &lt;= 50, "0-50", IF(tbl_Customers[[#This Row],[account_length]] &lt;=100, "51-100", IF(tbl_Customers[[#This Row],[account_length]] &lt;= 150, "101-150", "151+")))</f>
        <v>101-150</v>
      </c>
      <c r="Y2173" t="str">
        <f>IF(tbl_Customers[[#This Row],[total_intl_charge]] &lt;= 3, "Low Charges", "High Charges")</f>
        <v>High Charges</v>
      </c>
      <c r="Z2173" t="str">
        <f>IF(tbl_Customers[[#This Row],[total_eve_calls]]&lt;=80,"Low Calls",
IF(tbl_Customers[[#This Row],[total_eve_calls]]&lt;=120,"Medium Calls","High Calls"))</f>
        <v>High Calls</v>
      </c>
      <c r="AA2173" t="str">
        <f>IF(tbl_Customers[[#This Row],[total_eve_charge]]&lt;=15,"Low Charges",
IF(tbl_Customers[[#This Row],[total_eve_charge]]&lt;=20,"Medium Charges","High Charges"))</f>
        <v>Medium Charges</v>
      </c>
      <c r="AB2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3" t="str">
        <f>IF(tbl_Customers[[#This Row],[number_vmail_messages]] = 0, "No Usage", IF(tbl_Customers[[#This Row],[number_vmail_messages]] &lt;= 20, "Low Usage", IF(tbl_Customers[[#This Row],[number_vmail_messages]] &lt;= 40, "Medium Usgae", "High Usage")))</f>
        <v>No Usage</v>
      </c>
      <c r="AD2173" t="str">
        <f>IF(tbl_Customers[[#This Row],[total_day_minutes]]&lt;=150,"Low Usage", IF(tbl_Customers[[#This Row],[total_day_minutes]]&lt;=200,"Medium Usage", IF(tbl_Customers[[#This Row],[total_day_minutes]]&lt;=250,"High Usage","Very High Usage")))</f>
        <v>Medium Usage</v>
      </c>
      <c r="AE2173" t="str">
        <f>IF(tbl_Customers[[#This Row],[total_intl_calls]]&lt;=5,"Low Calls", IF(tbl_Customers[[#This Row],[total_intl_calls]]&lt;=10, "Medium Calls", "High Calls"))</f>
        <v>Medium Calls</v>
      </c>
      <c r="AF21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73" s="36" t="str">
        <f>IF(tbl_Customers[[#This Row],[Churn_Risk_Score]]&gt;=10,"High Risk", IF(tbl_Customers[[#This Row],[Churn_Risk_Score]]&gt;=5,"Medium Risk","Low Risk"))</f>
        <v>Low Risk</v>
      </c>
    </row>
    <row r="2174" spans="1:33" x14ac:dyDescent="0.35">
      <c r="A2174">
        <v>2173</v>
      </c>
      <c r="B2174" t="s">
        <v>63</v>
      </c>
      <c r="C2174">
        <v>115</v>
      </c>
      <c r="D2174" t="s">
        <v>28</v>
      </c>
      <c r="E2174" t="s">
        <v>22</v>
      </c>
      <c r="F2174" t="s">
        <v>23</v>
      </c>
      <c r="G2174">
        <v>29</v>
      </c>
      <c r="H2174">
        <v>222.6</v>
      </c>
      <c r="I2174">
        <v>81</v>
      </c>
      <c r="J2174">
        <v>37.840000000000003</v>
      </c>
      <c r="K2174">
        <v>190.3</v>
      </c>
      <c r="L2174">
        <v>109</v>
      </c>
      <c r="M2174">
        <v>16.18</v>
      </c>
      <c r="N2174">
        <v>201.2</v>
      </c>
      <c r="O2174">
        <v>87</v>
      </c>
      <c r="P2174">
        <v>9.0500000000000007</v>
      </c>
      <c r="Q2174">
        <v>11.5</v>
      </c>
      <c r="R2174">
        <v>2</v>
      </c>
      <c r="S2174">
        <v>3.11</v>
      </c>
      <c r="T2174">
        <v>1</v>
      </c>
      <c r="U2174" t="s">
        <v>22</v>
      </c>
      <c r="V2174">
        <f>IF(tbl_Customers[[#This Row],[churn]] = "yes", 1, 0)</f>
        <v>0</v>
      </c>
      <c r="W2174" t="str">
        <f>IF(tbl_Customers[[#This Row],[number_customer_service_calls]] &lt;= 1, "0-1 Calls", IF(tbl_Customers[[#This Row],[number_customer_service_calls]] &lt;= 3, "2-3 Calls", IF(tbl_Customers[[#This Row],[number_customer_service_calls]] &lt;=5, "4-5 Calls", "6+ Calls")))</f>
        <v>0-1 Calls</v>
      </c>
      <c r="X2174" t="str">
        <f>IF(tbl_Customers[[#This Row],[account_length]] &lt;= 50, "0-50", IF(tbl_Customers[[#This Row],[account_length]] &lt;=100, "51-100", IF(tbl_Customers[[#This Row],[account_length]] &lt;= 150, "101-150", "151+")))</f>
        <v>101-150</v>
      </c>
      <c r="Y2174" t="str">
        <f>IF(tbl_Customers[[#This Row],[total_intl_charge]] &lt;= 3, "Low Charges", "High Charges")</f>
        <v>High Charges</v>
      </c>
      <c r="Z2174" t="str">
        <f>IF(tbl_Customers[[#This Row],[total_eve_calls]]&lt;=80,"Low Calls",
IF(tbl_Customers[[#This Row],[total_eve_calls]]&lt;=120,"Medium Calls","High Calls"))</f>
        <v>Medium Calls</v>
      </c>
      <c r="AA2174" t="str">
        <f>IF(tbl_Customers[[#This Row],[total_eve_charge]]&lt;=15,"Low Charges",
IF(tbl_Customers[[#This Row],[total_eve_charge]]&lt;=20,"Medium Charges","High Charges"))</f>
        <v>Medium Charges</v>
      </c>
      <c r="AB2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4" t="str">
        <f>IF(tbl_Customers[[#This Row],[number_vmail_messages]] = 0, "No Usage", IF(tbl_Customers[[#This Row],[number_vmail_messages]] &lt;= 20, "Low Usage", IF(tbl_Customers[[#This Row],[number_vmail_messages]] &lt;= 40, "Medium Usgae", "High Usage")))</f>
        <v>Medium Usgae</v>
      </c>
      <c r="AD2174" t="str">
        <f>IF(tbl_Customers[[#This Row],[total_day_minutes]]&lt;=150,"Low Usage", IF(tbl_Customers[[#This Row],[total_day_minutes]]&lt;=200,"Medium Usage", IF(tbl_Customers[[#This Row],[total_day_minutes]]&lt;=250,"High Usage","Very High Usage")))</f>
        <v>High Usage</v>
      </c>
      <c r="AE2174" t="str">
        <f>IF(tbl_Customers[[#This Row],[total_intl_calls]]&lt;=5,"Low Calls", IF(tbl_Customers[[#This Row],[total_intl_calls]]&lt;=10, "Medium Calls", "High Calls"))</f>
        <v>Low Calls</v>
      </c>
      <c r="AF21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74" s="36" t="str">
        <f>IF(tbl_Customers[[#This Row],[Churn_Risk_Score]]&gt;=10,"High Risk", IF(tbl_Customers[[#This Row],[Churn_Risk_Score]]&gt;=5,"Medium Risk","Low Risk"))</f>
        <v>Low Risk</v>
      </c>
    </row>
    <row r="2175" spans="1:33" x14ac:dyDescent="0.35">
      <c r="A2175">
        <v>2174</v>
      </c>
      <c r="B2175" t="s">
        <v>60</v>
      </c>
      <c r="C2175">
        <v>61</v>
      </c>
      <c r="D2175" t="s">
        <v>21</v>
      </c>
      <c r="E2175" t="s">
        <v>22</v>
      </c>
      <c r="F2175" t="s">
        <v>22</v>
      </c>
      <c r="G2175">
        <v>0</v>
      </c>
      <c r="H2175">
        <v>197.3</v>
      </c>
      <c r="I2175">
        <v>67</v>
      </c>
      <c r="J2175">
        <v>33.54</v>
      </c>
      <c r="K2175">
        <v>264.5</v>
      </c>
      <c r="L2175">
        <v>106</v>
      </c>
      <c r="M2175">
        <v>22.48</v>
      </c>
      <c r="N2175">
        <v>210.5</v>
      </c>
      <c r="O2175">
        <v>116</v>
      </c>
      <c r="P2175">
        <v>9.4700000000000006</v>
      </c>
      <c r="Q2175">
        <v>9</v>
      </c>
      <c r="R2175">
        <v>6</v>
      </c>
      <c r="S2175">
        <v>2.4300000000000002</v>
      </c>
      <c r="T2175">
        <v>1</v>
      </c>
      <c r="U2175" t="s">
        <v>22</v>
      </c>
      <c r="V2175">
        <f>IF(tbl_Customers[[#This Row],[churn]] = "yes", 1, 0)</f>
        <v>0</v>
      </c>
      <c r="W2175" t="str">
        <f>IF(tbl_Customers[[#This Row],[number_customer_service_calls]] &lt;= 1, "0-1 Calls", IF(tbl_Customers[[#This Row],[number_customer_service_calls]] &lt;= 3, "2-3 Calls", IF(tbl_Customers[[#This Row],[number_customer_service_calls]] &lt;=5, "4-5 Calls", "6+ Calls")))</f>
        <v>0-1 Calls</v>
      </c>
      <c r="X2175" t="str">
        <f>IF(tbl_Customers[[#This Row],[account_length]] &lt;= 50, "0-50", IF(tbl_Customers[[#This Row],[account_length]] &lt;=100, "51-100", IF(tbl_Customers[[#This Row],[account_length]] &lt;= 150, "101-150", "151+")))</f>
        <v>51-100</v>
      </c>
      <c r="Y2175" t="str">
        <f>IF(tbl_Customers[[#This Row],[total_intl_charge]] &lt;= 3, "Low Charges", "High Charges")</f>
        <v>Low Charges</v>
      </c>
      <c r="Z2175" t="str">
        <f>IF(tbl_Customers[[#This Row],[total_eve_calls]]&lt;=80,"Low Calls",
IF(tbl_Customers[[#This Row],[total_eve_calls]]&lt;=120,"Medium Calls","High Calls"))</f>
        <v>Medium Calls</v>
      </c>
      <c r="AA2175" t="str">
        <f>IF(tbl_Customers[[#This Row],[total_eve_charge]]&lt;=15,"Low Charges",
IF(tbl_Customers[[#This Row],[total_eve_charge]]&lt;=20,"Medium Charges","High Charges"))</f>
        <v>High Charges</v>
      </c>
      <c r="AB2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5" t="str">
        <f>IF(tbl_Customers[[#This Row],[number_vmail_messages]] = 0, "No Usage", IF(tbl_Customers[[#This Row],[number_vmail_messages]] &lt;= 20, "Low Usage", IF(tbl_Customers[[#This Row],[number_vmail_messages]] &lt;= 40, "Medium Usgae", "High Usage")))</f>
        <v>No Usage</v>
      </c>
      <c r="AD2175" t="str">
        <f>IF(tbl_Customers[[#This Row],[total_day_minutes]]&lt;=150,"Low Usage", IF(tbl_Customers[[#This Row],[total_day_minutes]]&lt;=200,"Medium Usage", IF(tbl_Customers[[#This Row],[total_day_minutes]]&lt;=250,"High Usage","Very High Usage")))</f>
        <v>Medium Usage</v>
      </c>
      <c r="AE2175" t="str">
        <f>IF(tbl_Customers[[#This Row],[total_intl_calls]]&lt;=5,"Low Calls", IF(tbl_Customers[[#This Row],[total_intl_calls]]&lt;=10, "Medium Calls", "High Calls"))</f>
        <v>Medium Calls</v>
      </c>
      <c r="AF21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5" s="36" t="str">
        <f>IF(tbl_Customers[[#This Row],[Churn_Risk_Score]]&gt;=10,"High Risk", IF(tbl_Customers[[#This Row],[Churn_Risk_Score]]&gt;=5,"Medium Risk","Low Risk"))</f>
        <v>Low Risk</v>
      </c>
    </row>
    <row r="2176" spans="1:33" x14ac:dyDescent="0.35">
      <c r="A2176">
        <v>2175</v>
      </c>
      <c r="B2176" t="s">
        <v>34</v>
      </c>
      <c r="C2176">
        <v>143</v>
      </c>
      <c r="D2176" t="s">
        <v>28</v>
      </c>
      <c r="E2176" t="s">
        <v>22</v>
      </c>
      <c r="F2176" t="s">
        <v>23</v>
      </c>
      <c r="G2176">
        <v>33</v>
      </c>
      <c r="H2176">
        <v>141.4</v>
      </c>
      <c r="I2176">
        <v>130</v>
      </c>
      <c r="J2176">
        <v>24.04</v>
      </c>
      <c r="K2176">
        <v>186.4</v>
      </c>
      <c r="L2176">
        <v>114</v>
      </c>
      <c r="M2176">
        <v>15.84</v>
      </c>
      <c r="N2176">
        <v>210</v>
      </c>
      <c r="O2176">
        <v>111</v>
      </c>
      <c r="P2176">
        <v>9.4499999999999993</v>
      </c>
      <c r="Q2176">
        <v>7.7</v>
      </c>
      <c r="R2176">
        <v>6</v>
      </c>
      <c r="S2176">
        <v>2.08</v>
      </c>
      <c r="T2176">
        <v>1</v>
      </c>
      <c r="U2176" t="s">
        <v>22</v>
      </c>
      <c r="V2176">
        <f>IF(tbl_Customers[[#This Row],[churn]] = "yes", 1, 0)</f>
        <v>0</v>
      </c>
      <c r="W2176" t="str">
        <f>IF(tbl_Customers[[#This Row],[number_customer_service_calls]] &lt;= 1, "0-1 Calls", IF(tbl_Customers[[#This Row],[number_customer_service_calls]] &lt;= 3, "2-3 Calls", IF(tbl_Customers[[#This Row],[number_customer_service_calls]] &lt;=5, "4-5 Calls", "6+ Calls")))</f>
        <v>0-1 Calls</v>
      </c>
      <c r="X2176" t="str">
        <f>IF(tbl_Customers[[#This Row],[account_length]] &lt;= 50, "0-50", IF(tbl_Customers[[#This Row],[account_length]] &lt;=100, "51-100", IF(tbl_Customers[[#This Row],[account_length]] &lt;= 150, "101-150", "151+")))</f>
        <v>101-150</v>
      </c>
      <c r="Y2176" t="str">
        <f>IF(tbl_Customers[[#This Row],[total_intl_charge]] &lt;= 3, "Low Charges", "High Charges")</f>
        <v>Low Charges</v>
      </c>
      <c r="Z2176" t="str">
        <f>IF(tbl_Customers[[#This Row],[total_eve_calls]]&lt;=80,"Low Calls",
IF(tbl_Customers[[#This Row],[total_eve_calls]]&lt;=120,"Medium Calls","High Calls"))</f>
        <v>Medium Calls</v>
      </c>
      <c r="AA2176" t="str">
        <f>IF(tbl_Customers[[#This Row],[total_eve_charge]]&lt;=15,"Low Charges",
IF(tbl_Customers[[#This Row],[total_eve_charge]]&lt;=20,"Medium Charges","High Charges"))</f>
        <v>Medium Charges</v>
      </c>
      <c r="AB2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6" t="str">
        <f>IF(tbl_Customers[[#This Row],[number_vmail_messages]] = 0, "No Usage", IF(tbl_Customers[[#This Row],[number_vmail_messages]] &lt;= 20, "Low Usage", IF(tbl_Customers[[#This Row],[number_vmail_messages]] &lt;= 40, "Medium Usgae", "High Usage")))</f>
        <v>Medium Usgae</v>
      </c>
      <c r="AD2176" t="str">
        <f>IF(tbl_Customers[[#This Row],[total_day_minutes]]&lt;=150,"Low Usage", IF(tbl_Customers[[#This Row],[total_day_minutes]]&lt;=200,"Medium Usage", IF(tbl_Customers[[#This Row],[total_day_minutes]]&lt;=250,"High Usage","Very High Usage")))</f>
        <v>Low Usage</v>
      </c>
      <c r="AE2176" t="str">
        <f>IF(tbl_Customers[[#This Row],[total_intl_calls]]&lt;=5,"Low Calls", IF(tbl_Customers[[#This Row],[total_intl_calls]]&lt;=10, "Medium Calls", "High Calls"))</f>
        <v>Medium Calls</v>
      </c>
      <c r="AF21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76" s="36" t="str">
        <f>IF(tbl_Customers[[#This Row],[Churn_Risk_Score]]&gt;=10,"High Risk", IF(tbl_Customers[[#This Row],[Churn_Risk_Score]]&gt;=5,"Medium Risk","Low Risk"))</f>
        <v>Low Risk</v>
      </c>
    </row>
    <row r="2177" spans="1:33" x14ac:dyDescent="0.35">
      <c r="A2177">
        <v>2176</v>
      </c>
      <c r="B2177" t="s">
        <v>70</v>
      </c>
      <c r="C2177">
        <v>110</v>
      </c>
      <c r="D2177" t="s">
        <v>28</v>
      </c>
      <c r="E2177" t="s">
        <v>22</v>
      </c>
      <c r="F2177" t="s">
        <v>22</v>
      </c>
      <c r="G2177">
        <v>0</v>
      </c>
      <c r="H2177">
        <v>208</v>
      </c>
      <c r="I2177">
        <v>69</v>
      </c>
      <c r="J2177">
        <v>35.36</v>
      </c>
      <c r="K2177">
        <v>95.1</v>
      </c>
      <c r="L2177">
        <v>94</v>
      </c>
      <c r="M2177">
        <v>8.08</v>
      </c>
      <c r="N2177">
        <v>178.5</v>
      </c>
      <c r="O2177">
        <v>129</v>
      </c>
      <c r="P2177">
        <v>8.0299999999999994</v>
      </c>
      <c r="Q2177">
        <v>8</v>
      </c>
      <c r="R2177">
        <v>11</v>
      </c>
      <c r="S2177">
        <v>2.16</v>
      </c>
      <c r="T2177">
        <v>1</v>
      </c>
      <c r="U2177" t="s">
        <v>22</v>
      </c>
      <c r="V2177">
        <f>IF(tbl_Customers[[#This Row],[churn]] = "yes", 1, 0)</f>
        <v>0</v>
      </c>
      <c r="W2177" t="str">
        <f>IF(tbl_Customers[[#This Row],[number_customer_service_calls]] &lt;= 1, "0-1 Calls", IF(tbl_Customers[[#This Row],[number_customer_service_calls]] &lt;= 3, "2-3 Calls", IF(tbl_Customers[[#This Row],[number_customer_service_calls]] &lt;=5, "4-5 Calls", "6+ Calls")))</f>
        <v>0-1 Calls</v>
      </c>
      <c r="X2177" t="str">
        <f>IF(tbl_Customers[[#This Row],[account_length]] &lt;= 50, "0-50", IF(tbl_Customers[[#This Row],[account_length]] &lt;=100, "51-100", IF(tbl_Customers[[#This Row],[account_length]] &lt;= 150, "101-150", "151+")))</f>
        <v>101-150</v>
      </c>
      <c r="Y2177" t="str">
        <f>IF(tbl_Customers[[#This Row],[total_intl_charge]] &lt;= 3, "Low Charges", "High Charges")</f>
        <v>Low Charges</v>
      </c>
      <c r="Z2177" t="str">
        <f>IF(tbl_Customers[[#This Row],[total_eve_calls]]&lt;=80,"Low Calls",
IF(tbl_Customers[[#This Row],[total_eve_calls]]&lt;=120,"Medium Calls","High Calls"))</f>
        <v>Medium Calls</v>
      </c>
      <c r="AA2177" t="str">
        <f>IF(tbl_Customers[[#This Row],[total_eve_charge]]&lt;=15,"Low Charges",
IF(tbl_Customers[[#This Row],[total_eve_charge]]&lt;=20,"Medium Charges","High Charges"))</f>
        <v>Low Charges</v>
      </c>
      <c r="AB2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7" t="str">
        <f>IF(tbl_Customers[[#This Row],[number_vmail_messages]] = 0, "No Usage", IF(tbl_Customers[[#This Row],[number_vmail_messages]] &lt;= 20, "Low Usage", IF(tbl_Customers[[#This Row],[number_vmail_messages]] &lt;= 40, "Medium Usgae", "High Usage")))</f>
        <v>No Usage</v>
      </c>
      <c r="AD2177" t="str">
        <f>IF(tbl_Customers[[#This Row],[total_day_minutes]]&lt;=150,"Low Usage", IF(tbl_Customers[[#This Row],[total_day_minutes]]&lt;=200,"Medium Usage", IF(tbl_Customers[[#This Row],[total_day_minutes]]&lt;=250,"High Usage","Very High Usage")))</f>
        <v>High Usage</v>
      </c>
      <c r="AE2177" t="str">
        <f>IF(tbl_Customers[[#This Row],[total_intl_calls]]&lt;=5,"Low Calls", IF(tbl_Customers[[#This Row],[total_intl_calls]]&lt;=10, "Medium Calls", "High Calls"))</f>
        <v>High Calls</v>
      </c>
      <c r="AF21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7" s="36" t="str">
        <f>IF(tbl_Customers[[#This Row],[Churn_Risk_Score]]&gt;=10,"High Risk", IF(tbl_Customers[[#This Row],[Churn_Risk_Score]]&gt;=5,"Medium Risk","Low Risk"))</f>
        <v>Low Risk</v>
      </c>
    </row>
    <row r="2178" spans="1:33" x14ac:dyDescent="0.35">
      <c r="A2178">
        <v>2177</v>
      </c>
      <c r="B2178" t="s">
        <v>75</v>
      </c>
      <c r="C2178">
        <v>104</v>
      </c>
      <c r="D2178" t="s">
        <v>21</v>
      </c>
      <c r="E2178" t="s">
        <v>22</v>
      </c>
      <c r="F2178" t="s">
        <v>22</v>
      </c>
      <c r="G2178">
        <v>0</v>
      </c>
      <c r="H2178">
        <v>118.5</v>
      </c>
      <c r="I2178">
        <v>92</v>
      </c>
      <c r="J2178">
        <v>20.149999999999999</v>
      </c>
      <c r="K2178">
        <v>177.8</v>
      </c>
      <c r="L2178">
        <v>109</v>
      </c>
      <c r="M2178">
        <v>15.11</v>
      </c>
      <c r="N2178">
        <v>255.7</v>
      </c>
      <c r="O2178">
        <v>98</v>
      </c>
      <c r="P2178">
        <v>11.51</v>
      </c>
      <c r="Q2178">
        <v>12.1</v>
      </c>
      <c r="R2178">
        <v>4</v>
      </c>
      <c r="S2178">
        <v>3.27</v>
      </c>
      <c r="T2178">
        <v>1</v>
      </c>
      <c r="U2178" t="s">
        <v>22</v>
      </c>
      <c r="V2178">
        <f>IF(tbl_Customers[[#This Row],[churn]] = "yes", 1, 0)</f>
        <v>0</v>
      </c>
      <c r="W2178" t="str">
        <f>IF(tbl_Customers[[#This Row],[number_customer_service_calls]] &lt;= 1, "0-1 Calls", IF(tbl_Customers[[#This Row],[number_customer_service_calls]] &lt;= 3, "2-3 Calls", IF(tbl_Customers[[#This Row],[number_customer_service_calls]] &lt;=5, "4-5 Calls", "6+ Calls")))</f>
        <v>0-1 Calls</v>
      </c>
      <c r="X2178" t="str">
        <f>IF(tbl_Customers[[#This Row],[account_length]] &lt;= 50, "0-50", IF(tbl_Customers[[#This Row],[account_length]] &lt;=100, "51-100", IF(tbl_Customers[[#This Row],[account_length]] &lt;= 150, "101-150", "151+")))</f>
        <v>101-150</v>
      </c>
      <c r="Y2178" t="str">
        <f>IF(tbl_Customers[[#This Row],[total_intl_charge]] &lt;= 3, "Low Charges", "High Charges")</f>
        <v>High Charges</v>
      </c>
      <c r="Z2178" t="str">
        <f>IF(tbl_Customers[[#This Row],[total_eve_calls]]&lt;=80,"Low Calls",
IF(tbl_Customers[[#This Row],[total_eve_calls]]&lt;=120,"Medium Calls","High Calls"))</f>
        <v>Medium Calls</v>
      </c>
      <c r="AA2178" t="str">
        <f>IF(tbl_Customers[[#This Row],[total_eve_charge]]&lt;=15,"Low Charges",
IF(tbl_Customers[[#This Row],[total_eve_charge]]&lt;=20,"Medium Charges","High Charges"))</f>
        <v>Medium Charges</v>
      </c>
      <c r="AB2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8" t="str">
        <f>IF(tbl_Customers[[#This Row],[number_vmail_messages]] = 0, "No Usage", IF(tbl_Customers[[#This Row],[number_vmail_messages]] &lt;= 20, "Low Usage", IF(tbl_Customers[[#This Row],[number_vmail_messages]] &lt;= 40, "Medium Usgae", "High Usage")))</f>
        <v>No Usage</v>
      </c>
      <c r="AD2178" t="str">
        <f>IF(tbl_Customers[[#This Row],[total_day_minutes]]&lt;=150,"Low Usage", IF(tbl_Customers[[#This Row],[total_day_minutes]]&lt;=200,"Medium Usage", IF(tbl_Customers[[#This Row],[total_day_minutes]]&lt;=250,"High Usage","Very High Usage")))</f>
        <v>Low Usage</v>
      </c>
      <c r="AE2178" t="str">
        <f>IF(tbl_Customers[[#This Row],[total_intl_calls]]&lt;=5,"Low Calls", IF(tbl_Customers[[#This Row],[total_intl_calls]]&lt;=10, "Medium Calls", "High Calls"))</f>
        <v>Low Calls</v>
      </c>
      <c r="AF21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78" s="36" t="str">
        <f>IF(tbl_Customers[[#This Row],[Churn_Risk_Score]]&gt;=10,"High Risk", IF(tbl_Customers[[#This Row],[Churn_Risk_Score]]&gt;=5,"Medium Risk","Low Risk"))</f>
        <v>Low Risk</v>
      </c>
    </row>
    <row r="2179" spans="1:33" x14ac:dyDescent="0.35">
      <c r="A2179">
        <v>2178</v>
      </c>
      <c r="B2179" t="s">
        <v>35</v>
      </c>
      <c r="C2179">
        <v>16</v>
      </c>
      <c r="D2179" t="s">
        <v>28</v>
      </c>
      <c r="E2179" t="s">
        <v>22</v>
      </c>
      <c r="F2179" t="s">
        <v>22</v>
      </c>
      <c r="G2179">
        <v>0</v>
      </c>
      <c r="H2179">
        <v>153.19999999999999</v>
      </c>
      <c r="I2179">
        <v>65</v>
      </c>
      <c r="J2179">
        <v>26.04</v>
      </c>
      <c r="K2179">
        <v>229.7</v>
      </c>
      <c r="L2179">
        <v>90</v>
      </c>
      <c r="M2179">
        <v>19.52</v>
      </c>
      <c r="N2179">
        <v>148.19999999999999</v>
      </c>
      <c r="O2179">
        <v>94</v>
      </c>
      <c r="P2179">
        <v>6.67</v>
      </c>
      <c r="Q2179">
        <v>10.7</v>
      </c>
      <c r="R2179">
        <v>8</v>
      </c>
      <c r="S2179">
        <v>2.89</v>
      </c>
      <c r="T2179">
        <v>1</v>
      </c>
      <c r="U2179" t="s">
        <v>22</v>
      </c>
      <c r="V2179">
        <f>IF(tbl_Customers[[#This Row],[churn]] = "yes", 1, 0)</f>
        <v>0</v>
      </c>
      <c r="W2179" t="str">
        <f>IF(tbl_Customers[[#This Row],[number_customer_service_calls]] &lt;= 1, "0-1 Calls", IF(tbl_Customers[[#This Row],[number_customer_service_calls]] &lt;= 3, "2-3 Calls", IF(tbl_Customers[[#This Row],[number_customer_service_calls]] &lt;=5, "4-5 Calls", "6+ Calls")))</f>
        <v>0-1 Calls</v>
      </c>
      <c r="X2179" t="str">
        <f>IF(tbl_Customers[[#This Row],[account_length]] &lt;= 50, "0-50", IF(tbl_Customers[[#This Row],[account_length]] &lt;=100, "51-100", IF(tbl_Customers[[#This Row],[account_length]] &lt;= 150, "101-150", "151+")))</f>
        <v>0-50</v>
      </c>
      <c r="Y2179" t="str">
        <f>IF(tbl_Customers[[#This Row],[total_intl_charge]] &lt;= 3, "Low Charges", "High Charges")</f>
        <v>Low Charges</v>
      </c>
      <c r="Z2179" t="str">
        <f>IF(tbl_Customers[[#This Row],[total_eve_calls]]&lt;=80,"Low Calls",
IF(tbl_Customers[[#This Row],[total_eve_calls]]&lt;=120,"Medium Calls","High Calls"))</f>
        <v>Medium Calls</v>
      </c>
      <c r="AA2179" t="str">
        <f>IF(tbl_Customers[[#This Row],[total_eve_charge]]&lt;=15,"Low Charges",
IF(tbl_Customers[[#This Row],[total_eve_charge]]&lt;=20,"Medium Charges","High Charges"))</f>
        <v>Medium Charges</v>
      </c>
      <c r="AB2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9" t="str">
        <f>IF(tbl_Customers[[#This Row],[number_vmail_messages]] = 0, "No Usage", IF(tbl_Customers[[#This Row],[number_vmail_messages]] &lt;= 20, "Low Usage", IF(tbl_Customers[[#This Row],[number_vmail_messages]] &lt;= 40, "Medium Usgae", "High Usage")))</f>
        <v>No Usage</v>
      </c>
      <c r="AD2179" t="str">
        <f>IF(tbl_Customers[[#This Row],[total_day_minutes]]&lt;=150,"Low Usage", IF(tbl_Customers[[#This Row],[total_day_minutes]]&lt;=200,"Medium Usage", IF(tbl_Customers[[#This Row],[total_day_minutes]]&lt;=250,"High Usage","Very High Usage")))</f>
        <v>Medium Usage</v>
      </c>
      <c r="AE2179" t="str">
        <f>IF(tbl_Customers[[#This Row],[total_intl_calls]]&lt;=5,"Low Calls", IF(tbl_Customers[[#This Row],[total_intl_calls]]&lt;=10, "Medium Calls", "High Calls"))</f>
        <v>Medium Calls</v>
      </c>
      <c r="AF21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9" s="36" t="str">
        <f>IF(tbl_Customers[[#This Row],[Churn_Risk_Score]]&gt;=10,"High Risk", IF(tbl_Customers[[#This Row],[Churn_Risk_Score]]&gt;=5,"Medium Risk","Low Risk"))</f>
        <v>Low Risk</v>
      </c>
    </row>
    <row r="2180" spans="1:33" x14ac:dyDescent="0.35">
      <c r="A2180">
        <v>2179</v>
      </c>
      <c r="B2180" t="s">
        <v>72</v>
      </c>
      <c r="C2180">
        <v>183</v>
      </c>
      <c r="D2180" t="s">
        <v>28</v>
      </c>
      <c r="E2180" t="s">
        <v>22</v>
      </c>
      <c r="F2180" t="s">
        <v>22</v>
      </c>
      <c r="G2180">
        <v>0</v>
      </c>
      <c r="H2180">
        <v>108.3</v>
      </c>
      <c r="I2180">
        <v>87</v>
      </c>
      <c r="J2180">
        <v>18.41</v>
      </c>
      <c r="K2180">
        <v>183.6</v>
      </c>
      <c r="L2180">
        <v>116</v>
      </c>
      <c r="M2180">
        <v>15.61</v>
      </c>
      <c r="N2180">
        <v>176.6</v>
      </c>
      <c r="O2180">
        <v>109</v>
      </c>
      <c r="P2180">
        <v>7.95</v>
      </c>
      <c r="Q2180">
        <v>13.5</v>
      </c>
      <c r="R2180">
        <v>2</v>
      </c>
      <c r="S2180">
        <v>3.65</v>
      </c>
      <c r="T2180">
        <v>0</v>
      </c>
      <c r="U2180" t="s">
        <v>22</v>
      </c>
      <c r="V2180">
        <f>IF(tbl_Customers[[#This Row],[churn]] = "yes", 1, 0)</f>
        <v>0</v>
      </c>
      <c r="W2180" t="str">
        <f>IF(tbl_Customers[[#This Row],[number_customer_service_calls]] &lt;= 1, "0-1 Calls", IF(tbl_Customers[[#This Row],[number_customer_service_calls]] &lt;= 3, "2-3 Calls", IF(tbl_Customers[[#This Row],[number_customer_service_calls]] &lt;=5, "4-5 Calls", "6+ Calls")))</f>
        <v>0-1 Calls</v>
      </c>
      <c r="X2180" t="str">
        <f>IF(tbl_Customers[[#This Row],[account_length]] &lt;= 50, "0-50", IF(tbl_Customers[[#This Row],[account_length]] &lt;=100, "51-100", IF(tbl_Customers[[#This Row],[account_length]] &lt;= 150, "101-150", "151+")))</f>
        <v>151+</v>
      </c>
      <c r="Y2180" t="str">
        <f>IF(tbl_Customers[[#This Row],[total_intl_charge]] &lt;= 3, "Low Charges", "High Charges")</f>
        <v>High Charges</v>
      </c>
      <c r="Z2180" t="str">
        <f>IF(tbl_Customers[[#This Row],[total_eve_calls]]&lt;=80,"Low Calls",
IF(tbl_Customers[[#This Row],[total_eve_calls]]&lt;=120,"Medium Calls","High Calls"))</f>
        <v>Medium Calls</v>
      </c>
      <c r="AA2180" t="str">
        <f>IF(tbl_Customers[[#This Row],[total_eve_charge]]&lt;=15,"Low Charges",
IF(tbl_Customers[[#This Row],[total_eve_charge]]&lt;=20,"Medium Charges","High Charges"))</f>
        <v>Medium Charges</v>
      </c>
      <c r="AB2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0" t="str">
        <f>IF(tbl_Customers[[#This Row],[number_vmail_messages]] = 0, "No Usage", IF(tbl_Customers[[#This Row],[number_vmail_messages]] &lt;= 20, "Low Usage", IF(tbl_Customers[[#This Row],[number_vmail_messages]] &lt;= 40, "Medium Usgae", "High Usage")))</f>
        <v>No Usage</v>
      </c>
      <c r="AD2180" t="str">
        <f>IF(tbl_Customers[[#This Row],[total_day_minutes]]&lt;=150,"Low Usage", IF(tbl_Customers[[#This Row],[total_day_minutes]]&lt;=200,"Medium Usage", IF(tbl_Customers[[#This Row],[total_day_minutes]]&lt;=250,"High Usage","Very High Usage")))</f>
        <v>Low Usage</v>
      </c>
      <c r="AE2180" t="str">
        <f>IF(tbl_Customers[[#This Row],[total_intl_calls]]&lt;=5,"Low Calls", IF(tbl_Customers[[#This Row],[total_intl_calls]]&lt;=10, "Medium Calls", "High Calls"))</f>
        <v>Low Calls</v>
      </c>
      <c r="AF21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80" s="36" t="str">
        <f>IF(tbl_Customers[[#This Row],[Churn_Risk_Score]]&gt;=10,"High Risk", IF(tbl_Customers[[#This Row],[Churn_Risk_Score]]&gt;=5,"Medium Risk","Low Risk"))</f>
        <v>Low Risk</v>
      </c>
    </row>
    <row r="2181" spans="1:33" x14ac:dyDescent="0.35">
      <c r="A2181">
        <v>2180</v>
      </c>
      <c r="B2181" t="s">
        <v>65</v>
      </c>
      <c r="C2181">
        <v>58</v>
      </c>
      <c r="D2181" t="s">
        <v>21</v>
      </c>
      <c r="E2181" t="s">
        <v>22</v>
      </c>
      <c r="F2181" t="s">
        <v>22</v>
      </c>
      <c r="G2181">
        <v>0</v>
      </c>
      <c r="H2181">
        <v>247.2</v>
      </c>
      <c r="I2181">
        <v>116</v>
      </c>
      <c r="J2181">
        <v>42.02</v>
      </c>
      <c r="K2181">
        <v>303.7</v>
      </c>
      <c r="L2181">
        <v>103</v>
      </c>
      <c r="M2181">
        <v>25.81</v>
      </c>
      <c r="N2181">
        <v>105.4</v>
      </c>
      <c r="O2181">
        <v>94</v>
      </c>
      <c r="P2181">
        <v>4.74</v>
      </c>
      <c r="Q2181">
        <v>9.3000000000000007</v>
      </c>
      <c r="R2181">
        <v>2</v>
      </c>
      <c r="S2181">
        <v>2.5099999999999998</v>
      </c>
      <c r="T2181">
        <v>2</v>
      </c>
      <c r="U2181" t="s">
        <v>23</v>
      </c>
      <c r="V2181">
        <f>IF(tbl_Customers[[#This Row],[churn]] = "yes", 1, 0)</f>
        <v>1</v>
      </c>
      <c r="W2181" t="str">
        <f>IF(tbl_Customers[[#This Row],[number_customer_service_calls]] &lt;= 1, "0-1 Calls", IF(tbl_Customers[[#This Row],[number_customer_service_calls]] &lt;= 3, "2-3 Calls", IF(tbl_Customers[[#This Row],[number_customer_service_calls]] &lt;=5, "4-5 Calls", "6+ Calls")))</f>
        <v>2-3 Calls</v>
      </c>
      <c r="X2181" t="str">
        <f>IF(tbl_Customers[[#This Row],[account_length]] &lt;= 50, "0-50", IF(tbl_Customers[[#This Row],[account_length]] &lt;=100, "51-100", IF(tbl_Customers[[#This Row],[account_length]] &lt;= 150, "101-150", "151+")))</f>
        <v>51-100</v>
      </c>
      <c r="Y2181" t="str">
        <f>IF(tbl_Customers[[#This Row],[total_intl_charge]] &lt;= 3, "Low Charges", "High Charges")</f>
        <v>Low Charges</v>
      </c>
      <c r="Z2181" t="str">
        <f>IF(tbl_Customers[[#This Row],[total_eve_calls]]&lt;=80,"Low Calls",
IF(tbl_Customers[[#This Row],[total_eve_calls]]&lt;=120,"Medium Calls","High Calls"))</f>
        <v>Medium Calls</v>
      </c>
      <c r="AA2181" t="str">
        <f>IF(tbl_Customers[[#This Row],[total_eve_charge]]&lt;=15,"Low Charges",
IF(tbl_Customers[[#This Row],[total_eve_charge]]&lt;=20,"Medium Charges","High Charges"))</f>
        <v>High Charges</v>
      </c>
      <c r="AB2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1" t="str">
        <f>IF(tbl_Customers[[#This Row],[number_vmail_messages]] = 0, "No Usage", IF(tbl_Customers[[#This Row],[number_vmail_messages]] &lt;= 20, "Low Usage", IF(tbl_Customers[[#This Row],[number_vmail_messages]] &lt;= 40, "Medium Usgae", "High Usage")))</f>
        <v>No Usage</v>
      </c>
      <c r="AD2181" t="str">
        <f>IF(tbl_Customers[[#This Row],[total_day_minutes]]&lt;=150,"Low Usage", IF(tbl_Customers[[#This Row],[total_day_minutes]]&lt;=200,"Medium Usage", IF(tbl_Customers[[#This Row],[total_day_minutes]]&lt;=250,"High Usage","Very High Usage")))</f>
        <v>High Usage</v>
      </c>
      <c r="AE2181" t="str">
        <f>IF(tbl_Customers[[#This Row],[total_intl_calls]]&lt;=5,"Low Calls", IF(tbl_Customers[[#This Row],[total_intl_calls]]&lt;=10, "Medium Calls", "High Calls"))</f>
        <v>Low Calls</v>
      </c>
      <c r="AF21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81" s="36" t="str">
        <f>IF(tbl_Customers[[#This Row],[Churn_Risk_Score]]&gt;=10,"High Risk", IF(tbl_Customers[[#This Row],[Churn_Risk_Score]]&gt;=5,"Medium Risk","Low Risk"))</f>
        <v>Low Risk</v>
      </c>
    </row>
    <row r="2182" spans="1:33" x14ac:dyDescent="0.35">
      <c r="A2182">
        <v>2181</v>
      </c>
      <c r="B2182" t="s">
        <v>67</v>
      </c>
      <c r="C2182">
        <v>102</v>
      </c>
      <c r="D2182" t="s">
        <v>28</v>
      </c>
      <c r="E2182" t="s">
        <v>23</v>
      </c>
      <c r="F2182" t="s">
        <v>22</v>
      </c>
      <c r="G2182">
        <v>0</v>
      </c>
      <c r="H2182">
        <v>224.2</v>
      </c>
      <c r="I2182">
        <v>81</v>
      </c>
      <c r="J2182">
        <v>38.11</v>
      </c>
      <c r="K2182">
        <v>243.3</v>
      </c>
      <c r="L2182">
        <v>90</v>
      </c>
      <c r="M2182">
        <v>20.68</v>
      </c>
      <c r="N2182">
        <v>147.80000000000001</v>
      </c>
      <c r="O2182">
        <v>66</v>
      </c>
      <c r="P2182">
        <v>6.65</v>
      </c>
      <c r="Q2182">
        <v>12</v>
      </c>
      <c r="R2182">
        <v>8</v>
      </c>
      <c r="S2182">
        <v>3.24</v>
      </c>
      <c r="T2182">
        <v>3</v>
      </c>
      <c r="U2182" t="s">
        <v>22</v>
      </c>
      <c r="V2182">
        <f>IF(tbl_Customers[[#This Row],[churn]] = "yes", 1, 0)</f>
        <v>0</v>
      </c>
      <c r="W2182" t="str">
        <f>IF(tbl_Customers[[#This Row],[number_customer_service_calls]] &lt;= 1, "0-1 Calls", IF(tbl_Customers[[#This Row],[number_customer_service_calls]] &lt;= 3, "2-3 Calls", IF(tbl_Customers[[#This Row],[number_customer_service_calls]] &lt;=5, "4-5 Calls", "6+ Calls")))</f>
        <v>2-3 Calls</v>
      </c>
      <c r="X2182" t="str">
        <f>IF(tbl_Customers[[#This Row],[account_length]] &lt;= 50, "0-50", IF(tbl_Customers[[#This Row],[account_length]] &lt;=100, "51-100", IF(tbl_Customers[[#This Row],[account_length]] &lt;= 150, "101-150", "151+")))</f>
        <v>101-150</v>
      </c>
      <c r="Y2182" t="str">
        <f>IF(tbl_Customers[[#This Row],[total_intl_charge]] &lt;= 3, "Low Charges", "High Charges")</f>
        <v>High Charges</v>
      </c>
      <c r="Z2182" t="str">
        <f>IF(tbl_Customers[[#This Row],[total_eve_calls]]&lt;=80,"Low Calls",
IF(tbl_Customers[[#This Row],[total_eve_calls]]&lt;=120,"Medium Calls","High Calls"))</f>
        <v>Medium Calls</v>
      </c>
      <c r="AA2182" t="str">
        <f>IF(tbl_Customers[[#This Row],[total_eve_charge]]&lt;=15,"Low Charges",
IF(tbl_Customers[[#This Row],[total_eve_charge]]&lt;=20,"Medium Charges","High Charges"))</f>
        <v>High Charges</v>
      </c>
      <c r="AB2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2" t="str">
        <f>IF(tbl_Customers[[#This Row],[number_vmail_messages]] = 0, "No Usage", IF(tbl_Customers[[#This Row],[number_vmail_messages]] &lt;= 20, "Low Usage", IF(tbl_Customers[[#This Row],[number_vmail_messages]] &lt;= 40, "Medium Usgae", "High Usage")))</f>
        <v>No Usage</v>
      </c>
      <c r="AD2182" t="str">
        <f>IF(tbl_Customers[[#This Row],[total_day_minutes]]&lt;=150,"Low Usage", IF(tbl_Customers[[#This Row],[total_day_minutes]]&lt;=200,"Medium Usage", IF(tbl_Customers[[#This Row],[total_day_minutes]]&lt;=250,"High Usage","Very High Usage")))</f>
        <v>High Usage</v>
      </c>
      <c r="AE2182" t="str">
        <f>IF(tbl_Customers[[#This Row],[total_intl_calls]]&lt;=5,"Low Calls", IF(tbl_Customers[[#This Row],[total_intl_calls]]&lt;=10, "Medium Calls", "High Calls"))</f>
        <v>Medium Calls</v>
      </c>
      <c r="AF21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182" s="36" t="str">
        <f>IF(tbl_Customers[[#This Row],[Churn_Risk_Score]]&gt;=10,"High Risk", IF(tbl_Customers[[#This Row],[Churn_Risk_Score]]&gt;=5,"Medium Risk","Low Risk"))</f>
        <v>Medium Risk</v>
      </c>
    </row>
    <row r="2183" spans="1:33" x14ac:dyDescent="0.35">
      <c r="A2183">
        <v>2182</v>
      </c>
      <c r="B2183" t="s">
        <v>34</v>
      </c>
      <c r="C2183">
        <v>64</v>
      </c>
      <c r="D2183" t="s">
        <v>21</v>
      </c>
      <c r="E2183" t="s">
        <v>22</v>
      </c>
      <c r="F2183" t="s">
        <v>23</v>
      </c>
      <c r="G2183">
        <v>43</v>
      </c>
      <c r="H2183">
        <v>118.4</v>
      </c>
      <c r="I2183">
        <v>100</v>
      </c>
      <c r="J2183">
        <v>20.13</v>
      </c>
      <c r="K2183">
        <v>144.1</v>
      </c>
      <c r="L2183">
        <v>108</v>
      </c>
      <c r="M2183">
        <v>12.25</v>
      </c>
      <c r="N2183">
        <v>158.1</v>
      </c>
      <c r="O2183">
        <v>91</v>
      </c>
      <c r="P2183">
        <v>7.11</v>
      </c>
      <c r="Q2183">
        <v>8.5</v>
      </c>
      <c r="R2183">
        <v>6</v>
      </c>
      <c r="S2183">
        <v>2.2999999999999998</v>
      </c>
      <c r="T2183">
        <v>1</v>
      </c>
      <c r="U2183" t="s">
        <v>22</v>
      </c>
      <c r="V2183">
        <f>IF(tbl_Customers[[#This Row],[churn]] = "yes", 1, 0)</f>
        <v>0</v>
      </c>
      <c r="W2183" t="str">
        <f>IF(tbl_Customers[[#This Row],[number_customer_service_calls]] &lt;= 1, "0-1 Calls", IF(tbl_Customers[[#This Row],[number_customer_service_calls]] &lt;= 3, "2-3 Calls", IF(tbl_Customers[[#This Row],[number_customer_service_calls]] &lt;=5, "4-5 Calls", "6+ Calls")))</f>
        <v>0-1 Calls</v>
      </c>
      <c r="X2183" t="str">
        <f>IF(tbl_Customers[[#This Row],[account_length]] &lt;= 50, "0-50", IF(tbl_Customers[[#This Row],[account_length]] &lt;=100, "51-100", IF(tbl_Customers[[#This Row],[account_length]] &lt;= 150, "101-150", "151+")))</f>
        <v>51-100</v>
      </c>
      <c r="Y2183" t="str">
        <f>IF(tbl_Customers[[#This Row],[total_intl_charge]] &lt;= 3, "Low Charges", "High Charges")</f>
        <v>Low Charges</v>
      </c>
      <c r="Z2183" t="str">
        <f>IF(tbl_Customers[[#This Row],[total_eve_calls]]&lt;=80,"Low Calls",
IF(tbl_Customers[[#This Row],[total_eve_calls]]&lt;=120,"Medium Calls","High Calls"))</f>
        <v>Medium Calls</v>
      </c>
      <c r="AA2183" t="str">
        <f>IF(tbl_Customers[[#This Row],[total_eve_charge]]&lt;=15,"Low Charges",
IF(tbl_Customers[[#This Row],[total_eve_charge]]&lt;=20,"Medium Charges","High Charges"))</f>
        <v>Low Charges</v>
      </c>
      <c r="AB2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83" t="str">
        <f>IF(tbl_Customers[[#This Row],[number_vmail_messages]] = 0, "No Usage", IF(tbl_Customers[[#This Row],[number_vmail_messages]] &lt;= 20, "Low Usage", IF(tbl_Customers[[#This Row],[number_vmail_messages]] &lt;= 40, "Medium Usgae", "High Usage")))</f>
        <v>High Usage</v>
      </c>
      <c r="AD2183" t="str">
        <f>IF(tbl_Customers[[#This Row],[total_day_minutes]]&lt;=150,"Low Usage", IF(tbl_Customers[[#This Row],[total_day_minutes]]&lt;=200,"Medium Usage", IF(tbl_Customers[[#This Row],[total_day_minutes]]&lt;=250,"High Usage","Very High Usage")))</f>
        <v>Low Usage</v>
      </c>
      <c r="AE2183" t="str">
        <f>IF(tbl_Customers[[#This Row],[total_intl_calls]]&lt;=5,"Low Calls", IF(tbl_Customers[[#This Row],[total_intl_calls]]&lt;=10, "Medium Calls", "High Calls"))</f>
        <v>Medium Calls</v>
      </c>
      <c r="AF21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83" s="36" t="str">
        <f>IF(tbl_Customers[[#This Row],[Churn_Risk_Score]]&gt;=10,"High Risk", IF(tbl_Customers[[#This Row],[Churn_Risk_Score]]&gt;=5,"Medium Risk","Low Risk"))</f>
        <v>Low Risk</v>
      </c>
    </row>
    <row r="2184" spans="1:33" x14ac:dyDescent="0.35">
      <c r="A2184">
        <v>2183</v>
      </c>
      <c r="B2184" t="s">
        <v>47</v>
      </c>
      <c r="C2184">
        <v>103</v>
      </c>
      <c r="D2184" t="s">
        <v>28</v>
      </c>
      <c r="E2184" t="s">
        <v>22</v>
      </c>
      <c r="F2184" t="s">
        <v>22</v>
      </c>
      <c r="G2184">
        <v>0</v>
      </c>
      <c r="H2184">
        <v>190.9</v>
      </c>
      <c r="I2184">
        <v>62</v>
      </c>
      <c r="J2184">
        <v>32.450000000000003</v>
      </c>
      <c r="K2184">
        <v>226.6</v>
      </c>
      <c r="L2184">
        <v>53</v>
      </c>
      <c r="M2184">
        <v>19.260000000000002</v>
      </c>
      <c r="N2184">
        <v>230.1</v>
      </c>
      <c r="O2184">
        <v>96</v>
      </c>
      <c r="P2184">
        <v>10.35</v>
      </c>
      <c r="Q2184">
        <v>7.8</v>
      </c>
      <c r="R2184">
        <v>3</v>
      </c>
      <c r="S2184">
        <v>2.11</v>
      </c>
      <c r="T2184">
        <v>2</v>
      </c>
      <c r="U2184" t="s">
        <v>22</v>
      </c>
      <c r="V2184">
        <f>IF(tbl_Customers[[#This Row],[churn]] = "yes", 1, 0)</f>
        <v>0</v>
      </c>
      <c r="W2184" t="str">
        <f>IF(tbl_Customers[[#This Row],[number_customer_service_calls]] &lt;= 1, "0-1 Calls", IF(tbl_Customers[[#This Row],[number_customer_service_calls]] &lt;= 3, "2-3 Calls", IF(tbl_Customers[[#This Row],[number_customer_service_calls]] &lt;=5, "4-5 Calls", "6+ Calls")))</f>
        <v>2-3 Calls</v>
      </c>
      <c r="X2184" t="str">
        <f>IF(tbl_Customers[[#This Row],[account_length]] &lt;= 50, "0-50", IF(tbl_Customers[[#This Row],[account_length]] &lt;=100, "51-100", IF(tbl_Customers[[#This Row],[account_length]] &lt;= 150, "101-150", "151+")))</f>
        <v>101-150</v>
      </c>
      <c r="Y2184" t="str">
        <f>IF(tbl_Customers[[#This Row],[total_intl_charge]] &lt;= 3, "Low Charges", "High Charges")</f>
        <v>Low Charges</v>
      </c>
      <c r="Z2184" t="str">
        <f>IF(tbl_Customers[[#This Row],[total_eve_calls]]&lt;=80,"Low Calls",
IF(tbl_Customers[[#This Row],[total_eve_calls]]&lt;=120,"Medium Calls","High Calls"))</f>
        <v>Low Calls</v>
      </c>
      <c r="AA2184" t="str">
        <f>IF(tbl_Customers[[#This Row],[total_eve_charge]]&lt;=15,"Low Charges",
IF(tbl_Customers[[#This Row],[total_eve_charge]]&lt;=20,"Medium Charges","High Charges"))</f>
        <v>Medium Charges</v>
      </c>
      <c r="AB2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4" t="str">
        <f>IF(tbl_Customers[[#This Row],[number_vmail_messages]] = 0, "No Usage", IF(tbl_Customers[[#This Row],[number_vmail_messages]] &lt;= 20, "Low Usage", IF(tbl_Customers[[#This Row],[number_vmail_messages]] &lt;= 40, "Medium Usgae", "High Usage")))</f>
        <v>No Usage</v>
      </c>
      <c r="AD2184" t="str">
        <f>IF(tbl_Customers[[#This Row],[total_day_minutes]]&lt;=150,"Low Usage", IF(tbl_Customers[[#This Row],[total_day_minutes]]&lt;=200,"Medium Usage", IF(tbl_Customers[[#This Row],[total_day_minutes]]&lt;=250,"High Usage","Very High Usage")))</f>
        <v>Medium Usage</v>
      </c>
      <c r="AE2184" t="str">
        <f>IF(tbl_Customers[[#This Row],[total_intl_calls]]&lt;=5,"Low Calls", IF(tbl_Customers[[#This Row],[total_intl_calls]]&lt;=10, "Medium Calls", "High Calls"))</f>
        <v>Low Calls</v>
      </c>
      <c r="AF21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84" s="36" t="str">
        <f>IF(tbl_Customers[[#This Row],[Churn_Risk_Score]]&gt;=10,"High Risk", IF(tbl_Customers[[#This Row],[Churn_Risk_Score]]&gt;=5,"Medium Risk","Low Risk"))</f>
        <v>Low Risk</v>
      </c>
    </row>
    <row r="2185" spans="1:33" x14ac:dyDescent="0.35">
      <c r="A2185">
        <v>2184</v>
      </c>
      <c r="B2185" t="s">
        <v>60</v>
      </c>
      <c r="C2185">
        <v>152</v>
      </c>
      <c r="D2185" t="s">
        <v>21</v>
      </c>
      <c r="E2185" t="s">
        <v>22</v>
      </c>
      <c r="F2185" t="s">
        <v>22</v>
      </c>
      <c r="G2185">
        <v>0</v>
      </c>
      <c r="H2185">
        <v>317.8</v>
      </c>
      <c r="I2185">
        <v>60</v>
      </c>
      <c r="J2185">
        <v>54.03</v>
      </c>
      <c r="K2185">
        <v>152.9</v>
      </c>
      <c r="L2185">
        <v>100</v>
      </c>
      <c r="M2185">
        <v>13</v>
      </c>
      <c r="N2185">
        <v>123.4</v>
      </c>
      <c r="O2185">
        <v>63</v>
      </c>
      <c r="P2185">
        <v>5.55</v>
      </c>
      <c r="Q2185">
        <v>10.4</v>
      </c>
      <c r="R2185">
        <v>7</v>
      </c>
      <c r="S2185">
        <v>2.81</v>
      </c>
      <c r="T2185">
        <v>1</v>
      </c>
      <c r="U2185" t="s">
        <v>23</v>
      </c>
      <c r="V2185">
        <f>IF(tbl_Customers[[#This Row],[churn]] = "yes", 1, 0)</f>
        <v>1</v>
      </c>
      <c r="W2185" t="str">
        <f>IF(tbl_Customers[[#This Row],[number_customer_service_calls]] &lt;= 1, "0-1 Calls", IF(tbl_Customers[[#This Row],[number_customer_service_calls]] &lt;= 3, "2-3 Calls", IF(tbl_Customers[[#This Row],[number_customer_service_calls]] &lt;=5, "4-5 Calls", "6+ Calls")))</f>
        <v>0-1 Calls</v>
      </c>
      <c r="X2185" t="str">
        <f>IF(tbl_Customers[[#This Row],[account_length]] &lt;= 50, "0-50", IF(tbl_Customers[[#This Row],[account_length]] &lt;=100, "51-100", IF(tbl_Customers[[#This Row],[account_length]] &lt;= 150, "101-150", "151+")))</f>
        <v>151+</v>
      </c>
      <c r="Y2185" t="str">
        <f>IF(tbl_Customers[[#This Row],[total_intl_charge]] &lt;= 3, "Low Charges", "High Charges")</f>
        <v>Low Charges</v>
      </c>
      <c r="Z2185" t="str">
        <f>IF(tbl_Customers[[#This Row],[total_eve_calls]]&lt;=80,"Low Calls",
IF(tbl_Customers[[#This Row],[total_eve_calls]]&lt;=120,"Medium Calls","High Calls"))</f>
        <v>Medium Calls</v>
      </c>
      <c r="AA2185" t="str">
        <f>IF(tbl_Customers[[#This Row],[total_eve_charge]]&lt;=15,"Low Charges",
IF(tbl_Customers[[#This Row],[total_eve_charge]]&lt;=20,"Medium Charges","High Charges"))</f>
        <v>Low Charges</v>
      </c>
      <c r="AB2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5" t="str">
        <f>IF(tbl_Customers[[#This Row],[number_vmail_messages]] = 0, "No Usage", IF(tbl_Customers[[#This Row],[number_vmail_messages]] &lt;= 20, "Low Usage", IF(tbl_Customers[[#This Row],[number_vmail_messages]] &lt;= 40, "Medium Usgae", "High Usage")))</f>
        <v>No Usage</v>
      </c>
      <c r="AD2185" t="str">
        <f>IF(tbl_Customers[[#This Row],[total_day_minutes]]&lt;=150,"Low Usage", IF(tbl_Customers[[#This Row],[total_day_minutes]]&lt;=200,"Medium Usage", IF(tbl_Customers[[#This Row],[total_day_minutes]]&lt;=250,"High Usage","Very High Usage")))</f>
        <v>Very High Usage</v>
      </c>
      <c r="AE2185" t="str">
        <f>IF(tbl_Customers[[#This Row],[total_intl_calls]]&lt;=5,"Low Calls", IF(tbl_Customers[[#This Row],[total_intl_calls]]&lt;=10, "Medium Calls", "High Calls"))</f>
        <v>Medium Calls</v>
      </c>
      <c r="AF21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185" s="36" t="str">
        <f>IF(tbl_Customers[[#This Row],[Churn_Risk_Score]]&gt;=10,"High Risk", IF(tbl_Customers[[#This Row],[Churn_Risk_Score]]&gt;=5,"Medium Risk","Low Risk"))</f>
        <v>Medium Risk</v>
      </c>
    </row>
    <row r="2186" spans="1:33" x14ac:dyDescent="0.35">
      <c r="A2186">
        <v>2185</v>
      </c>
      <c r="B2186" t="s">
        <v>31</v>
      </c>
      <c r="C2186">
        <v>124</v>
      </c>
      <c r="D2186" t="s">
        <v>21</v>
      </c>
      <c r="E2186" t="s">
        <v>22</v>
      </c>
      <c r="F2186" t="s">
        <v>22</v>
      </c>
      <c r="G2186">
        <v>0</v>
      </c>
      <c r="H2186">
        <v>312</v>
      </c>
      <c r="I2186">
        <v>112</v>
      </c>
      <c r="J2186">
        <v>53.04</v>
      </c>
      <c r="K2186">
        <v>180</v>
      </c>
      <c r="L2186">
        <v>109</v>
      </c>
      <c r="M2186">
        <v>15.3</v>
      </c>
      <c r="N2186">
        <v>168.6</v>
      </c>
      <c r="O2186">
        <v>94</v>
      </c>
      <c r="P2186">
        <v>7.59</v>
      </c>
      <c r="Q2186">
        <v>12.8</v>
      </c>
      <c r="R2186">
        <v>4</v>
      </c>
      <c r="S2186">
        <v>3.46</v>
      </c>
      <c r="T2186">
        <v>1</v>
      </c>
      <c r="U2186" t="s">
        <v>23</v>
      </c>
      <c r="V2186">
        <f>IF(tbl_Customers[[#This Row],[churn]] = "yes", 1, 0)</f>
        <v>1</v>
      </c>
      <c r="W2186" t="str">
        <f>IF(tbl_Customers[[#This Row],[number_customer_service_calls]] &lt;= 1, "0-1 Calls", IF(tbl_Customers[[#This Row],[number_customer_service_calls]] &lt;= 3, "2-3 Calls", IF(tbl_Customers[[#This Row],[number_customer_service_calls]] &lt;=5, "4-5 Calls", "6+ Calls")))</f>
        <v>0-1 Calls</v>
      </c>
      <c r="X2186" t="str">
        <f>IF(tbl_Customers[[#This Row],[account_length]] &lt;= 50, "0-50", IF(tbl_Customers[[#This Row],[account_length]] &lt;=100, "51-100", IF(tbl_Customers[[#This Row],[account_length]] &lt;= 150, "101-150", "151+")))</f>
        <v>101-150</v>
      </c>
      <c r="Y2186" t="str">
        <f>IF(tbl_Customers[[#This Row],[total_intl_charge]] &lt;= 3, "Low Charges", "High Charges")</f>
        <v>High Charges</v>
      </c>
      <c r="Z2186" t="str">
        <f>IF(tbl_Customers[[#This Row],[total_eve_calls]]&lt;=80,"Low Calls",
IF(tbl_Customers[[#This Row],[total_eve_calls]]&lt;=120,"Medium Calls","High Calls"))</f>
        <v>Medium Calls</v>
      </c>
      <c r="AA2186" t="str">
        <f>IF(tbl_Customers[[#This Row],[total_eve_charge]]&lt;=15,"Low Charges",
IF(tbl_Customers[[#This Row],[total_eve_charge]]&lt;=20,"Medium Charges","High Charges"))</f>
        <v>Medium Charges</v>
      </c>
      <c r="AB2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6" t="str">
        <f>IF(tbl_Customers[[#This Row],[number_vmail_messages]] = 0, "No Usage", IF(tbl_Customers[[#This Row],[number_vmail_messages]] &lt;= 20, "Low Usage", IF(tbl_Customers[[#This Row],[number_vmail_messages]] &lt;= 40, "Medium Usgae", "High Usage")))</f>
        <v>No Usage</v>
      </c>
      <c r="AD2186" t="str">
        <f>IF(tbl_Customers[[#This Row],[total_day_minutes]]&lt;=150,"Low Usage", IF(tbl_Customers[[#This Row],[total_day_minutes]]&lt;=200,"Medium Usage", IF(tbl_Customers[[#This Row],[total_day_minutes]]&lt;=250,"High Usage","Very High Usage")))</f>
        <v>Very High Usage</v>
      </c>
      <c r="AE2186" t="str">
        <f>IF(tbl_Customers[[#This Row],[total_intl_calls]]&lt;=5,"Low Calls", IF(tbl_Customers[[#This Row],[total_intl_calls]]&lt;=10, "Medium Calls", "High Calls"))</f>
        <v>Low Calls</v>
      </c>
      <c r="AF21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186" s="36" t="str">
        <f>IF(tbl_Customers[[#This Row],[Churn_Risk_Score]]&gt;=10,"High Risk", IF(tbl_Customers[[#This Row],[Churn_Risk_Score]]&gt;=5,"Medium Risk","Low Risk"))</f>
        <v>Medium Risk</v>
      </c>
    </row>
    <row r="2187" spans="1:33" x14ac:dyDescent="0.35">
      <c r="A2187">
        <v>2186</v>
      </c>
      <c r="B2187" t="s">
        <v>67</v>
      </c>
      <c r="C2187">
        <v>131</v>
      </c>
      <c r="D2187" t="s">
        <v>21</v>
      </c>
      <c r="E2187" t="s">
        <v>22</v>
      </c>
      <c r="F2187" t="s">
        <v>22</v>
      </c>
      <c r="G2187">
        <v>0</v>
      </c>
      <c r="H2187">
        <v>131.6</v>
      </c>
      <c r="I2187">
        <v>95</v>
      </c>
      <c r="J2187">
        <v>22.37</v>
      </c>
      <c r="K2187">
        <v>179.3</v>
      </c>
      <c r="L2187">
        <v>109</v>
      </c>
      <c r="M2187">
        <v>15.24</v>
      </c>
      <c r="N2187">
        <v>251.2</v>
      </c>
      <c r="O2187">
        <v>129</v>
      </c>
      <c r="P2187">
        <v>11.3</v>
      </c>
      <c r="Q2187">
        <v>15.5</v>
      </c>
      <c r="R2187">
        <v>3</v>
      </c>
      <c r="S2187">
        <v>4.1900000000000004</v>
      </c>
      <c r="T2187">
        <v>1</v>
      </c>
      <c r="U2187" t="s">
        <v>23</v>
      </c>
      <c r="V2187">
        <f>IF(tbl_Customers[[#This Row],[churn]] = "yes", 1, 0)</f>
        <v>1</v>
      </c>
      <c r="W2187" t="str">
        <f>IF(tbl_Customers[[#This Row],[number_customer_service_calls]] &lt;= 1, "0-1 Calls", IF(tbl_Customers[[#This Row],[number_customer_service_calls]] &lt;= 3, "2-3 Calls", IF(tbl_Customers[[#This Row],[number_customer_service_calls]] &lt;=5, "4-5 Calls", "6+ Calls")))</f>
        <v>0-1 Calls</v>
      </c>
      <c r="X2187" t="str">
        <f>IF(tbl_Customers[[#This Row],[account_length]] &lt;= 50, "0-50", IF(tbl_Customers[[#This Row],[account_length]] &lt;=100, "51-100", IF(tbl_Customers[[#This Row],[account_length]] &lt;= 150, "101-150", "151+")))</f>
        <v>101-150</v>
      </c>
      <c r="Y2187" t="str">
        <f>IF(tbl_Customers[[#This Row],[total_intl_charge]] &lt;= 3, "Low Charges", "High Charges")</f>
        <v>High Charges</v>
      </c>
      <c r="Z2187" t="str">
        <f>IF(tbl_Customers[[#This Row],[total_eve_calls]]&lt;=80,"Low Calls",
IF(tbl_Customers[[#This Row],[total_eve_calls]]&lt;=120,"Medium Calls","High Calls"))</f>
        <v>Medium Calls</v>
      </c>
      <c r="AA2187" t="str">
        <f>IF(tbl_Customers[[#This Row],[total_eve_charge]]&lt;=15,"Low Charges",
IF(tbl_Customers[[#This Row],[total_eve_charge]]&lt;=20,"Medium Charges","High Charges"))</f>
        <v>Medium Charges</v>
      </c>
      <c r="AB2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7" t="str">
        <f>IF(tbl_Customers[[#This Row],[number_vmail_messages]] = 0, "No Usage", IF(tbl_Customers[[#This Row],[number_vmail_messages]] &lt;= 20, "Low Usage", IF(tbl_Customers[[#This Row],[number_vmail_messages]] &lt;= 40, "Medium Usgae", "High Usage")))</f>
        <v>No Usage</v>
      </c>
      <c r="AD2187" t="str">
        <f>IF(tbl_Customers[[#This Row],[total_day_minutes]]&lt;=150,"Low Usage", IF(tbl_Customers[[#This Row],[total_day_minutes]]&lt;=200,"Medium Usage", IF(tbl_Customers[[#This Row],[total_day_minutes]]&lt;=250,"High Usage","Very High Usage")))</f>
        <v>Low Usage</v>
      </c>
      <c r="AE2187" t="str">
        <f>IF(tbl_Customers[[#This Row],[total_intl_calls]]&lt;=5,"Low Calls", IF(tbl_Customers[[#This Row],[total_intl_calls]]&lt;=10, "Medium Calls", "High Calls"))</f>
        <v>Low Calls</v>
      </c>
      <c r="AF21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87" s="36" t="str">
        <f>IF(tbl_Customers[[#This Row],[Churn_Risk_Score]]&gt;=10,"High Risk", IF(tbl_Customers[[#This Row],[Churn_Risk_Score]]&gt;=5,"Medium Risk","Low Risk"))</f>
        <v>Low Risk</v>
      </c>
    </row>
    <row r="2188" spans="1:33" x14ac:dyDescent="0.35">
      <c r="A2188">
        <v>2187</v>
      </c>
      <c r="B2188" t="s">
        <v>66</v>
      </c>
      <c r="C2188">
        <v>57</v>
      </c>
      <c r="D2188" t="s">
        <v>21</v>
      </c>
      <c r="E2188" t="s">
        <v>22</v>
      </c>
      <c r="F2188" t="s">
        <v>23</v>
      </c>
      <c r="G2188">
        <v>33</v>
      </c>
      <c r="H2188">
        <v>193.4</v>
      </c>
      <c r="I2188">
        <v>105</v>
      </c>
      <c r="J2188">
        <v>32.880000000000003</v>
      </c>
      <c r="K2188">
        <v>231.6</v>
      </c>
      <c r="L2188">
        <v>79</v>
      </c>
      <c r="M2188">
        <v>19.690000000000001</v>
      </c>
      <c r="N2188">
        <v>226.2</v>
      </c>
      <c r="O2188">
        <v>90</v>
      </c>
      <c r="P2188">
        <v>10.18</v>
      </c>
      <c r="Q2188">
        <v>11.1</v>
      </c>
      <c r="R2188">
        <v>11</v>
      </c>
      <c r="S2188">
        <v>3</v>
      </c>
      <c r="T2188">
        <v>2</v>
      </c>
      <c r="U2188" t="s">
        <v>22</v>
      </c>
      <c r="V2188">
        <f>IF(tbl_Customers[[#This Row],[churn]] = "yes", 1, 0)</f>
        <v>0</v>
      </c>
      <c r="W2188" t="str">
        <f>IF(tbl_Customers[[#This Row],[number_customer_service_calls]] &lt;= 1, "0-1 Calls", IF(tbl_Customers[[#This Row],[number_customer_service_calls]] &lt;= 3, "2-3 Calls", IF(tbl_Customers[[#This Row],[number_customer_service_calls]] &lt;=5, "4-5 Calls", "6+ Calls")))</f>
        <v>2-3 Calls</v>
      </c>
      <c r="X2188" t="str">
        <f>IF(tbl_Customers[[#This Row],[account_length]] &lt;= 50, "0-50", IF(tbl_Customers[[#This Row],[account_length]] &lt;=100, "51-100", IF(tbl_Customers[[#This Row],[account_length]] &lt;= 150, "101-150", "151+")))</f>
        <v>51-100</v>
      </c>
      <c r="Y2188" t="str">
        <f>IF(tbl_Customers[[#This Row],[total_intl_charge]] &lt;= 3, "Low Charges", "High Charges")</f>
        <v>Low Charges</v>
      </c>
      <c r="Z2188" t="str">
        <f>IF(tbl_Customers[[#This Row],[total_eve_calls]]&lt;=80,"Low Calls",
IF(tbl_Customers[[#This Row],[total_eve_calls]]&lt;=120,"Medium Calls","High Calls"))</f>
        <v>Low Calls</v>
      </c>
      <c r="AA2188" t="str">
        <f>IF(tbl_Customers[[#This Row],[total_eve_charge]]&lt;=15,"Low Charges",
IF(tbl_Customers[[#This Row],[total_eve_charge]]&lt;=20,"Medium Charges","High Charges"))</f>
        <v>Medium Charges</v>
      </c>
      <c r="AB2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8" t="str">
        <f>IF(tbl_Customers[[#This Row],[number_vmail_messages]] = 0, "No Usage", IF(tbl_Customers[[#This Row],[number_vmail_messages]] &lt;= 20, "Low Usage", IF(tbl_Customers[[#This Row],[number_vmail_messages]] &lt;= 40, "Medium Usgae", "High Usage")))</f>
        <v>Medium Usgae</v>
      </c>
      <c r="AD2188" t="str">
        <f>IF(tbl_Customers[[#This Row],[total_day_minutes]]&lt;=150,"Low Usage", IF(tbl_Customers[[#This Row],[total_day_minutes]]&lt;=200,"Medium Usage", IF(tbl_Customers[[#This Row],[total_day_minutes]]&lt;=250,"High Usage","Very High Usage")))</f>
        <v>Medium Usage</v>
      </c>
      <c r="AE2188" t="str">
        <f>IF(tbl_Customers[[#This Row],[total_intl_calls]]&lt;=5,"Low Calls", IF(tbl_Customers[[#This Row],[total_intl_calls]]&lt;=10, "Medium Calls", "High Calls"))</f>
        <v>High Calls</v>
      </c>
      <c r="AF21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88" s="36" t="str">
        <f>IF(tbl_Customers[[#This Row],[Churn_Risk_Score]]&gt;=10,"High Risk", IF(tbl_Customers[[#This Row],[Churn_Risk_Score]]&gt;=5,"Medium Risk","Low Risk"))</f>
        <v>Low Risk</v>
      </c>
    </row>
    <row r="2189" spans="1:33" x14ac:dyDescent="0.35">
      <c r="A2189">
        <v>2188</v>
      </c>
      <c r="B2189" t="s">
        <v>60</v>
      </c>
      <c r="C2189">
        <v>157</v>
      </c>
      <c r="D2189" t="s">
        <v>28</v>
      </c>
      <c r="E2189" t="s">
        <v>22</v>
      </c>
      <c r="F2189" t="s">
        <v>22</v>
      </c>
      <c r="G2189">
        <v>0</v>
      </c>
      <c r="H2189">
        <v>185.1</v>
      </c>
      <c r="I2189">
        <v>92</v>
      </c>
      <c r="J2189">
        <v>31.47</v>
      </c>
      <c r="K2189">
        <v>213</v>
      </c>
      <c r="L2189">
        <v>85</v>
      </c>
      <c r="M2189">
        <v>18.11</v>
      </c>
      <c r="N2189">
        <v>196.1</v>
      </c>
      <c r="O2189">
        <v>85</v>
      </c>
      <c r="P2189">
        <v>8.82</v>
      </c>
      <c r="Q2189">
        <v>8.5</v>
      </c>
      <c r="R2189">
        <v>5</v>
      </c>
      <c r="S2189">
        <v>2.2999999999999998</v>
      </c>
      <c r="T2189">
        <v>2</v>
      </c>
      <c r="U2189" t="s">
        <v>22</v>
      </c>
      <c r="V2189">
        <f>IF(tbl_Customers[[#This Row],[churn]] = "yes", 1, 0)</f>
        <v>0</v>
      </c>
      <c r="W2189" t="str">
        <f>IF(tbl_Customers[[#This Row],[number_customer_service_calls]] &lt;= 1, "0-1 Calls", IF(tbl_Customers[[#This Row],[number_customer_service_calls]] &lt;= 3, "2-3 Calls", IF(tbl_Customers[[#This Row],[number_customer_service_calls]] &lt;=5, "4-5 Calls", "6+ Calls")))</f>
        <v>2-3 Calls</v>
      </c>
      <c r="X2189" t="str">
        <f>IF(tbl_Customers[[#This Row],[account_length]] &lt;= 50, "0-50", IF(tbl_Customers[[#This Row],[account_length]] &lt;=100, "51-100", IF(tbl_Customers[[#This Row],[account_length]] &lt;= 150, "101-150", "151+")))</f>
        <v>151+</v>
      </c>
      <c r="Y2189" t="str">
        <f>IF(tbl_Customers[[#This Row],[total_intl_charge]] &lt;= 3, "Low Charges", "High Charges")</f>
        <v>Low Charges</v>
      </c>
      <c r="Z2189" t="str">
        <f>IF(tbl_Customers[[#This Row],[total_eve_calls]]&lt;=80,"Low Calls",
IF(tbl_Customers[[#This Row],[total_eve_calls]]&lt;=120,"Medium Calls","High Calls"))</f>
        <v>Medium Calls</v>
      </c>
      <c r="AA2189" t="str">
        <f>IF(tbl_Customers[[#This Row],[total_eve_charge]]&lt;=15,"Low Charges",
IF(tbl_Customers[[#This Row],[total_eve_charge]]&lt;=20,"Medium Charges","High Charges"))</f>
        <v>Medium Charges</v>
      </c>
      <c r="AB2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9" t="str">
        <f>IF(tbl_Customers[[#This Row],[number_vmail_messages]] = 0, "No Usage", IF(tbl_Customers[[#This Row],[number_vmail_messages]] &lt;= 20, "Low Usage", IF(tbl_Customers[[#This Row],[number_vmail_messages]] &lt;= 40, "Medium Usgae", "High Usage")))</f>
        <v>No Usage</v>
      </c>
      <c r="AD2189" t="str">
        <f>IF(tbl_Customers[[#This Row],[total_day_minutes]]&lt;=150,"Low Usage", IF(tbl_Customers[[#This Row],[total_day_minutes]]&lt;=200,"Medium Usage", IF(tbl_Customers[[#This Row],[total_day_minutes]]&lt;=250,"High Usage","Very High Usage")))</f>
        <v>Medium Usage</v>
      </c>
      <c r="AE2189" t="str">
        <f>IF(tbl_Customers[[#This Row],[total_intl_calls]]&lt;=5,"Low Calls", IF(tbl_Customers[[#This Row],[total_intl_calls]]&lt;=10, "Medium Calls", "High Calls"))</f>
        <v>Low Calls</v>
      </c>
      <c r="AF21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89" s="36" t="str">
        <f>IF(tbl_Customers[[#This Row],[Churn_Risk_Score]]&gt;=10,"High Risk", IF(tbl_Customers[[#This Row],[Churn_Risk_Score]]&gt;=5,"Medium Risk","Low Risk"))</f>
        <v>Low Risk</v>
      </c>
    </row>
    <row r="2190" spans="1:33" x14ac:dyDescent="0.35">
      <c r="A2190">
        <v>2189</v>
      </c>
      <c r="B2190" t="s">
        <v>48</v>
      </c>
      <c r="C2190">
        <v>194</v>
      </c>
      <c r="D2190" t="s">
        <v>28</v>
      </c>
      <c r="E2190" t="s">
        <v>22</v>
      </c>
      <c r="F2190" t="s">
        <v>22</v>
      </c>
      <c r="G2190">
        <v>0</v>
      </c>
      <c r="H2190">
        <v>193.3</v>
      </c>
      <c r="I2190">
        <v>106</v>
      </c>
      <c r="J2190">
        <v>32.86</v>
      </c>
      <c r="K2190">
        <v>169</v>
      </c>
      <c r="L2190">
        <v>150</v>
      </c>
      <c r="M2190">
        <v>14.37</v>
      </c>
      <c r="N2190">
        <v>225.2</v>
      </c>
      <c r="O2190">
        <v>122</v>
      </c>
      <c r="P2190">
        <v>10.130000000000001</v>
      </c>
      <c r="Q2190">
        <v>11.8</v>
      </c>
      <c r="R2190">
        <v>4</v>
      </c>
      <c r="S2190">
        <v>3.19</v>
      </c>
      <c r="T2190">
        <v>0</v>
      </c>
      <c r="U2190" t="s">
        <v>22</v>
      </c>
      <c r="V2190">
        <f>IF(tbl_Customers[[#This Row],[churn]] = "yes", 1, 0)</f>
        <v>0</v>
      </c>
      <c r="W2190" t="str">
        <f>IF(tbl_Customers[[#This Row],[number_customer_service_calls]] &lt;= 1, "0-1 Calls", IF(tbl_Customers[[#This Row],[number_customer_service_calls]] &lt;= 3, "2-3 Calls", IF(tbl_Customers[[#This Row],[number_customer_service_calls]] &lt;=5, "4-5 Calls", "6+ Calls")))</f>
        <v>0-1 Calls</v>
      </c>
      <c r="X2190" t="str">
        <f>IF(tbl_Customers[[#This Row],[account_length]] &lt;= 50, "0-50", IF(tbl_Customers[[#This Row],[account_length]] &lt;=100, "51-100", IF(tbl_Customers[[#This Row],[account_length]] &lt;= 150, "101-150", "151+")))</f>
        <v>151+</v>
      </c>
      <c r="Y2190" t="str">
        <f>IF(tbl_Customers[[#This Row],[total_intl_charge]] &lt;= 3, "Low Charges", "High Charges")</f>
        <v>High Charges</v>
      </c>
      <c r="Z2190" t="str">
        <f>IF(tbl_Customers[[#This Row],[total_eve_calls]]&lt;=80,"Low Calls",
IF(tbl_Customers[[#This Row],[total_eve_calls]]&lt;=120,"Medium Calls","High Calls"))</f>
        <v>High Calls</v>
      </c>
      <c r="AA2190" t="str">
        <f>IF(tbl_Customers[[#This Row],[total_eve_charge]]&lt;=15,"Low Charges",
IF(tbl_Customers[[#This Row],[total_eve_charge]]&lt;=20,"Medium Charges","High Charges"))</f>
        <v>Low Charges</v>
      </c>
      <c r="AB2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0" t="str">
        <f>IF(tbl_Customers[[#This Row],[number_vmail_messages]] = 0, "No Usage", IF(tbl_Customers[[#This Row],[number_vmail_messages]] &lt;= 20, "Low Usage", IF(tbl_Customers[[#This Row],[number_vmail_messages]] &lt;= 40, "Medium Usgae", "High Usage")))</f>
        <v>No Usage</v>
      </c>
      <c r="AD2190" t="str">
        <f>IF(tbl_Customers[[#This Row],[total_day_minutes]]&lt;=150,"Low Usage", IF(tbl_Customers[[#This Row],[total_day_minutes]]&lt;=200,"Medium Usage", IF(tbl_Customers[[#This Row],[total_day_minutes]]&lt;=250,"High Usage","Very High Usage")))</f>
        <v>Medium Usage</v>
      </c>
      <c r="AE2190" t="str">
        <f>IF(tbl_Customers[[#This Row],[total_intl_calls]]&lt;=5,"Low Calls", IF(tbl_Customers[[#This Row],[total_intl_calls]]&lt;=10, "Medium Calls", "High Calls"))</f>
        <v>Low Calls</v>
      </c>
      <c r="AF21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0" s="36" t="str">
        <f>IF(tbl_Customers[[#This Row],[Churn_Risk_Score]]&gt;=10,"High Risk", IF(tbl_Customers[[#This Row],[Churn_Risk_Score]]&gt;=5,"Medium Risk","Low Risk"))</f>
        <v>Low Risk</v>
      </c>
    </row>
    <row r="2191" spans="1:33" x14ac:dyDescent="0.35">
      <c r="A2191">
        <v>2190</v>
      </c>
      <c r="B2191" t="s">
        <v>63</v>
      </c>
      <c r="C2191">
        <v>66</v>
      </c>
      <c r="D2191" t="s">
        <v>21</v>
      </c>
      <c r="E2191" t="s">
        <v>22</v>
      </c>
      <c r="F2191" t="s">
        <v>22</v>
      </c>
      <c r="G2191">
        <v>0</v>
      </c>
      <c r="H2191">
        <v>146.4</v>
      </c>
      <c r="I2191">
        <v>107</v>
      </c>
      <c r="J2191">
        <v>24.89</v>
      </c>
      <c r="K2191">
        <v>196.5</v>
      </c>
      <c r="L2191">
        <v>99</v>
      </c>
      <c r="M2191">
        <v>16.7</v>
      </c>
      <c r="N2191">
        <v>230.1</v>
      </c>
      <c r="O2191">
        <v>106</v>
      </c>
      <c r="P2191">
        <v>10.35</v>
      </c>
      <c r="Q2191">
        <v>7.8</v>
      </c>
      <c r="R2191">
        <v>2</v>
      </c>
      <c r="S2191">
        <v>2.11</v>
      </c>
      <c r="T2191">
        <v>1</v>
      </c>
      <c r="U2191" t="s">
        <v>22</v>
      </c>
      <c r="V2191">
        <f>IF(tbl_Customers[[#This Row],[churn]] = "yes", 1, 0)</f>
        <v>0</v>
      </c>
      <c r="W2191" t="str">
        <f>IF(tbl_Customers[[#This Row],[number_customer_service_calls]] &lt;= 1, "0-1 Calls", IF(tbl_Customers[[#This Row],[number_customer_service_calls]] &lt;= 3, "2-3 Calls", IF(tbl_Customers[[#This Row],[number_customer_service_calls]] &lt;=5, "4-5 Calls", "6+ Calls")))</f>
        <v>0-1 Calls</v>
      </c>
      <c r="X2191" t="str">
        <f>IF(tbl_Customers[[#This Row],[account_length]] &lt;= 50, "0-50", IF(tbl_Customers[[#This Row],[account_length]] &lt;=100, "51-100", IF(tbl_Customers[[#This Row],[account_length]] &lt;= 150, "101-150", "151+")))</f>
        <v>51-100</v>
      </c>
      <c r="Y2191" t="str">
        <f>IF(tbl_Customers[[#This Row],[total_intl_charge]] &lt;= 3, "Low Charges", "High Charges")</f>
        <v>Low Charges</v>
      </c>
      <c r="Z2191" t="str">
        <f>IF(tbl_Customers[[#This Row],[total_eve_calls]]&lt;=80,"Low Calls",
IF(tbl_Customers[[#This Row],[total_eve_calls]]&lt;=120,"Medium Calls","High Calls"))</f>
        <v>Medium Calls</v>
      </c>
      <c r="AA2191" t="str">
        <f>IF(tbl_Customers[[#This Row],[total_eve_charge]]&lt;=15,"Low Charges",
IF(tbl_Customers[[#This Row],[total_eve_charge]]&lt;=20,"Medium Charges","High Charges"))</f>
        <v>Medium Charges</v>
      </c>
      <c r="AB2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1" t="str">
        <f>IF(tbl_Customers[[#This Row],[number_vmail_messages]] = 0, "No Usage", IF(tbl_Customers[[#This Row],[number_vmail_messages]] &lt;= 20, "Low Usage", IF(tbl_Customers[[#This Row],[number_vmail_messages]] &lt;= 40, "Medium Usgae", "High Usage")))</f>
        <v>No Usage</v>
      </c>
      <c r="AD2191" t="str">
        <f>IF(tbl_Customers[[#This Row],[total_day_minutes]]&lt;=150,"Low Usage", IF(tbl_Customers[[#This Row],[total_day_minutes]]&lt;=200,"Medium Usage", IF(tbl_Customers[[#This Row],[total_day_minutes]]&lt;=250,"High Usage","Very High Usage")))</f>
        <v>Low Usage</v>
      </c>
      <c r="AE2191" t="str">
        <f>IF(tbl_Customers[[#This Row],[total_intl_calls]]&lt;=5,"Low Calls", IF(tbl_Customers[[#This Row],[total_intl_calls]]&lt;=10, "Medium Calls", "High Calls"))</f>
        <v>Low Calls</v>
      </c>
      <c r="AF21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1" s="36" t="str">
        <f>IF(tbl_Customers[[#This Row],[Churn_Risk_Score]]&gt;=10,"High Risk", IF(tbl_Customers[[#This Row],[Churn_Risk_Score]]&gt;=5,"Medium Risk","Low Risk"))</f>
        <v>Low Risk</v>
      </c>
    </row>
    <row r="2192" spans="1:33" x14ac:dyDescent="0.35">
      <c r="A2192">
        <v>2191</v>
      </c>
      <c r="B2192" t="s">
        <v>48</v>
      </c>
      <c r="C2192">
        <v>155</v>
      </c>
      <c r="D2192" t="s">
        <v>28</v>
      </c>
      <c r="E2192" t="s">
        <v>22</v>
      </c>
      <c r="F2192" t="s">
        <v>22</v>
      </c>
      <c r="G2192">
        <v>0</v>
      </c>
      <c r="H2192">
        <v>71.2</v>
      </c>
      <c r="I2192">
        <v>90</v>
      </c>
      <c r="J2192">
        <v>12.1</v>
      </c>
      <c r="K2192">
        <v>304.39999999999998</v>
      </c>
      <c r="L2192">
        <v>119</v>
      </c>
      <c r="M2192">
        <v>25.87</v>
      </c>
      <c r="N2192">
        <v>183.3</v>
      </c>
      <c r="O2192">
        <v>103</v>
      </c>
      <c r="P2192">
        <v>8.25</v>
      </c>
      <c r="Q2192">
        <v>8.6</v>
      </c>
      <c r="R2192">
        <v>4</v>
      </c>
      <c r="S2192">
        <v>2.3199999999999998</v>
      </c>
      <c r="T2192">
        <v>0</v>
      </c>
      <c r="U2192" t="s">
        <v>22</v>
      </c>
      <c r="V2192">
        <f>IF(tbl_Customers[[#This Row],[churn]] = "yes", 1, 0)</f>
        <v>0</v>
      </c>
      <c r="W2192" t="str">
        <f>IF(tbl_Customers[[#This Row],[number_customer_service_calls]] &lt;= 1, "0-1 Calls", IF(tbl_Customers[[#This Row],[number_customer_service_calls]] &lt;= 3, "2-3 Calls", IF(tbl_Customers[[#This Row],[number_customer_service_calls]] &lt;=5, "4-5 Calls", "6+ Calls")))</f>
        <v>0-1 Calls</v>
      </c>
      <c r="X2192" t="str">
        <f>IF(tbl_Customers[[#This Row],[account_length]] &lt;= 50, "0-50", IF(tbl_Customers[[#This Row],[account_length]] &lt;=100, "51-100", IF(tbl_Customers[[#This Row],[account_length]] &lt;= 150, "101-150", "151+")))</f>
        <v>151+</v>
      </c>
      <c r="Y2192" t="str">
        <f>IF(tbl_Customers[[#This Row],[total_intl_charge]] &lt;= 3, "Low Charges", "High Charges")</f>
        <v>Low Charges</v>
      </c>
      <c r="Z2192" t="str">
        <f>IF(tbl_Customers[[#This Row],[total_eve_calls]]&lt;=80,"Low Calls",
IF(tbl_Customers[[#This Row],[total_eve_calls]]&lt;=120,"Medium Calls","High Calls"))</f>
        <v>Medium Calls</v>
      </c>
      <c r="AA2192" t="str">
        <f>IF(tbl_Customers[[#This Row],[total_eve_charge]]&lt;=15,"Low Charges",
IF(tbl_Customers[[#This Row],[total_eve_charge]]&lt;=20,"Medium Charges","High Charges"))</f>
        <v>High Charges</v>
      </c>
      <c r="AB2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2" t="str">
        <f>IF(tbl_Customers[[#This Row],[number_vmail_messages]] = 0, "No Usage", IF(tbl_Customers[[#This Row],[number_vmail_messages]] &lt;= 20, "Low Usage", IF(tbl_Customers[[#This Row],[number_vmail_messages]] &lt;= 40, "Medium Usgae", "High Usage")))</f>
        <v>No Usage</v>
      </c>
      <c r="AD2192" t="str">
        <f>IF(tbl_Customers[[#This Row],[total_day_minutes]]&lt;=150,"Low Usage", IF(tbl_Customers[[#This Row],[total_day_minutes]]&lt;=200,"Medium Usage", IF(tbl_Customers[[#This Row],[total_day_minutes]]&lt;=250,"High Usage","Very High Usage")))</f>
        <v>Low Usage</v>
      </c>
      <c r="AE2192" t="str">
        <f>IF(tbl_Customers[[#This Row],[total_intl_calls]]&lt;=5,"Low Calls", IF(tbl_Customers[[#This Row],[total_intl_calls]]&lt;=10, "Medium Calls", "High Calls"))</f>
        <v>Low Calls</v>
      </c>
      <c r="AF21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2" s="36" t="str">
        <f>IF(tbl_Customers[[#This Row],[Churn_Risk_Score]]&gt;=10,"High Risk", IF(tbl_Customers[[#This Row],[Churn_Risk_Score]]&gt;=5,"Medium Risk","Low Risk"))</f>
        <v>Low Risk</v>
      </c>
    </row>
    <row r="2193" spans="1:33" x14ac:dyDescent="0.35">
      <c r="A2193">
        <v>2192</v>
      </c>
      <c r="B2193" t="s">
        <v>26</v>
      </c>
      <c r="C2193">
        <v>116</v>
      </c>
      <c r="D2193" t="s">
        <v>28</v>
      </c>
      <c r="E2193" t="s">
        <v>22</v>
      </c>
      <c r="F2193" t="s">
        <v>22</v>
      </c>
      <c r="G2193">
        <v>0</v>
      </c>
      <c r="H2193">
        <v>205</v>
      </c>
      <c r="I2193">
        <v>90</v>
      </c>
      <c r="J2193">
        <v>34.85</v>
      </c>
      <c r="K2193">
        <v>140.9</v>
      </c>
      <c r="L2193">
        <v>114</v>
      </c>
      <c r="M2193">
        <v>11.98</v>
      </c>
      <c r="N2193">
        <v>272.60000000000002</v>
      </c>
      <c r="O2193">
        <v>96</v>
      </c>
      <c r="P2193">
        <v>12.27</v>
      </c>
      <c r="Q2193">
        <v>7.5</v>
      </c>
      <c r="R2193">
        <v>4</v>
      </c>
      <c r="S2193">
        <v>2.0299999999999998</v>
      </c>
      <c r="T2193">
        <v>2</v>
      </c>
      <c r="U2193" t="s">
        <v>22</v>
      </c>
      <c r="V2193">
        <f>IF(tbl_Customers[[#This Row],[churn]] = "yes", 1, 0)</f>
        <v>0</v>
      </c>
      <c r="W2193" t="str">
        <f>IF(tbl_Customers[[#This Row],[number_customer_service_calls]] &lt;= 1, "0-1 Calls", IF(tbl_Customers[[#This Row],[number_customer_service_calls]] &lt;= 3, "2-3 Calls", IF(tbl_Customers[[#This Row],[number_customer_service_calls]] &lt;=5, "4-5 Calls", "6+ Calls")))</f>
        <v>2-3 Calls</v>
      </c>
      <c r="X2193" t="str">
        <f>IF(tbl_Customers[[#This Row],[account_length]] &lt;= 50, "0-50", IF(tbl_Customers[[#This Row],[account_length]] &lt;=100, "51-100", IF(tbl_Customers[[#This Row],[account_length]] &lt;= 150, "101-150", "151+")))</f>
        <v>101-150</v>
      </c>
      <c r="Y2193" t="str">
        <f>IF(tbl_Customers[[#This Row],[total_intl_charge]] &lt;= 3, "Low Charges", "High Charges")</f>
        <v>Low Charges</v>
      </c>
      <c r="Z2193" t="str">
        <f>IF(tbl_Customers[[#This Row],[total_eve_calls]]&lt;=80,"Low Calls",
IF(tbl_Customers[[#This Row],[total_eve_calls]]&lt;=120,"Medium Calls","High Calls"))</f>
        <v>Medium Calls</v>
      </c>
      <c r="AA2193" t="str">
        <f>IF(tbl_Customers[[#This Row],[total_eve_charge]]&lt;=15,"Low Charges",
IF(tbl_Customers[[#This Row],[total_eve_charge]]&lt;=20,"Medium Charges","High Charges"))</f>
        <v>Low Charges</v>
      </c>
      <c r="AB2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3" t="str">
        <f>IF(tbl_Customers[[#This Row],[number_vmail_messages]] = 0, "No Usage", IF(tbl_Customers[[#This Row],[number_vmail_messages]] &lt;= 20, "Low Usage", IF(tbl_Customers[[#This Row],[number_vmail_messages]] &lt;= 40, "Medium Usgae", "High Usage")))</f>
        <v>No Usage</v>
      </c>
      <c r="AD2193" t="str">
        <f>IF(tbl_Customers[[#This Row],[total_day_minutes]]&lt;=150,"Low Usage", IF(tbl_Customers[[#This Row],[total_day_minutes]]&lt;=200,"Medium Usage", IF(tbl_Customers[[#This Row],[total_day_minutes]]&lt;=250,"High Usage","Very High Usage")))</f>
        <v>High Usage</v>
      </c>
      <c r="AE2193" t="str">
        <f>IF(tbl_Customers[[#This Row],[total_intl_calls]]&lt;=5,"Low Calls", IF(tbl_Customers[[#This Row],[total_intl_calls]]&lt;=10, "Medium Calls", "High Calls"))</f>
        <v>Low Calls</v>
      </c>
      <c r="AF21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3" s="36" t="str">
        <f>IF(tbl_Customers[[#This Row],[Churn_Risk_Score]]&gt;=10,"High Risk", IF(tbl_Customers[[#This Row],[Churn_Risk_Score]]&gt;=5,"Medium Risk","Low Risk"))</f>
        <v>Low Risk</v>
      </c>
    </row>
    <row r="2194" spans="1:33" x14ac:dyDescent="0.35">
      <c r="A2194">
        <v>2193</v>
      </c>
      <c r="B2194" t="s">
        <v>48</v>
      </c>
      <c r="C2194">
        <v>64</v>
      </c>
      <c r="D2194" t="s">
        <v>28</v>
      </c>
      <c r="E2194" t="s">
        <v>22</v>
      </c>
      <c r="F2194" t="s">
        <v>22</v>
      </c>
      <c r="G2194">
        <v>0</v>
      </c>
      <c r="H2194">
        <v>216.9</v>
      </c>
      <c r="I2194">
        <v>78</v>
      </c>
      <c r="J2194">
        <v>36.869999999999997</v>
      </c>
      <c r="K2194">
        <v>211</v>
      </c>
      <c r="L2194">
        <v>115</v>
      </c>
      <c r="M2194">
        <v>17.940000000000001</v>
      </c>
      <c r="N2194">
        <v>179.8</v>
      </c>
      <c r="O2194">
        <v>116</v>
      </c>
      <c r="P2194">
        <v>8.09</v>
      </c>
      <c r="Q2194">
        <v>11.4</v>
      </c>
      <c r="R2194">
        <v>5</v>
      </c>
      <c r="S2194">
        <v>3.08</v>
      </c>
      <c r="T2194">
        <v>3</v>
      </c>
      <c r="U2194" t="s">
        <v>22</v>
      </c>
      <c r="V2194">
        <f>IF(tbl_Customers[[#This Row],[churn]] = "yes", 1, 0)</f>
        <v>0</v>
      </c>
      <c r="W2194" t="str">
        <f>IF(tbl_Customers[[#This Row],[number_customer_service_calls]] &lt;= 1, "0-1 Calls", IF(tbl_Customers[[#This Row],[number_customer_service_calls]] &lt;= 3, "2-3 Calls", IF(tbl_Customers[[#This Row],[number_customer_service_calls]] &lt;=5, "4-5 Calls", "6+ Calls")))</f>
        <v>2-3 Calls</v>
      </c>
      <c r="X2194" t="str">
        <f>IF(tbl_Customers[[#This Row],[account_length]] &lt;= 50, "0-50", IF(tbl_Customers[[#This Row],[account_length]] &lt;=100, "51-100", IF(tbl_Customers[[#This Row],[account_length]] &lt;= 150, "101-150", "151+")))</f>
        <v>51-100</v>
      </c>
      <c r="Y2194" t="str">
        <f>IF(tbl_Customers[[#This Row],[total_intl_charge]] &lt;= 3, "Low Charges", "High Charges")</f>
        <v>High Charges</v>
      </c>
      <c r="Z2194" t="str">
        <f>IF(tbl_Customers[[#This Row],[total_eve_calls]]&lt;=80,"Low Calls",
IF(tbl_Customers[[#This Row],[total_eve_calls]]&lt;=120,"Medium Calls","High Calls"))</f>
        <v>Medium Calls</v>
      </c>
      <c r="AA2194" t="str">
        <f>IF(tbl_Customers[[#This Row],[total_eve_charge]]&lt;=15,"Low Charges",
IF(tbl_Customers[[#This Row],[total_eve_charge]]&lt;=20,"Medium Charges","High Charges"))</f>
        <v>Medium Charges</v>
      </c>
      <c r="AB2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94" t="str">
        <f>IF(tbl_Customers[[#This Row],[number_vmail_messages]] = 0, "No Usage", IF(tbl_Customers[[#This Row],[number_vmail_messages]] &lt;= 20, "Low Usage", IF(tbl_Customers[[#This Row],[number_vmail_messages]] &lt;= 40, "Medium Usgae", "High Usage")))</f>
        <v>No Usage</v>
      </c>
      <c r="AD2194" t="str">
        <f>IF(tbl_Customers[[#This Row],[total_day_minutes]]&lt;=150,"Low Usage", IF(tbl_Customers[[#This Row],[total_day_minutes]]&lt;=200,"Medium Usage", IF(tbl_Customers[[#This Row],[total_day_minutes]]&lt;=250,"High Usage","Very High Usage")))</f>
        <v>High Usage</v>
      </c>
      <c r="AE2194" t="str">
        <f>IF(tbl_Customers[[#This Row],[total_intl_calls]]&lt;=5,"Low Calls", IF(tbl_Customers[[#This Row],[total_intl_calls]]&lt;=10, "Medium Calls", "High Calls"))</f>
        <v>Low Calls</v>
      </c>
      <c r="AF21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4" s="36" t="str">
        <f>IF(tbl_Customers[[#This Row],[Churn_Risk_Score]]&gt;=10,"High Risk", IF(tbl_Customers[[#This Row],[Churn_Risk_Score]]&gt;=5,"Medium Risk","Low Risk"))</f>
        <v>Low Risk</v>
      </c>
    </row>
    <row r="2195" spans="1:33" x14ac:dyDescent="0.35">
      <c r="A2195">
        <v>2194</v>
      </c>
      <c r="B2195" t="s">
        <v>24</v>
      </c>
      <c r="C2195">
        <v>96</v>
      </c>
      <c r="D2195" t="s">
        <v>28</v>
      </c>
      <c r="E2195" t="s">
        <v>22</v>
      </c>
      <c r="F2195" t="s">
        <v>22</v>
      </c>
      <c r="G2195">
        <v>0</v>
      </c>
      <c r="H2195">
        <v>150</v>
      </c>
      <c r="I2195">
        <v>122</v>
      </c>
      <c r="J2195">
        <v>25.5</v>
      </c>
      <c r="K2195">
        <v>218.5</v>
      </c>
      <c r="L2195">
        <v>116</v>
      </c>
      <c r="M2195">
        <v>18.57</v>
      </c>
      <c r="N2195">
        <v>212.4</v>
      </c>
      <c r="O2195">
        <v>89</v>
      </c>
      <c r="P2195">
        <v>9.56</v>
      </c>
      <c r="Q2195">
        <v>9.8000000000000007</v>
      </c>
      <c r="R2195">
        <v>1</v>
      </c>
      <c r="S2195">
        <v>2.65</v>
      </c>
      <c r="T2195">
        <v>3</v>
      </c>
      <c r="U2195" t="s">
        <v>22</v>
      </c>
      <c r="V2195">
        <f>IF(tbl_Customers[[#This Row],[churn]] = "yes", 1, 0)</f>
        <v>0</v>
      </c>
      <c r="W2195" t="str">
        <f>IF(tbl_Customers[[#This Row],[number_customer_service_calls]] &lt;= 1, "0-1 Calls", IF(tbl_Customers[[#This Row],[number_customer_service_calls]] &lt;= 3, "2-3 Calls", IF(tbl_Customers[[#This Row],[number_customer_service_calls]] &lt;=5, "4-5 Calls", "6+ Calls")))</f>
        <v>2-3 Calls</v>
      </c>
      <c r="X2195" t="str">
        <f>IF(tbl_Customers[[#This Row],[account_length]] &lt;= 50, "0-50", IF(tbl_Customers[[#This Row],[account_length]] &lt;=100, "51-100", IF(tbl_Customers[[#This Row],[account_length]] &lt;= 150, "101-150", "151+")))</f>
        <v>51-100</v>
      </c>
      <c r="Y2195" t="str">
        <f>IF(tbl_Customers[[#This Row],[total_intl_charge]] &lt;= 3, "Low Charges", "High Charges")</f>
        <v>Low Charges</v>
      </c>
      <c r="Z2195" t="str">
        <f>IF(tbl_Customers[[#This Row],[total_eve_calls]]&lt;=80,"Low Calls",
IF(tbl_Customers[[#This Row],[total_eve_calls]]&lt;=120,"Medium Calls","High Calls"))</f>
        <v>Medium Calls</v>
      </c>
      <c r="AA2195" t="str">
        <f>IF(tbl_Customers[[#This Row],[total_eve_charge]]&lt;=15,"Low Charges",
IF(tbl_Customers[[#This Row],[total_eve_charge]]&lt;=20,"Medium Charges","High Charges"))</f>
        <v>Medium Charges</v>
      </c>
      <c r="AB2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5" t="str">
        <f>IF(tbl_Customers[[#This Row],[number_vmail_messages]] = 0, "No Usage", IF(tbl_Customers[[#This Row],[number_vmail_messages]] &lt;= 20, "Low Usage", IF(tbl_Customers[[#This Row],[number_vmail_messages]] &lt;= 40, "Medium Usgae", "High Usage")))</f>
        <v>No Usage</v>
      </c>
      <c r="AD2195" t="str">
        <f>IF(tbl_Customers[[#This Row],[total_day_minutes]]&lt;=150,"Low Usage", IF(tbl_Customers[[#This Row],[total_day_minutes]]&lt;=200,"Medium Usage", IF(tbl_Customers[[#This Row],[total_day_minutes]]&lt;=250,"High Usage","Very High Usage")))</f>
        <v>Low Usage</v>
      </c>
      <c r="AE2195" t="str">
        <f>IF(tbl_Customers[[#This Row],[total_intl_calls]]&lt;=5,"Low Calls", IF(tbl_Customers[[#This Row],[total_intl_calls]]&lt;=10, "Medium Calls", "High Calls"))</f>
        <v>Low Calls</v>
      </c>
      <c r="AF21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5" s="36" t="str">
        <f>IF(tbl_Customers[[#This Row],[Churn_Risk_Score]]&gt;=10,"High Risk", IF(tbl_Customers[[#This Row],[Churn_Risk_Score]]&gt;=5,"Medium Risk","Low Risk"))</f>
        <v>Low Risk</v>
      </c>
    </row>
    <row r="2196" spans="1:33" x14ac:dyDescent="0.35">
      <c r="A2196">
        <v>2195</v>
      </c>
      <c r="B2196" t="s">
        <v>60</v>
      </c>
      <c r="C2196">
        <v>53</v>
      </c>
      <c r="D2196" t="s">
        <v>21</v>
      </c>
      <c r="E2196" t="s">
        <v>22</v>
      </c>
      <c r="F2196" t="s">
        <v>22</v>
      </c>
      <c r="G2196">
        <v>0</v>
      </c>
      <c r="H2196">
        <v>164.1</v>
      </c>
      <c r="I2196">
        <v>106</v>
      </c>
      <c r="J2196">
        <v>27.9</v>
      </c>
      <c r="K2196">
        <v>206</v>
      </c>
      <c r="L2196">
        <v>56</v>
      </c>
      <c r="M2196">
        <v>17.510000000000002</v>
      </c>
      <c r="N2196">
        <v>194.7</v>
      </c>
      <c r="O2196">
        <v>124</v>
      </c>
      <c r="P2196">
        <v>8.76</v>
      </c>
      <c r="Q2196">
        <v>11.4</v>
      </c>
      <c r="R2196">
        <v>2</v>
      </c>
      <c r="S2196">
        <v>3.08</v>
      </c>
      <c r="T2196">
        <v>1</v>
      </c>
      <c r="U2196" t="s">
        <v>22</v>
      </c>
      <c r="V2196">
        <f>IF(tbl_Customers[[#This Row],[churn]] = "yes", 1, 0)</f>
        <v>0</v>
      </c>
      <c r="W2196" t="str">
        <f>IF(tbl_Customers[[#This Row],[number_customer_service_calls]] &lt;= 1, "0-1 Calls", IF(tbl_Customers[[#This Row],[number_customer_service_calls]] &lt;= 3, "2-3 Calls", IF(tbl_Customers[[#This Row],[number_customer_service_calls]] &lt;=5, "4-5 Calls", "6+ Calls")))</f>
        <v>0-1 Calls</v>
      </c>
      <c r="X2196" t="str">
        <f>IF(tbl_Customers[[#This Row],[account_length]] &lt;= 50, "0-50", IF(tbl_Customers[[#This Row],[account_length]] &lt;=100, "51-100", IF(tbl_Customers[[#This Row],[account_length]] &lt;= 150, "101-150", "151+")))</f>
        <v>51-100</v>
      </c>
      <c r="Y2196" t="str">
        <f>IF(tbl_Customers[[#This Row],[total_intl_charge]] &lt;= 3, "Low Charges", "High Charges")</f>
        <v>High Charges</v>
      </c>
      <c r="Z2196" t="str">
        <f>IF(tbl_Customers[[#This Row],[total_eve_calls]]&lt;=80,"Low Calls",
IF(tbl_Customers[[#This Row],[total_eve_calls]]&lt;=120,"Medium Calls","High Calls"))</f>
        <v>Low Calls</v>
      </c>
      <c r="AA2196" t="str">
        <f>IF(tbl_Customers[[#This Row],[total_eve_charge]]&lt;=15,"Low Charges",
IF(tbl_Customers[[#This Row],[total_eve_charge]]&lt;=20,"Medium Charges","High Charges"))</f>
        <v>Medium Charges</v>
      </c>
      <c r="AB2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6" t="str">
        <f>IF(tbl_Customers[[#This Row],[number_vmail_messages]] = 0, "No Usage", IF(tbl_Customers[[#This Row],[number_vmail_messages]] &lt;= 20, "Low Usage", IF(tbl_Customers[[#This Row],[number_vmail_messages]] &lt;= 40, "Medium Usgae", "High Usage")))</f>
        <v>No Usage</v>
      </c>
      <c r="AD2196" t="str">
        <f>IF(tbl_Customers[[#This Row],[total_day_minutes]]&lt;=150,"Low Usage", IF(tbl_Customers[[#This Row],[total_day_minutes]]&lt;=200,"Medium Usage", IF(tbl_Customers[[#This Row],[total_day_minutes]]&lt;=250,"High Usage","Very High Usage")))</f>
        <v>Medium Usage</v>
      </c>
      <c r="AE2196" t="str">
        <f>IF(tbl_Customers[[#This Row],[total_intl_calls]]&lt;=5,"Low Calls", IF(tbl_Customers[[#This Row],[total_intl_calls]]&lt;=10, "Medium Calls", "High Calls"))</f>
        <v>Low Calls</v>
      </c>
      <c r="AF21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6" s="36" t="str">
        <f>IF(tbl_Customers[[#This Row],[Churn_Risk_Score]]&gt;=10,"High Risk", IF(tbl_Customers[[#This Row],[Churn_Risk_Score]]&gt;=5,"Medium Risk","Low Risk"))</f>
        <v>Low Risk</v>
      </c>
    </row>
    <row r="2197" spans="1:33" x14ac:dyDescent="0.35">
      <c r="A2197">
        <v>2196</v>
      </c>
      <c r="B2197" t="s">
        <v>66</v>
      </c>
      <c r="C2197">
        <v>105</v>
      </c>
      <c r="D2197" t="s">
        <v>28</v>
      </c>
      <c r="E2197" t="s">
        <v>22</v>
      </c>
      <c r="F2197" t="s">
        <v>22</v>
      </c>
      <c r="G2197">
        <v>0</v>
      </c>
      <c r="H2197">
        <v>212</v>
      </c>
      <c r="I2197">
        <v>113</v>
      </c>
      <c r="J2197">
        <v>36.04</v>
      </c>
      <c r="K2197">
        <v>226.6</v>
      </c>
      <c r="L2197">
        <v>128</v>
      </c>
      <c r="M2197">
        <v>19.260000000000002</v>
      </c>
      <c r="N2197">
        <v>193.6</v>
      </c>
      <c r="O2197">
        <v>114</v>
      </c>
      <c r="P2197">
        <v>8.7100000000000009</v>
      </c>
      <c r="Q2197">
        <v>8.9</v>
      </c>
      <c r="R2197">
        <v>7</v>
      </c>
      <c r="S2197">
        <v>2.4</v>
      </c>
      <c r="T2197">
        <v>3</v>
      </c>
      <c r="U2197" t="s">
        <v>22</v>
      </c>
      <c r="V2197">
        <f>IF(tbl_Customers[[#This Row],[churn]] = "yes", 1, 0)</f>
        <v>0</v>
      </c>
      <c r="W2197" t="str">
        <f>IF(tbl_Customers[[#This Row],[number_customer_service_calls]] &lt;= 1, "0-1 Calls", IF(tbl_Customers[[#This Row],[number_customer_service_calls]] &lt;= 3, "2-3 Calls", IF(tbl_Customers[[#This Row],[number_customer_service_calls]] &lt;=5, "4-5 Calls", "6+ Calls")))</f>
        <v>2-3 Calls</v>
      </c>
      <c r="X2197" t="str">
        <f>IF(tbl_Customers[[#This Row],[account_length]] &lt;= 50, "0-50", IF(tbl_Customers[[#This Row],[account_length]] &lt;=100, "51-100", IF(tbl_Customers[[#This Row],[account_length]] &lt;= 150, "101-150", "151+")))</f>
        <v>101-150</v>
      </c>
      <c r="Y2197" t="str">
        <f>IF(tbl_Customers[[#This Row],[total_intl_charge]] &lt;= 3, "Low Charges", "High Charges")</f>
        <v>Low Charges</v>
      </c>
      <c r="Z2197" t="str">
        <f>IF(tbl_Customers[[#This Row],[total_eve_calls]]&lt;=80,"Low Calls",
IF(tbl_Customers[[#This Row],[total_eve_calls]]&lt;=120,"Medium Calls","High Calls"))</f>
        <v>High Calls</v>
      </c>
      <c r="AA2197" t="str">
        <f>IF(tbl_Customers[[#This Row],[total_eve_charge]]&lt;=15,"Low Charges",
IF(tbl_Customers[[#This Row],[total_eve_charge]]&lt;=20,"Medium Charges","High Charges"))</f>
        <v>Medium Charges</v>
      </c>
      <c r="AB2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97" t="str">
        <f>IF(tbl_Customers[[#This Row],[number_vmail_messages]] = 0, "No Usage", IF(tbl_Customers[[#This Row],[number_vmail_messages]] &lt;= 20, "Low Usage", IF(tbl_Customers[[#This Row],[number_vmail_messages]] &lt;= 40, "Medium Usgae", "High Usage")))</f>
        <v>No Usage</v>
      </c>
      <c r="AD2197" t="str">
        <f>IF(tbl_Customers[[#This Row],[total_day_minutes]]&lt;=150,"Low Usage", IF(tbl_Customers[[#This Row],[total_day_minutes]]&lt;=200,"Medium Usage", IF(tbl_Customers[[#This Row],[total_day_minutes]]&lt;=250,"High Usage","Very High Usage")))</f>
        <v>High Usage</v>
      </c>
      <c r="AE2197" t="str">
        <f>IF(tbl_Customers[[#This Row],[total_intl_calls]]&lt;=5,"Low Calls", IF(tbl_Customers[[#This Row],[total_intl_calls]]&lt;=10, "Medium Calls", "High Calls"))</f>
        <v>Medium Calls</v>
      </c>
      <c r="AF21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7" s="36" t="str">
        <f>IF(tbl_Customers[[#This Row],[Churn_Risk_Score]]&gt;=10,"High Risk", IF(tbl_Customers[[#This Row],[Churn_Risk_Score]]&gt;=5,"Medium Risk","Low Risk"))</f>
        <v>Low Risk</v>
      </c>
    </row>
    <row r="2198" spans="1:33" x14ac:dyDescent="0.35">
      <c r="A2198">
        <v>2197</v>
      </c>
      <c r="B2198" t="s">
        <v>53</v>
      </c>
      <c r="C2198">
        <v>53</v>
      </c>
      <c r="D2198" t="s">
        <v>28</v>
      </c>
      <c r="E2198" t="s">
        <v>22</v>
      </c>
      <c r="F2198" t="s">
        <v>23</v>
      </c>
      <c r="G2198">
        <v>37</v>
      </c>
      <c r="H2198">
        <v>167.3</v>
      </c>
      <c r="I2198">
        <v>99</v>
      </c>
      <c r="J2198">
        <v>28.44</v>
      </c>
      <c r="K2198">
        <v>194.7</v>
      </c>
      <c r="L2198">
        <v>99</v>
      </c>
      <c r="M2198">
        <v>16.55</v>
      </c>
      <c r="N2198">
        <v>236.7</v>
      </c>
      <c r="O2198">
        <v>112</v>
      </c>
      <c r="P2198">
        <v>10.65</v>
      </c>
      <c r="Q2198">
        <v>12</v>
      </c>
      <c r="R2198">
        <v>9</v>
      </c>
      <c r="S2198">
        <v>3.24</v>
      </c>
      <c r="T2198">
        <v>2</v>
      </c>
      <c r="U2198" t="s">
        <v>22</v>
      </c>
      <c r="V2198">
        <f>IF(tbl_Customers[[#This Row],[churn]] = "yes", 1, 0)</f>
        <v>0</v>
      </c>
      <c r="W2198" t="str">
        <f>IF(tbl_Customers[[#This Row],[number_customer_service_calls]] &lt;= 1, "0-1 Calls", IF(tbl_Customers[[#This Row],[number_customer_service_calls]] &lt;= 3, "2-3 Calls", IF(tbl_Customers[[#This Row],[number_customer_service_calls]] &lt;=5, "4-5 Calls", "6+ Calls")))</f>
        <v>2-3 Calls</v>
      </c>
      <c r="X2198" t="str">
        <f>IF(tbl_Customers[[#This Row],[account_length]] &lt;= 50, "0-50", IF(tbl_Customers[[#This Row],[account_length]] &lt;=100, "51-100", IF(tbl_Customers[[#This Row],[account_length]] &lt;= 150, "101-150", "151+")))</f>
        <v>51-100</v>
      </c>
      <c r="Y2198" t="str">
        <f>IF(tbl_Customers[[#This Row],[total_intl_charge]] &lt;= 3, "Low Charges", "High Charges")</f>
        <v>High Charges</v>
      </c>
      <c r="Z2198" t="str">
        <f>IF(tbl_Customers[[#This Row],[total_eve_calls]]&lt;=80,"Low Calls",
IF(tbl_Customers[[#This Row],[total_eve_calls]]&lt;=120,"Medium Calls","High Calls"))</f>
        <v>Medium Calls</v>
      </c>
      <c r="AA2198" t="str">
        <f>IF(tbl_Customers[[#This Row],[total_eve_charge]]&lt;=15,"Low Charges",
IF(tbl_Customers[[#This Row],[total_eve_charge]]&lt;=20,"Medium Charges","High Charges"))</f>
        <v>Medium Charges</v>
      </c>
      <c r="AB2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8" t="str">
        <f>IF(tbl_Customers[[#This Row],[number_vmail_messages]] = 0, "No Usage", IF(tbl_Customers[[#This Row],[number_vmail_messages]] &lt;= 20, "Low Usage", IF(tbl_Customers[[#This Row],[number_vmail_messages]] &lt;= 40, "Medium Usgae", "High Usage")))</f>
        <v>Medium Usgae</v>
      </c>
      <c r="AD2198" t="str">
        <f>IF(tbl_Customers[[#This Row],[total_day_minutes]]&lt;=150,"Low Usage", IF(tbl_Customers[[#This Row],[total_day_minutes]]&lt;=200,"Medium Usage", IF(tbl_Customers[[#This Row],[total_day_minutes]]&lt;=250,"High Usage","Very High Usage")))</f>
        <v>Medium Usage</v>
      </c>
      <c r="AE2198" t="str">
        <f>IF(tbl_Customers[[#This Row],[total_intl_calls]]&lt;=5,"Low Calls", IF(tbl_Customers[[#This Row],[total_intl_calls]]&lt;=10, "Medium Calls", "High Calls"))</f>
        <v>Medium Calls</v>
      </c>
      <c r="AF21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98" s="36" t="str">
        <f>IF(tbl_Customers[[#This Row],[Churn_Risk_Score]]&gt;=10,"High Risk", IF(tbl_Customers[[#This Row],[Churn_Risk_Score]]&gt;=5,"Medium Risk","Low Risk"))</f>
        <v>Low Risk</v>
      </c>
    </row>
    <row r="2199" spans="1:33" x14ac:dyDescent="0.35">
      <c r="A2199">
        <v>2198</v>
      </c>
      <c r="B2199" t="s">
        <v>35</v>
      </c>
      <c r="C2199">
        <v>101</v>
      </c>
      <c r="D2199" t="s">
        <v>21</v>
      </c>
      <c r="E2199" t="s">
        <v>22</v>
      </c>
      <c r="F2199" t="s">
        <v>22</v>
      </c>
      <c r="G2199">
        <v>0</v>
      </c>
      <c r="H2199">
        <v>154.4</v>
      </c>
      <c r="I2199">
        <v>130</v>
      </c>
      <c r="J2199">
        <v>26.25</v>
      </c>
      <c r="K2199">
        <v>217.2</v>
      </c>
      <c r="L2199">
        <v>101</v>
      </c>
      <c r="M2199">
        <v>18.46</v>
      </c>
      <c r="N2199">
        <v>185.4</v>
      </c>
      <c r="O2199">
        <v>52</v>
      </c>
      <c r="P2199">
        <v>8.34</v>
      </c>
      <c r="Q2199">
        <v>13.9</v>
      </c>
      <c r="R2199">
        <v>4</v>
      </c>
      <c r="S2199">
        <v>3.75</v>
      </c>
      <c r="T2199">
        <v>1</v>
      </c>
      <c r="U2199" t="s">
        <v>22</v>
      </c>
      <c r="V2199">
        <f>IF(tbl_Customers[[#This Row],[churn]] = "yes", 1, 0)</f>
        <v>0</v>
      </c>
      <c r="W2199" t="str">
        <f>IF(tbl_Customers[[#This Row],[number_customer_service_calls]] &lt;= 1, "0-1 Calls", IF(tbl_Customers[[#This Row],[number_customer_service_calls]] &lt;= 3, "2-3 Calls", IF(tbl_Customers[[#This Row],[number_customer_service_calls]] &lt;=5, "4-5 Calls", "6+ Calls")))</f>
        <v>0-1 Calls</v>
      </c>
      <c r="X2199" t="str">
        <f>IF(tbl_Customers[[#This Row],[account_length]] &lt;= 50, "0-50", IF(tbl_Customers[[#This Row],[account_length]] &lt;=100, "51-100", IF(tbl_Customers[[#This Row],[account_length]] &lt;= 150, "101-150", "151+")))</f>
        <v>101-150</v>
      </c>
      <c r="Y2199" t="str">
        <f>IF(tbl_Customers[[#This Row],[total_intl_charge]] &lt;= 3, "Low Charges", "High Charges")</f>
        <v>High Charges</v>
      </c>
      <c r="Z2199" t="str">
        <f>IF(tbl_Customers[[#This Row],[total_eve_calls]]&lt;=80,"Low Calls",
IF(tbl_Customers[[#This Row],[total_eve_calls]]&lt;=120,"Medium Calls","High Calls"))</f>
        <v>Medium Calls</v>
      </c>
      <c r="AA2199" t="str">
        <f>IF(tbl_Customers[[#This Row],[total_eve_charge]]&lt;=15,"Low Charges",
IF(tbl_Customers[[#This Row],[total_eve_charge]]&lt;=20,"Medium Charges","High Charges"))</f>
        <v>Medium Charges</v>
      </c>
      <c r="AB2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9" t="str">
        <f>IF(tbl_Customers[[#This Row],[number_vmail_messages]] = 0, "No Usage", IF(tbl_Customers[[#This Row],[number_vmail_messages]] &lt;= 20, "Low Usage", IF(tbl_Customers[[#This Row],[number_vmail_messages]] &lt;= 40, "Medium Usgae", "High Usage")))</f>
        <v>No Usage</v>
      </c>
      <c r="AD2199" t="str">
        <f>IF(tbl_Customers[[#This Row],[total_day_minutes]]&lt;=150,"Low Usage", IF(tbl_Customers[[#This Row],[total_day_minutes]]&lt;=200,"Medium Usage", IF(tbl_Customers[[#This Row],[total_day_minutes]]&lt;=250,"High Usage","Very High Usage")))</f>
        <v>Medium Usage</v>
      </c>
      <c r="AE2199" t="str">
        <f>IF(tbl_Customers[[#This Row],[total_intl_calls]]&lt;=5,"Low Calls", IF(tbl_Customers[[#This Row],[total_intl_calls]]&lt;=10, "Medium Calls", "High Calls"))</f>
        <v>Low Calls</v>
      </c>
      <c r="AF21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9" s="36" t="str">
        <f>IF(tbl_Customers[[#This Row],[Churn_Risk_Score]]&gt;=10,"High Risk", IF(tbl_Customers[[#This Row],[Churn_Risk_Score]]&gt;=5,"Medium Risk","Low Risk"))</f>
        <v>Low Risk</v>
      </c>
    </row>
    <row r="2200" spans="1:33" x14ac:dyDescent="0.35">
      <c r="A2200">
        <v>2199</v>
      </c>
      <c r="B2200" t="s">
        <v>69</v>
      </c>
      <c r="C2200">
        <v>129</v>
      </c>
      <c r="D2200" t="s">
        <v>28</v>
      </c>
      <c r="E2200" t="s">
        <v>22</v>
      </c>
      <c r="F2200" t="s">
        <v>23</v>
      </c>
      <c r="G2200">
        <v>30</v>
      </c>
      <c r="H2200">
        <v>177.3</v>
      </c>
      <c r="I2200">
        <v>95</v>
      </c>
      <c r="J2200">
        <v>30.14</v>
      </c>
      <c r="K2200">
        <v>211.8</v>
      </c>
      <c r="L2200">
        <v>102</v>
      </c>
      <c r="M2200">
        <v>18</v>
      </c>
      <c r="N2200">
        <v>240.2</v>
      </c>
      <c r="O2200">
        <v>108</v>
      </c>
      <c r="P2200">
        <v>10.81</v>
      </c>
      <c r="Q2200">
        <v>9.3000000000000007</v>
      </c>
      <c r="R2200">
        <v>7</v>
      </c>
      <c r="S2200">
        <v>2.5099999999999998</v>
      </c>
      <c r="T2200">
        <v>3</v>
      </c>
      <c r="U2200" t="s">
        <v>22</v>
      </c>
      <c r="V2200">
        <f>IF(tbl_Customers[[#This Row],[churn]] = "yes", 1, 0)</f>
        <v>0</v>
      </c>
      <c r="W2200" t="str">
        <f>IF(tbl_Customers[[#This Row],[number_customer_service_calls]] &lt;= 1, "0-1 Calls", IF(tbl_Customers[[#This Row],[number_customer_service_calls]] &lt;= 3, "2-3 Calls", IF(tbl_Customers[[#This Row],[number_customer_service_calls]] &lt;=5, "4-5 Calls", "6+ Calls")))</f>
        <v>2-3 Calls</v>
      </c>
      <c r="X2200" t="str">
        <f>IF(tbl_Customers[[#This Row],[account_length]] &lt;= 50, "0-50", IF(tbl_Customers[[#This Row],[account_length]] &lt;=100, "51-100", IF(tbl_Customers[[#This Row],[account_length]] &lt;= 150, "101-150", "151+")))</f>
        <v>101-150</v>
      </c>
      <c r="Y2200" t="str">
        <f>IF(tbl_Customers[[#This Row],[total_intl_charge]] &lt;= 3, "Low Charges", "High Charges")</f>
        <v>Low Charges</v>
      </c>
      <c r="Z2200" t="str">
        <f>IF(tbl_Customers[[#This Row],[total_eve_calls]]&lt;=80,"Low Calls",
IF(tbl_Customers[[#This Row],[total_eve_calls]]&lt;=120,"Medium Calls","High Calls"))</f>
        <v>Medium Calls</v>
      </c>
      <c r="AA2200" t="str">
        <f>IF(tbl_Customers[[#This Row],[total_eve_charge]]&lt;=15,"Low Charges",
IF(tbl_Customers[[#This Row],[total_eve_charge]]&lt;=20,"Medium Charges","High Charges"))</f>
        <v>Medium Charges</v>
      </c>
      <c r="AB2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0" t="str">
        <f>IF(tbl_Customers[[#This Row],[number_vmail_messages]] = 0, "No Usage", IF(tbl_Customers[[#This Row],[number_vmail_messages]] &lt;= 20, "Low Usage", IF(tbl_Customers[[#This Row],[number_vmail_messages]] &lt;= 40, "Medium Usgae", "High Usage")))</f>
        <v>Medium Usgae</v>
      </c>
      <c r="AD2200" t="str">
        <f>IF(tbl_Customers[[#This Row],[total_day_minutes]]&lt;=150,"Low Usage", IF(tbl_Customers[[#This Row],[total_day_minutes]]&lt;=200,"Medium Usage", IF(tbl_Customers[[#This Row],[total_day_minutes]]&lt;=250,"High Usage","Very High Usage")))</f>
        <v>Medium Usage</v>
      </c>
      <c r="AE2200" t="str">
        <f>IF(tbl_Customers[[#This Row],[total_intl_calls]]&lt;=5,"Low Calls", IF(tbl_Customers[[#This Row],[total_intl_calls]]&lt;=10, "Medium Calls", "High Calls"))</f>
        <v>Medium Calls</v>
      </c>
      <c r="AF22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00" s="36" t="str">
        <f>IF(tbl_Customers[[#This Row],[Churn_Risk_Score]]&gt;=10,"High Risk", IF(tbl_Customers[[#This Row],[Churn_Risk_Score]]&gt;=5,"Medium Risk","Low Risk"))</f>
        <v>Low Risk</v>
      </c>
    </row>
    <row r="2201" spans="1:33" x14ac:dyDescent="0.35">
      <c r="A2201">
        <v>2200</v>
      </c>
      <c r="B2201" t="s">
        <v>75</v>
      </c>
      <c r="C2201">
        <v>122</v>
      </c>
      <c r="D2201" t="s">
        <v>25</v>
      </c>
      <c r="E2201" t="s">
        <v>22</v>
      </c>
      <c r="F2201" t="s">
        <v>22</v>
      </c>
      <c r="G2201">
        <v>0</v>
      </c>
      <c r="H2201">
        <v>231.2</v>
      </c>
      <c r="I2201">
        <v>141</v>
      </c>
      <c r="J2201">
        <v>39.299999999999997</v>
      </c>
      <c r="K2201">
        <v>267.8</v>
      </c>
      <c r="L2201">
        <v>136</v>
      </c>
      <c r="M2201">
        <v>22.76</v>
      </c>
      <c r="N2201">
        <v>240.3</v>
      </c>
      <c r="O2201">
        <v>100</v>
      </c>
      <c r="P2201">
        <v>10.81</v>
      </c>
      <c r="Q2201">
        <v>8.8000000000000007</v>
      </c>
      <c r="R2201">
        <v>5</v>
      </c>
      <c r="S2201">
        <v>2.38</v>
      </c>
      <c r="T2201">
        <v>1</v>
      </c>
      <c r="U2201" t="s">
        <v>23</v>
      </c>
      <c r="V2201">
        <f>IF(tbl_Customers[[#This Row],[churn]] = "yes", 1, 0)</f>
        <v>1</v>
      </c>
      <c r="W2201" t="str">
        <f>IF(tbl_Customers[[#This Row],[number_customer_service_calls]] &lt;= 1, "0-1 Calls", IF(tbl_Customers[[#This Row],[number_customer_service_calls]] &lt;= 3, "2-3 Calls", IF(tbl_Customers[[#This Row],[number_customer_service_calls]] &lt;=5, "4-5 Calls", "6+ Calls")))</f>
        <v>0-1 Calls</v>
      </c>
      <c r="X2201" t="str">
        <f>IF(tbl_Customers[[#This Row],[account_length]] &lt;= 50, "0-50", IF(tbl_Customers[[#This Row],[account_length]] &lt;=100, "51-100", IF(tbl_Customers[[#This Row],[account_length]] &lt;= 150, "101-150", "151+")))</f>
        <v>101-150</v>
      </c>
      <c r="Y2201" t="str">
        <f>IF(tbl_Customers[[#This Row],[total_intl_charge]] &lt;= 3, "Low Charges", "High Charges")</f>
        <v>Low Charges</v>
      </c>
      <c r="Z2201" t="str">
        <f>IF(tbl_Customers[[#This Row],[total_eve_calls]]&lt;=80,"Low Calls",
IF(tbl_Customers[[#This Row],[total_eve_calls]]&lt;=120,"Medium Calls","High Calls"))</f>
        <v>High Calls</v>
      </c>
      <c r="AA2201" t="str">
        <f>IF(tbl_Customers[[#This Row],[total_eve_charge]]&lt;=15,"Low Charges",
IF(tbl_Customers[[#This Row],[total_eve_charge]]&lt;=20,"Medium Charges","High Charges"))</f>
        <v>High Charges</v>
      </c>
      <c r="AB2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1" t="str">
        <f>IF(tbl_Customers[[#This Row],[number_vmail_messages]] = 0, "No Usage", IF(tbl_Customers[[#This Row],[number_vmail_messages]] &lt;= 20, "Low Usage", IF(tbl_Customers[[#This Row],[number_vmail_messages]] &lt;= 40, "Medium Usgae", "High Usage")))</f>
        <v>No Usage</v>
      </c>
      <c r="AD2201" t="str">
        <f>IF(tbl_Customers[[#This Row],[total_day_minutes]]&lt;=150,"Low Usage", IF(tbl_Customers[[#This Row],[total_day_minutes]]&lt;=200,"Medium Usage", IF(tbl_Customers[[#This Row],[total_day_minutes]]&lt;=250,"High Usage","Very High Usage")))</f>
        <v>High Usage</v>
      </c>
      <c r="AE2201" t="str">
        <f>IF(tbl_Customers[[#This Row],[total_intl_calls]]&lt;=5,"Low Calls", IF(tbl_Customers[[#This Row],[total_intl_calls]]&lt;=10, "Medium Calls", "High Calls"))</f>
        <v>Low Calls</v>
      </c>
      <c r="AF22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01" s="36" t="str">
        <f>IF(tbl_Customers[[#This Row],[Churn_Risk_Score]]&gt;=10,"High Risk", IF(tbl_Customers[[#This Row],[Churn_Risk_Score]]&gt;=5,"Medium Risk","Low Risk"))</f>
        <v>Low Risk</v>
      </c>
    </row>
    <row r="2202" spans="1:33" x14ac:dyDescent="0.35">
      <c r="A2202">
        <v>2201</v>
      </c>
      <c r="B2202" t="s">
        <v>38</v>
      </c>
      <c r="C2202">
        <v>163</v>
      </c>
      <c r="D2202" t="s">
        <v>21</v>
      </c>
      <c r="E2202" t="s">
        <v>22</v>
      </c>
      <c r="F2202" t="s">
        <v>22</v>
      </c>
      <c r="G2202">
        <v>0</v>
      </c>
      <c r="H2202">
        <v>202.9</v>
      </c>
      <c r="I2202">
        <v>100</v>
      </c>
      <c r="J2202">
        <v>34.49</v>
      </c>
      <c r="K2202">
        <v>178.6</v>
      </c>
      <c r="L2202">
        <v>46</v>
      </c>
      <c r="M2202">
        <v>15.18</v>
      </c>
      <c r="N2202">
        <v>203.8</v>
      </c>
      <c r="O2202">
        <v>116</v>
      </c>
      <c r="P2202">
        <v>9.17</v>
      </c>
      <c r="Q2202">
        <v>12.8</v>
      </c>
      <c r="R2202">
        <v>3</v>
      </c>
      <c r="S2202">
        <v>3.46</v>
      </c>
      <c r="T2202">
        <v>5</v>
      </c>
      <c r="U2202" t="s">
        <v>22</v>
      </c>
      <c r="V2202">
        <f>IF(tbl_Customers[[#This Row],[churn]] = "yes", 1, 0)</f>
        <v>0</v>
      </c>
      <c r="W2202" t="str">
        <f>IF(tbl_Customers[[#This Row],[number_customer_service_calls]] &lt;= 1, "0-1 Calls", IF(tbl_Customers[[#This Row],[number_customer_service_calls]] &lt;= 3, "2-3 Calls", IF(tbl_Customers[[#This Row],[number_customer_service_calls]] &lt;=5, "4-5 Calls", "6+ Calls")))</f>
        <v>4-5 Calls</v>
      </c>
      <c r="X2202" t="str">
        <f>IF(tbl_Customers[[#This Row],[account_length]] &lt;= 50, "0-50", IF(tbl_Customers[[#This Row],[account_length]] &lt;=100, "51-100", IF(tbl_Customers[[#This Row],[account_length]] &lt;= 150, "101-150", "151+")))</f>
        <v>151+</v>
      </c>
      <c r="Y2202" t="str">
        <f>IF(tbl_Customers[[#This Row],[total_intl_charge]] &lt;= 3, "Low Charges", "High Charges")</f>
        <v>High Charges</v>
      </c>
      <c r="Z2202" t="str">
        <f>IF(tbl_Customers[[#This Row],[total_eve_calls]]&lt;=80,"Low Calls",
IF(tbl_Customers[[#This Row],[total_eve_calls]]&lt;=120,"Medium Calls","High Calls"))</f>
        <v>Low Calls</v>
      </c>
      <c r="AA2202" t="str">
        <f>IF(tbl_Customers[[#This Row],[total_eve_charge]]&lt;=15,"Low Charges",
IF(tbl_Customers[[#This Row],[total_eve_charge]]&lt;=20,"Medium Charges","High Charges"))</f>
        <v>Medium Charges</v>
      </c>
      <c r="AB2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2" t="str">
        <f>IF(tbl_Customers[[#This Row],[number_vmail_messages]] = 0, "No Usage", IF(tbl_Customers[[#This Row],[number_vmail_messages]] &lt;= 20, "Low Usage", IF(tbl_Customers[[#This Row],[number_vmail_messages]] &lt;= 40, "Medium Usgae", "High Usage")))</f>
        <v>No Usage</v>
      </c>
      <c r="AD2202" t="str">
        <f>IF(tbl_Customers[[#This Row],[total_day_minutes]]&lt;=150,"Low Usage", IF(tbl_Customers[[#This Row],[total_day_minutes]]&lt;=200,"Medium Usage", IF(tbl_Customers[[#This Row],[total_day_minutes]]&lt;=250,"High Usage","Very High Usage")))</f>
        <v>High Usage</v>
      </c>
      <c r="AE2202" t="str">
        <f>IF(tbl_Customers[[#This Row],[total_intl_calls]]&lt;=5,"Low Calls", IF(tbl_Customers[[#This Row],[total_intl_calls]]&lt;=10, "Medium Calls", "High Calls"))</f>
        <v>Low Calls</v>
      </c>
      <c r="AF22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02" s="36" t="str">
        <f>IF(tbl_Customers[[#This Row],[Churn_Risk_Score]]&gt;=10,"High Risk", IF(tbl_Customers[[#This Row],[Churn_Risk_Score]]&gt;=5,"Medium Risk","Low Risk"))</f>
        <v>Medium Risk</v>
      </c>
    </row>
    <row r="2203" spans="1:33" x14ac:dyDescent="0.35">
      <c r="A2203">
        <v>2202</v>
      </c>
      <c r="B2203" t="s">
        <v>64</v>
      </c>
      <c r="C2203">
        <v>93</v>
      </c>
      <c r="D2203" t="s">
        <v>25</v>
      </c>
      <c r="E2203" t="s">
        <v>22</v>
      </c>
      <c r="F2203" t="s">
        <v>22</v>
      </c>
      <c r="G2203">
        <v>0</v>
      </c>
      <c r="H2203">
        <v>149.6</v>
      </c>
      <c r="I2203">
        <v>120</v>
      </c>
      <c r="J2203">
        <v>25.43</v>
      </c>
      <c r="K2203">
        <v>200.7</v>
      </c>
      <c r="L2203">
        <v>85</v>
      </c>
      <c r="M2203">
        <v>17.059999999999999</v>
      </c>
      <c r="N2203">
        <v>181.2</v>
      </c>
      <c r="O2203">
        <v>107</v>
      </c>
      <c r="P2203">
        <v>8.15</v>
      </c>
      <c r="Q2203">
        <v>14.3</v>
      </c>
      <c r="R2203">
        <v>9</v>
      </c>
      <c r="S2203">
        <v>3.86</v>
      </c>
      <c r="T2203">
        <v>0</v>
      </c>
      <c r="U2203" t="s">
        <v>22</v>
      </c>
      <c r="V2203">
        <f>IF(tbl_Customers[[#This Row],[churn]] = "yes", 1, 0)</f>
        <v>0</v>
      </c>
      <c r="W2203" t="str">
        <f>IF(tbl_Customers[[#This Row],[number_customer_service_calls]] &lt;= 1, "0-1 Calls", IF(tbl_Customers[[#This Row],[number_customer_service_calls]] &lt;= 3, "2-3 Calls", IF(tbl_Customers[[#This Row],[number_customer_service_calls]] &lt;=5, "4-5 Calls", "6+ Calls")))</f>
        <v>0-1 Calls</v>
      </c>
      <c r="X2203" t="str">
        <f>IF(tbl_Customers[[#This Row],[account_length]] &lt;= 50, "0-50", IF(tbl_Customers[[#This Row],[account_length]] &lt;=100, "51-100", IF(tbl_Customers[[#This Row],[account_length]] &lt;= 150, "101-150", "151+")))</f>
        <v>51-100</v>
      </c>
      <c r="Y2203" t="str">
        <f>IF(tbl_Customers[[#This Row],[total_intl_charge]] &lt;= 3, "Low Charges", "High Charges")</f>
        <v>High Charges</v>
      </c>
      <c r="Z2203" t="str">
        <f>IF(tbl_Customers[[#This Row],[total_eve_calls]]&lt;=80,"Low Calls",
IF(tbl_Customers[[#This Row],[total_eve_calls]]&lt;=120,"Medium Calls","High Calls"))</f>
        <v>Medium Calls</v>
      </c>
      <c r="AA2203" t="str">
        <f>IF(tbl_Customers[[#This Row],[total_eve_charge]]&lt;=15,"Low Charges",
IF(tbl_Customers[[#This Row],[total_eve_charge]]&lt;=20,"Medium Charges","High Charges"))</f>
        <v>Medium Charges</v>
      </c>
      <c r="AB2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3" t="str">
        <f>IF(tbl_Customers[[#This Row],[number_vmail_messages]] = 0, "No Usage", IF(tbl_Customers[[#This Row],[number_vmail_messages]] &lt;= 20, "Low Usage", IF(tbl_Customers[[#This Row],[number_vmail_messages]] &lt;= 40, "Medium Usgae", "High Usage")))</f>
        <v>No Usage</v>
      </c>
      <c r="AD2203" t="str">
        <f>IF(tbl_Customers[[#This Row],[total_day_minutes]]&lt;=150,"Low Usage", IF(tbl_Customers[[#This Row],[total_day_minutes]]&lt;=200,"Medium Usage", IF(tbl_Customers[[#This Row],[total_day_minutes]]&lt;=250,"High Usage","Very High Usage")))</f>
        <v>Low Usage</v>
      </c>
      <c r="AE2203" t="str">
        <f>IF(tbl_Customers[[#This Row],[total_intl_calls]]&lt;=5,"Low Calls", IF(tbl_Customers[[#This Row],[total_intl_calls]]&lt;=10, "Medium Calls", "High Calls"))</f>
        <v>Medium Calls</v>
      </c>
      <c r="AF22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03" s="36" t="str">
        <f>IF(tbl_Customers[[#This Row],[Churn_Risk_Score]]&gt;=10,"High Risk", IF(tbl_Customers[[#This Row],[Churn_Risk_Score]]&gt;=5,"Medium Risk","Low Risk"))</f>
        <v>Low Risk</v>
      </c>
    </row>
    <row r="2204" spans="1:33" x14ac:dyDescent="0.35">
      <c r="A2204">
        <v>2203</v>
      </c>
      <c r="B2204" t="s">
        <v>20</v>
      </c>
      <c r="C2204">
        <v>115</v>
      </c>
      <c r="D2204" t="s">
        <v>28</v>
      </c>
      <c r="E2204" t="s">
        <v>23</v>
      </c>
      <c r="F2204" t="s">
        <v>22</v>
      </c>
      <c r="G2204">
        <v>0</v>
      </c>
      <c r="H2204">
        <v>345.3</v>
      </c>
      <c r="I2204">
        <v>81</v>
      </c>
      <c r="J2204">
        <v>58.7</v>
      </c>
      <c r="K2204">
        <v>203.4</v>
      </c>
      <c r="L2204">
        <v>106</v>
      </c>
      <c r="M2204">
        <v>17.29</v>
      </c>
      <c r="N2204">
        <v>217.5</v>
      </c>
      <c r="O2204">
        <v>107</v>
      </c>
      <c r="P2204">
        <v>9.7899999999999991</v>
      </c>
      <c r="Q2204">
        <v>11.8</v>
      </c>
      <c r="R2204">
        <v>8</v>
      </c>
      <c r="S2204">
        <v>3.19</v>
      </c>
      <c r="T2204">
        <v>1</v>
      </c>
      <c r="U2204" t="s">
        <v>23</v>
      </c>
      <c r="V2204">
        <f>IF(tbl_Customers[[#This Row],[churn]] = "yes", 1, 0)</f>
        <v>1</v>
      </c>
      <c r="W2204" t="str">
        <f>IF(tbl_Customers[[#This Row],[number_customer_service_calls]] &lt;= 1, "0-1 Calls", IF(tbl_Customers[[#This Row],[number_customer_service_calls]] &lt;= 3, "2-3 Calls", IF(tbl_Customers[[#This Row],[number_customer_service_calls]] &lt;=5, "4-5 Calls", "6+ Calls")))</f>
        <v>0-1 Calls</v>
      </c>
      <c r="X2204" t="str">
        <f>IF(tbl_Customers[[#This Row],[account_length]] &lt;= 50, "0-50", IF(tbl_Customers[[#This Row],[account_length]] &lt;=100, "51-100", IF(tbl_Customers[[#This Row],[account_length]] &lt;= 150, "101-150", "151+")))</f>
        <v>101-150</v>
      </c>
      <c r="Y2204" t="str">
        <f>IF(tbl_Customers[[#This Row],[total_intl_charge]] &lt;= 3, "Low Charges", "High Charges")</f>
        <v>High Charges</v>
      </c>
      <c r="Z2204" t="str">
        <f>IF(tbl_Customers[[#This Row],[total_eve_calls]]&lt;=80,"Low Calls",
IF(tbl_Customers[[#This Row],[total_eve_calls]]&lt;=120,"Medium Calls","High Calls"))</f>
        <v>Medium Calls</v>
      </c>
      <c r="AA2204" t="str">
        <f>IF(tbl_Customers[[#This Row],[total_eve_charge]]&lt;=15,"Low Charges",
IF(tbl_Customers[[#This Row],[total_eve_charge]]&lt;=20,"Medium Charges","High Charges"))</f>
        <v>Medium Charges</v>
      </c>
      <c r="AB2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4" t="str">
        <f>IF(tbl_Customers[[#This Row],[number_vmail_messages]] = 0, "No Usage", IF(tbl_Customers[[#This Row],[number_vmail_messages]] &lt;= 20, "Low Usage", IF(tbl_Customers[[#This Row],[number_vmail_messages]] &lt;= 40, "Medium Usgae", "High Usage")))</f>
        <v>No Usage</v>
      </c>
      <c r="AD2204" t="str">
        <f>IF(tbl_Customers[[#This Row],[total_day_minutes]]&lt;=150,"Low Usage", IF(tbl_Customers[[#This Row],[total_day_minutes]]&lt;=200,"Medium Usage", IF(tbl_Customers[[#This Row],[total_day_minutes]]&lt;=250,"High Usage","Very High Usage")))</f>
        <v>Very High Usage</v>
      </c>
      <c r="AE2204" t="str">
        <f>IF(tbl_Customers[[#This Row],[total_intl_calls]]&lt;=5,"Low Calls", IF(tbl_Customers[[#This Row],[total_intl_calls]]&lt;=10, "Medium Calls", "High Calls"))</f>
        <v>Medium Calls</v>
      </c>
      <c r="AF22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204" s="36" t="str">
        <f>IF(tbl_Customers[[#This Row],[Churn_Risk_Score]]&gt;=10,"High Risk", IF(tbl_Customers[[#This Row],[Churn_Risk_Score]]&gt;=5,"Medium Risk","Low Risk"))</f>
        <v>High Risk</v>
      </c>
    </row>
    <row r="2205" spans="1:33" x14ac:dyDescent="0.35">
      <c r="A2205">
        <v>2204</v>
      </c>
      <c r="B2205" t="s">
        <v>68</v>
      </c>
      <c r="C2205">
        <v>25</v>
      </c>
      <c r="D2205" t="s">
        <v>25</v>
      </c>
      <c r="E2205" t="s">
        <v>22</v>
      </c>
      <c r="F2205" t="s">
        <v>22</v>
      </c>
      <c r="G2205">
        <v>0</v>
      </c>
      <c r="H2205">
        <v>264.89999999999998</v>
      </c>
      <c r="I2205">
        <v>80</v>
      </c>
      <c r="J2205">
        <v>45.03</v>
      </c>
      <c r="K2205">
        <v>281.2</v>
      </c>
      <c r="L2205">
        <v>66</v>
      </c>
      <c r="M2205">
        <v>23.9</v>
      </c>
      <c r="N2205">
        <v>166.1</v>
      </c>
      <c r="O2205">
        <v>80</v>
      </c>
      <c r="P2205">
        <v>7.47</v>
      </c>
      <c r="Q2205">
        <v>8.4</v>
      </c>
      <c r="R2205">
        <v>4</v>
      </c>
      <c r="S2205">
        <v>2.27</v>
      </c>
      <c r="T2205">
        <v>1</v>
      </c>
      <c r="U2205" t="s">
        <v>23</v>
      </c>
      <c r="V2205">
        <f>IF(tbl_Customers[[#This Row],[churn]] = "yes", 1, 0)</f>
        <v>1</v>
      </c>
      <c r="W2205" t="str">
        <f>IF(tbl_Customers[[#This Row],[number_customer_service_calls]] &lt;= 1, "0-1 Calls", IF(tbl_Customers[[#This Row],[number_customer_service_calls]] &lt;= 3, "2-3 Calls", IF(tbl_Customers[[#This Row],[number_customer_service_calls]] &lt;=5, "4-5 Calls", "6+ Calls")))</f>
        <v>0-1 Calls</v>
      </c>
      <c r="X2205" t="str">
        <f>IF(tbl_Customers[[#This Row],[account_length]] &lt;= 50, "0-50", IF(tbl_Customers[[#This Row],[account_length]] &lt;=100, "51-100", IF(tbl_Customers[[#This Row],[account_length]] &lt;= 150, "101-150", "151+")))</f>
        <v>0-50</v>
      </c>
      <c r="Y2205" t="str">
        <f>IF(tbl_Customers[[#This Row],[total_intl_charge]] &lt;= 3, "Low Charges", "High Charges")</f>
        <v>Low Charges</v>
      </c>
      <c r="Z2205" t="str">
        <f>IF(tbl_Customers[[#This Row],[total_eve_calls]]&lt;=80,"Low Calls",
IF(tbl_Customers[[#This Row],[total_eve_calls]]&lt;=120,"Medium Calls","High Calls"))</f>
        <v>Low Calls</v>
      </c>
      <c r="AA2205" t="str">
        <f>IF(tbl_Customers[[#This Row],[total_eve_charge]]&lt;=15,"Low Charges",
IF(tbl_Customers[[#This Row],[total_eve_charge]]&lt;=20,"Medium Charges","High Charges"))</f>
        <v>High Charges</v>
      </c>
      <c r="AB2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5" t="str">
        <f>IF(tbl_Customers[[#This Row],[number_vmail_messages]] = 0, "No Usage", IF(tbl_Customers[[#This Row],[number_vmail_messages]] &lt;= 20, "Low Usage", IF(tbl_Customers[[#This Row],[number_vmail_messages]] &lt;= 40, "Medium Usgae", "High Usage")))</f>
        <v>No Usage</v>
      </c>
      <c r="AD2205" t="str">
        <f>IF(tbl_Customers[[#This Row],[total_day_minutes]]&lt;=150,"Low Usage", IF(tbl_Customers[[#This Row],[total_day_minutes]]&lt;=200,"Medium Usage", IF(tbl_Customers[[#This Row],[total_day_minutes]]&lt;=250,"High Usage","Very High Usage")))</f>
        <v>Very High Usage</v>
      </c>
      <c r="AE2205" t="str">
        <f>IF(tbl_Customers[[#This Row],[total_intl_calls]]&lt;=5,"Low Calls", IF(tbl_Customers[[#This Row],[total_intl_calls]]&lt;=10, "Medium Calls", "High Calls"))</f>
        <v>Low Calls</v>
      </c>
      <c r="AF22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05" s="36" t="str">
        <f>IF(tbl_Customers[[#This Row],[Churn_Risk_Score]]&gt;=10,"High Risk", IF(tbl_Customers[[#This Row],[Churn_Risk_Score]]&gt;=5,"Medium Risk","Low Risk"))</f>
        <v>Medium Risk</v>
      </c>
    </row>
    <row r="2206" spans="1:33" x14ac:dyDescent="0.35">
      <c r="A2206">
        <v>2205</v>
      </c>
      <c r="B2206" t="s">
        <v>63</v>
      </c>
      <c r="C2206">
        <v>73</v>
      </c>
      <c r="D2206" t="s">
        <v>25</v>
      </c>
      <c r="E2206" t="s">
        <v>22</v>
      </c>
      <c r="F2206" t="s">
        <v>22</v>
      </c>
      <c r="G2206">
        <v>0</v>
      </c>
      <c r="H2206">
        <v>122</v>
      </c>
      <c r="I2206">
        <v>92</v>
      </c>
      <c r="J2206">
        <v>20.74</v>
      </c>
      <c r="K2206">
        <v>138.30000000000001</v>
      </c>
      <c r="L2206">
        <v>114</v>
      </c>
      <c r="M2206">
        <v>11.76</v>
      </c>
      <c r="N2206">
        <v>224.2</v>
      </c>
      <c r="O2206">
        <v>128</v>
      </c>
      <c r="P2206">
        <v>10.09</v>
      </c>
      <c r="Q2206">
        <v>5.8</v>
      </c>
      <c r="R2206">
        <v>5</v>
      </c>
      <c r="S2206">
        <v>1.57</v>
      </c>
      <c r="T2206">
        <v>1</v>
      </c>
      <c r="U2206" t="s">
        <v>22</v>
      </c>
      <c r="V2206">
        <f>IF(tbl_Customers[[#This Row],[churn]] = "yes", 1, 0)</f>
        <v>0</v>
      </c>
      <c r="W2206" t="str">
        <f>IF(tbl_Customers[[#This Row],[number_customer_service_calls]] &lt;= 1, "0-1 Calls", IF(tbl_Customers[[#This Row],[number_customer_service_calls]] &lt;= 3, "2-3 Calls", IF(tbl_Customers[[#This Row],[number_customer_service_calls]] &lt;=5, "4-5 Calls", "6+ Calls")))</f>
        <v>0-1 Calls</v>
      </c>
      <c r="X2206" t="str">
        <f>IF(tbl_Customers[[#This Row],[account_length]] &lt;= 50, "0-50", IF(tbl_Customers[[#This Row],[account_length]] &lt;=100, "51-100", IF(tbl_Customers[[#This Row],[account_length]] &lt;= 150, "101-150", "151+")))</f>
        <v>51-100</v>
      </c>
      <c r="Y2206" t="str">
        <f>IF(tbl_Customers[[#This Row],[total_intl_charge]] &lt;= 3, "Low Charges", "High Charges")</f>
        <v>Low Charges</v>
      </c>
      <c r="Z2206" t="str">
        <f>IF(tbl_Customers[[#This Row],[total_eve_calls]]&lt;=80,"Low Calls",
IF(tbl_Customers[[#This Row],[total_eve_calls]]&lt;=120,"Medium Calls","High Calls"))</f>
        <v>Medium Calls</v>
      </c>
      <c r="AA2206" t="str">
        <f>IF(tbl_Customers[[#This Row],[total_eve_charge]]&lt;=15,"Low Charges",
IF(tbl_Customers[[#This Row],[total_eve_charge]]&lt;=20,"Medium Charges","High Charges"))</f>
        <v>Low Charges</v>
      </c>
      <c r="AB2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6" t="str">
        <f>IF(tbl_Customers[[#This Row],[number_vmail_messages]] = 0, "No Usage", IF(tbl_Customers[[#This Row],[number_vmail_messages]] &lt;= 20, "Low Usage", IF(tbl_Customers[[#This Row],[number_vmail_messages]] &lt;= 40, "Medium Usgae", "High Usage")))</f>
        <v>No Usage</v>
      </c>
      <c r="AD2206" t="str">
        <f>IF(tbl_Customers[[#This Row],[total_day_minutes]]&lt;=150,"Low Usage", IF(tbl_Customers[[#This Row],[total_day_minutes]]&lt;=200,"Medium Usage", IF(tbl_Customers[[#This Row],[total_day_minutes]]&lt;=250,"High Usage","Very High Usage")))</f>
        <v>Low Usage</v>
      </c>
      <c r="AE2206" t="str">
        <f>IF(tbl_Customers[[#This Row],[total_intl_calls]]&lt;=5,"Low Calls", IF(tbl_Customers[[#This Row],[total_intl_calls]]&lt;=10, "Medium Calls", "High Calls"))</f>
        <v>Low Calls</v>
      </c>
      <c r="AF22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06" s="36" t="str">
        <f>IF(tbl_Customers[[#This Row],[Churn_Risk_Score]]&gt;=10,"High Risk", IF(tbl_Customers[[#This Row],[Churn_Risk_Score]]&gt;=5,"Medium Risk","Low Risk"))</f>
        <v>Low Risk</v>
      </c>
    </row>
    <row r="2207" spans="1:33" x14ac:dyDescent="0.35">
      <c r="A2207">
        <v>2206</v>
      </c>
      <c r="B2207" t="s">
        <v>75</v>
      </c>
      <c r="C2207">
        <v>120</v>
      </c>
      <c r="D2207" t="s">
        <v>21</v>
      </c>
      <c r="E2207" t="s">
        <v>22</v>
      </c>
      <c r="F2207" t="s">
        <v>22</v>
      </c>
      <c r="G2207">
        <v>0</v>
      </c>
      <c r="H2207">
        <v>177.2</v>
      </c>
      <c r="I2207">
        <v>88</v>
      </c>
      <c r="J2207">
        <v>30.12</v>
      </c>
      <c r="K2207">
        <v>270.39999999999998</v>
      </c>
      <c r="L2207">
        <v>99</v>
      </c>
      <c r="M2207">
        <v>22.98</v>
      </c>
      <c r="N2207">
        <v>231.5</v>
      </c>
      <c r="O2207">
        <v>90</v>
      </c>
      <c r="P2207">
        <v>10.42</v>
      </c>
      <c r="Q2207">
        <v>14</v>
      </c>
      <c r="R2207">
        <v>2</v>
      </c>
      <c r="S2207">
        <v>3.78</v>
      </c>
      <c r="T2207">
        <v>2</v>
      </c>
      <c r="U2207" t="s">
        <v>22</v>
      </c>
      <c r="V2207">
        <f>IF(tbl_Customers[[#This Row],[churn]] = "yes", 1, 0)</f>
        <v>0</v>
      </c>
      <c r="W2207" t="str">
        <f>IF(tbl_Customers[[#This Row],[number_customer_service_calls]] &lt;= 1, "0-1 Calls", IF(tbl_Customers[[#This Row],[number_customer_service_calls]] &lt;= 3, "2-3 Calls", IF(tbl_Customers[[#This Row],[number_customer_service_calls]] &lt;=5, "4-5 Calls", "6+ Calls")))</f>
        <v>2-3 Calls</v>
      </c>
      <c r="X2207" t="str">
        <f>IF(tbl_Customers[[#This Row],[account_length]] &lt;= 50, "0-50", IF(tbl_Customers[[#This Row],[account_length]] &lt;=100, "51-100", IF(tbl_Customers[[#This Row],[account_length]] &lt;= 150, "101-150", "151+")))</f>
        <v>101-150</v>
      </c>
      <c r="Y2207" t="str">
        <f>IF(tbl_Customers[[#This Row],[total_intl_charge]] &lt;= 3, "Low Charges", "High Charges")</f>
        <v>High Charges</v>
      </c>
      <c r="Z2207" t="str">
        <f>IF(tbl_Customers[[#This Row],[total_eve_calls]]&lt;=80,"Low Calls",
IF(tbl_Customers[[#This Row],[total_eve_calls]]&lt;=120,"Medium Calls","High Calls"))</f>
        <v>Medium Calls</v>
      </c>
      <c r="AA2207" t="str">
        <f>IF(tbl_Customers[[#This Row],[total_eve_charge]]&lt;=15,"Low Charges",
IF(tbl_Customers[[#This Row],[total_eve_charge]]&lt;=20,"Medium Charges","High Charges"))</f>
        <v>High Charges</v>
      </c>
      <c r="AB2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7" t="str">
        <f>IF(tbl_Customers[[#This Row],[number_vmail_messages]] = 0, "No Usage", IF(tbl_Customers[[#This Row],[number_vmail_messages]] &lt;= 20, "Low Usage", IF(tbl_Customers[[#This Row],[number_vmail_messages]] &lt;= 40, "Medium Usgae", "High Usage")))</f>
        <v>No Usage</v>
      </c>
      <c r="AD2207" t="str">
        <f>IF(tbl_Customers[[#This Row],[total_day_minutes]]&lt;=150,"Low Usage", IF(tbl_Customers[[#This Row],[total_day_minutes]]&lt;=200,"Medium Usage", IF(tbl_Customers[[#This Row],[total_day_minutes]]&lt;=250,"High Usage","Very High Usage")))</f>
        <v>Medium Usage</v>
      </c>
      <c r="AE2207" t="str">
        <f>IF(tbl_Customers[[#This Row],[total_intl_calls]]&lt;=5,"Low Calls", IF(tbl_Customers[[#This Row],[total_intl_calls]]&lt;=10, "Medium Calls", "High Calls"))</f>
        <v>Low Calls</v>
      </c>
      <c r="AF22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07" s="36" t="str">
        <f>IF(tbl_Customers[[#This Row],[Churn_Risk_Score]]&gt;=10,"High Risk", IF(tbl_Customers[[#This Row],[Churn_Risk_Score]]&gt;=5,"Medium Risk","Low Risk"))</f>
        <v>Low Risk</v>
      </c>
    </row>
    <row r="2208" spans="1:33" x14ac:dyDescent="0.35">
      <c r="A2208">
        <v>2207</v>
      </c>
      <c r="B2208" t="s">
        <v>71</v>
      </c>
      <c r="C2208">
        <v>196</v>
      </c>
      <c r="D2208" t="s">
        <v>21</v>
      </c>
      <c r="E2208" t="s">
        <v>22</v>
      </c>
      <c r="F2208" t="s">
        <v>22</v>
      </c>
      <c r="G2208">
        <v>0</v>
      </c>
      <c r="H2208">
        <v>133.1</v>
      </c>
      <c r="I2208">
        <v>80</v>
      </c>
      <c r="J2208">
        <v>22.63</v>
      </c>
      <c r="K2208">
        <v>206.5</v>
      </c>
      <c r="L2208">
        <v>120</v>
      </c>
      <c r="M2208">
        <v>17.55</v>
      </c>
      <c r="N2208">
        <v>221.6</v>
      </c>
      <c r="O2208">
        <v>96</v>
      </c>
      <c r="P2208">
        <v>9.9700000000000006</v>
      </c>
      <c r="Q2208">
        <v>10.3</v>
      </c>
      <c r="R2208">
        <v>8</v>
      </c>
      <c r="S2208">
        <v>2.78</v>
      </c>
      <c r="T2208">
        <v>1</v>
      </c>
      <c r="U2208" t="s">
        <v>22</v>
      </c>
      <c r="V2208">
        <f>IF(tbl_Customers[[#This Row],[churn]] = "yes", 1, 0)</f>
        <v>0</v>
      </c>
      <c r="W2208" t="str">
        <f>IF(tbl_Customers[[#This Row],[number_customer_service_calls]] &lt;= 1, "0-1 Calls", IF(tbl_Customers[[#This Row],[number_customer_service_calls]] &lt;= 3, "2-3 Calls", IF(tbl_Customers[[#This Row],[number_customer_service_calls]] &lt;=5, "4-5 Calls", "6+ Calls")))</f>
        <v>0-1 Calls</v>
      </c>
      <c r="X2208" t="str">
        <f>IF(tbl_Customers[[#This Row],[account_length]] &lt;= 50, "0-50", IF(tbl_Customers[[#This Row],[account_length]] &lt;=100, "51-100", IF(tbl_Customers[[#This Row],[account_length]] &lt;= 150, "101-150", "151+")))</f>
        <v>151+</v>
      </c>
      <c r="Y2208" t="str">
        <f>IF(tbl_Customers[[#This Row],[total_intl_charge]] &lt;= 3, "Low Charges", "High Charges")</f>
        <v>Low Charges</v>
      </c>
      <c r="Z2208" t="str">
        <f>IF(tbl_Customers[[#This Row],[total_eve_calls]]&lt;=80,"Low Calls",
IF(tbl_Customers[[#This Row],[total_eve_calls]]&lt;=120,"Medium Calls","High Calls"))</f>
        <v>Medium Calls</v>
      </c>
      <c r="AA2208" t="str">
        <f>IF(tbl_Customers[[#This Row],[total_eve_charge]]&lt;=15,"Low Charges",
IF(tbl_Customers[[#This Row],[total_eve_charge]]&lt;=20,"Medium Charges","High Charges"))</f>
        <v>Medium Charges</v>
      </c>
      <c r="AB2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8" t="str">
        <f>IF(tbl_Customers[[#This Row],[number_vmail_messages]] = 0, "No Usage", IF(tbl_Customers[[#This Row],[number_vmail_messages]] &lt;= 20, "Low Usage", IF(tbl_Customers[[#This Row],[number_vmail_messages]] &lt;= 40, "Medium Usgae", "High Usage")))</f>
        <v>No Usage</v>
      </c>
      <c r="AD2208" t="str">
        <f>IF(tbl_Customers[[#This Row],[total_day_minutes]]&lt;=150,"Low Usage", IF(tbl_Customers[[#This Row],[total_day_minutes]]&lt;=200,"Medium Usage", IF(tbl_Customers[[#This Row],[total_day_minutes]]&lt;=250,"High Usage","Very High Usage")))</f>
        <v>Low Usage</v>
      </c>
      <c r="AE2208" t="str">
        <f>IF(tbl_Customers[[#This Row],[total_intl_calls]]&lt;=5,"Low Calls", IF(tbl_Customers[[#This Row],[total_intl_calls]]&lt;=10, "Medium Calls", "High Calls"))</f>
        <v>Medium Calls</v>
      </c>
      <c r="AF22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08" s="36" t="str">
        <f>IF(tbl_Customers[[#This Row],[Churn_Risk_Score]]&gt;=10,"High Risk", IF(tbl_Customers[[#This Row],[Churn_Risk_Score]]&gt;=5,"Medium Risk","Low Risk"))</f>
        <v>Low Risk</v>
      </c>
    </row>
    <row r="2209" spans="1:33" x14ac:dyDescent="0.35">
      <c r="A2209">
        <v>2208</v>
      </c>
      <c r="B2209" t="s">
        <v>54</v>
      </c>
      <c r="C2209">
        <v>97</v>
      </c>
      <c r="D2209" t="s">
        <v>28</v>
      </c>
      <c r="E2209" t="s">
        <v>22</v>
      </c>
      <c r="F2209" t="s">
        <v>22</v>
      </c>
      <c r="G2209">
        <v>0</v>
      </c>
      <c r="H2209">
        <v>225.1</v>
      </c>
      <c r="I2209">
        <v>90</v>
      </c>
      <c r="J2209">
        <v>38.270000000000003</v>
      </c>
      <c r="K2209">
        <v>279.5</v>
      </c>
      <c r="L2209">
        <v>127</v>
      </c>
      <c r="M2209">
        <v>23.76</v>
      </c>
      <c r="N2209">
        <v>233.8</v>
      </c>
      <c r="O2209">
        <v>103</v>
      </c>
      <c r="P2209">
        <v>10.52</v>
      </c>
      <c r="Q2209">
        <v>8.8000000000000007</v>
      </c>
      <c r="R2209">
        <v>4</v>
      </c>
      <c r="S2209">
        <v>2.38</v>
      </c>
      <c r="T2209">
        <v>0</v>
      </c>
      <c r="U2209" t="s">
        <v>23</v>
      </c>
      <c r="V2209">
        <f>IF(tbl_Customers[[#This Row],[churn]] = "yes", 1, 0)</f>
        <v>1</v>
      </c>
      <c r="W2209" t="str">
        <f>IF(tbl_Customers[[#This Row],[number_customer_service_calls]] &lt;= 1, "0-1 Calls", IF(tbl_Customers[[#This Row],[number_customer_service_calls]] &lt;= 3, "2-3 Calls", IF(tbl_Customers[[#This Row],[number_customer_service_calls]] &lt;=5, "4-5 Calls", "6+ Calls")))</f>
        <v>0-1 Calls</v>
      </c>
      <c r="X2209" t="str">
        <f>IF(tbl_Customers[[#This Row],[account_length]] &lt;= 50, "0-50", IF(tbl_Customers[[#This Row],[account_length]] &lt;=100, "51-100", IF(tbl_Customers[[#This Row],[account_length]] &lt;= 150, "101-150", "151+")))</f>
        <v>51-100</v>
      </c>
      <c r="Y2209" t="str">
        <f>IF(tbl_Customers[[#This Row],[total_intl_charge]] &lt;= 3, "Low Charges", "High Charges")</f>
        <v>Low Charges</v>
      </c>
      <c r="Z2209" t="str">
        <f>IF(tbl_Customers[[#This Row],[total_eve_calls]]&lt;=80,"Low Calls",
IF(tbl_Customers[[#This Row],[total_eve_calls]]&lt;=120,"Medium Calls","High Calls"))</f>
        <v>High Calls</v>
      </c>
      <c r="AA2209" t="str">
        <f>IF(tbl_Customers[[#This Row],[total_eve_charge]]&lt;=15,"Low Charges",
IF(tbl_Customers[[#This Row],[total_eve_charge]]&lt;=20,"Medium Charges","High Charges"))</f>
        <v>High Charges</v>
      </c>
      <c r="AB2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9" t="str">
        <f>IF(tbl_Customers[[#This Row],[number_vmail_messages]] = 0, "No Usage", IF(tbl_Customers[[#This Row],[number_vmail_messages]] &lt;= 20, "Low Usage", IF(tbl_Customers[[#This Row],[number_vmail_messages]] &lt;= 40, "Medium Usgae", "High Usage")))</f>
        <v>No Usage</v>
      </c>
      <c r="AD2209" t="str">
        <f>IF(tbl_Customers[[#This Row],[total_day_minutes]]&lt;=150,"Low Usage", IF(tbl_Customers[[#This Row],[total_day_minutes]]&lt;=200,"Medium Usage", IF(tbl_Customers[[#This Row],[total_day_minutes]]&lt;=250,"High Usage","Very High Usage")))</f>
        <v>High Usage</v>
      </c>
      <c r="AE2209" t="str">
        <f>IF(tbl_Customers[[#This Row],[total_intl_calls]]&lt;=5,"Low Calls", IF(tbl_Customers[[#This Row],[total_intl_calls]]&lt;=10, "Medium Calls", "High Calls"))</f>
        <v>Low Calls</v>
      </c>
      <c r="AF22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09" s="36" t="str">
        <f>IF(tbl_Customers[[#This Row],[Churn_Risk_Score]]&gt;=10,"High Risk", IF(tbl_Customers[[#This Row],[Churn_Risk_Score]]&gt;=5,"Medium Risk","Low Risk"))</f>
        <v>Low Risk</v>
      </c>
    </row>
    <row r="2210" spans="1:33" x14ac:dyDescent="0.35">
      <c r="A2210">
        <v>2209</v>
      </c>
      <c r="B2210" t="s">
        <v>36</v>
      </c>
      <c r="C2210">
        <v>148</v>
      </c>
      <c r="D2210" t="s">
        <v>25</v>
      </c>
      <c r="E2210" t="s">
        <v>22</v>
      </c>
      <c r="F2210" t="s">
        <v>22</v>
      </c>
      <c r="G2210">
        <v>0</v>
      </c>
      <c r="H2210">
        <v>208.4</v>
      </c>
      <c r="I2210">
        <v>120</v>
      </c>
      <c r="J2210">
        <v>35.43</v>
      </c>
      <c r="K2210">
        <v>174.4</v>
      </c>
      <c r="L2210">
        <v>99</v>
      </c>
      <c r="M2210">
        <v>14.82</v>
      </c>
      <c r="N2210">
        <v>310.7</v>
      </c>
      <c r="O2210">
        <v>105</v>
      </c>
      <c r="P2210">
        <v>13.98</v>
      </c>
      <c r="Q2210">
        <v>11.2</v>
      </c>
      <c r="R2210">
        <v>4</v>
      </c>
      <c r="S2210">
        <v>3.02</v>
      </c>
      <c r="T2210">
        <v>1</v>
      </c>
      <c r="U2210" t="s">
        <v>22</v>
      </c>
      <c r="V2210">
        <f>IF(tbl_Customers[[#This Row],[churn]] = "yes", 1, 0)</f>
        <v>0</v>
      </c>
      <c r="W2210" t="str">
        <f>IF(tbl_Customers[[#This Row],[number_customer_service_calls]] &lt;= 1, "0-1 Calls", IF(tbl_Customers[[#This Row],[number_customer_service_calls]] &lt;= 3, "2-3 Calls", IF(tbl_Customers[[#This Row],[number_customer_service_calls]] &lt;=5, "4-5 Calls", "6+ Calls")))</f>
        <v>0-1 Calls</v>
      </c>
      <c r="X2210" t="str">
        <f>IF(tbl_Customers[[#This Row],[account_length]] &lt;= 50, "0-50", IF(tbl_Customers[[#This Row],[account_length]] &lt;=100, "51-100", IF(tbl_Customers[[#This Row],[account_length]] &lt;= 150, "101-150", "151+")))</f>
        <v>101-150</v>
      </c>
      <c r="Y2210" t="str">
        <f>IF(tbl_Customers[[#This Row],[total_intl_charge]] &lt;= 3, "Low Charges", "High Charges")</f>
        <v>High Charges</v>
      </c>
      <c r="Z2210" t="str">
        <f>IF(tbl_Customers[[#This Row],[total_eve_calls]]&lt;=80,"Low Calls",
IF(tbl_Customers[[#This Row],[total_eve_calls]]&lt;=120,"Medium Calls","High Calls"))</f>
        <v>Medium Calls</v>
      </c>
      <c r="AA2210" t="str">
        <f>IF(tbl_Customers[[#This Row],[total_eve_charge]]&lt;=15,"Low Charges",
IF(tbl_Customers[[#This Row],[total_eve_charge]]&lt;=20,"Medium Charges","High Charges"))</f>
        <v>Low Charges</v>
      </c>
      <c r="AB2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0" t="str">
        <f>IF(tbl_Customers[[#This Row],[number_vmail_messages]] = 0, "No Usage", IF(tbl_Customers[[#This Row],[number_vmail_messages]] &lt;= 20, "Low Usage", IF(tbl_Customers[[#This Row],[number_vmail_messages]] &lt;= 40, "Medium Usgae", "High Usage")))</f>
        <v>No Usage</v>
      </c>
      <c r="AD2210" t="str">
        <f>IF(tbl_Customers[[#This Row],[total_day_minutes]]&lt;=150,"Low Usage", IF(tbl_Customers[[#This Row],[total_day_minutes]]&lt;=200,"Medium Usage", IF(tbl_Customers[[#This Row],[total_day_minutes]]&lt;=250,"High Usage","Very High Usage")))</f>
        <v>High Usage</v>
      </c>
      <c r="AE2210" t="str">
        <f>IF(tbl_Customers[[#This Row],[total_intl_calls]]&lt;=5,"Low Calls", IF(tbl_Customers[[#This Row],[total_intl_calls]]&lt;=10, "Medium Calls", "High Calls"))</f>
        <v>Low Calls</v>
      </c>
      <c r="AF22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10" s="36" t="str">
        <f>IF(tbl_Customers[[#This Row],[Churn_Risk_Score]]&gt;=10,"High Risk", IF(tbl_Customers[[#This Row],[Churn_Risk_Score]]&gt;=5,"Medium Risk","Low Risk"))</f>
        <v>Low Risk</v>
      </c>
    </row>
    <row r="2211" spans="1:33" x14ac:dyDescent="0.35">
      <c r="A2211">
        <v>2210</v>
      </c>
      <c r="B2211" t="s">
        <v>68</v>
      </c>
      <c r="C2211">
        <v>85</v>
      </c>
      <c r="D2211" t="s">
        <v>25</v>
      </c>
      <c r="E2211" t="s">
        <v>22</v>
      </c>
      <c r="F2211" t="s">
        <v>23</v>
      </c>
      <c r="G2211">
        <v>30</v>
      </c>
      <c r="H2211">
        <v>173.1</v>
      </c>
      <c r="I2211">
        <v>107</v>
      </c>
      <c r="J2211">
        <v>29.43</v>
      </c>
      <c r="K2211">
        <v>247.2</v>
      </c>
      <c r="L2211">
        <v>101</v>
      </c>
      <c r="M2211">
        <v>21.01</v>
      </c>
      <c r="N2211">
        <v>158.69999999999999</v>
      </c>
      <c r="O2211">
        <v>104</v>
      </c>
      <c r="P2211">
        <v>7.14</v>
      </c>
      <c r="Q2211">
        <v>11.5</v>
      </c>
      <c r="R2211">
        <v>5</v>
      </c>
      <c r="S2211">
        <v>3.11</v>
      </c>
      <c r="T2211">
        <v>1</v>
      </c>
      <c r="U2211" t="s">
        <v>22</v>
      </c>
      <c r="V2211">
        <f>IF(tbl_Customers[[#This Row],[churn]] = "yes", 1, 0)</f>
        <v>0</v>
      </c>
      <c r="W2211" t="str">
        <f>IF(tbl_Customers[[#This Row],[number_customer_service_calls]] &lt;= 1, "0-1 Calls", IF(tbl_Customers[[#This Row],[number_customer_service_calls]] &lt;= 3, "2-3 Calls", IF(tbl_Customers[[#This Row],[number_customer_service_calls]] &lt;=5, "4-5 Calls", "6+ Calls")))</f>
        <v>0-1 Calls</v>
      </c>
      <c r="X2211" t="str">
        <f>IF(tbl_Customers[[#This Row],[account_length]] &lt;= 50, "0-50", IF(tbl_Customers[[#This Row],[account_length]] &lt;=100, "51-100", IF(tbl_Customers[[#This Row],[account_length]] &lt;= 150, "101-150", "151+")))</f>
        <v>51-100</v>
      </c>
      <c r="Y2211" t="str">
        <f>IF(tbl_Customers[[#This Row],[total_intl_charge]] &lt;= 3, "Low Charges", "High Charges")</f>
        <v>High Charges</v>
      </c>
      <c r="Z2211" t="str">
        <f>IF(tbl_Customers[[#This Row],[total_eve_calls]]&lt;=80,"Low Calls",
IF(tbl_Customers[[#This Row],[total_eve_calls]]&lt;=120,"Medium Calls","High Calls"))</f>
        <v>Medium Calls</v>
      </c>
      <c r="AA2211" t="str">
        <f>IF(tbl_Customers[[#This Row],[total_eve_charge]]&lt;=15,"Low Charges",
IF(tbl_Customers[[#This Row],[total_eve_charge]]&lt;=20,"Medium Charges","High Charges"))</f>
        <v>High Charges</v>
      </c>
      <c r="AB2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1" t="str">
        <f>IF(tbl_Customers[[#This Row],[number_vmail_messages]] = 0, "No Usage", IF(tbl_Customers[[#This Row],[number_vmail_messages]] &lt;= 20, "Low Usage", IF(tbl_Customers[[#This Row],[number_vmail_messages]] &lt;= 40, "Medium Usgae", "High Usage")))</f>
        <v>Medium Usgae</v>
      </c>
      <c r="AD2211" t="str">
        <f>IF(tbl_Customers[[#This Row],[total_day_minutes]]&lt;=150,"Low Usage", IF(tbl_Customers[[#This Row],[total_day_minutes]]&lt;=200,"Medium Usage", IF(tbl_Customers[[#This Row],[total_day_minutes]]&lt;=250,"High Usage","Very High Usage")))</f>
        <v>Medium Usage</v>
      </c>
      <c r="AE2211" t="str">
        <f>IF(tbl_Customers[[#This Row],[total_intl_calls]]&lt;=5,"Low Calls", IF(tbl_Customers[[#This Row],[total_intl_calls]]&lt;=10, "Medium Calls", "High Calls"))</f>
        <v>Low Calls</v>
      </c>
      <c r="AF22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11" s="36" t="str">
        <f>IF(tbl_Customers[[#This Row],[Churn_Risk_Score]]&gt;=10,"High Risk", IF(tbl_Customers[[#This Row],[Churn_Risk_Score]]&gt;=5,"Medium Risk","Low Risk"))</f>
        <v>Low Risk</v>
      </c>
    </row>
    <row r="2212" spans="1:33" x14ac:dyDescent="0.35">
      <c r="A2212">
        <v>2211</v>
      </c>
      <c r="B2212" t="s">
        <v>26</v>
      </c>
      <c r="C2212">
        <v>86</v>
      </c>
      <c r="D2212" t="s">
        <v>28</v>
      </c>
      <c r="E2212" t="s">
        <v>23</v>
      </c>
      <c r="F2212" t="s">
        <v>22</v>
      </c>
      <c r="G2212">
        <v>0</v>
      </c>
      <c r="H2212">
        <v>162.4</v>
      </c>
      <c r="I2212">
        <v>131</v>
      </c>
      <c r="J2212">
        <v>27.61</v>
      </c>
      <c r="K2212">
        <v>167</v>
      </c>
      <c r="L2212">
        <v>102</v>
      </c>
      <c r="M2212">
        <v>14.2</v>
      </c>
      <c r="N2212">
        <v>128.9</v>
      </c>
      <c r="O2212">
        <v>118</v>
      </c>
      <c r="P2212">
        <v>5.8</v>
      </c>
      <c r="Q2212">
        <v>11.4</v>
      </c>
      <c r="R2212">
        <v>2</v>
      </c>
      <c r="S2212">
        <v>3.08</v>
      </c>
      <c r="T2212">
        <v>2</v>
      </c>
      <c r="U2212" t="s">
        <v>23</v>
      </c>
      <c r="V2212">
        <f>IF(tbl_Customers[[#This Row],[churn]] = "yes", 1, 0)</f>
        <v>1</v>
      </c>
      <c r="W2212" t="str">
        <f>IF(tbl_Customers[[#This Row],[number_customer_service_calls]] &lt;= 1, "0-1 Calls", IF(tbl_Customers[[#This Row],[number_customer_service_calls]] &lt;= 3, "2-3 Calls", IF(tbl_Customers[[#This Row],[number_customer_service_calls]] &lt;=5, "4-5 Calls", "6+ Calls")))</f>
        <v>2-3 Calls</v>
      </c>
      <c r="X2212" t="str">
        <f>IF(tbl_Customers[[#This Row],[account_length]] &lt;= 50, "0-50", IF(tbl_Customers[[#This Row],[account_length]] &lt;=100, "51-100", IF(tbl_Customers[[#This Row],[account_length]] &lt;= 150, "101-150", "151+")))</f>
        <v>51-100</v>
      </c>
      <c r="Y2212" t="str">
        <f>IF(tbl_Customers[[#This Row],[total_intl_charge]] &lt;= 3, "Low Charges", "High Charges")</f>
        <v>High Charges</v>
      </c>
      <c r="Z2212" t="str">
        <f>IF(tbl_Customers[[#This Row],[total_eve_calls]]&lt;=80,"Low Calls",
IF(tbl_Customers[[#This Row],[total_eve_calls]]&lt;=120,"Medium Calls","High Calls"))</f>
        <v>Medium Calls</v>
      </c>
      <c r="AA2212" t="str">
        <f>IF(tbl_Customers[[#This Row],[total_eve_charge]]&lt;=15,"Low Charges",
IF(tbl_Customers[[#This Row],[total_eve_charge]]&lt;=20,"Medium Charges","High Charges"))</f>
        <v>Low Charges</v>
      </c>
      <c r="AB2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2" t="str">
        <f>IF(tbl_Customers[[#This Row],[number_vmail_messages]] = 0, "No Usage", IF(tbl_Customers[[#This Row],[number_vmail_messages]] &lt;= 20, "Low Usage", IF(tbl_Customers[[#This Row],[number_vmail_messages]] &lt;= 40, "Medium Usgae", "High Usage")))</f>
        <v>No Usage</v>
      </c>
      <c r="AD2212" t="str">
        <f>IF(tbl_Customers[[#This Row],[total_day_minutes]]&lt;=150,"Low Usage", IF(tbl_Customers[[#This Row],[total_day_minutes]]&lt;=200,"Medium Usage", IF(tbl_Customers[[#This Row],[total_day_minutes]]&lt;=250,"High Usage","Very High Usage")))</f>
        <v>Medium Usage</v>
      </c>
      <c r="AE2212" t="str">
        <f>IF(tbl_Customers[[#This Row],[total_intl_calls]]&lt;=5,"Low Calls", IF(tbl_Customers[[#This Row],[total_intl_calls]]&lt;=10, "Medium Calls", "High Calls"))</f>
        <v>Low Calls</v>
      </c>
      <c r="AF22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212" s="36" t="str">
        <f>IF(tbl_Customers[[#This Row],[Churn_Risk_Score]]&gt;=10,"High Risk", IF(tbl_Customers[[#This Row],[Churn_Risk_Score]]&gt;=5,"Medium Risk","Low Risk"))</f>
        <v>Medium Risk</v>
      </c>
    </row>
    <row r="2213" spans="1:33" x14ac:dyDescent="0.35">
      <c r="A2213">
        <v>2212</v>
      </c>
      <c r="B2213" t="s">
        <v>69</v>
      </c>
      <c r="C2213">
        <v>147</v>
      </c>
      <c r="D2213" t="s">
        <v>21</v>
      </c>
      <c r="E2213" t="s">
        <v>22</v>
      </c>
      <c r="F2213" t="s">
        <v>23</v>
      </c>
      <c r="G2213">
        <v>38</v>
      </c>
      <c r="H2213">
        <v>243.4</v>
      </c>
      <c r="I2213">
        <v>126</v>
      </c>
      <c r="J2213">
        <v>41.38</v>
      </c>
      <c r="K2213">
        <v>273.8</v>
      </c>
      <c r="L2213">
        <v>109</v>
      </c>
      <c r="M2213">
        <v>23.27</v>
      </c>
      <c r="N2213">
        <v>282.89999999999998</v>
      </c>
      <c r="O2213">
        <v>91</v>
      </c>
      <c r="P2213">
        <v>12.73</v>
      </c>
      <c r="Q2213">
        <v>14.1</v>
      </c>
      <c r="R2213">
        <v>8</v>
      </c>
      <c r="S2213">
        <v>3.81</v>
      </c>
      <c r="T2213">
        <v>2</v>
      </c>
      <c r="U2213" t="s">
        <v>22</v>
      </c>
      <c r="V2213">
        <f>IF(tbl_Customers[[#This Row],[churn]] = "yes", 1, 0)</f>
        <v>0</v>
      </c>
      <c r="W2213" t="str">
        <f>IF(tbl_Customers[[#This Row],[number_customer_service_calls]] &lt;= 1, "0-1 Calls", IF(tbl_Customers[[#This Row],[number_customer_service_calls]] &lt;= 3, "2-3 Calls", IF(tbl_Customers[[#This Row],[number_customer_service_calls]] &lt;=5, "4-5 Calls", "6+ Calls")))</f>
        <v>2-3 Calls</v>
      </c>
      <c r="X2213" t="str">
        <f>IF(tbl_Customers[[#This Row],[account_length]] &lt;= 50, "0-50", IF(tbl_Customers[[#This Row],[account_length]] &lt;=100, "51-100", IF(tbl_Customers[[#This Row],[account_length]] &lt;= 150, "101-150", "151+")))</f>
        <v>101-150</v>
      </c>
      <c r="Y2213" t="str">
        <f>IF(tbl_Customers[[#This Row],[total_intl_charge]] &lt;= 3, "Low Charges", "High Charges")</f>
        <v>High Charges</v>
      </c>
      <c r="Z2213" t="str">
        <f>IF(tbl_Customers[[#This Row],[total_eve_calls]]&lt;=80,"Low Calls",
IF(tbl_Customers[[#This Row],[total_eve_calls]]&lt;=120,"Medium Calls","High Calls"))</f>
        <v>Medium Calls</v>
      </c>
      <c r="AA2213" t="str">
        <f>IF(tbl_Customers[[#This Row],[total_eve_charge]]&lt;=15,"Low Charges",
IF(tbl_Customers[[#This Row],[total_eve_charge]]&lt;=20,"Medium Charges","High Charges"))</f>
        <v>High Charges</v>
      </c>
      <c r="AB2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3" t="str">
        <f>IF(tbl_Customers[[#This Row],[number_vmail_messages]] = 0, "No Usage", IF(tbl_Customers[[#This Row],[number_vmail_messages]] &lt;= 20, "Low Usage", IF(tbl_Customers[[#This Row],[number_vmail_messages]] &lt;= 40, "Medium Usgae", "High Usage")))</f>
        <v>Medium Usgae</v>
      </c>
      <c r="AD2213" t="str">
        <f>IF(tbl_Customers[[#This Row],[total_day_minutes]]&lt;=150,"Low Usage", IF(tbl_Customers[[#This Row],[total_day_minutes]]&lt;=200,"Medium Usage", IF(tbl_Customers[[#This Row],[total_day_minutes]]&lt;=250,"High Usage","Very High Usage")))</f>
        <v>High Usage</v>
      </c>
      <c r="AE2213" t="str">
        <f>IF(tbl_Customers[[#This Row],[total_intl_calls]]&lt;=5,"Low Calls", IF(tbl_Customers[[#This Row],[total_intl_calls]]&lt;=10, "Medium Calls", "High Calls"))</f>
        <v>Medium Calls</v>
      </c>
      <c r="AF22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13" s="36" t="str">
        <f>IF(tbl_Customers[[#This Row],[Churn_Risk_Score]]&gt;=10,"High Risk", IF(tbl_Customers[[#This Row],[Churn_Risk_Score]]&gt;=5,"Medium Risk","Low Risk"))</f>
        <v>Low Risk</v>
      </c>
    </row>
    <row r="2214" spans="1:33" x14ac:dyDescent="0.35">
      <c r="A2214">
        <v>2213</v>
      </c>
      <c r="B2214" t="s">
        <v>72</v>
      </c>
      <c r="C2214">
        <v>91</v>
      </c>
      <c r="D2214" t="s">
        <v>21</v>
      </c>
      <c r="E2214" t="s">
        <v>22</v>
      </c>
      <c r="F2214" t="s">
        <v>22</v>
      </c>
      <c r="G2214">
        <v>0</v>
      </c>
      <c r="H2214">
        <v>189.3</v>
      </c>
      <c r="I2214">
        <v>100</v>
      </c>
      <c r="J2214">
        <v>32.18</v>
      </c>
      <c r="K2214">
        <v>239.3</v>
      </c>
      <c r="L2214">
        <v>107</v>
      </c>
      <c r="M2214">
        <v>20.34</v>
      </c>
      <c r="N2214">
        <v>89.7</v>
      </c>
      <c r="O2214">
        <v>89</v>
      </c>
      <c r="P2214">
        <v>4.04</v>
      </c>
      <c r="Q2214">
        <v>9.9</v>
      </c>
      <c r="R2214">
        <v>3</v>
      </c>
      <c r="S2214">
        <v>2.67</v>
      </c>
      <c r="T2214">
        <v>3</v>
      </c>
      <c r="U2214" t="s">
        <v>22</v>
      </c>
      <c r="V2214">
        <f>IF(tbl_Customers[[#This Row],[churn]] = "yes", 1, 0)</f>
        <v>0</v>
      </c>
      <c r="W2214" t="str">
        <f>IF(tbl_Customers[[#This Row],[number_customer_service_calls]] &lt;= 1, "0-1 Calls", IF(tbl_Customers[[#This Row],[number_customer_service_calls]] &lt;= 3, "2-3 Calls", IF(tbl_Customers[[#This Row],[number_customer_service_calls]] &lt;=5, "4-5 Calls", "6+ Calls")))</f>
        <v>2-3 Calls</v>
      </c>
      <c r="X2214" t="str">
        <f>IF(tbl_Customers[[#This Row],[account_length]] &lt;= 50, "0-50", IF(tbl_Customers[[#This Row],[account_length]] &lt;=100, "51-100", IF(tbl_Customers[[#This Row],[account_length]] &lt;= 150, "101-150", "151+")))</f>
        <v>51-100</v>
      </c>
      <c r="Y2214" t="str">
        <f>IF(tbl_Customers[[#This Row],[total_intl_charge]] &lt;= 3, "Low Charges", "High Charges")</f>
        <v>Low Charges</v>
      </c>
      <c r="Z2214" t="str">
        <f>IF(tbl_Customers[[#This Row],[total_eve_calls]]&lt;=80,"Low Calls",
IF(tbl_Customers[[#This Row],[total_eve_calls]]&lt;=120,"Medium Calls","High Calls"))</f>
        <v>Medium Calls</v>
      </c>
      <c r="AA2214" t="str">
        <f>IF(tbl_Customers[[#This Row],[total_eve_charge]]&lt;=15,"Low Charges",
IF(tbl_Customers[[#This Row],[total_eve_charge]]&lt;=20,"Medium Charges","High Charges"))</f>
        <v>High Charges</v>
      </c>
      <c r="AB2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4" t="str">
        <f>IF(tbl_Customers[[#This Row],[number_vmail_messages]] = 0, "No Usage", IF(tbl_Customers[[#This Row],[number_vmail_messages]] &lt;= 20, "Low Usage", IF(tbl_Customers[[#This Row],[number_vmail_messages]] &lt;= 40, "Medium Usgae", "High Usage")))</f>
        <v>No Usage</v>
      </c>
      <c r="AD2214" t="str">
        <f>IF(tbl_Customers[[#This Row],[total_day_minutes]]&lt;=150,"Low Usage", IF(tbl_Customers[[#This Row],[total_day_minutes]]&lt;=200,"Medium Usage", IF(tbl_Customers[[#This Row],[total_day_minutes]]&lt;=250,"High Usage","Very High Usage")))</f>
        <v>Medium Usage</v>
      </c>
      <c r="AE2214" t="str">
        <f>IF(tbl_Customers[[#This Row],[total_intl_calls]]&lt;=5,"Low Calls", IF(tbl_Customers[[#This Row],[total_intl_calls]]&lt;=10, "Medium Calls", "High Calls"))</f>
        <v>Low Calls</v>
      </c>
      <c r="AF22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14" s="36" t="str">
        <f>IF(tbl_Customers[[#This Row],[Churn_Risk_Score]]&gt;=10,"High Risk", IF(tbl_Customers[[#This Row],[Churn_Risk_Score]]&gt;=5,"Medium Risk","Low Risk"))</f>
        <v>Low Risk</v>
      </c>
    </row>
    <row r="2215" spans="1:33" x14ac:dyDescent="0.35">
      <c r="A2215">
        <v>2214</v>
      </c>
      <c r="B2215" t="s">
        <v>32</v>
      </c>
      <c r="C2215">
        <v>81</v>
      </c>
      <c r="D2215" t="s">
        <v>25</v>
      </c>
      <c r="E2215" t="s">
        <v>22</v>
      </c>
      <c r="F2215" t="s">
        <v>23</v>
      </c>
      <c r="G2215">
        <v>46</v>
      </c>
      <c r="H2215">
        <v>168.3</v>
      </c>
      <c r="I2215">
        <v>124</v>
      </c>
      <c r="J2215">
        <v>28.61</v>
      </c>
      <c r="K2215">
        <v>270.89999999999998</v>
      </c>
      <c r="L2215">
        <v>103</v>
      </c>
      <c r="M2215">
        <v>23.03</v>
      </c>
      <c r="N2215">
        <v>222.5</v>
      </c>
      <c r="O2215">
        <v>98</v>
      </c>
      <c r="P2215">
        <v>10.01</v>
      </c>
      <c r="Q2215">
        <v>6.7</v>
      </c>
      <c r="R2215">
        <v>2</v>
      </c>
      <c r="S2215">
        <v>1.81</v>
      </c>
      <c r="T2215">
        <v>4</v>
      </c>
      <c r="U2215" t="s">
        <v>22</v>
      </c>
      <c r="V2215">
        <f>IF(tbl_Customers[[#This Row],[churn]] = "yes", 1, 0)</f>
        <v>0</v>
      </c>
      <c r="W2215" t="str">
        <f>IF(tbl_Customers[[#This Row],[number_customer_service_calls]] &lt;= 1, "0-1 Calls", IF(tbl_Customers[[#This Row],[number_customer_service_calls]] &lt;= 3, "2-3 Calls", IF(tbl_Customers[[#This Row],[number_customer_service_calls]] &lt;=5, "4-5 Calls", "6+ Calls")))</f>
        <v>4-5 Calls</v>
      </c>
      <c r="X2215" t="str">
        <f>IF(tbl_Customers[[#This Row],[account_length]] &lt;= 50, "0-50", IF(tbl_Customers[[#This Row],[account_length]] &lt;=100, "51-100", IF(tbl_Customers[[#This Row],[account_length]] &lt;= 150, "101-150", "151+")))</f>
        <v>51-100</v>
      </c>
      <c r="Y2215" t="str">
        <f>IF(tbl_Customers[[#This Row],[total_intl_charge]] &lt;= 3, "Low Charges", "High Charges")</f>
        <v>Low Charges</v>
      </c>
      <c r="Z2215" t="str">
        <f>IF(tbl_Customers[[#This Row],[total_eve_calls]]&lt;=80,"Low Calls",
IF(tbl_Customers[[#This Row],[total_eve_calls]]&lt;=120,"Medium Calls","High Calls"))</f>
        <v>Medium Calls</v>
      </c>
      <c r="AA2215" t="str">
        <f>IF(tbl_Customers[[#This Row],[total_eve_charge]]&lt;=15,"Low Charges",
IF(tbl_Customers[[#This Row],[total_eve_charge]]&lt;=20,"Medium Charges","High Charges"))</f>
        <v>High Charges</v>
      </c>
      <c r="AB2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15" t="str">
        <f>IF(tbl_Customers[[#This Row],[number_vmail_messages]] = 0, "No Usage", IF(tbl_Customers[[#This Row],[number_vmail_messages]] &lt;= 20, "Low Usage", IF(tbl_Customers[[#This Row],[number_vmail_messages]] &lt;= 40, "Medium Usgae", "High Usage")))</f>
        <v>High Usage</v>
      </c>
      <c r="AD2215" t="str">
        <f>IF(tbl_Customers[[#This Row],[total_day_minutes]]&lt;=150,"Low Usage", IF(tbl_Customers[[#This Row],[total_day_minutes]]&lt;=200,"Medium Usage", IF(tbl_Customers[[#This Row],[total_day_minutes]]&lt;=250,"High Usage","Very High Usage")))</f>
        <v>Medium Usage</v>
      </c>
      <c r="AE2215" t="str">
        <f>IF(tbl_Customers[[#This Row],[total_intl_calls]]&lt;=5,"Low Calls", IF(tbl_Customers[[#This Row],[total_intl_calls]]&lt;=10, "Medium Calls", "High Calls"))</f>
        <v>Low Calls</v>
      </c>
      <c r="AF22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15" s="36" t="str">
        <f>IF(tbl_Customers[[#This Row],[Churn_Risk_Score]]&gt;=10,"High Risk", IF(tbl_Customers[[#This Row],[Churn_Risk_Score]]&gt;=5,"Medium Risk","Low Risk"))</f>
        <v>Low Risk</v>
      </c>
    </row>
    <row r="2216" spans="1:33" x14ac:dyDescent="0.35">
      <c r="A2216">
        <v>2215</v>
      </c>
      <c r="B2216" t="s">
        <v>55</v>
      </c>
      <c r="C2216">
        <v>116</v>
      </c>
      <c r="D2216" t="s">
        <v>21</v>
      </c>
      <c r="E2216" t="s">
        <v>22</v>
      </c>
      <c r="F2216" t="s">
        <v>23</v>
      </c>
      <c r="G2216">
        <v>24</v>
      </c>
      <c r="H2216">
        <v>232.9</v>
      </c>
      <c r="I2216">
        <v>90</v>
      </c>
      <c r="J2216">
        <v>39.590000000000003</v>
      </c>
      <c r="K2216">
        <v>152.1</v>
      </c>
      <c r="L2216">
        <v>94</v>
      </c>
      <c r="M2216">
        <v>12.93</v>
      </c>
      <c r="N2216">
        <v>344.3</v>
      </c>
      <c r="O2216">
        <v>82</v>
      </c>
      <c r="P2216">
        <v>15.49</v>
      </c>
      <c r="Q2216">
        <v>10.7</v>
      </c>
      <c r="R2216">
        <v>6</v>
      </c>
      <c r="S2216">
        <v>2.89</v>
      </c>
      <c r="T2216">
        <v>1</v>
      </c>
      <c r="U2216" t="s">
        <v>22</v>
      </c>
      <c r="V2216">
        <f>IF(tbl_Customers[[#This Row],[churn]] = "yes", 1, 0)</f>
        <v>0</v>
      </c>
      <c r="W2216" t="str">
        <f>IF(tbl_Customers[[#This Row],[number_customer_service_calls]] &lt;= 1, "0-1 Calls", IF(tbl_Customers[[#This Row],[number_customer_service_calls]] &lt;= 3, "2-3 Calls", IF(tbl_Customers[[#This Row],[number_customer_service_calls]] &lt;=5, "4-5 Calls", "6+ Calls")))</f>
        <v>0-1 Calls</v>
      </c>
      <c r="X2216" t="str">
        <f>IF(tbl_Customers[[#This Row],[account_length]] &lt;= 50, "0-50", IF(tbl_Customers[[#This Row],[account_length]] &lt;=100, "51-100", IF(tbl_Customers[[#This Row],[account_length]] &lt;= 150, "101-150", "151+")))</f>
        <v>101-150</v>
      </c>
      <c r="Y2216" t="str">
        <f>IF(tbl_Customers[[#This Row],[total_intl_charge]] &lt;= 3, "Low Charges", "High Charges")</f>
        <v>Low Charges</v>
      </c>
      <c r="Z2216" t="str">
        <f>IF(tbl_Customers[[#This Row],[total_eve_calls]]&lt;=80,"Low Calls",
IF(tbl_Customers[[#This Row],[total_eve_calls]]&lt;=120,"Medium Calls","High Calls"))</f>
        <v>Medium Calls</v>
      </c>
      <c r="AA2216" t="str">
        <f>IF(tbl_Customers[[#This Row],[total_eve_charge]]&lt;=15,"Low Charges",
IF(tbl_Customers[[#This Row],[total_eve_charge]]&lt;=20,"Medium Charges","High Charges"))</f>
        <v>Low Charges</v>
      </c>
      <c r="AB2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6" t="str">
        <f>IF(tbl_Customers[[#This Row],[number_vmail_messages]] = 0, "No Usage", IF(tbl_Customers[[#This Row],[number_vmail_messages]] &lt;= 20, "Low Usage", IF(tbl_Customers[[#This Row],[number_vmail_messages]] &lt;= 40, "Medium Usgae", "High Usage")))</f>
        <v>Medium Usgae</v>
      </c>
      <c r="AD2216" t="str">
        <f>IF(tbl_Customers[[#This Row],[total_day_minutes]]&lt;=150,"Low Usage", IF(tbl_Customers[[#This Row],[total_day_minutes]]&lt;=200,"Medium Usage", IF(tbl_Customers[[#This Row],[total_day_minutes]]&lt;=250,"High Usage","Very High Usage")))</f>
        <v>High Usage</v>
      </c>
      <c r="AE2216" t="str">
        <f>IF(tbl_Customers[[#This Row],[total_intl_calls]]&lt;=5,"Low Calls", IF(tbl_Customers[[#This Row],[total_intl_calls]]&lt;=10, "Medium Calls", "High Calls"))</f>
        <v>Medium Calls</v>
      </c>
      <c r="AF22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16" s="36" t="str">
        <f>IF(tbl_Customers[[#This Row],[Churn_Risk_Score]]&gt;=10,"High Risk", IF(tbl_Customers[[#This Row],[Churn_Risk_Score]]&gt;=5,"Medium Risk","Low Risk"))</f>
        <v>Low Risk</v>
      </c>
    </row>
    <row r="2217" spans="1:33" x14ac:dyDescent="0.35">
      <c r="A2217">
        <v>2216</v>
      </c>
      <c r="B2217" t="s">
        <v>30</v>
      </c>
      <c r="C2217">
        <v>69</v>
      </c>
      <c r="D2217" t="s">
        <v>21</v>
      </c>
      <c r="E2217" t="s">
        <v>22</v>
      </c>
      <c r="F2217" t="s">
        <v>23</v>
      </c>
      <c r="G2217">
        <v>37</v>
      </c>
      <c r="H2217">
        <v>155</v>
      </c>
      <c r="I2217">
        <v>98</v>
      </c>
      <c r="J2217">
        <v>26.35</v>
      </c>
      <c r="K2217">
        <v>142.4</v>
      </c>
      <c r="L2217">
        <v>105</v>
      </c>
      <c r="M2217">
        <v>12.1</v>
      </c>
      <c r="N2217">
        <v>143.69999999999999</v>
      </c>
      <c r="O2217">
        <v>117</v>
      </c>
      <c r="P2217">
        <v>6.47</v>
      </c>
      <c r="Q2217">
        <v>5.9</v>
      </c>
      <c r="R2217">
        <v>4</v>
      </c>
      <c r="S2217">
        <v>1.59</v>
      </c>
      <c r="T2217">
        <v>1</v>
      </c>
      <c r="U2217" t="s">
        <v>22</v>
      </c>
      <c r="V2217">
        <f>IF(tbl_Customers[[#This Row],[churn]] = "yes", 1, 0)</f>
        <v>0</v>
      </c>
      <c r="W2217" t="str">
        <f>IF(tbl_Customers[[#This Row],[number_customer_service_calls]] &lt;= 1, "0-1 Calls", IF(tbl_Customers[[#This Row],[number_customer_service_calls]] &lt;= 3, "2-3 Calls", IF(tbl_Customers[[#This Row],[number_customer_service_calls]] &lt;=5, "4-5 Calls", "6+ Calls")))</f>
        <v>0-1 Calls</v>
      </c>
      <c r="X2217" t="str">
        <f>IF(tbl_Customers[[#This Row],[account_length]] &lt;= 50, "0-50", IF(tbl_Customers[[#This Row],[account_length]] &lt;=100, "51-100", IF(tbl_Customers[[#This Row],[account_length]] &lt;= 150, "101-150", "151+")))</f>
        <v>51-100</v>
      </c>
      <c r="Y2217" t="str">
        <f>IF(tbl_Customers[[#This Row],[total_intl_charge]] &lt;= 3, "Low Charges", "High Charges")</f>
        <v>Low Charges</v>
      </c>
      <c r="Z2217" t="str">
        <f>IF(tbl_Customers[[#This Row],[total_eve_calls]]&lt;=80,"Low Calls",
IF(tbl_Customers[[#This Row],[total_eve_calls]]&lt;=120,"Medium Calls","High Calls"))</f>
        <v>Medium Calls</v>
      </c>
      <c r="AA2217" t="str">
        <f>IF(tbl_Customers[[#This Row],[total_eve_charge]]&lt;=15,"Low Charges",
IF(tbl_Customers[[#This Row],[total_eve_charge]]&lt;=20,"Medium Charges","High Charges"))</f>
        <v>Low Charges</v>
      </c>
      <c r="AB2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17" t="str">
        <f>IF(tbl_Customers[[#This Row],[number_vmail_messages]] = 0, "No Usage", IF(tbl_Customers[[#This Row],[number_vmail_messages]] &lt;= 20, "Low Usage", IF(tbl_Customers[[#This Row],[number_vmail_messages]] &lt;= 40, "Medium Usgae", "High Usage")))</f>
        <v>Medium Usgae</v>
      </c>
      <c r="AD2217" t="str">
        <f>IF(tbl_Customers[[#This Row],[total_day_minutes]]&lt;=150,"Low Usage", IF(tbl_Customers[[#This Row],[total_day_minutes]]&lt;=200,"Medium Usage", IF(tbl_Customers[[#This Row],[total_day_minutes]]&lt;=250,"High Usage","Very High Usage")))</f>
        <v>Medium Usage</v>
      </c>
      <c r="AE2217" t="str">
        <f>IF(tbl_Customers[[#This Row],[total_intl_calls]]&lt;=5,"Low Calls", IF(tbl_Customers[[#This Row],[total_intl_calls]]&lt;=10, "Medium Calls", "High Calls"))</f>
        <v>Low Calls</v>
      </c>
      <c r="AF22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17" s="36" t="str">
        <f>IF(tbl_Customers[[#This Row],[Churn_Risk_Score]]&gt;=10,"High Risk", IF(tbl_Customers[[#This Row],[Churn_Risk_Score]]&gt;=5,"Medium Risk","Low Risk"))</f>
        <v>Low Risk</v>
      </c>
    </row>
    <row r="2218" spans="1:33" x14ac:dyDescent="0.35">
      <c r="A2218">
        <v>2217</v>
      </c>
      <c r="B2218" t="s">
        <v>37</v>
      </c>
      <c r="C2218">
        <v>135</v>
      </c>
      <c r="D2218" t="s">
        <v>28</v>
      </c>
      <c r="E2218" t="s">
        <v>22</v>
      </c>
      <c r="F2218" t="s">
        <v>22</v>
      </c>
      <c r="G2218">
        <v>0</v>
      </c>
      <c r="H2218">
        <v>154.4</v>
      </c>
      <c r="I2218">
        <v>130</v>
      </c>
      <c r="J2218">
        <v>26.25</v>
      </c>
      <c r="K2218">
        <v>203.8</v>
      </c>
      <c r="L2218">
        <v>90</v>
      </c>
      <c r="M2218">
        <v>17.32</v>
      </c>
      <c r="N2218">
        <v>158.69999999999999</v>
      </c>
      <c r="O2218">
        <v>59</v>
      </c>
      <c r="P2218">
        <v>7.14</v>
      </c>
      <c r="Q2218">
        <v>11.8</v>
      </c>
      <c r="R2218">
        <v>3</v>
      </c>
      <c r="S2218">
        <v>3.19</v>
      </c>
      <c r="T2218">
        <v>0</v>
      </c>
      <c r="U2218" t="s">
        <v>22</v>
      </c>
      <c r="V2218">
        <f>IF(tbl_Customers[[#This Row],[churn]] = "yes", 1, 0)</f>
        <v>0</v>
      </c>
      <c r="W2218" t="str">
        <f>IF(tbl_Customers[[#This Row],[number_customer_service_calls]] &lt;= 1, "0-1 Calls", IF(tbl_Customers[[#This Row],[number_customer_service_calls]] &lt;= 3, "2-3 Calls", IF(tbl_Customers[[#This Row],[number_customer_service_calls]] &lt;=5, "4-5 Calls", "6+ Calls")))</f>
        <v>0-1 Calls</v>
      </c>
      <c r="X2218" t="str">
        <f>IF(tbl_Customers[[#This Row],[account_length]] &lt;= 50, "0-50", IF(tbl_Customers[[#This Row],[account_length]] &lt;=100, "51-100", IF(tbl_Customers[[#This Row],[account_length]] &lt;= 150, "101-150", "151+")))</f>
        <v>101-150</v>
      </c>
      <c r="Y2218" t="str">
        <f>IF(tbl_Customers[[#This Row],[total_intl_charge]] &lt;= 3, "Low Charges", "High Charges")</f>
        <v>High Charges</v>
      </c>
      <c r="Z2218" t="str">
        <f>IF(tbl_Customers[[#This Row],[total_eve_calls]]&lt;=80,"Low Calls",
IF(tbl_Customers[[#This Row],[total_eve_calls]]&lt;=120,"Medium Calls","High Calls"))</f>
        <v>Medium Calls</v>
      </c>
      <c r="AA2218" t="str">
        <f>IF(tbl_Customers[[#This Row],[total_eve_charge]]&lt;=15,"Low Charges",
IF(tbl_Customers[[#This Row],[total_eve_charge]]&lt;=20,"Medium Charges","High Charges"))</f>
        <v>Medium Charges</v>
      </c>
      <c r="AB2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8" t="str">
        <f>IF(tbl_Customers[[#This Row],[number_vmail_messages]] = 0, "No Usage", IF(tbl_Customers[[#This Row],[number_vmail_messages]] &lt;= 20, "Low Usage", IF(tbl_Customers[[#This Row],[number_vmail_messages]] &lt;= 40, "Medium Usgae", "High Usage")))</f>
        <v>No Usage</v>
      </c>
      <c r="AD2218" t="str">
        <f>IF(tbl_Customers[[#This Row],[total_day_minutes]]&lt;=150,"Low Usage", IF(tbl_Customers[[#This Row],[total_day_minutes]]&lt;=200,"Medium Usage", IF(tbl_Customers[[#This Row],[total_day_minutes]]&lt;=250,"High Usage","Very High Usage")))</f>
        <v>Medium Usage</v>
      </c>
      <c r="AE2218" t="str">
        <f>IF(tbl_Customers[[#This Row],[total_intl_calls]]&lt;=5,"Low Calls", IF(tbl_Customers[[#This Row],[total_intl_calls]]&lt;=10, "Medium Calls", "High Calls"))</f>
        <v>Low Calls</v>
      </c>
      <c r="AF22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18" s="36" t="str">
        <f>IF(tbl_Customers[[#This Row],[Churn_Risk_Score]]&gt;=10,"High Risk", IF(tbl_Customers[[#This Row],[Churn_Risk_Score]]&gt;=5,"Medium Risk","Low Risk"))</f>
        <v>Low Risk</v>
      </c>
    </row>
    <row r="2219" spans="1:33" x14ac:dyDescent="0.35">
      <c r="A2219">
        <v>2218</v>
      </c>
      <c r="B2219" t="s">
        <v>65</v>
      </c>
      <c r="C2219">
        <v>73</v>
      </c>
      <c r="D2219" t="s">
        <v>28</v>
      </c>
      <c r="E2219" t="s">
        <v>22</v>
      </c>
      <c r="F2219" t="s">
        <v>22</v>
      </c>
      <c r="G2219">
        <v>0</v>
      </c>
      <c r="H2219">
        <v>234.7</v>
      </c>
      <c r="I2219">
        <v>102</v>
      </c>
      <c r="J2219">
        <v>39.9</v>
      </c>
      <c r="K2219">
        <v>195.7</v>
      </c>
      <c r="L2219">
        <v>110</v>
      </c>
      <c r="M2219">
        <v>16.63</v>
      </c>
      <c r="N2219">
        <v>253.4</v>
      </c>
      <c r="O2219">
        <v>71</v>
      </c>
      <c r="P2219">
        <v>11.4</v>
      </c>
      <c r="Q2219">
        <v>8.4</v>
      </c>
      <c r="R2219">
        <v>8</v>
      </c>
      <c r="S2219">
        <v>2.27</v>
      </c>
      <c r="T2219">
        <v>2</v>
      </c>
      <c r="U2219" t="s">
        <v>22</v>
      </c>
      <c r="V2219">
        <f>IF(tbl_Customers[[#This Row],[churn]] = "yes", 1, 0)</f>
        <v>0</v>
      </c>
      <c r="W2219" t="str">
        <f>IF(tbl_Customers[[#This Row],[number_customer_service_calls]] &lt;= 1, "0-1 Calls", IF(tbl_Customers[[#This Row],[number_customer_service_calls]] &lt;= 3, "2-3 Calls", IF(tbl_Customers[[#This Row],[number_customer_service_calls]] &lt;=5, "4-5 Calls", "6+ Calls")))</f>
        <v>2-3 Calls</v>
      </c>
      <c r="X2219" t="str">
        <f>IF(tbl_Customers[[#This Row],[account_length]] &lt;= 50, "0-50", IF(tbl_Customers[[#This Row],[account_length]] &lt;=100, "51-100", IF(tbl_Customers[[#This Row],[account_length]] &lt;= 150, "101-150", "151+")))</f>
        <v>51-100</v>
      </c>
      <c r="Y2219" t="str">
        <f>IF(tbl_Customers[[#This Row],[total_intl_charge]] &lt;= 3, "Low Charges", "High Charges")</f>
        <v>Low Charges</v>
      </c>
      <c r="Z2219" t="str">
        <f>IF(tbl_Customers[[#This Row],[total_eve_calls]]&lt;=80,"Low Calls",
IF(tbl_Customers[[#This Row],[total_eve_calls]]&lt;=120,"Medium Calls","High Calls"))</f>
        <v>Medium Calls</v>
      </c>
      <c r="AA2219" t="str">
        <f>IF(tbl_Customers[[#This Row],[total_eve_charge]]&lt;=15,"Low Charges",
IF(tbl_Customers[[#This Row],[total_eve_charge]]&lt;=20,"Medium Charges","High Charges"))</f>
        <v>Medium Charges</v>
      </c>
      <c r="AB2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19" t="str">
        <f>IF(tbl_Customers[[#This Row],[number_vmail_messages]] = 0, "No Usage", IF(tbl_Customers[[#This Row],[number_vmail_messages]] &lt;= 20, "Low Usage", IF(tbl_Customers[[#This Row],[number_vmail_messages]] &lt;= 40, "Medium Usgae", "High Usage")))</f>
        <v>No Usage</v>
      </c>
      <c r="AD2219" t="str">
        <f>IF(tbl_Customers[[#This Row],[total_day_minutes]]&lt;=150,"Low Usage", IF(tbl_Customers[[#This Row],[total_day_minutes]]&lt;=200,"Medium Usage", IF(tbl_Customers[[#This Row],[total_day_minutes]]&lt;=250,"High Usage","Very High Usage")))</f>
        <v>High Usage</v>
      </c>
      <c r="AE2219" t="str">
        <f>IF(tbl_Customers[[#This Row],[total_intl_calls]]&lt;=5,"Low Calls", IF(tbl_Customers[[#This Row],[total_intl_calls]]&lt;=10, "Medium Calls", "High Calls"))</f>
        <v>Medium Calls</v>
      </c>
      <c r="AF22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19" s="36" t="str">
        <f>IF(tbl_Customers[[#This Row],[Churn_Risk_Score]]&gt;=10,"High Risk", IF(tbl_Customers[[#This Row],[Churn_Risk_Score]]&gt;=5,"Medium Risk","Low Risk"))</f>
        <v>Low Risk</v>
      </c>
    </row>
    <row r="2220" spans="1:33" x14ac:dyDescent="0.35">
      <c r="A2220">
        <v>2219</v>
      </c>
      <c r="B2220" t="s">
        <v>46</v>
      </c>
      <c r="C2220">
        <v>125</v>
      </c>
      <c r="D2220" t="s">
        <v>21</v>
      </c>
      <c r="E2220" t="s">
        <v>23</v>
      </c>
      <c r="F2220" t="s">
        <v>22</v>
      </c>
      <c r="G2220">
        <v>0</v>
      </c>
      <c r="H2220">
        <v>298.39999999999998</v>
      </c>
      <c r="I2220">
        <v>78</v>
      </c>
      <c r="J2220">
        <v>50.73</v>
      </c>
      <c r="K2220">
        <v>270.5</v>
      </c>
      <c r="L2220">
        <v>142</v>
      </c>
      <c r="M2220">
        <v>22.99</v>
      </c>
      <c r="N2220">
        <v>107.3</v>
      </c>
      <c r="O2220">
        <v>84</v>
      </c>
      <c r="P2220">
        <v>4.83</v>
      </c>
      <c r="Q2220">
        <v>12.2</v>
      </c>
      <c r="R2220">
        <v>2</v>
      </c>
      <c r="S2220">
        <v>3.29</v>
      </c>
      <c r="T2220">
        <v>0</v>
      </c>
      <c r="U2220" t="s">
        <v>23</v>
      </c>
      <c r="V2220">
        <f>IF(tbl_Customers[[#This Row],[churn]] = "yes", 1, 0)</f>
        <v>1</v>
      </c>
      <c r="W2220" t="str">
        <f>IF(tbl_Customers[[#This Row],[number_customer_service_calls]] &lt;= 1, "0-1 Calls", IF(tbl_Customers[[#This Row],[number_customer_service_calls]] &lt;= 3, "2-3 Calls", IF(tbl_Customers[[#This Row],[number_customer_service_calls]] &lt;=5, "4-5 Calls", "6+ Calls")))</f>
        <v>0-1 Calls</v>
      </c>
      <c r="X2220" t="str">
        <f>IF(tbl_Customers[[#This Row],[account_length]] &lt;= 50, "0-50", IF(tbl_Customers[[#This Row],[account_length]] &lt;=100, "51-100", IF(tbl_Customers[[#This Row],[account_length]] &lt;= 150, "101-150", "151+")))</f>
        <v>101-150</v>
      </c>
      <c r="Y2220" t="str">
        <f>IF(tbl_Customers[[#This Row],[total_intl_charge]] &lt;= 3, "Low Charges", "High Charges")</f>
        <v>High Charges</v>
      </c>
      <c r="Z2220" t="str">
        <f>IF(tbl_Customers[[#This Row],[total_eve_calls]]&lt;=80,"Low Calls",
IF(tbl_Customers[[#This Row],[total_eve_calls]]&lt;=120,"Medium Calls","High Calls"))</f>
        <v>High Calls</v>
      </c>
      <c r="AA2220" t="str">
        <f>IF(tbl_Customers[[#This Row],[total_eve_charge]]&lt;=15,"Low Charges",
IF(tbl_Customers[[#This Row],[total_eve_charge]]&lt;=20,"Medium Charges","High Charges"))</f>
        <v>High Charges</v>
      </c>
      <c r="AB2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20" t="str">
        <f>IF(tbl_Customers[[#This Row],[number_vmail_messages]] = 0, "No Usage", IF(tbl_Customers[[#This Row],[number_vmail_messages]] &lt;= 20, "Low Usage", IF(tbl_Customers[[#This Row],[number_vmail_messages]] &lt;= 40, "Medium Usgae", "High Usage")))</f>
        <v>No Usage</v>
      </c>
      <c r="AD2220" t="str">
        <f>IF(tbl_Customers[[#This Row],[total_day_minutes]]&lt;=150,"Low Usage", IF(tbl_Customers[[#This Row],[total_day_minutes]]&lt;=200,"Medium Usage", IF(tbl_Customers[[#This Row],[total_day_minutes]]&lt;=250,"High Usage","Very High Usage")))</f>
        <v>Very High Usage</v>
      </c>
      <c r="AE2220" t="str">
        <f>IF(tbl_Customers[[#This Row],[total_intl_calls]]&lt;=5,"Low Calls", IF(tbl_Customers[[#This Row],[total_intl_calls]]&lt;=10, "Medium Calls", "High Calls"))</f>
        <v>Low Calls</v>
      </c>
      <c r="AF22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220" s="36" t="str">
        <f>IF(tbl_Customers[[#This Row],[Churn_Risk_Score]]&gt;=10,"High Risk", IF(tbl_Customers[[#This Row],[Churn_Risk_Score]]&gt;=5,"Medium Risk","Low Risk"))</f>
        <v>High Risk</v>
      </c>
    </row>
    <row r="2221" spans="1:33" x14ac:dyDescent="0.35">
      <c r="A2221">
        <v>2220</v>
      </c>
      <c r="B2221" t="s">
        <v>52</v>
      </c>
      <c r="C2221">
        <v>165</v>
      </c>
      <c r="D2221" t="s">
        <v>21</v>
      </c>
      <c r="E2221" t="s">
        <v>22</v>
      </c>
      <c r="F2221" t="s">
        <v>23</v>
      </c>
      <c r="G2221">
        <v>33</v>
      </c>
      <c r="H2221">
        <v>111.6</v>
      </c>
      <c r="I2221">
        <v>140</v>
      </c>
      <c r="J2221">
        <v>18.97</v>
      </c>
      <c r="K2221">
        <v>213.3</v>
      </c>
      <c r="L2221">
        <v>111</v>
      </c>
      <c r="M2221">
        <v>18.13</v>
      </c>
      <c r="N2221">
        <v>267.60000000000002</v>
      </c>
      <c r="O2221">
        <v>115</v>
      </c>
      <c r="P2221">
        <v>12.04</v>
      </c>
      <c r="Q2221">
        <v>16</v>
      </c>
      <c r="R2221">
        <v>3</v>
      </c>
      <c r="S2221">
        <v>4.32</v>
      </c>
      <c r="T2221">
        <v>0</v>
      </c>
      <c r="U2221" t="s">
        <v>22</v>
      </c>
      <c r="V2221">
        <f>IF(tbl_Customers[[#This Row],[churn]] = "yes", 1, 0)</f>
        <v>0</v>
      </c>
      <c r="W2221" t="str">
        <f>IF(tbl_Customers[[#This Row],[number_customer_service_calls]] &lt;= 1, "0-1 Calls", IF(tbl_Customers[[#This Row],[number_customer_service_calls]] &lt;= 3, "2-3 Calls", IF(tbl_Customers[[#This Row],[number_customer_service_calls]] &lt;=5, "4-5 Calls", "6+ Calls")))</f>
        <v>0-1 Calls</v>
      </c>
      <c r="X2221" t="str">
        <f>IF(tbl_Customers[[#This Row],[account_length]] &lt;= 50, "0-50", IF(tbl_Customers[[#This Row],[account_length]] &lt;=100, "51-100", IF(tbl_Customers[[#This Row],[account_length]] &lt;= 150, "101-150", "151+")))</f>
        <v>151+</v>
      </c>
      <c r="Y2221" t="str">
        <f>IF(tbl_Customers[[#This Row],[total_intl_charge]] &lt;= 3, "Low Charges", "High Charges")</f>
        <v>High Charges</v>
      </c>
      <c r="Z2221" t="str">
        <f>IF(tbl_Customers[[#This Row],[total_eve_calls]]&lt;=80,"Low Calls",
IF(tbl_Customers[[#This Row],[total_eve_calls]]&lt;=120,"Medium Calls","High Calls"))</f>
        <v>Medium Calls</v>
      </c>
      <c r="AA2221" t="str">
        <f>IF(tbl_Customers[[#This Row],[total_eve_charge]]&lt;=15,"Low Charges",
IF(tbl_Customers[[#This Row],[total_eve_charge]]&lt;=20,"Medium Charges","High Charges"))</f>
        <v>Medium Charges</v>
      </c>
      <c r="AB2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1" t="str">
        <f>IF(tbl_Customers[[#This Row],[number_vmail_messages]] = 0, "No Usage", IF(tbl_Customers[[#This Row],[number_vmail_messages]] &lt;= 20, "Low Usage", IF(tbl_Customers[[#This Row],[number_vmail_messages]] &lt;= 40, "Medium Usgae", "High Usage")))</f>
        <v>Medium Usgae</v>
      </c>
      <c r="AD2221" t="str">
        <f>IF(tbl_Customers[[#This Row],[total_day_minutes]]&lt;=150,"Low Usage", IF(tbl_Customers[[#This Row],[total_day_minutes]]&lt;=200,"Medium Usage", IF(tbl_Customers[[#This Row],[total_day_minutes]]&lt;=250,"High Usage","Very High Usage")))</f>
        <v>Low Usage</v>
      </c>
      <c r="AE2221" t="str">
        <f>IF(tbl_Customers[[#This Row],[total_intl_calls]]&lt;=5,"Low Calls", IF(tbl_Customers[[#This Row],[total_intl_calls]]&lt;=10, "Medium Calls", "High Calls"))</f>
        <v>Low Calls</v>
      </c>
      <c r="AF22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21" s="36" t="str">
        <f>IF(tbl_Customers[[#This Row],[Churn_Risk_Score]]&gt;=10,"High Risk", IF(tbl_Customers[[#This Row],[Churn_Risk_Score]]&gt;=5,"Medium Risk","Low Risk"))</f>
        <v>Low Risk</v>
      </c>
    </row>
    <row r="2222" spans="1:33" x14ac:dyDescent="0.35">
      <c r="A2222">
        <v>2221</v>
      </c>
      <c r="B2222" t="s">
        <v>57</v>
      </c>
      <c r="C2222">
        <v>64</v>
      </c>
      <c r="D2222" t="s">
        <v>21</v>
      </c>
      <c r="E2222" t="s">
        <v>22</v>
      </c>
      <c r="F2222" t="s">
        <v>22</v>
      </c>
      <c r="G2222">
        <v>0</v>
      </c>
      <c r="H2222">
        <v>174.5</v>
      </c>
      <c r="I2222">
        <v>98</v>
      </c>
      <c r="J2222">
        <v>29.67</v>
      </c>
      <c r="K2222">
        <v>180.2</v>
      </c>
      <c r="L2222">
        <v>103</v>
      </c>
      <c r="M2222">
        <v>15.32</v>
      </c>
      <c r="N2222">
        <v>179</v>
      </c>
      <c r="O2222">
        <v>89</v>
      </c>
      <c r="P2222">
        <v>8.06</v>
      </c>
      <c r="Q2222">
        <v>10.7</v>
      </c>
      <c r="R2222">
        <v>2</v>
      </c>
      <c r="S2222">
        <v>2.89</v>
      </c>
      <c r="T2222">
        <v>2</v>
      </c>
      <c r="U2222" t="s">
        <v>22</v>
      </c>
      <c r="V2222">
        <f>IF(tbl_Customers[[#This Row],[churn]] = "yes", 1, 0)</f>
        <v>0</v>
      </c>
      <c r="W2222" t="str">
        <f>IF(tbl_Customers[[#This Row],[number_customer_service_calls]] &lt;= 1, "0-1 Calls", IF(tbl_Customers[[#This Row],[number_customer_service_calls]] &lt;= 3, "2-3 Calls", IF(tbl_Customers[[#This Row],[number_customer_service_calls]] &lt;=5, "4-5 Calls", "6+ Calls")))</f>
        <v>2-3 Calls</v>
      </c>
      <c r="X2222" t="str">
        <f>IF(tbl_Customers[[#This Row],[account_length]] &lt;= 50, "0-50", IF(tbl_Customers[[#This Row],[account_length]] &lt;=100, "51-100", IF(tbl_Customers[[#This Row],[account_length]] &lt;= 150, "101-150", "151+")))</f>
        <v>51-100</v>
      </c>
      <c r="Y2222" t="str">
        <f>IF(tbl_Customers[[#This Row],[total_intl_charge]] &lt;= 3, "Low Charges", "High Charges")</f>
        <v>Low Charges</v>
      </c>
      <c r="Z2222" t="str">
        <f>IF(tbl_Customers[[#This Row],[total_eve_calls]]&lt;=80,"Low Calls",
IF(tbl_Customers[[#This Row],[total_eve_calls]]&lt;=120,"Medium Calls","High Calls"))</f>
        <v>Medium Calls</v>
      </c>
      <c r="AA2222" t="str">
        <f>IF(tbl_Customers[[#This Row],[total_eve_charge]]&lt;=15,"Low Charges",
IF(tbl_Customers[[#This Row],[total_eve_charge]]&lt;=20,"Medium Charges","High Charges"))</f>
        <v>Medium Charges</v>
      </c>
      <c r="AB2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2" t="str">
        <f>IF(tbl_Customers[[#This Row],[number_vmail_messages]] = 0, "No Usage", IF(tbl_Customers[[#This Row],[number_vmail_messages]] &lt;= 20, "Low Usage", IF(tbl_Customers[[#This Row],[number_vmail_messages]] &lt;= 40, "Medium Usgae", "High Usage")))</f>
        <v>No Usage</v>
      </c>
      <c r="AD2222" t="str">
        <f>IF(tbl_Customers[[#This Row],[total_day_minutes]]&lt;=150,"Low Usage", IF(tbl_Customers[[#This Row],[total_day_minutes]]&lt;=200,"Medium Usage", IF(tbl_Customers[[#This Row],[total_day_minutes]]&lt;=250,"High Usage","Very High Usage")))</f>
        <v>Medium Usage</v>
      </c>
      <c r="AE2222" t="str">
        <f>IF(tbl_Customers[[#This Row],[total_intl_calls]]&lt;=5,"Low Calls", IF(tbl_Customers[[#This Row],[total_intl_calls]]&lt;=10, "Medium Calls", "High Calls"))</f>
        <v>Low Calls</v>
      </c>
      <c r="AF22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22" s="36" t="str">
        <f>IF(tbl_Customers[[#This Row],[Churn_Risk_Score]]&gt;=10,"High Risk", IF(tbl_Customers[[#This Row],[Churn_Risk_Score]]&gt;=5,"Medium Risk","Low Risk"))</f>
        <v>Low Risk</v>
      </c>
    </row>
    <row r="2223" spans="1:33" x14ac:dyDescent="0.35">
      <c r="A2223">
        <v>2222</v>
      </c>
      <c r="B2223" t="s">
        <v>49</v>
      </c>
      <c r="C2223">
        <v>116</v>
      </c>
      <c r="D2223" t="s">
        <v>28</v>
      </c>
      <c r="E2223" t="s">
        <v>23</v>
      </c>
      <c r="F2223" t="s">
        <v>23</v>
      </c>
      <c r="G2223">
        <v>27</v>
      </c>
      <c r="H2223">
        <v>175.5</v>
      </c>
      <c r="I2223">
        <v>137</v>
      </c>
      <c r="J2223">
        <v>29.84</v>
      </c>
      <c r="K2223">
        <v>210.6</v>
      </c>
      <c r="L2223">
        <v>60</v>
      </c>
      <c r="M2223">
        <v>17.899999999999999</v>
      </c>
      <c r="N2223">
        <v>294.8</v>
      </c>
      <c r="O2223">
        <v>121</v>
      </c>
      <c r="P2223">
        <v>13.27</v>
      </c>
      <c r="Q2223">
        <v>6.9</v>
      </c>
      <c r="R2223">
        <v>5</v>
      </c>
      <c r="S2223">
        <v>1.86</v>
      </c>
      <c r="T2223">
        <v>1</v>
      </c>
      <c r="U2223" t="s">
        <v>22</v>
      </c>
      <c r="V2223">
        <f>IF(tbl_Customers[[#This Row],[churn]] = "yes", 1, 0)</f>
        <v>0</v>
      </c>
      <c r="W2223" t="str">
        <f>IF(tbl_Customers[[#This Row],[number_customer_service_calls]] &lt;= 1, "0-1 Calls", IF(tbl_Customers[[#This Row],[number_customer_service_calls]] &lt;= 3, "2-3 Calls", IF(tbl_Customers[[#This Row],[number_customer_service_calls]] &lt;=5, "4-5 Calls", "6+ Calls")))</f>
        <v>0-1 Calls</v>
      </c>
      <c r="X2223" t="str">
        <f>IF(tbl_Customers[[#This Row],[account_length]] &lt;= 50, "0-50", IF(tbl_Customers[[#This Row],[account_length]] &lt;=100, "51-100", IF(tbl_Customers[[#This Row],[account_length]] &lt;= 150, "101-150", "151+")))</f>
        <v>101-150</v>
      </c>
      <c r="Y2223" t="str">
        <f>IF(tbl_Customers[[#This Row],[total_intl_charge]] &lt;= 3, "Low Charges", "High Charges")</f>
        <v>Low Charges</v>
      </c>
      <c r="Z2223" t="str">
        <f>IF(tbl_Customers[[#This Row],[total_eve_calls]]&lt;=80,"Low Calls",
IF(tbl_Customers[[#This Row],[total_eve_calls]]&lt;=120,"Medium Calls","High Calls"))</f>
        <v>Low Calls</v>
      </c>
      <c r="AA2223" t="str">
        <f>IF(tbl_Customers[[#This Row],[total_eve_charge]]&lt;=15,"Low Charges",
IF(tbl_Customers[[#This Row],[total_eve_charge]]&lt;=20,"Medium Charges","High Charges"))</f>
        <v>Medium Charges</v>
      </c>
      <c r="AB2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23" t="str">
        <f>IF(tbl_Customers[[#This Row],[number_vmail_messages]] = 0, "No Usage", IF(tbl_Customers[[#This Row],[number_vmail_messages]] &lt;= 20, "Low Usage", IF(tbl_Customers[[#This Row],[number_vmail_messages]] &lt;= 40, "Medium Usgae", "High Usage")))</f>
        <v>Medium Usgae</v>
      </c>
      <c r="AD2223" t="str">
        <f>IF(tbl_Customers[[#This Row],[total_day_minutes]]&lt;=150,"Low Usage", IF(tbl_Customers[[#This Row],[total_day_minutes]]&lt;=200,"Medium Usage", IF(tbl_Customers[[#This Row],[total_day_minutes]]&lt;=250,"High Usage","Very High Usage")))</f>
        <v>Medium Usage</v>
      </c>
      <c r="AE2223" t="str">
        <f>IF(tbl_Customers[[#This Row],[total_intl_calls]]&lt;=5,"Low Calls", IF(tbl_Customers[[#This Row],[total_intl_calls]]&lt;=10, "Medium Calls", "High Calls"))</f>
        <v>Low Calls</v>
      </c>
      <c r="AF22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23" s="36" t="str">
        <f>IF(tbl_Customers[[#This Row],[Churn_Risk_Score]]&gt;=10,"High Risk", IF(tbl_Customers[[#This Row],[Churn_Risk_Score]]&gt;=5,"Medium Risk","Low Risk"))</f>
        <v>Low Risk</v>
      </c>
    </row>
    <row r="2224" spans="1:33" x14ac:dyDescent="0.35">
      <c r="A2224">
        <v>2223</v>
      </c>
      <c r="B2224" t="s">
        <v>29</v>
      </c>
      <c r="C2224">
        <v>84</v>
      </c>
      <c r="D2224" t="s">
        <v>21</v>
      </c>
      <c r="E2224" t="s">
        <v>22</v>
      </c>
      <c r="F2224" t="s">
        <v>23</v>
      </c>
      <c r="G2224">
        <v>35</v>
      </c>
      <c r="H2224">
        <v>207.5</v>
      </c>
      <c r="I2224">
        <v>138</v>
      </c>
      <c r="J2224">
        <v>35.28</v>
      </c>
      <c r="K2224">
        <v>201</v>
      </c>
      <c r="L2224">
        <v>116</v>
      </c>
      <c r="M2224">
        <v>17.09</v>
      </c>
      <c r="N2224">
        <v>164.5</v>
      </c>
      <c r="O2224">
        <v>107</v>
      </c>
      <c r="P2224">
        <v>7.4</v>
      </c>
      <c r="Q2224">
        <v>7.5</v>
      </c>
      <c r="R2224">
        <v>16</v>
      </c>
      <c r="S2224">
        <v>2.0299999999999998</v>
      </c>
      <c r="T2224">
        <v>4</v>
      </c>
      <c r="U2224" t="s">
        <v>22</v>
      </c>
      <c r="V2224">
        <f>IF(tbl_Customers[[#This Row],[churn]] = "yes", 1, 0)</f>
        <v>0</v>
      </c>
      <c r="W2224" t="str">
        <f>IF(tbl_Customers[[#This Row],[number_customer_service_calls]] &lt;= 1, "0-1 Calls", IF(tbl_Customers[[#This Row],[number_customer_service_calls]] &lt;= 3, "2-3 Calls", IF(tbl_Customers[[#This Row],[number_customer_service_calls]] &lt;=5, "4-5 Calls", "6+ Calls")))</f>
        <v>4-5 Calls</v>
      </c>
      <c r="X2224" t="str">
        <f>IF(tbl_Customers[[#This Row],[account_length]] &lt;= 50, "0-50", IF(tbl_Customers[[#This Row],[account_length]] &lt;=100, "51-100", IF(tbl_Customers[[#This Row],[account_length]] &lt;= 150, "101-150", "151+")))</f>
        <v>51-100</v>
      </c>
      <c r="Y2224" t="str">
        <f>IF(tbl_Customers[[#This Row],[total_intl_charge]] &lt;= 3, "Low Charges", "High Charges")</f>
        <v>Low Charges</v>
      </c>
      <c r="Z2224" t="str">
        <f>IF(tbl_Customers[[#This Row],[total_eve_calls]]&lt;=80,"Low Calls",
IF(tbl_Customers[[#This Row],[total_eve_calls]]&lt;=120,"Medium Calls","High Calls"))</f>
        <v>Medium Calls</v>
      </c>
      <c r="AA2224" t="str">
        <f>IF(tbl_Customers[[#This Row],[total_eve_charge]]&lt;=15,"Low Charges",
IF(tbl_Customers[[#This Row],[total_eve_charge]]&lt;=20,"Medium Charges","High Charges"))</f>
        <v>Medium Charges</v>
      </c>
      <c r="AB2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24" t="str">
        <f>IF(tbl_Customers[[#This Row],[number_vmail_messages]] = 0, "No Usage", IF(tbl_Customers[[#This Row],[number_vmail_messages]] &lt;= 20, "Low Usage", IF(tbl_Customers[[#This Row],[number_vmail_messages]] &lt;= 40, "Medium Usgae", "High Usage")))</f>
        <v>Medium Usgae</v>
      </c>
      <c r="AD2224" t="str">
        <f>IF(tbl_Customers[[#This Row],[total_day_minutes]]&lt;=150,"Low Usage", IF(tbl_Customers[[#This Row],[total_day_minutes]]&lt;=200,"Medium Usage", IF(tbl_Customers[[#This Row],[total_day_minutes]]&lt;=250,"High Usage","Very High Usage")))</f>
        <v>High Usage</v>
      </c>
      <c r="AE2224" t="str">
        <f>IF(tbl_Customers[[#This Row],[total_intl_calls]]&lt;=5,"Low Calls", IF(tbl_Customers[[#This Row],[total_intl_calls]]&lt;=10, "Medium Calls", "High Calls"))</f>
        <v>High Calls</v>
      </c>
      <c r="AF22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4" s="36" t="str">
        <f>IF(tbl_Customers[[#This Row],[Churn_Risk_Score]]&gt;=10,"High Risk", IF(tbl_Customers[[#This Row],[Churn_Risk_Score]]&gt;=5,"Medium Risk","Low Risk"))</f>
        <v>Low Risk</v>
      </c>
    </row>
    <row r="2225" spans="1:33" x14ac:dyDescent="0.35">
      <c r="A2225">
        <v>2224</v>
      </c>
      <c r="B2225" t="s">
        <v>55</v>
      </c>
      <c r="C2225">
        <v>134</v>
      </c>
      <c r="D2225" t="s">
        <v>21</v>
      </c>
      <c r="E2225" t="s">
        <v>22</v>
      </c>
      <c r="F2225" t="s">
        <v>22</v>
      </c>
      <c r="G2225">
        <v>0</v>
      </c>
      <c r="H2225">
        <v>258.8</v>
      </c>
      <c r="I2225">
        <v>85</v>
      </c>
      <c r="J2225">
        <v>44</v>
      </c>
      <c r="K2225">
        <v>129.5</v>
      </c>
      <c r="L2225">
        <v>114</v>
      </c>
      <c r="M2225">
        <v>11.01</v>
      </c>
      <c r="N2225">
        <v>193.6</v>
      </c>
      <c r="O2225">
        <v>106</v>
      </c>
      <c r="P2225">
        <v>8.7100000000000009</v>
      </c>
      <c r="Q2225">
        <v>10.9</v>
      </c>
      <c r="R2225">
        <v>7</v>
      </c>
      <c r="S2225">
        <v>2.94</v>
      </c>
      <c r="T2225">
        <v>2</v>
      </c>
      <c r="U2225" t="s">
        <v>22</v>
      </c>
      <c r="V2225">
        <f>IF(tbl_Customers[[#This Row],[churn]] = "yes", 1, 0)</f>
        <v>0</v>
      </c>
      <c r="W2225" t="str">
        <f>IF(tbl_Customers[[#This Row],[number_customer_service_calls]] &lt;= 1, "0-1 Calls", IF(tbl_Customers[[#This Row],[number_customer_service_calls]] &lt;= 3, "2-3 Calls", IF(tbl_Customers[[#This Row],[number_customer_service_calls]] &lt;=5, "4-5 Calls", "6+ Calls")))</f>
        <v>2-3 Calls</v>
      </c>
      <c r="X2225" t="str">
        <f>IF(tbl_Customers[[#This Row],[account_length]] &lt;= 50, "0-50", IF(tbl_Customers[[#This Row],[account_length]] &lt;=100, "51-100", IF(tbl_Customers[[#This Row],[account_length]] &lt;= 150, "101-150", "151+")))</f>
        <v>101-150</v>
      </c>
      <c r="Y2225" t="str">
        <f>IF(tbl_Customers[[#This Row],[total_intl_charge]] &lt;= 3, "Low Charges", "High Charges")</f>
        <v>Low Charges</v>
      </c>
      <c r="Z2225" t="str">
        <f>IF(tbl_Customers[[#This Row],[total_eve_calls]]&lt;=80,"Low Calls",
IF(tbl_Customers[[#This Row],[total_eve_calls]]&lt;=120,"Medium Calls","High Calls"))</f>
        <v>Medium Calls</v>
      </c>
      <c r="AA2225" t="str">
        <f>IF(tbl_Customers[[#This Row],[total_eve_charge]]&lt;=15,"Low Charges",
IF(tbl_Customers[[#This Row],[total_eve_charge]]&lt;=20,"Medium Charges","High Charges"))</f>
        <v>Low Charges</v>
      </c>
      <c r="AB2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5" t="str">
        <f>IF(tbl_Customers[[#This Row],[number_vmail_messages]] = 0, "No Usage", IF(tbl_Customers[[#This Row],[number_vmail_messages]] &lt;= 20, "Low Usage", IF(tbl_Customers[[#This Row],[number_vmail_messages]] &lt;= 40, "Medium Usgae", "High Usage")))</f>
        <v>No Usage</v>
      </c>
      <c r="AD2225" t="str">
        <f>IF(tbl_Customers[[#This Row],[total_day_minutes]]&lt;=150,"Low Usage", IF(tbl_Customers[[#This Row],[total_day_minutes]]&lt;=200,"Medium Usage", IF(tbl_Customers[[#This Row],[total_day_minutes]]&lt;=250,"High Usage","Very High Usage")))</f>
        <v>Very High Usage</v>
      </c>
      <c r="AE2225" t="str">
        <f>IF(tbl_Customers[[#This Row],[total_intl_calls]]&lt;=5,"Low Calls", IF(tbl_Customers[[#This Row],[total_intl_calls]]&lt;=10, "Medium Calls", "High Calls"))</f>
        <v>Medium Calls</v>
      </c>
      <c r="AF22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25" s="36" t="str">
        <f>IF(tbl_Customers[[#This Row],[Churn_Risk_Score]]&gt;=10,"High Risk", IF(tbl_Customers[[#This Row],[Churn_Risk_Score]]&gt;=5,"Medium Risk","Low Risk"))</f>
        <v>Medium Risk</v>
      </c>
    </row>
    <row r="2226" spans="1:33" x14ac:dyDescent="0.35">
      <c r="A2226">
        <v>2225</v>
      </c>
      <c r="B2226" t="s">
        <v>53</v>
      </c>
      <c r="C2226">
        <v>105</v>
      </c>
      <c r="D2226" t="s">
        <v>21</v>
      </c>
      <c r="E2226" t="s">
        <v>22</v>
      </c>
      <c r="F2226" t="s">
        <v>22</v>
      </c>
      <c r="G2226">
        <v>0</v>
      </c>
      <c r="H2226">
        <v>226.9</v>
      </c>
      <c r="I2226">
        <v>106</v>
      </c>
      <c r="J2226">
        <v>38.57</v>
      </c>
      <c r="K2226">
        <v>182.2</v>
      </c>
      <c r="L2226">
        <v>77</v>
      </c>
      <c r="M2226">
        <v>15.49</v>
      </c>
      <c r="N2226">
        <v>203.9</v>
      </c>
      <c r="O2226">
        <v>107</v>
      </c>
      <c r="P2226">
        <v>9.18</v>
      </c>
      <c r="Q2226">
        <v>11.6</v>
      </c>
      <c r="R2226">
        <v>2</v>
      </c>
      <c r="S2226">
        <v>3.13</v>
      </c>
      <c r="T2226">
        <v>0</v>
      </c>
      <c r="U2226" t="s">
        <v>23</v>
      </c>
      <c r="V2226">
        <f>IF(tbl_Customers[[#This Row],[churn]] = "yes", 1, 0)</f>
        <v>1</v>
      </c>
      <c r="W2226" t="str">
        <f>IF(tbl_Customers[[#This Row],[number_customer_service_calls]] &lt;= 1, "0-1 Calls", IF(tbl_Customers[[#This Row],[number_customer_service_calls]] &lt;= 3, "2-3 Calls", IF(tbl_Customers[[#This Row],[number_customer_service_calls]] &lt;=5, "4-5 Calls", "6+ Calls")))</f>
        <v>0-1 Calls</v>
      </c>
      <c r="X2226" t="str">
        <f>IF(tbl_Customers[[#This Row],[account_length]] &lt;= 50, "0-50", IF(tbl_Customers[[#This Row],[account_length]] &lt;=100, "51-100", IF(tbl_Customers[[#This Row],[account_length]] &lt;= 150, "101-150", "151+")))</f>
        <v>101-150</v>
      </c>
      <c r="Y2226" t="str">
        <f>IF(tbl_Customers[[#This Row],[total_intl_charge]] &lt;= 3, "Low Charges", "High Charges")</f>
        <v>High Charges</v>
      </c>
      <c r="Z2226" t="str">
        <f>IF(tbl_Customers[[#This Row],[total_eve_calls]]&lt;=80,"Low Calls",
IF(tbl_Customers[[#This Row],[total_eve_calls]]&lt;=120,"Medium Calls","High Calls"))</f>
        <v>Low Calls</v>
      </c>
      <c r="AA2226" t="str">
        <f>IF(tbl_Customers[[#This Row],[total_eve_charge]]&lt;=15,"Low Charges",
IF(tbl_Customers[[#This Row],[total_eve_charge]]&lt;=20,"Medium Charges","High Charges"))</f>
        <v>Medium Charges</v>
      </c>
      <c r="AB2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6" t="str">
        <f>IF(tbl_Customers[[#This Row],[number_vmail_messages]] = 0, "No Usage", IF(tbl_Customers[[#This Row],[number_vmail_messages]] &lt;= 20, "Low Usage", IF(tbl_Customers[[#This Row],[number_vmail_messages]] &lt;= 40, "Medium Usgae", "High Usage")))</f>
        <v>No Usage</v>
      </c>
      <c r="AD2226" t="str">
        <f>IF(tbl_Customers[[#This Row],[total_day_minutes]]&lt;=150,"Low Usage", IF(tbl_Customers[[#This Row],[total_day_minutes]]&lt;=200,"Medium Usage", IF(tbl_Customers[[#This Row],[total_day_minutes]]&lt;=250,"High Usage","Very High Usage")))</f>
        <v>High Usage</v>
      </c>
      <c r="AE2226" t="str">
        <f>IF(tbl_Customers[[#This Row],[total_intl_calls]]&lt;=5,"Low Calls", IF(tbl_Customers[[#This Row],[total_intl_calls]]&lt;=10, "Medium Calls", "High Calls"))</f>
        <v>Low Calls</v>
      </c>
      <c r="AF22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6" s="36" t="str">
        <f>IF(tbl_Customers[[#This Row],[Churn_Risk_Score]]&gt;=10,"High Risk", IF(tbl_Customers[[#This Row],[Churn_Risk_Score]]&gt;=5,"Medium Risk","Low Risk"))</f>
        <v>Low Risk</v>
      </c>
    </row>
    <row r="2227" spans="1:33" x14ac:dyDescent="0.35">
      <c r="A2227">
        <v>2226</v>
      </c>
      <c r="B2227" t="s">
        <v>50</v>
      </c>
      <c r="C2227">
        <v>88</v>
      </c>
      <c r="D2227" t="s">
        <v>25</v>
      </c>
      <c r="E2227" t="s">
        <v>22</v>
      </c>
      <c r="F2227" t="s">
        <v>22</v>
      </c>
      <c r="G2227">
        <v>0</v>
      </c>
      <c r="H2227">
        <v>152.9</v>
      </c>
      <c r="I2227">
        <v>119</v>
      </c>
      <c r="J2227">
        <v>25.99</v>
      </c>
      <c r="K2227">
        <v>171.2</v>
      </c>
      <c r="L2227">
        <v>107</v>
      </c>
      <c r="M2227">
        <v>14.55</v>
      </c>
      <c r="N2227">
        <v>257</v>
      </c>
      <c r="O2227">
        <v>106</v>
      </c>
      <c r="P2227">
        <v>11.57</v>
      </c>
      <c r="Q2227">
        <v>12</v>
      </c>
      <c r="R2227">
        <v>5</v>
      </c>
      <c r="S2227">
        <v>3.24</v>
      </c>
      <c r="T2227">
        <v>2</v>
      </c>
      <c r="U2227" t="s">
        <v>22</v>
      </c>
      <c r="V2227">
        <f>IF(tbl_Customers[[#This Row],[churn]] = "yes", 1, 0)</f>
        <v>0</v>
      </c>
      <c r="W2227" t="str">
        <f>IF(tbl_Customers[[#This Row],[number_customer_service_calls]] &lt;= 1, "0-1 Calls", IF(tbl_Customers[[#This Row],[number_customer_service_calls]] &lt;= 3, "2-3 Calls", IF(tbl_Customers[[#This Row],[number_customer_service_calls]] &lt;=5, "4-5 Calls", "6+ Calls")))</f>
        <v>2-3 Calls</v>
      </c>
      <c r="X2227" t="str">
        <f>IF(tbl_Customers[[#This Row],[account_length]] &lt;= 50, "0-50", IF(tbl_Customers[[#This Row],[account_length]] &lt;=100, "51-100", IF(tbl_Customers[[#This Row],[account_length]] &lt;= 150, "101-150", "151+")))</f>
        <v>51-100</v>
      </c>
      <c r="Y2227" t="str">
        <f>IF(tbl_Customers[[#This Row],[total_intl_charge]] &lt;= 3, "Low Charges", "High Charges")</f>
        <v>High Charges</v>
      </c>
      <c r="Z2227" t="str">
        <f>IF(tbl_Customers[[#This Row],[total_eve_calls]]&lt;=80,"Low Calls",
IF(tbl_Customers[[#This Row],[total_eve_calls]]&lt;=120,"Medium Calls","High Calls"))</f>
        <v>Medium Calls</v>
      </c>
      <c r="AA2227" t="str">
        <f>IF(tbl_Customers[[#This Row],[total_eve_charge]]&lt;=15,"Low Charges",
IF(tbl_Customers[[#This Row],[total_eve_charge]]&lt;=20,"Medium Charges","High Charges"))</f>
        <v>Low Charges</v>
      </c>
      <c r="AB2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7" t="str">
        <f>IF(tbl_Customers[[#This Row],[number_vmail_messages]] = 0, "No Usage", IF(tbl_Customers[[#This Row],[number_vmail_messages]] &lt;= 20, "Low Usage", IF(tbl_Customers[[#This Row],[number_vmail_messages]] &lt;= 40, "Medium Usgae", "High Usage")))</f>
        <v>No Usage</v>
      </c>
      <c r="AD2227" t="str">
        <f>IF(tbl_Customers[[#This Row],[total_day_minutes]]&lt;=150,"Low Usage", IF(tbl_Customers[[#This Row],[total_day_minutes]]&lt;=200,"Medium Usage", IF(tbl_Customers[[#This Row],[total_day_minutes]]&lt;=250,"High Usage","Very High Usage")))</f>
        <v>Medium Usage</v>
      </c>
      <c r="AE2227" t="str">
        <f>IF(tbl_Customers[[#This Row],[total_intl_calls]]&lt;=5,"Low Calls", IF(tbl_Customers[[#This Row],[total_intl_calls]]&lt;=10, "Medium Calls", "High Calls"))</f>
        <v>Low Calls</v>
      </c>
      <c r="AF22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7" s="36" t="str">
        <f>IF(tbl_Customers[[#This Row],[Churn_Risk_Score]]&gt;=10,"High Risk", IF(tbl_Customers[[#This Row],[Churn_Risk_Score]]&gt;=5,"Medium Risk","Low Risk"))</f>
        <v>Low Risk</v>
      </c>
    </row>
    <row r="2228" spans="1:33" x14ac:dyDescent="0.35">
      <c r="A2228">
        <v>2227</v>
      </c>
      <c r="B2228" t="s">
        <v>39</v>
      </c>
      <c r="C2228">
        <v>90</v>
      </c>
      <c r="D2228" t="s">
        <v>25</v>
      </c>
      <c r="E2228" t="s">
        <v>22</v>
      </c>
      <c r="F2228" t="s">
        <v>23</v>
      </c>
      <c r="G2228">
        <v>27</v>
      </c>
      <c r="H2228">
        <v>156.69999999999999</v>
      </c>
      <c r="I2228">
        <v>51</v>
      </c>
      <c r="J2228">
        <v>26.64</v>
      </c>
      <c r="K2228">
        <v>236.5</v>
      </c>
      <c r="L2228">
        <v>118</v>
      </c>
      <c r="M2228">
        <v>20.100000000000001</v>
      </c>
      <c r="N2228">
        <v>123.2</v>
      </c>
      <c r="O2228">
        <v>111</v>
      </c>
      <c r="P2228">
        <v>5.54</v>
      </c>
      <c r="Q2228">
        <v>12.6</v>
      </c>
      <c r="R2228">
        <v>6</v>
      </c>
      <c r="S2228">
        <v>3.4</v>
      </c>
      <c r="T2228">
        <v>2</v>
      </c>
      <c r="U2228" t="s">
        <v>22</v>
      </c>
      <c r="V2228">
        <f>IF(tbl_Customers[[#This Row],[churn]] = "yes", 1, 0)</f>
        <v>0</v>
      </c>
      <c r="W2228" t="str">
        <f>IF(tbl_Customers[[#This Row],[number_customer_service_calls]] &lt;= 1, "0-1 Calls", IF(tbl_Customers[[#This Row],[number_customer_service_calls]] &lt;= 3, "2-3 Calls", IF(tbl_Customers[[#This Row],[number_customer_service_calls]] &lt;=5, "4-5 Calls", "6+ Calls")))</f>
        <v>2-3 Calls</v>
      </c>
      <c r="X2228" t="str">
        <f>IF(tbl_Customers[[#This Row],[account_length]] &lt;= 50, "0-50", IF(tbl_Customers[[#This Row],[account_length]] &lt;=100, "51-100", IF(tbl_Customers[[#This Row],[account_length]] &lt;= 150, "101-150", "151+")))</f>
        <v>51-100</v>
      </c>
      <c r="Y2228" t="str">
        <f>IF(tbl_Customers[[#This Row],[total_intl_charge]] &lt;= 3, "Low Charges", "High Charges")</f>
        <v>High Charges</v>
      </c>
      <c r="Z2228" t="str">
        <f>IF(tbl_Customers[[#This Row],[total_eve_calls]]&lt;=80,"Low Calls",
IF(tbl_Customers[[#This Row],[total_eve_calls]]&lt;=120,"Medium Calls","High Calls"))</f>
        <v>Medium Calls</v>
      </c>
      <c r="AA2228" t="str">
        <f>IF(tbl_Customers[[#This Row],[total_eve_charge]]&lt;=15,"Low Charges",
IF(tbl_Customers[[#This Row],[total_eve_charge]]&lt;=20,"Medium Charges","High Charges"))</f>
        <v>High Charges</v>
      </c>
      <c r="AB2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8" t="str">
        <f>IF(tbl_Customers[[#This Row],[number_vmail_messages]] = 0, "No Usage", IF(tbl_Customers[[#This Row],[number_vmail_messages]] &lt;= 20, "Low Usage", IF(tbl_Customers[[#This Row],[number_vmail_messages]] &lt;= 40, "Medium Usgae", "High Usage")))</f>
        <v>Medium Usgae</v>
      </c>
      <c r="AD2228" t="str">
        <f>IF(tbl_Customers[[#This Row],[total_day_minutes]]&lt;=150,"Low Usage", IF(tbl_Customers[[#This Row],[total_day_minutes]]&lt;=200,"Medium Usage", IF(tbl_Customers[[#This Row],[total_day_minutes]]&lt;=250,"High Usage","Very High Usage")))</f>
        <v>Medium Usage</v>
      </c>
      <c r="AE2228" t="str">
        <f>IF(tbl_Customers[[#This Row],[total_intl_calls]]&lt;=5,"Low Calls", IF(tbl_Customers[[#This Row],[total_intl_calls]]&lt;=10, "Medium Calls", "High Calls"))</f>
        <v>Medium Calls</v>
      </c>
      <c r="AF22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28" s="36" t="str">
        <f>IF(tbl_Customers[[#This Row],[Churn_Risk_Score]]&gt;=10,"High Risk", IF(tbl_Customers[[#This Row],[Churn_Risk_Score]]&gt;=5,"Medium Risk","Low Risk"))</f>
        <v>Low Risk</v>
      </c>
    </row>
    <row r="2229" spans="1:33" x14ac:dyDescent="0.35">
      <c r="A2229">
        <v>2228</v>
      </c>
      <c r="B2229" t="s">
        <v>47</v>
      </c>
      <c r="C2229">
        <v>86</v>
      </c>
      <c r="D2229" t="s">
        <v>25</v>
      </c>
      <c r="E2229" t="s">
        <v>22</v>
      </c>
      <c r="F2229" t="s">
        <v>22</v>
      </c>
      <c r="G2229">
        <v>0</v>
      </c>
      <c r="H2229">
        <v>150.80000000000001</v>
      </c>
      <c r="I2229">
        <v>85</v>
      </c>
      <c r="J2229">
        <v>25.64</v>
      </c>
      <c r="K2229">
        <v>295.89999999999998</v>
      </c>
      <c r="L2229">
        <v>88</v>
      </c>
      <c r="M2229">
        <v>25.15</v>
      </c>
      <c r="N2229">
        <v>247.2</v>
      </c>
      <c r="O2229">
        <v>104</v>
      </c>
      <c r="P2229">
        <v>11.12</v>
      </c>
      <c r="Q2229">
        <v>12.5</v>
      </c>
      <c r="R2229">
        <v>1</v>
      </c>
      <c r="S2229">
        <v>3.38</v>
      </c>
      <c r="T2229">
        <v>1</v>
      </c>
      <c r="U2229" t="s">
        <v>22</v>
      </c>
      <c r="V2229">
        <f>IF(tbl_Customers[[#This Row],[churn]] = "yes", 1, 0)</f>
        <v>0</v>
      </c>
      <c r="W2229" t="str">
        <f>IF(tbl_Customers[[#This Row],[number_customer_service_calls]] &lt;= 1, "0-1 Calls", IF(tbl_Customers[[#This Row],[number_customer_service_calls]] &lt;= 3, "2-3 Calls", IF(tbl_Customers[[#This Row],[number_customer_service_calls]] &lt;=5, "4-5 Calls", "6+ Calls")))</f>
        <v>0-1 Calls</v>
      </c>
      <c r="X2229" t="str">
        <f>IF(tbl_Customers[[#This Row],[account_length]] &lt;= 50, "0-50", IF(tbl_Customers[[#This Row],[account_length]] &lt;=100, "51-100", IF(tbl_Customers[[#This Row],[account_length]] &lt;= 150, "101-150", "151+")))</f>
        <v>51-100</v>
      </c>
      <c r="Y2229" t="str">
        <f>IF(tbl_Customers[[#This Row],[total_intl_charge]] &lt;= 3, "Low Charges", "High Charges")</f>
        <v>High Charges</v>
      </c>
      <c r="Z2229" t="str">
        <f>IF(tbl_Customers[[#This Row],[total_eve_calls]]&lt;=80,"Low Calls",
IF(tbl_Customers[[#This Row],[total_eve_calls]]&lt;=120,"Medium Calls","High Calls"))</f>
        <v>Medium Calls</v>
      </c>
      <c r="AA2229" t="str">
        <f>IF(tbl_Customers[[#This Row],[total_eve_charge]]&lt;=15,"Low Charges",
IF(tbl_Customers[[#This Row],[total_eve_charge]]&lt;=20,"Medium Charges","High Charges"))</f>
        <v>High Charges</v>
      </c>
      <c r="AB2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9" t="str">
        <f>IF(tbl_Customers[[#This Row],[number_vmail_messages]] = 0, "No Usage", IF(tbl_Customers[[#This Row],[number_vmail_messages]] &lt;= 20, "Low Usage", IF(tbl_Customers[[#This Row],[number_vmail_messages]] &lt;= 40, "Medium Usgae", "High Usage")))</f>
        <v>No Usage</v>
      </c>
      <c r="AD2229" t="str">
        <f>IF(tbl_Customers[[#This Row],[total_day_minutes]]&lt;=150,"Low Usage", IF(tbl_Customers[[#This Row],[total_day_minutes]]&lt;=200,"Medium Usage", IF(tbl_Customers[[#This Row],[total_day_minutes]]&lt;=250,"High Usage","Very High Usage")))</f>
        <v>Medium Usage</v>
      </c>
      <c r="AE2229" t="str">
        <f>IF(tbl_Customers[[#This Row],[total_intl_calls]]&lt;=5,"Low Calls", IF(tbl_Customers[[#This Row],[total_intl_calls]]&lt;=10, "Medium Calls", "High Calls"))</f>
        <v>Low Calls</v>
      </c>
      <c r="AF22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9" s="36" t="str">
        <f>IF(tbl_Customers[[#This Row],[Churn_Risk_Score]]&gt;=10,"High Risk", IF(tbl_Customers[[#This Row],[Churn_Risk_Score]]&gt;=5,"Medium Risk","Low Risk"))</f>
        <v>Low Risk</v>
      </c>
    </row>
    <row r="2230" spans="1:33" x14ac:dyDescent="0.35">
      <c r="A2230">
        <v>2229</v>
      </c>
      <c r="B2230" t="s">
        <v>71</v>
      </c>
      <c r="C2230">
        <v>37</v>
      </c>
      <c r="D2230" t="s">
        <v>21</v>
      </c>
      <c r="E2230" t="s">
        <v>22</v>
      </c>
      <c r="F2230" t="s">
        <v>22</v>
      </c>
      <c r="G2230">
        <v>0</v>
      </c>
      <c r="H2230">
        <v>221</v>
      </c>
      <c r="I2230">
        <v>126</v>
      </c>
      <c r="J2230">
        <v>37.57</v>
      </c>
      <c r="K2230">
        <v>204.5</v>
      </c>
      <c r="L2230">
        <v>110</v>
      </c>
      <c r="M2230">
        <v>17.38</v>
      </c>
      <c r="N2230">
        <v>118</v>
      </c>
      <c r="O2230">
        <v>98</v>
      </c>
      <c r="P2230">
        <v>5.31</v>
      </c>
      <c r="Q2230">
        <v>6.8</v>
      </c>
      <c r="R2230">
        <v>3</v>
      </c>
      <c r="S2230">
        <v>1.84</v>
      </c>
      <c r="T2230">
        <v>4</v>
      </c>
      <c r="U2230" t="s">
        <v>22</v>
      </c>
      <c r="V2230">
        <f>IF(tbl_Customers[[#This Row],[churn]] = "yes", 1, 0)</f>
        <v>0</v>
      </c>
      <c r="W2230" t="str">
        <f>IF(tbl_Customers[[#This Row],[number_customer_service_calls]] &lt;= 1, "0-1 Calls", IF(tbl_Customers[[#This Row],[number_customer_service_calls]] &lt;= 3, "2-3 Calls", IF(tbl_Customers[[#This Row],[number_customer_service_calls]] &lt;=5, "4-5 Calls", "6+ Calls")))</f>
        <v>4-5 Calls</v>
      </c>
      <c r="X2230" t="str">
        <f>IF(tbl_Customers[[#This Row],[account_length]] &lt;= 50, "0-50", IF(tbl_Customers[[#This Row],[account_length]] &lt;=100, "51-100", IF(tbl_Customers[[#This Row],[account_length]] &lt;= 150, "101-150", "151+")))</f>
        <v>0-50</v>
      </c>
      <c r="Y2230" t="str">
        <f>IF(tbl_Customers[[#This Row],[total_intl_charge]] &lt;= 3, "Low Charges", "High Charges")</f>
        <v>Low Charges</v>
      </c>
      <c r="Z2230" t="str">
        <f>IF(tbl_Customers[[#This Row],[total_eve_calls]]&lt;=80,"Low Calls",
IF(tbl_Customers[[#This Row],[total_eve_calls]]&lt;=120,"Medium Calls","High Calls"))</f>
        <v>Medium Calls</v>
      </c>
      <c r="AA2230" t="str">
        <f>IF(tbl_Customers[[#This Row],[total_eve_charge]]&lt;=15,"Low Charges",
IF(tbl_Customers[[#This Row],[total_eve_charge]]&lt;=20,"Medium Charges","High Charges"))</f>
        <v>Medium Charges</v>
      </c>
      <c r="AB2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0" t="str">
        <f>IF(tbl_Customers[[#This Row],[number_vmail_messages]] = 0, "No Usage", IF(tbl_Customers[[#This Row],[number_vmail_messages]] &lt;= 20, "Low Usage", IF(tbl_Customers[[#This Row],[number_vmail_messages]] &lt;= 40, "Medium Usgae", "High Usage")))</f>
        <v>No Usage</v>
      </c>
      <c r="AD2230" t="str">
        <f>IF(tbl_Customers[[#This Row],[total_day_minutes]]&lt;=150,"Low Usage", IF(tbl_Customers[[#This Row],[total_day_minutes]]&lt;=200,"Medium Usage", IF(tbl_Customers[[#This Row],[total_day_minutes]]&lt;=250,"High Usage","Very High Usage")))</f>
        <v>High Usage</v>
      </c>
      <c r="AE2230" t="str">
        <f>IF(tbl_Customers[[#This Row],[total_intl_calls]]&lt;=5,"Low Calls", IF(tbl_Customers[[#This Row],[total_intl_calls]]&lt;=10, "Medium Calls", "High Calls"))</f>
        <v>Low Calls</v>
      </c>
      <c r="AF22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30" s="36" t="str">
        <f>IF(tbl_Customers[[#This Row],[Churn_Risk_Score]]&gt;=10,"High Risk", IF(tbl_Customers[[#This Row],[Churn_Risk_Score]]&gt;=5,"Medium Risk","Low Risk"))</f>
        <v>Medium Risk</v>
      </c>
    </row>
    <row r="2231" spans="1:33" x14ac:dyDescent="0.35">
      <c r="A2231">
        <v>2230</v>
      </c>
      <c r="B2231" t="s">
        <v>61</v>
      </c>
      <c r="C2231">
        <v>148</v>
      </c>
      <c r="D2231" t="s">
        <v>25</v>
      </c>
      <c r="E2231" t="s">
        <v>22</v>
      </c>
      <c r="F2231" t="s">
        <v>22</v>
      </c>
      <c r="G2231">
        <v>0</v>
      </c>
      <c r="H2231">
        <v>153.6</v>
      </c>
      <c r="I2231">
        <v>148</v>
      </c>
      <c r="J2231">
        <v>26.11</v>
      </c>
      <c r="K2231">
        <v>262.10000000000002</v>
      </c>
      <c r="L2231">
        <v>87</v>
      </c>
      <c r="M2231">
        <v>22.28</v>
      </c>
      <c r="N2231">
        <v>225.5</v>
      </c>
      <c r="O2231">
        <v>99</v>
      </c>
      <c r="P2231">
        <v>10.15</v>
      </c>
      <c r="Q2231">
        <v>9.8000000000000007</v>
      </c>
      <c r="R2231">
        <v>3</v>
      </c>
      <c r="S2231">
        <v>2.65</v>
      </c>
      <c r="T2231">
        <v>2</v>
      </c>
      <c r="U2231" t="s">
        <v>22</v>
      </c>
      <c r="V2231">
        <f>IF(tbl_Customers[[#This Row],[churn]] = "yes", 1, 0)</f>
        <v>0</v>
      </c>
      <c r="W2231" t="str">
        <f>IF(tbl_Customers[[#This Row],[number_customer_service_calls]] &lt;= 1, "0-1 Calls", IF(tbl_Customers[[#This Row],[number_customer_service_calls]] &lt;= 3, "2-3 Calls", IF(tbl_Customers[[#This Row],[number_customer_service_calls]] &lt;=5, "4-5 Calls", "6+ Calls")))</f>
        <v>2-3 Calls</v>
      </c>
      <c r="X2231" t="str">
        <f>IF(tbl_Customers[[#This Row],[account_length]] &lt;= 50, "0-50", IF(tbl_Customers[[#This Row],[account_length]] &lt;=100, "51-100", IF(tbl_Customers[[#This Row],[account_length]] &lt;= 150, "101-150", "151+")))</f>
        <v>101-150</v>
      </c>
      <c r="Y2231" t="str">
        <f>IF(tbl_Customers[[#This Row],[total_intl_charge]] &lt;= 3, "Low Charges", "High Charges")</f>
        <v>Low Charges</v>
      </c>
      <c r="Z2231" t="str">
        <f>IF(tbl_Customers[[#This Row],[total_eve_calls]]&lt;=80,"Low Calls",
IF(tbl_Customers[[#This Row],[total_eve_calls]]&lt;=120,"Medium Calls","High Calls"))</f>
        <v>Medium Calls</v>
      </c>
      <c r="AA2231" t="str">
        <f>IF(tbl_Customers[[#This Row],[total_eve_charge]]&lt;=15,"Low Charges",
IF(tbl_Customers[[#This Row],[total_eve_charge]]&lt;=20,"Medium Charges","High Charges"))</f>
        <v>High Charges</v>
      </c>
      <c r="AB2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1" t="str">
        <f>IF(tbl_Customers[[#This Row],[number_vmail_messages]] = 0, "No Usage", IF(tbl_Customers[[#This Row],[number_vmail_messages]] &lt;= 20, "Low Usage", IF(tbl_Customers[[#This Row],[number_vmail_messages]] &lt;= 40, "Medium Usgae", "High Usage")))</f>
        <v>No Usage</v>
      </c>
      <c r="AD2231" t="str">
        <f>IF(tbl_Customers[[#This Row],[total_day_minutes]]&lt;=150,"Low Usage", IF(tbl_Customers[[#This Row],[total_day_minutes]]&lt;=200,"Medium Usage", IF(tbl_Customers[[#This Row],[total_day_minutes]]&lt;=250,"High Usage","Very High Usage")))</f>
        <v>Medium Usage</v>
      </c>
      <c r="AE2231" t="str">
        <f>IF(tbl_Customers[[#This Row],[total_intl_calls]]&lt;=5,"Low Calls", IF(tbl_Customers[[#This Row],[total_intl_calls]]&lt;=10, "Medium Calls", "High Calls"))</f>
        <v>Low Calls</v>
      </c>
      <c r="AF22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1" s="36" t="str">
        <f>IF(tbl_Customers[[#This Row],[Churn_Risk_Score]]&gt;=10,"High Risk", IF(tbl_Customers[[#This Row],[Churn_Risk_Score]]&gt;=5,"Medium Risk","Low Risk"))</f>
        <v>Low Risk</v>
      </c>
    </row>
    <row r="2232" spans="1:33" x14ac:dyDescent="0.35">
      <c r="A2232">
        <v>2231</v>
      </c>
      <c r="B2232" t="s">
        <v>33</v>
      </c>
      <c r="C2232">
        <v>63</v>
      </c>
      <c r="D2232" t="s">
        <v>21</v>
      </c>
      <c r="E2232" t="s">
        <v>22</v>
      </c>
      <c r="F2232" t="s">
        <v>22</v>
      </c>
      <c r="G2232">
        <v>0</v>
      </c>
      <c r="H2232">
        <v>180.5</v>
      </c>
      <c r="I2232">
        <v>126</v>
      </c>
      <c r="J2232">
        <v>30.69</v>
      </c>
      <c r="K2232">
        <v>230</v>
      </c>
      <c r="L2232">
        <v>98</v>
      </c>
      <c r="M2232">
        <v>19.55</v>
      </c>
      <c r="N2232">
        <v>232.5</v>
      </c>
      <c r="O2232">
        <v>73</v>
      </c>
      <c r="P2232">
        <v>10.46</v>
      </c>
      <c r="Q2232">
        <v>10.6</v>
      </c>
      <c r="R2232">
        <v>3</v>
      </c>
      <c r="S2232">
        <v>2.86</v>
      </c>
      <c r="T2232">
        <v>0</v>
      </c>
      <c r="U2232" t="s">
        <v>22</v>
      </c>
      <c r="V2232">
        <f>IF(tbl_Customers[[#This Row],[churn]] = "yes", 1, 0)</f>
        <v>0</v>
      </c>
      <c r="W2232" t="str">
        <f>IF(tbl_Customers[[#This Row],[number_customer_service_calls]] &lt;= 1, "0-1 Calls", IF(tbl_Customers[[#This Row],[number_customer_service_calls]] &lt;= 3, "2-3 Calls", IF(tbl_Customers[[#This Row],[number_customer_service_calls]] &lt;=5, "4-5 Calls", "6+ Calls")))</f>
        <v>0-1 Calls</v>
      </c>
      <c r="X2232" t="str">
        <f>IF(tbl_Customers[[#This Row],[account_length]] &lt;= 50, "0-50", IF(tbl_Customers[[#This Row],[account_length]] &lt;=100, "51-100", IF(tbl_Customers[[#This Row],[account_length]] &lt;= 150, "101-150", "151+")))</f>
        <v>51-100</v>
      </c>
      <c r="Y2232" t="str">
        <f>IF(tbl_Customers[[#This Row],[total_intl_charge]] &lt;= 3, "Low Charges", "High Charges")</f>
        <v>Low Charges</v>
      </c>
      <c r="Z2232" t="str">
        <f>IF(tbl_Customers[[#This Row],[total_eve_calls]]&lt;=80,"Low Calls",
IF(tbl_Customers[[#This Row],[total_eve_calls]]&lt;=120,"Medium Calls","High Calls"))</f>
        <v>Medium Calls</v>
      </c>
      <c r="AA2232" t="str">
        <f>IF(tbl_Customers[[#This Row],[total_eve_charge]]&lt;=15,"Low Charges",
IF(tbl_Customers[[#This Row],[total_eve_charge]]&lt;=20,"Medium Charges","High Charges"))</f>
        <v>Medium Charges</v>
      </c>
      <c r="AB2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2" t="str">
        <f>IF(tbl_Customers[[#This Row],[number_vmail_messages]] = 0, "No Usage", IF(tbl_Customers[[#This Row],[number_vmail_messages]] &lt;= 20, "Low Usage", IF(tbl_Customers[[#This Row],[number_vmail_messages]] &lt;= 40, "Medium Usgae", "High Usage")))</f>
        <v>No Usage</v>
      </c>
      <c r="AD2232" t="str">
        <f>IF(tbl_Customers[[#This Row],[total_day_minutes]]&lt;=150,"Low Usage", IF(tbl_Customers[[#This Row],[total_day_minutes]]&lt;=200,"Medium Usage", IF(tbl_Customers[[#This Row],[total_day_minutes]]&lt;=250,"High Usage","Very High Usage")))</f>
        <v>Medium Usage</v>
      </c>
      <c r="AE2232" t="str">
        <f>IF(tbl_Customers[[#This Row],[total_intl_calls]]&lt;=5,"Low Calls", IF(tbl_Customers[[#This Row],[total_intl_calls]]&lt;=10, "Medium Calls", "High Calls"))</f>
        <v>Low Calls</v>
      </c>
      <c r="AF22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2" s="36" t="str">
        <f>IF(tbl_Customers[[#This Row],[Churn_Risk_Score]]&gt;=10,"High Risk", IF(tbl_Customers[[#This Row],[Churn_Risk_Score]]&gt;=5,"Medium Risk","Low Risk"))</f>
        <v>Low Risk</v>
      </c>
    </row>
    <row r="2233" spans="1:33" x14ac:dyDescent="0.35">
      <c r="A2233">
        <v>2232</v>
      </c>
      <c r="B2233" t="s">
        <v>68</v>
      </c>
      <c r="C2233">
        <v>102</v>
      </c>
      <c r="D2233" t="s">
        <v>21</v>
      </c>
      <c r="E2233" t="s">
        <v>22</v>
      </c>
      <c r="F2233" t="s">
        <v>22</v>
      </c>
      <c r="G2233">
        <v>0</v>
      </c>
      <c r="H2233">
        <v>123.1</v>
      </c>
      <c r="I2233">
        <v>106</v>
      </c>
      <c r="J2233">
        <v>20.93</v>
      </c>
      <c r="K2233">
        <v>182</v>
      </c>
      <c r="L2233">
        <v>102</v>
      </c>
      <c r="M2233">
        <v>15.47</v>
      </c>
      <c r="N2233">
        <v>244.6</v>
      </c>
      <c r="O2233">
        <v>75</v>
      </c>
      <c r="P2233">
        <v>11.01</v>
      </c>
      <c r="Q2233">
        <v>12.6</v>
      </c>
      <c r="R2233">
        <v>7</v>
      </c>
      <c r="S2233">
        <v>3.4</v>
      </c>
      <c r="T2233">
        <v>2</v>
      </c>
      <c r="U2233" t="s">
        <v>22</v>
      </c>
      <c r="V2233">
        <f>IF(tbl_Customers[[#This Row],[churn]] = "yes", 1, 0)</f>
        <v>0</v>
      </c>
      <c r="W2233" t="str">
        <f>IF(tbl_Customers[[#This Row],[number_customer_service_calls]] &lt;= 1, "0-1 Calls", IF(tbl_Customers[[#This Row],[number_customer_service_calls]] &lt;= 3, "2-3 Calls", IF(tbl_Customers[[#This Row],[number_customer_service_calls]] &lt;=5, "4-5 Calls", "6+ Calls")))</f>
        <v>2-3 Calls</v>
      </c>
      <c r="X2233" t="str">
        <f>IF(tbl_Customers[[#This Row],[account_length]] &lt;= 50, "0-50", IF(tbl_Customers[[#This Row],[account_length]] &lt;=100, "51-100", IF(tbl_Customers[[#This Row],[account_length]] &lt;= 150, "101-150", "151+")))</f>
        <v>101-150</v>
      </c>
      <c r="Y2233" t="str">
        <f>IF(tbl_Customers[[#This Row],[total_intl_charge]] &lt;= 3, "Low Charges", "High Charges")</f>
        <v>High Charges</v>
      </c>
      <c r="Z2233" t="str">
        <f>IF(tbl_Customers[[#This Row],[total_eve_calls]]&lt;=80,"Low Calls",
IF(tbl_Customers[[#This Row],[total_eve_calls]]&lt;=120,"Medium Calls","High Calls"))</f>
        <v>Medium Calls</v>
      </c>
      <c r="AA2233" t="str">
        <f>IF(tbl_Customers[[#This Row],[total_eve_charge]]&lt;=15,"Low Charges",
IF(tbl_Customers[[#This Row],[total_eve_charge]]&lt;=20,"Medium Charges","High Charges"))</f>
        <v>Medium Charges</v>
      </c>
      <c r="AB2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3" t="str">
        <f>IF(tbl_Customers[[#This Row],[number_vmail_messages]] = 0, "No Usage", IF(tbl_Customers[[#This Row],[number_vmail_messages]] &lt;= 20, "Low Usage", IF(tbl_Customers[[#This Row],[number_vmail_messages]] &lt;= 40, "Medium Usgae", "High Usage")))</f>
        <v>No Usage</v>
      </c>
      <c r="AD2233" t="str">
        <f>IF(tbl_Customers[[#This Row],[total_day_minutes]]&lt;=150,"Low Usage", IF(tbl_Customers[[#This Row],[total_day_minutes]]&lt;=200,"Medium Usage", IF(tbl_Customers[[#This Row],[total_day_minutes]]&lt;=250,"High Usage","Very High Usage")))</f>
        <v>Low Usage</v>
      </c>
      <c r="AE2233" t="str">
        <f>IF(tbl_Customers[[#This Row],[total_intl_calls]]&lt;=5,"Low Calls", IF(tbl_Customers[[#This Row],[total_intl_calls]]&lt;=10, "Medium Calls", "High Calls"))</f>
        <v>Medium Calls</v>
      </c>
      <c r="AF22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33" s="36" t="str">
        <f>IF(tbl_Customers[[#This Row],[Churn_Risk_Score]]&gt;=10,"High Risk", IF(tbl_Customers[[#This Row],[Churn_Risk_Score]]&gt;=5,"Medium Risk","Low Risk"))</f>
        <v>Low Risk</v>
      </c>
    </row>
    <row r="2234" spans="1:33" x14ac:dyDescent="0.35">
      <c r="A2234">
        <v>2233</v>
      </c>
      <c r="B2234" t="s">
        <v>58</v>
      </c>
      <c r="C2234">
        <v>76</v>
      </c>
      <c r="D2234" t="s">
        <v>28</v>
      </c>
      <c r="E2234" t="s">
        <v>22</v>
      </c>
      <c r="F2234" t="s">
        <v>22</v>
      </c>
      <c r="G2234">
        <v>0</v>
      </c>
      <c r="H2234">
        <v>165.7</v>
      </c>
      <c r="I2234">
        <v>94</v>
      </c>
      <c r="J2234">
        <v>28.17</v>
      </c>
      <c r="K2234">
        <v>257.39999999999998</v>
      </c>
      <c r="L2234">
        <v>80</v>
      </c>
      <c r="M2234">
        <v>21.88</v>
      </c>
      <c r="N2234">
        <v>170.8</v>
      </c>
      <c r="O2234">
        <v>114</v>
      </c>
      <c r="P2234">
        <v>7.69</v>
      </c>
      <c r="Q2234">
        <v>10</v>
      </c>
      <c r="R2234">
        <v>4</v>
      </c>
      <c r="S2234">
        <v>2.7</v>
      </c>
      <c r="T2234">
        <v>1</v>
      </c>
      <c r="U2234" t="s">
        <v>22</v>
      </c>
      <c r="V2234">
        <f>IF(tbl_Customers[[#This Row],[churn]] = "yes", 1, 0)</f>
        <v>0</v>
      </c>
      <c r="W2234" t="str">
        <f>IF(tbl_Customers[[#This Row],[number_customer_service_calls]] &lt;= 1, "0-1 Calls", IF(tbl_Customers[[#This Row],[number_customer_service_calls]] &lt;= 3, "2-3 Calls", IF(tbl_Customers[[#This Row],[number_customer_service_calls]] &lt;=5, "4-5 Calls", "6+ Calls")))</f>
        <v>0-1 Calls</v>
      </c>
      <c r="X2234" t="str">
        <f>IF(tbl_Customers[[#This Row],[account_length]] &lt;= 50, "0-50", IF(tbl_Customers[[#This Row],[account_length]] &lt;=100, "51-100", IF(tbl_Customers[[#This Row],[account_length]] &lt;= 150, "101-150", "151+")))</f>
        <v>51-100</v>
      </c>
      <c r="Y2234" t="str">
        <f>IF(tbl_Customers[[#This Row],[total_intl_charge]] &lt;= 3, "Low Charges", "High Charges")</f>
        <v>Low Charges</v>
      </c>
      <c r="Z2234" t="str">
        <f>IF(tbl_Customers[[#This Row],[total_eve_calls]]&lt;=80,"Low Calls",
IF(tbl_Customers[[#This Row],[total_eve_calls]]&lt;=120,"Medium Calls","High Calls"))</f>
        <v>Low Calls</v>
      </c>
      <c r="AA2234" t="str">
        <f>IF(tbl_Customers[[#This Row],[total_eve_charge]]&lt;=15,"Low Charges",
IF(tbl_Customers[[#This Row],[total_eve_charge]]&lt;=20,"Medium Charges","High Charges"))</f>
        <v>High Charges</v>
      </c>
      <c r="AB2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4" t="str">
        <f>IF(tbl_Customers[[#This Row],[number_vmail_messages]] = 0, "No Usage", IF(tbl_Customers[[#This Row],[number_vmail_messages]] &lt;= 20, "Low Usage", IF(tbl_Customers[[#This Row],[number_vmail_messages]] &lt;= 40, "Medium Usgae", "High Usage")))</f>
        <v>No Usage</v>
      </c>
      <c r="AD2234" t="str">
        <f>IF(tbl_Customers[[#This Row],[total_day_minutes]]&lt;=150,"Low Usage", IF(tbl_Customers[[#This Row],[total_day_minutes]]&lt;=200,"Medium Usage", IF(tbl_Customers[[#This Row],[total_day_minutes]]&lt;=250,"High Usage","Very High Usage")))</f>
        <v>Medium Usage</v>
      </c>
      <c r="AE2234" t="str">
        <f>IF(tbl_Customers[[#This Row],[total_intl_calls]]&lt;=5,"Low Calls", IF(tbl_Customers[[#This Row],[total_intl_calls]]&lt;=10, "Medium Calls", "High Calls"))</f>
        <v>Low Calls</v>
      </c>
      <c r="AF22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4" s="36" t="str">
        <f>IF(tbl_Customers[[#This Row],[Churn_Risk_Score]]&gt;=10,"High Risk", IF(tbl_Customers[[#This Row],[Churn_Risk_Score]]&gt;=5,"Medium Risk","Low Risk"))</f>
        <v>Low Risk</v>
      </c>
    </row>
    <row r="2235" spans="1:33" x14ac:dyDescent="0.35">
      <c r="A2235">
        <v>2234</v>
      </c>
      <c r="B2235" t="s">
        <v>57</v>
      </c>
      <c r="C2235">
        <v>104</v>
      </c>
      <c r="D2235" t="s">
        <v>25</v>
      </c>
      <c r="E2235" t="s">
        <v>22</v>
      </c>
      <c r="F2235" t="s">
        <v>22</v>
      </c>
      <c r="G2235">
        <v>0</v>
      </c>
      <c r="H2235">
        <v>200.2</v>
      </c>
      <c r="I2235">
        <v>92</v>
      </c>
      <c r="J2235">
        <v>34.03</v>
      </c>
      <c r="K2235">
        <v>118.7</v>
      </c>
      <c r="L2235">
        <v>87</v>
      </c>
      <c r="M2235">
        <v>10.09</v>
      </c>
      <c r="N2235">
        <v>236.6</v>
      </c>
      <c r="O2235">
        <v>65</v>
      </c>
      <c r="P2235">
        <v>10.65</v>
      </c>
      <c r="Q2235">
        <v>6</v>
      </c>
      <c r="R2235">
        <v>6</v>
      </c>
      <c r="S2235">
        <v>1.62</v>
      </c>
      <c r="T2235">
        <v>2</v>
      </c>
      <c r="U2235" t="s">
        <v>22</v>
      </c>
      <c r="V2235">
        <f>IF(tbl_Customers[[#This Row],[churn]] = "yes", 1, 0)</f>
        <v>0</v>
      </c>
      <c r="W2235" t="str">
        <f>IF(tbl_Customers[[#This Row],[number_customer_service_calls]] &lt;= 1, "0-1 Calls", IF(tbl_Customers[[#This Row],[number_customer_service_calls]] &lt;= 3, "2-3 Calls", IF(tbl_Customers[[#This Row],[number_customer_service_calls]] &lt;=5, "4-5 Calls", "6+ Calls")))</f>
        <v>2-3 Calls</v>
      </c>
      <c r="X2235" t="str">
        <f>IF(tbl_Customers[[#This Row],[account_length]] &lt;= 50, "0-50", IF(tbl_Customers[[#This Row],[account_length]] &lt;=100, "51-100", IF(tbl_Customers[[#This Row],[account_length]] &lt;= 150, "101-150", "151+")))</f>
        <v>101-150</v>
      </c>
      <c r="Y2235" t="str">
        <f>IF(tbl_Customers[[#This Row],[total_intl_charge]] &lt;= 3, "Low Charges", "High Charges")</f>
        <v>Low Charges</v>
      </c>
      <c r="Z2235" t="str">
        <f>IF(tbl_Customers[[#This Row],[total_eve_calls]]&lt;=80,"Low Calls",
IF(tbl_Customers[[#This Row],[total_eve_calls]]&lt;=120,"Medium Calls","High Calls"))</f>
        <v>Medium Calls</v>
      </c>
      <c r="AA2235" t="str">
        <f>IF(tbl_Customers[[#This Row],[total_eve_charge]]&lt;=15,"Low Charges",
IF(tbl_Customers[[#This Row],[total_eve_charge]]&lt;=20,"Medium Charges","High Charges"))</f>
        <v>Low Charges</v>
      </c>
      <c r="AB2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5" t="str">
        <f>IF(tbl_Customers[[#This Row],[number_vmail_messages]] = 0, "No Usage", IF(tbl_Customers[[#This Row],[number_vmail_messages]] &lt;= 20, "Low Usage", IF(tbl_Customers[[#This Row],[number_vmail_messages]] &lt;= 40, "Medium Usgae", "High Usage")))</f>
        <v>No Usage</v>
      </c>
      <c r="AD2235" t="str">
        <f>IF(tbl_Customers[[#This Row],[total_day_minutes]]&lt;=150,"Low Usage", IF(tbl_Customers[[#This Row],[total_day_minutes]]&lt;=200,"Medium Usage", IF(tbl_Customers[[#This Row],[total_day_minutes]]&lt;=250,"High Usage","Very High Usage")))</f>
        <v>High Usage</v>
      </c>
      <c r="AE2235" t="str">
        <f>IF(tbl_Customers[[#This Row],[total_intl_calls]]&lt;=5,"Low Calls", IF(tbl_Customers[[#This Row],[total_intl_calls]]&lt;=10, "Medium Calls", "High Calls"))</f>
        <v>Medium Calls</v>
      </c>
      <c r="AF22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5" s="36" t="str">
        <f>IF(tbl_Customers[[#This Row],[Churn_Risk_Score]]&gt;=10,"High Risk", IF(tbl_Customers[[#This Row],[Churn_Risk_Score]]&gt;=5,"Medium Risk","Low Risk"))</f>
        <v>Low Risk</v>
      </c>
    </row>
    <row r="2236" spans="1:33" x14ac:dyDescent="0.35">
      <c r="A2236">
        <v>2235</v>
      </c>
      <c r="B2236" t="s">
        <v>35</v>
      </c>
      <c r="C2236">
        <v>109</v>
      </c>
      <c r="D2236" t="s">
        <v>28</v>
      </c>
      <c r="E2236" t="s">
        <v>22</v>
      </c>
      <c r="F2236" t="s">
        <v>22</v>
      </c>
      <c r="G2236">
        <v>0</v>
      </c>
      <c r="H2236">
        <v>154.80000000000001</v>
      </c>
      <c r="I2236">
        <v>82</v>
      </c>
      <c r="J2236">
        <v>26.32</v>
      </c>
      <c r="K2236">
        <v>287.7</v>
      </c>
      <c r="L2236">
        <v>109</v>
      </c>
      <c r="M2236">
        <v>24.45</v>
      </c>
      <c r="N2236">
        <v>208.4</v>
      </c>
      <c r="O2236">
        <v>80</v>
      </c>
      <c r="P2236">
        <v>9.3800000000000008</v>
      </c>
      <c r="Q2236">
        <v>5.9</v>
      </c>
      <c r="R2236">
        <v>9</v>
      </c>
      <c r="S2236">
        <v>1.59</v>
      </c>
      <c r="T2236">
        <v>3</v>
      </c>
      <c r="U2236" t="s">
        <v>22</v>
      </c>
      <c r="V2236">
        <f>IF(tbl_Customers[[#This Row],[churn]] = "yes", 1, 0)</f>
        <v>0</v>
      </c>
      <c r="W2236" t="str">
        <f>IF(tbl_Customers[[#This Row],[number_customer_service_calls]] &lt;= 1, "0-1 Calls", IF(tbl_Customers[[#This Row],[number_customer_service_calls]] &lt;= 3, "2-3 Calls", IF(tbl_Customers[[#This Row],[number_customer_service_calls]] &lt;=5, "4-5 Calls", "6+ Calls")))</f>
        <v>2-3 Calls</v>
      </c>
      <c r="X2236" t="str">
        <f>IF(tbl_Customers[[#This Row],[account_length]] &lt;= 50, "0-50", IF(tbl_Customers[[#This Row],[account_length]] &lt;=100, "51-100", IF(tbl_Customers[[#This Row],[account_length]] &lt;= 150, "101-150", "151+")))</f>
        <v>101-150</v>
      </c>
      <c r="Y2236" t="str">
        <f>IF(tbl_Customers[[#This Row],[total_intl_charge]] &lt;= 3, "Low Charges", "High Charges")</f>
        <v>Low Charges</v>
      </c>
      <c r="Z2236" t="str">
        <f>IF(tbl_Customers[[#This Row],[total_eve_calls]]&lt;=80,"Low Calls",
IF(tbl_Customers[[#This Row],[total_eve_calls]]&lt;=120,"Medium Calls","High Calls"))</f>
        <v>Medium Calls</v>
      </c>
      <c r="AA2236" t="str">
        <f>IF(tbl_Customers[[#This Row],[total_eve_charge]]&lt;=15,"Low Charges",
IF(tbl_Customers[[#This Row],[total_eve_charge]]&lt;=20,"Medium Charges","High Charges"))</f>
        <v>High Charges</v>
      </c>
      <c r="AB2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6" t="str">
        <f>IF(tbl_Customers[[#This Row],[number_vmail_messages]] = 0, "No Usage", IF(tbl_Customers[[#This Row],[number_vmail_messages]] &lt;= 20, "Low Usage", IF(tbl_Customers[[#This Row],[number_vmail_messages]] &lt;= 40, "Medium Usgae", "High Usage")))</f>
        <v>No Usage</v>
      </c>
      <c r="AD2236" t="str">
        <f>IF(tbl_Customers[[#This Row],[total_day_minutes]]&lt;=150,"Low Usage", IF(tbl_Customers[[#This Row],[total_day_minutes]]&lt;=200,"Medium Usage", IF(tbl_Customers[[#This Row],[total_day_minutes]]&lt;=250,"High Usage","Very High Usage")))</f>
        <v>Medium Usage</v>
      </c>
      <c r="AE2236" t="str">
        <f>IF(tbl_Customers[[#This Row],[total_intl_calls]]&lt;=5,"Low Calls", IF(tbl_Customers[[#This Row],[total_intl_calls]]&lt;=10, "Medium Calls", "High Calls"))</f>
        <v>Medium Calls</v>
      </c>
      <c r="AF22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6" s="36" t="str">
        <f>IF(tbl_Customers[[#This Row],[Churn_Risk_Score]]&gt;=10,"High Risk", IF(tbl_Customers[[#This Row],[Churn_Risk_Score]]&gt;=5,"Medium Risk","Low Risk"))</f>
        <v>Low Risk</v>
      </c>
    </row>
    <row r="2237" spans="1:33" x14ac:dyDescent="0.35">
      <c r="A2237">
        <v>2236</v>
      </c>
      <c r="B2237" t="s">
        <v>45</v>
      </c>
      <c r="C2237">
        <v>105</v>
      </c>
      <c r="D2237" t="s">
        <v>28</v>
      </c>
      <c r="E2237" t="s">
        <v>22</v>
      </c>
      <c r="F2237" t="s">
        <v>22</v>
      </c>
      <c r="G2237">
        <v>0</v>
      </c>
      <c r="H2237">
        <v>125.4</v>
      </c>
      <c r="I2237">
        <v>116</v>
      </c>
      <c r="J2237">
        <v>21.32</v>
      </c>
      <c r="K2237">
        <v>261.5</v>
      </c>
      <c r="L2237">
        <v>95</v>
      </c>
      <c r="M2237">
        <v>22.23</v>
      </c>
      <c r="N2237">
        <v>241.6</v>
      </c>
      <c r="O2237">
        <v>104</v>
      </c>
      <c r="P2237">
        <v>10.87</v>
      </c>
      <c r="Q2237">
        <v>11.4</v>
      </c>
      <c r="R2237">
        <v>9</v>
      </c>
      <c r="S2237">
        <v>3.08</v>
      </c>
      <c r="T2237">
        <v>2</v>
      </c>
      <c r="U2237" t="s">
        <v>22</v>
      </c>
      <c r="V2237">
        <f>IF(tbl_Customers[[#This Row],[churn]] = "yes", 1, 0)</f>
        <v>0</v>
      </c>
      <c r="W2237" t="str">
        <f>IF(tbl_Customers[[#This Row],[number_customer_service_calls]] &lt;= 1, "0-1 Calls", IF(tbl_Customers[[#This Row],[number_customer_service_calls]] &lt;= 3, "2-3 Calls", IF(tbl_Customers[[#This Row],[number_customer_service_calls]] &lt;=5, "4-5 Calls", "6+ Calls")))</f>
        <v>2-3 Calls</v>
      </c>
      <c r="X2237" t="str">
        <f>IF(tbl_Customers[[#This Row],[account_length]] &lt;= 50, "0-50", IF(tbl_Customers[[#This Row],[account_length]] &lt;=100, "51-100", IF(tbl_Customers[[#This Row],[account_length]] &lt;= 150, "101-150", "151+")))</f>
        <v>101-150</v>
      </c>
      <c r="Y2237" t="str">
        <f>IF(tbl_Customers[[#This Row],[total_intl_charge]] &lt;= 3, "Low Charges", "High Charges")</f>
        <v>High Charges</v>
      </c>
      <c r="Z2237" t="str">
        <f>IF(tbl_Customers[[#This Row],[total_eve_calls]]&lt;=80,"Low Calls",
IF(tbl_Customers[[#This Row],[total_eve_calls]]&lt;=120,"Medium Calls","High Calls"))</f>
        <v>Medium Calls</v>
      </c>
      <c r="AA2237" t="str">
        <f>IF(tbl_Customers[[#This Row],[total_eve_charge]]&lt;=15,"Low Charges",
IF(tbl_Customers[[#This Row],[total_eve_charge]]&lt;=20,"Medium Charges","High Charges"))</f>
        <v>High Charges</v>
      </c>
      <c r="AB2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7" t="str">
        <f>IF(tbl_Customers[[#This Row],[number_vmail_messages]] = 0, "No Usage", IF(tbl_Customers[[#This Row],[number_vmail_messages]] &lt;= 20, "Low Usage", IF(tbl_Customers[[#This Row],[number_vmail_messages]] &lt;= 40, "Medium Usgae", "High Usage")))</f>
        <v>No Usage</v>
      </c>
      <c r="AD2237" t="str">
        <f>IF(tbl_Customers[[#This Row],[total_day_minutes]]&lt;=150,"Low Usage", IF(tbl_Customers[[#This Row],[total_day_minutes]]&lt;=200,"Medium Usage", IF(tbl_Customers[[#This Row],[total_day_minutes]]&lt;=250,"High Usage","Very High Usage")))</f>
        <v>Low Usage</v>
      </c>
      <c r="AE2237" t="str">
        <f>IF(tbl_Customers[[#This Row],[total_intl_calls]]&lt;=5,"Low Calls", IF(tbl_Customers[[#This Row],[total_intl_calls]]&lt;=10, "Medium Calls", "High Calls"))</f>
        <v>Medium Calls</v>
      </c>
      <c r="AF22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37" s="36" t="str">
        <f>IF(tbl_Customers[[#This Row],[Churn_Risk_Score]]&gt;=10,"High Risk", IF(tbl_Customers[[#This Row],[Churn_Risk_Score]]&gt;=5,"Medium Risk","Low Risk"))</f>
        <v>Low Risk</v>
      </c>
    </row>
    <row r="2238" spans="1:33" x14ac:dyDescent="0.35">
      <c r="A2238">
        <v>2237</v>
      </c>
      <c r="B2238" t="s">
        <v>35</v>
      </c>
      <c r="C2238">
        <v>63</v>
      </c>
      <c r="D2238" t="s">
        <v>21</v>
      </c>
      <c r="E2238" t="s">
        <v>22</v>
      </c>
      <c r="F2238" t="s">
        <v>23</v>
      </c>
      <c r="G2238">
        <v>33</v>
      </c>
      <c r="H2238">
        <v>184.2</v>
      </c>
      <c r="I2238">
        <v>111</v>
      </c>
      <c r="J2238">
        <v>31.31</v>
      </c>
      <c r="K2238">
        <v>312.60000000000002</v>
      </c>
      <c r="L2238">
        <v>89</v>
      </c>
      <c r="M2238">
        <v>26.57</v>
      </c>
      <c r="N2238">
        <v>264</v>
      </c>
      <c r="O2238">
        <v>55</v>
      </c>
      <c r="P2238">
        <v>11.88</v>
      </c>
      <c r="Q2238">
        <v>12.2</v>
      </c>
      <c r="R2238">
        <v>4</v>
      </c>
      <c r="S2238">
        <v>3.29</v>
      </c>
      <c r="T2238">
        <v>1</v>
      </c>
      <c r="U2238" t="s">
        <v>22</v>
      </c>
      <c r="V2238">
        <f>IF(tbl_Customers[[#This Row],[churn]] = "yes", 1, 0)</f>
        <v>0</v>
      </c>
      <c r="W2238" t="str">
        <f>IF(tbl_Customers[[#This Row],[number_customer_service_calls]] &lt;= 1, "0-1 Calls", IF(tbl_Customers[[#This Row],[number_customer_service_calls]] &lt;= 3, "2-3 Calls", IF(tbl_Customers[[#This Row],[number_customer_service_calls]] &lt;=5, "4-5 Calls", "6+ Calls")))</f>
        <v>0-1 Calls</v>
      </c>
      <c r="X2238" t="str">
        <f>IF(tbl_Customers[[#This Row],[account_length]] &lt;= 50, "0-50", IF(tbl_Customers[[#This Row],[account_length]] &lt;=100, "51-100", IF(tbl_Customers[[#This Row],[account_length]] &lt;= 150, "101-150", "151+")))</f>
        <v>51-100</v>
      </c>
      <c r="Y2238" t="str">
        <f>IF(tbl_Customers[[#This Row],[total_intl_charge]] &lt;= 3, "Low Charges", "High Charges")</f>
        <v>High Charges</v>
      </c>
      <c r="Z2238" t="str">
        <f>IF(tbl_Customers[[#This Row],[total_eve_calls]]&lt;=80,"Low Calls",
IF(tbl_Customers[[#This Row],[total_eve_calls]]&lt;=120,"Medium Calls","High Calls"))</f>
        <v>Medium Calls</v>
      </c>
      <c r="AA2238" t="str">
        <f>IF(tbl_Customers[[#This Row],[total_eve_charge]]&lt;=15,"Low Charges",
IF(tbl_Customers[[#This Row],[total_eve_charge]]&lt;=20,"Medium Charges","High Charges"))</f>
        <v>High Charges</v>
      </c>
      <c r="AB2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8" t="str">
        <f>IF(tbl_Customers[[#This Row],[number_vmail_messages]] = 0, "No Usage", IF(tbl_Customers[[#This Row],[number_vmail_messages]] &lt;= 20, "Low Usage", IF(tbl_Customers[[#This Row],[number_vmail_messages]] &lt;= 40, "Medium Usgae", "High Usage")))</f>
        <v>Medium Usgae</v>
      </c>
      <c r="AD2238" t="str">
        <f>IF(tbl_Customers[[#This Row],[total_day_minutes]]&lt;=150,"Low Usage", IF(tbl_Customers[[#This Row],[total_day_minutes]]&lt;=200,"Medium Usage", IF(tbl_Customers[[#This Row],[total_day_minutes]]&lt;=250,"High Usage","Very High Usage")))</f>
        <v>Medium Usage</v>
      </c>
      <c r="AE2238" t="str">
        <f>IF(tbl_Customers[[#This Row],[total_intl_calls]]&lt;=5,"Low Calls", IF(tbl_Customers[[#This Row],[total_intl_calls]]&lt;=10, "Medium Calls", "High Calls"))</f>
        <v>Low Calls</v>
      </c>
      <c r="AF22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38" s="36" t="str">
        <f>IF(tbl_Customers[[#This Row],[Churn_Risk_Score]]&gt;=10,"High Risk", IF(tbl_Customers[[#This Row],[Churn_Risk_Score]]&gt;=5,"Medium Risk","Low Risk"))</f>
        <v>Low Risk</v>
      </c>
    </row>
    <row r="2239" spans="1:33" x14ac:dyDescent="0.35">
      <c r="A2239">
        <v>2238</v>
      </c>
      <c r="B2239" t="s">
        <v>65</v>
      </c>
      <c r="C2239">
        <v>105</v>
      </c>
      <c r="D2239" t="s">
        <v>21</v>
      </c>
      <c r="E2239" t="s">
        <v>22</v>
      </c>
      <c r="F2239" t="s">
        <v>23</v>
      </c>
      <c r="G2239">
        <v>24</v>
      </c>
      <c r="H2239">
        <v>274.7</v>
      </c>
      <c r="I2239">
        <v>99</v>
      </c>
      <c r="J2239">
        <v>46.7</v>
      </c>
      <c r="K2239">
        <v>193.5</v>
      </c>
      <c r="L2239">
        <v>118</v>
      </c>
      <c r="M2239">
        <v>16.45</v>
      </c>
      <c r="N2239">
        <v>299.60000000000002</v>
      </c>
      <c r="O2239">
        <v>109</v>
      </c>
      <c r="P2239">
        <v>13.48</v>
      </c>
      <c r="Q2239">
        <v>10.8</v>
      </c>
      <c r="R2239">
        <v>3</v>
      </c>
      <c r="S2239">
        <v>2.92</v>
      </c>
      <c r="T2239">
        <v>3</v>
      </c>
      <c r="U2239" t="s">
        <v>22</v>
      </c>
      <c r="V2239">
        <f>IF(tbl_Customers[[#This Row],[churn]] = "yes", 1, 0)</f>
        <v>0</v>
      </c>
      <c r="W2239" t="str">
        <f>IF(tbl_Customers[[#This Row],[number_customer_service_calls]] &lt;= 1, "0-1 Calls", IF(tbl_Customers[[#This Row],[number_customer_service_calls]] &lt;= 3, "2-3 Calls", IF(tbl_Customers[[#This Row],[number_customer_service_calls]] &lt;=5, "4-5 Calls", "6+ Calls")))</f>
        <v>2-3 Calls</v>
      </c>
      <c r="X2239" t="str">
        <f>IF(tbl_Customers[[#This Row],[account_length]] &lt;= 50, "0-50", IF(tbl_Customers[[#This Row],[account_length]] &lt;=100, "51-100", IF(tbl_Customers[[#This Row],[account_length]] &lt;= 150, "101-150", "151+")))</f>
        <v>101-150</v>
      </c>
      <c r="Y2239" t="str">
        <f>IF(tbl_Customers[[#This Row],[total_intl_charge]] &lt;= 3, "Low Charges", "High Charges")</f>
        <v>Low Charges</v>
      </c>
      <c r="Z2239" t="str">
        <f>IF(tbl_Customers[[#This Row],[total_eve_calls]]&lt;=80,"Low Calls",
IF(tbl_Customers[[#This Row],[total_eve_calls]]&lt;=120,"Medium Calls","High Calls"))</f>
        <v>Medium Calls</v>
      </c>
      <c r="AA2239" t="str">
        <f>IF(tbl_Customers[[#This Row],[total_eve_charge]]&lt;=15,"Low Charges",
IF(tbl_Customers[[#This Row],[total_eve_charge]]&lt;=20,"Medium Charges","High Charges"))</f>
        <v>Medium Charges</v>
      </c>
      <c r="AB2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9" t="str">
        <f>IF(tbl_Customers[[#This Row],[number_vmail_messages]] = 0, "No Usage", IF(tbl_Customers[[#This Row],[number_vmail_messages]] &lt;= 20, "Low Usage", IF(tbl_Customers[[#This Row],[number_vmail_messages]] &lt;= 40, "Medium Usgae", "High Usage")))</f>
        <v>Medium Usgae</v>
      </c>
      <c r="AD2239" t="str">
        <f>IF(tbl_Customers[[#This Row],[total_day_minutes]]&lt;=150,"Low Usage", IF(tbl_Customers[[#This Row],[total_day_minutes]]&lt;=200,"Medium Usage", IF(tbl_Customers[[#This Row],[total_day_minutes]]&lt;=250,"High Usage","Very High Usage")))</f>
        <v>Very High Usage</v>
      </c>
      <c r="AE2239" t="str">
        <f>IF(tbl_Customers[[#This Row],[total_intl_calls]]&lt;=5,"Low Calls", IF(tbl_Customers[[#This Row],[total_intl_calls]]&lt;=10, "Medium Calls", "High Calls"))</f>
        <v>Low Calls</v>
      </c>
      <c r="AF22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39" s="36" t="str">
        <f>IF(tbl_Customers[[#This Row],[Churn_Risk_Score]]&gt;=10,"High Risk", IF(tbl_Customers[[#This Row],[Churn_Risk_Score]]&gt;=5,"Medium Risk","Low Risk"))</f>
        <v>Low Risk</v>
      </c>
    </row>
    <row r="2240" spans="1:33" x14ac:dyDescent="0.35">
      <c r="A2240">
        <v>2239</v>
      </c>
      <c r="B2240" t="s">
        <v>63</v>
      </c>
      <c r="C2240">
        <v>68</v>
      </c>
      <c r="D2240" t="s">
        <v>21</v>
      </c>
      <c r="E2240" t="s">
        <v>23</v>
      </c>
      <c r="F2240" t="s">
        <v>23</v>
      </c>
      <c r="G2240">
        <v>39</v>
      </c>
      <c r="H2240">
        <v>142</v>
      </c>
      <c r="I2240">
        <v>140</v>
      </c>
      <c r="J2240">
        <v>24.14</v>
      </c>
      <c r="K2240">
        <v>241.6</v>
      </c>
      <c r="L2240">
        <v>89</v>
      </c>
      <c r="M2240">
        <v>20.54</v>
      </c>
      <c r="N2240">
        <v>302</v>
      </c>
      <c r="O2240">
        <v>72</v>
      </c>
      <c r="P2240">
        <v>13.59</v>
      </c>
      <c r="Q2240">
        <v>11.3</v>
      </c>
      <c r="R2240">
        <v>5</v>
      </c>
      <c r="S2240">
        <v>3.05</v>
      </c>
      <c r="T2240">
        <v>1</v>
      </c>
      <c r="U2240" t="s">
        <v>22</v>
      </c>
      <c r="V2240">
        <f>IF(tbl_Customers[[#This Row],[churn]] = "yes", 1, 0)</f>
        <v>0</v>
      </c>
      <c r="W2240" t="str">
        <f>IF(tbl_Customers[[#This Row],[number_customer_service_calls]] &lt;= 1, "0-1 Calls", IF(tbl_Customers[[#This Row],[number_customer_service_calls]] &lt;= 3, "2-3 Calls", IF(tbl_Customers[[#This Row],[number_customer_service_calls]] &lt;=5, "4-5 Calls", "6+ Calls")))</f>
        <v>0-1 Calls</v>
      </c>
      <c r="X2240" t="str">
        <f>IF(tbl_Customers[[#This Row],[account_length]] &lt;= 50, "0-50", IF(tbl_Customers[[#This Row],[account_length]] &lt;=100, "51-100", IF(tbl_Customers[[#This Row],[account_length]] &lt;= 150, "101-150", "151+")))</f>
        <v>51-100</v>
      </c>
      <c r="Y2240" t="str">
        <f>IF(tbl_Customers[[#This Row],[total_intl_charge]] &lt;= 3, "Low Charges", "High Charges")</f>
        <v>High Charges</v>
      </c>
      <c r="Z2240" t="str">
        <f>IF(tbl_Customers[[#This Row],[total_eve_calls]]&lt;=80,"Low Calls",
IF(tbl_Customers[[#This Row],[total_eve_calls]]&lt;=120,"Medium Calls","High Calls"))</f>
        <v>Medium Calls</v>
      </c>
      <c r="AA2240" t="str">
        <f>IF(tbl_Customers[[#This Row],[total_eve_charge]]&lt;=15,"Low Charges",
IF(tbl_Customers[[#This Row],[total_eve_charge]]&lt;=20,"Medium Charges","High Charges"))</f>
        <v>High Charges</v>
      </c>
      <c r="AB2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0" t="str">
        <f>IF(tbl_Customers[[#This Row],[number_vmail_messages]] = 0, "No Usage", IF(tbl_Customers[[#This Row],[number_vmail_messages]] &lt;= 20, "Low Usage", IF(tbl_Customers[[#This Row],[number_vmail_messages]] &lt;= 40, "Medium Usgae", "High Usage")))</f>
        <v>Medium Usgae</v>
      </c>
      <c r="AD2240" t="str">
        <f>IF(tbl_Customers[[#This Row],[total_day_minutes]]&lt;=150,"Low Usage", IF(tbl_Customers[[#This Row],[total_day_minutes]]&lt;=200,"Medium Usage", IF(tbl_Customers[[#This Row],[total_day_minutes]]&lt;=250,"High Usage","Very High Usage")))</f>
        <v>Low Usage</v>
      </c>
      <c r="AE2240" t="str">
        <f>IF(tbl_Customers[[#This Row],[total_intl_calls]]&lt;=5,"Low Calls", IF(tbl_Customers[[#This Row],[total_intl_calls]]&lt;=10, "Medium Calls", "High Calls"))</f>
        <v>Low Calls</v>
      </c>
      <c r="AF22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240" s="36" t="str">
        <f>IF(tbl_Customers[[#This Row],[Churn_Risk_Score]]&gt;=10,"High Risk", IF(tbl_Customers[[#This Row],[Churn_Risk_Score]]&gt;=5,"Medium Risk","Low Risk"))</f>
        <v>Medium Risk</v>
      </c>
    </row>
    <row r="2241" spans="1:33" x14ac:dyDescent="0.35">
      <c r="A2241">
        <v>2240</v>
      </c>
      <c r="B2241" t="s">
        <v>41</v>
      </c>
      <c r="C2241">
        <v>63</v>
      </c>
      <c r="D2241" t="s">
        <v>25</v>
      </c>
      <c r="E2241" t="s">
        <v>23</v>
      </c>
      <c r="F2241" t="s">
        <v>23</v>
      </c>
      <c r="G2241">
        <v>21</v>
      </c>
      <c r="H2241">
        <v>151.5</v>
      </c>
      <c r="I2241">
        <v>99</v>
      </c>
      <c r="J2241">
        <v>25.76</v>
      </c>
      <c r="K2241">
        <v>147.80000000000001</v>
      </c>
      <c r="L2241">
        <v>89</v>
      </c>
      <c r="M2241">
        <v>12.56</v>
      </c>
      <c r="N2241">
        <v>210.4</v>
      </c>
      <c r="O2241">
        <v>114</v>
      </c>
      <c r="P2241">
        <v>9.4700000000000006</v>
      </c>
      <c r="Q2241">
        <v>10</v>
      </c>
      <c r="R2241">
        <v>4</v>
      </c>
      <c r="S2241">
        <v>2.7</v>
      </c>
      <c r="T2241">
        <v>1</v>
      </c>
      <c r="U2241" t="s">
        <v>22</v>
      </c>
      <c r="V2241">
        <f>IF(tbl_Customers[[#This Row],[churn]] = "yes", 1, 0)</f>
        <v>0</v>
      </c>
      <c r="W2241" t="str">
        <f>IF(tbl_Customers[[#This Row],[number_customer_service_calls]] &lt;= 1, "0-1 Calls", IF(tbl_Customers[[#This Row],[number_customer_service_calls]] &lt;= 3, "2-3 Calls", IF(tbl_Customers[[#This Row],[number_customer_service_calls]] &lt;=5, "4-5 Calls", "6+ Calls")))</f>
        <v>0-1 Calls</v>
      </c>
      <c r="X2241" t="str">
        <f>IF(tbl_Customers[[#This Row],[account_length]] &lt;= 50, "0-50", IF(tbl_Customers[[#This Row],[account_length]] &lt;=100, "51-100", IF(tbl_Customers[[#This Row],[account_length]] &lt;= 150, "101-150", "151+")))</f>
        <v>51-100</v>
      </c>
      <c r="Y2241" t="str">
        <f>IF(tbl_Customers[[#This Row],[total_intl_charge]] &lt;= 3, "Low Charges", "High Charges")</f>
        <v>Low Charges</v>
      </c>
      <c r="Z2241" t="str">
        <f>IF(tbl_Customers[[#This Row],[total_eve_calls]]&lt;=80,"Low Calls",
IF(tbl_Customers[[#This Row],[total_eve_calls]]&lt;=120,"Medium Calls","High Calls"))</f>
        <v>Medium Calls</v>
      </c>
      <c r="AA2241" t="str">
        <f>IF(tbl_Customers[[#This Row],[total_eve_charge]]&lt;=15,"Low Charges",
IF(tbl_Customers[[#This Row],[total_eve_charge]]&lt;=20,"Medium Charges","High Charges"))</f>
        <v>Low Charges</v>
      </c>
      <c r="AB2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1" t="str">
        <f>IF(tbl_Customers[[#This Row],[number_vmail_messages]] = 0, "No Usage", IF(tbl_Customers[[#This Row],[number_vmail_messages]] &lt;= 20, "Low Usage", IF(tbl_Customers[[#This Row],[number_vmail_messages]] &lt;= 40, "Medium Usgae", "High Usage")))</f>
        <v>Medium Usgae</v>
      </c>
      <c r="AD2241" t="str">
        <f>IF(tbl_Customers[[#This Row],[total_day_minutes]]&lt;=150,"Low Usage", IF(tbl_Customers[[#This Row],[total_day_minutes]]&lt;=200,"Medium Usage", IF(tbl_Customers[[#This Row],[total_day_minutes]]&lt;=250,"High Usage","Very High Usage")))</f>
        <v>Medium Usage</v>
      </c>
      <c r="AE2241" t="str">
        <f>IF(tbl_Customers[[#This Row],[total_intl_calls]]&lt;=5,"Low Calls", IF(tbl_Customers[[#This Row],[total_intl_calls]]&lt;=10, "Medium Calls", "High Calls"))</f>
        <v>Low Calls</v>
      </c>
      <c r="AF22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41" s="36" t="str">
        <f>IF(tbl_Customers[[#This Row],[Churn_Risk_Score]]&gt;=10,"High Risk", IF(tbl_Customers[[#This Row],[Churn_Risk_Score]]&gt;=5,"Medium Risk","Low Risk"))</f>
        <v>Low Risk</v>
      </c>
    </row>
    <row r="2242" spans="1:33" x14ac:dyDescent="0.35">
      <c r="A2242">
        <v>2241</v>
      </c>
      <c r="B2242" t="s">
        <v>53</v>
      </c>
      <c r="C2242">
        <v>74</v>
      </c>
      <c r="D2242" t="s">
        <v>21</v>
      </c>
      <c r="E2242" t="s">
        <v>22</v>
      </c>
      <c r="F2242" t="s">
        <v>22</v>
      </c>
      <c r="G2242">
        <v>0</v>
      </c>
      <c r="H2242">
        <v>124.8</v>
      </c>
      <c r="I2242">
        <v>114</v>
      </c>
      <c r="J2242">
        <v>21.22</v>
      </c>
      <c r="K2242">
        <v>133</v>
      </c>
      <c r="L2242">
        <v>121</v>
      </c>
      <c r="M2242">
        <v>11.31</v>
      </c>
      <c r="N2242">
        <v>160.30000000000001</v>
      </c>
      <c r="O2242">
        <v>85</v>
      </c>
      <c r="P2242">
        <v>7.21</v>
      </c>
      <c r="Q2242">
        <v>10.6</v>
      </c>
      <c r="R2242">
        <v>7</v>
      </c>
      <c r="S2242">
        <v>2.86</v>
      </c>
      <c r="T2242">
        <v>3</v>
      </c>
      <c r="U2242" t="s">
        <v>22</v>
      </c>
      <c r="V2242">
        <f>IF(tbl_Customers[[#This Row],[churn]] = "yes", 1, 0)</f>
        <v>0</v>
      </c>
      <c r="W2242" t="str">
        <f>IF(tbl_Customers[[#This Row],[number_customer_service_calls]] &lt;= 1, "0-1 Calls", IF(tbl_Customers[[#This Row],[number_customer_service_calls]] &lt;= 3, "2-3 Calls", IF(tbl_Customers[[#This Row],[number_customer_service_calls]] &lt;=5, "4-5 Calls", "6+ Calls")))</f>
        <v>2-3 Calls</v>
      </c>
      <c r="X2242" t="str">
        <f>IF(tbl_Customers[[#This Row],[account_length]] &lt;= 50, "0-50", IF(tbl_Customers[[#This Row],[account_length]] &lt;=100, "51-100", IF(tbl_Customers[[#This Row],[account_length]] &lt;= 150, "101-150", "151+")))</f>
        <v>51-100</v>
      </c>
      <c r="Y2242" t="str">
        <f>IF(tbl_Customers[[#This Row],[total_intl_charge]] &lt;= 3, "Low Charges", "High Charges")</f>
        <v>Low Charges</v>
      </c>
      <c r="Z2242" t="str">
        <f>IF(tbl_Customers[[#This Row],[total_eve_calls]]&lt;=80,"Low Calls",
IF(tbl_Customers[[#This Row],[total_eve_calls]]&lt;=120,"Medium Calls","High Calls"))</f>
        <v>High Calls</v>
      </c>
      <c r="AA2242" t="str">
        <f>IF(tbl_Customers[[#This Row],[total_eve_charge]]&lt;=15,"Low Charges",
IF(tbl_Customers[[#This Row],[total_eve_charge]]&lt;=20,"Medium Charges","High Charges"))</f>
        <v>Low Charges</v>
      </c>
      <c r="AB2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2" t="str">
        <f>IF(tbl_Customers[[#This Row],[number_vmail_messages]] = 0, "No Usage", IF(tbl_Customers[[#This Row],[number_vmail_messages]] &lt;= 20, "Low Usage", IF(tbl_Customers[[#This Row],[number_vmail_messages]] &lt;= 40, "Medium Usgae", "High Usage")))</f>
        <v>No Usage</v>
      </c>
      <c r="AD2242" t="str">
        <f>IF(tbl_Customers[[#This Row],[total_day_minutes]]&lt;=150,"Low Usage", IF(tbl_Customers[[#This Row],[total_day_minutes]]&lt;=200,"Medium Usage", IF(tbl_Customers[[#This Row],[total_day_minutes]]&lt;=250,"High Usage","Very High Usage")))</f>
        <v>Low Usage</v>
      </c>
      <c r="AE2242" t="str">
        <f>IF(tbl_Customers[[#This Row],[total_intl_calls]]&lt;=5,"Low Calls", IF(tbl_Customers[[#This Row],[total_intl_calls]]&lt;=10, "Medium Calls", "High Calls"))</f>
        <v>Medium Calls</v>
      </c>
      <c r="AF22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2" s="36" t="str">
        <f>IF(tbl_Customers[[#This Row],[Churn_Risk_Score]]&gt;=10,"High Risk", IF(tbl_Customers[[#This Row],[Churn_Risk_Score]]&gt;=5,"Medium Risk","Low Risk"))</f>
        <v>Low Risk</v>
      </c>
    </row>
    <row r="2243" spans="1:33" x14ac:dyDescent="0.35">
      <c r="A2243">
        <v>2242</v>
      </c>
      <c r="B2243" t="s">
        <v>58</v>
      </c>
      <c r="C2243">
        <v>101</v>
      </c>
      <c r="D2243" t="s">
        <v>21</v>
      </c>
      <c r="E2243" t="s">
        <v>22</v>
      </c>
      <c r="F2243" t="s">
        <v>22</v>
      </c>
      <c r="G2243">
        <v>0</v>
      </c>
      <c r="H2243">
        <v>232.7</v>
      </c>
      <c r="I2243">
        <v>114</v>
      </c>
      <c r="J2243">
        <v>39.56</v>
      </c>
      <c r="K2243">
        <v>186.4</v>
      </c>
      <c r="L2243">
        <v>123</v>
      </c>
      <c r="M2243">
        <v>15.84</v>
      </c>
      <c r="N2243">
        <v>153.30000000000001</v>
      </c>
      <c r="O2243">
        <v>122</v>
      </c>
      <c r="P2243">
        <v>6.9</v>
      </c>
      <c r="Q2243">
        <v>11.5</v>
      </c>
      <c r="R2243">
        <v>6</v>
      </c>
      <c r="S2243">
        <v>3.11</v>
      </c>
      <c r="T2243">
        <v>5</v>
      </c>
      <c r="U2243" t="s">
        <v>22</v>
      </c>
      <c r="V2243">
        <f>IF(tbl_Customers[[#This Row],[churn]] = "yes", 1, 0)</f>
        <v>0</v>
      </c>
      <c r="W2243" t="str">
        <f>IF(tbl_Customers[[#This Row],[number_customer_service_calls]] &lt;= 1, "0-1 Calls", IF(tbl_Customers[[#This Row],[number_customer_service_calls]] &lt;= 3, "2-3 Calls", IF(tbl_Customers[[#This Row],[number_customer_service_calls]] &lt;=5, "4-5 Calls", "6+ Calls")))</f>
        <v>4-5 Calls</v>
      </c>
      <c r="X2243" t="str">
        <f>IF(tbl_Customers[[#This Row],[account_length]] &lt;= 50, "0-50", IF(tbl_Customers[[#This Row],[account_length]] &lt;=100, "51-100", IF(tbl_Customers[[#This Row],[account_length]] &lt;= 150, "101-150", "151+")))</f>
        <v>101-150</v>
      </c>
      <c r="Y2243" t="str">
        <f>IF(tbl_Customers[[#This Row],[total_intl_charge]] &lt;= 3, "Low Charges", "High Charges")</f>
        <v>High Charges</v>
      </c>
      <c r="Z2243" t="str">
        <f>IF(tbl_Customers[[#This Row],[total_eve_calls]]&lt;=80,"Low Calls",
IF(tbl_Customers[[#This Row],[total_eve_calls]]&lt;=120,"Medium Calls","High Calls"))</f>
        <v>High Calls</v>
      </c>
      <c r="AA2243" t="str">
        <f>IF(tbl_Customers[[#This Row],[total_eve_charge]]&lt;=15,"Low Charges",
IF(tbl_Customers[[#This Row],[total_eve_charge]]&lt;=20,"Medium Charges","High Charges"))</f>
        <v>Medium Charges</v>
      </c>
      <c r="AB2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3" t="str">
        <f>IF(tbl_Customers[[#This Row],[number_vmail_messages]] = 0, "No Usage", IF(tbl_Customers[[#This Row],[number_vmail_messages]] &lt;= 20, "Low Usage", IF(tbl_Customers[[#This Row],[number_vmail_messages]] &lt;= 40, "Medium Usgae", "High Usage")))</f>
        <v>No Usage</v>
      </c>
      <c r="AD2243" t="str">
        <f>IF(tbl_Customers[[#This Row],[total_day_minutes]]&lt;=150,"Low Usage", IF(tbl_Customers[[#This Row],[total_day_minutes]]&lt;=200,"Medium Usage", IF(tbl_Customers[[#This Row],[total_day_minutes]]&lt;=250,"High Usage","Very High Usage")))</f>
        <v>High Usage</v>
      </c>
      <c r="AE2243" t="str">
        <f>IF(tbl_Customers[[#This Row],[total_intl_calls]]&lt;=5,"Low Calls", IF(tbl_Customers[[#This Row],[total_intl_calls]]&lt;=10, "Medium Calls", "High Calls"))</f>
        <v>Medium Calls</v>
      </c>
      <c r="AF22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43" s="36" t="str">
        <f>IF(tbl_Customers[[#This Row],[Churn_Risk_Score]]&gt;=10,"High Risk", IF(tbl_Customers[[#This Row],[Churn_Risk_Score]]&gt;=5,"Medium Risk","Low Risk"))</f>
        <v>Medium Risk</v>
      </c>
    </row>
    <row r="2244" spans="1:33" x14ac:dyDescent="0.35">
      <c r="A2244">
        <v>2243</v>
      </c>
      <c r="B2244" t="s">
        <v>43</v>
      </c>
      <c r="C2244">
        <v>116</v>
      </c>
      <c r="D2244" t="s">
        <v>25</v>
      </c>
      <c r="E2244" t="s">
        <v>22</v>
      </c>
      <c r="F2244" t="s">
        <v>22</v>
      </c>
      <c r="G2244">
        <v>0</v>
      </c>
      <c r="H2244">
        <v>288</v>
      </c>
      <c r="I2244">
        <v>120</v>
      </c>
      <c r="J2244">
        <v>48.96</v>
      </c>
      <c r="K2244">
        <v>255.8</v>
      </c>
      <c r="L2244">
        <v>90</v>
      </c>
      <c r="M2244">
        <v>21.74</v>
      </c>
      <c r="N2244">
        <v>233.4</v>
      </c>
      <c r="O2244">
        <v>99</v>
      </c>
      <c r="P2244">
        <v>10.5</v>
      </c>
      <c r="Q2244">
        <v>13.4</v>
      </c>
      <c r="R2244">
        <v>4</v>
      </c>
      <c r="S2244">
        <v>3.62</v>
      </c>
      <c r="T2244">
        <v>0</v>
      </c>
      <c r="U2244" t="s">
        <v>23</v>
      </c>
      <c r="V2244">
        <f>IF(tbl_Customers[[#This Row],[churn]] = "yes", 1, 0)</f>
        <v>1</v>
      </c>
      <c r="W2244" t="str">
        <f>IF(tbl_Customers[[#This Row],[number_customer_service_calls]] &lt;= 1, "0-1 Calls", IF(tbl_Customers[[#This Row],[number_customer_service_calls]] &lt;= 3, "2-3 Calls", IF(tbl_Customers[[#This Row],[number_customer_service_calls]] &lt;=5, "4-5 Calls", "6+ Calls")))</f>
        <v>0-1 Calls</v>
      </c>
      <c r="X2244" t="str">
        <f>IF(tbl_Customers[[#This Row],[account_length]] &lt;= 50, "0-50", IF(tbl_Customers[[#This Row],[account_length]] &lt;=100, "51-100", IF(tbl_Customers[[#This Row],[account_length]] &lt;= 150, "101-150", "151+")))</f>
        <v>101-150</v>
      </c>
      <c r="Y2244" t="str">
        <f>IF(tbl_Customers[[#This Row],[total_intl_charge]] &lt;= 3, "Low Charges", "High Charges")</f>
        <v>High Charges</v>
      </c>
      <c r="Z2244" t="str">
        <f>IF(tbl_Customers[[#This Row],[total_eve_calls]]&lt;=80,"Low Calls",
IF(tbl_Customers[[#This Row],[total_eve_calls]]&lt;=120,"Medium Calls","High Calls"))</f>
        <v>Medium Calls</v>
      </c>
      <c r="AA2244" t="str">
        <f>IF(tbl_Customers[[#This Row],[total_eve_charge]]&lt;=15,"Low Charges",
IF(tbl_Customers[[#This Row],[total_eve_charge]]&lt;=20,"Medium Charges","High Charges"))</f>
        <v>High Charges</v>
      </c>
      <c r="AB2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44" t="str">
        <f>IF(tbl_Customers[[#This Row],[number_vmail_messages]] = 0, "No Usage", IF(tbl_Customers[[#This Row],[number_vmail_messages]] &lt;= 20, "Low Usage", IF(tbl_Customers[[#This Row],[number_vmail_messages]] &lt;= 40, "Medium Usgae", "High Usage")))</f>
        <v>No Usage</v>
      </c>
      <c r="AD2244" t="str">
        <f>IF(tbl_Customers[[#This Row],[total_day_minutes]]&lt;=150,"Low Usage", IF(tbl_Customers[[#This Row],[total_day_minutes]]&lt;=200,"Medium Usage", IF(tbl_Customers[[#This Row],[total_day_minutes]]&lt;=250,"High Usage","Very High Usage")))</f>
        <v>Very High Usage</v>
      </c>
      <c r="AE2244" t="str">
        <f>IF(tbl_Customers[[#This Row],[total_intl_calls]]&lt;=5,"Low Calls", IF(tbl_Customers[[#This Row],[total_intl_calls]]&lt;=10, "Medium Calls", "High Calls"))</f>
        <v>Low Calls</v>
      </c>
      <c r="AF22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44" s="36" t="str">
        <f>IF(tbl_Customers[[#This Row],[Churn_Risk_Score]]&gt;=10,"High Risk", IF(tbl_Customers[[#This Row],[Churn_Risk_Score]]&gt;=5,"Medium Risk","Low Risk"))</f>
        <v>Medium Risk</v>
      </c>
    </row>
    <row r="2245" spans="1:33" x14ac:dyDescent="0.35">
      <c r="A2245">
        <v>2244</v>
      </c>
      <c r="B2245" t="s">
        <v>41</v>
      </c>
      <c r="C2245">
        <v>131</v>
      </c>
      <c r="D2245" t="s">
        <v>21</v>
      </c>
      <c r="E2245" t="s">
        <v>22</v>
      </c>
      <c r="F2245" t="s">
        <v>23</v>
      </c>
      <c r="G2245">
        <v>23</v>
      </c>
      <c r="H2245">
        <v>170.8</v>
      </c>
      <c r="I2245">
        <v>145</v>
      </c>
      <c r="J2245">
        <v>29.04</v>
      </c>
      <c r="K2245">
        <v>236.7</v>
      </c>
      <c r="L2245">
        <v>93</v>
      </c>
      <c r="M2245">
        <v>20.12</v>
      </c>
      <c r="N2245">
        <v>294.5</v>
      </c>
      <c r="O2245">
        <v>100</v>
      </c>
      <c r="P2245">
        <v>13.25</v>
      </c>
      <c r="Q2245">
        <v>12.7</v>
      </c>
      <c r="R2245">
        <v>1</v>
      </c>
      <c r="S2245">
        <v>3.43</v>
      </c>
      <c r="T2245">
        <v>1</v>
      </c>
      <c r="U2245" t="s">
        <v>22</v>
      </c>
      <c r="V2245">
        <f>IF(tbl_Customers[[#This Row],[churn]] = "yes", 1, 0)</f>
        <v>0</v>
      </c>
      <c r="W2245" t="str">
        <f>IF(tbl_Customers[[#This Row],[number_customer_service_calls]] &lt;= 1, "0-1 Calls", IF(tbl_Customers[[#This Row],[number_customer_service_calls]] &lt;= 3, "2-3 Calls", IF(tbl_Customers[[#This Row],[number_customer_service_calls]] &lt;=5, "4-5 Calls", "6+ Calls")))</f>
        <v>0-1 Calls</v>
      </c>
      <c r="X2245" t="str">
        <f>IF(tbl_Customers[[#This Row],[account_length]] &lt;= 50, "0-50", IF(tbl_Customers[[#This Row],[account_length]] &lt;=100, "51-100", IF(tbl_Customers[[#This Row],[account_length]] &lt;= 150, "101-150", "151+")))</f>
        <v>101-150</v>
      </c>
      <c r="Y2245" t="str">
        <f>IF(tbl_Customers[[#This Row],[total_intl_charge]] &lt;= 3, "Low Charges", "High Charges")</f>
        <v>High Charges</v>
      </c>
      <c r="Z2245" t="str">
        <f>IF(tbl_Customers[[#This Row],[total_eve_calls]]&lt;=80,"Low Calls",
IF(tbl_Customers[[#This Row],[total_eve_calls]]&lt;=120,"Medium Calls","High Calls"))</f>
        <v>Medium Calls</v>
      </c>
      <c r="AA2245" t="str">
        <f>IF(tbl_Customers[[#This Row],[total_eve_charge]]&lt;=15,"Low Charges",
IF(tbl_Customers[[#This Row],[total_eve_charge]]&lt;=20,"Medium Charges","High Charges"))</f>
        <v>High Charges</v>
      </c>
      <c r="AB2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5" t="str">
        <f>IF(tbl_Customers[[#This Row],[number_vmail_messages]] = 0, "No Usage", IF(tbl_Customers[[#This Row],[number_vmail_messages]] &lt;= 20, "Low Usage", IF(tbl_Customers[[#This Row],[number_vmail_messages]] &lt;= 40, "Medium Usgae", "High Usage")))</f>
        <v>Medium Usgae</v>
      </c>
      <c r="AD2245" t="str">
        <f>IF(tbl_Customers[[#This Row],[total_day_minutes]]&lt;=150,"Low Usage", IF(tbl_Customers[[#This Row],[total_day_minutes]]&lt;=200,"Medium Usage", IF(tbl_Customers[[#This Row],[total_day_minutes]]&lt;=250,"High Usage","Very High Usage")))</f>
        <v>Medium Usage</v>
      </c>
      <c r="AE2245" t="str">
        <f>IF(tbl_Customers[[#This Row],[total_intl_calls]]&lt;=5,"Low Calls", IF(tbl_Customers[[#This Row],[total_intl_calls]]&lt;=10, "Medium Calls", "High Calls"))</f>
        <v>Low Calls</v>
      </c>
      <c r="AF22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45" s="36" t="str">
        <f>IF(tbl_Customers[[#This Row],[Churn_Risk_Score]]&gt;=10,"High Risk", IF(tbl_Customers[[#This Row],[Churn_Risk_Score]]&gt;=5,"Medium Risk","Low Risk"))</f>
        <v>Low Risk</v>
      </c>
    </row>
    <row r="2246" spans="1:33" x14ac:dyDescent="0.35">
      <c r="A2246">
        <v>2245</v>
      </c>
      <c r="B2246" t="s">
        <v>60</v>
      </c>
      <c r="C2246">
        <v>84</v>
      </c>
      <c r="D2246" t="s">
        <v>21</v>
      </c>
      <c r="E2246" t="s">
        <v>22</v>
      </c>
      <c r="F2246" t="s">
        <v>22</v>
      </c>
      <c r="G2246">
        <v>0</v>
      </c>
      <c r="H2246">
        <v>216.1</v>
      </c>
      <c r="I2246">
        <v>114</v>
      </c>
      <c r="J2246">
        <v>36.74</v>
      </c>
      <c r="K2246">
        <v>197.5</v>
      </c>
      <c r="L2246">
        <v>107</v>
      </c>
      <c r="M2246">
        <v>16.79</v>
      </c>
      <c r="N2246">
        <v>217.8</v>
      </c>
      <c r="O2246">
        <v>104</v>
      </c>
      <c r="P2246">
        <v>9.8000000000000007</v>
      </c>
      <c r="Q2246">
        <v>9.8000000000000007</v>
      </c>
      <c r="R2246">
        <v>3</v>
      </c>
      <c r="S2246">
        <v>2.65</v>
      </c>
      <c r="T2246">
        <v>1</v>
      </c>
      <c r="U2246" t="s">
        <v>22</v>
      </c>
      <c r="V2246">
        <f>IF(tbl_Customers[[#This Row],[churn]] = "yes", 1, 0)</f>
        <v>0</v>
      </c>
      <c r="W2246" t="str">
        <f>IF(tbl_Customers[[#This Row],[number_customer_service_calls]] &lt;= 1, "0-1 Calls", IF(tbl_Customers[[#This Row],[number_customer_service_calls]] &lt;= 3, "2-3 Calls", IF(tbl_Customers[[#This Row],[number_customer_service_calls]] &lt;=5, "4-5 Calls", "6+ Calls")))</f>
        <v>0-1 Calls</v>
      </c>
      <c r="X2246" t="str">
        <f>IF(tbl_Customers[[#This Row],[account_length]] &lt;= 50, "0-50", IF(tbl_Customers[[#This Row],[account_length]] &lt;=100, "51-100", IF(tbl_Customers[[#This Row],[account_length]] &lt;= 150, "101-150", "151+")))</f>
        <v>51-100</v>
      </c>
      <c r="Y2246" t="str">
        <f>IF(tbl_Customers[[#This Row],[total_intl_charge]] &lt;= 3, "Low Charges", "High Charges")</f>
        <v>Low Charges</v>
      </c>
      <c r="Z2246" t="str">
        <f>IF(tbl_Customers[[#This Row],[total_eve_calls]]&lt;=80,"Low Calls",
IF(tbl_Customers[[#This Row],[total_eve_calls]]&lt;=120,"Medium Calls","High Calls"))</f>
        <v>Medium Calls</v>
      </c>
      <c r="AA2246" t="str">
        <f>IF(tbl_Customers[[#This Row],[total_eve_charge]]&lt;=15,"Low Charges",
IF(tbl_Customers[[#This Row],[total_eve_charge]]&lt;=20,"Medium Charges","High Charges"))</f>
        <v>Medium Charges</v>
      </c>
      <c r="AB2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6" t="str">
        <f>IF(tbl_Customers[[#This Row],[number_vmail_messages]] = 0, "No Usage", IF(tbl_Customers[[#This Row],[number_vmail_messages]] &lt;= 20, "Low Usage", IF(tbl_Customers[[#This Row],[number_vmail_messages]] &lt;= 40, "Medium Usgae", "High Usage")))</f>
        <v>No Usage</v>
      </c>
      <c r="AD2246" t="str">
        <f>IF(tbl_Customers[[#This Row],[total_day_minutes]]&lt;=150,"Low Usage", IF(tbl_Customers[[#This Row],[total_day_minutes]]&lt;=200,"Medium Usage", IF(tbl_Customers[[#This Row],[total_day_minutes]]&lt;=250,"High Usage","Very High Usage")))</f>
        <v>High Usage</v>
      </c>
      <c r="AE2246" t="str">
        <f>IF(tbl_Customers[[#This Row],[total_intl_calls]]&lt;=5,"Low Calls", IF(tbl_Customers[[#This Row],[total_intl_calls]]&lt;=10, "Medium Calls", "High Calls"))</f>
        <v>Low Calls</v>
      </c>
      <c r="AF22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6" s="36" t="str">
        <f>IF(tbl_Customers[[#This Row],[Churn_Risk_Score]]&gt;=10,"High Risk", IF(tbl_Customers[[#This Row],[Churn_Risk_Score]]&gt;=5,"Medium Risk","Low Risk"))</f>
        <v>Low Risk</v>
      </c>
    </row>
    <row r="2247" spans="1:33" x14ac:dyDescent="0.35">
      <c r="A2247">
        <v>2246</v>
      </c>
      <c r="B2247" t="s">
        <v>44</v>
      </c>
      <c r="C2247">
        <v>104</v>
      </c>
      <c r="D2247" t="s">
        <v>21</v>
      </c>
      <c r="E2247" t="s">
        <v>22</v>
      </c>
      <c r="F2247" t="s">
        <v>22</v>
      </c>
      <c r="G2247">
        <v>0</v>
      </c>
      <c r="H2247">
        <v>138.69999999999999</v>
      </c>
      <c r="I2247">
        <v>100</v>
      </c>
      <c r="J2247">
        <v>23.58</v>
      </c>
      <c r="K2247">
        <v>215.4</v>
      </c>
      <c r="L2247">
        <v>58</v>
      </c>
      <c r="M2247">
        <v>18.309999999999999</v>
      </c>
      <c r="N2247">
        <v>164.3</v>
      </c>
      <c r="O2247">
        <v>98</v>
      </c>
      <c r="P2247">
        <v>7.39</v>
      </c>
      <c r="Q2247">
        <v>4.9000000000000004</v>
      </c>
      <c r="R2247">
        <v>4</v>
      </c>
      <c r="S2247">
        <v>1.32</v>
      </c>
      <c r="T2247">
        <v>2</v>
      </c>
      <c r="U2247" t="s">
        <v>22</v>
      </c>
      <c r="V2247">
        <f>IF(tbl_Customers[[#This Row],[churn]] = "yes", 1, 0)</f>
        <v>0</v>
      </c>
      <c r="W2247" t="str">
        <f>IF(tbl_Customers[[#This Row],[number_customer_service_calls]] &lt;= 1, "0-1 Calls", IF(tbl_Customers[[#This Row],[number_customer_service_calls]] &lt;= 3, "2-3 Calls", IF(tbl_Customers[[#This Row],[number_customer_service_calls]] &lt;=5, "4-5 Calls", "6+ Calls")))</f>
        <v>2-3 Calls</v>
      </c>
      <c r="X2247" t="str">
        <f>IF(tbl_Customers[[#This Row],[account_length]] &lt;= 50, "0-50", IF(tbl_Customers[[#This Row],[account_length]] &lt;=100, "51-100", IF(tbl_Customers[[#This Row],[account_length]] &lt;= 150, "101-150", "151+")))</f>
        <v>101-150</v>
      </c>
      <c r="Y2247" t="str">
        <f>IF(tbl_Customers[[#This Row],[total_intl_charge]] &lt;= 3, "Low Charges", "High Charges")</f>
        <v>Low Charges</v>
      </c>
      <c r="Z2247" t="str">
        <f>IF(tbl_Customers[[#This Row],[total_eve_calls]]&lt;=80,"Low Calls",
IF(tbl_Customers[[#This Row],[total_eve_calls]]&lt;=120,"Medium Calls","High Calls"))</f>
        <v>Low Calls</v>
      </c>
      <c r="AA2247" t="str">
        <f>IF(tbl_Customers[[#This Row],[total_eve_charge]]&lt;=15,"Low Charges",
IF(tbl_Customers[[#This Row],[total_eve_charge]]&lt;=20,"Medium Charges","High Charges"))</f>
        <v>Medium Charges</v>
      </c>
      <c r="AB2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7" t="str">
        <f>IF(tbl_Customers[[#This Row],[number_vmail_messages]] = 0, "No Usage", IF(tbl_Customers[[#This Row],[number_vmail_messages]] &lt;= 20, "Low Usage", IF(tbl_Customers[[#This Row],[number_vmail_messages]] &lt;= 40, "Medium Usgae", "High Usage")))</f>
        <v>No Usage</v>
      </c>
      <c r="AD2247" t="str">
        <f>IF(tbl_Customers[[#This Row],[total_day_minutes]]&lt;=150,"Low Usage", IF(tbl_Customers[[#This Row],[total_day_minutes]]&lt;=200,"Medium Usage", IF(tbl_Customers[[#This Row],[total_day_minutes]]&lt;=250,"High Usage","Very High Usage")))</f>
        <v>Low Usage</v>
      </c>
      <c r="AE2247" t="str">
        <f>IF(tbl_Customers[[#This Row],[total_intl_calls]]&lt;=5,"Low Calls", IF(tbl_Customers[[#This Row],[total_intl_calls]]&lt;=10, "Medium Calls", "High Calls"))</f>
        <v>Low Calls</v>
      </c>
      <c r="AF22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7" s="36" t="str">
        <f>IF(tbl_Customers[[#This Row],[Churn_Risk_Score]]&gt;=10,"High Risk", IF(tbl_Customers[[#This Row],[Churn_Risk_Score]]&gt;=5,"Medium Risk","Low Risk"))</f>
        <v>Low Risk</v>
      </c>
    </row>
    <row r="2248" spans="1:33" x14ac:dyDescent="0.35">
      <c r="A2248">
        <v>2247</v>
      </c>
      <c r="B2248" t="s">
        <v>40</v>
      </c>
      <c r="C2248">
        <v>108</v>
      </c>
      <c r="D2248" t="s">
        <v>28</v>
      </c>
      <c r="E2248" t="s">
        <v>22</v>
      </c>
      <c r="F2248" t="s">
        <v>22</v>
      </c>
      <c r="G2248">
        <v>0</v>
      </c>
      <c r="H2248">
        <v>210.7</v>
      </c>
      <c r="I2248">
        <v>112</v>
      </c>
      <c r="J2248">
        <v>35.82</v>
      </c>
      <c r="K2248">
        <v>238.7</v>
      </c>
      <c r="L2248">
        <v>73</v>
      </c>
      <c r="M2248">
        <v>20.29</v>
      </c>
      <c r="N2248">
        <v>253.6</v>
      </c>
      <c r="O2248">
        <v>90</v>
      </c>
      <c r="P2248">
        <v>11.41</v>
      </c>
      <c r="Q2248">
        <v>9.1999999999999993</v>
      </c>
      <c r="R2248">
        <v>5</v>
      </c>
      <c r="S2248">
        <v>2.48</v>
      </c>
      <c r="T2248">
        <v>3</v>
      </c>
      <c r="U2248" t="s">
        <v>22</v>
      </c>
      <c r="V2248">
        <f>IF(tbl_Customers[[#This Row],[churn]] = "yes", 1, 0)</f>
        <v>0</v>
      </c>
      <c r="W2248" t="str">
        <f>IF(tbl_Customers[[#This Row],[number_customer_service_calls]] &lt;= 1, "0-1 Calls", IF(tbl_Customers[[#This Row],[number_customer_service_calls]] &lt;= 3, "2-3 Calls", IF(tbl_Customers[[#This Row],[number_customer_service_calls]] &lt;=5, "4-5 Calls", "6+ Calls")))</f>
        <v>2-3 Calls</v>
      </c>
      <c r="X2248" t="str">
        <f>IF(tbl_Customers[[#This Row],[account_length]] &lt;= 50, "0-50", IF(tbl_Customers[[#This Row],[account_length]] &lt;=100, "51-100", IF(tbl_Customers[[#This Row],[account_length]] &lt;= 150, "101-150", "151+")))</f>
        <v>101-150</v>
      </c>
      <c r="Y2248" t="str">
        <f>IF(tbl_Customers[[#This Row],[total_intl_charge]] &lt;= 3, "Low Charges", "High Charges")</f>
        <v>Low Charges</v>
      </c>
      <c r="Z2248" t="str">
        <f>IF(tbl_Customers[[#This Row],[total_eve_calls]]&lt;=80,"Low Calls",
IF(tbl_Customers[[#This Row],[total_eve_calls]]&lt;=120,"Medium Calls","High Calls"))</f>
        <v>Low Calls</v>
      </c>
      <c r="AA2248" t="str">
        <f>IF(tbl_Customers[[#This Row],[total_eve_charge]]&lt;=15,"Low Charges",
IF(tbl_Customers[[#This Row],[total_eve_charge]]&lt;=20,"Medium Charges","High Charges"))</f>
        <v>High Charges</v>
      </c>
      <c r="AB2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48" t="str">
        <f>IF(tbl_Customers[[#This Row],[number_vmail_messages]] = 0, "No Usage", IF(tbl_Customers[[#This Row],[number_vmail_messages]] &lt;= 20, "Low Usage", IF(tbl_Customers[[#This Row],[number_vmail_messages]] &lt;= 40, "Medium Usgae", "High Usage")))</f>
        <v>No Usage</v>
      </c>
      <c r="AD2248" t="str">
        <f>IF(tbl_Customers[[#This Row],[total_day_minutes]]&lt;=150,"Low Usage", IF(tbl_Customers[[#This Row],[total_day_minutes]]&lt;=200,"Medium Usage", IF(tbl_Customers[[#This Row],[total_day_minutes]]&lt;=250,"High Usage","Very High Usage")))</f>
        <v>High Usage</v>
      </c>
      <c r="AE2248" t="str">
        <f>IF(tbl_Customers[[#This Row],[total_intl_calls]]&lt;=5,"Low Calls", IF(tbl_Customers[[#This Row],[total_intl_calls]]&lt;=10, "Medium Calls", "High Calls"))</f>
        <v>Low Calls</v>
      </c>
      <c r="AF22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8" s="36" t="str">
        <f>IF(tbl_Customers[[#This Row],[Churn_Risk_Score]]&gt;=10,"High Risk", IF(tbl_Customers[[#This Row],[Churn_Risk_Score]]&gt;=5,"Medium Risk","Low Risk"))</f>
        <v>Low Risk</v>
      </c>
    </row>
    <row r="2249" spans="1:33" x14ac:dyDescent="0.35">
      <c r="A2249">
        <v>2248</v>
      </c>
      <c r="B2249" t="s">
        <v>36</v>
      </c>
      <c r="C2249">
        <v>111</v>
      </c>
      <c r="D2249" t="s">
        <v>21</v>
      </c>
      <c r="E2249" t="s">
        <v>22</v>
      </c>
      <c r="F2249" t="s">
        <v>22</v>
      </c>
      <c r="G2249">
        <v>0</v>
      </c>
      <c r="H2249">
        <v>181.8</v>
      </c>
      <c r="I2249">
        <v>117</v>
      </c>
      <c r="J2249">
        <v>30.91</v>
      </c>
      <c r="K2249">
        <v>158.1</v>
      </c>
      <c r="L2249">
        <v>91</v>
      </c>
      <c r="M2249">
        <v>13.44</v>
      </c>
      <c r="N2249">
        <v>266.2</v>
      </c>
      <c r="O2249">
        <v>123</v>
      </c>
      <c r="P2249">
        <v>11.98</v>
      </c>
      <c r="Q2249">
        <v>9.6999999999999993</v>
      </c>
      <c r="R2249">
        <v>9</v>
      </c>
      <c r="S2249">
        <v>2.62</v>
      </c>
      <c r="T2249">
        <v>0</v>
      </c>
      <c r="U2249" t="s">
        <v>22</v>
      </c>
      <c r="V2249">
        <f>IF(tbl_Customers[[#This Row],[churn]] = "yes", 1, 0)</f>
        <v>0</v>
      </c>
      <c r="W2249" t="str">
        <f>IF(tbl_Customers[[#This Row],[number_customer_service_calls]] &lt;= 1, "0-1 Calls", IF(tbl_Customers[[#This Row],[number_customer_service_calls]] &lt;= 3, "2-3 Calls", IF(tbl_Customers[[#This Row],[number_customer_service_calls]] &lt;=5, "4-5 Calls", "6+ Calls")))</f>
        <v>0-1 Calls</v>
      </c>
      <c r="X2249" t="str">
        <f>IF(tbl_Customers[[#This Row],[account_length]] &lt;= 50, "0-50", IF(tbl_Customers[[#This Row],[account_length]] &lt;=100, "51-100", IF(tbl_Customers[[#This Row],[account_length]] &lt;= 150, "101-150", "151+")))</f>
        <v>101-150</v>
      </c>
      <c r="Y2249" t="str">
        <f>IF(tbl_Customers[[#This Row],[total_intl_charge]] &lt;= 3, "Low Charges", "High Charges")</f>
        <v>Low Charges</v>
      </c>
      <c r="Z2249" t="str">
        <f>IF(tbl_Customers[[#This Row],[total_eve_calls]]&lt;=80,"Low Calls",
IF(tbl_Customers[[#This Row],[total_eve_calls]]&lt;=120,"Medium Calls","High Calls"))</f>
        <v>Medium Calls</v>
      </c>
      <c r="AA2249" t="str">
        <f>IF(tbl_Customers[[#This Row],[total_eve_charge]]&lt;=15,"Low Charges",
IF(tbl_Customers[[#This Row],[total_eve_charge]]&lt;=20,"Medium Charges","High Charges"))</f>
        <v>Low Charges</v>
      </c>
      <c r="AB2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9" t="str">
        <f>IF(tbl_Customers[[#This Row],[number_vmail_messages]] = 0, "No Usage", IF(tbl_Customers[[#This Row],[number_vmail_messages]] &lt;= 20, "Low Usage", IF(tbl_Customers[[#This Row],[number_vmail_messages]] &lt;= 40, "Medium Usgae", "High Usage")))</f>
        <v>No Usage</v>
      </c>
      <c r="AD2249" t="str">
        <f>IF(tbl_Customers[[#This Row],[total_day_minutes]]&lt;=150,"Low Usage", IF(tbl_Customers[[#This Row],[total_day_minutes]]&lt;=200,"Medium Usage", IF(tbl_Customers[[#This Row],[total_day_minutes]]&lt;=250,"High Usage","Very High Usage")))</f>
        <v>Medium Usage</v>
      </c>
      <c r="AE2249" t="str">
        <f>IF(tbl_Customers[[#This Row],[total_intl_calls]]&lt;=5,"Low Calls", IF(tbl_Customers[[#This Row],[total_intl_calls]]&lt;=10, "Medium Calls", "High Calls"))</f>
        <v>Medium Calls</v>
      </c>
      <c r="AF22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9" s="36" t="str">
        <f>IF(tbl_Customers[[#This Row],[Churn_Risk_Score]]&gt;=10,"High Risk", IF(tbl_Customers[[#This Row],[Churn_Risk_Score]]&gt;=5,"Medium Risk","Low Risk"))</f>
        <v>Low Risk</v>
      </c>
    </row>
    <row r="2250" spans="1:33" x14ac:dyDescent="0.35">
      <c r="A2250">
        <v>2249</v>
      </c>
      <c r="B2250" t="s">
        <v>26</v>
      </c>
      <c r="C2250">
        <v>155</v>
      </c>
      <c r="D2250" t="s">
        <v>25</v>
      </c>
      <c r="E2250" t="s">
        <v>22</v>
      </c>
      <c r="F2250" t="s">
        <v>23</v>
      </c>
      <c r="G2250">
        <v>30</v>
      </c>
      <c r="H2250">
        <v>61.6</v>
      </c>
      <c r="I2250">
        <v>103</v>
      </c>
      <c r="J2250">
        <v>10.47</v>
      </c>
      <c r="K2250">
        <v>255.1</v>
      </c>
      <c r="L2250">
        <v>110</v>
      </c>
      <c r="M2250">
        <v>21.68</v>
      </c>
      <c r="N2250">
        <v>225.9</v>
      </c>
      <c r="O2250">
        <v>96</v>
      </c>
      <c r="P2250">
        <v>10.17</v>
      </c>
      <c r="Q2250">
        <v>12.4</v>
      </c>
      <c r="R2250">
        <v>5</v>
      </c>
      <c r="S2250">
        <v>3.35</v>
      </c>
      <c r="T2250">
        <v>1</v>
      </c>
      <c r="U2250" t="s">
        <v>22</v>
      </c>
      <c r="V2250">
        <f>IF(tbl_Customers[[#This Row],[churn]] = "yes", 1, 0)</f>
        <v>0</v>
      </c>
      <c r="W2250" t="str">
        <f>IF(tbl_Customers[[#This Row],[number_customer_service_calls]] &lt;= 1, "0-1 Calls", IF(tbl_Customers[[#This Row],[number_customer_service_calls]] &lt;= 3, "2-3 Calls", IF(tbl_Customers[[#This Row],[number_customer_service_calls]] &lt;=5, "4-5 Calls", "6+ Calls")))</f>
        <v>0-1 Calls</v>
      </c>
      <c r="X2250" t="str">
        <f>IF(tbl_Customers[[#This Row],[account_length]] &lt;= 50, "0-50", IF(tbl_Customers[[#This Row],[account_length]] &lt;=100, "51-100", IF(tbl_Customers[[#This Row],[account_length]] &lt;= 150, "101-150", "151+")))</f>
        <v>151+</v>
      </c>
      <c r="Y2250" t="str">
        <f>IF(tbl_Customers[[#This Row],[total_intl_charge]] &lt;= 3, "Low Charges", "High Charges")</f>
        <v>High Charges</v>
      </c>
      <c r="Z2250" t="str">
        <f>IF(tbl_Customers[[#This Row],[total_eve_calls]]&lt;=80,"Low Calls",
IF(tbl_Customers[[#This Row],[total_eve_calls]]&lt;=120,"Medium Calls","High Calls"))</f>
        <v>Medium Calls</v>
      </c>
      <c r="AA2250" t="str">
        <f>IF(tbl_Customers[[#This Row],[total_eve_charge]]&lt;=15,"Low Charges",
IF(tbl_Customers[[#This Row],[total_eve_charge]]&lt;=20,"Medium Charges","High Charges"))</f>
        <v>High Charges</v>
      </c>
      <c r="AB2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0" t="str">
        <f>IF(tbl_Customers[[#This Row],[number_vmail_messages]] = 0, "No Usage", IF(tbl_Customers[[#This Row],[number_vmail_messages]] &lt;= 20, "Low Usage", IF(tbl_Customers[[#This Row],[number_vmail_messages]] &lt;= 40, "Medium Usgae", "High Usage")))</f>
        <v>Medium Usgae</v>
      </c>
      <c r="AD2250" t="str">
        <f>IF(tbl_Customers[[#This Row],[total_day_minutes]]&lt;=150,"Low Usage", IF(tbl_Customers[[#This Row],[total_day_minutes]]&lt;=200,"Medium Usage", IF(tbl_Customers[[#This Row],[total_day_minutes]]&lt;=250,"High Usage","Very High Usage")))</f>
        <v>Low Usage</v>
      </c>
      <c r="AE2250" t="str">
        <f>IF(tbl_Customers[[#This Row],[total_intl_calls]]&lt;=5,"Low Calls", IF(tbl_Customers[[#This Row],[total_intl_calls]]&lt;=10, "Medium Calls", "High Calls"))</f>
        <v>Low Calls</v>
      </c>
      <c r="AF22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50" s="36" t="str">
        <f>IF(tbl_Customers[[#This Row],[Churn_Risk_Score]]&gt;=10,"High Risk", IF(tbl_Customers[[#This Row],[Churn_Risk_Score]]&gt;=5,"Medium Risk","Low Risk"))</f>
        <v>Low Risk</v>
      </c>
    </row>
    <row r="2251" spans="1:33" x14ac:dyDescent="0.35">
      <c r="A2251">
        <v>2250</v>
      </c>
      <c r="B2251" t="s">
        <v>66</v>
      </c>
      <c r="C2251">
        <v>66</v>
      </c>
      <c r="D2251" t="s">
        <v>28</v>
      </c>
      <c r="E2251" t="s">
        <v>22</v>
      </c>
      <c r="F2251" t="s">
        <v>22</v>
      </c>
      <c r="G2251">
        <v>0</v>
      </c>
      <c r="H2251">
        <v>207.7</v>
      </c>
      <c r="I2251">
        <v>85</v>
      </c>
      <c r="J2251">
        <v>35.31</v>
      </c>
      <c r="K2251">
        <v>196.7</v>
      </c>
      <c r="L2251">
        <v>112</v>
      </c>
      <c r="M2251">
        <v>16.72</v>
      </c>
      <c r="N2251">
        <v>261.7</v>
      </c>
      <c r="O2251">
        <v>83</v>
      </c>
      <c r="P2251">
        <v>11.78</v>
      </c>
      <c r="Q2251">
        <v>6.8</v>
      </c>
      <c r="R2251">
        <v>3</v>
      </c>
      <c r="S2251">
        <v>1.84</v>
      </c>
      <c r="T2251">
        <v>1</v>
      </c>
      <c r="U2251" t="s">
        <v>22</v>
      </c>
      <c r="V2251">
        <f>IF(tbl_Customers[[#This Row],[churn]] = "yes", 1, 0)</f>
        <v>0</v>
      </c>
      <c r="W2251" t="str">
        <f>IF(tbl_Customers[[#This Row],[number_customer_service_calls]] &lt;= 1, "0-1 Calls", IF(tbl_Customers[[#This Row],[number_customer_service_calls]] &lt;= 3, "2-3 Calls", IF(tbl_Customers[[#This Row],[number_customer_service_calls]] &lt;=5, "4-5 Calls", "6+ Calls")))</f>
        <v>0-1 Calls</v>
      </c>
      <c r="X2251" t="str">
        <f>IF(tbl_Customers[[#This Row],[account_length]] &lt;= 50, "0-50", IF(tbl_Customers[[#This Row],[account_length]] &lt;=100, "51-100", IF(tbl_Customers[[#This Row],[account_length]] &lt;= 150, "101-150", "151+")))</f>
        <v>51-100</v>
      </c>
      <c r="Y2251" t="str">
        <f>IF(tbl_Customers[[#This Row],[total_intl_charge]] &lt;= 3, "Low Charges", "High Charges")</f>
        <v>Low Charges</v>
      </c>
      <c r="Z2251" t="str">
        <f>IF(tbl_Customers[[#This Row],[total_eve_calls]]&lt;=80,"Low Calls",
IF(tbl_Customers[[#This Row],[total_eve_calls]]&lt;=120,"Medium Calls","High Calls"))</f>
        <v>Medium Calls</v>
      </c>
      <c r="AA2251" t="str">
        <f>IF(tbl_Customers[[#This Row],[total_eve_charge]]&lt;=15,"Low Charges",
IF(tbl_Customers[[#This Row],[total_eve_charge]]&lt;=20,"Medium Charges","High Charges"))</f>
        <v>Medium Charges</v>
      </c>
      <c r="AB2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51" t="str">
        <f>IF(tbl_Customers[[#This Row],[number_vmail_messages]] = 0, "No Usage", IF(tbl_Customers[[#This Row],[number_vmail_messages]] &lt;= 20, "Low Usage", IF(tbl_Customers[[#This Row],[number_vmail_messages]] &lt;= 40, "Medium Usgae", "High Usage")))</f>
        <v>No Usage</v>
      </c>
      <c r="AD2251" t="str">
        <f>IF(tbl_Customers[[#This Row],[total_day_minutes]]&lt;=150,"Low Usage", IF(tbl_Customers[[#This Row],[total_day_minutes]]&lt;=200,"Medium Usage", IF(tbl_Customers[[#This Row],[total_day_minutes]]&lt;=250,"High Usage","Very High Usage")))</f>
        <v>High Usage</v>
      </c>
      <c r="AE2251" t="str">
        <f>IF(tbl_Customers[[#This Row],[total_intl_calls]]&lt;=5,"Low Calls", IF(tbl_Customers[[#This Row],[total_intl_calls]]&lt;=10, "Medium Calls", "High Calls"))</f>
        <v>Low Calls</v>
      </c>
      <c r="AF22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51" s="36" t="str">
        <f>IF(tbl_Customers[[#This Row],[Churn_Risk_Score]]&gt;=10,"High Risk", IF(tbl_Customers[[#This Row],[Churn_Risk_Score]]&gt;=5,"Medium Risk","Low Risk"))</f>
        <v>Low Risk</v>
      </c>
    </row>
    <row r="2252" spans="1:33" x14ac:dyDescent="0.35">
      <c r="A2252">
        <v>2251</v>
      </c>
      <c r="B2252" t="s">
        <v>69</v>
      </c>
      <c r="C2252">
        <v>64</v>
      </c>
      <c r="D2252" t="s">
        <v>28</v>
      </c>
      <c r="E2252" t="s">
        <v>22</v>
      </c>
      <c r="F2252" t="s">
        <v>22</v>
      </c>
      <c r="G2252">
        <v>0</v>
      </c>
      <c r="H2252">
        <v>219.2</v>
      </c>
      <c r="I2252">
        <v>73</v>
      </c>
      <c r="J2252">
        <v>37.26</v>
      </c>
      <c r="K2252">
        <v>167</v>
      </c>
      <c r="L2252">
        <v>65</v>
      </c>
      <c r="M2252">
        <v>14.2</v>
      </c>
      <c r="N2252">
        <v>161.4</v>
      </c>
      <c r="O2252">
        <v>119</v>
      </c>
      <c r="P2252">
        <v>7.26</v>
      </c>
      <c r="Q2252">
        <v>10</v>
      </c>
      <c r="R2252">
        <v>5</v>
      </c>
      <c r="S2252">
        <v>2.7</v>
      </c>
      <c r="T2252">
        <v>1</v>
      </c>
      <c r="U2252" t="s">
        <v>22</v>
      </c>
      <c r="V2252">
        <f>IF(tbl_Customers[[#This Row],[churn]] = "yes", 1, 0)</f>
        <v>0</v>
      </c>
      <c r="W2252" t="str">
        <f>IF(tbl_Customers[[#This Row],[number_customer_service_calls]] &lt;= 1, "0-1 Calls", IF(tbl_Customers[[#This Row],[number_customer_service_calls]] &lt;= 3, "2-3 Calls", IF(tbl_Customers[[#This Row],[number_customer_service_calls]] &lt;=5, "4-5 Calls", "6+ Calls")))</f>
        <v>0-1 Calls</v>
      </c>
      <c r="X2252" t="str">
        <f>IF(tbl_Customers[[#This Row],[account_length]] &lt;= 50, "0-50", IF(tbl_Customers[[#This Row],[account_length]] &lt;=100, "51-100", IF(tbl_Customers[[#This Row],[account_length]] &lt;= 150, "101-150", "151+")))</f>
        <v>51-100</v>
      </c>
      <c r="Y2252" t="str">
        <f>IF(tbl_Customers[[#This Row],[total_intl_charge]] &lt;= 3, "Low Charges", "High Charges")</f>
        <v>Low Charges</v>
      </c>
      <c r="Z2252" t="str">
        <f>IF(tbl_Customers[[#This Row],[total_eve_calls]]&lt;=80,"Low Calls",
IF(tbl_Customers[[#This Row],[total_eve_calls]]&lt;=120,"Medium Calls","High Calls"))</f>
        <v>Low Calls</v>
      </c>
      <c r="AA2252" t="str">
        <f>IF(tbl_Customers[[#This Row],[total_eve_charge]]&lt;=15,"Low Charges",
IF(tbl_Customers[[#This Row],[total_eve_charge]]&lt;=20,"Medium Charges","High Charges"))</f>
        <v>Low Charges</v>
      </c>
      <c r="AB22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52" t="str">
        <f>IF(tbl_Customers[[#This Row],[number_vmail_messages]] = 0, "No Usage", IF(tbl_Customers[[#This Row],[number_vmail_messages]] &lt;= 20, "Low Usage", IF(tbl_Customers[[#This Row],[number_vmail_messages]] &lt;= 40, "Medium Usgae", "High Usage")))</f>
        <v>No Usage</v>
      </c>
      <c r="AD2252" t="str">
        <f>IF(tbl_Customers[[#This Row],[total_day_minutes]]&lt;=150,"Low Usage", IF(tbl_Customers[[#This Row],[total_day_minutes]]&lt;=200,"Medium Usage", IF(tbl_Customers[[#This Row],[total_day_minutes]]&lt;=250,"High Usage","Very High Usage")))</f>
        <v>High Usage</v>
      </c>
      <c r="AE2252" t="str">
        <f>IF(tbl_Customers[[#This Row],[total_intl_calls]]&lt;=5,"Low Calls", IF(tbl_Customers[[#This Row],[total_intl_calls]]&lt;=10, "Medium Calls", "High Calls"))</f>
        <v>Low Calls</v>
      </c>
      <c r="AF22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52" s="36" t="str">
        <f>IF(tbl_Customers[[#This Row],[Churn_Risk_Score]]&gt;=10,"High Risk", IF(tbl_Customers[[#This Row],[Churn_Risk_Score]]&gt;=5,"Medium Risk","Low Risk"))</f>
        <v>Low Risk</v>
      </c>
    </row>
    <row r="2253" spans="1:33" x14ac:dyDescent="0.35">
      <c r="A2253">
        <v>2252</v>
      </c>
      <c r="B2253" t="s">
        <v>74</v>
      </c>
      <c r="C2253">
        <v>116</v>
      </c>
      <c r="D2253" t="s">
        <v>21</v>
      </c>
      <c r="E2253" t="s">
        <v>22</v>
      </c>
      <c r="F2253" t="s">
        <v>22</v>
      </c>
      <c r="G2253">
        <v>0</v>
      </c>
      <c r="H2253">
        <v>245.9</v>
      </c>
      <c r="I2253">
        <v>73</v>
      </c>
      <c r="J2253">
        <v>41.8</v>
      </c>
      <c r="K2253">
        <v>240.1</v>
      </c>
      <c r="L2253">
        <v>87</v>
      </c>
      <c r="M2253">
        <v>20.41</v>
      </c>
      <c r="N2253">
        <v>158.69999999999999</v>
      </c>
      <c r="O2253">
        <v>89</v>
      </c>
      <c r="P2253">
        <v>7.14</v>
      </c>
      <c r="Q2253">
        <v>8.9</v>
      </c>
      <c r="R2253">
        <v>5</v>
      </c>
      <c r="S2253">
        <v>2.4</v>
      </c>
      <c r="T2253">
        <v>3</v>
      </c>
      <c r="U2253" t="s">
        <v>22</v>
      </c>
      <c r="V2253">
        <f>IF(tbl_Customers[[#This Row],[churn]] = "yes", 1, 0)</f>
        <v>0</v>
      </c>
      <c r="W2253" t="str">
        <f>IF(tbl_Customers[[#This Row],[number_customer_service_calls]] &lt;= 1, "0-1 Calls", IF(tbl_Customers[[#This Row],[number_customer_service_calls]] &lt;= 3, "2-3 Calls", IF(tbl_Customers[[#This Row],[number_customer_service_calls]] &lt;=5, "4-5 Calls", "6+ Calls")))</f>
        <v>2-3 Calls</v>
      </c>
      <c r="X2253" t="str">
        <f>IF(tbl_Customers[[#This Row],[account_length]] &lt;= 50, "0-50", IF(tbl_Customers[[#This Row],[account_length]] &lt;=100, "51-100", IF(tbl_Customers[[#This Row],[account_length]] &lt;= 150, "101-150", "151+")))</f>
        <v>101-150</v>
      </c>
      <c r="Y2253" t="str">
        <f>IF(tbl_Customers[[#This Row],[total_intl_charge]] &lt;= 3, "Low Charges", "High Charges")</f>
        <v>Low Charges</v>
      </c>
      <c r="Z2253" t="str">
        <f>IF(tbl_Customers[[#This Row],[total_eve_calls]]&lt;=80,"Low Calls",
IF(tbl_Customers[[#This Row],[total_eve_calls]]&lt;=120,"Medium Calls","High Calls"))</f>
        <v>Medium Calls</v>
      </c>
      <c r="AA2253" t="str">
        <f>IF(tbl_Customers[[#This Row],[total_eve_charge]]&lt;=15,"Low Charges",
IF(tbl_Customers[[#This Row],[total_eve_charge]]&lt;=20,"Medium Charges","High Charges"))</f>
        <v>High Charges</v>
      </c>
      <c r="AB22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3" t="str">
        <f>IF(tbl_Customers[[#This Row],[number_vmail_messages]] = 0, "No Usage", IF(tbl_Customers[[#This Row],[number_vmail_messages]] &lt;= 20, "Low Usage", IF(tbl_Customers[[#This Row],[number_vmail_messages]] &lt;= 40, "Medium Usgae", "High Usage")))</f>
        <v>No Usage</v>
      </c>
      <c r="AD2253" t="str">
        <f>IF(tbl_Customers[[#This Row],[total_day_minutes]]&lt;=150,"Low Usage", IF(tbl_Customers[[#This Row],[total_day_minutes]]&lt;=200,"Medium Usage", IF(tbl_Customers[[#This Row],[total_day_minutes]]&lt;=250,"High Usage","Very High Usage")))</f>
        <v>High Usage</v>
      </c>
      <c r="AE2253" t="str">
        <f>IF(tbl_Customers[[#This Row],[total_intl_calls]]&lt;=5,"Low Calls", IF(tbl_Customers[[#This Row],[total_intl_calls]]&lt;=10, "Medium Calls", "High Calls"))</f>
        <v>Low Calls</v>
      </c>
      <c r="AF22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53" s="36" t="str">
        <f>IF(tbl_Customers[[#This Row],[Churn_Risk_Score]]&gt;=10,"High Risk", IF(tbl_Customers[[#This Row],[Churn_Risk_Score]]&gt;=5,"Medium Risk","Low Risk"))</f>
        <v>Low Risk</v>
      </c>
    </row>
    <row r="2254" spans="1:33" x14ac:dyDescent="0.35">
      <c r="A2254">
        <v>2253</v>
      </c>
      <c r="B2254" t="s">
        <v>63</v>
      </c>
      <c r="C2254">
        <v>101</v>
      </c>
      <c r="D2254" t="s">
        <v>21</v>
      </c>
      <c r="E2254" t="s">
        <v>22</v>
      </c>
      <c r="F2254" t="s">
        <v>22</v>
      </c>
      <c r="G2254">
        <v>0</v>
      </c>
      <c r="H2254">
        <v>257.3</v>
      </c>
      <c r="I2254">
        <v>84</v>
      </c>
      <c r="J2254">
        <v>43.74</v>
      </c>
      <c r="K2254">
        <v>184.8</v>
      </c>
      <c r="L2254">
        <v>115</v>
      </c>
      <c r="M2254">
        <v>15.71</v>
      </c>
      <c r="N2254">
        <v>108.9</v>
      </c>
      <c r="O2254">
        <v>109</v>
      </c>
      <c r="P2254">
        <v>4.9000000000000004</v>
      </c>
      <c r="Q2254">
        <v>13.5</v>
      </c>
      <c r="R2254">
        <v>7</v>
      </c>
      <c r="S2254">
        <v>3.65</v>
      </c>
      <c r="T2254">
        <v>0</v>
      </c>
      <c r="U2254" t="s">
        <v>22</v>
      </c>
      <c r="V2254">
        <f>IF(tbl_Customers[[#This Row],[churn]] = "yes", 1, 0)</f>
        <v>0</v>
      </c>
      <c r="W2254" t="str">
        <f>IF(tbl_Customers[[#This Row],[number_customer_service_calls]] &lt;= 1, "0-1 Calls", IF(tbl_Customers[[#This Row],[number_customer_service_calls]] &lt;= 3, "2-3 Calls", IF(tbl_Customers[[#This Row],[number_customer_service_calls]] &lt;=5, "4-5 Calls", "6+ Calls")))</f>
        <v>0-1 Calls</v>
      </c>
      <c r="X2254" t="str">
        <f>IF(tbl_Customers[[#This Row],[account_length]] &lt;= 50, "0-50", IF(tbl_Customers[[#This Row],[account_length]] &lt;=100, "51-100", IF(tbl_Customers[[#This Row],[account_length]] &lt;= 150, "101-150", "151+")))</f>
        <v>101-150</v>
      </c>
      <c r="Y2254" t="str">
        <f>IF(tbl_Customers[[#This Row],[total_intl_charge]] &lt;= 3, "Low Charges", "High Charges")</f>
        <v>High Charges</v>
      </c>
      <c r="Z2254" t="str">
        <f>IF(tbl_Customers[[#This Row],[total_eve_calls]]&lt;=80,"Low Calls",
IF(tbl_Customers[[#This Row],[total_eve_calls]]&lt;=120,"Medium Calls","High Calls"))</f>
        <v>Medium Calls</v>
      </c>
      <c r="AA2254" t="str">
        <f>IF(tbl_Customers[[#This Row],[total_eve_charge]]&lt;=15,"Low Charges",
IF(tbl_Customers[[#This Row],[total_eve_charge]]&lt;=20,"Medium Charges","High Charges"))</f>
        <v>Medium Charges</v>
      </c>
      <c r="AB22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4" t="str">
        <f>IF(tbl_Customers[[#This Row],[number_vmail_messages]] = 0, "No Usage", IF(tbl_Customers[[#This Row],[number_vmail_messages]] &lt;= 20, "Low Usage", IF(tbl_Customers[[#This Row],[number_vmail_messages]] &lt;= 40, "Medium Usgae", "High Usage")))</f>
        <v>No Usage</v>
      </c>
      <c r="AD2254" t="str">
        <f>IF(tbl_Customers[[#This Row],[total_day_minutes]]&lt;=150,"Low Usage", IF(tbl_Customers[[#This Row],[total_day_minutes]]&lt;=200,"Medium Usage", IF(tbl_Customers[[#This Row],[total_day_minutes]]&lt;=250,"High Usage","Very High Usage")))</f>
        <v>Very High Usage</v>
      </c>
      <c r="AE2254" t="str">
        <f>IF(tbl_Customers[[#This Row],[total_intl_calls]]&lt;=5,"Low Calls", IF(tbl_Customers[[#This Row],[total_intl_calls]]&lt;=10, "Medium Calls", "High Calls"))</f>
        <v>Medium Calls</v>
      </c>
      <c r="AF22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54" s="36" t="str">
        <f>IF(tbl_Customers[[#This Row],[Churn_Risk_Score]]&gt;=10,"High Risk", IF(tbl_Customers[[#This Row],[Churn_Risk_Score]]&gt;=5,"Medium Risk","Low Risk"))</f>
        <v>Medium Risk</v>
      </c>
    </row>
    <row r="2255" spans="1:33" x14ac:dyDescent="0.35">
      <c r="A2255">
        <v>2254</v>
      </c>
      <c r="B2255" t="s">
        <v>26</v>
      </c>
      <c r="C2255">
        <v>15</v>
      </c>
      <c r="D2255" t="s">
        <v>21</v>
      </c>
      <c r="E2255" t="s">
        <v>22</v>
      </c>
      <c r="F2255" t="s">
        <v>22</v>
      </c>
      <c r="G2255">
        <v>0</v>
      </c>
      <c r="H2255">
        <v>121.1</v>
      </c>
      <c r="I2255">
        <v>130</v>
      </c>
      <c r="J2255">
        <v>20.59</v>
      </c>
      <c r="K2255">
        <v>216</v>
      </c>
      <c r="L2255">
        <v>86</v>
      </c>
      <c r="M2255">
        <v>18.36</v>
      </c>
      <c r="N2255">
        <v>235.1</v>
      </c>
      <c r="O2255">
        <v>33</v>
      </c>
      <c r="P2255">
        <v>10.58</v>
      </c>
      <c r="Q2255">
        <v>16.100000000000001</v>
      </c>
      <c r="R2255">
        <v>5</v>
      </c>
      <c r="S2255">
        <v>4.3499999999999996</v>
      </c>
      <c r="T2255">
        <v>2</v>
      </c>
      <c r="U2255" t="s">
        <v>22</v>
      </c>
      <c r="V2255">
        <f>IF(tbl_Customers[[#This Row],[churn]] = "yes", 1, 0)</f>
        <v>0</v>
      </c>
      <c r="W2255" t="str">
        <f>IF(tbl_Customers[[#This Row],[number_customer_service_calls]] &lt;= 1, "0-1 Calls", IF(tbl_Customers[[#This Row],[number_customer_service_calls]] &lt;= 3, "2-3 Calls", IF(tbl_Customers[[#This Row],[number_customer_service_calls]] &lt;=5, "4-5 Calls", "6+ Calls")))</f>
        <v>2-3 Calls</v>
      </c>
      <c r="X2255" t="str">
        <f>IF(tbl_Customers[[#This Row],[account_length]] &lt;= 50, "0-50", IF(tbl_Customers[[#This Row],[account_length]] &lt;=100, "51-100", IF(tbl_Customers[[#This Row],[account_length]] &lt;= 150, "101-150", "151+")))</f>
        <v>0-50</v>
      </c>
      <c r="Y2255" t="str">
        <f>IF(tbl_Customers[[#This Row],[total_intl_charge]] &lt;= 3, "Low Charges", "High Charges")</f>
        <v>High Charges</v>
      </c>
      <c r="Z2255" t="str">
        <f>IF(tbl_Customers[[#This Row],[total_eve_calls]]&lt;=80,"Low Calls",
IF(tbl_Customers[[#This Row],[total_eve_calls]]&lt;=120,"Medium Calls","High Calls"))</f>
        <v>Medium Calls</v>
      </c>
      <c r="AA2255" t="str">
        <f>IF(tbl_Customers[[#This Row],[total_eve_charge]]&lt;=15,"Low Charges",
IF(tbl_Customers[[#This Row],[total_eve_charge]]&lt;=20,"Medium Charges","High Charges"))</f>
        <v>Medium Charges</v>
      </c>
      <c r="AB22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5" t="str">
        <f>IF(tbl_Customers[[#This Row],[number_vmail_messages]] = 0, "No Usage", IF(tbl_Customers[[#This Row],[number_vmail_messages]] &lt;= 20, "Low Usage", IF(tbl_Customers[[#This Row],[number_vmail_messages]] &lt;= 40, "Medium Usgae", "High Usage")))</f>
        <v>No Usage</v>
      </c>
      <c r="AD2255" t="str">
        <f>IF(tbl_Customers[[#This Row],[total_day_minutes]]&lt;=150,"Low Usage", IF(tbl_Customers[[#This Row],[total_day_minutes]]&lt;=200,"Medium Usage", IF(tbl_Customers[[#This Row],[total_day_minutes]]&lt;=250,"High Usage","Very High Usage")))</f>
        <v>Low Usage</v>
      </c>
      <c r="AE2255" t="str">
        <f>IF(tbl_Customers[[#This Row],[total_intl_calls]]&lt;=5,"Low Calls", IF(tbl_Customers[[#This Row],[total_intl_calls]]&lt;=10, "Medium Calls", "High Calls"))</f>
        <v>Low Calls</v>
      </c>
      <c r="AF22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55" s="36" t="str">
        <f>IF(tbl_Customers[[#This Row],[Churn_Risk_Score]]&gt;=10,"High Risk", IF(tbl_Customers[[#This Row],[Churn_Risk_Score]]&gt;=5,"Medium Risk","Low Risk"))</f>
        <v>Low Risk</v>
      </c>
    </row>
    <row r="2256" spans="1:33" x14ac:dyDescent="0.35">
      <c r="A2256">
        <v>2255</v>
      </c>
      <c r="B2256" t="s">
        <v>24</v>
      </c>
      <c r="C2256">
        <v>88</v>
      </c>
      <c r="D2256" t="s">
        <v>21</v>
      </c>
      <c r="E2256" t="s">
        <v>22</v>
      </c>
      <c r="F2256" t="s">
        <v>22</v>
      </c>
      <c r="G2256">
        <v>0</v>
      </c>
      <c r="H2256">
        <v>301.5</v>
      </c>
      <c r="I2256">
        <v>136</v>
      </c>
      <c r="J2256">
        <v>51.26</v>
      </c>
      <c r="K2256">
        <v>257.7</v>
      </c>
      <c r="L2256">
        <v>72</v>
      </c>
      <c r="M2256">
        <v>21.9</v>
      </c>
      <c r="N2256">
        <v>132.9</v>
      </c>
      <c r="O2256">
        <v>118</v>
      </c>
      <c r="P2256">
        <v>5.98</v>
      </c>
      <c r="Q2256">
        <v>13.4</v>
      </c>
      <c r="R2256">
        <v>2</v>
      </c>
      <c r="S2256">
        <v>3.62</v>
      </c>
      <c r="T2256">
        <v>4</v>
      </c>
      <c r="U2256" t="s">
        <v>23</v>
      </c>
      <c r="V2256">
        <f>IF(tbl_Customers[[#This Row],[churn]] = "yes", 1, 0)</f>
        <v>1</v>
      </c>
      <c r="W2256" t="str">
        <f>IF(tbl_Customers[[#This Row],[number_customer_service_calls]] &lt;= 1, "0-1 Calls", IF(tbl_Customers[[#This Row],[number_customer_service_calls]] &lt;= 3, "2-3 Calls", IF(tbl_Customers[[#This Row],[number_customer_service_calls]] &lt;=5, "4-5 Calls", "6+ Calls")))</f>
        <v>4-5 Calls</v>
      </c>
      <c r="X2256" t="str">
        <f>IF(tbl_Customers[[#This Row],[account_length]] &lt;= 50, "0-50", IF(tbl_Customers[[#This Row],[account_length]] &lt;=100, "51-100", IF(tbl_Customers[[#This Row],[account_length]] &lt;= 150, "101-150", "151+")))</f>
        <v>51-100</v>
      </c>
      <c r="Y2256" t="str">
        <f>IF(tbl_Customers[[#This Row],[total_intl_charge]] &lt;= 3, "Low Charges", "High Charges")</f>
        <v>High Charges</v>
      </c>
      <c r="Z2256" t="str">
        <f>IF(tbl_Customers[[#This Row],[total_eve_calls]]&lt;=80,"Low Calls",
IF(tbl_Customers[[#This Row],[total_eve_calls]]&lt;=120,"Medium Calls","High Calls"))</f>
        <v>Low Calls</v>
      </c>
      <c r="AA2256" t="str">
        <f>IF(tbl_Customers[[#This Row],[total_eve_charge]]&lt;=15,"Low Charges",
IF(tbl_Customers[[#This Row],[total_eve_charge]]&lt;=20,"Medium Charges","High Charges"))</f>
        <v>High Charges</v>
      </c>
      <c r="AB22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6" t="str">
        <f>IF(tbl_Customers[[#This Row],[number_vmail_messages]] = 0, "No Usage", IF(tbl_Customers[[#This Row],[number_vmail_messages]] &lt;= 20, "Low Usage", IF(tbl_Customers[[#This Row],[number_vmail_messages]] &lt;= 40, "Medium Usgae", "High Usage")))</f>
        <v>No Usage</v>
      </c>
      <c r="AD2256" t="str">
        <f>IF(tbl_Customers[[#This Row],[total_day_minutes]]&lt;=150,"Low Usage", IF(tbl_Customers[[#This Row],[total_day_minutes]]&lt;=200,"Medium Usage", IF(tbl_Customers[[#This Row],[total_day_minutes]]&lt;=250,"High Usage","Very High Usage")))</f>
        <v>Very High Usage</v>
      </c>
      <c r="AE2256" t="str">
        <f>IF(tbl_Customers[[#This Row],[total_intl_calls]]&lt;=5,"Low Calls", IF(tbl_Customers[[#This Row],[total_intl_calls]]&lt;=10, "Medium Calls", "High Calls"))</f>
        <v>Low Calls</v>
      </c>
      <c r="AF22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256" s="36" t="str">
        <f>IF(tbl_Customers[[#This Row],[Churn_Risk_Score]]&gt;=10,"High Risk", IF(tbl_Customers[[#This Row],[Churn_Risk_Score]]&gt;=5,"Medium Risk","Low Risk"))</f>
        <v>High Risk</v>
      </c>
    </row>
    <row r="2257" spans="1:33" x14ac:dyDescent="0.35">
      <c r="A2257">
        <v>2256</v>
      </c>
      <c r="B2257" t="s">
        <v>34</v>
      </c>
      <c r="C2257">
        <v>197</v>
      </c>
      <c r="D2257" t="s">
        <v>21</v>
      </c>
      <c r="E2257" t="s">
        <v>22</v>
      </c>
      <c r="F2257" t="s">
        <v>22</v>
      </c>
      <c r="G2257">
        <v>0</v>
      </c>
      <c r="H2257">
        <v>233.9</v>
      </c>
      <c r="I2257">
        <v>96</v>
      </c>
      <c r="J2257">
        <v>39.76</v>
      </c>
      <c r="K2257">
        <v>218.9</v>
      </c>
      <c r="L2257">
        <v>111</v>
      </c>
      <c r="M2257">
        <v>18.61</v>
      </c>
      <c r="N2257">
        <v>182.9</v>
      </c>
      <c r="O2257">
        <v>109</v>
      </c>
      <c r="P2257">
        <v>8.23</v>
      </c>
      <c r="Q2257">
        <v>9.5</v>
      </c>
      <c r="R2257">
        <v>3</v>
      </c>
      <c r="S2257">
        <v>2.57</v>
      </c>
      <c r="T2257">
        <v>0</v>
      </c>
      <c r="U2257" t="s">
        <v>22</v>
      </c>
      <c r="V2257">
        <f>IF(tbl_Customers[[#This Row],[churn]] = "yes", 1, 0)</f>
        <v>0</v>
      </c>
      <c r="W2257" t="str">
        <f>IF(tbl_Customers[[#This Row],[number_customer_service_calls]] &lt;= 1, "0-1 Calls", IF(tbl_Customers[[#This Row],[number_customer_service_calls]] &lt;= 3, "2-3 Calls", IF(tbl_Customers[[#This Row],[number_customer_service_calls]] &lt;=5, "4-5 Calls", "6+ Calls")))</f>
        <v>0-1 Calls</v>
      </c>
      <c r="X2257" t="str">
        <f>IF(tbl_Customers[[#This Row],[account_length]] &lt;= 50, "0-50", IF(tbl_Customers[[#This Row],[account_length]] &lt;=100, "51-100", IF(tbl_Customers[[#This Row],[account_length]] &lt;= 150, "101-150", "151+")))</f>
        <v>151+</v>
      </c>
      <c r="Y2257" t="str">
        <f>IF(tbl_Customers[[#This Row],[total_intl_charge]] &lt;= 3, "Low Charges", "High Charges")</f>
        <v>Low Charges</v>
      </c>
      <c r="Z2257" t="str">
        <f>IF(tbl_Customers[[#This Row],[total_eve_calls]]&lt;=80,"Low Calls",
IF(tbl_Customers[[#This Row],[total_eve_calls]]&lt;=120,"Medium Calls","High Calls"))</f>
        <v>Medium Calls</v>
      </c>
      <c r="AA2257" t="str">
        <f>IF(tbl_Customers[[#This Row],[total_eve_charge]]&lt;=15,"Low Charges",
IF(tbl_Customers[[#This Row],[total_eve_charge]]&lt;=20,"Medium Charges","High Charges"))</f>
        <v>Medium Charges</v>
      </c>
      <c r="AB22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7" t="str">
        <f>IF(tbl_Customers[[#This Row],[number_vmail_messages]] = 0, "No Usage", IF(tbl_Customers[[#This Row],[number_vmail_messages]] &lt;= 20, "Low Usage", IF(tbl_Customers[[#This Row],[number_vmail_messages]] &lt;= 40, "Medium Usgae", "High Usage")))</f>
        <v>No Usage</v>
      </c>
      <c r="AD2257" t="str">
        <f>IF(tbl_Customers[[#This Row],[total_day_minutes]]&lt;=150,"Low Usage", IF(tbl_Customers[[#This Row],[total_day_minutes]]&lt;=200,"Medium Usage", IF(tbl_Customers[[#This Row],[total_day_minutes]]&lt;=250,"High Usage","Very High Usage")))</f>
        <v>High Usage</v>
      </c>
      <c r="AE2257" t="str">
        <f>IF(tbl_Customers[[#This Row],[total_intl_calls]]&lt;=5,"Low Calls", IF(tbl_Customers[[#This Row],[total_intl_calls]]&lt;=10, "Medium Calls", "High Calls"))</f>
        <v>Low Calls</v>
      </c>
      <c r="AF22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57" s="36" t="str">
        <f>IF(tbl_Customers[[#This Row],[Churn_Risk_Score]]&gt;=10,"High Risk", IF(tbl_Customers[[#This Row],[Churn_Risk_Score]]&gt;=5,"Medium Risk","Low Risk"))</f>
        <v>Low Risk</v>
      </c>
    </row>
    <row r="2258" spans="1:33" x14ac:dyDescent="0.35">
      <c r="A2258">
        <v>2257</v>
      </c>
      <c r="B2258" t="s">
        <v>38</v>
      </c>
      <c r="C2258">
        <v>50</v>
      </c>
      <c r="D2258" t="s">
        <v>21</v>
      </c>
      <c r="E2258" t="s">
        <v>23</v>
      </c>
      <c r="F2258" t="s">
        <v>22</v>
      </c>
      <c r="G2258">
        <v>0</v>
      </c>
      <c r="H2258">
        <v>99.6</v>
      </c>
      <c r="I2258">
        <v>108</v>
      </c>
      <c r="J2258">
        <v>16.93</v>
      </c>
      <c r="K2258">
        <v>308.7</v>
      </c>
      <c r="L2258">
        <v>102</v>
      </c>
      <c r="M2258">
        <v>26.24</v>
      </c>
      <c r="N2258">
        <v>161.19999999999999</v>
      </c>
      <c r="O2258">
        <v>62</v>
      </c>
      <c r="P2258">
        <v>7.25</v>
      </c>
      <c r="Q2258">
        <v>13.7</v>
      </c>
      <c r="R2258">
        <v>6</v>
      </c>
      <c r="S2258">
        <v>3.7</v>
      </c>
      <c r="T2258">
        <v>2</v>
      </c>
      <c r="U2258" t="s">
        <v>23</v>
      </c>
      <c r="V2258">
        <f>IF(tbl_Customers[[#This Row],[churn]] = "yes", 1, 0)</f>
        <v>1</v>
      </c>
      <c r="W2258" t="str">
        <f>IF(tbl_Customers[[#This Row],[number_customer_service_calls]] &lt;= 1, "0-1 Calls", IF(tbl_Customers[[#This Row],[number_customer_service_calls]] &lt;= 3, "2-3 Calls", IF(tbl_Customers[[#This Row],[number_customer_service_calls]] &lt;=5, "4-5 Calls", "6+ Calls")))</f>
        <v>2-3 Calls</v>
      </c>
      <c r="X2258" t="str">
        <f>IF(tbl_Customers[[#This Row],[account_length]] &lt;= 50, "0-50", IF(tbl_Customers[[#This Row],[account_length]] &lt;=100, "51-100", IF(tbl_Customers[[#This Row],[account_length]] &lt;= 150, "101-150", "151+")))</f>
        <v>0-50</v>
      </c>
      <c r="Y2258" t="str">
        <f>IF(tbl_Customers[[#This Row],[total_intl_charge]] &lt;= 3, "Low Charges", "High Charges")</f>
        <v>High Charges</v>
      </c>
      <c r="Z2258" t="str">
        <f>IF(tbl_Customers[[#This Row],[total_eve_calls]]&lt;=80,"Low Calls",
IF(tbl_Customers[[#This Row],[total_eve_calls]]&lt;=120,"Medium Calls","High Calls"))</f>
        <v>Medium Calls</v>
      </c>
      <c r="AA2258" t="str">
        <f>IF(tbl_Customers[[#This Row],[total_eve_charge]]&lt;=15,"Low Charges",
IF(tbl_Customers[[#This Row],[total_eve_charge]]&lt;=20,"Medium Charges","High Charges"))</f>
        <v>High Charges</v>
      </c>
      <c r="AB22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8" t="str">
        <f>IF(tbl_Customers[[#This Row],[number_vmail_messages]] = 0, "No Usage", IF(tbl_Customers[[#This Row],[number_vmail_messages]] &lt;= 20, "Low Usage", IF(tbl_Customers[[#This Row],[number_vmail_messages]] &lt;= 40, "Medium Usgae", "High Usage")))</f>
        <v>No Usage</v>
      </c>
      <c r="AD2258" t="str">
        <f>IF(tbl_Customers[[#This Row],[total_day_minutes]]&lt;=150,"Low Usage", IF(tbl_Customers[[#This Row],[total_day_minutes]]&lt;=200,"Medium Usage", IF(tbl_Customers[[#This Row],[total_day_minutes]]&lt;=250,"High Usage","Very High Usage")))</f>
        <v>Low Usage</v>
      </c>
      <c r="AE2258" t="str">
        <f>IF(tbl_Customers[[#This Row],[total_intl_calls]]&lt;=5,"Low Calls", IF(tbl_Customers[[#This Row],[total_intl_calls]]&lt;=10, "Medium Calls", "High Calls"))</f>
        <v>Medium Calls</v>
      </c>
      <c r="AF22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258" s="36" t="str">
        <f>IF(tbl_Customers[[#This Row],[Churn_Risk_Score]]&gt;=10,"High Risk", IF(tbl_Customers[[#This Row],[Churn_Risk_Score]]&gt;=5,"Medium Risk","Low Risk"))</f>
        <v>Medium Risk</v>
      </c>
    </row>
    <row r="2259" spans="1:33" x14ac:dyDescent="0.35">
      <c r="A2259">
        <v>2258</v>
      </c>
      <c r="B2259" t="s">
        <v>38</v>
      </c>
      <c r="C2259">
        <v>172</v>
      </c>
      <c r="D2259" t="s">
        <v>28</v>
      </c>
      <c r="E2259" t="s">
        <v>22</v>
      </c>
      <c r="F2259" t="s">
        <v>22</v>
      </c>
      <c r="G2259">
        <v>0</v>
      </c>
      <c r="H2259">
        <v>169.8</v>
      </c>
      <c r="I2259">
        <v>123</v>
      </c>
      <c r="J2259">
        <v>28.87</v>
      </c>
      <c r="K2259">
        <v>183.1</v>
      </c>
      <c r="L2259">
        <v>94</v>
      </c>
      <c r="M2259">
        <v>15.56</v>
      </c>
      <c r="N2259">
        <v>395</v>
      </c>
      <c r="O2259">
        <v>72</v>
      </c>
      <c r="P2259">
        <v>17.77</v>
      </c>
      <c r="Q2259">
        <v>12.7</v>
      </c>
      <c r="R2259">
        <v>7</v>
      </c>
      <c r="S2259">
        <v>3.43</v>
      </c>
      <c r="T2259">
        <v>2</v>
      </c>
      <c r="U2259" t="s">
        <v>22</v>
      </c>
      <c r="V2259">
        <f>IF(tbl_Customers[[#This Row],[churn]] = "yes", 1, 0)</f>
        <v>0</v>
      </c>
      <c r="W2259" t="str">
        <f>IF(tbl_Customers[[#This Row],[number_customer_service_calls]] &lt;= 1, "0-1 Calls", IF(tbl_Customers[[#This Row],[number_customer_service_calls]] &lt;= 3, "2-3 Calls", IF(tbl_Customers[[#This Row],[number_customer_service_calls]] &lt;=5, "4-5 Calls", "6+ Calls")))</f>
        <v>2-3 Calls</v>
      </c>
      <c r="X2259" t="str">
        <f>IF(tbl_Customers[[#This Row],[account_length]] &lt;= 50, "0-50", IF(tbl_Customers[[#This Row],[account_length]] &lt;=100, "51-100", IF(tbl_Customers[[#This Row],[account_length]] &lt;= 150, "101-150", "151+")))</f>
        <v>151+</v>
      </c>
      <c r="Y2259" t="str">
        <f>IF(tbl_Customers[[#This Row],[total_intl_charge]] &lt;= 3, "Low Charges", "High Charges")</f>
        <v>High Charges</v>
      </c>
      <c r="Z2259" t="str">
        <f>IF(tbl_Customers[[#This Row],[total_eve_calls]]&lt;=80,"Low Calls",
IF(tbl_Customers[[#This Row],[total_eve_calls]]&lt;=120,"Medium Calls","High Calls"))</f>
        <v>Medium Calls</v>
      </c>
      <c r="AA2259" t="str">
        <f>IF(tbl_Customers[[#This Row],[total_eve_charge]]&lt;=15,"Low Charges",
IF(tbl_Customers[[#This Row],[total_eve_charge]]&lt;=20,"Medium Charges","High Charges"))</f>
        <v>Medium Charges</v>
      </c>
      <c r="AB22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9" t="str">
        <f>IF(tbl_Customers[[#This Row],[number_vmail_messages]] = 0, "No Usage", IF(tbl_Customers[[#This Row],[number_vmail_messages]] &lt;= 20, "Low Usage", IF(tbl_Customers[[#This Row],[number_vmail_messages]] &lt;= 40, "Medium Usgae", "High Usage")))</f>
        <v>No Usage</v>
      </c>
      <c r="AD2259" t="str">
        <f>IF(tbl_Customers[[#This Row],[total_day_minutes]]&lt;=150,"Low Usage", IF(tbl_Customers[[#This Row],[total_day_minutes]]&lt;=200,"Medium Usage", IF(tbl_Customers[[#This Row],[total_day_minutes]]&lt;=250,"High Usage","Very High Usage")))</f>
        <v>Medium Usage</v>
      </c>
      <c r="AE2259" t="str">
        <f>IF(tbl_Customers[[#This Row],[total_intl_calls]]&lt;=5,"Low Calls", IF(tbl_Customers[[#This Row],[total_intl_calls]]&lt;=10, "Medium Calls", "High Calls"))</f>
        <v>Medium Calls</v>
      </c>
      <c r="AF22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59" s="36" t="str">
        <f>IF(tbl_Customers[[#This Row],[Churn_Risk_Score]]&gt;=10,"High Risk", IF(tbl_Customers[[#This Row],[Churn_Risk_Score]]&gt;=5,"Medium Risk","Low Risk"))</f>
        <v>Low Risk</v>
      </c>
    </row>
    <row r="2260" spans="1:33" x14ac:dyDescent="0.35">
      <c r="A2260">
        <v>2259</v>
      </c>
      <c r="B2260" t="s">
        <v>61</v>
      </c>
      <c r="C2260">
        <v>188</v>
      </c>
      <c r="D2260" t="s">
        <v>21</v>
      </c>
      <c r="E2260" t="s">
        <v>23</v>
      </c>
      <c r="F2260" t="s">
        <v>23</v>
      </c>
      <c r="G2260">
        <v>26</v>
      </c>
      <c r="H2260">
        <v>198.8</v>
      </c>
      <c r="I2260">
        <v>115</v>
      </c>
      <c r="J2260">
        <v>33.799999999999997</v>
      </c>
      <c r="K2260">
        <v>166.6</v>
      </c>
      <c r="L2260">
        <v>67</v>
      </c>
      <c r="M2260">
        <v>14.16</v>
      </c>
      <c r="N2260">
        <v>198.5</v>
      </c>
      <c r="O2260">
        <v>118</v>
      </c>
      <c r="P2260">
        <v>8.93</v>
      </c>
      <c r="Q2260">
        <v>14.4</v>
      </c>
      <c r="R2260">
        <v>3</v>
      </c>
      <c r="S2260">
        <v>3.89</v>
      </c>
      <c r="T2260">
        <v>1</v>
      </c>
      <c r="U2260" t="s">
        <v>23</v>
      </c>
      <c r="V2260">
        <f>IF(tbl_Customers[[#This Row],[churn]] = "yes", 1, 0)</f>
        <v>1</v>
      </c>
      <c r="W2260" t="str">
        <f>IF(tbl_Customers[[#This Row],[number_customer_service_calls]] &lt;= 1, "0-1 Calls", IF(tbl_Customers[[#This Row],[number_customer_service_calls]] &lt;= 3, "2-3 Calls", IF(tbl_Customers[[#This Row],[number_customer_service_calls]] &lt;=5, "4-5 Calls", "6+ Calls")))</f>
        <v>0-1 Calls</v>
      </c>
      <c r="X2260" t="str">
        <f>IF(tbl_Customers[[#This Row],[account_length]] &lt;= 50, "0-50", IF(tbl_Customers[[#This Row],[account_length]] &lt;=100, "51-100", IF(tbl_Customers[[#This Row],[account_length]] &lt;= 150, "101-150", "151+")))</f>
        <v>151+</v>
      </c>
      <c r="Y2260" t="str">
        <f>IF(tbl_Customers[[#This Row],[total_intl_charge]] &lt;= 3, "Low Charges", "High Charges")</f>
        <v>High Charges</v>
      </c>
      <c r="Z2260" t="str">
        <f>IF(tbl_Customers[[#This Row],[total_eve_calls]]&lt;=80,"Low Calls",
IF(tbl_Customers[[#This Row],[total_eve_calls]]&lt;=120,"Medium Calls","High Calls"))</f>
        <v>Low Calls</v>
      </c>
      <c r="AA2260" t="str">
        <f>IF(tbl_Customers[[#This Row],[total_eve_charge]]&lt;=15,"Low Charges",
IF(tbl_Customers[[#This Row],[total_eve_charge]]&lt;=20,"Medium Charges","High Charges"))</f>
        <v>Low Charges</v>
      </c>
      <c r="AB22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0" t="str">
        <f>IF(tbl_Customers[[#This Row],[number_vmail_messages]] = 0, "No Usage", IF(tbl_Customers[[#This Row],[number_vmail_messages]] &lt;= 20, "Low Usage", IF(tbl_Customers[[#This Row],[number_vmail_messages]] &lt;= 40, "Medium Usgae", "High Usage")))</f>
        <v>Medium Usgae</v>
      </c>
      <c r="AD2260" t="str">
        <f>IF(tbl_Customers[[#This Row],[total_day_minutes]]&lt;=150,"Low Usage", IF(tbl_Customers[[#This Row],[total_day_minutes]]&lt;=200,"Medium Usage", IF(tbl_Customers[[#This Row],[total_day_minutes]]&lt;=250,"High Usage","Very High Usage")))</f>
        <v>Medium Usage</v>
      </c>
      <c r="AE2260" t="str">
        <f>IF(tbl_Customers[[#This Row],[total_intl_calls]]&lt;=5,"Low Calls", IF(tbl_Customers[[#This Row],[total_intl_calls]]&lt;=10, "Medium Calls", "High Calls"))</f>
        <v>Low Calls</v>
      </c>
      <c r="AF22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260" s="36" t="str">
        <f>IF(tbl_Customers[[#This Row],[Churn_Risk_Score]]&gt;=10,"High Risk", IF(tbl_Customers[[#This Row],[Churn_Risk_Score]]&gt;=5,"Medium Risk","Low Risk"))</f>
        <v>Medium Risk</v>
      </c>
    </row>
    <row r="2261" spans="1:33" x14ac:dyDescent="0.35">
      <c r="A2261">
        <v>2260</v>
      </c>
      <c r="B2261" t="s">
        <v>40</v>
      </c>
      <c r="C2261">
        <v>85</v>
      </c>
      <c r="D2261" t="s">
        <v>25</v>
      </c>
      <c r="E2261" t="s">
        <v>23</v>
      </c>
      <c r="F2261" t="s">
        <v>22</v>
      </c>
      <c r="G2261">
        <v>0</v>
      </c>
      <c r="H2261">
        <v>116.2</v>
      </c>
      <c r="I2261">
        <v>86</v>
      </c>
      <c r="J2261">
        <v>19.75</v>
      </c>
      <c r="K2261">
        <v>229.7</v>
      </c>
      <c r="L2261">
        <v>127</v>
      </c>
      <c r="M2261">
        <v>19.52</v>
      </c>
      <c r="N2261">
        <v>204.2</v>
      </c>
      <c r="O2261">
        <v>109</v>
      </c>
      <c r="P2261">
        <v>9.19</v>
      </c>
      <c r="Q2261">
        <v>10.1</v>
      </c>
      <c r="R2261">
        <v>3</v>
      </c>
      <c r="S2261">
        <v>2.73</v>
      </c>
      <c r="T2261">
        <v>3</v>
      </c>
      <c r="U2261" t="s">
        <v>22</v>
      </c>
      <c r="V2261">
        <f>IF(tbl_Customers[[#This Row],[churn]] = "yes", 1, 0)</f>
        <v>0</v>
      </c>
      <c r="W2261" t="str">
        <f>IF(tbl_Customers[[#This Row],[number_customer_service_calls]] &lt;= 1, "0-1 Calls", IF(tbl_Customers[[#This Row],[number_customer_service_calls]] &lt;= 3, "2-3 Calls", IF(tbl_Customers[[#This Row],[number_customer_service_calls]] &lt;=5, "4-5 Calls", "6+ Calls")))</f>
        <v>2-3 Calls</v>
      </c>
      <c r="X2261" t="str">
        <f>IF(tbl_Customers[[#This Row],[account_length]] &lt;= 50, "0-50", IF(tbl_Customers[[#This Row],[account_length]] &lt;=100, "51-100", IF(tbl_Customers[[#This Row],[account_length]] &lt;= 150, "101-150", "151+")))</f>
        <v>51-100</v>
      </c>
      <c r="Y2261" t="str">
        <f>IF(tbl_Customers[[#This Row],[total_intl_charge]] &lt;= 3, "Low Charges", "High Charges")</f>
        <v>Low Charges</v>
      </c>
      <c r="Z2261" t="str">
        <f>IF(tbl_Customers[[#This Row],[total_eve_calls]]&lt;=80,"Low Calls",
IF(tbl_Customers[[#This Row],[total_eve_calls]]&lt;=120,"Medium Calls","High Calls"))</f>
        <v>High Calls</v>
      </c>
      <c r="AA2261" t="str">
        <f>IF(tbl_Customers[[#This Row],[total_eve_charge]]&lt;=15,"Low Charges",
IF(tbl_Customers[[#This Row],[total_eve_charge]]&lt;=20,"Medium Charges","High Charges"))</f>
        <v>Medium Charges</v>
      </c>
      <c r="AB22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1" t="str">
        <f>IF(tbl_Customers[[#This Row],[number_vmail_messages]] = 0, "No Usage", IF(tbl_Customers[[#This Row],[number_vmail_messages]] &lt;= 20, "Low Usage", IF(tbl_Customers[[#This Row],[number_vmail_messages]] &lt;= 40, "Medium Usgae", "High Usage")))</f>
        <v>No Usage</v>
      </c>
      <c r="AD2261" t="str">
        <f>IF(tbl_Customers[[#This Row],[total_day_minutes]]&lt;=150,"Low Usage", IF(tbl_Customers[[#This Row],[total_day_minutes]]&lt;=200,"Medium Usage", IF(tbl_Customers[[#This Row],[total_day_minutes]]&lt;=250,"High Usage","Very High Usage")))</f>
        <v>Low Usage</v>
      </c>
      <c r="AE2261" t="str">
        <f>IF(tbl_Customers[[#This Row],[total_intl_calls]]&lt;=5,"Low Calls", IF(tbl_Customers[[#This Row],[total_intl_calls]]&lt;=10, "Medium Calls", "High Calls"))</f>
        <v>Low Calls</v>
      </c>
      <c r="AF22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61" s="36" t="str">
        <f>IF(tbl_Customers[[#This Row],[Churn_Risk_Score]]&gt;=10,"High Risk", IF(tbl_Customers[[#This Row],[Churn_Risk_Score]]&gt;=5,"Medium Risk","Low Risk"))</f>
        <v>Low Risk</v>
      </c>
    </row>
    <row r="2262" spans="1:33" x14ac:dyDescent="0.35">
      <c r="A2262">
        <v>2261</v>
      </c>
      <c r="B2262" t="s">
        <v>33</v>
      </c>
      <c r="C2262">
        <v>103</v>
      </c>
      <c r="D2262" t="s">
        <v>28</v>
      </c>
      <c r="E2262" t="s">
        <v>23</v>
      </c>
      <c r="F2262" t="s">
        <v>22</v>
      </c>
      <c r="G2262">
        <v>0</v>
      </c>
      <c r="H2262">
        <v>255.9</v>
      </c>
      <c r="I2262">
        <v>128</v>
      </c>
      <c r="J2262">
        <v>43.5</v>
      </c>
      <c r="K2262">
        <v>140.9</v>
      </c>
      <c r="L2262">
        <v>92</v>
      </c>
      <c r="M2262">
        <v>11.98</v>
      </c>
      <c r="N2262">
        <v>308.89999999999998</v>
      </c>
      <c r="O2262">
        <v>130</v>
      </c>
      <c r="P2262">
        <v>13.9</v>
      </c>
      <c r="Q2262">
        <v>12.1</v>
      </c>
      <c r="R2262">
        <v>2</v>
      </c>
      <c r="S2262">
        <v>3.27</v>
      </c>
      <c r="T2262">
        <v>1</v>
      </c>
      <c r="U2262" t="s">
        <v>23</v>
      </c>
      <c r="V2262">
        <f>IF(tbl_Customers[[#This Row],[churn]] = "yes", 1, 0)</f>
        <v>1</v>
      </c>
      <c r="W2262" t="str">
        <f>IF(tbl_Customers[[#This Row],[number_customer_service_calls]] &lt;= 1, "0-1 Calls", IF(tbl_Customers[[#This Row],[number_customer_service_calls]] &lt;= 3, "2-3 Calls", IF(tbl_Customers[[#This Row],[number_customer_service_calls]] &lt;=5, "4-5 Calls", "6+ Calls")))</f>
        <v>0-1 Calls</v>
      </c>
      <c r="X2262" t="str">
        <f>IF(tbl_Customers[[#This Row],[account_length]] &lt;= 50, "0-50", IF(tbl_Customers[[#This Row],[account_length]] &lt;=100, "51-100", IF(tbl_Customers[[#This Row],[account_length]] &lt;= 150, "101-150", "151+")))</f>
        <v>101-150</v>
      </c>
      <c r="Y2262" t="str">
        <f>IF(tbl_Customers[[#This Row],[total_intl_charge]] &lt;= 3, "Low Charges", "High Charges")</f>
        <v>High Charges</v>
      </c>
      <c r="Z2262" t="str">
        <f>IF(tbl_Customers[[#This Row],[total_eve_calls]]&lt;=80,"Low Calls",
IF(tbl_Customers[[#This Row],[total_eve_calls]]&lt;=120,"Medium Calls","High Calls"))</f>
        <v>Medium Calls</v>
      </c>
      <c r="AA2262" t="str">
        <f>IF(tbl_Customers[[#This Row],[total_eve_charge]]&lt;=15,"Low Charges",
IF(tbl_Customers[[#This Row],[total_eve_charge]]&lt;=20,"Medium Charges","High Charges"))</f>
        <v>Low Charges</v>
      </c>
      <c r="AB22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2" t="str">
        <f>IF(tbl_Customers[[#This Row],[number_vmail_messages]] = 0, "No Usage", IF(tbl_Customers[[#This Row],[number_vmail_messages]] &lt;= 20, "Low Usage", IF(tbl_Customers[[#This Row],[number_vmail_messages]] &lt;= 40, "Medium Usgae", "High Usage")))</f>
        <v>No Usage</v>
      </c>
      <c r="AD2262" t="str">
        <f>IF(tbl_Customers[[#This Row],[total_day_minutes]]&lt;=150,"Low Usage", IF(tbl_Customers[[#This Row],[total_day_minutes]]&lt;=200,"Medium Usage", IF(tbl_Customers[[#This Row],[total_day_minutes]]&lt;=250,"High Usage","Very High Usage")))</f>
        <v>Very High Usage</v>
      </c>
      <c r="AE2262" t="str">
        <f>IF(tbl_Customers[[#This Row],[total_intl_calls]]&lt;=5,"Low Calls", IF(tbl_Customers[[#This Row],[total_intl_calls]]&lt;=10, "Medium Calls", "High Calls"))</f>
        <v>Low Calls</v>
      </c>
      <c r="AF22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262" s="36" t="str">
        <f>IF(tbl_Customers[[#This Row],[Churn_Risk_Score]]&gt;=10,"High Risk", IF(tbl_Customers[[#This Row],[Churn_Risk_Score]]&gt;=5,"Medium Risk","Low Risk"))</f>
        <v>High Risk</v>
      </c>
    </row>
    <row r="2263" spans="1:33" x14ac:dyDescent="0.35">
      <c r="A2263">
        <v>2262</v>
      </c>
      <c r="B2263" t="s">
        <v>24</v>
      </c>
      <c r="C2263">
        <v>136</v>
      </c>
      <c r="D2263" t="s">
        <v>25</v>
      </c>
      <c r="E2263" t="s">
        <v>22</v>
      </c>
      <c r="F2263" t="s">
        <v>23</v>
      </c>
      <c r="G2263">
        <v>27</v>
      </c>
      <c r="H2263">
        <v>187.7</v>
      </c>
      <c r="I2263">
        <v>84</v>
      </c>
      <c r="J2263">
        <v>31.91</v>
      </c>
      <c r="K2263">
        <v>221</v>
      </c>
      <c r="L2263">
        <v>147</v>
      </c>
      <c r="M2263">
        <v>18.79</v>
      </c>
      <c r="N2263">
        <v>145.69999999999999</v>
      </c>
      <c r="O2263">
        <v>110</v>
      </c>
      <c r="P2263">
        <v>6.56</v>
      </c>
      <c r="Q2263">
        <v>10</v>
      </c>
      <c r="R2263">
        <v>4</v>
      </c>
      <c r="S2263">
        <v>2.7</v>
      </c>
      <c r="T2263">
        <v>3</v>
      </c>
      <c r="U2263" t="s">
        <v>22</v>
      </c>
      <c r="V2263">
        <f>IF(tbl_Customers[[#This Row],[churn]] = "yes", 1, 0)</f>
        <v>0</v>
      </c>
      <c r="W2263" t="str">
        <f>IF(tbl_Customers[[#This Row],[number_customer_service_calls]] &lt;= 1, "0-1 Calls", IF(tbl_Customers[[#This Row],[number_customer_service_calls]] &lt;= 3, "2-3 Calls", IF(tbl_Customers[[#This Row],[number_customer_service_calls]] &lt;=5, "4-5 Calls", "6+ Calls")))</f>
        <v>2-3 Calls</v>
      </c>
      <c r="X2263" t="str">
        <f>IF(tbl_Customers[[#This Row],[account_length]] &lt;= 50, "0-50", IF(tbl_Customers[[#This Row],[account_length]] &lt;=100, "51-100", IF(tbl_Customers[[#This Row],[account_length]] &lt;= 150, "101-150", "151+")))</f>
        <v>101-150</v>
      </c>
      <c r="Y2263" t="str">
        <f>IF(tbl_Customers[[#This Row],[total_intl_charge]] &lt;= 3, "Low Charges", "High Charges")</f>
        <v>Low Charges</v>
      </c>
      <c r="Z2263" t="str">
        <f>IF(tbl_Customers[[#This Row],[total_eve_calls]]&lt;=80,"Low Calls",
IF(tbl_Customers[[#This Row],[total_eve_calls]]&lt;=120,"Medium Calls","High Calls"))</f>
        <v>High Calls</v>
      </c>
      <c r="AA2263" t="str">
        <f>IF(tbl_Customers[[#This Row],[total_eve_charge]]&lt;=15,"Low Charges",
IF(tbl_Customers[[#This Row],[total_eve_charge]]&lt;=20,"Medium Charges","High Charges"))</f>
        <v>Medium Charges</v>
      </c>
      <c r="AB22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63" t="str">
        <f>IF(tbl_Customers[[#This Row],[number_vmail_messages]] = 0, "No Usage", IF(tbl_Customers[[#This Row],[number_vmail_messages]] &lt;= 20, "Low Usage", IF(tbl_Customers[[#This Row],[number_vmail_messages]] &lt;= 40, "Medium Usgae", "High Usage")))</f>
        <v>Medium Usgae</v>
      </c>
      <c r="AD2263" t="str">
        <f>IF(tbl_Customers[[#This Row],[total_day_minutes]]&lt;=150,"Low Usage", IF(tbl_Customers[[#This Row],[total_day_minutes]]&lt;=200,"Medium Usage", IF(tbl_Customers[[#This Row],[total_day_minutes]]&lt;=250,"High Usage","Very High Usage")))</f>
        <v>Medium Usage</v>
      </c>
      <c r="AE2263" t="str">
        <f>IF(tbl_Customers[[#This Row],[total_intl_calls]]&lt;=5,"Low Calls", IF(tbl_Customers[[#This Row],[total_intl_calls]]&lt;=10, "Medium Calls", "High Calls"))</f>
        <v>Low Calls</v>
      </c>
      <c r="AF22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63" s="36" t="str">
        <f>IF(tbl_Customers[[#This Row],[Churn_Risk_Score]]&gt;=10,"High Risk", IF(tbl_Customers[[#This Row],[Churn_Risk_Score]]&gt;=5,"Medium Risk","Low Risk"))</f>
        <v>Low Risk</v>
      </c>
    </row>
    <row r="2264" spans="1:33" x14ac:dyDescent="0.35">
      <c r="A2264">
        <v>2263</v>
      </c>
      <c r="B2264" t="s">
        <v>69</v>
      </c>
      <c r="C2264">
        <v>155</v>
      </c>
      <c r="D2264" t="s">
        <v>25</v>
      </c>
      <c r="E2264" t="s">
        <v>22</v>
      </c>
      <c r="F2264" t="s">
        <v>23</v>
      </c>
      <c r="G2264">
        <v>21</v>
      </c>
      <c r="H2264">
        <v>195.9</v>
      </c>
      <c r="I2264">
        <v>91</v>
      </c>
      <c r="J2264">
        <v>33.299999999999997</v>
      </c>
      <c r="K2264">
        <v>213.9</v>
      </c>
      <c r="L2264">
        <v>84</v>
      </c>
      <c r="M2264">
        <v>18.18</v>
      </c>
      <c r="N2264">
        <v>88.2</v>
      </c>
      <c r="O2264">
        <v>111</v>
      </c>
      <c r="P2264">
        <v>3.97</v>
      </c>
      <c r="Q2264">
        <v>8.6</v>
      </c>
      <c r="R2264">
        <v>4</v>
      </c>
      <c r="S2264">
        <v>2.3199999999999998</v>
      </c>
      <c r="T2264">
        <v>0</v>
      </c>
      <c r="U2264" t="s">
        <v>22</v>
      </c>
      <c r="V2264">
        <f>IF(tbl_Customers[[#This Row],[churn]] = "yes", 1, 0)</f>
        <v>0</v>
      </c>
      <c r="W2264" t="str">
        <f>IF(tbl_Customers[[#This Row],[number_customer_service_calls]] &lt;= 1, "0-1 Calls", IF(tbl_Customers[[#This Row],[number_customer_service_calls]] &lt;= 3, "2-3 Calls", IF(tbl_Customers[[#This Row],[number_customer_service_calls]] &lt;=5, "4-5 Calls", "6+ Calls")))</f>
        <v>0-1 Calls</v>
      </c>
      <c r="X2264" t="str">
        <f>IF(tbl_Customers[[#This Row],[account_length]] &lt;= 50, "0-50", IF(tbl_Customers[[#This Row],[account_length]] &lt;=100, "51-100", IF(tbl_Customers[[#This Row],[account_length]] &lt;= 150, "101-150", "151+")))</f>
        <v>151+</v>
      </c>
      <c r="Y2264" t="str">
        <f>IF(tbl_Customers[[#This Row],[total_intl_charge]] &lt;= 3, "Low Charges", "High Charges")</f>
        <v>Low Charges</v>
      </c>
      <c r="Z2264" t="str">
        <f>IF(tbl_Customers[[#This Row],[total_eve_calls]]&lt;=80,"Low Calls",
IF(tbl_Customers[[#This Row],[total_eve_calls]]&lt;=120,"Medium Calls","High Calls"))</f>
        <v>Medium Calls</v>
      </c>
      <c r="AA2264" t="str">
        <f>IF(tbl_Customers[[#This Row],[total_eve_charge]]&lt;=15,"Low Charges",
IF(tbl_Customers[[#This Row],[total_eve_charge]]&lt;=20,"Medium Charges","High Charges"))</f>
        <v>Medium Charges</v>
      </c>
      <c r="AB22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64" t="str">
        <f>IF(tbl_Customers[[#This Row],[number_vmail_messages]] = 0, "No Usage", IF(tbl_Customers[[#This Row],[number_vmail_messages]] &lt;= 20, "Low Usage", IF(tbl_Customers[[#This Row],[number_vmail_messages]] &lt;= 40, "Medium Usgae", "High Usage")))</f>
        <v>Medium Usgae</v>
      </c>
      <c r="AD2264" t="str">
        <f>IF(tbl_Customers[[#This Row],[total_day_minutes]]&lt;=150,"Low Usage", IF(tbl_Customers[[#This Row],[total_day_minutes]]&lt;=200,"Medium Usage", IF(tbl_Customers[[#This Row],[total_day_minutes]]&lt;=250,"High Usage","Very High Usage")))</f>
        <v>Medium Usage</v>
      </c>
      <c r="AE2264" t="str">
        <f>IF(tbl_Customers[[#This Row],[total_intl_calls]]&lt;=5,"Low Calls", IF(tbl_Customers[[#This Row],[total_intl_calls]]&lt;=10, "Medium Calls", "High Calls"))</f>
        <v>Low Calls</v>
      </c>
      <c r="AF22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64" s="36" t="str">
        <f>IF(tbl_Customers[[#This Row],[Churn_Risk_Score]]&gt;=10,"High Risk", IF(tbl_Customers[[#This Row],[Churn_Risk_Score]]&gt;=5,"Medium Risk","Low Risk"))</f>
        <v>Low Risk</v>
      </c>
    </row>
    <row r="2265" spans="1:33" x14ac:dyDescent="0.35">
      <c r="A2265">
        <v>2264</v>
      </c>
      <c r="B2265" t="s">
        <v>31</v>
      </c>
      <c r="C2265">
        <v>145</v>
      </c>
      <c r="D2265" t="s">
        <v>21</v>
      </c>
      <c r="E2265" t="s">
        <v>22</v>
      </c>
      <c r="F2265" t="s">
        <v>22</v>
      </c>
      <c r="G2265">
        <v>0</v>
      </c>
      <c r="H2265">
        <v>129.4</v>
      </c>
      <c r="I2265">
        <v>97</v>
      </c>
      <c r="J2265">
        <v>22</v>
      </c>
      <c r="K2265">
        <v>185.4</v>
      </c>
      <c r="L2265">
        <v>101</v>
      </c>
      <c r="M2265">
        <v>15.76</v>
      </c>
      <c r="N2265">
        <v>204.7</v>
      </c>
      <c r="O2265">
        <v>106</v>
      </c>
      <c r="P2265">
        <v>9.2100000000000009</v>
      </c>
      <c r="Q2265">
        <v>1.1000000000000001</v>
      </c>
      <c r="R2265">
        <v>2</v>
      </c>
      <c r="S2265">
        <v>0.3</v>
      </c>
      <c r="T2265">
        <v>2</v>
      </c>
      <c r="U2265" t="s">
        <v>22</v>
      </c>
      <c r="V2265">
        <f>IF(tbl_Customers[[#This Row],[churn]] = "yes", 1, 0)</f>
        <v>0</v>
      </c>
      <c r="W2265" t="str">
        <f>IF(tbl_Customers[[#This Row],[number_customer_service_calls]] &lt;= 1, "0-1 Calls", IF(tbl_Customers[[#This Row],[number_customer_service_calls]] &lt;= 3, "2-3 Calls", IF(tbl_Customers[[#This Row],[number_customer_service_calls]] &lt;=5, "4-5 Calls", "6+ Calls")))</f>
        <v>2-3 Calls</v>
      </c>
      <c r="X2265" t="str">
        <f>IF(tbl_Customers[[#This Row],[account_length]] &lt;= 50, "0-50", IF(tbl_Customers[[#This Row],[account_length]] &lt;=100, "51-100", IF(tbl_Customers[[#This Row],[account_length]] &lt;= 150, "101-150", "151+")))</f>
        <v>101-150</v>
      </c>
      <c r="Y2265" t="str">
        <f>IF(tbl_Customers[[#This Row],[total_intl_charge]] &lt;= 3, "Low Charges", "High Charges")</f>
        <v>Low Charges</v>
      </c>
      <c r="Z2265" t="str">
        <f>IF(tbl_Customers[[#This Row],[total_eve_calls]]&lt;=80,"Low Calls",
IF(tbl_Customers[[#This Row],[total_eve_calls]]&lt;=120,"Medium Calls","High Calls"))</f>
        <v>Medium Calls</v>
      </c>
      <c r="AA2265" t="str">
        <f>IF(tbl_Customers[[#This Row],[total_eve_charge]]&lt;=15,"Low Charges",
IF(tbl_Customers[[#This Row],[total_eve_charge]]&lt;=20,"Medium Charges","High Charges"))</f>
        <v>Medium Charges</v>
      </c>
      <c r="AB22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5" t="str">
        <f>IF(tbl_Customers[[#This Row],[number_vmail_messages]] = 0, "No Usage", IF(tbl_Customers[[#This Row],[number_vmail_messages]] &lt;= 20, "Low Usage", IF(tbl_Customers[[#This Row],[number_vmail_messages]] &lt;= 40, "Medium Usgae", "High Usage")))</f>
        <v>No Usage</v>
      </c>
      <c r="AD2265" t="str">
        <f>IF(tbl_Customers[[#This Row],[total_day_minutes]]&lt;=150,"Low Usage", IF(tbl_Customers[[#This Row],[total_day_minutes]]&lt;=200,"Medium Usage", IF(tbl_Customers[[#This Row],[total_day_minutes]]&lt;=250,"High Usage","Very High Usage")))</f>
        <v>Low Usage</v>
      </c>
      <c r="AE2265" t="str">
        <f>IF(tbl_Customers[[#This Row],[total_intl_calls]]&lt;=5,"Low Calls", IF(tbl_Customers[[#This Row],[total_intl_calls]]&lt;=10, "Medium Calls", "High Calls"))</f>
        <v>Low Calls</v>
      </c>
      <c r="AF22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65" s="36" t="str">
        <f>IF(tbl_Customers[[#This Row],[Churn_Risk_Score]]&gt;=10,"High Risk", IF(tbl_Customers[[#This Row],[Churn_Risk_Score]]&gt;=5,"Medium Risk","Low Risk"))</f>
        <v>Low Risk</v>
      </c>
    </row>
    <row r="2266" spans="1:33" x14ac:dyDescent="0.35">
      <c r="A2266">
        <v>2265</v>
      </c>
      <c r="B2266" t="s">
        <v>44</v>
      </c>
      <c r="C2266">
        <v>116</v>
      </c>
      <c r="D2266" t="s">
        <v>28</v>
      </c>
      <c r="E2266" t="s">
        <v>22</v>
      </c>
      <c r="F2266" t="s">
        <v>23</v>
      </c>
      <c r="G2266">
        <v>12</v>
      </c>
      <c r="H2266">
        <v>221</v>
      </c>
      <c r="I2266">
        <v>108</v>
      </c>
      <c r="J2266">
        <v>37.57</v>
      </c>
      <c r="K2266">
        <v>151</v>
      </c>
      <c r="L2266">
        <v>118</v>
      </c>
      <c r="M2266">
        <v>12.84</v>
      </c>
      <c r="N2266">
        <v>179</v>
      </c>
      <c r="O2266">
        <v>80</v>
      </c>
      <c r="P2266">
        <v>8.06</v>
      </c>
      <c r="Q2266">
        <v>9</v>
      </c>
      <c r="R2266">
        <v>6</v>
      </c>
      <c r="S2266">
        <v>2.4300000000000002</v>
      </c>
      <c r="T2266">
        <v>2</v>
      </c>
      <c r="U2266" t="s">
        <v>22</v>
      </c>
      <c r="V2266">
        <f>IF(tbl_Customers[[#This Row],[churn]] = "yes", 1, 0)</f>
        <v>0</v>
      </c>
      <c r="W2266" t="str">
        <f>IF(tbl_Customers[[#This Row],[number_customer_service_calls]] &lt;= 1, "0-1 Calls", IF(tbl_Customers[[#This Row],[number_customer_service_calls]] &lt;= 3, "2-3 Calls", IF(tbl_Customers[[#This Row],[number_customer_service_calls]] &lt;=5, "4-5 Calls", "6+ Calls")))</f>
        <v>2-3 Calls</v>
      </c>
      <c r="X2266" t="str">
        <f>IF(tbl_Customers[[#This Row],[account_length]] &lt;= 50, "0-50", IF(tbl_Customers[[#This Row],[account_length]] &lt;=100, "51-100", IF(tbl_Customers[[#This Row],[account_length]] &lt;= 150, "101-150", "151+")))</f>
        <v>101-150</v>
      </c>
      <c r="Y2266" t="str">
        <f>IF(tbl_Customers[[#This Row],[total_intl_charge]] &lt;= 3, "Low Charges", "High Charges")</f>
        <v>Low Charges</v>
      </c>
      <c r="Z2266" t="str">
        <f>IF(tbl_Customers[[#This Row],[total_eve_calls]]&lt;=80,"Low Calls",
IF(tbl_Customers[[#This Row],[total_eve_calls]]&lt;=120,"Medium Calls","High Calls"))</f>
        <v>Medium Calls</v>
      </c>
      <c r="AA2266" t="str">
        <f>IF(tbl_Customers[[#This Row],[total_eve_charge]]&lt;=15,"Low Charges",
IF(tbl_Customers[[#This Row],[total_eve_charge]]&lt;=20,"Medium Charges","High Charges"))</f>
        <v>Low Charges</v>
      </c>
      <c r="AB22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6" t="str">
        <f>IF(tbl_Customers[[#This Row],[number_vmail_messages]] = 0, "No Usage", IF(tbl_Customers[[#This Row],[number_vmail_messages]] &lt;= 20, "Low Usage", IF(tbl_Customers[[#This Row],[number_vmail_messages]] &lt;= 40, "Medium Usgae", "High Usage")))</f>
        <v>Low Usage</v>
      </c>
      <c r="AD2266" t="str">
        <f>IF(tbl_Customers[[#This Row],[total_day_minutes]]&lt;=150,"Low Usage", IF(tbl_Customers[[#This Row],[total_day_minutes]]&lt;=200,"Medium Usage", IF(tbl_Customers[[#This Row],[total_day_minutes]]&lt;=250,"High Usage","Very High Usage")))</f>
        <v>High Usage</v>
      </c>
      <c r="AE2266" t="str">
        <f>IF(tbl_Customers[[#This Row],[total_intl_calls]]&lt;=5,"Low Calls", IF(tbl_Customers[[#This Row],[total_intl_calls]]&lt;=10, "Medium Calls", "High Calls"))</f>
        <v>Medium Calls</v>
      </c>
      <c r="AF22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66" s="36" t="str">
        <f>IF(tbl_Customers[[#This Row],[Churn_Risk_Score]]&gt;=10,"High Risk", IF(tbl_Customers[[#This Row],[Churn_Risk_Score]]&gt;=5,"Medium Risk","Low Risk"))</f>
        <v>Low Risk</v>
      </c>
    </row>
    <row r="2267" spans="1:33" x14ac:dyDescent="0.35">
      <c r="A2267">
        <v>2266</v>
      </c>
      <c r="B2267" t="s">
        <v>43</v>
      </c>
      <c r="C2267">
        <v>152</v>
      </c>
      <c r="D2267" t="s">
        <v>25</v>
      </c>
      <c r="E2267" t="s">
        <v>22</v>
      </c>
      <c r="F2267" t="s">
        <v>22</v>
      </c>
      <c r="G2267">
        <v>0</v>
      </c>
      <c r="H2267">
        <v>140.5</v>
      </c>
      <c r="I2267">
        <v>92</v>
      </c>
      <c r="J2267">
        <v>23.89</v>
      </c>
      <c r="K2267">
        <v>186.8</v>
      </c>
      <c r="L2267">
        <v>96</v>
      </c>
      <c r="M2267">
        <v>15.88</v>
      </c>
      <c r="N2267">
        <v>227</v>
      </c>
      <c r="O2267">
        <v>89</v>
      </c>
      <c r="P2267">
        <v>10.220000000000001</v>
      </c>
      <c r="Q2267">
        <v>9.5</v>
      </c>
      <c r="R2267">
        <v>5</v>
      </c>
      <c r="S2267">
        <v>2.57</v>
      </c>
      <c r="T2267">
        <v>2</v>
      </c>
      <c r="U2267" t="s">
        <v>22</v>
      </c>
      <c r="V2267">
        <f>IF(tbl_Customers[[#This Row],[churn]] = "yes", 1, 0)</f>
        <v>0</v>
      </c>
      <c r="W2267" t="str">
        <f>IF(tbl_Customers[[#This Row],[number_customer_service_calls]] &lt;= 1, "0-1 Calls", IF(tbl_Customers[[#This Row],[number_customer_service_calls]] &lt;= 3, "2-3 Calls", IF(tbl_Customers[[#This Row],[number_customer_service_calls]] &lt;=5, "4-5 Calls", "6+ Calls")))</f>
        <v>2-3 Calls</v>
      </c>
      <c r="X2267" t="str">
        <f>IF(tbl_Customers[[#This Row],[account_length]] &lt;= 50, "0-50", IF(tbl_Customers[[#This Row],[account_length]] &lt;=100, "51-100", IF(tbl_Customers[[#This Row],[account_length]] &lt;= 150, "101-150", "151+")))</f>
        <v>151+</v>
      </c>
      <c r="Y2267" t="str">
        <f>IF(tbl_Customers[[#This Row],[total_intl_charge]] &lt;= 3, "Low Charges", "High Charges")</f>
        <v>Low Charges</v>
      </c>
      <c r="Z2267" t="str">
        <f>IF(tbl_Customers[[#This Row],[total_eve_calls]]&lt;=80,"Low Calls",
IF(tbl_Customers[[#This Row],[total_eve_calls]]&lt;=120,"Medium Calls","High Calls"))</f>
        <v>Medium Calls</v>
      </c>
      <c r="AA2267" t="str">
        <f>IF(tbl_Customers[[#This Row],[total_eve_charge]]&lt;=15,"Low Charges",
IF(tbl_Customers[[#This Row],[total_eve_charge]]&lt;=20,"Medium Charges","High Charges"))</f>
        <v>Medium Charges</v>
      </c>
      <c r="AB22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7" t="str">
        <f>IF(tbl_Customers[[#This Row],[number_vmail_messages]] = 0, "No Usage", IF(tbl_Customers[[#This Row],[number_vmail_messages]] &lt;= 20, "Low Usage", IF(tbl_Customers[[#This Row],[number_vmail_messages]] &lt;= 40, "Medium Usgae", "High Usage")))</f>
        <v>No Usage</v>
      </c>
      <c r="AD2267" t="str">
        <f>IF(tbl_Customers[[#This Row],[total_day_minutes]]&lt;=150,"Low Usage", IF(tbl_Customers[[#This Row],[total_day_minutes]]&lt;=200,"Medium Usage", IF(tbl_Customers[[#This Row],[total_day_minutes]]&lt;=250,"High Usage","Very High Usage")))</f>
        <v>Low Usage</v>
      </c>
      <c r="AE2267" t="str">
        <f>IF(tbl_Customers[[#This Row],[total_intl_calls]]&lt;=5,"Low Calls", IF(tbl_Customers[[#This Row],[total_intl_calls]]&lt;=10, "Medium Calls", "High Calls"))</f>
        <v>Low Calls</v>
      </c>
      <c r="AF22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67" s="36" t="str">
        <f>IF(tbl_Customers[[#This Row],[Churn_Risk_Score]]&gt;=10,"High Risk", IF(tbl_Customers[[#This Row],[Churn_Risk_Score]]&gt;=5,"Medium Risk","Low Risk"))</f>
        <v>Low Risk</v>
      </c>
    </row>
    <row r="2268" spans="1:33" x14ac:dyDescent="0.35">
      <c r="A2268">
        <v>2267</v>
      </c>
      <c r="B2268" t="s">
        <v>67</v>
      </c>
      <c r="C2268">
        <v>65</v>
      </c>
      <c r="D2268" t="s">
        <v>21</v>
      </c>
      <c r="E2268" t="s">
        <v>23</v>
      </c>
      <c r="F2268" t="s">
        <v>22</v>
      </c>
      <c r="G2268">
        <v>0</v>
      </c>
      <c r="H2268">
        <v>277.89999999999998</v>
      </c>
      <c r="I2268">
        <v>123</v>
      </c>
      <c r="J2268">
        <v>47.24</v>
      </c>
      <c r="K2268">
        <v>155.80000000000001</v>
      </c>
      <c r="L2268">
        <v>112</v>
      </c>
      <c r="M2268">
        <v>13.24</v>
      </c>
      <c r="N2268">
        <v>256.89999999999998</v>
      </c>
      <c r="O2268">
        <v>71</v>
      </c>
      <c r="P2268">
        <v>11.56</v>
      </c>
      <c r="Q2268">
        <v>9.1999999999999993</v>
      </c>
      <c r="R2268">
        <v>10</v>
      </c>
      <c r="S2268">
        <v>2.48</v>
      </c>
      <c r="T2268">
        <v>0</v>
      </c>
      <c r="U2268" t="s">
        <v>23</v>
      </c>
      <c r="V2268">
        <f>IF(tbl_Customers[[#This Row],[churn]] = "yes", 1, 0)</f>
        <v>1</v>
      </c>
      <c r="W2268" t="str">
        <f>IF(tbl_Customers[[#This Row],[number_customer_service_calls]] &lt;= 1, "0-1 Calls", IF(tbl_Customers[[#This Row],[number_customer_service_calls]] &lt;= 3, "2-3 Calls", IF(tbl_Customers[[#This Row],[number_customer_service_calls]] &lt;=5, "4-5 Calls", "6+ Calls")))</f>
        <v>0-1 Calls</v>
      </c>
      <c r="X2268" t="str">
        <f>IF(tbl_Customers[[#This Row],[account_length]] &lt;= 50, "0-50", IF(tbl_Customers[[#This Row],[account_length]] &lt;=100, "51-100", IF(tbl_Customers[[#This Row],[account_length]] &lt;= 150, "101-150", "151+")))</f>
        <v>51-100</v>
      </c>
      <c r="Y2268" t="str">
        <f>IF(tbl_Customers[[#This Row],[total_intl_charge]] &lt;= 3, "Low Charges", "High Charges")</f>
        <v>Low Charges</v>
      </c>
      <c r="Z2268" t="str">
        <f>IF(tbl_Customers[[#This Row],[total_eve_calls]]&lt;=80,"Low Calls",
IF(tbl_Customers[[#This Row],[total_eve_calls]]&lt;=120,"Medium Calls","High Calls"))</f>
        <v>Medium Calls</v>
      </c>
      <c r="AA2268" t="str">
        <f>IF(tbl_Customers[[#This Row],[total_eve_charge]]&lt;=15,"Low Charges",
IF(tbl_Customers[[#This Row],[total_eve_charge]]&lt;=20,"Medium Charges","High Charges"))</f>
        <v>Low Charges</v>
      </c>
      <c r="AB22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8" t="str">
        <f>IF(tbl_Customers[[#This Row],[number_vmail_messages]] = 0, "No Usage", IF(tbl_Customers[[#This Row],[number_vmail_messages]] &lt;= 20, "Low Usage", IF(tbl_Customers[[#This Row],[number_vmail_messages]] &lt;= 40, "Medium Usgae", "High Usage")))</f>
        <v>No Usage</v>
      </c>
      <c r="AD2268" t="str">
        <f>IF(tbl_Customers[[#This Row],[total_day_minutes]]&lt;=150,"Low Usage", IF(tbl_Customers[[#This Row],[total_day_minutes]]&lt;=200,"Medium Usage", IF(tbl_Customers[[#This Row],[total_day_minutes]]&lt;=250,"High Usage","Very High Usage")))</f>
        <v>Very High Usage</v>
      </c>
      <c r="AE2268" t="str">
        <f>IF(tbl_Customers[[#This Row],[total_intl_calls]]&lt;=5,"Low Calls", IF(tbl_Customers[[#This Row],[total_intl_calls]]&lt;=10, "Medium Calls", "High Calls"))</f>
        <v>Medium Calls</v>
      </c>
      <c r="AF22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68" s="36" t="str">
        <f>IF(tbl_Customers[[#This Row],[Churn_Risk_Score]]&gt;=10,"High Risk", IF(tbl_Customers[[#This Row],[Churn_Risk_Score]]&gt;=5,"Medium Risk","Low Risk"))</f>
        <v>Medium Risk</v>
      </c>
    </row>
    <row r="2269" spans="1:33" x14ac:dyDescent="0.35">
      <c r="A2269">
        <v>2268</v>
      </c>
      <c r="B2269" t="s">
        <v>72</v>
      </c>
      <c r="C2269">
        <v>67</v>
      </c>
      <c r="D2269" t="s">
        <v>21</v>
      </c>
      <c r="E2269" t="s">
        <v>22</v>
      </c>
      <c r="F2269" t="s">
        <v>22</v>
      </c>
      <c r="G2269">
        <v>0</v>
      </c>
      <c r="H2269">
        <v>109.1</v>
      </c>
      <c r="I2269">
        <v>117</v>
      </c>
      <c r="J2269">
        <v>18.55</v>
      </c>
      <c r="K2269">
        <v>217.4</v>
      </c>
      <c r="L2269">
        <v>124</v>
      </c>
      <c r="M2269">
        <v>18.48</v>
      </c>
      <c r="N2269">
        <v>188.4</v>
      </c>
      <c r="O2269">
        <v>141</v>
      </c>
      <c r="P2269">
        <v>8.48</v>
      </c>
      <c r="Q2269">
        <v>12.8</v>
      </c>
      <c r="R2269">
        <v>6</v>
      </c>
      <c r="S2269">
        <v>3.46</v>
      </c>
      <c r="T2269">
        <v>0</v>
      </c>
      <c r="U2269" t="s">
        <v>22</v>
      </c>
      <c r="V2269">
        <f>IF(tbl_Customers[[#This Row],[churn]] = "yes", 1, 0)</f>
        <v>0</v>
      </c>
      <c r="W2269" t="str">
        <f>IF(tbl_Customers[[#This Row],[number_customer_service_calls]] &lt;= 1, "0-1 Calls", IF(tbl_Customers[[#This Row],[number_customer_service_calls]] &lt;= 3, "2-3 Calls", IF(tbl_Customers[[#This Row],[number_customer_service_calls]] &lt;=5, "4-5 Calls", "6+ Calls")))</f>
        <v>0-1 Calls</v>
      </c>
      <c r="X2269" t="str">
        <f>IF(tbl_Customers[[#This Row],[account_length]] &lt;= 50, "0-50", IF(tbl_Customers[[#This Row],[account_length]] &lt;=100, "51-100", IF(tbl_Customers[[#This Row],[account_length]] &lt;= 150, "101-150", "151+")))</f>
        <v>51-100</v>
      </c>
      <c r="Y2269" t="str">
        <f>IF(tbl_Customers[[#This Row],[total_intl_charge]] &lt;= 3, "Low Charges", "High Charges")</f>
        <v>High Charges</v>
      </c>
      <c r="Z2269" t="str">
        <f>IF(tbl_Customers[[#This Row],[total_eve_calls]]&lt;=80,"Low Calls",
IF(tbl_Customers[[#This Row],[total_eve_calls]]&lt;=120,"Medium Calls","High Calls"))</f>
        <v>High Calls</v>
      </c>
      <c r="AA2269" t="str">
        <f>IF(tbl_Customers[[#This Row],[total_eve_charge]]&lt;=15,"Low Charges",
IF(tbl_Customers[[#This Row],[total_eve_charge]]&lt;=20,"Medium Charges","High Charges"))</f>
        <v>Medium Charges</v>
      </c>
      <c r="AB22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9" t="str">
        <f>IF(tbl_Customers[[#This Row],[number_vmail_messages]] = 0, "No Usage", IF(tbl_Customers[[#This Row],[number_vmail_messages]] &lt;= 20, "Low Usage", IF(tbl_Customers[[#This Row],[number_vmail_messages]] &lt;= 40, "Medium Usgae", "High Usage")))</f>
        <v>No Usage</v>
      </c>
      <c r="AD2269" t="str">
        <f>IF(tbl_Customers[[#This Row],[total_day_minutes]]&lt;=150,"Low Usage", IF(tbl_Customers[[#This Row],[total_day_minutes]]&lt;=200,"Medium Usage", IF(tbl_Customers[[#This Row],[total_day_minutes]]&lt;=250,"High Usage","Very High Usage")))</f>
        <v>Low Usage</v>
      </c>
      <c r="AE2269" t="str">
        <f>IF(tbl_Customers[[#This Row],[total_intl_calls]]&lt;=5,"Low Calls", IF(tbl_Customers[[#This Row],[total_intl_calls]]&lt;=10, "Medium Calls", "High Calls"))</f>
        <v>Medium Calls</v>
      </c>
      <c r="AF22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69" s="36" t="str">
        <f>IF(tbl_Customers[[#This Row],[Churn_Risk_Score]]&gt;=10,"High Risk", IF(tbl_Customers[[#This Row],[Churn_Risk_Score]]&gt;=5,"Medium Risk","Low Risk"))</f>
        <v>Low Risk</v>
      </c>
    </row>
    <row r="2270" spans="1:33" x14ac:dyDescent="0.35">
      <c r="A2270">
        <v>2269</v>
      </c>
      <c r="B2270" t="s">
        <v>52</v>
      </c>
      <c r="C2270">
        <v>60</v>
      </c>
      <c r="D2270" t="s">
        <v>21</v>
      </c>
      <c r="E2270" t="s">
        <v>22</v>
      </c>
      <c r="F2270" t="s">
        <v>22</v>
      </c>
      <c r="G2270">
        <v>0</v>
      </c>
      <c r="H2270">
        <v>207.8</v>
      </c>
      <c r="I2270">
        <v>109</v>
      </c>
      <c r="J2270">
        <v>35.33</v>
      </c>
      <c r="K2270">
        <v>123.5</v>
      </c>
      <c r="L2270">
        <v>112</v>
      </c>
      <c r="M2270">
        <v>10.5</v>
      </c>
      <c r="N2270">
        <v>291.60000000000002</v>
      </c>
      <c r="O2270">
        <v>115</v>
      </c>
      <c r="P2270">
        <v>13.12</v>
      </c>
      <c r="Q2270">
        <v>5.7</v>
      </c>
      <c r="R2270">
        <v>9</v>
      </c>
      <c r="S2270">
        <v>1.54</v>
      </c>
      <c r="T2270">
        <v>0</v>
      </c>
      <c r="U2270" t="s">
        <v>22</v>
      </c>
      <c r="V2270">
        <f>IF(tbl_Customers[[#This Row],[churn]] = "yes", 1, 0)</f>
        <v>0</v>
      </c>
      <c r="W2270" t="str">
        <f>IF(tbl_Customers[[#This Row],[number_customer_service_calls]] &lt;= 1, "0-1 Calls", IF(tbl_Customers[[#This Row],[number_customer_service_calls]] &lt;= 3, "2-3 Calls", IF(tbl_Customers[[#This Row],[number_customer_service_calls]] &lt;=5, "4-5 Calls", "6+ Calls")))</f>
        <v>0-1 Calls</v>
      </c>
      <c r="X2270" t="str">
        <f>IF(tbl_Customers[[#This Row],[account_length]] &lt;= 50, "0-50", IF(tbl_Customers[[#This Row],[account_length]] &lt;=100, "51-100", IF(tbl_Customers[[#This Row],[account_length]] &lt;= 150, "101-150", "151+")))</f>
        <v>51-100</v>
      </c>
      <c r="Y2270" t="str">
        <f>IF(tbl_Customers[[#This Row],[total_intl_charge]] &lt;= 3, "Low Charges", "High Charges")</f>
        <v>Low Charges</v>
      </c>
      <c r="Z2270" t="str">
        <f>IF(tbl_Customers[[#This Row],[total_eve_calls]]&lt;=80,"Low Calls",
IF(tbl_Customers[[#This Row],[total_eve_calls]]&lt;=120,"Medium Calls","High Calls"))</f>
        <v>Medium Calls</v>
      </c>
      <c r="AA2270" t="str">
        <f>IF(tbl_Customers[[#This Row],[total_eve_charge]]&lt;=15,"Low Charges",
IF(tbl_Customers[[#This Row],[total_eve_charge]]&lt;=20,"Medium Charges","High Charges"))</f>
        <v>Low Charges</v>
      </c>
      <c r="AB22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0" t="str">
        <f>IF(tbl_Customers[[#This Row],[number_vmail_messages]] = 0, "No Usage", IF(tbl_Customers[[#This Row],[number_vmail_messages]] &lt;= 20, "Low Usage", IF(tbl_Customers[[#This Row],[number_vmail_messages]] &lt;= 40, "Medium Usgae", "High Usage")))</f>
        <v>No Usage</v>
      </c>
      <c r="AD2270" t="str">
        <f>IF(tbl_Customers[[#This Row],[total_day_minutes]]&lt;=150,"Low Usage", IF(tbl_Customers[[#This Row],[total_day_minutes]]&lt;=200,"Medium Usage", IF(tbl_Customers[[#This Row],[total_day_minutes]]&lt;=250,"High Usage","Very High Usage")))</f>
        <v>High Usage</v>
      </c>
      <c r="AE2270" t="str">
        <f>IF(tbl_Customers[[#This Row],[total_intl_calls]]&lt;=5,"Low Calls", IF(tbl_Customers[[#This Row],[total_intl_calls]]&lt;=10, "Medium Calls", "High Calls"))</f>
        <v>Medium Calls</v>
      </c>
      <c r="AF22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70" s="36" t="str">
        <f>IF(tbl_Customers[[#This Row],[Churn_Risk_Score]]&gt;=10,"High Risk", IF(tbl_Customers[[#This Row],[Churn_Risk_Score]]&gt;=5,"Medium Risk","Low Risk"))</f>
        <v>Low Risk</v>
      </c>
    </row>
    <row r="2271" spans="1:33" x14ac:dyDescent="0.35">
      <c r="A2271">
        <v>2270</v>
      </c>
      <c r="B2271" t="s">
        <v>55</v>
      </c>
      <c r="C2271">
        <v>138</v>
      </c>
      <c r="D2271" t="s">
        <v>28</v>
      </c>
      <c r="E2271" t="s">
        <v>22</v>
      </c>
      <c r="F2271" t="s">
        <v>22</v>
      </c>
      <c r="G2271">
        <v>0</v>
      </c>
      <c r="H2271">
        <v>205.9</v>
      </c>
      <c r="I2271">
        <v>96</v>
      </c>
      <c r="J2271">
        <v>35</v>
      </c>
      <c r="K2271">
        <v>257.10000000000002</v>
      </c>
      <c r="L2271">
        <v>94</v>
      </c>
      <c r="M2271">
        <v>21.85</v>
      </c>
      <c r="N2271">
        <v>209</v>
      </c>
      <c r="O2271">
        <v>63</v>
      </c>
      <c r="P2271">
        <v>9.4</v>
      </c>
      <c r="Q2271">
        <v>12.1</v>
      </c>
      <c r="R2271">
        <v>8</v>
      </c>
      <c r="S2271">
        <v>3.27</v>
      </c>
      <c r="T2271">
        <v>0</v>
      </c>
      <c r="U2271" t="s">
        <v>22</v>
      </c>
      <c r="V2271">
        <f>IF(tbl_Customers[[#This Row],[churn]] = "yes", 1, 0)</f>
        <v>0</v>
      </c>
      <c r="W2271" t="str">
        <f>IF(tbl_Customers[[#This Row],[number_customer_service_calls]] &lt;= 1, "0-1 Calls", IF(tbl_Customers[[#This Row],[number_customer_service_calls]] &lt;= 3, "2-3 Calls", IF(tbl_Customers[[#This Row],[number_customer_service_calls]] &lt;=5, "4-5 Calls", "6+ Calls")))</f>
        <v>0-1 Calls</v>
      </c>
      <c r="X2271" t="str">
        <f>IF(tbl_Customers[[#This Row],[account_length]] &lt;= 50, "0-50", IF(tbl_Customers[[#This Row],[account_length]] &lt;=100, "51-100", IF(tbl_Customers[[#This Row],[account_length]] &lt;= 150, "101-150", "151+")))</f>
        <v>101-150</v>
      </c>
      <c r="Y2271" t="str">
        <f>IF(tbl_Customers[[#This Row],[total_intl_charge]] &lt;= 3, "Low Charges", "High Charges")</f>
        <v>High Charges</v>
      </c>
      <c r="Z2271" t="str">
        <f>IF(tbl_Customers[[#This Row],[total_eve_calls]]&lt;=80,"Low Calls",
IF(tbl_Customers[[#This Row],[total_eve_calls]]&lt;=120,"Medium Calls","High Calls"))</f>
        <v>Medium Calls</v>
      </c>
      <c r="AA2271" t="str">
        <f>IF(tbl_Customers[[#This Row],[total_eve_charge]]&lt;=15,"Low Charges",
IF(tbl_Customers[[#This Row],[total_eve_charge]]&lt;=20,"Medium Charges","High Charges"))</f>
        <v>High Charges</v>
      </c>
      <c r="AB22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1" t="str">
        <f>IF(tbl_Customers[[#This Row],[number_vmail_messages]] = 0, "No Usage", IF(tbl_Customers[[#This Row],[number_vmail_messages]] &lt;= 20, "Low Usage", IF(tbl_Customers[[#This Row],[number_vmail_messages]] &lt;= 40, "Medium Usgae", "High Usage")))</f>
        <v>No Usage</v>
      </c>
      <c r="AD2271" t="str">
        <f>IF(tbl_Customers[[#This Row],[total_day_minutes]]&lt;=150,"Low Usage", IF(tbl_Customers[[#This Row],[total_day_minutes]]&lt;=200,"Medium Usage", IF(tbl_Customers[[#This Row],[total_day_minutes]]&lt;=250,"High Usage","Very High Usage")))</f>
        <v>High Usage</v>
      </c>
      <c r="AE2271" t="str">
        <f>IF(tbl_Customers[[#This Row],[total_intl_calls]]&lt;=5,"Low Calls", IF(tbl_Customers[[#This Row],[total_intl_calls]]&lt;=10, "Medium Calls", "High Calls"))</f>
        <v>Medium Calls</v>
      </c>
      <c r="AF22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71" s="36" t="str">
        <f>IF(tbl_Customers[[#This Row],[Churn_Risk_Score]]&gt;=10,"High Risk", IF(tbl_Customers[[#This Row],[Churn_Risk_Score]]&gt;=5,"Medium Risk","Low Risk"))</f>
        <v>Low Risk</v>
      </c>
    </row>
    <row r="2272" spans="1:33" x14ac:dyDescent="0.35">
      <c r="A2272">
        <v>2271</v>
      </c>
      <c r="B2272" t="s">
        <v>34</v>
      </c>
      <c r="C2272">
        <v>44</v>
      </c>
      <c r="D2272" t="s">
        <v>21</v>
      </c>
      <c r="E2272" t="s">
        <v>22</v>
      </c>
      <c r="F2272" t="s">
        <v>22</v>
      </c>
      <c r="G2272">
        <v>0</v>
      </c>
      <c r="H2272">
        <v>308.60000000000002</v>
      </c>
      <c r="I2272">
        <v>139</v>
      </c>
      <c r="J2272">
        <v>52.46</v>
      </c>
      <c r="K2272">
        <v>150.80000000000001</v>
      </c>
      <c r="L2272">
        <v>94</v>
      </c>
      <c r="M2272">
        <v>12.82</v>
      </c>
      <c r="N2272">
        <v>198.7</v>
      </c>
      <c r="O2272">
        <v>66</v>
      </c>
      <c r="P2272">
        <v>8.94</v>
      </c>
      <c r="Q2272">
        <v>7.3</v>
      </c>
      <c r="R2272">
        <v>3</v>
      </c>
      <c r="S2272">
        <v>1.97</v>
      </c>
      <c r="T2272">
        <v>4</v>
      </c>
      <c r="U2272" t="s">
        <v>23</v>
      </c>
      <c r="V2272">
        <f>IF(tbl_Customers[[#This Row],[churn]] = "yes", 1, 0)</f>
        <v>1</v>
      </c>
      <c r="W2272" t="str">
        <f>IF(tbl_Customers[[#This Row],[number_customer_service_calls]] &lt;= 1, "0-1 Calls", IF(tbl_Customers[[#This Row],[number_customer_service_calls]] &lt;= 3, "2-3 Calls", IF(tbl_Customers[[#This Row],[number_customer_service_calls]] &lt;=5, "4-5 Calls", "6+ Calls")))</f>
        <v>4-5 Calls</v>
      </c>
      <c r="X2272" t="str">
        <f>IF(tbl_Customers[[#This Row],[account_length]] &lt;= 50, "0-50", IF(tbl_Customers[[#This Row],[account_length]] &lt;=100, "51-100", IF(tbl_Customers[[#This Row],[account_length]] &lt;= 150, "101-150", "151+")))</f>
        <v>0-50</v>
      </c>
      <c r="Y2272" t="str">
        <f>IF(tbl_Customers[[#This Row],[total_intl_charge]] &lt;= 3, "Low Charges", "High Charges")</f>
        <v>Low Charges</v>
      </c>
      <c r="Z2272" t="str">
        <f>IF(tbl_Customers[[#This Row],[total_eve_calls]]&lt;=80,"Low Calls",
IF(tbl_Customers[[#This Row],[total_eve_calls]]&lt;=120,"Medium Calls","High Calls"))</f>
        <v>Medium Calls</v>
      </c>
      <c r="AA2272" t="str">
        <f>IF(tbl_Customers[[#This Row],[total_eve_charge]]&lt;=15,"Low Charges",
IF(tbl_Customers[[#This Row],[total_eve_charge]]&lt;=20,"Medium Charges","High Charges"))</f>
        <v>Low Charges</v>
      </c>
      <c r="AB22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2" t="str">
        <f>IF(tbl_Customers[[#This Row],[number_vmail_messages]] = 0, "No Usage", IF(tbl_Customers[[#This Row],[number_vmail_messages]] &lt;= 20, "Low Usage", IF(tbl_Customers[[#This Row],[number_vmail_messages]] &lt;= 40, "Medium Usgae", "High Usage")))</f>
        <v>No Usage</v>
      </c>
      <c r="AD2272" t="str">
        <f>IF(tbl_Customers[[#This Row],[total_day_minutes]]&lt;=150,"Low Usage", IF(tbl_Customers[[#This Row],[total_day_minutes]]&lt;=200,"Medium Usage", IF(tbl_Customers[[#This Row],[total_day_minutes]]&lt;=250,"High Usage","Very High Usage")))</f>
        <v>Very High Usage</v>
      </c>
      <c r="AE2272" t="str">
        <f>IF(tbl_Customers[[#This Row],[total_intl_calls]]&lt;=5,"Low Calls", IF(tbl_Customers[[#This Row],[total_intl_calls]]&lt;=10, "Medium Calls", "High Calls"))</f>
        <v>Low Calls</v>
      </c>
      <c r="AF22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272" s="36" t="str">
        <f>IF(tbl_Customers[[#This Row],[Churn_Risk_Score]]&gt;=10,"High Risk", IF(tbl_Customers[[#This Row],[Churn_Risk_Score]]&gt;=5,"Medium Risk","Low Risk"))</f>
        <v>Medium Risk</v>
      </c>
    </row>
    <row r="2273" spans="1:33" x14ac:dyDescent="0.35">
      <c r="A2273">
        <v>2272</v>
      </c>
      <c r="B2273" t="s">
        <v>66</v>
      </c>
      <c r="C2273">
        <v>25</v>
      </c>
      <c r="D2273" t="s">
        <v>28</v>
      </c>
      <c r="E2273" t="s">
        <v>22</v>
      </c>
      <c r="F2273" t="s">
        <v>22</v>
      </c>
      <c r="G2273">
        <v>0</v>
      </c>
      <c r="H2273">
        <v>242.6</v>
      </c>
      <c r="I2273">
        <v>69</v>
      </c>
      <c r="J2273">
        <v>41.24</v>
      </c>
      <c r="K2273">
        <v>209</v>
      </c>
      <c r="L2273">
        <v>117</v>
      </c>
      <c r="M2273">
        <v>17.77</v>
      </c>
      <c r="N2273">
        <v>219.7</v>
      </c>
      <c r="O2273">
        <v>82</v>
      </c>
      <c r="P2273">
        <v>9.89</v>
      </c>
      <c r="Q2273">
        <v>14.4</v>
      </c>
      <c r="R2273">
        <v>6</v>
      </c>
      <c r="S2273">
        <v>3.89</v>
      </c>
      <c r="T2273">
        <v>2</v>
      </c>
      <c r="U2273" t="s">
        <v>22</v>
      </c>
      <c r="V2273">
        <f>IF(tbl_Customers[[#This Row],[churn]] = "yes", 1, 0)</f>
        <v>0</v>
      </c>
      <c r="W2273" t="str">
        <f>IF(tbl_Customers[[#This Row],[number_customer_service_calls]] &lt;= 1, "0-1 Calls", IF(tbl_Customers[[#This Row],[number_customer_service_calls]] &lt;= 3, "2-3 Calls", IF(tbl_Customers[[#This Row],[number_customer_service_calls]] &lt;=5, "4-5 Calls", "6+ Calls")))</f>
        <v>2-3 Calls</v>
      </c>
      <c r="X2273" t="str">
        <f>IF(tbl_Customers[[#This Row],[account_length]] &lt;= 50, "0-50", IF(tbl_Customers[[#This Row],[account_length]] &lt;=100, "51-100", IF(tbl_Customers[[#This Row],[account_length]] &lt;= 150, "101-150", "151+")))</f>
        <v>0-50</v>
      </c>
      <c r="Y2273" t="str">
        <f>IF(tbl_Customers[[#This Row],[total_intl_charge]] &lt;= 3, "Low Charges", "High Charges")</f>
        <v>High Charges</v>
      </c>
      <c r="Z2273" t="str">
        <f>IF(tbl_Customers[[#This Row],[total_eve_calls]]&lt;=80,"Low Calls",
IF(tbl_Customers[[#This Row],[total_eve_calls]]&lt;=120,"Medium Calls","High Calls"))</f>
        <v>Medium Calls</v>
      </c>
      <c r="AA2273" t="str">
        <f>IF(tbl_Customers[[#This Row],[total_eve_charge]]&lt;=15,"Low Charges",
IF(tbl_Customers[[#This Row],[total_eve_charge]]&lt;=20,"Medium Charges","High Charges"))</f>
        <v>Medium Charges</v>
      </c>
      <c r="AB22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3" t="str">
        <f>IF(tbl_Customers[[#This Row],[number_vmail_messages]] = 0, "No Usage", IF(tbl_Customers[[#This Row],[number_vmail_messages]] &lt;= 20, "Low Usage", IF(tbl_Customers[[#This Row],[number_vmail_messages]] &lt;= 40, "Medium Usgae", "High Usage")))</f>
        <v>No Usage</v>
      </c>
      <c r="AD2273" t="str">
        <f>IF(tbl_Customers[[#This Row],[total_day_minutes]]&lt;=150,"Low Usage", IF(tbl_Customers[[#This Row],[total_day_minutes]]&lt;=200,"Medium Usage", IF(tbl_Customers[[#This Row],[total_day_minutes]]&lt;=250,"High Usage","Very High Usage")))</f>
        <v>High Usage</v>
      </c>
      <c r="AE2273" t="str">
        <f>IF(tbl_Customers[[#This Row],[total_intl_calls]]&lt;=5,"Low Calls", IF(tbl_Customers[[#This Row],[total_intl_calls]]&lt;=10, "Medium Calls", "High Calls"))</f>
        <v>Medium Calls</v>
      </c>
      <c r="AF22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73" s="36" t="str">
        <f>IF(tbl_Customers[[#This Row],[Churn_Risk_Score]]&gt;=10,"High Risk", IF(tbl_Customers[[#This Row],[Churn_Risk_Score]]&gt;=5,"Medium Risk","Low Risk"))</f>
        <v>Low Risk</v>
      </c>
    </row>
    <row r="2274" spans="1:33" x14ac:dyDescent="0.35">
      <c r="A2274">
        <v>2273</v>
      </c>
      <c r="B2274" t="s">
        <v>44</v>
      </c>
      <c r="C2274">
        <v>145</v>
      </c>
      <c r="D2274" t="s">
        <v>25</v>
      </c>
      <c r="E2274" t="s">
        <v>22</v>
      </c>
      <c r="F2274" t="s">
        <v>22</v>
      </c>
      <c r="G2274">
        <v>0</v>
      </c>
      <c r="H2274">
        <v>229.6</v>
      </c>
      <c r="I2274">
        <v>82</v>
      </c>
      <c r="J2274">
        <v>39.03</v>
      </c>
      <c r="K2274">
        <v>138.1</v>
      </c>
      <c r="L2274">
        <v>103</v>
      </c>
      <c r="M2274">
        <v>11.74</v>
      </c>
      <c r="N2274">
        <v>250.8</v>
      </c>
      <c r="O2274">
        <v>109</v>
      </c>
      <c r="P2274">
        <v>11.29</v>
      </c>
      <c r="Q2274">
        <v>3.3</v>
      </c>
      <c r="R2274">
        <v>3</v>
      </c>
      <c r="S2274">
        <v>0.89</v>
      </c>
      <c r="T2274">
        <v>1</v>
      </c>
      <c r="U2274" t="s">
        <v>22</v>
      </c>
      <c r="V2274">
        <f>IF(tbl_Customers[[#This Row],[churn]] = "yes", 1, 0)</f>
        <v>0</v>
      </c>
      <c r="W2274" t="str">
        <f>IF(tbl_Customers[[#This Row],[number_customer_service_calls]] &lt;= 1, "0-1 Calls", IF(tbl_Customers[[#This Row],[number_customer_service_calls]] &lt;= 3, "2-3 Calls", IF(tbl_Customers[[#This Row],[number_customer_service_calls]] &lt;=5, "4-5 Calls", "6+ Calls")))</f>
        <v>0-1 Calls</v>
      </c>
      <c r="X2274" t="str">
        <f>IF(tbl_Customers[[#This Row],[account_length]] &lt;= 50, "0-50", IF(tbl_Customers[[#This Row],[account_length]] &lt;=100, "51-100", IF(tbl_Customers[[#This Row],[account_length]] &lt;= 150, "101-150", "151+")))</f>
        <v>101-150</v>
      </c>
      <c r="Y2274" t="str">
        <f>IF(tbl_Customers[[#This Row],[total_intl_charge]] &lt;= 3, "Low Charges", "High Charges")</f>
        <v>Low Charges</v>
      </c>
      <c r="Z2274" t="str">
        <f>IF(tbl_Customers[[#This Row],[total_eve_calls]]&lt;=80,"Low Calls",
IF(tbl_Customers[[#This Row],[total_eve_calls]]&lt;=120,"Medium Calls","High Calls"))</f>
        <v>Medium Calls</v>
      </c>
      <c r="AA2274" t="str">
        <f>IF(tbl_Customers[[#This Row],[total_eve_charge]]&lt;=15,"Low Charges",
IF(tbl_Customers[[#This Row],[total_eve_charge]]&lt;=20,"Medium Charges","High Charges"))</f>
        <v>Low Charges</v>
      </c>
      <c r="AB22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4" t="str">
        <f>IF(tbl_Customers[[#This Row],[number_vmail_messages]] = 0, "No Usage", IF(tbl_Customers[[#This Row],[number_vmail_messages]] &lt;= 20, "Low Usage", IF(tbl_Customers[[#This Row],[number_vmail_messages]] &lt;= 40, "Medium Usgae", "High Usage")))</f>
        <v>No Usage</v>
      </c>
      <c r="AD2274" t="str">
        <f>IF(tbl_Customers[[#This Row],[total_day_minutes]]&lt;=150,"Low Usage", IF(tbl_Customers[[#This Row],[total_day_minutes]]&lt;=200,"Medium Usage", IF(tbl_Customers[[#This Row],[total_day_minutes]]&lt;=250,"High Usage","Very High Usage")))</f>
        <v>High Usage</v>
      </c>
      <c r="AE2274" t="str">
        <f>IF(tbl_Customers[[#This Row],[total_intl_calls]]&lt;=5,"Low Calls", IF(tbl_Customers[[#This Row],[total_intl_calls]]&lt;=10, "Medium Calls", "High Calls"))</f>
        <v>Low Calls</v>
      </c>
      <c r="AF22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74" s="36" t="str">
        <f>IF(tbl_Customers[[#This Row],[Churn_Risk_Score]]&gt;=10,"High Risk", IF(tbl_Customers[[#This Row],[Churn_Risk_Score]]&gt;=5,"Medium Risk","Low Risk"))</f>
        <v>Low Risk</v>
      </c>
    </row>
    <row r="2275" spans="1:33" x14ac:dyDescent="0.35">
      <c r="A2275">
        <v>2274</v>
      </c>
      <c r="B2275" t="s">
        <v>51</v>
      </c>
      <c r="C2275">
        <v>122</v>
      </c>
      <c r="D2275" t="s">
        <v>28</v>
      </c>
      <c r="E2275" t="s">
        <v>22</v>
      </c>
      <c r="F2275" t="s">
        <v>23</v>
      </c>
      <c r="G2275">
        <v>28</v>
      </c>
      <c r="H2275">
        <v>166</v>
      </c>
      <c r="I2275">
        <v>62</v>
      </c>
      <c r="J2275">
        <v>28.22</v>
      </c>
      <c r="K2275">
        <v>233.9</v>
      </c>
      <c r="L2275">
        <v>88</v>
      </c>
      <c r="M2275">
        <v>19.88</v>
      </c>
      <c r="N2275">
        <v>170.1</v>
      </c>
      <c r="O2275">
        <v>84</v>
      </c>
      <c r="P2275">
        <v>7.65</v>
      </c>
      <c r="Q2275">
        <v>7.7</v>
      </c>
      <c r="R2275">
        <v>3</v>
      </c>
      <c r="S2275">
        <v>2.08</v>
      </c>
      <c r="T2275">
        <v>2</v>
      </c>
      <c r="U2275" t="s">
        <v>22</v>
      </c>
      <c r="V2275">
        <f>IF(tbl_Customers[[#This Row],[churn]] = "yes", 1, 0)</f>
        <v>0</v>
      </c>
      <c r="W2275" t="str">
        <f>IF(tbl_Customers[[#This Row],[number_customer_service_calls]] &lt;= 1, "0-1 Calls", IF(tbl_Customers[[#This Row],[number_customer_service_calls]] &lt;= 3, "2-3 Calls", IF(tbl_Customers[[#This Row],[number_customer_service_calls]] &lt;=5, "4-5 Calls", "6+ Calls")))</f>
        <v>2-3 Calls</v>
      </c>
      <c r="X2275" t="str">
        <f>IF(tbl_Customers[[#This Row],[account_length]] &lt;= 50, "0-50", IF(tbl_Customers[[#This Row],[account_length]] &lt;=100, "51-100", IF(tbl_Customers[[#This Row],[account_length]] &lt;= 150, "101-150", "151+")))</f>
        <v>101-150</v>
      </c>
      <c r="Y2275" t="str">
        <f>IF(tbl_Customers[[#This Row],[total_intl_charge]] &lt;= 3, "Low Charges", "High Charges")</f>
        <v>Low Charges</v>
      </c>
      <c r="Z2275" t="str">
        <f>IF(tbl_Customers[[#This Row],[total_eve_calls]]&lt;=80,"Low Calls",
IF(tbl_Customers[[#This Row],[total_eve_calls]]&lt;=120,"Medium Calls","High Calls"))</f>
        <v>Medium Calls</v>
      </c>
      <c r="AA2275" t="str">
        <f>IF(tbl_Customers[[#This Row],[total_eve_charge]]&lt;=15,"Low Charges",
IF(tbl_Customers[[#This Row],[total_eve_charge]]&lt;=20,"Medium Charges","High Charges"))</f>
        <v>Medium Charges</v>
      </c>
      <c r="AB22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5" t="str">
        <f>IF(tbl_Customers[[#This Row],[number_vmail_messages]] = 0, "No Usage", IF(tbl_Customers[[#This Row],[number_vmail_messages]] &lt;= 20, "Low Usage", IF(tbl_Customers[[#This Row],[number_vmail_messages]] &lt;= 40, "Medium Usgae", "High Usage")))</f>
        <v>Medium Usgae</v>
      </c>
      <c r="AD2275" t="str">
        <f>IF(tbl_Customers[[#This Row],[total_day_minutes]]&lt;=150,"Low Usage", IF(tbl_Customers[[#This Row],[total_day_minutes]]&lt;=200,"Medium Usage", IF(tbl_Customers[[#This Row],[total_day_minutes]]&lt;=250,"High Usage","Very High Usage")))</f>
        <v>Medium Usage</v>
      </c>
      <c r="AE2275" t="str">
        <f>IF(tbl_Customers[[#This Row],[total_intl_calls]]&lt;=5,"Low Calls", IF(tbl_Customers[[#This Row],[total_intl_calls]]&lt;=10, "Medium Calls", "High Calls"))</f>
        <v>Low Calls</v>
      </c>
      <c r="AF22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75" s="36" t="str">
        <f>IF(tbl_Customers[[#This Row],[Churn_Risk_Score]]&gt;=10,"High Risk", IF(tbl_Customers[[#This Row],[Churn_Risk_Score]]&gt;=5,"Medium Risk","Low Risk"))</f>
        <v>Low Risk</v>
      </c>
    </row>
    <row r="2276" spans="1:33" x14ac:dyDescent="0.35">
      <c r="A2276">
        <v>2275</v>
      </c>
      <c r="B2276" t="s">
        <v>43</v>
      </c>
      <c r="C2276">
        <v>121</v>
      </c>
      <c r="D2276" t="s">
        <v>21</v>
      </c>
      <c r="E2276" t="s">
        <v>22</v>
      </c>
      <c r="F2276" t="s">
        <v>22</v>
      </c>
      <c r="G2276">
        <v>0</v>
      </c>
      <c r="H2276">
        <v>144.80000000000001</v>
      </c>
      <c r="I2276">
        <v>126</v>
      </c>
      <c r="J2276">
        <v>24.62</v>
      </c>
      <c r="K2276">
        <v>200.6</v>
      </c>
      <c r="L2276">
        <v>82</v>
      </c>
      <c r="M2276">
        <v>17.05</v>
      </c>
      <c r="N2276">
        <v>208.8</v>
      </c>
      <c r="O2276">
        <v>81</v>
      </c>
      <c r="P2276">
        <v>9.4</v>
      </c>
      <c r="Q2276">
        <v>13.3</v>
      </c>
      <c r="R2276">
        <v>9</v>
      </c>
      <c r="S2276">
        <v>3.59</v>
      </c>
      <c r="T2276">
        <v>0</v>
      </c>
      <c r="U2276" t="s">
        <v>23</v>
      </c>
      <c r="V2276">
        <f>IF(tbl_Customers[[#This Row],[churn]] = "yes", 1, 0)</f>
        <v>1</v>
      </c>
      <c r="W2276" t="str">
        <f>IF(tbl_Customers[[#This Row],[number_customer_service_calls]] &lt;= 1, "0-1 Calls", IF(tbl_Customers[[#This Row],[number_customer_service_calls]] &lt;= 3, "2-3 Calls", IF(tbl_Customers[[#This Row],[number_customer_service_calls]] &lt;=5, "4-5 Calls", "6+ Calls")))</f>
        <v>0-1 Calls</v>
      </c>
      <c r="X2276" t="str">
        <f>IF(tbl_Customers[[#This Row],[account_length]] &lt;= 50, "0-50", IF(tbl_Customers[[#This Row],[account_length]] &lt;=100, "51-100", IF(tbl_Customers[[#This Row],[account_length]] &lt;= 150, "101-150", "151+")))</f>
        <v>101-150</v>
      </c>
      <c r="Y2276" t="str">
        <f>IF(tbl_Customers[[#This Row],[total_intl_charge]] &lt;= 3, "Low Charges", "High Charges")</f>
        <v>High Charges</v>
      </c>
      <c r="Z2276" t="str">
        <f>IF(tbl_Customers[[#This Row],[total_eve_calls]]&lt;=80,"Low Calls",
IF(tbl_Customers[[#This Row],[total_eve_calls]]&lt;=120,"Medium Calls","High Calls"))</f>
        <v>Medium Calls</v>
      </c>
      <c r="AA2276" t="str">
        <f>IF(tbl_Customers[[#This Row],[total_eve_charge]]&lt;=15,"Low Charges",
IF(tbl_Customers[[#This Row],[total_eve_charge]]&lt;=20,"Medium Charges","High Charges"))</f>
        <v>Medium Charges</v>
      </c>
      <c r="AB22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6" t="str">
        <f>IF(tbl_Customers[[#This Row],[number_vmail_messages]] = 0, "No Usage", IF(tbl_Customers[[#This Row],[number_vmail_messages]] &lt;= 20, "Low Usage", IF(tbl_Customers[[#This Row],[number_vmail_messages]] &lt;= 40, "Medium Usgae", "High Usage")))</f>
        <v>No Usage</v>
      </c>
      <c r="AD2276" t="str">
        <f>IF(tbl_Customers[[#This Row],[total_day_minutes]]&lt;=150,"Low Usage", IF(tbl_Customers[[#This Row],[total_day_minutes]]&lt;=200,"Medium Usage", IF(tbl_Customers[[#This Row],[total_day_minutes]]&lt;=250,"High Usage","Very High Usage")))</f>
        <v>Low Usage</v>
      </c>
      <c r="AE2276" t="str">
        <f>IF(tbl_Customers[[#This Row],[total_intl_calls]]&lt;=5,"Low Calls", IF(tbl_Customers[[#This Row],[total_intl_calls]]&lt;=10, "Medium Calls", "High Calls"))</f>
        <v>Medium Calls</v>
      </c>
      <c r="AF22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76" s="36" t="str">
        <f>IF(tbl_Customers[[#This Row],[Churn_Risk_Score]]&gt;=10,"High Risk", IF(tbl_Customers[[#This Row],[Churn_Risk_Score]]&gt;=5,"Medium Risk","Low Risk"))</f>
        <v>Low Risk</v>
      </c>
    </row>
    <row r="2277" spans="1:33" x14ac:dyDescent="0.35">
      <c r="A2277">
        <v>2276</v>
      </c>
      <c r="B2277" t="s">
        <v>63</v>
      </c>
      <c r="C2277">
        <v>55</v>
      </c>
      <c r="D2277" t="s">
        <v>28</v>
      </c>
      <c r="E2277" t="s">
        <v>23</v>
      </c>
      <c r="F2277" t="s">
        <v>22</v>
      </c>
      <c r="G2277">
        <v>0</v>
      </c>
      <c r="H2277">
        <v>106.1</v>
      </c>
      <c r="I2277">
        <v>77</v>
      </c>
      <c r="J2277">
        <v>18.04</v>
      </c>
      <c r="K2277">
        <v>123.5</v>
      </c>
      <c r="L2277">
        <v>100</v>
      </c>
      <c r="M2277">
        <v>10.5</v>
      </c>
      <c r="N2277">
        <v>96.4</v>
      </c>
      <c r="O2277">
        <v>92</v>
      </c>
      <c r="P2277">
        <v>4.34</v>
      </c>
      <c r="Q2277">
        <v>12.9</v>
      </c>
      <c r="R2277">
        <v>3</v>
      </c>
      <c r="S2277">
        <v>3.48</v>
      </c>
      <c r="T2277">
        <v>0</v>
      </c>
      <c r="U2277" t="s">
        <v>22</v>
      </c>
      <c r="V2277">
        <f>IF(tbl_Customers[[#This Row],[churn]] = "yes", 1, 0)</f>
        <v>0</v>
      </c>
      <c r="W2277" t="str">
        <f>IF(tbl_Customers[[#This Row],[number_customer_service_calls]] &lt;= 1, "0-1 Calls", IF(tbl_Customers[[#This Row],[number_customer_service_calls]] &lt;= 3, "2-3 Calls", IF(tbl_Customers[[#This Row],[number_customer_service_calls]] &lt;=5, "4-5 Calls", "6+ Calls")))</f>
        <v>0-1 Calls</v>
      </c>
      <c r="X2277" t="str">
        <f>IF(tbl_Customers[[#This Row],[account_length]] &lt;= 50, "0-50", IF(tbl_Customers[[#This Row],[account_length]] &lt;=100, "51-100", IF(tbl_Customers[[#This Row],[account_length]] &lt;= 150, "101-150", "151+")))</f>
        <v>51-100</v>
      </c>
      <c r="Y2277" t="str">
        <f>IF(tbl_Customers[[#This Row],[total_intl_charge]] &lt;= 3, "Low Charges", "High Charges")</f>
        <v>High Charges</v>
      </c>
      <c r="Z2277" t="str">
        <f>IF(tbl_Customers[[#This Row],[total_eve_calls]]&lt;=80,"Low Calls",
IF(tbl_Customers[[#This Row],[total_eve_calls]]&lt;=120,"Medium Calls","High Calls"))</f>
        <v>Medium Calls</v>
      </c>
      <c r="AA2277" t="str">
        <f>IF(tbl_Customers[[#This Row],[total_eve_charge]]&lt;=15,"Low Charges",
IF(tbl_Customers[[#This Row],[total_eve_charge]]&lt;=20,"Medium Charges","High Charges"))</f>
        <v>Low Charges</v>
      </c>
      <c r="AB22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7" t="str">
        <f>IF(tbl_Customers[[#This Row],[number_vmail_messages]] = 0, "No Usage", IF(tbl_Customers[[#This Row],[number_vmail_messages]] &lt;= 20, "Low Usage", IF(tbl_Customers[[#This Row],[number_vmail_messages]] &lt;= 40, "Medium Usgae", "High Usage")))</f>
        <v>No Usage</v>
      </c>
      <c r="AD2277" t="str">
        <f>IF(tbl_Customers[[#This Row],[total_day_minutes]]&lt;=150,"Low Usage", IF(tbl_Customers[[#This Row],[total_day_minutes]]&lt;=200,"Medium Usage", IF(tbl_Customers[[#This Row],[total_day_minutes]]&lt;=250,"High Usage","Very High Usage")))</f>
        <v>Low Usage</v>
      </c>
      <c r="AE2277" t="str">
        <f>IF(tbl_Customers[[#This Row],[total_intl_calls]]&lt;=5,"Low Calls", IF(tbl_Customers[[#This Row],[total_intl_calls]]&lt;=10, "Medium Calls", "High Calls"))</f>
        <v>Low Calls</v>
      </c>
      <c r="AF22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277" s="36" t="str">
        <f>IF(tbl_Customers[[#This Row],[Churn_Risk_Score]]&gt;=10,"High Risk", IF(tbl_Customers[[#This Row],[Churn_Risk_Score]]&gt;=5,"Medium Risk","Low Risk"))</f>
        <v>Medium Risk</v>
      </c>
    </row>
    <row r="2278" spans="1:33" x14ac:dyDescent="0.35">
      <c r="A2278">
        <v>2277</v>
      </c>
      <c r="B2278" t="s">
        <v>74</v>
      </c>
      <c r="C2278">
        <v>77</v>
      </c>
      <c r="D2278" t="s">
        <v>21</v>
      </c>
      <c r="E2278" t="s">
        <v>22</v>
      </c>
      <c r="F2278" t="s">
        <v>22</v>
      </c>
      <c r="G2278">
        <v>0</v>
      </c>
      <c r="H2278">
        <v>221.8</v>
      </c>
      <c r="I2278">
        <v>84</v>
      </c>
      <c r="J2278">
        <v>37.71</v>
      </c>
      <c r="K2278">
        <v>166</v>
      </c>
      <c r="L2278">
        <v>125</v>
      </c>
      <c r="M2278">
        <v>14.11</v>
      </c>
      <c r="N2278">
        <v>210.2</v>
      </c>
      <c r="O2278">
        <v>72</v>
      </c>
      <c r="P2278">
        <v>9.4600000000000009</v>
      </c>
      <c r="Q2278">
        <v>13.2</v>
      </c>
      <c r="R2278">
        <v>4</v>
      </c>
      <c r="S2278">
        <v>3.56</v>
      </c>
      <c r="T2278">
        <v>1</v>
      </c>
      <c r="U2278" t="s">
        <v>22</v>
      </c>
      <c r="V2278">
        <f>IF(tbl_Customers[[#This Row],[churn]] = "yes", 1, 0)</f>
        <v>0</v>
      </c>
      <c r="W2278" t="str">
        <f>IF(tbl_Customers[[#This Row],[number_customer_service_calls]] &lt;= 1, "0-1 Calls", IF(tbl_Customers[[#This Row],[number_customer_service_calls]] &lt;= 3, "2-3 Calls", IF(tbl_Customers[[#This Row],[number_customer_service_calls]] &lt;=5, "4-5 Calls", "6+ Calls")))</f>
        <v>0-1 Calls</v>
      </c>
      <c r="X2278" t="str">
        <f>IF(tbl_Customers[[#This Row],[account_length]] &lt;= 50, "0-50", IF(tbl_Customers[[#This Row],[account_length]] &lt;=100, "51-100", IF(tbl_Customers[[#This Row],[account_length]] &lt;= 150, "101-150", "151+")))</f>
        <v>51-100</v>
      </c>
      <c r="Y2278" t="str">
        <f>IF(tbl_Customers[[#This Row],[total_intl_charge]] &lt;= 3, "Low Charges", "High Charges")</f>
        <v>High Charges</v>
      </c>
      <c r="Z2278" t="str">
        <f>IF(tbl_Customers[[#This Row],[total_eve_calls]]&lt;=80,"Low Calls",
IF(tbl_Customers[[#This Row],[total_eve_calls]]&lt;=120,"Medium Calls","High Calls"))</f>
        <v>High Calls</v>
      </c>
      <c r="AA2278" t="str">
        <f>IF(tbl_Customers[[#This Row],[total_eve_charge]]&lt;=15,"Low Charges",
IF(tbl_Customers[[#This Row],[total_eve_charge]]&lt;=20,"Medium Charges","High Charges"))</f>
        <v>Low Charges</v>
      </c>
      <c r="AB22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8" t="str">
        <f>IF(tbl_Customers[[#This Row],[number_vmail_messages]] = 0, "No Usage", IF(tbl_Customers[[#This Row],[number_vmail_messages]] &lt;= 20, "Low Usage", IF(tbl_Customers[[#This Row],[number_vmail_messages]] &lt;= 40, "Medium Usgae", "High Usage")))</f>
        <v>No Usage</v>
      </c>
      <c r="AD2278" t="str">
        <f>IF(tbl_Customers[[#This Row],[total_day_minutes]]&lt;=150,"Low Usage", IF(tbl_Customers[[#This Row],[total_day_minutes]]&lt;=200,"Medium Usage", IF(tbl_Customers[[#This Row],[total_day_minutes]]&lt;=250,"High Usage","Very High Usage")))</f>
        <v>High Usage</v>
      </c>
      <c r="AE2278" t="str">
        <f>IF(tbl_Customers[[#This Row],[total_intl_calls]]&lt;=5,"Low Calls", IF(tbl_Customers[[#This Row],[total_intl_calls]]&lt;=10, "Medium Calls", "High Calls"))</f>
        <v>Low Calls</v>
      </c>
      <c r="AF22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78" s="36" t="str">
        <f>IF(tbl_Customers[[#This Row],[Churn_Risk_Score]]&gt;=10,"High Risk", IF(tbl_Customers[[#This Row],[Churn_Risk_Score]]&gt;=5,"Medium Risk","Low Risk"))</f>
        <v>Low Risk</v>
      </c>
    </row>
    <row r="2279" spans="1:33" x14ac:dyDescent="0.35">
      <c r="A2279">
        <v>2278</v>
      </c>
      <c r="B2279" t="s">
        <v>52</v>
      </c>
      <c r="C2279">
        <v>12</v>
      </c>
      <c r="D2279" t="s">
        <v>21</v>
      </c>
      <c r="E2279" t="s">
        <v>22</v>
      </c>
      <c r="F2279" t="s">
        <v>22</v>
      </c>
      <c r="G2279">
        <v>0</v>
      </c>
      <c r="H2279">
        <v>204.6</v>
      </c>
      <c r="I2279">
        <v>98</v>
      </c>
      <c r="J2279">
        <v>34.78</v>
      </c>
      <c r="K2279">
        <v>212.5</v>
      </c>
      <c r="L2279">
        <v>90</v>
      </c>
      <c r="M2279">
        <v>18.059999999999999</v>
      </c>
      <c r="N2279">
        <v>182.1</v>
      </c>
      <c r="O2279">
        <v>95</v>
      </c>
      <c r="P2279">
        <v>8.19</v>
      </c>
      <c r="Q2279">
        <v>9.8000000000000007</v>
      </c>
      <c r="R2279">
        <v>7</v>
      </c>
      <c r="S2279">
        <v>2.65</v>
      </c>
      <c r="T2279">
        <v>2</v>
      </c>
      <c r="U2279" t="s">
        <v>22</v>
      </c>
      <c r="V2279">
        <f>IF(tbl_Customers[[#This Row],[churn]] = "yes", 1, 0)</f>
        <v>0</v>
      </c>
      <c r="W2279" t="str">
        <f>IF(tbl_Customers[[#This Row],[number_customer_service_calls]] &lt;= 1, "0-1 Calls", IF(tbl_Customers[[#This Row],[number_customer_service_calls]] &lt;= 3, "2-3 Calls", IF(tbl_Customers[[#This Row],[number_customer_service_calls]] &lt;=5, "4-5 Calls", "6+ Calls")))</f>
        <v>2-3 Calls</v>
      </c>
      <c r="X2279" t="str">
        <f>IF(tbl_Customers[[#This Row],[account_length]] &lt;= 50, "0-50", IF(tbl_Customers[[#This Row],[account_length]] &lt;=100, "51-100", IF(tbl_Customers[[#This Row],[account_length]] &lt;= 150, "101-150", "151+")))</f>
        <v>0-50</v>
      </c>
      <c r="Y2279" t="str">
        <f>IF(tbl_Customers[[#This Row],[total_intl_charge]] &lt;= 3, "Low Charges", "High Charges")</f>
        <v>Low Charges</v>
      </c>
      <c r="Z2279" t="str">
        <f>IF(tbl_Customers[[#This Row],[total_eve_calls]]&lt;=80,"Low Calls",
IF(tbl_Customers[[#This Row],[total_eve_calls]]&lt;=120,"Medium Calls","High Calls"))</f>
        <v>Medium Calls</v>
      </c>
      <c r="AA2279" t="str">
        <f>IF(tbl_Customers[[#This Row],[total_eve_charge]]&lt;=15,"Low Charges",
IF(tbl_Customers[[#This Row],[total_eve_charge]]&lt;=20,"Medium Charges","High Charges"))</f>
        <v>Medium Charges</v>
      </c>
      <c r="AB22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9" t="str">
        <f>IF(tbl_Customers[[#This Row],[number_vmail_messages]] = 0, "No Usage", IF(tbl_Customers[[#This Row],[number_vmail_messages]] &lt;= 20, "Low Usage", IF(tbl_Customers[[#This Row],[number_vmail_messages]] &lt;= 40, "Medium Usgae", "High Usage")))</f>
        <v>No Usage</v>
      </c>
      <c r="AD2279" t="str">
        <f>IF(tbl_Customers[[#This Row],[total_day_minutes]]&lt;=150,"Low Usage", IF(tbl_Customers[[#This Row],[total_day_minutes]]&lt;=200,"Medium Usage", IF(tbl_Customers[[#This Row],[total_day_minutes]]&lt;=250,"High Usage","Very High Usage")))</f>
        <v>High Usage</v>
      </c>
      <c r="AE2279" t="str">
        <f>IF(tbl_Customers[[#This Row],[total_intl_calls]]&lt;=5,"Low Calls", IF(tbl_Customers[[#This Row],[total_intl_calls]]&lt;=10, "Medium Calls", "High Calls"))</f>
        <v>Medium Calls</v>
      </c>
      <c r="AF22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79" s="36" t="str">
        <f>IF(tbl_Customers[[#This Row],[Churn_Risk_Score]]&gt;=10,"High Risk", IF(tbl_Customers[[#This Row],[Churn_Risk_Score]]&gt;=5,"Medium Risk","Low Risk"))</f>
        <v>Low Risk</v>
      </c>
    </row>
    <row r="2280" spans="1:33" x14ac:dyDescent="0.35">
      <c r="A2280">
        <v>2279</v>
      </c>
      <c r="B2280" t="s">
        <v>62</v>
      </c>
      <c r="C2280">
        <v>92</v>
      </c>
      <c r="D2280" t="s">
        <v>21</v>
      </c>
      <c r="E2280" t="s">
        <v>22</v>
      </c>
      <c r="F2280" t="s">
        <v>23</v>
      </c>
      <c r="G2280">
        <v>44</v>
      </c>
      <c r="H2280">
        <v>152</v>
      </c>
      <c r="I2280">
        <v>95</v>
      </c>
      <c r="J2280">
        <v>25.84</v>
      </c>
      <c r="K2280">
        <v>274.89999999999998</v>
      </c>
      <c r="L2280">
        <v>73</v>
      </c>
      <c r="M2280">
        <v>23.37</v>
      </c>
      <c r="N2280">
        <v>162.4</v>
      </c>
      <c r="O2280">
        <v>121</v>
      </c>
      <c r="P2280">
        <v>7.31</v>
      </c>
      <c r="Q2280">
        <v>10</v>
      </c>
      <c r="R2280">
        <v>1</v>
      </c>
      <c r="S2280">
        <v>2.7</v>
      </c>
      <c r="T2280">
        <v>2</v>
      </c>
      <c r="U2280" t="s">
        <v>22</v>
      </c>
      <c r="V2280">
        <f>IF(tbl_Customers[[#This Row],[churn]] = "yes", 1, 0)</f>
        <v>0</v>
      </c>
      <c r="W2280" t="str">
        <f>IF(tbl_Customers[[#This Row],[number_customer_service_calls]] &lt;= 1, "0-1 Calls", IF(tbl_Customers[[#This Row],[number_customer_service_calls]] &lt;= 3, "2-3 Calls", IF(tbl_Customers[[#This Row],[number_customer_service_calls]] &lt;=5, "4-5 Calls", "6+ Calls")))</f>
        <v>2-3 Calls</v>
      </c>
      <c r="X2280" t="str">
        <f>IF(tbl_Customers[[#This Row],[account_length]] &lt;= 50, "0-50", IF(tbl_Customers[[#This Row],[account_length]] &lt;=100, "51-100", IF(tbl_Customers[[#This Row],[account_length]] &lt;= 150, "101-150", "151+")))</f>
        <v>51-100</v>
      </c>
      <c r="Y2280" t="str">
        <f>IF(tbl_Customers[[#This Row],[total_intl_charge]] &lt;= 3, "Low Charges", "High Charges")</f>
        <v>Low Charges</v>
      </c>
      <c r="Z2280" t="str">
        <f>IF(tbl_Customers[[#This Row],[total_eve_calls]]&lt;=80,"Low Calls",
IF(tbl_Customers[[#This Row],[total_eve_calls]]&lt;=120,"Medium Calls","High Calls"))</f>
        <v>Low Calls</v>
      </c>
      <c r="AA2280" t="str">
        <f>IF(tbl_Customers[[#This Row],[total_eve_charge]]&lt;=15,"Low Charges",
IF(tbl_Customers[[#This Row],[total_eve_charge]]&lt;=20,"Medium Charges","High Charges"))</f>
        <v>High Charges</v>
      </c>
      <c r="AB22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0" t="str">
        <f>IF(tbl_Customers[[#This Row],[number_vmail_messages]] = 0, "No Usage", IF(tbl_Customers[[#This Row],[number_vmail_messages]] &lt;= 20, "Low Usage", IF(tbl_Customers[[#This Row],[number_vmail_messages]] &lt;= 40, "Medium Usgae", "High Usage")))</f>
        <v>High Usage</v>
      </c>
      <c r="AD2280" t="str">
        <f>IF(tbl_Customers[[#This Row],[total_day_minutes]]&lt;=150,"Low Usage", IF(tbl_Customers[[#This Row],[total_day_minutes]]&lt;=200,"Medium Usage", IF(tbl_Customers[[#This Row],[total_day_minutes]]&lt;=250,"High Usage","Very High Usage")))</f>
        <v>Medium Usage</v>
      </c>
      <c r="AE2280" t="str">
        <f>IF(tbl_Customers[[#This Row],[total_intl_calls]]&lt;=5,"Low Calls", IF(tbl_Customers[[#This Row],[total_intl_calls]]&lt;=10, "Medium Calls", "High Calls"))</f>
        <v>Low Calls</v>
      </c>
      <c r="AF22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80" s="36" t="str">
        <f>IF(tbl_Customers[[#This Row],[Churn_Risk_Score]]&gt;=10,"High Risk", IF(tbl_Customers[[#This Row],[Churn_Risk_Score]]&gt;=5,"Medium Risk","Low Risk"))</f>
        <v>Low Risk</v>
      </c>
    </row>
    <row r="2281" spans="1:33" x14ac:dyDescent="0.35">
      <c r="A2281">
        <v>2280</v>
      </c>
      <c r="B2281" t="s">
        <v>60</v>
      </c>
      <c r="C2281">
        <v>125</v>
      </c>
      <c r="D2281" t="s">
        <v>21</v>
      </c>
      <c r="E2281" t="s">
        <v>23</v>
      </c>
      <c r="F2281" t="s">
        <v>23</v>
      </c>
      <c r="G2281">
        <v>29</v>
      </c>
      <c r="H2281">
        <v>260.8</v>
      </c>
      <c r="I2281">
        <v>81</v>
      </c>
      <c r="J2281">
        <v>44.34</v>
      </c>
      <c r="K2281">
        <v>163.69999999999999</v>
      </c>
      <c r="L2281">
        <v>112</v>
      </c>
      <c r="M2281">
        <v>13.91</v>
      </c>
      <c r="N2281">
        <v>271.7</v>
      </c>
      <c r="O2281">
        <v>117</v>
      </c>
      <c r="P2281">
        <v>12.23</v>
      </c>
      <c r="Q2281">
        <v>17</v>
      </c>
      <c r="R2281">
        <v>6</v>
      </c>
      <c r="S2281">
        <v>4.59</v>
      </c>
      <c r="T2281">
        <v>1</v>
      </c>
      <c r="U2281" t="s">
        <v>23</v>
      </c>
      <c r="V2281">
        <f>IF(tbl_Customers[[#This Row],[churn]] = "yes", 1, 0)</f>
        <v>1</v>
      </c>
      <c r="W2281" t="str">
        <f>IF(tbl_Customers[[#This Row],[number_customer_service_calls]] &lt;= 1, "0-1 Calls", IF(tbl_Customers[[#This Row],[number_customer_service_calls]] &lt;= 3, "2-3 Calls", IF(tbl_Customers[[#This Row],[number_customer_service_calls]] &lt;=5, "4-5 Calls", "6+ Calls")))</f>
        <v>0-1 Calls</v>
      </c>
      <c r="X2281" t="str">
        <f>IF(tbl_Customers[[#This Row],[account_length]] &lt;= 50, "0-50", IF(tbl_Customers[[#This Row],[account_length]] &lt;=100, "51-100", IF(tbl_Customers[[#This Row],[account_length]] &lt;= 150, "101-150", "151+")))</f>
        <v>101-150</v>
      </c>
      <c r="Y2281" t="str">
        <f>IF(tbl_Customers[[#This Row],[total_intl_charge]] &lt;= 3, "Low Charges", "High Charges")</f>
        <v>High Charges</v>
      </c>
      <c r="Z2281" t="str">
        <f>IF(tbl_Customers[[#This Row],[total_eve_calls]]&lt;=80,"Low Calls",
IF(tbl_Customers[[#This Row],[total_eve_calls]]&lt;=120,"Medium Calls","High Calls"))</f>
        <v>Medium Calls</v>
      </c>
      <c r="AA2281" t="str">
        <f>IF(tbl_Customers[[#This Row],[total_eve_charge]]&lt;=15,"Low Charges",
IF(tbl_Customers[[#This Row],[total_eve_charge]]&lt;=20,"Medium Charges","High Charges"))</f>
        <v>Low Charges</v>
      </c>
      <c r="AB22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1" t="str">
        <f>IF(tbl_Customers[[#This Row],[number_vmail_messages]] = 0, "No Usage", IF(tbl_Customers[[#This Row],[number_vmail_messages]] &lt;= 20, "Low Usage", IF(tbl_Customers[[#This Row],[number_vmail_messages]] &lt;= 40, "Medium Usgae", "High Usage")))</f>
        <v>Medium Usgae</v>
      </c>
      <c r="AD2281" t="str">
        <f>IF(tbl_Customers[[#This Row],[total_day_minutes]]&lt;=150,"Low Usage", IF(tbl_Customers[[#This Row],[total_day_minutes]]&lt;=200,"Medium Usage", IF(tbl_Customers[[#This Row],[total_day_minutes]]&lt;=250,"High Usage","Very High Usage")))</f>
        <v>Very High Usage</v>
      </c>
      <c r="AE2281" t="str">
        <f>IF(tbl_Customers[[#This Row],[total_intl_calls]]&lt;=5,"Low Calls", IF(tbl_Customers[[#This Row],[total_intl_calls]]&lt;=10, "Medium Calls", "High Calls"))</f>
        <v>Medium Calls</v>
      </c>
      <c r="AF22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2281" s="36" t="str">
        <f>IF(tbl_Customers[[#This Row],[Churn_Risk_Score]]&gt;=10,"High Risk", IF(tbl_Customers[[#This Row],[Churn_Risk_Score]]&gt;=5,"Medium Risk","Low Risk"))</f>
        <v>High Risk</v>
      </c>
    </row>
    <row r="2282" spans="1:33" x14ac:dyDescent="0.35">
      <c r="A2282">
        <v>2281</v>
      </c>
      <c r="B2282" t="s">
        <v>70</v>
      </c>
      <c r="C2282">
        <v>79</v>
      </c>
      <c r="D2282" t="s">
        <v>21</v>
      </c>
      <c r="E2282" t="s">
        <v>22</v>
      </c>
      <c r="F2282" t="s">
        <v>22</v>
      </c>
      <c r="G2282">
        <v>0</v>
      </c>
      <c r="H2282">
        <v>177.9</v>
      </c>
      <c r="I2282">
        <v>83</v>
      </c>
      <c r="J2282">
        <v>30.24</v>
      </c>
      <c r="K2282">
        <v>167.3</v>
      </c>
      <c r="L2282">
        <v>84</v>
      </c>
      <c r="M2282">
        <v>14.22</v>
      </c>
      <c r="N2282">
        <v>223.7</v>
      </c>
      <c r="O2282">
        <v>142</v>
      </c>
      <c r="P2282">
        <v>10.07</v>
      </c>
      <c r="Q2282">
        <v>15.2</v>
      </c>
      <c r="R2282">
        <v>8</v>
      </c>
      <c r="S2282">
        <v>4.0999999999999996</v>
      </c>
      <c r="T2282">
        <v>0</v>
      </c>
      <c r="U2282" t="s">
        <v>22</v>
      </c>
      <c r="V2282">
        <f>IF(tbl_Customers[[#This Row],[churn]] = "yes", 1, 0)</f>
        <v>0</v>
      </c>
      <c r="W2282" t="str">
        <f>IF(tbl_Customers[[#This Row],[number_customer_service_calls]] &lt;= 1, "0-1 Calls", IF(tbl_Customers[[#This Row],[number_customer_service_calls]] &lt;= 3, "2-3 Calls", IF(tbl_Customers[[#This Row],[number_customer_service_calls]] &lt;=5, "4-5 Calls", "6+ Calls")))</f>
        <v>0-1 Calls</v>
      </c>
      <c r="X2282" t="str">
        <f>IF(tbl_Customers[[#This Row],[account_length]] &lt;= 50, "0-50", IF(tbl_Customers[[#This Row],[account_length]] &lt;=100, "51-100", IF(tbl_Customers[[#This Row],[account_length]] &lt;= 150, "101-150", "151+")))</f>
        <v>51-100</v>
      </c>
      <c r="Y2282" t="str">
        <f>IF(tbl_Customers[[#This Row],[total_intl_charge]] &lt;= 3, "Low Charges", "High Charges")</f>
        <v>High Charges</v>
      </c>
      <c r="Z2282" t="str">
        <f>IF(tbl_Customers[[#This Row],[total_eve_calls]]&lt;=80,"Low Calls",
IF(tbl_Customers[[#This Row],[total_eve_calls]]&lt;=120,"Medium Calls","High Calls"))</f>
        <v>Medium Calls</v>
      </c>
      <c r="AA2282" t="str">
        <f>IF(tbl_Customers[[#This Row],[total_eve_charge]]&lt;=15,"Low Charges",
IF(tbl_Customers[[#This Row],[total_eve_charge]]&lt;=20,"Medium Charges","High Charges"))</f>
        <v>Low Charges</v>
      </c>
      <c r="AB22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2" t="str">
        <f>IF(tbl_Customers[[#This Row],[number_vmail_messages]] = 0, "No Usage", IF(tbl_Customers[[#This Row],[number_vmail_messages]] &lt;= 20, "Low Usage", IF(tbl_Customers[[#This Row],[number_vmail_messages]] &lt;= 40, "Medium Usgae", "High Usage")))</f>
        <v>No Usage</v>
      </c>
      <c r="AD2282" t="str">
        <f>IF(tbl_Customers[[#This Row],[total_day_minutes]]&lt;=150,"Low Usage", IF(tbl_Customers[[#This Row],[total_day_minutes]]&lt;=200,"Medium Usage", IF(tbl_Customers[[#This Row],[total_day_minutes]]&lt;=250,"High Usage","Very High Usage")))</f>
        <v>Medium Usage</v>
      </c>
      <c r="AE2282" t="str">
        <f>IF(tbl_Customers[[#This Row],[total_intl_calls]]&lt;=5,"Low Calls", IF(tbl_Customers[[#This Row],[total_intl_calls]]&lt;=10, "Medium Calls", "High Calls"))</f>
        <v>Medium Calls</v>
      </c>
      <c r="AF22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82" s="36" t="str">
        <f>IF(tbl_Customers[[#This Row],[Churn_Risk_Score]]&gt;=10,"High Risk", IF(tbl_Customers[[#This Row],[Churn_Risk_Score]]&gt;=5,"Medium Risk","Low Risk"))</f>
        <v>Low Risk</v>
      </c>
    </row>
    <row r="2283" spans="1:33" x14ac:dyDescent="0.35">
      <c r="A2283">
        <v>2282</v>
      </c>
      <c r="B2283" t="s">
        <v>33</v>
      </c>
      <c r="C2283">
        <v>36</v>
      </c>
      <c r="D2283" t="s">
        <v>21</v>
      </c>
      <c r="E2283" t="s">
        <v>22</v>
      </c>
      <c r="F2283" t="s">
        <v>22</v>
      </c>
      <c r="G2283">
        <v>0</v>
      </c>
      <c r="H2283">
        <v>235.1</v>
      </c>
      <c r="I2283">
        <v>97</v>
      </c>
      <c r="J2283">
        <v>39.97</v>
      </c>
      <c r="K2283">
        <v>196.8</v>
      </c>
      <c r="L2283">
        <v>104</v>
      </c>
      <c r="M2283">
        <v>16.73</v>
      </c>
      <c r="N2283">
        <v>259.7</v>
      </c>
      <c r="O2283">
        <v>110</v>
      </c>
      <c r="P2283">
        <v>11.69</v>
      </c>
      <c r="Q2283">
        <v>7</v>
      </c>
      <c r="R2283">
        <v>7</v>
      </c>
      <c r="S2283">
        <v>1.89</v>
      </c>
      <c r="T2283">
        <v>3</v>
      </c>
      <c r="U2283" t="s">
        <v>22</v>
      </c>
      <c r="V2283">
        <f>IF(tbl_Customers[[#This Row],[churn]] = "yes", 1, 0)</f>
        <v>0</v>
      </c>
      <c r="W2283" t="str">
        <f>IF(tbl_Customers[[#This Row],[number_customer_service_calls]] &lt;= 1, "0-1 Calls", IF(tbl_Customers[[#This Row],[number_customer_service_calls]] &lt;= 3, "2-3 Calls", IF(tbl_Customers[[#This Row],[number_customer_service_calls]] &lt;=5, "4-5 Calls", "6+ Calls")))</f>
        <v>2-3 Calls</v>
      </c>
      <c r="X2283" t="str">
        <f>IF(tbl_Customers[[#This Row],[account_length]] &lt;= 50, "0-50", IF(tbl_Customers[[#This Row],[account_length]] &lt;=100, "51-100", IF(tbl_Customers[[#This Row],[account_length]] &lt;= 150, "101-150", "151+")))</f>
        <v>0-50</v>
      </c>
      <c r="Y2283" t="str">
        <f>IF(tbl_Customers[[#This Row],[total_intl_charge]] &lt;= 3, "Low Charges", "High Charges")</f>
        <v>Low Charges</v>
      </c>
      <c r="Z2283" t="str">
        <f>IF(tbl_Customers[[#This Row],[total_eve_calls]]&lt;=80,"Low Calls",
IF(tbl_Customers[[#This Row],[total_eve_calls]]&lt;=120,"Medium Calls","High Calls"))</f>
        <v>Medium Calls</v>
      </c>
      <c r="AA2283" t="str">
        <f>IF(tbl_Customers[[#This Row],[total_eve_charge]]&lt;=15,"Low Charges",
IF(tbl_Customers[[#This Row],[total_eve_charge]]&lt;=20,"Medium Charges","High Charges"))</f>
        <v>Medium Charges</v>
      </c>
      <c r="AB22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3" t="str">
        <f>IF(tbl_Customers[[#This Row],[number_vmail_messages]] = 0, "No Usage", IF(tbl_Customers[[#This Row],[number_vmail_messages]] &lt;= 20, "Low Usage", IF(tbl_Customers[[#This Row],[number_vmail_messages]] &lt;= 40, "Medium Usgae", "High Usage")))</f>
        <v>No Usage</v>
      </c>
      <c r="AD2283" t="str">
        <f>IF(tbl_Customers[[#This Row],[total_day_minutes]]&lt;=150,"Low Usage", IF(tbl_Customers[[#This Row],[total_day_minutes]]&lt;=200,"Medium Usage", IF(tbl_Customers[[#This Row],[total_day_minutes]]&lt;=250,"High Usage","Very High Usage")))</f>
        <v>High Usage</v>
      </c>
      <c r="AE2283" t="str">
        <f>IF(tbl_Customers[[#This Row],[total_intl_calls]]&lt;=5,"Low Calls", IF(tbl_Customers[[#This Row],[total_intl_calls]]&lt;=10, "Medium Calls", "High Calls"))</f>
        <v>Medium Calls</v>
      </c>
      <c r="AF22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3" s="36" t="str">
        <f>IF(tbl_Customers[[#This Row],[Churn_Risk_Score]]&gt;=10,"High Risk", IF(tbl_Customers[[#This Row],[Churn_Risk_Score]]&gt;=5,"Medium Risk","Low Risk"))</f>
        <v>Low Risk</v>
      </c>
    </row>
    <row r="2284" spans="1:33" x14ac:dyDescent="0.35">
      <c r="A2284">
        <v>2283</v>
      </c>
      <c r="B2284" t="s">
        <v>63</v>
      </c>
      <c r="C2284">
        <v>102</v>
      </c>
      <c r="D2284" t="s">
        <v>21</v>
      </c>
      <c r="E2284" t="s">
        <v>22</v>
      </c>
      <c r="F2284" t="s">
        <v>22</v>
      </c>
      <c r="G2284">
        <v>0</v>
      </c>
      <c r="H2284">
        <v>186.8</v>
      </c>
      <c r="I2284">
        <v>92</v>
      </c>
      <c r="J2284">
        <v>31.76</v>
      </c>
      <c r="K2284">
        <v>173.7</v>
      </c>
      <c r="L2284">
        <v>123</v>
      </c>
      <c r="M2284">
        <v>14.76</v>
      </c>
      <c r="N2284">
        <v>250.9</v>
      </c>
      <c r="O2284">
        <v>131</v>
      </c>
      <c r="P2284">
        <v>11.29</v>
      </c>
      <c r="Q2284">
        <v>9.6999999999999993</v>
      </c>
      <c r="R2284">
        <v>4</v>
      </c>
      <c r="S2284">
        <v>2.62</v>
      </c>
      <c r="T2284">
        <v>2</v>
      </c>
      <c r="U2284" t="s">
        <v>22</v>
      </c>
      <c r="V2284">
        <f>IF(tbl_Customers[[#This Row],[churn]] = "yes", 1, 0)</f>
        <v>0</v>
      </c>
      <c r="W2284" t="str">
        <f>IF(tbl_Customers[[#This Row],[number_customer_service_calls]] &lt;= 1, "0-1 Calls", IF(tbl_Customers[[#This Row],[number_customer_service_calls]] &lt;= 3, "2-3 Calls", IF(tbl_Customers[[#This Row],[number_customer_service_calls]] &lt;=5, "4-5 Calls", "6+ Calls")))</f>
        <v>2-3 Calls</v>
      </c>
      <c r="X2284" t="str">
        <f>IF(tbl_Customers[[#This Row],[account_length]] &lt;= 50, "0-50", IF(tbl_Customers[[#This Row],[account_length]] &lt;=100, "51-100", IF(tbl_Customers[[#This Row],[account_length]] &lt;= 150, "101-150", "151+")))</f>
        <v>101-150</v>
      </c>
      <c r="Y2284" t="str">
        <f>IF(tbl_Customers[[#This Row],[total_intl_charge]] &lt;= 3, "Low Charges", "High Charges")</f>
        <v>Low Charges</v>
      </c>
      <c r="Z2284" t="str">
        <f>IF(tbl_Customers[[#This Row],[total_eve_calls]]&lt;=80,"Low Calls",
IF(tbl_Customers[[#This Row],[total_eve_calls]]&lt;=120,"Medium Calls","High Calls"))</f>
        <v>High Calls</v>
      </c>
      <c r="AA2284" t="str">
        <f>IF(tbl_Customers[[#This Row],[total_eve_charge]]&lt;=15,"Low Charges",
IF(tbl_Customers[[#This Row],[total_eve_charge]]&lt;=20,"Medium Charges","High Charges"))</f>
        <v>Low Charges</v>
      </c>
      <c r="AB22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4" t="str">
        <f>IF(tbl_Customers[[#This Row],[number_vmail_messages]] = 0, "No Usage", IF(tbl_Customers[[#This Row],[number_vmail_messages]] &lt;= 20, "Low Usage", IF(tbl_Customers[[#This Row],[number_vmail_messages]] &lt;= 40, "Medium Usgae", "High Usage")))</f>
        <v>No Usage</v>
      </c>
      <c r="AD2284" t="str">
        <f>IF(tbl_Customers[[#This Row],[total_day_minutes]]&lt;=150,"Low Usage", IF(tbl_Customers[[#This Row],[total_day_minutes]]&lt;=200,"Medium Usage", IF(tbl_Customers[[#This Row],[total_day_minutes]]&lt;=250,"High Usage","Very High Usage")))</f>
        <v>Medium Usage</v>
      </c>
      <c r="AE2284" t="str">
        <f>IF(tbl_Customers[[#This Row],[total_intl_calls]]&lt;=5,"Low Calls", IF(tbl_Customers[[#This Row],[total_intl_calls]]&lt;=10, "Medium Calls", "High Calls"))</f>
        <v>Low Calls</v>
      </c>
      <c r="AF22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4" s="36" t="str">
        <f>IF(tbl_Customers[[#This Row],[Churn_Risk_Score]]&gt;=10,"High Risk", IF(tbl_Customers[[#This Row],[Churn_Risk_Score]]&gt;=5,"Medium Risk","Low Risk"))</f>
        <v>Low Risk</v>
      </c>
    </row>
    <row r="2285" spans="1:33" x14ac:dyDescent="0.35">
      <c r="A2285">
        <v>2284</v>
      </c>
      <c r="B2285" t="s">
        <v>72</v>
      </c>
      <c r="C2285">
        <v>138</v>
      </c>
      <c r="D2285" t="s">
        <v>25</v>
      </c>
      <c r="E2285" t="s">
        <v>23</v>
      </c>
      <c r="F2285" t="s">
        <v>22</v>
      </c>
      <c r="G2285">
        <v>0</v>
      </c>
      <c r="H2285">
        <v>268.39999999999998</v>
      </c>
      <c r="I2285">
        <v>81</v>
      </c>
      <c r="J2285">
        <v>45.63</v>
      </c>
      <c r="K2285">
        <v>174.4</v>
      </c>
      <c r="L2285">
        <v>115</v>
      </c>
      <c r="M2285">
        <v>14.82</v>
      </c>
      <c r="N2285">
        <v>193.5</v>
      </c>
      <c r="O2285">
        <v>96</v>
      </c>
      <c r="P2285">
        <v>8.7100000000000009</v>
      </c>
      <c r="Q2285">
        <v>11.6</v>
      </c>
      <c r="R2285">
        <v>4</v>
      </c>
      <c r="S2285">
        <v>3.13</v>
      </c>
      <c r="T2285">
        <v>1</v>
      </c>
      <c r="U2285" t="s">
        <v>22</v>
      </c>
      <c r="V2285">
        <f>IF(tbl_Customers[[#This Row],[churn]] = "yes", 1, 0)</f>
        <v>0</v>
      </c>
      <c r="W2285" t="str">
        <f>IF(tbl_Customers[[#This Row],[number_customer_service_calls]] &lt;= 1, "0-1 Calls", IF(tbl_Customers[[#This Row],[number_customer_service_calls]] &lt;= 3, "2-3 Calls", IF(tbl_Customers[[#This Row],[number_customer_service_calls]] &lt;=5, "4-5 Calls", "6+ Calls")))</f>
        <v>0-1 Calls</v>
      </c>
      <c r="X2285" t="str">
        <f>IF(tbl_Customers[[#This Row],[account_length]] &lt;= 50, "0-50", IF(tbl_Customers[[#This Row],[account_length]] &lt;=100, "51-100", IF(tbl_Customers[[#This Row],[account_length]] &lt;= 150, "101-150", "151+")))</f>
        <v>101-150</v>
      </c>
      <c r="Y2285" t="str">
        <f>IF(tbl_Customers[[#This Row],[total_intl_charge]] &lt;= 3, "Low Charges", "High Charges")</f>
        <v>High Charges</v>
      </c>
      <c r="Z2285" t="str">
        <f>IF(tbl_Customers[[#This Row],[total_eve_calls]]&lt;=80,"Low Calls",
IF(tbl_Customers[[#This Row],[total_eve_calls]]&lt;=120,"Medium Calls","High Calls"))</f>
        <v>Medium Calls</v>
      </c>
      <c r="AA2285" t="str">
        <f>IF(tbl_Customers[[#This Row],[total_eve_charge]]&lt;=15,"Low Charges",
IF(tbl_Customers[[#This Row],[total_eve_charge]]&lt;=20,"Medium Charges","High Charges"))</f>
        <v>Low Charges</v>
      </c>
      <c r="AB22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5" t="str">
        <f>IF(tbl_Customers[[#This Row],[number_vmail_messages]] = 0, "No Usage", IF(tbl_Customers[[#This Row],[number_vmail_messages]] &lt;= 20, "Low Usage", IF(tbl_Customers[[#This Row],[number_vmail_messages]] &lt;= 40, "Medium Usgae", "High Usage")))</f>
        <v>No Usage</v>
      </c>
      <c r="AD2285" t="str">
        <f>IF(tbl_Customers[[#This Row],[total_day_minutes]]&lt;=150,"Low Usage", IF(tbl_Customers[[#This Row],[total_day_minutes]]&lt;=200,"Medium Usage", IF(tbl_Customers[[#This Row],[total_day_minutes]]&lt;=250,"High Usage","Very High Usage")))</f>
        <v>Very High Usage</v>
      </c>
      <c r="AE2285" t="str">
        <f>IF(tbl_Customers[[#This Row],[total_intl_calls]]&lt;=5,"Low Calls", IF(tbl_Customers[[#This Row],[total_intl_calls]]&lt;=10, "Medium Calls", "High Calls"))</f>
        <v>Low Calls</v>
      </c>
      <c r="AF22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285" s="36" t="str">
        <f>IF(tbl_Customers[[#This Row],[Churn_Risk_Score]]&gt;=10,"High Risk", IF(tbl_Customers[[#This Row],[Churn_Risk_Score]]&gt;=5,"Medium Risk","Low Risk"))</f>
        <v>High Risk</v>
      </c>
    </row>
    <row r="2286" spans="1:33" x14ac:dyDescent="0.35">
      <c r="A2286">
        <v>2285</v>
      </c>
      <c r="B2286" t="s">
        <v>55</v>
      </c>
      <c r="C2286">
        <v>164</v>
      </c>
      <c r="D2286" t="s">
        <v>28</v>
      </c>
      <c r="E2286" t="s">
        <v>22</v>
      </c>
      <c r="F2286" t="s">
        <v>22</v>
      </c>
      <c r="G2286">
        <v>0</v>
      </c>
      <c r="H2286">
        <v>192.1</v>
      </c>
      <c r="I2286">
        <v>95</v>
      </c>
      <c r="J2286">
        <v>32.659999999999997</v>
      </c>
      <c r="K2286">
        <v>249.8</v>
      </c>
      <c r="L2286">
        <v>94</v>
      </c>
      <c r="M2286">
        <v>21.23</v>
      </c>
      <c r="N2286">
        <v>132.6</v>
      </c>
      <c r="O2286">
        <v>100</v>
      </c>
      <c r="P2286">
        <v>5.97</v>
      </c>
      <c r="Q2286">
        <v>7.3</v>
      </c>
      <c r="R2286">
        <v>3</v>
      </c>
      <c r="S2286">
        <v>1.97</v>
      </c>
      <c r="T2286">
        <v>3</v>
      </c>
      <c r="U2286" t="s">
        <v>22</v>
      </c>
      <c r="V2286">
        <f>IF(tbl_Customers[[#This Row],[churn]] = "yes", 1, 0)</f>
        <v>0</v>
      </c>
      <c r="W2286" t="str">
        <f>IF(tbl_Customers[[#This Row],[number_customer_service_calls]] &lt;= 1, "0-1 Calls", IF(tbl_Customers[[#This Row],[number_customer_service_calls]] &lt;= 3, "2-3 Calls", IF(tbl_Customers[[#This Row],[number_customer_service_calls]] &lt;=5, "4-5 Calls", "6+ Calls")))</f>
        <v>2-3 Calls</v>
      </c>
      <c r="X2286" t="str">
        <f>IF(tbl_Customers[[#This Row],[account_length]] &lt;= 50, "0-50", IF(tbl_Customers[[#This Row],[account_length]] &lt;=100, "51-100", IF(tbl_Customers[[#This Row],[account_length]] &lt;= 150, "101-150", "151+")))</f>
        <v>151+</v>
      </c>
      <c r="Y2286" t="str">
        <f>IF(tbl_Customers[[#This Row],[total_intl_charge]] &lt;= 3, "Low Charges", "High Charges")</f>
        <v>Low Charges</v>
      </c>
      <c r="Z2286" t="str">
        <f>IF(tbl_Customers[[#This Row],[total_eve_calls]]&lt;=80,"Low Calls",
IF(tbl_Customers[[#This Row],[total_eve_calls]]&lt;=120,"Medium Calls","High Calls"))</f>
        <v>Medium Calls</v>
      </c>
      <c r="AA2286" t="str">
        <f>IF(tbl_Customers[[#This Row],[total_eve_charge]]&lt;=15,"Low Charges",
IF(tbl_Customers[[#This Row],[total_eve_charge]]&lt;=20,"Medium Charges","High Charges"))</f>
        <v>High Charges</v>
      </c>
      <c r="AB22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6" t="str">
        <f>IF(tbl_Customers[[#This Row],[number_vmail_messages]] = 0, "No Usage", IF(tbl_Customers[[#This Row],[number_vmail_messages]] &lt;= 20, "Low Usage", IF(tbl_Customers[[#This Row],[number_vmail_messages]] &lt;= 40, "Medium Usgae", "High Usage")))</f>
        <v>No Usage</v>
      </c>
      <c r="AD2286" t="str">
        <f>IF(tbl_Customers[[#This Row],[total_day_minutes]]&lt;=150,"Low Usage", IF(tbl_Customers[[#This Row],[total_day_minutes]]&lt;=200,"Medium Usage", IF(tbl_Customers[[#This Row],[total_day_minutes]]&lt;=250,"High Usage","Very High Usage")))</f>
        <v>Medium Usage</v>
      </c>
      <c r="AE2286" t="str">
        <f>IF(tbl_Customers[[#This Row],[total_intl_calls]]&lt;=5,"Low Calls", IF(tbl_Customers[[#This Row],[total_intl_calls]]&lt;=10, "Medium Calls", "High Calls"))</f>
        <v>Low Calls</v>
      </c>
      <c r="AF22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6" s="36" t="str">
        <f>IF(tbl_Customers[[#This Row],[Churn_Risk_Score]]&gt;=10,"High Risk", IF(tbl_Customers[[#This Row],[Churn_Risk_Score]]&gt;=5,"Medium Risk","Low Risk"))</f>
        <v>Low Risk</v>
      </c>
    </row>
    <row r="2287" spans="1:33" x14ac:dyDescent="0.35">
      <c r="A2287">
        <v>2286</v>
      </c>
      <c r="B2287" t="s">
        <v>60</v>
      </c>
      <c r="C2287">
        <v>125</v>
      </c>
      <c r="D2287" t="s">
        <v>21</v>
      </c>
      <c r="E2287" t="s">
        <v>22</v>
      </c>
      <c r="F2287" t="s">
        <v>22</v>
      </c>
      <c r="G2287">
        <v>0</v>
      </c>
      <c r="H2287">
        <v>240.7</v>
      </c>
      <c r="I2287">
        <v>82</v>
      </c>
      <c r="J2287">
        <v>40.92</v>
      </c>
      <c r="K2287">
        <v>269.39999999999998</v>
      </c>
      <c r="L2287">
        <v>85</v>
      </c>
      <c r="M2287">
        <v>22.9</v>
      </c>
      <c r="N2287">
        <v>187.1</v>
      </c>
      <c r="O2287">
        <v>74</v>
      </c>
      <c r="P2287">
        <v>8.42</v>
      </c>
      <c r="Q2287">
        <v>10.1</v>
      </c>
      <c r="R2287">
        <v>3</v>
      </c>
      <c r="S2287">
        <v>2.73</v>
      </c>
      <c r="T2287">
        <v>0</v>
      </c>
      <c r="U2287" t="s">
        <v>23</v>
      </c>
      <c r="V2287">
        <f>IF(tbl_Customers[[#This Row],[churn]] = "yes", 1, 0)</f>
        <v>1</v>
      </c>
      <c r="W2287" t="str">
        <f>IF(tbl_Customers[[#This Row],[number_customer_service_calls]] &lt;= 1, "0-1 Calls", IF(tbl_Customers[[#This Row],[number_customer_service_calls]] &lt;= 3, "2-3 Calls", IF(tbl_Customers[[#This Row],[number_customer_service_calls]] &lt;=5, "4-5 Calls", "6+ Calls")))</f>
        <v>0-1 Calls</v>
      </c>
      <c r="X2287" t="str">
        <f>IF(tbl_Customers[[#This Row],[account_length]] &lt;= 50, "0-50", IF(tbl_Customers[[#This Row],[account_length]] &lt;=100, "51-100", IF(tbl_Customers[[#This Row],[account_length]] &lt;= 150, "101-150", "151+")))</f>
        <v>101-150</v>
      </c>
      <c r="Y2287" t="str">
        <f>IF(tbl_Customers[[#This Row],[total_intl_charge]] &lt;= 3, "Low Charges", "High Charges")</f>
        <v>Low Charges</v>
      </c>
      <c r="Z2287" t="str">
        <f>IF(tbl_Customers[[#This Row],[total_eve_calls]]&lt;=80,"Low Calls",
IF(tbl_Customers[[#This Row],[total_eve_calls]]&lt;=120,"Medium Calls","High Calls"))</f>
        <v>Medium Calls</v>
      </c>
      <c r="AA2287" t="str">
        <f>IF(tbl_Customers[[#This Row],[total_eve_charge]]&lt;=15,"Low Charges",
IF(tbl_Customers[[#This Row],[total_eve_charge]]&lt;=20,"Medium Charges","High Charges"))</f>
        <v>High Charges</v>
      </c>
      <c r="AB22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7" t="str">
        <f>IF(tbl_Customers[[#This Row],[number_vmail_messages]] = 0, "No Usage", IF(tbl_Customers[[#This Row],[number_vmail_messages]] &lt;= 20, "Low Usage", IF(tbl_Customers[[#This Row],[number_vmail_messages]] &lt;= 40, "Medium Usgae", "High Usage")))</f>
        <v>No Usage</v>
      </c>
      <c r="AD2287" t="str">
        <f>IF(tbl_Customers[[#This Row],[total_day_minutes]]&lt;=150,"Low Usage", IF(tbl_Customers[[#This Row],[total_day_minutes]]&lt;=200,"Medium Usage", IF(tbl_Customers[[#This Row],[total_day_minutes]]&lt;=250,"High Usage","Very High Usage")))</f>
        <v>High Usage</v>
      </c>
      <c r="AE2287" t="str">
        <f>IF(tbl_Customers[[#This Row],[total_intl_calls]]&lt;=5,"Low Calls", IF(tbl_Customers[[#This Row],[total_intl_calls]]&lt;=10, "Medium Calls", "High Calls"))</f>
        <v>Low Calls</v>
      </c>
      <c r="AF22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7" s="36" t="str">
        <f>IF(tbl_Customers[[#This Row],[Churn_Risk_Score]]&gt;=10,"High Risk", IF(tbl_Customers[[#This Row],[Churn_Risk_Score]]&gt;=5,"Medium Risk","Low Risk"))</f>
        <v>Low Risk</v>
      </c>
    </row>
    <row r="2288" spans="1:33" x14ac:dyDescent="0.35">
      <c r="A2288">
        <v>2287</v>
      </c>
      <c r="B2288" t="s">
        <v>51</v>
      </c>
      <c r="C2288">
        <v>72</v>
      </c>
      <c r="D2288" t="s">
        <v>25</v>
      </c>
      <c r="E2288" t="s">
        <v>22</v>
      </c>
      <c r="F2288" t="s">
        <v>22</v>
      </c>
      <c r="G2288">
        <v>0</v>
      </c>
      <c r="H2288">
        <v>179.9</v>
      </c>
      <c r="I2288">
        <v>113</v>
      </c>
      <c r="J2288">
        <v>30.58</v>
      </c>
      <c r="K2288">
        <v>149.80000000000001</v>
      </c>
      <c r="L2288">
        <v>112</v>
      </c>
      <c r="M2288">
        <v>12.73</v>
      </c>
      <c r="N2288">
        <v>168.2</v>
      </c>
      <c r="O2288">
        <v>79</v>
      </c>
      <c r="P2288">
        <v>7.57</v>
      </c>
      <c r="Q2288">
        <v>9.8000000000000007</v>
      </c>
      <c r="R2288">
        <v>7</v>
      </c>
      <c r="S2288">
        <v>2.65</v>
      </c>
      <c r="T2288">
        <v>2</v>
      </c>
      <c r="U2288" t="s">
        <v>22</v>
      </c>
      <c r="V2288">
        <f>IF(tbl_Customers[[#This Row],[churn]] = "yes", 1, 0)</f>
        <v>0</v>
      </c>
      <c r="W2288" t="str">
        <f>IF(tbl_Customers[[#This Row],[number_customer_service_calls]] &lt;= 1, "0-1 Calls", IF(tbl_Customers[[#This Row],[number_customer_service_calls]] &lt;= 3, "2-3 Calls", IF(tbl_Customers[[#This Row],[number_customer_service_calls]] &lt;=5, "4-5 Calls", "6+ Calls")))</f>
        <v>2-3 Calls</v>
      </c>
      <c r="X2288" t="str">
        <f>IF(tbl_Customers[[#This Row],[account_length]] &lt;= 50, "0-50", IF(tbl_Customers[[#This Row],[account_length]] &lt;=100, "51-100", IF(tbl_Customers[[#This Row],[account_length]] &lt;= 150, "101-150", "151+")))</f>
        <v>51-100</v>
      </c>
      <c r="Y2288" t="str">
        <f>IF(tbl_Customers[[#This Row],[total_intl_charge]] &lt;= 3, "Low Charges", "High Charges")</f>
        <v>Low Charges</v>
      </c>
      <c r="Z2288" t="str">
        <f>IF(tbl_Customers[[#This Row],[total_eve_calls]]&lt;=80,"Low Calls",
IF(tbl_Customers[[#This Row],[total_eve_calls]]&lt;=120,"Medium Calls","High Calls"))</f>
        <v>Medium Calls</v>
      </c>
      <c r="AA2288" t="str">
        <f>IF(tbl_Customers[[#This Row],[total_eve_charge]]&lt;=15,"Low Charges",
IF(tbl_Customers[[#This Row],[total_eve_charge]]&lt;=20,"Medium Charges","High Charges"))</f>
        <v>Low Charges</v>
      </c>
      <c r="AB22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88" t="str">
        <f>IF(tbl_Customers[[#This Row],[number_vmail_messages]] = 0, "No Usage", IF(tbl_Customers[[#This Row],[number_vmail_messages]] &lt;= 20, "Low Usage", IF(tbl_Customers[[#This Row],[number_vmail_messages]] &lt;= 40, "Medium Usgae", "High Usage")))</f>
        <v>No Usage</v>
      </c>
      <c r="AD2288" t="str">
        <f>IF(tbl_Customers[[#This Row],[total_day_minutes]]&lt;=150,"Low Usage", IF(tbl_Customers[[#This Row],[total_day_minutes]]&lt;=200,"Medium Usage", IF(tbl_Customers[[#This Row],[total_day_minutes]]&lt;=250,"High Usage","Very High Usage")))</f>
        <v>Medium Usage</v>
      </c>
      <c r="AE2288" t="str">
        <f>IF(tbl_Customers[[#This Row],[total_intl_calls]]&lt;=5,"Low Calls", IF(tbl_Customers[[#This Row],[total_intl_calls]]&lt;=10, "Medium Calls", "High Calls"))</f>
        <v>Medium Calls</v>
      </c>
      <c r="AF22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8" s="36" t="str">
        <f>IF(tbl_Customers[[#This Row],[Churn_Risk_Score]]&gt;=10,"High Risk", IF(tbl_Customers[[#This Row],[Churn_Risk_Score]]&gt;=5,"Medium Risk","Low Risk"))</f>
        <v>Low Risk</v>
      </c>
    </row>
    <row r="2289" spans="1:33" x14ac:dyDescent="0.35">
      <c r="A2289">
        <v>2288</v>
      </c>
      <c r="B2289" t="s">
        <v>27</v>
      </c>
      <c r="C2289">
        <v>145</v>
      </c>
      <c r="D2289" t="s">
        <v>21</v>
      </c>
      <c r="E2289" t="s">
        <v>22</v>
      </c>
      <c r="F2289" t="s">
        <v>22</v>
      </c>
      <c r="G2289">
        <v>0</v>
      </c>
      <c r="H2289">
        <v>175.8</v>
      </c>
      <c r="I2289">
        <v>89</v>
      </c>
      <c r="J2289">
        <v>29.89</v>
      </c>
      <c r="K2289">
        <v>274.3</v>
      </c>
      <c r="L2289">
        <v>119</v>
      </c>
      <c r="M2289">
        <v>23.32</v>
      </c>
      <c r="N2289">
        <v>226.6</v>
      </c>
      <c r="O2289">
        <v>69</v>
      </c>
      <c r="P2289">
        <v>10.199999999999999</v>
      </c>
      <c r="Q2289">
        <v>12.4</v>
      </c>
      <c r="R2289">
        <v>4</v>
      </c>
      <c r="S2289">
        <v>3.35</v>
      </c>
      <c r="T2289">
        <v>1</v>
      </c>
      <c r="U2289" t="s">
        <v>22</v>
      </c>
      <c r="V2289">
        <f>IF(tbl_Customers[[#This Row],[churn]] = "yes", 1, 0)</f>
        <v>0</v>
      </c>
      <c r="W2289" t="str">
        <f>IF(tbl_Customers[[#This Row],[number_customer_service_calls]] &lt;= 1, "0-1 Calls", IF(tbl_Customers[[#This Row],[number_customer_service_calls]] &lt;= 3, "2-3 Calls", IF(tbl_Customers[[#This Row],[number_customer_service_calls]] &lt;=5, "4-5 Calls", "6+ Calls")))</f>
        <v>0-1 Calls</v>
      </c>
      <c r="X2289" t="str">
        <f>IF(tbl_Customers[[#This Row],[account_length]] &lt;= 50, "0-50", IF(tbl_Customers[[#This Row],[account_length]] &lt;=100, "51-100", IF(tbl_Customers[[#This Row],[account_length]] &lt;= 150, "101-150", "151+")))</f>
        <v>101-150</v>
      </c>
      <c r="Y2289" t="str">
        <f>IF(tbl_Customers[[#This Row],[total_intl_charge]] &lt;= 3, "Low Charges", "High Charges")</f>
        <v>High Charges</v>
      </c>
      <c r="Z2289" t="str">
        <f>IF(tbl_Customers[[#This Row],[total_eve_calls]]&lt;=80,"Low Calls",
IF(tbl_Customers[[#This Row],[total_eve_calls]]&lt;=120,"Medium Calls","High Calls"))</f>
        <v>Medium Calls</v>
      </c>
      <c r="AA2289" t="str">
        <f>IF(tbl_Customers[[#This Row],[total_eve_charge]]&lt;=15,"Low Charges",
IF(tbl_Customers[[#This Row],[total_eve_charge]]&lt;=20,"Medium Charges","High Charges"))</f>
        <v>High Charges</v>
      </c>
      <c r="AB22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9" t="str">
        <f>IF(tbl_Customers[[#This Row],[number_vmail_messages]] = 0, "No Usage", IF(tbl_Customers[[#This Row],[number_vmail_messages]] &lt;= 20, "Low Usage", IF(tbl_Customers[[#This Row],[number_vmail_messages]] &lt;= 40, "Medium Usgae", "High Usage")))</f>
        <v>No Usage</v>
      </c>
      <c r="AD2289" t="str">
        <f>IF(tbl_Customers[[#This Row],[total_day_minutes]]&lt;=150,"Low Usage", IF(tbl_Customers[[#This Row],[total_day_minutes]]&lt;=200,"Medium Usage", IF(tbl_Customers[[#This Row],[total_day_minutes]]&lt;=250,"High Usage","Very High Usage")))</f>
        <v>Medium Usage</v>
      </c>
      <c r="AE2289" t="str">
        <f>IF(tbl_Customers[[#This Row],[total_intl_calls]]&lt;=5,"Low Calls", IF(tbl_Customers[[#This Row],[total_intl_calls]]&lt;=10, "Medium Calls", "High Calls"))</f>
        <v>Low Calls</v>
      </c>
      <c r="AF22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89" s="36" t="str">
        <f>IF(tbl_Customers[[#This Row],[Churn_Risk_Score]]&gt;=10,"High Risk", IF(tbl_Customers[[#This Row],[Churn_Risk_Score]]&gt;=5,"Medium Risk","Low Risk"))</f>
        <v>Low Risk</v>
      </c>
    </row>
    <row r="2290" spans="1:33" x14ac:dyDescent="0.35">
      <c r="A2290">
        <v>2289</v>
      </c>
      <c r="B2290" t="s">
        <v>68</v>
      </c>
      <c r="C2290">
        <v>136</v>
      </c>
      <c r="D2290" t="s">
        <v>28</v>
      </c>
      <c r="E2290" t="s">
        <v>22</v>
      </c>
      <c r="F2290" t="s">
        <v>22</v>
      </c>
      <c r="G2290">
        <v>0</v>
      </c>
      <c r="H2290">
        <v>109.4</v>
      </c>
      <c r="I2290">
        <v>91</v>
      </c>
      <c r="J2290">
        <v>18.600000000000001</v>
      </c>
      <c r="K2290">
        <v>207.5</v>
      </c>
      <c r="L2290">
        <v>111</v>
      </c>
      <c r="M2290">
        <v>17.64</v>
      </c>
      <c r="N2290">
        <v>135</v>
      </c>
      <c r="O2290">
        <v>107</v>
      </c>
      <c r="P2290">
        <v>6.08</v>
      </c>
      <c r="Q2290">
        <v>11.6</v>
      </c>
      <c r="R2290">
        <v>5</v>
      </c>
      <c r="S2290">
        <v>3.13</v>
      </c>
      <c r="T2290">
        <v>0</v>
      </c>
      <c r="U2290" t="s">
        <v>22</v>
      </c>
      <c r="V2290">
        <f>IF(tbl_Customers[[#This Row],[churn]] = "yes", 1, 0)</f>
        <v>0</v>
      </c>
      <c r="W2290" t="str">
        <f>IF(tbl_Customers[[#This Row],[number_customer_service_calls]] &lt;= 1, "0-1 Calls", IF(tbl_Customers[[#This Row],[number_customer_service_calls]] &lt;= 3, "2-3 Calls", IF(tbl_Customers[[#This Row],[number_customer_service_calls]] &lt;=5, "4-5 Calls", "6+ Calls")))</f>
        <v>0-1 Calls</v>
      </c>
      <c r="X2290" t="str">
        <f>IF(tbl_Customers[[#This Row],[account_length]] &lt;= 50, "0-50", IF(tbl_Customers[[#This Row],[account_length]] &lt;=100, "51-100", IF(tbl_Customers[[#This Row],[account_length]] &lt;= 150, "101-150", "151+")))</f>
        <v>101-150</v>
      </c>
      <c r="Y2290" t="str">
        <f>IF(tbl_Customers[[#This Row],[total_intl_charge]] &lt;= 3, "Low Charges", "High Charges")</f>
        <v>High Charges</v>
      </c>
      <c r="Z2290" t="str">
        <f>IF(tbl_Customers[[#This Row],[total_eve_calls]]&lt;=80,"Low Calls",
IF(tbl_Customers[[#This Row],[total_eve_calls]]&lt;=120,"Medium Calls","High Calls"))</f>
        <v>Medium Calls</v>
      </c>
      <c r="AA2290" t="str">
        <f>IF(tbl_Customers[[#This Row],[total_eve_charge]]&lt;=15,"Low Charges",
IF(tbl_Customers[[#This Row],[total_eve_charge]]&lt;=20,"Medium Charges","High Charges"))</f>
        <v>Medium Charges</v>
      </c>
      <c r="AB22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0" t="str">
        <f>IF(tbl_Customers[[#This Row],[number_vmail_messages]] = 0, "No Usage", IF(tbl_Customers[[#This Row],[number_vmail_messages]] &lt;= 20, "Low Usage", IF(tbl_Customers[[#This Row],[number_vmail_messages]] &lt;= 40, "Medium Usgae", "High Usage")))</f>
        <v>No Usage</v>
      </c>
      <c r="AD2290" t="str">
        <f>IF(tbl_Customers[[#This Row],[total_day_minutes]]&lt;=150,"Low Usage", IF(tbl_Customers[[#This Row],[total_day_minutes]]&lt;=200,"Medium Usage", IF(tbl_Customers[[#This Row],[total_day_minutes]]&lt;=250,"High Usage","Very High Usage")))</f>
        <v>Low Usage</v>
      </c>
      <c r="AE2290" t="str">
        <f>IF(tbl_Customers[[#This Row],[total_intl_calls]]&lt;=5,"Low Calls", IF(tbl_Customers[[#This Row],[total_intl_calls]]&lt;=10, "Medium Calls", "High Calls"))</f>
        <v>Low Calls</v>
      </c>
      <c r="AF22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0" s="36" t="str">
        <f>IF(tbl_Customers[[#This Row],[Churn_Risk_Score]]&gt;=10,"High Risk", IF(tbl_Customers[[#This Row],[Churn_Risk_Score]]&gt;=5,"Medium Risk","Low Risk"))</f>
        <v>Low Risk</v>
      </c>
    </row>
    <row r="2291" spans="1:33" x14ac:dyDescent="0.35">
      <c r="A2291">
        <v>2290</v>
      </c>
      <c r="B2291" t="s">
        <v>43</v>
      </c>
      <c r="C2291">
        <v>209</v>
      </c>
      <c r="D2291" t="s">
        <v>28</v>
      </c>
      <c r="E2291" t="s">
        <v>22</v>
      </c>
      <c r="F2291" t="s">
        <v>22</v>
      </c>
      <c r="G2291">
        <v>0</v>
      </c>
      <c r="H2291">
        <v>255.1</v>
      </c>
      <c r="I2291">
        <v>124</v>
      </c>
      <c r="J2291">
        <v>43.37</v>
      </c>
      <c r="K2291">
        <v>230.6</v>
      </c>
      <c r="L2291">
        <v>110</v>
      </c>
      <c r="M2291">
        <v>19.600000000000001</v>
      </c>
      <c r="N2291">
        <v>218</v>
      </c>
      <c r="O2291">
        <v>69</v>
      </c>
      <c r="P2291">
        <v>9.81</v>
      </c>
      <c r="Q2291">
        <v>8.5</v>
      </c>
      <c r="R2291">
        <v>5</v>
      </c>
      <c r="S2291">
        <v>2.2999999999999998</v>
      </c>
      <c r="T2291">
        <v>3</v>
      </c>
      <c r="U2291" t="s">
        <v>23</v>
      </c>
      <c r="V2291">
        <f>IF(tbl_Customers[[#This Row],[churn]] = "yes", 1, 0)</f>
        <v>1</v>
      </c>
      <c r="W2291" t="str">
        <f>IF(tbl_Customers[[#This Row],[number_customer_service_calls]] &lt;= 1, "0-1 Calls", IF(tbl_Customers[[#This Row],[number_customer_service_calls]] &lt;= 3, "2-3 Calls", IF(tbl_Customers[[#This Row],[number_customer_service_calls]] &lt;=5, "4-5 Calls", "6+ Calls")))</f>
        <v>2-3 Calls</v>
      </c>
      <c r="X2291" t="str">
        <f>IF(tbl_Customers[[#This Row],[account_length]] &lt;= 50, "0-50", IF(tbl_Customers[[#This Row],[account_length]] &lt;=100, "51-100", IF(tbl_Customers[[#This Row],[account_length]] &lt;= 150, "101-150", "151+")))</f>
        <v>151+</v>
      </c>
      <c r="Y2291" t="str">
        <f>IF(tbl_Customers[[#This Row],[total_intl_charge]] &lt;= 3, "Low Charges", "High Charges")</f>
        <v>Low Charges</v>
      </c>
      <c r="Z2291" t="str">
        <f>IF(tbl_Customers[[#This Row],[total_eve_calls]]&lt;=80,"Low Calls",
IF(tbl_Customers[[#This Row],[total_eve_calls]]&lt;=120,"Medium Calls","High Calls"))</f>
        <v>Medium Calls</v>
      </c>
      <c r="AA2291" t="str">
        <f>IF(tbl_Customers[[#This Row],[total_eve_charge]]&lt;=15,"Low Charges",
IF(tbl_Customers[[#This Row],[total_eve_charge]]&lt;=20,"Medium Charges","High Charges"))</f>
        <v>Medium Charges</v>
      </c>
      <c r="AB22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1" t="str">
        <f>IF(tbl_Customers[[#This Row],[number_vmail_messages]] = 0, "No Usage", IF(tbl_Customers[[#This Row],[number_vmail_messages]] &lt;= 20, "Low Usage", IF(tbl_Customers[[#This Row],[number_vmail_messages]] &lt;= 40, "Medium Usgae", "High Usage")))</f>
        <v>No Usage</v>
      </c>
      <c r="AD2291" t="str">
        <f>IF(tbl_Customers[[#This Row],[total_day_minutes]]&lt;=150,"Low Usage", IF(tbl_Customers[[#This Row],[total_day_minutes]]&lt;=200,"Medium Usage", IF(tbl_Customers[[#This Row],[total_day_minutes]]&lt;=250,"High Usage","Very High Usage")))</f>
        <v>Very High Usage</v>
      </c>
      <c r="AE2291" t="str">
        <f>IF(tbl_Customers[[#This Row],[total_intl_calls]]&lt;=5,"Low Calls", IF(tbl_Customers[[#This Row],[total_intl_calls]]&lt;=10, "Medium Calls", "High Calls"))</f>
        <v>Low Calls</v>
      </c>
      <c r="AF22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91" s="36" t="str">
        <f>IF(tbl_Customers[[#This Row],[Churn_Risk_Score]]&gt;=10,"High Risk", IF(tbl_Customers[[#This Row],[Churn_Risk_Score]]&gt;=5,"Medium Risk","Low Risk"))</f>
        <v>Medium Risk</v>
      </c>
    </row>
    <row r="2292" spans="1:33" x14ac:dyDescent="0.35">
      <c r="A2292">
        <v>2291</v>
      </c>
      <c r="B2292" t="s">
        <v>51</v>
      </c>
      <c r="C2292">
        <v>66</v>
      </c>
      <c r="D2292" t="s">
        <v>21</v>
      </c>
      <c r="E2292" t="s">
        <v>23</v>
      </c>
      <c r="F2292" t="s">
        <v>22</v>
      </c>
      <c r="G2292">
        <v>0</v>
      </c>
      <c r="H2292">
        <v>208.7</v>
      </c>
      <c r="I2292">
        <v>84</v>
      </c>
      <c r="J2292">
        <v>35.479999999999997</v>
      </c>
      <c r="K2292">
        <v>173.3</v>
      </c>
      <c r="L2292">
        <v>88</v>
      </c>
      <c r="M2292">
        <v>14.73</v>
      </c>
      <c r="N2292">
        <v>264.7</v>
      </c>
      <c r="O2292">
        <v>107</v>
      </c>
      <c r="P2292">
        <v>11.91</v>
      </c>
      <c r="Q2292">
        <v>8.3000000000000007</v>
      </c>
      <c r="R2292">
        <v>3</v>
      </c>
      <c r="S2292">
        <v>2.2400000000000002</v>
      </c>
      <c r="T2292">
        <v>3</v>
      </c>
      <c r="U2292" t="s">
        <v>22</v>
      </c>
      <c r="V2292">
        <f>IF(tbl_Customers[[#This Row],[churn]] = "yes", 1, 0)</f>
        <v>0</v>
      </c>
      <c r="W2292" t="str">
        <f>IF(tbl_Customers[[#This Row],[number_customer_service_calls]] &lt;= 1, "0-1 Calls", IF(tbl_Customers[[#This Row],[number_customer_service_calls]] &lt;= 3, "2-3 Calls", IF(tbl_Customers[[#This Row],[number_customer_service_calls]] &lt;=5, "4-5 Calls", "6+ Calls")))</f>
        <v>2-3 Calls</v>
      </c>
      <c r="X2292" t="str">
        <f>IF(tbl_Customers[[#This Row],[account_length]] &lt;= 50, "0-50", IF(tbl_Customers[[#This Row],[account_length]] &lt;=100, "51-100", IF(tbl_Customers[[#This Row],[account_length]] &lt;= 150, "101-150", "151+")))</f>
        <v>51-100</v>
      </c>
      <c r="Y2292" t="str">
        <f>IF(tbl_Customers[[#This Row],[total_intl_charge]] &lt;= 3, "Low Charges", "High Charges")</f>
        <v>Low Charges</v>
      </c>
      <c r="Z2292" t="str">
        <f>IF(tbl_Customers[[#This Row],[total_eve_calls]]&lt;=80,"Low Calls",
IF(tbl_Customers[[#This Row],[total_eve_calls]]&lt;=120,"Medium Calls","High Calls"))</f>
        <v>Medium Calls</v>
      </c>
      <c r="AA2292" t="str">
        <f>IF(tbl_Customers[[#This Row],[total_eve_charge]]&lt;=15,"Low Charges",
IF(tbl_Customers[[#This Row],[total_eve_charge]]&lt;=20,"Medium Charges","High Charges"))</f>
        <v>Low Charges</v>
      </c>
      <c r="AB22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2" t="str">
        <f>IF(tbl_Customers[[#This Row],[number_vmail_messages]] = 0, "No Usage", IF(tbl_Customers[[#This Row],[number_vmail_messages]] &lt;= 20, "Low Usage", IF(tbl_Customers[[#This Row],[number_vmail_messages]] &lt;= 40, "Medium Usgae", "High Usage")))</f>
        <v>No Usage</v>
      </c>
      <c r="AD2292" t="str">
        <f>IF(tbl_Customers[[#This Row],[total_day_minutes]]&lt;=150,"Low Usage", IF(tbl_Customers[[#This Row],[total_day_minutes]]&lt;=200,"Medium Usage", IF(tbl_Customers[[#This Row],[total_day_minutes]]&lt;=250,"High Usage","Very High Usage")))</f>
        <v>High Usage</v>
      </c>
      <c r="AE2292" t="str">
        <f>IF(tbl_Customers[[#This Row],[total_intl_calls]]&lt;=5,"Low Calls", IF(tbl_Customers[[#This Row],[total_intl_calls]]&lt;=10, "Medium Calls", "High Calls"))</f>
        <v>Low Calls</v>
      </c>
      <c r="AF22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2" s="36" t="str">
        <f>IF(tbl_Customers[[#This Row],[Churn_Risk_Score]]&gt;=10,"High Risk", IF(tbl_Customers[[#This Row],[Churn_Risk_Score]]&gt;=5,"Medium Risk","Low Risk"))</f>
        <v>Low Risk</v>
      </c>
    </row>
    <row r="2293" spans="1:33" x14ac:dyDescent="0.35">
      <c r="A2293">
        <v>2292</v>
      </c>
      <c r="B2293" t="s">
        <v>64</v>
      </c>
      <c r="C2293">
        <v>152</v>
      </c>
      <c r="D2293" t="s">
        <v>28</v>
      </c>
      <c r="E2293" t="s">
        <v>22</v>
      </c>
      <c r="F2293" t="s">
        <v>23</v>
      </c>
      <c r="G2293">
        <v>20</v>
      </c>
      <c r="H2293">
        <v>214.6</v>
      </c>
      <c r="I2293">
        <v>108</v>
      </c>
      <c r="J2293">
        <v>36.479999999999997</v>
      </c>
      <c r="K2293">
        <v>96.6</v>
      </c>
      <c r="L2293">
        <v>82</v>
      </c>
      <c r="M2293">
        <v>8.2100000000000009</v>
      </c>
      <c r="N2293">
        <v>170.7</v>
      </c>
      <c r="O2293">
        <v>145</v>
      </c>
      <c r="P2293">
        <v>7.68</v>
      </c>
      <c r="Q2293">
        <v>7.9</v>
      </c>
      <c r="R2293">
        <v>5</v>
      </c>
      <c r="S2293">
        <v>2.13</v>
      </c>
      <c r="T2293">
        <v>1</v>
      </c>
      <c r="U2293" t="s">
        <v>22</v>
      </c>
      <c r="V2293">
        <f>IF(tbl_Customers[[#This Row],[churn]] = "yes", 1, 0)</f>
        <v>0</v>
      </c>
      <c r="W2293" t="str">
        <f>IF(tbl_Customers[[#This Row],[number_customer_service_calls]] &lt;= 1, "0-1 Calls", IF(tbl_Customers[[#This Row],[number_customer_service_calls]] &lt;= 3, "2-3 Calls", IF(tbl_Customers[[#This Row],[number_customer_service_calls]] &lt;=5, "4-5 Calls", "6+ Calls")))</f>
        <v>0-1 Calls</v>
      </c>
      <c r="X2293" t="str">
        <f>IF(tbl_Customers[[#This Row],[account_length]] &lt;= 50, "0-50", IF(tbl_Customers[[#This Row],[account_length]] &lt;=100, "51-100", IF(tbl_Customers[[#This Row],[account_length]] &lt;= 150, "101-150", "151+")))</f>
        <v>151+</v>
      </c>
      <c r="Y2293" t="str">
        <f>IF(tbl_Customers[[#This Row],[total_intl_charge]] &lt;= 3, "Low Charges", "High Charges")</f>
        <v>Low Charges</v>
      </c>
      <c r="Z2293" t="str">
        <f>IF(tbl_Customers[[#This Row],[total_eve_calls]]&lt;=80,"Low Calls",
IF(tbl_Customers[[#This Row],[total_eve_calls]]&lt;=120,"Medium Calls","High Calls"))</f>
        <v>Medium Calls</v>
      </c>
      <c r="AA2293" t="str">
        <f>IF(tbl_Customers[[#This Row],[total_eve_charge]]&lt;=15,"Low Charges",
IF(tbl_Customers[[#This Row],[total_eve_charge]]&lt;=20,"Medium Charges","High Charges"))</f>
        <v>Low Charges</v>
      </c>
      <c r="AB22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3" t="str">
        <f>IF(tbl_Customers[[#This Row],[number_vmail_messages]] = 0, "No Usage", IF(tbl_Customers[[#This Row],[number_vmail_messages]] &lt;= 20, "Low Usage", IF(tbl_Customers[[#This Row],[number_vmail_messages]] &lt;= 40, "Medium Usgae", "High Usage")))</f>
        <v>Low Usage</v>
      </c>
      <c r="AD2293" t="str">
        <f>IF(tbl_Customers[[#This Row],[total_day_minutes]]&lt;=150,"Low Usage", IF(tbl_Customers[[#This Row],[total_day_minutes]]&lt;=200,"Medium Usage", IF(tbl_Customers[[#This Row],[total_day_minutes]]&lt;=250,"High Usage","Very High Usage")))</f>
        <v>High Usage</v>
      </c>
      <c r="AE2293" t="str">
        <f>IF(tbl_Customers[[#This Row],[total_intl_calls]]&lt;=5,"Low Calls", IF(tbl_Customers[[#This Row],[total_intl_calls]]&lt;=10, "Medium Calls", "High Calls"))</f>
        <v>Low Calls</v>
      </c>
      <c r="AF22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93" s="36" t="str">
        <f>IF(tbl_Customers[[#This Row],[Churn_Risk_Score]]&gt;=10,"High Risk", IF(tbl_Customers[[#This Row],[Churn_Risk_Score]]&gt;=5,"Medium Risk","Low Risk"))</f>
        <v>Low Risk</v>
      </c>
    </row>
    <row r="2294" spans="1:33" x14ac:dyDescent="0.35">
      <c r="A2294">
        <v>2293</v>
      </c>
      <c r="B2294" t="s">
        <v>74</v>
      </c>
      <c r="C2294">
        <v>162</v>
      </c>
      <c r="D2294" t="s">
        <v>25</v>
      </c>
      <c r="E2294" t="s">
        <v>22</v>
      </c>
      <c r="F2294" t="s">
        <v>22</v>
      </c>
      <c r="G2294">
        <v>0</v>
      </c>
      <c r="H2294">
        <v>49.2</v>
      </c>
      <c r="I2294">
        <v>121</v>
      </c>
      <c r="J2294">
        <v>8.36</v>
      </c>
      <c r="K2294">
        <v>143.9</v>
      </c>
      <c r="L2294">
        <v>136</v>
      </c>
      <c r="M2294">
        <v>12.23</v>
      </c>
      <c r="N2294">
        <v>203</v>
      </c>
      <c r="O2294">
        <v>97</v>
      </c>
      <c r="P2294">
        <v>9.14</v>
      </c>
      <c r="Q2294">
        <v>12.1</v>
      </c>
      <c r="R2294">
        <v>13</v>
      </c>
      <c r="S2294">
        <v>3.27</v>
      </c>
      <c r="T2294">
        <v>1</v>
      </c>
      <c r="U2294" t="s">
        <v>22</v>
      </c>
      <c r="V2294">
        <f>IF(tbl_Customers[[#This Row],[churn]] = "yes", 1, 0)</f>
        <v>0</v>
      </c>
      <c r="W2294" t="str">
        <f>IF(tbl_Customers[[#This Row],[number_customer_service_calls]] &lt;= 1, "0-1 Calls", IF(tbl_Customers[[#This Row],[number_customer_service_calls]] &lt;= 3, "2-3 Calls", IF(tbl_Customers[[#This Row],[number_customer_service_calls]] &lt;=5, "4-5 Calls", "6+ Calls")))</f>
        <v>0-1 Calls</v>
      </c>
      <c r="X2294" t="str">
        <f>IF(tbl_Customers[[#This Row],[account_length]] &lt;= 50, "0-50", IF(tbl_Customers[[#This Row],[account_length]] &lt;=100, "51-100", IF(tbl_Customers[[#This Row],[account_length]] &lt;= 150, "101-150", "151+")))</f>
        <v>151+</v>
      </c>
      <c r="Y2294" t="str">
        <f>IF(tbl_Customers[[#This Row],[total_intl_charge]] &lt;= 3, "Low Charges", "High Charges")</f>
        <v>High Charges</v>
      </c>
      <c r="Z2294" t="str">
        <f>IF(tbl_Customers[[#This Row],[total_eve_calls]]&lt;=80,"Low Calls",
IF(tbl_Customers[[#This Row],[total_eve_calls]]&lt;=120,"Medium Calls","High Calls"))</f>
        <v>High Calls</v>
      </c>
      <c r="AA2294" t="str">
        <f>IF(tbl_Customers[[#This Row],[total_eve_charge]]&lt;=15,"Low Charges",
IF(tbl_Customers[[#This Row],[total_eve_charge]]&lt;=20,"Medium Charges","High Charges"))</f>
        <v>Low Charges</v>
      </c>
      <c r="AB22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4" t="str">
        <f>IF(tbl_Customers[[#This Row],[number_vmail_messages]] = 0, "No Usage", IF(tbl_Customers[[#This Row],[number_vmail_messages]] &lt;= 20, "Low Usage", IF(tbl_Customers[[#This Row],[number_vmail_messages]] &lt;= 40, "Medium Usgae", "High Usage")))</f>
        <v>No Usage</v>
      </c>
      <c r="AD2294" t="str">
        <f>IF(tbl_Customers[[#This Row],[total_day_minutes]]&lt;=150,"Low Usage", IF(tbl_Customers[[#This Row],[total_day_minutes]]&lt;=200,"Medium Usage", IF(tbl_Customers[[#This Row],[total_day_minutes]]&lt;=250,"High Usage","Very High Usage")))</f>
        <v>Low Usage</v>
      </c>
      <c r="AE2294" t="str">
        <f>IF(tbl_Customers[[#This Row],[total_intl_calls]]&lt;=5,"Low Calls", IF(tbl_Customers[[#This Row],[total_intl_calls]]&lt;=10, "Medium Calls", "High Calls"))</f>
        <v>High Calls</v>
      </c>
      <c r="AF22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4" s="36" t="str">
        <f>IF(tbl_Customers[[#This Row],[Churn_Risk_Score]]&gt;=10,"High Risk", IF(tbl_Customers[[#This Row],[Churn_Risk_Score]]&gt;=5,"Medium Risk","Low Risk"))</f>
        <v>Low Risk</v>
      </c>
    </row>
    <row r="2295" spans="1:33" x14ac:dyDescent="0.35">
      <c r="A2295">
        <v>2294</v>
      </c>
      <c r="B2295" t="s">
        <v>52</v>
      </c>
      <c r="C2295">
        <v>72</v>
      </c>
      <c r="D2295" t="s">
        <v>28</v>
      </c>
      <c r="E2295" t="s">
        <v>22</v>
      </c>
      <c r="F2295" t="s">
        <v>22</v>
      </c>
      <c r="G2295">
        <v>0</v>
      </c>
      <c r="H2295">
        <v>141.30000000000001</v>
      </c>
      <c r="I2295">
        <v>133</v>
      </c>
      <c r="J2295">
        <v>24.02</v>
      </c>
      <c r="K2295">
        <v>134.9</v>
      </c>
      <c r="L2295">
        <v>96</v>
      </c>
      <c r="M2295">
        <v>11.47</v>
      </c>
      <c r="N2295">
        <v>227.5</v>
      </c>
      <c r="O2295">
        <v>97</v>
      </c>
      <c r="P2295">
        <v>10.24</v>
      </c>
      <c r="Q2295">
        <v>11.2</v>
      </c>
      <c r="R2295">
        <v>3</v>
      </c>
      <c r="S2295">
        <v>3.02</v>
      </c>
      <c r="T2295">
        <v>2</v>
      </c>
      <c r="U2295" t="s">
        <v>22</v>
      </c>
      <c r="V2295">
        <f>IF(tbl_Customers[[#This Row],[churn]] = "yes", 1, 0)</f>
        <v>0</v>
      </c>
      <c r="W2295" t="str">
        <f>IF(tbl_Customers[[#This Row],[number_customer_service_calls]] &lt;= 1, "0-1 Calls", IF(tbl_Customers[[#This Row],[number_customer_service_calls]] &lt;= 3, "2-3 Calls", IF(tbl_Customers[[#This Row],[number_customer_service_calls]] &lt;=5, "4-5 Calls", "6+ Calls")))</f>
        <v>2-3 Calls</v>
      </c>
      <c r="X2295" t="str">
        <f>IF(tbl_Customers[[#This Row],[account_length]] &lt;= 50, "0-50", IF(tbl_Customers[[#This Row],[account_length]] &lt;=100, "51-100", IF(tbl_Customers[[#This Row],[account_length]] &lt;= 150, "101-150", "151+")))</f>
        <v>51-100</v>
      </c>
      <c r="Y2295" t="str">
        <f>IF(tbl_Customers[[#This Row],[total_intl_charge]] &lt;= 3, "Low Charges", "High Charges")</f>
        <v>High Charges</v>
      </c>
      <c r="Z2295" t="str">
        <f>IF(tbl_Customers[[#This Row],[total_eve_calls]]&lt;=80,"Low Calls",
IF(tbl_Customers[[#This Row],[total_eve_calls]]&lt;=120,"Medium Calls","High Calls"))</f>
        <v>Medium Calls</v>
      </c>
      <c r="AA2295" t="str">
        <f>IF(tbl_Customers[[#This Row],[total_eve_charge]]&lt;=15,"Low Charges",
IF(tbl_Customers[[#This Row],[total_eve_charge]]&lt;=20,"Medium Charges","High Charges"))</f>
        <v>Low Charges</v>
      </c>
      <c r="AB22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5" t="str">
        <f>IF(tbl_Customers[[#This Row],[number_vmail_messages]] = 0, "No Usage", IF(tbl_Customers[[#This Row],[number_vmail_messages]] &lt;= 20, "Low Usage", IF(tbl_Customers[[#This Row],[number_vmail_messages]] &lt;= 40, "Medium Usgae", "High Usage")))</f>
        <v>No Usage</v>
      </c>
      <c r="AD2295" t="str">
        <f>IF(tbl_Customers[[#This Row],[total_day_minutes]]&lt;=150,"Low Usage", IF(tbl_Customers[[#This Row],[total_day_minutes]]&lt;=200,"Medium Usage", IF(tbl_Customers[[#This Row],[total_day_minutes]]&lt;=250,"High Usage","Very High Usage")))</f>
        <v>Low Usage</v>
      </c>
      <c r="AE2295" t="str">
        <f>IF(tbl_Customers[[#This Row],[total_intl_calls]]&lt;=5,"Low Calls", IF(tbl_Customers[[#This Row],[total_intl_calls]]&lt;=10, "Medium Calls", "High Calls"))</f>
        <v>Low Calls</v>
      </c>
      <c r="AF22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5" s="36" t="str">
        <f>IF(tbl_Customers[[#This Row],[Churn_Risk_Score]]&gt;=10,"High Risk", IF(tbl_Customers[[#This Row],[Churn_Risk_Score]]&gt;=5,"Medium Risk","Low Risk"))</f>
        <v>Low Risk</v>
      </c>
    </row>
    <row r="2296" spans="1:33" x14ac:dyDescent="0.35">
      <c r="A2296">
        <v>2295</v>
      </c>
      <c r="B2296" t="s">
        <v>45</v>
      </c>
      <c r="C2296">
        <v>101</v>
      </c>
      <c r="D2296" t="s">
        <v>21</v>
      </c>
      <c r="E2296" t="s">
        <v>22</v>
      </c>
      <c r="F2296" t="s">
        <v>22</v>
      </c>
      <c r="G2296">
        <v>0</v>
      </c>
      <c r="H2296">
        <v>253.2</v>
      </c>
      <c r="I2296">
        <v>89</v>
      </c>
      <c r="J2296">
        <v>43.04</v>
      </c>
      <c r="K2296">
        <v>237.9</v>
      </c>
      <c r="L2296">
        <v>114</v>
      </c>
      <c r="M2296">
        <v>20.22</v>
      </c>
      <c r="N2296">
        <v>154.30000000000001</v>
      </c>
      <c r="O2296">
        <v>85</v>
      </c>
      <c r="P2296">
        <v>6.94</v>
      </c>
      <c r="Q2296">
        <v>9.6999999999999993</v>
      </c>
      <c r="R2296">
        <v>7</v>
      </c>
      <c r="S2296">
        <v>2.62</v>
      </c>
      <c r="T2296">
        <v>4</v>
      </c>
      <c r="U2296" t="s">
        <v>22</v>
      </c>
      <c r="V2296">
        <f>IF(tbl_Customers[[#This Row],[churn]] = "yes", 1, 0)</f>
        <v>0</v>
      </c>
      <c r="W2296" t="str">
        <f>IF(tbl_Customers[[#This Row],[number_customer_service_calls]] &lt;= 1, "0-1 Calls", IF(tbl_Customers[[#This Row],[number_customer_service_calls]] &lt;= 3, "2-3 Calls", IF(tbl_Customers[[#This Row],[number_customer_service_calls]] &lt;=5, "4-5 Calls", "6+ Calls")))</f>
        <v>4-5 Calls</v>
      </c>
      <c r="X2296" t="str">
        <f>IF(tbl_Customers[[#This Row],[account_length]] &lt;= 50, "0-50", IF(tbl_Customers[[#This Row],[account_length]] &lt;=100, "51-100", IF(tbl_Customers[[#This Row],[account_length]] &lt;= 150, "101-150", "151+")))</f>
        <v>101-150</v>
      </c>
      <c r="Y2296" t="str">
        <f>IF(tbl_Customers[[#This Row],[total_intl_charge]] &lt;= 3, "Low Charges", "High Charges")</f>
        <v>Low Charges</v>
      </c>
      <c r="Z2296" t="str">
        <f>IF(tbl_Customers[[#This Row],[total_eve_calls]]&lt;=80,"Low Calls",
IF(tbl_Customers[[#This Row],[total_eve_calls]]&lt;=120,"Medium Calls","High Calls"))</f>
        <v>Medium Calls</v>
      </c>
      <c r="AA2296" t="str">
        <f>IF(tbl_Customers[[#This Row],[total_eve_charge]]&lt;=15,"Low Charges",
IF(tbl_Customers[[#This Row],[total_eve_charge]]&lt;=20,"Medium Charges","High Charges"))</f>
        <v>High Charges</v>
      </c>
      <c r="AB22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6" t="str">
        <f>IF(tbl_Customers[[#This Row],[number_vmail_messages]] = 0, "No Usage", IF(tbl_Customers[[#This Row],[number_vmail_messages]] &lt;= 20, "Low Usage", IF(tbl_Customers[[#This Row],[number_vmail_messages]] &lt;= 40, "Medium Usgae", "High Usage")))</f>
        <v>No Usage</v>
      </c>
      <c r="AD2296" t="str">
        <f>IF(tbl_Customers[[#This Row],[total_day_minutes]]&lt;=150,"Low Usage", IF(tbl_Customers[[#This Row],[total_day_minutes]]&lt;=200,"Medium Usage", IF(tbl_Customers[[#This Row],[total_day_minutes]]&lt;=250,"High Usage","Very High Usage")))</f>
        <v>Very High Usage</v>
      </c>
      <c r="AE2296" t="str">
        <f>IF(tbl_Customers[[#This Row],[total_intl_calls]]&lt;=5,"Low Calls", IF(tbl_Customers[[#This Row],[total_intl_calls]]&lt;=10, "Medium Calls", "High Calls"))</f>
        <v>Medium Calls</v>
      </c>
      <c r="AF22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296" s="36" t="str">
        <f>IF(tbl_Customers[[#This Row],[Churn_Risk_Score]]&gt;=10,"High Risk", IF(tbl_Customers[[#This Row],[Churn_Risk_Score]]&gt;=5,"Medium Risk","Low Risk"))</f>
        <v>Medium Risk</v>
      </c>
    </row>
    <row r="2297" spans="1:33" x14ac:dyDescent="0.35">
      <c r="A2297">
        <v>2296</v>
      </c>
      <c r="B2297" t="s">
        <v>31</v>
      </c>
      <c r="C2297">
        <v>125</v>
      </c>
      <c r="D2297" t="s">
        <v>21</v>
      </c>
      <c r="E2297" t="s">
        <v>22</v>
      </c>
      <c r="F2297" t="s">
        <v>22</v>
      </c>
      <c r="G2297">
        <v>0</v>
      </c>
      <c r="H2297">
        <v>206</v>
      </c>
      <c r="I2297">
        <v>128</v>
      </c>
      <c r="J2297">
        <v>35.020000000000003</v>
      </c>
      <c r="K2297">
        <v>198.1</v>
      </c>
      <c r="L2297">
        <v>71</v>
      </c>
      <c r="M2297">
        <v>16.84</v>
      </c>
      <c r="N2297">
        <v>135.9</v>
      </c>
      <c r="O2297">
        <v>116</v>
      </c>
      <c r="P2297">
        <v>6.12</v>
      </c>
      <c r="Q2297">
        <v>13.2</v>
      </c>
      <c r="R2297">
        <v>3</v>
      </c>
      <c r="S2297">
        <v>3.56</v>
      </c>
      <c r="T2297">
        <v>0</v>
      </c>
      <c r="U2297" t="s">
        <v>22</v>
      </c>
      <c r="V2297">
        <f>IF(tbl_Customers[[#This Row],[churn]] = "yes", 1, 0)</f>
        <v>0</v>
      </c>
      <c r="W2297" t="str">
        <f>IF(tbl_Customers[[#This Row],[number_customer_service_calls]] &lt;= 1, "0-1 Calls", IF(tbl_Customers[[#This Row],[number_customer_service_calls]] &lt;= 3, "2-3 Calls", IF(tbl_Customers[[#This Row],[number_customer_service_calls]] &lt;=5, "4-5 Calls", "6+ Calls")))</f>
        <v>0-1 Calls</v>
      </c>
      <c r="X2297" t="str">
        <f>IF(tbl_Customers[[#This Row],[account_length]] &lt;= 50, "0-50", IF(tbl_Customers[[#This Row],[account_length]] &lt;=100, "51-100", IF(tbl_Customers[[#This Row],[account_length]] &lt;= 150, "101-150", "151+")))</f>
        <v>101-150</v>
      </c>
      <c r="Y2297" t="str">
        <f>IF(tbl_Customers[[#This Row],[total_intl_charge]] &lt;= 3, "Low Charges", "High Charges")</f>
        <v>High Charges</v>
      </c>
      <c r="Z2297" t="str">
        <f>IF(tbl_Customers[[#This Row],[total_eve_calls]]&lt;=80,"Low Calls",
IF(tbl_Customers[[#This Row],[total_eve_calls]]&lt;=120,"Medium Calls","High Calls"))</f>
        <v>Low Calls</v>
      </c>
      <c r="AA2297" t="str">
        <f>IF(tbl_Customers[[#This Row],[total_eve_charge]]&lt;=15,"Low Charges",
IF(tbl_Customers[[#This Row],[total_eve_charge]]&lt;=20,"Medium Charges","High Charges"))</f>
        <v>Medium Charges</v>
      </c>
      <c r="AB22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7" t="str">
        <f>IF(tbl_Customers[[#This Row],[number_vmail_messages]] = 0, "No Usage", IF(tbl_Customers[[#This Row],[number_vmail_messages]] &lt;= 20, "Low Usage", IF(tbl_Customers[[#This Row],[number_vmail_messages]] &lt;= 40, "Medium Usgae", "High Usage")))</f>
        <v>No Usage</v>
      </c>
      <c r="AD2297" t="str">
        <f>IF(tbl_Customers[[#This Row],[total_day_minutes]]&lt;=150,"Low Usage", IF(tbl_Customers[[#This Row],[total_day_minutes]]&lt;=200,"Medium Usage", IF(tbl_Customers[[#This Row],[total_day_minutes]]&lt;=250,"High Usage","Very High Usage")))</f>
        <v>High Usage</v>
      </c>
      <c r="AE2297" t="str">
        <f>IF(tbl_Customers[[#This Row],[total_intl_calls]]&lt;=5,"Low Calls", IF(tbl_Customers[[#This Row],[total_intl_calls]]&lt;=10, "Medium Calls", "High Calls"))</f>
        <v>Low Calls</v>
      </c>
      <c r="AF22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7" s="36" t="str">
        <f>IF(tbl_Customers[[#This Row],[Churn_Risk_Score]]&gt;=10,"High Risk", IF(tbl_Customers[[#This Row],[Churn_Risk_Score]]&gt;=5,"Medium Risk","Low Risk"))</f>
        <v>Low Risk</v>
      </c>
    </row>
    <row r="2298" spans="1:33" x14ac:dyDescent="0.35">
      <c r="A2298">
        <v>2297</v>
      </c>
      <c r="B2298" t="s">
        <v>66</v>
      </c>
      <c r="C2298">
        <v>193</v>
      </c>
      <c r="D2298" t="s">
        <v>21</v>
      </c>
      <c r="E2298" t="s">
        <v>22</v>
      </c>
      <c r="F2298" t="s">
        <v>23</v>
      </c>
      <c r="G2298">
        <v>31</v>
      </c>
      <c r="H2298">
        <v>71.2</v>
      </c>
      <c r="I2298">
        <v>58</v>
      </c>
      <c r="J2298">
        <v>12.1</v>
      </c>
      <c r="K2298">
        <v>124.7</v>
      </c>
      <c r="L2298">
        <v>105</v>
      </c>
      <c r="M2298">
        <v>10.6</v>
      </c>
      <c r="N2298">
        <v>155.5</v>
      </c>
      <c r="O2298">
        <v>108</v>
      </c>
      <c r="P2298">
        <v>7</v>
      </c>
      <c r="Q2298">
        <v>11.7</v>
      </c>
      <c r="R2298">
        <v>3</v>
      </c>
      <c r="S2298">
        <v>3.16</v>
      </c>
      <c r="T2298">
        <v>0</v>
      </c>
      <c r="U2298" t="s">
        <v>22</v>
      </c>
      <c r="V2298">
        <f>IF(tbl_Customers[[#This Row],[churn]] = "yes", 1, 0)</f>
        <v>0</v>
      </c>
      <c r="W2298" t="str">
        <f>IF(tbl_Customers[[#This Row],[number_customer_service_calls]] &lt;= 1, "0-1 Calls", IF(tbl_Customers[[#This Row],[number_customer_service_calls]] &lt;= 3, "2-3 Calls", IF(tbl_Customers[[#This Row],[number_customer_service_calls]] &lt;=5, "4-5 Calls", "6+ Calls")))</f>
        <v>0-1 Calls</v>
      </c>
      <c r="X2298" t="str">
        <f>IF(tbl_Customers[[#This Row],[account_length]] &lt;= 50, "0-50", IF(tbl_Customers[[#This Row],[account_length]] &lt;=100, "51-100", IF(tbl_Customers[[#This Row],[account_length]] &lt;= 150, "101-150", "151+")))</f>
        <v>151+</v>
      </c>
      <c r="Y2298" t="str">
        <f>IF(tbl_Customers[[#This Row],[total_intl_charge]] &lt;= 3, "Low Charges", "High Charges")</f>
        <v>High Charges</v>
      </c>
      <c r="Z2298" t="str">
        <f>IF(tbl_Customers[[#This Row],[total_eve_calls]]&lt;=80,"Low Calls",
IF(tbl_Customers[[#This Row],[total_eve_calls]]&lt;=120,"Medium Calls","High Calls"))</f>
        <v>Medium Calls</v>
      </c>
      <c r="AA2298" t="str">
        <f>IF(tbl_Customers[[#This Row],[total_eve_charge]]&lt;=15,"Low Charges",
IF(tbl_Customers[[#This Row],[total_eve_charge]]&lt;=20,"Medium Charges","High Charges"))</f>
        <v>Low Charges</v>
      </c>
      <c r="AB22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8" t="str">
        <f>IF(tbl_Customers[[#This Row],[number_vmail_messages]] = 0, "No Usage", IF(tbl_Customers[[#This Row],[number_vmail_messages]] &lt;= 20, "Low Usage", IF(tbl_Customers[[#This Row],[number_vmail_messages]] &lt;= 40, "Medium Usgae", "High Usage")))</f>
        <v>Medium Usgae</v>
      </c>
      <c r="AD2298" t="str">
        <f>IF(tbl_Customers[[#This Row],[total_day_minutes]]&lt;=150,"Low Usage", IF(tbl_Customers[[#This Row],[total_day_minutes]]&lt;=200,"Medium Usage", IF(tbl_Customers[[#This Row],[total_day_minutes]]&lt;=250,"High Usage","Very High Usage")))</f>
        <v>Low Usage</v>
      </c>
      <c r="AE2298" t="str">
        <f>IF(tbl_Customers[[#This Row],[total_intl_calls]]&lt;=5,"Low Calls", IF(tbl_Customers[[#This Row],[total_intl_calls]]&lt;=10, "Medium Calls", "High Calls"))</f>
        <v>Low Calls</v>
      </c>
      <c r="AF22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98" s="36" t="str">
        <f>IF(tbl_Customers[[#This Row],[Churn_Risk_Score]]&gt;=10,"High Risk", IF(tbl_Customers[[#This Row],[Churn_Risk_Score]]&gt;=5,"Medium Risk","Low Risk"))</f>
        <v>Low Risk</v>
      </c>
    </row>
    <row r="2299" spans="1:33" x14ac:dyDescent="0.35">
      <c r="A2299">
        <v>2298</v>
      </c>
      <c r="B2299" t="s">
        <v>31</v>
      </c>
      <c r="C2299">
        <v>63</v>
      </c>
      <c r="D2299" t="s">
        <v>28</v>
      </c>
      <c r="E2299" t="s">
        <v>22</v>
      </c>
      <c r="F2299" t="s">
        <v>22</v>
      </c>
      <c r="G2299">
        <v>0</v>
      </c>
      <c r="H2299">
        <v>261.8</v>
      </c>
      <c r="I2299">
        <v>69</v>
      </c>
      <c r="J2299">
        <v>44.51</v>
      </c>
      <c r="K2299">
        <v>245</v>
      </c>
      <c r="L2299">
        <v>135</v>
      </c>
      <c r="M2299">
        <v>20.83</v>
      </c>
      <c r="N2299">
        <v>202.1</v>
      </c>
      <c r="O2299">
        <v>94</v>
      </c>
      <c r="P2299">
        <v>9.09</v>
      </c>
      <c r="Q2299">
        <v>14.7</v>
      </c>
      <c r="R2299">
        <v>4</v>
      </c>
      <c r="S2299">
        <v>3.97</v>
      </c>
      <c r="T2299">
        <v>0</v>
      </c>
      <c r="U2299" t="s">
        <v>23</v>
      </c>
      <c r="V2299">
        <f>IF(tbl_Customers[[#This Row],[churn]] = "yes", 1, 0)</f>
        <v>1</v>
      </c>
      <c r="W2299" t="str">
        <f>IF(tbl_Customers[[#This Row],[number_customer_service_calls]] &lt;= 1, "0-1 Calls", IF(tbl_Customers[[#This Row],[number_customer_service_calls]] &lt;= 3, "2-3 Calls", IF(tbl_Customers[[#This Row],[number_customer_service_calls]] &lt;=5, "4-5 Calls", "6+ Calls")))</f>
        <v>0-1 Calls</v>
      </c>
      <c r="X2299" t="str">
        <f>IF(tbl_Customers[[#This Row],[account_length]] &lt;= 50, "0-50", IF(tbl_Customers[[#This Row],[account_length]] &lt;=100, "51-100", IF(tbl_Customers[[#This Row],[account_length]] &lt;= 150, "101-150", "151+")))</f>
        <v>51-100</v>
      </c>
      <c r="Y2299" t="str">
        <f>IF(tbl_Customers[[#This Row],[total_intl_charge]] &lt;= 3, "Low Charges", "High Charges")</f>
        <v>High Charges</v>
      </c>
      <c r="Z2299" t="str">
        <f>IF(tbl_Customers[[#This Row],[total_eve_calls]]&lt;=80,"Low Calls",
IF(tbl_Customers[[#This Row],[total_eve_calls]]&lt;=120,"Medium Calls","High Calls"))</f>
        <v>High Calls</v>
      </c>
      <c r="AA2299" t="str">
        <f>IF(tbl_Customers[[#This Row],[total_eve_charge]]&lt;=15,"Low Charges",
IF(tbl_Customers[[#This Row],[total_eve_charge]]&lt;=20,"Medium Charges","High Charges"))</f>
        <v>High Charges</v>
      </c>
      <c r="AB22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9" t="str">
        <f>IF(tbl_Customers[[#This Row],[number_vmail_messages]] = 0, "No Usage", IF(tbl_Customers[[#This Row],[number_vmail_messages]] &lt;= 20, "Low Usage", IF(tbl_Customers[[#This Row],[number_vmail_messages]] &lt;= 40, "Medium Usgae", "High Usage")))</f>
        <v>No Usage</v>
      </c>
      <c r="AD2299" t="str">
        <f>IF(tbl_Customers[[#This Row],[total_day_minutes]]&lt;=150,"Low Usage", IF(tbl_Customers[[#This Row],[total_day_minutes]]&lt;=200,"Medium Usage", IF(tbl_Customers[[#This Row],[total_day_minutes]]&lt;=250,"High Usage","Very High Usage")))</f>
        <v>Very High Usage</v>
      </c>
      <c r="AE2299" t="str">
        <f>IF(tbl_Customers[[#This Row],[total_intl_calls]]&lt;=5,"Low Calls", IF(tbl_Customers[[#This Row],[total_intl_calls]]&lt;=10, "Medium Calls", "High Calls"))</f>
        <v>Low Calls</v>
      </c>
      <c r="AF22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99" s="36" t="str">
        <f>IF(tbl_Customers[[#This Row],[Churn_Risk_Score]]&gt;=10,"High Risk", IF(tbl_Customers[[#This Row],[Churn_Risk_Score]]&gt;=5,"Medium Risk","Low Risk"))</f>
        <v>Medium Risk</v>
      </c>
    </row>
    <row r="2300" spans="1:33" x14ac:dyDescent="0.35">
      <c r="A2300">
        <v>2299</v>
      </c>
      <c r="B2300" t="s">
        <v>69</v>
      </c>
      <c r="C2300">
        <v>124</v>
      </c>
      <c r="D2300" t="s">
        <v>28</v>
      </c>
      <c r="E2300" t="s">
        <v>22</v>
      </c>
      <c r="F2300" t="s">
        <v>22</v>
      </c>
      <c r="G2300">
        <v>0</v>
      </c>
      <c r="H2300">
        <v>191.3</v>
      </c>
      <c r="I2300">
        <v>134</v>
      </c>
      <c r="J2300">
        <v>32.520000000000003</v>
      </c>
      <c r="K2300">
        <v>261.5</v>
      </c>
      <c r="L2300">
        <v>113</v>
      </c>
      <c r="M2300">
        <v>22.23</v>
      </c>
      <c r="N2300">
        <v>182.3</v>
      </c>
      <c r="O2300">
        <v>111</v>
      </c>
      <c r="P2300">
        <v>8.1999999999999993</v>
      </c>
      <c r="Q2300">
        <v>10</v>
      </c>
      <c r="R2300">
        <v>3</v>
      </c>
      <c r="S2300">
        <v>2.7</v>
      </c>
      <c r="T2300">
        <v>1</v>
      </c>
      <c r="U2300" t="s">
        <v>22</v>
      </c>
      <c r="V2300">
        <f>IF(tbl_Customers[[#This Row],[churn]] = "yes", 1, 0)</f>
        <v>0</v>
      </c>
      <c r="W2300" t="str">
        <f>IF(tbl_Customers[[#This Row],[number_customer_service_calls]] &lt;= 1, "0-1 Calls", IF(tbl_Customers[[#This Row],[number_customer_service_calls]] &lt;= 3, "2-3 Calls", IF(tbl_Customers[[#This Row],[number_customer_service_calls]] &lt;=5, "4-5 Calls", "6+ Calls")))</f>
        <v>0-1 Calls</v>
      </c>
      <c r="X2300" t="str">
        <f>IF(tbl_Customers[[#This Row],[account_length]] &lt;= 50, "0-50", IF(tbl_Customers[[#This Row],[account_length]] &lt;=100, "51-100", IF(tbl_Customers[[#This Row],[account_length]] &lt;= 150, "101-150", "151+")))</f>
        <v>101-150</v>
      </c>
      <c r="Y2300" t="str">
        <f>IF(tbl_Customers[[#This Row],[total_intl_charge]] &lt;= 3, "Low Charges", "High Charges")</f>
        <v>Low Charges</v>
      </c>
      <c r="Z2300" t="str">
        <f>IF(tbl_Customers[[#This Row],[total_eve_calls]]&lt;=80,"Low Calls",
IF(tbl_Customers[[#This Row],[total_eve_calls]]&lt;=120,"Medium Calls","High Calls"))</f>
        <v>Medium Calls</v>
      </c>
      <c r="AA2300" t="str">
        <f>IF(tbl_Customers[[#This Row],[total_eve_charge]]&lt;=15,"Low Charges",
IF(tbl_Customers[[#This Row],[total_eve_charge]]&lt;=20,"Medium Charges","High Charges"))</f>
        <v>High Charges</v>
      </c>
      <c r="AB23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0" t="str">
        <f>IF(tbl_Customers[[#This Row],[number_vmail_messages]] = 0, "No Usage", IF(tbl_Customers[[#This Row],[number_vmail_messages]] &lt;= 20, "Low Usage", IF(tbl_Customers[[#This Row],[number_vmail_messages]] &lt;= 40, "Medium Usgae", "High Usage")))</f>
        <v>No Usage</v>
      </c>
      <c r="AD2300" t="str">
        <f>IF(tbl_Customers[[#This Row],[total_day_minutes]]&lt;=150,"Low Usage", IF(tbl_Customers[[#This Row],[total_day_minutes]]&lt;=200,"Medium Usage", IF(tbl_Customers[[#This Row],[total_day_minutes]]&lt;=250,"High Usage","Very High Usage")))</f>
        <v>Medium Usage</v>
      </c>
      <c r="AE2300" t="str">
        <f>IF(tbl_Customers[[#This Row],[total_intl_calls]]&lt;=5,"Low Calls", IF(tbl_Customers[[#This Row],[total_intl_calls]]&lt;=10, "Medium Calls", "High Calls"))</f>
        <v>Low Calls</v>
      </c>
      <c r="AF23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00" s="36" t="str">
        <f>IF(tbl_Customers[[#This Row],[Churn_Risk_Score]]&gt;=10,"High Risk", IF(tbl_Customers[[#This Row],[Churn_Risk_Score]]&gt;=5,"Medium Risk","Low Risk"))</f>
        <v>Low Risk</v>
      </c>
    </row>
    <row r="2301" spans="1:33" x14ac:dyDescent="0.35">
      <c r="A2301">
        <v>2300</v>
      </c>
      <c r="B2301" t="s">
        <v>63</v>
      </c>
      <c r="C2301">
        <v>144</v>
      </c>
      <c r="D2301" t="s">
        <v>21</v>
      </c>
      <c r="E2301" t="s">
        <v>22</v>
      </c>
      <c r="F2301" t="s">
        <v>22</v>
      </c>
      <c r="G2301">
        <v>0</v>
      </c>
      <c r="H2301">
        <v>133.30000000000001</v>
      </c>
      <c r="I2301">
        <v>101</v>
      </c>
      <c r="J2301">
        <v>22.66</v>
      </c>
      <c r="K2301">
        <v>255.5</v>
      </c>
      <c r="L2301">
        <v>127</v>
      </c>
      <c r="M2301">
        <v>21.72</v>
      </c>
      <c r="N2301">
        <v>228.6</v>
      </c>
      <c r="O2301">
        <v>68</v>
      </c>
      <c r="P2301">
        <v>10.29</v>
      </c>
      <c r="Q2301">
        <v>11.6</v>
      </c>
      <c r="R2301">
        <v>2</v>
      </c>
      <c r="S2301">
        <v>3.13</v>
      </c>
      <c r="T2301">
        <v>0</v>
      </c>
      <c r="U2301" t="s">
        <v>22</v>
      </c>
      <c r="V2301">
        <f>IF(tbl_Customers[[#This Row],[churn]] = "yes", 1, 0)</f>
        <v>0</v>
      </c>
      <c r="W2301" t="str">
        <f>IF(tbl_Customers[[#This Row],[number_customer_service_calls]] &lt;= 1, "0-1 Calls", IF(tbl_Customers[[#This Row],[number_customer_service_calls]] &lt;= 3, "2-3 Calls", IF(tbl_Customers[[#This Row],[number_customer_service_calls]] &lt;=5, "4-5 Calls", "6+ Calls")))</f>
        <v>0-1 Calls</v>
      </c>
      <c r="X2301" t="str">
        <f>IF(tbl_Customers[[#This Row],[account_length]] &lt;= 50, "0-50", IF(tbl_Customers[[#This Row],[account_length]] &lt;=100, "51-100", IF(tbl_Customers[[#This Row],[account_length]] &lt;= 150, "101-150", "151+")))</f>
        <v>101-150</v>
      </c>
      <c r="Y2301" t="str">
        <f>IF(tbl_Customers[[#This Row],[total_intl_charge]] &lt;= 3, "Low Charges", "High Charges")</f>
        <v>High Charges</v>
      </c>
      <c r="Z2301" t="str">
        <f>IF(tbl_Customers[[#This Row],[total_eve_calls]]&lt;=80,"Low Calls",
IF(tbl_Customers[[#This Row],[total_eve_calls]]&lt;=120,"Medium Calls","High Calls"))</f>
        <v>High Calls</v>
      </c>
      <c r="AA2301" t="str">
        <f>IF(tbl_Customers[[#This Row],[total_eve_charge]]&lt;=15,"Low Charges",
IF(tbl_Customers[[#This Row],[total_eve_charge]]&lt;=20,"Medium Charges","High Charges"))</f>
        <v>High Charges</v>
      </c>
      <c r="AB23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1" t="str">
        <f>IF(tbl_Customers[[#This Row],[number_vmail_messages]] = 0, "No Usage", IF(tbl_Customers[[#This Row],[number_vmail_messages]] &lt;= 20, "Low Usage", IF(tbl_Customers[[#This Row],[number_vmail_messages]] &lt;= 40, "Medium Usgae", "High Usage")))</f>
        <v>No Usage</v>
      </c>
      <c r="AD2301" t="str">
        <f>IF(tbl_Customers[[#This Row],[total_day_minutes]]&lt;=150,"Low Usage", IF(tbl_Customers[[#This Row],[total_day_minutes]]&lt;=200,"Medium Usage", IF(tbl_Customers[[#This Row],[total_day_minutes]]&lt;=250,"High Usage","Very High Usage")))</f>
        <v>Low Usage</v>
      </c>
      <c r="AE2301" t="str">
        <f>IF(tbl_Customers[[#This Row],[total_intl_calls]]&lt;=5,"Low Calls", IF(tbl_Customers[[#This Row],[total_intl_calls]]&lt;=10, "Medium Calls", "High Calls"))</f>
        <v>Low Calls</v>
      </c>
      <c r="AF23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01" s="36" t="str">
        <f>IF(tbl_Customers[[#This Row],[Churn_Risk_Score]]&gt;=10,"High Risk", IF(tbl_Customers[[#This Row],[Churn_Risk_Score]]&gt;=5,"Medium Risk","Low Risk"))</f>
        <v>Low Risk</v>
      </c>
    </row>
    <row r="2302" spans="1:33" x14ac:dyDescent="0.35">
      <c r="A2302">
        <v>2301</v>
      </c>
      <c r="B2302" t="s">
        <v>46</v>
      </c>
      <c r="C2302">
        <v>116</v>
      </c>
      <c r="D2302" t="s">
        <v>25</v>
      </c>
      <c r="E2302" t="s">
        <v>22</v>
      </c>
      <c r="F2302" t="s">
        <v>23</v>
      </c>
      <c r="G2302">
        <v>24</v>
      </c>
      <c r="H2302">
        <v>183.6</v>
      </c>
      <c r="I2302">
        <v>138</v>
      </c>
      <c r="J2302">
        <v>31.21</v>
      </c>
      <c r="K2302">
        <v>203.8</v>
      </c>
      <c r="L2302">
        <v>90</v>
      </c>
      <c r="M2302">
        <v>17.32</v>
      </c>
      <c r="N2302">
        <v>166.9</v>
      </c>
      <c r="O2302">
        <v>89</v>
      </c>
      <c r="P2302">
        <v>7.51</v>
      </c>
      <c r="Q2302">
        <v>6</v>
      </c>
      <c r="R2302">
        <v>3</v>
      </c>
      <c r="S2302">
        <v>1.62</v>
      </c>
      <c r="T2302">
        <v>2</v>
      </c>
      <c r="U2302" t="s">
        <v>22</v>
      </c>
      <c r="V2302">
        <f>IF(tbl_Customers[[#This Row],[churn]] = "yes", 1, 0)</f>
        <v>0</v>
      </c>
      <c r="W2302" t="str">
        <f>IF(tbl_Customers[[#This Row],[number_customer_service_calls]] &lt;= 1, "0-1 Calls", IF(tbl_Customers[[#This Row],[number_customer_service_calls]] &lt;= 3, "2-3 Calls", IF(tbl_Customers[[#This Row],[number_customer_service_calls]] &lt;=5, "4-5 Calls", "6+ Calls")))</f>
        <v>2-3 Calls</v>
      </c>
      <c r="X2302" t="str">
        <f>IF(tbl_Customers[[#This Row],[account_length]] &lt;= 50, "0-50", IF(tbl_Customers[[#This Row],[account_length]] &lt;=100, "51-100", IF(tbl_Customers[[#This Row],[account_length]] &lt;= 150, "101-150", "151+")))</f>
        <v>101-150</v>
      </c>
      <c r="Y2302" t="str">
        <f>IF(tbl_Customers[[#This Row],[total_intl_charge]] &lt;= 3, "Low Charges", "High Charges")</f>
        <v>Low Charges</v>
      </c>
      <c r="Z2302" t="str">
        <f>IF(tbl_Customers[[#This Row],[total_eve_calls]]&lt;=80,"Low Calls",
IF(tbl_Customers[[#This Row],[total_eve_calls]]&lt;=120,"Medium Calls","High Calls"))</f>
        <v>Medium Calls</v>
      </c>
      <c r="AA2302" t="str">
        <f>IF(tbl_Customers[[#This Row],[total_eve_charge]]&lt;=15,"Low Charges",
IF(tbl_Customers[[#This Row],[total_eve_charge]]&lt;=20,"Medium Charges","High Charges"))</f>
        <v>Medium Charges</v>
      </c>
      <c r="AB23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2" t="str">
        <f>IF(tbl_Customers[[#This Row],[number_vmail_messages]] = 0, "No Usage", IF(tbl_Customers[[#This Row],[number_vmail_messages]] &lt;= 20, "Low Usage", IF(tbl_Customers[[#This Row],[number_vmail_messages]] &lt;= 40, "Medium Usgae", "High Usage")))</f>
        <v>Medium Usgae</v>
      </c>
      <c r="AD2302" t="str">
        <f>IF(tbl_Customers[[#This Row],[total_day_minutes]]&lt;=150,"Low Usage", IF(tbl_Customers[[#This Row],[total_day_minutes]]&lt;=200,"Medium Usage", IF(tbl_Customers[[#This Row],[total_day_minutes]]&lt;=250,"High Usage","Very High Usage")))</f>
        <v>Medium Usage</v>
      </c>
      <c r="AE2302" t="str">
        <f>IF(tbl_Customers[[#This Row],[total_intl_calls]]&lt;=5,"Low Calls", IF(tbl_Customers[[#This Row],[total_intl_calls]]&lt;=10, "Medium Calls", "High Calls"))</f>
        <v>Low Calls</v>
      </c>
      <c r="AF23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02" s="36" t="str">
        <f>IF(tbl_Customers[[#This Row],[Churn_Risk_Score]]&gt;=10,"High Risk", IF(tbl_Customers[[#This Row],[Churn_Risk_Score]]&gt;=5,"Medium Risk","Low Risk"))</f>
        <v>Low Risk</v>
      </c>
    </row>
    <row r="2303" spans="1:33" x14ac:dyDescent="0.35">
      <c r="A2303">
        <v>2302</v>
      </c>
      <c r="B2303" t="s">
        <v>49</v>
      </c>
      <c r="C2303">
        <v>189</v>
      </c>
      <c r="D2303" t="s">
        <v>21</v>
      </c>
      <c r="E2303" t="s">
        <v>22</v>
      </c>
      <c r="F2303" t="s">
        <v>23</v>
      </c>
      <c r="G2303">
        <v>30</v>
      </c>
      <c r="H2303">
        <v>155.19999999999999</v>
      </c>
      <c r="I2303">
        <v>116</v>
      </c>
      <c r="J2303">
        <v>26.38</v>
      </c>
      <c r="K2303">
        <v>195.5</v>
      </c>
      <c r="L2303">
        <v>50</v>
      </c>
      <c r="M2303">
        <v>16.62</v>
      </c>
      <c r="N2303">
        <v>170.1</v>
      </c>
      <c r="O2303">
        <v>108</v>
      </c>
      <c r="P2303">
        <v>7.65</v>
      </c>
      <c r="Q2303">
        <v>15.4</v>
      </c>
      <c r="R2303">
        <v>6</v>
      </c>
      <c r="S2303">
        <v>4.16</v>
      </c>
      <c r="T2303">
        <v>1</v>
      </c>
      <c r="U2303" t="s">
        <v>22</v>
      </c>
      <c r="V2303">
        <f>IF(tbl_Customers[[#This Row],[churn]] = "yes", 1, 0)</f>
        <v>0</v>
      </c>
      <c r="W2303" t="str">
        <f>IF(tbl_Customers[[#This Row],[number_customer_service_calls]] &lt;= 1, "0-1 Calls", IF(tbl_Customers[[#This Row],[number_customer_service_calls]] &lt;= 3, "2-3 Calls", IF(tbl_Customers[[#This Row],[number_customer_service_calls]] &lt;=5, "4-5 Calls", "6+ Calls")))</f>
        <v>0-1 Calls</v>
      </c>
      <c r="X2303" t="str">
        <f>IF(tbl_Customers[[#This Row],[account_length]] &lt;= 50, "0-50", IF(tbl_Customers[[#This Row],[account_length]] &lt;=100, "51-100", IF(tbl_Customers[[#This Row],[account_length]] &lt;= 150, "101-150", "151+")))</f>
        <v>151+</v>
      </c>
      <c r="Y2303" t="str">
        <f>IF(tbl_Customers[[#This Row],[total_intl_charge]] &lt;= 3, "Low Charges", "High Charges")</f>
        <v>High Charges</v>
      </c>
      <c r="Z2303" t="str">
        <f>IF(tbl_Customers[[#This Row],[total_eve_calls]]&lt;=80,"Low Calls",
IF(tbl_Customers[[#This Row],[total_eve_calls]]&lt;=120,"Medium Calls","High Calls"))</f>
        <v>Low Calls</v>
      </c>
      <c r="AA2303" t="str">
        <f>IF(tbl_Customers[[#This Row],[total_eve_charge]]&lt;=15,"Low Charges",
IF(tbl_Customers[[#This Row],[total_eve_charge]]&lt;=20,"Medium Charges","High Charges"))</f>
        <v>Medium Charges</v>
      </c>
      <c r="AB23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3" t="str">
        <f>IF(tbl_Customers[[#This Row],[number_vmail_messages]] = 0, "No Usage", IF(tbl_Customers[[#This Row],[number_vmail_messages]] &lt;= 20, "Low Usage", IF(tbl_Customers[[#This Row],[number_vmail_messages]] &lt;= 40, "Medium Usgae", "High Usage")))</f>
        <v>Medium Usgae</v>
      </c>
      <c r="AD2303" t="str">
        <f>IF(tbl_Customers[[#This Row],[total_day_minutes]]&lt;=150,"Low Usage", IF(tbl_Customers[[#This Row],[total_day_minutes]]&lt;=200,"Medium Usage", IF(tbl_Customers[[#This Row],[total_day_minutes]]&lt;=250,"High Usage","Very High Usage")))</f>
        <v>Medium Usage</v>
      </c>
      <c r="AE2303" t="str">
        <f>IF(tbl_Customers[[#This Row],[total_intl_calls]]&lt;=5,"Low Calls", IF(tbl_Customers[[#This Row],[total_intl_calls]]&lt;=10, "Medium Calls", "High Calls"))</f>
        <v>Medium Calls</v>
      </c>
      <c r="AF23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03" s="36" t="str">
        <f>IF(tbl_Customers[[#This Row],[Churn_Risk_Score]]&gt;=10,"High Risk", IF(tbl_Customers[[#This Row],[Churn_Risk_Score]]&gt;=5,"Medium Risk","Low Risk"))</f>
        <v>Low Risk</v>
      </c>
    </row>
    <row r="2304" spans="1:33" x14ac:dyDescent="0.35">
      <c r="A2304">
        <v>2303</v>
      </c>
      <c r="B2304" t="s">
        <v>46</v>
      </c>
      <c r="C2304">
        <v>97</v>
      </c>
      <c r="D2304" t="s">
        <v>25</v>
      </c>
      <c r="E2304" t="s">
        <v>22</v>
      </c>
      <c r="F2304" t="s">
        <v>23</v>
      </c>
      <c r="G2304">
        <v>28</v>
      </c>
      <c r="H2304">
        <v>283.10000000000002</v>
      </c>
      <c r="I2304">
        <v>93</v>
      </c>
      <c r="J2304">
        <v>48.13</v>
      </c>
      <c r="K2304">
        <v>185.4</v>
      </c>
      <c r="L2304">
        <v>98</v>
      </c>
      <c r="M2304">
        <v>15.76</v>
      </c>
      <c r="N2304">
        <v>312.8</v>
      </c>
      <c r="O2304">
        <v>78</v>
      </c>
      <c r="P2304">
        <v>14.08</v>
      </c>
      <c r="Q2304">
        <v>6.1</v>
      </c>
      <c r="R2304">
        <v>8</v>
      </c>
      <c r="S2304">
        <v>1.65</v>
      </c>
      <c r="T2304">
        <v>1</v>
      </c>
      <c r="U2304" t="s">
        <v>22</v>
      </c>
      <c r="V2304">
        <f>IF(tbl_Customers[[#This Row],[churn]] = "yes", 1, 0)</f>
        <v>0</v>
      </c>
      <c r="W2304" t="str">
        <f>IF(tbl_Customers[[#This Row],[number_customer_service_calls]] &lt;= 1, "0-1 Calls", IF(tbl_Customers[[#This Row],[number_customer_service_calls]] &lt;= 3, "2-3 Calls", IF(tbl_Customers[[#This Row],[number_customer_service_calls]] &lt;=5, "4-5 Calls", "6+ Calls")))</f>
        <v>0-1 Calls</v>
      </c>
      <c r="X2304" t="str">
        <f>IF(tbl_Customers[[#This Row],[account_length]] &lt;= 50, "0-50", IF(tbl_Customers[[#This Row],[account_length]] &lt;=100, "51-100", IF(tbl_Customers[[#This Row],[account_length]] &lt;= 150, "101-150", "151+")))</f>
        <v>51-100</v>
      </c>
      <c r="Y2304" t="str">
        <f>IF(tbl_Customers[[#This Row],[total_intl_charge]] &lt;= 3, "Low Charges", "High Charges")</f>
        <v>Low Charges</v>
      </c>
      <c r="Z2304" t="str">
        <f>IF(tbl_Customers[[#This Row],[total_eve_calls]]&lt;=80,"Low Calls",
IF(tbl_Customers[[#This Row],[total_eve_calls]]&lt;=120,"Medium Calls","High Calls"))</f>
        <v>Medium Calls</v>
      </c>
      <c r="AA2304" t="str">
        <f>IF(tbl_Customers[[#This Row],[total_eve_charge]]&lt;=15,"Low Charges",
IF(tbl_Customers[[#This Row],[total_eve_charge]]&lt;=20,"Medium Charges","High Charges"))</f>
        <v>Medium Charges</v>
      </c>
      <c r="AB23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4" t="str">
        <f>IF(tbl_Customers[[#This Row],[number_vmail_messages]] = 0, "No Usage", IF(tbl_Customers[[#This Row],[number_vmail_messages]] &lt;= 20, "Low Usage", IF(tbl_Customers[[#This Row],[number_vmail_messages]] &lt;= 40, "Medium Usgae", "High Usage")))</f>
        <v>Medium Usgae</v>
      </c>
      <c r="AD2304" t="str">
        <f>IF(tbl_Customers[[#This Row],[total_day_minutes]]&lt;=150,"Low Usage", IF(tbl_Customers[[#This Row],[total_day_minutes]]&lt;=200,"Medium Usage", IF(tbl_Customers[[#This Row],[total_day_minutes]]&lt;=250,"High Usage","Very High Usage")))</f>
        <v>Very High Usage</v>
      </c>
      <c r="AE2304" t="str">
        <f>IF(tbl_Customers[[#This Row],[total_intl_calls]]&lt;=5,"Low Calls", IF(tbl_Customers[[#This Row],[total_intl_calls]]&lt;=10, "Medium Calls", "High Calls"))</f>
        <v>Medium Calls</v>
      </c>
      <c r="AF23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04" s="36" t="str">
        <f>IF(tbl_Customers[[#This Row],[Churn_Risk_Score]]&gt;=10,"High Risk", IF(tbl_Customers[[#This Row],[Churn_Risk_Score]]&gt;=5,"Medium Risk","Low Risk"))</f>
        <v>Low Risk</v>
      </c>
    </row>
    <row r="2305" spans="1:33" x14ac:dyDescent="0.35">
      <c r="A2305">
        <v>2304</v>
      </c>
      <c r="B2305" t="s">
        <v>31</v>
      </c>
      <c r="C2305">
        <v>137</v>
      </c>
      <c r="D2305" t="s">
        <v>28</v>
      </c>
      <c r="E2305" t="s">
        <v>22</v>
      </c>
      <c r="F2305" t="s">
        <v>23</v>
      </c>
      <c r="G2305">
        <v>50</v>
      </c>
      <c r="H2305">
        <v>186.5</v>
      </c>
      <c r="I2305">
        <v>94</v>
      </c>
      <c r="J2305">
        <v>31.71</v>
      </c>
      <c r="K2305">
        <v>178</v>
      </c>
      <c r="L2305">
        <v>106</v>
      </c>
      <c r="M2305">
        <v>15.13</v>
      </c>
      <c r="N2305">
        <v>215.6</v>
      </c>
      <c r="O2305">
        <v>100</v>
      </c>
      <c r="P2305">
        <v>9.6999999999999993</v>
      </c>
      <c r="Q2305">
        <v>12.1</v>
      </c>
      <c r="R2305">
        <v>4</v>
      </c>
      <c r="S2305">
        <v>3.27</v>
      </c>
      <c r="T2305">
        <v>2</v>
      </c>
      <c r="U2305" t="s">
        <v>22</v>
      </c>
      <c r="V2305">
        <f>IF(tbl_Customers[[#This Row],[churn]] = "yes", 1, 0)</f>
        <v>0</v>
      </c>
      <c r="W2305" t="str">
        <f>IF(tbl_Customers[[#This Row],[number_customer_service_calls]] &lt;= 1, "0-1 Calls", IF(tbl_Customers[[#This Row],[number_customer_service_calls]] &lt;= 3, "2-3 Calls", IF(tbl_Customers[[#This Row],[number_customer_service_calls]] &lt;=5, "4-5 Calls", "6+ Calls")))</f>
        <v>2-3 Calls</v>
      </c>
      <c r="X2305" t="str">
        <f>IF(tbl_Customers[[#This Row],[account_length]] &lt;= 50, "0-50", IF(tbl_Customers[[#This Row],[account_length]] &lt;=100, "51-100", IF(tbl_Customers[[#This Row],[account_length]] &lt;= 150, "101-150", "151+")))</f>
        <v>101-150</v>
      </c>
      <c r="Y2305" t="str">
        <f>IF(tbl_Customers[[#This Row],[total_intl_charge]] &lt;= 3, "Low Charges", "High Charges")</f>
        <v>High Charges</v>
      </c>
      <c r="Z2305" t="str">
        <f>IF(tbl_Customers[[#This Row],[total_eve_calls]]&lt;=80,"Low Calls",
IF(tbl_Customers[[#This Row],[total_eve_calls]]&lt;=120,"Medium Calls","High Calls"))</f>
        <v>Medium Calls</v>
      </c>
      <c r="AA2305" t="str">
        <f>IF(tbl_Customers[[#This Row],[total_eve_charge]]&lt;=15,"Low Charges",
IF(tbl_Customers[[#This Row],[total_eve_charge]]&lt;=20,"Medium Charges","High Charges"))</f>
        <v>Medium Charges</v>
      </c>
      <c r="AB23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5" t="str">
        <f>IF(tbl_Customers[[#This Row],[number_vmail_messages]] = 0, "No Usage", IF(tbl_Customers[[#This Row],[number_vmail_messages]] &lt;= 20, "Low Usage", IF(tbl_Customers[[#This Row],[number_vmail_messages]] &lt;= 40, "Medium Usgae", "High Usage")))</f>
        <v>High Usage</v>
      </c>
      <c r="AD2305" t="str">
        <f>IF(tbl_Customers[[#This Row],[total_day_minutes]]&lt;=150,"Low Usage", IF(tbl_Customers[[#This Row],[total_day_minutes]]&lt;=200,"Medium Usage", IF(tbl_Customers[[#This Row],[total_day_minutes]]&lt;=250,"High Usage","Very High Usage")))</f>
        <v>Medium Usage</v>
      </c>
      <c r="AE2305" t="str">
        <f>IF(tbl_Customers[[#This Row],[total_intl_calls]]&lt;=5,"Low Calls", IF(tbl_Customers[[#This Row],[total_intl_calls]]&lt;=10, "Medium Calls", "High Calls"))</f>
        <v>Low Calls</v>
      </c>
      <c r="AF23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05" s="36" t="str">
        <f>IF(tbl_Customers[[#This Row],[Churn_Risk_Score]]&gt;=10,"High Risk", IF(tbl_Customers[[#This Row],[Churn_Risk_Score]]&gt;=5,"Medium Risk","Low Risk"))</f>
        <v>Low Risk</v>
      </c>
    </row>
    <row r="2306" spans="1:33" x14ac:dyDescent="0.35">
      <c r="A2306">
        <v>2305</v>
      </c>
      <c r="B2306" t="s">
        <v>72</v>
      </c>
      <c r="C2306">
        <v>142</v>
      </c>
      <c r="D2306" t="s">
        <v>21</v>
      </c>
      <c r="E2306" t="s">
        <v>22</v>
      </c>
      <c r="F2306" t="s">
        <v>23</v>
      </c>
      <c r="G2306">
        <v>38</v>
      </c>
      <c r="H2306">
        <v>163.30000000000001</v>
      </c>
      <c r="I2306">
        <v>104</v>
      </c>
      <c r="J2306">
        <v>27.76</v>
      </c>
      <c r="K2306">
        <v>136</v>
      </c>
      <c r="L2306">
        <v>114</v>
      </c>
      <c r="M2306">
        <v>11.56</v>
      </c>
      <c r="N2306">
        <v>249.1</v>
      </c>
      <c r="O2306">
        <v>127</v>
      </c>
      <c r="P2306">
        <v>11.21</v>
      </c>
      <c r="Q2306">
        <v>4.3</v>
      </c>
      <c r="R2306">
        <v>6</v>
      </c>
      <c r="S2306">
        <v>1.1599999999999999</v>
      </c>
      <c r="T2306">
        <v>0</v>
      </c>
      <c r="U2306" t="s">
        <v>22</v>
      </c>
      <c r="V2306">
        <f>IF(tbl_Customers[[#This Row],[churn]] = "yes", 1, 0)</f>
        <v>0</v>
      </c>
      <c r="W2306" t="str">
        <f>IF(tbl_Customers[[#This Row],[number_customer_service_calls]] &lt;= 1, "0-1 Calls", IF(tbl_Customers[[#This Row],[number_customer_service_calls]] &lt;= 3, "2-3 Calls", IF(tbl_Customers[[#This Row],[number_customer_service_calls]] &lt;=5, "4-5 Calls", "6+ Calls")))</f>
        <v>0-1 Calls</v>
      </c>
      <c r="X2306" t="str">
        <f>IF(tbl_Customers[[#This Row],[account_length]] &lt;= 50, "0-50", IF(tbl_Customers[[#This Row],[account_length]] &lt;=100, "51-100", IF(tbl_Customers[[#This Row],[account_length]] &lt;= 150, "101-150", "151+")))</f>
        <v>101-150</v>
      </c>
      <c r="Y2306" t="str">
        <f>IF(tbl_Customers[[#This Row],[total_intl_charge]] &lt;= 3, "Low Charges", "High Charges")</f>
        <v>Low Charges</v>
      </c>
      <c r="Z2306" t="str">
        <f>IF(tbl_Customers[[#This Row],[total_eve_calls]]&lt;=80,"Low Calls",
IF(tbl_Customers[[#This Row],[total_eve_calls]]&lt;=120,"Medium Calls","High Calls"))</f>
        <v>Medium Calls</v>
      </c>
      <c r="AA2306" t="str">
        <f>IF(tbl_Customers[[#This Row],[total_eve_charge]]&lt;=15,"Low Charges",
IF(tbl_Customers[[#This Row],[total_eve_charge]]&lt;=20,"Medium Charges","High Charges"))</f>
        <v>Low Charges</v>
      </c>
      <c r="AB23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6" t="str">
        <f>IF(tbl_Customers[[#This Row],[number_vmail_messages]] = 0, "No Usage", IF(tbl_Customers[[#This Row],[number_vmail_messages]] &lt;= 20, "Low Usage", IF(tbl_Customers[[#This Row],[number_vmail_messages]] &lt;= 40, "Medium Usgae", "High Usage")))</f>
        <v>Medium Usgae</v>
      </c>
      <c r="AD2306" t="str">
        <f>IF(tbl_Customers[[#This Row],[total_day_minutes]]&lt;=150,"Low Usage", IF(tbl_Customers[[#This Row],[total_day_minutes]]&lt;=200,"Medium Usage", IF(tbl_Customers[[#This Row],[total_day_minutes]]&lt;=250,"High Usage","Very High Usage")))</f>
        <v>Medium Usage</v>
      </c>
      <c r="AE2306" t="str">
        <f>IF(tbl_Customers[[#This Row],[total_intl_calls]]&lt;=5,"Low Calls", IF(tbl_Customers[[#This Row],[total_intl_calls]]&lt;=10, "Medium Calls", "High Calls"))</f>
        <v>Medium Calls</v>
      </c>
      <c r="AF23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06" s="36" t="str">
        <f>IF(tbl_Customers[[#This Row],[Churn_Risk_Score]]&gt;=10,"High Risk", IF(tbl_Customers[[#This Row],[Churn_Risk_Score]]&gt;=5,"Medium Risk","Low Risk"))</f>
        <v>Low Risk</v>
      </c>
    </row>
    <row r="2307" spans="1:33" x14ac:dyDescent="0.35">
      <c r="A2307">
        <v>2306</v>
      </c>
      <c r="B2307" t="s">
        <v>26</v>
      </c>
      <c r="C2307">
        <v>84</v>
      </c>
      <c r="D2307" t="s">
        <v>28</v>
      </c>
      <c r="E2307" t="s">
        <v>22</v>
      </c>
      <c r="F2307" t="s">
        <v>22</v>
      </c>
      <c r="G2307">
        <v>0</v>
      </c>
      <c r="H2307">
        <v>203.4</v>
      </c>
      <c r="I2307">
        <v>125</v>
      </c>
      <c r="J2307">
        <v>34.58</v>
      </c>
      <c r="K2307">
        <v>182.9</v>
      </c>
      <c r="L2307">
        <v>88</v>
      </c>
      <c r="M2307">
        <v>15.55</v>
      </c>
      <c r="N2307">
        <v>213.7</v>
      </c>
      <c r="O2307">
        <v>121</v>
      </c>
      <c r="P2307">
        <v>9.6199999999999992</v>
      </c>
      <c r="Q2307">
        <v>13.8</v>
      </c>
      <c r="R2307">
        <v>2</v>
      </c>
      <c r="S2307">
        <v>3.73</v>
      </c>
      <c r="T2307">
        <v>1</v>
      </c>
      <c r="U2307" t="s">
        <v>22</v>
      </c>
      <c r="V2307">
        <f>IF(tbl_Customers[[#This Row],[churn]] = "yes", 1, 0)</f>
        <v>0</v>
      </c>
      <c r="W2307" t="str">
        <f>IF(tbl_Customers[[#This Row],[number_customer_service_calls]] &lt;= 1, "0-1 Calls", IF(tbl_Customers[[#This Row],[number_customer_service_calls]] &lt;= 3, "2-3 Calls", IF(tbl_Customers[[#This Row],[number_customer_service_calls]] &lt;=5, "4-5 Calls", "6+ Calls")))</f>
        <v>0-1 Calls</v>
      </c>
      <c r="X2307" t="str">
        <f>IF(tbl_Customers[[#This Row],[account_length]] &lt;= 50, "0-50", IF(tbl_Customers[[#This Row],[account_length]] &lt;=100, "51-100", IF(tbl_Customers[[#This Row],[account_length]] &lt;= 150, "101-150", "151+")))</f>
        <v>51-100</v>
      </c>
      <c r="Y2307" t="str">
        <f>IF(tbl_Customers[[#This Row],[total_intl_charge]] &lt;= 3, "Low Charges", "High Charges")</f>
        <v>High Charges</v>
      </c>
      <c r="Z2307" t="str">
        <f>IF(tbl_Customers[[#This Row],[total_eve_calls]]&lt;=80,"Low Calls",
IF(tbl_Customers[[#This Row],[total_eve_calls]]&lt;=120,"Medium Calls","High Calls"))</f>
        <v>Medium Calls</v>
      </c>
      <c r="AA2307" t="str">
        <f>IF(tbl_Customers[[#This Row],[total_eve_charge]]&lt;=15,"Low Charges",
IF(tbl_Customers[[#This Row],[total_eve_charge]]&lt;=20,"Medium Charges","High Charges"))</f>
        <v>Medium Charges</v>
      </c>
      <c r="AB23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7" t="str">
        <f>IF(tbl_Customers[[#This Row],[number_vmail_messages]] = 0, "No Usage", IF(tbl_Customers[[#This Row],[number_vmail_messages]] &lt;= 20, "Low Usage", IF(tbl_Customers[[#This Row],[number_vmail_messages]] &lt;= 40, "Medium Usgae", "High Usage")))</f>
        <v>No Usage</v>
      </c>
      <c r="AD2307" t="str">
        <f>IF(tbl_Customers[[#This Row],[total_day_minutes]]&lt;=150,"Low Usage", IF(tbl_Customers[[#This Row],[total_day_minutes]]&lt;=200,"Medium Usage", IF(tbl_Customers[[#This Row],[total_day_minutes]]&lt;=250,"High Usage","Very High Usage")))</f>
        <v>High Usage</v>
      </c>
      <c r="AE2307" t="str">
        <f>IF(tbl_Customers[[#This Row],[total_intl_calls]]&lt;=5,"Low Calls", IF(tbl_Customers[[#This Row],[total_intl_calls]]&lt;=10, "Medium Calls", "High Calls"))</f>
        <v>Low Calls</v>
      </c>
      <c r="AF23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07" s="36" t="str">
        <f>IF(tbl_Customers[[#This Row],[Churn_Risk_Score]]&gt;=10,"High Risk", IF(tbl_Customers[[#This Row],[Churn_Risk_Score]]&gt;=5,"Medium Risk","Low Risk"))</f>
        <v>Low Risk</v>
      </c>
    </row>
    <row r="2308" spans="1:33" x14ac:dyDescent="0.35">
      <c r="A2308">
        <v>2307</v>
      </c>
      <c r="B2308" t="s">
        <v>46</v>
      </c>
      <c r="C2308">
        <v>119</v>
      </c>
      <c r="D2308" t="s">
        <v>21</v>
      </c>
      <c r="E2308" t="s">
        <v>22</v>
      </c>
      <c r="F2308" t="s">
        <v>23</v>
      </c>
      <c r="G2308">
        <v>19</v>
      </c>
      <c r="H2308">
        <v>178.1</v>
      </c>
      <c r="I2308">
        <v>110</v>
      </c>
      <c r="J2308">
        <v>30.28</v>
      </c>
      <c r="K2308">
        <v>212.8</v>
      </c>
      <c r="L2308">
        <v>100</v>
      </c>
      <c r="M2308">
        <v>18.09</v>
      </c>
      <c r="N2308">
        <v>226.3</v>
      </c>
      <c r="O2308">
        <v>123</v>
      </c>
      <c r="P2308">
        <v>10.18</v>
      </c>
      <c r="Q2308">
        <v>10</v>
      </c>
      <c r="R2308">
        <v>6</v>
      </c>
      <c r="S2308">
        <v>2.7</v>
      </c>
      <c r="T2308">
        <v>1</v>
      </c>
      <c r="U2308" t="s">
        <v>22</v>
      </c>
      <c r="V2308">
        <f>IF(tbl_Customers[[#This Row],[churn]] = "yes", 1, 0)</f>
        <v>0</v>
      </c>
      <c r="W2308" t="str">
        <f>IF(tbl_Customers[[#This Row],[number_customer_service_calls]] &lt;= 1, "0-1 Calls", IF(tbl_Customers[[#This Row],[number_customer_service_calls]] &lt;= 3, "2-3 Calls", IF(tbl_Customers[[#This Row],[number_customer_service_calls]] &lt;=5, "4-5 Calls", "6+ Calls")))</f>
        <v>0-1 Calls</v>
      </c>
      <c r="X2308" t="str">
        <f>IF(tbl_Customers[[#This Row],[account_length]] &lt;= 50, "0-50", IF(tbl_Customers[[#This Row],[account_length]] &lt;=100, "51-100", IF(tbl_Customers[[#This Row],[account_length]] &lt;= 150, "101-150", "151+")))</f>
        <v>101-150</v>
      </c>
      <c r="Y2308" t="str">
        <f>IF(tbl_Customers[[#This Row],[total_intl_charge]] &lt;= 3, "Low Charges", "High Charges")</f>
        <v>Low Charges</v>
      </c>
      <c r="Z2308" t="str">
        <f>IF(tbl_Customers[[#This Row],[total_eve_calls]]&lt;=80,"Low Calls",
IF(tbl_Customers[[#This Row],[total_eve_calls]]&lt;=120,"Medium Calls","High Calls"))</f>
        <v>Medium Calls</v>
      </c>
      <c r="AA2308" t="str">
        <f>IF(tbl_Customers[[#This Row],[total_eve_charge]]&lt;=15,"Low Charges",
IF(tbl_Customers[[#This Row],[total_eve_charge]]&lt;=20,"Medium Charges","High Charges"))</f>
        <v>Medium Charges</v>
      </c>
      <c r="AB23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8" t="str">
        <f>IF(tbl_Customers[[#This Row],[number_vmail_messages]] = 0, "No Usage", IF(tbl_Customers[[#This Row],[number_vmail_messages]] &lt;= 20, "Low Usage", IF(tbl_Customers[[#This Row],[number_vmail_messages]] &lt;= 40, "Medium Usgae", "High Usage")))</f>
        <v>Low Usage</v>
      </c>
      <c r="AD2308" t="str">
        <f>IF(tbl_Customers[[#This Row],[total_day_minutes]]&lt;=150,"Low Usage", IF(tbl_Customers[[#This Row],[total_day_minutes]]&lt;=200,"Medium Usage", IF(tbl_Customers[[#This Row],[total_day_minutes]]&lt;=250,"High Usage","Very High Usage")))</f>
        <v>Medium Usage</v>
      </c>
      <c r="AE2308" t="str">
        <f>IF(tbl_Customers[[#This Row],[total_intl_calls]]&lt;=5,"Low Calls", IF(tbl_Customers[[#This Row],[total_intl_calls]]&lt;=10, "Medium Calls", "High Calls"))</f>
        <v>Medium Calls</v>
      </c>
      <c r="AF23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08" s="36" t="str">
        <f>IF(tbl_Customers[[#This Row],[Churn_Risk_Score]]&gt;=10,"High Risk", IF(tbl_Customers[[#This Row],[Churn_Risk_Score]]&gt;=5,"Medium Risk","Low Risk"))</f>
        <v>Low Risk</v>
      </c>
    </row>
    <row r="2309" spans="1:33" x14ac:dyDescent="0.35">
      <c r="A2309">
        <v>2308</v>
      </c>
      <c r="B2309" t="s">
        <v>53</v>
      </c>
      <c r="C2309">
        <v>158</v>
      </c>
      <c r="D2309" t="s">
        <v>21</v>
      </c>
      <c r="E2309" t="s">
        <v>22</v>
      </c>
      <c r="F2309" t="s">
        <v>22</v>
      </c>
      <c r="G2309">
        <v>0</v>
      </c>
      <c r="H2309">
        <v>195.9</v>
      </c>
      <c r="I2309">
        <v>103</v>
      </c>
      <c r="J2309">
        <v>33.299999999999997</v>
      </c>
      <c r="K2309">
        <v>89.1</v>
      </c>
      <c r="L2309">
        <v>95</v>
      </c>
      <c r="M2309">
        <v>7.57</v>
      </c>
      <c r="N2309">
        <v>302.2</v>
      </c>
      <c r="O2309">
        <v>82</v>
      </c>
      <c r="P2309">
        <v>13.6</v>
      </c>
      <c r="Q2309">
        <v>10.3</v>
      </c>
      <c r="R2309">
        <v>3</v>
      </c>
      <c r="S2309">
        <v>2.78</v>
      </c>
      <c r="T2309">
        <v>1</v>
      </c>
      <c r="U2309" t="s">
        <v>22</v>
      </c>
      <c r="V2309">
        <f>IF(tbl_Customers[[#This Row],[churn]] = "yes", 1, 0)</f>
        <v>0</v>
      </c>
      <c r="W2309" t="str">
        <f>IF(tbl_Customers[[#This Row],[number_customer_service_calls]] &lt;= 1, "0-1 Calls", IF(tbl_Customers[[#This Row],[number_customer_service_calls]] &lt;= 3, "2-3 Calls", IF(tbl_Customers[[#This Row],[number_customer_service_calls]] &lt;=5, "4-5 Calls", "6+ Calls")))</f>
        <v>0-1 Calls</v>
      </c>
      <c r="X2309" t="str">
        <f>IF(tbl_Customers[[#This Row],[account_length]] &lt;= 50, "0-50", IF(tbl_Customers[[#This Row],[account_length]] &lt;=100, "51-100", IF(tbl_Customers[[#This Row],[account_length]] &lt;= 150, "101-150", "151+")))</f>
        <v>151+</v>
      </c>
      <c r="Y2309" t="str">
        <f>IF(tbl_Customers[[#This Row],[total_intl_charge]] &lt;= 3, "Low Charges", "High Charges")</f>
        <v>Low Charges</v>
      </c>
      <c r="Z2309" t="str">
        <f>IF(tbl_Customers[[#This Row],[total_eve_calls]]&lt;=80,"Low Calls",
IF(tbl_Customers[[#This Row],[total_eve_calls]]&lt;=120,"Medium Calls","High Calls"))</f>
        <v>Medium Calls</v>
      </c>
      <c r="AA2309" t="str">
        <f>IF(tbl_Customers[[#This Row],[total_eve_charge]]&lt;=15,"Low Charges",
IF(tbl_Customers[[#This Row],[total_eve_charge]]&lt;=20,"Medium Charges","High Charges"))</f>
        <v>Low Charges</v>
      </c>
      <c r="AB23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9" t="str">
        <f>IF(tbl_Customers[[#This Row],[number_vmail_messages]] = 0, "No Usage", IF(tbl_Customers[[#This Row],[number_vmail_messages]] &lt;= 20, "Low Usage", IF(tbl_Customers[[#This Row],[number_vmail_messages]] &lt;= 40, "Medium Usgae", "High Usage")))</f>
        <v>No Usage</v>
      </c>
      <c r="AD2309" t="str">
        <f>IF(tbl_Customers[[#This Row],[total_day_minutes]]&lt;=150,"Low Usage", IF(tbl_Customers[[#This Row],[total_day_minutes]]&lt;=200,"Medium Usage", IF(tbl_Customers[[#This Row],[total_day_minutes]]&lt;=250,"High Usage","Very High Usage")))</f>
        <v>Medium Usage</v>
      </c>
      <c r="AE2309" t="str">
        <f>IF(tbl_Customers[[#This Row],[total_intl_calls]]&lt;=5,"Low Calls", IF(tbl_Customers[[#This Row],[total_intl_calls]]&lt;=10, "Medium Calls", "High Calls"))</f>
        <v>Low Calls</v>
      </c>
      <c r="AF23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09" s="36" t="str">
        <f>IF(tbl_Customers[[#This Row],[Churn_Risk_Score]]&gt;=10,"High Risk", IF(tbl_Customers[[#This Row],[Churn_Risk_Score]]&gt;=5,"Medium Risk","Low Risk"))</f>
        <v>Low Risk</v>
      </c>
    </row>
    <row r="2310" spans="1:33" x14ac:dyDescent="0.35">
      <c r="A2310">
        <v>2309</v>
      </c>
      <c r="B2310" t="s">
        <v>45</v>
      </c>
      <c r="C2310">
        <v>101</v>
      </c>
      <c r="D2310" t="s">
        <v>21</v>
      </c>
      <c r="E2310" t="s">
        <v>22</v>
      </c>
      <c r="F2310" t="s">
        <v>23</v>
      </c>
      <c r="G2310">
        <v>24</v>
      </c>
      <c r="H2310">
        <v>114.1</v>
      </c>
      <c r="I2310">
        <v>95</v>
      </c>
      <c r="J2310">
        <v>19.399999999999999</v>
      </c>
      <c r="K2310">
        <v>161.5</v>
      </c>
      <c r="L2310">
        <v>86</v>
      </c>
      <c r="M2310">
        <v>13.73</v>
      </c>
      <c r="N2310">
        <v>176.3</v>
      </c>
      <c r="O2310">
        <v>90</v>
      </c>
      <c r="P2310">
        <v>7.93</v>
      </c>
      <c r="Q2310">
        <v>13</v>
      </c>
      <c r="R2310">
        <v>9</v>
      </c>
      <c r="S2310">
        <v>3.51</v>
      </c>
      <c r="T2310">
        <v>2</v>
      </c>
      <c r="U2310" t="s">
        <v>22</v>
      </c>
      <c r="V2310">
        <f>IF(tbl_Customers[[#This Row],[churn]] = "yes", 1, 0)</f>
        <v>0</v>
      </c>
      <c r="W2310" t="str">
        <f>IF(tbl_Customers[[#This Row],[number_customer_service_calls]] &lt;= 1, "0-1 Calls", IF(tbl_Customers[[#This Row],[number_customer_service_calls]] &lt;= 3, "2-3 Calls", IF(tbl_Customers[[#This Row],[number_customer_service_calls]] &lt;=5, "4-5 Calls", "6+ Calls")))</f>
        <v>2-3 Calls</v>
      </c>
      <c r="X2310" t="str">
        <f>IF(tbl_Customers[[#This Row],[account_length]] &lt;= 50, "0-50", IF(tbl_Customers[[#This Row],[account_length]] &lt;=100, "51-100", IF(tbl_Customers[[#This Row],[account_length]] &lt;= 150, "101-150", "151+")))</f>
        <v>101-150</v>
      </c>
      <c r="Y2310" t="str">
        <f>IF(tbl_Customers[[#This Row],[total_intl_charge]] &lt;= 3, "Low Charges", "High Charges")</f>
        <v>High Charges</v>
      </c>
      <c r="Z2310" t="str">
        <f>IF(tbl_Customers[[#This Row],[total_eve_calls]]&lt;=80,"Low Calls",
IF(tbl_Customers[[#This Row],[total_eve_calls]]&lt;=120,"Medium Calls","High Calls"))</f>
        <v>Medium Calls</v>
      </c>
      <c r="AA2310" t="str">
        <f>IF(tbl_Customers[[#This Row],[total_eve_charge]]&lt;=15,"Low Charges",
IF(tbl_Customers[[#This Row],[total_eve_charge]]&lt;=20,"Medium Charges","High Charges"))</f>
        <v>Low Charges</v>
      </c>
      <c r="AB23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0" t="str">
        <f>IF(tbl_Customers[[#This Row],[number_vmail_messages]] = 0, "No Usage", IF(tbl_Customers[[#This Row],[number_vmail_messages]] &lt;= 20, "Low Usage", IF(tbl_Customers[[#This Row],[number_vmail_messages]] &lt;= 40, "Medium Usgae", "High Usage")))</f>
        <v>Medium Usgae</v>
      </c>
      <c r="AD2310" t="str">
        <f>IF(tbl_Customers[[#This Row],[total_day_minutes]]&lt;=150,"Low Usage", IF(tbl_Customers[[#This Row],[total_day_minutes]]&lt;=200,"Medium Usage", IF(tbl_Customers[[#This Row],[total_day_minutes]]&lt;=250,"High Usage","Very High Usage")))</f>
        <v>Low Usage</v>
      </c>
      <c r="AE2310" t="str">
        <f>IF(tbl_Customers[[#This Row],[total_intl_calls]]&lt;=5,"Low Calls", IF(tbl_Customers[[#This Row],[total_intl_calls]]&lt;=10, "Medium Calls", "High Calls"))</f>
        <v>Medium Calls</v>
      </c>
      <c r="AF23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10" s="36" t="str">
        <f>IF(tbl_Customers[[#This Row],[Churn_Risk_Score]]&gt;=10,"High Risk", IF(tbl_Customers[[#This Row],[Churn_Risk_Score]]&gt;=5,"Medium Risk","Low Risk"))</f>
        <v>Low Risk</v>
      </c>
    </row>
    <row r="2311" spans="1:33" x14ac:dyDescent="0.35">
      <c r="A2311">
        <v>2310</v>
      </c>
      <c r="B2311" t="s">
        <v>24</v>
      </c>
      <c r="C2311">
        <v>182</v>
      </c>
      <c r="D2311" t="s">
        <v>21</v>
      </c>
      <c r="E2311" t="s">
        <v>22</v>
      </c>
      <c r="F2311" t="s">
        <v>22</v>
      </c>
      <c r="G2311">
        <v>0</v>
      </c>
      <c r="H2311">
        <v>279.10000000000002</v>
      </c>
      <c r="I2311">
        <v>124</v>
      </c>
      <c r="J2311">
        <v>47.45</v>
      </c>
      <c r="K2311">
        <v>180.5</v>
      </c>
      <c r="L2311">
        <v>108</v>
      </c>
      <c r="M2311">
        <v>15.34</v>
      </c>
      <c r="N2311">
        <v>217.5</v>
      </c>
      <c r="O2311">
        <v>104</v>
      </c>
      <c r="P2311">
        <v>9.7899999999999991</v>
      </c>
      <c r="Q2311">
        <v>9.5</v>
      </c>
      <c r="R2311">
        <v>11</v>
      </c>
      <c r="S2311">
        <v>2.57</v>
      </c>
      <c r="T2311">
        <v>2</v>
      </c>
      <c r="U2311" t="s">
        <v>23</v>
      </c>
      <c r="V2311">
        <f>IF(tbl_Customers[[#This Row],[churn]] = "yes", 1, 0)</f>
        <v>1</v>
      </c>
      <c r="W2311" t="str">
        <f>IF(tbl_Customers[[#This Row],[number_customer_service_calls]] &lt;= 1, "0-1 Calls", IF(tbl_Customers[[#This Row],[number_customer_service_calls]] &lt;= 3, "2-3 Calls", IF(tbl_Customers[[#This Row],[number_customer_service_calls]] &lt;=5, "4-5 Calls", "6+ Calls")))</f>
        <v>2-3 Calls</v>
      </c>
      <c r="X2311" t="str">
        <f>IF(tbl_Customers[[#This Row],[account_length]] &lt;= 50, "0-50", IF(tbl_Customers[[#This Row],[account_length]] &lt;=100, "51-100", IF(tbl_Customers[[#This Row],[account_length]] &lt;= 150, "101-150", "151+")))</f>
        <v>151+</v>
      </c>
      <c r="Y2311" t="str">
        <f>IF(tbl_Customers[[#This Row],[total_intl_charge]] &lt;= 3, "Low Charges", "High Charges")</f>
        <v>Low Charges</v>
      </c>
      <c r="Z2311" t="str">
        <f>IF(tbl_Customers[[#This Row],[total_eve_calls]]&lt;=80,"Low Calls",
IF(tbl_Customers[[#This Row],[total_eve_calls]]&lt;=120,"Medium Calls","High Calls"))</f>
        <v>Medium Calls</v>
      </c>
      <c r="AA2311" t="str">
        <f>IF(tbl_Customers[[#This Row],[total_eve_charge]]&lt;=15,"Low Charges",
IF(tbl_Customers[[#This Row],[total_eve_charge]]&lt;=20,"Medium Charges","High Charges"))</f>
        <v>Medium Charges</v>
      </c>
      <c r="AB23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1" t="str">
        <f>IF(tbl_Customers[[#This Row],[number_vmail_messages]] = 0, "No Usage", IF(tbl_Customers[[#This Row],[number_vmail_messages]] &lt;= 20, "Low Usage", IF(tbl_Customers[[#This Row],[number_vmail_messages]] &lt;= 40, "Medium Usgae", "High Usage")))</f>
        <v>No Usage</v>
      </c>
      <c r="AD2311" t="str">
        <f>IF(tbl_Customers[[#This Row],[total_day_minutes]]&lt;=150,"Low Usage", IF(tbl_Customers[[#This Row],[total_day_minutes]]&lt;=200,"Medium Usage", IF(tbl_Customers[[#This Row],[total_day_minutes]]&lt;=250,"High Usage","Very High Usage")))</f>
        <v>Very High Usage</v>
      </c>
      <c r="AE2311" t="str">
        <f>IF(tbl_Customers[[#This Row],[total_intl_calls]]&lt;=5,"Low Calls", IF(tbl_Customers[[#This Row],[total_intl_calls]]&lt;=10, "Medium Calls", "High Calls"))</f>
        <v>High Calls</v>
      </c>
      <c r="AF23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11" s="36" t="str">
        <f>IF(tbl_Customers[[#This Row],[Churn_Risk_Score]]&gt;=10,"High Risk", IF(tbl_Customers[[#This Row],[Churn_Risk_Score]]&gt;=5,"Medium Risk","Low Risk"))</f>
        <v>Medium Risk</v>
      </c>
    </row>
    <row r="2312" spans="1:33" x14ac:dyDescent="0.35">
      <c r="A2312">
        <v>2311</v>
      </c>
      <c r="B2312" t="s">
        <v>31</v>
      </c>
      <c r="C2312">
        <v>51</v>
      </c>
      <c r="D2312" t="s">
        <v>25</v>
      </c>
      <c r="E2312" t="s">
        <v>22</v>
      </c>
      <c r="F2312" t="s">
        <v>22</v>
      </c>
      <c r="G2312">
        <v>0</v>
      </c>
      <c r="H2312">
        <v>169.3</v>
      </c>
      <c r="I2312">
        <v>111</v>
      </c>
      <c r="J2312">
        <v>28.78</v>
      </c>
      <c r="K2312">
        <v>139.5</v>
      </c>
      <c r="L2312">
        <v>69</v>
      </c>
      <c r="M2312">
        <v>11.86</v>
      </c>
      <c r="N2312">
        <v>197</v>
      </c>
      <c r="O2312">
        <v>87</v>
      </c>
      <c r="P2312">
        <v>8.8699999999999992</v>
      </c>
      <c r="Q2312">
        <v>12</v>
      </c>
      <c r="R2312">
        <v>3</v>
      </c>
      <c r="S2312">
        <v>3.24</v>
      </c>
      <c r="T2312">
        <v>0</v>
      </c>
      <c r="U2312" t="s">
        <v>22</v>
      </c>
      <c r="V2312">
        <f>IF(tbl_Customers[[#This Row],[churn]] = "yes", 1, 0)</f>
        <v>0</v>
      </c>
      <c r="W2312" t="str">
        <f>IF(tbl_Customers[[#This Row],[number_customer_service_calls]] &lt;= 1, "0-1 Calls", IF(tbl_Customers[[#This Row],[number_customer_service_calls]] &lt;= 3, "2-3 Calls", IF(tbl_Customers[[#This Row],[number_customer_service_calls]] &lt;=5, "4-5 Calls", "6+ Calls")))</f>
        <v>0-1 Calls</v>
      </c>
      <c r="X2312" t="str">
        <f>IF(tbl_Customers[[#This Row],[account_length]] &lt;= 50, "0-50", IF(tbl_Customers[[#This Row],[account_length]] &lt;=100, "51-100", IF(tbl_Customers[[#This Row],[account_length]] &lt;= 150, "101-150", "151+")))</f>
        <v>51-100</v>
      </c>
      <c r="Y2312" t="str">
        <f>IF(tbl_Customers[[#This Row],[total_intl_charge]] &lt;= 3, "Low Charges", "High Charges")</f>
        <v>High Charges</v>
      </c>
      <c r="Z2312" t="str">
        <f>IF(tbl_Customers[[#This Row],[total_eve_calls]]&lt;=80,"Low Calls",
IF(tbl_Customers[[#This Row],[total_eve_calls]]&lt;=120,"Medium Calls","High Calls"))</f>
        <v>Low Calls</v>
      </c>
      <c r="AA2312" t="str">
        <f>IF(tbl_Customers[[#This Row],[total_eve_charge]]&lt;=15,"Low Charges",
IF(tbl_Customers[[#This Row],[total_eve_charge]]&lt;=20,"Medium Charges","High Charges"))</f>
        <v>Low Charges</v>
      </c>
      <c r="AB23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2" t="str">
        <f>IF(tbl_Customers[[#This Row],[number_vmail_messages]] = 0, "No Usage", IF(tbl_Customers[[#This Row],[number_vmail_messages]] &lt;= 20, "Low Usage", IF(tbl_Customers[[#This Row],[number_vmail_messages]] &lt;= 40, "Medium Usgae", "High Usage")))</f>
        <v>No Usage</v>
      </c>
      <c r="AD2312" t="str">
        <f>IF(tbl_Customers[[#This Row],[total_day_minutes]]&lt;=150,"Low Usage", IF(tbl_Customers[[#This Row],[total_day_minutes]]&lt;=200,"Medium Usage", IF(tbl_Customers[[#This Row],[total_day_minutes]]&lt;=250,"High Usage","Very High Usage")))</f>
        <v>Medium Usage</v>
      </c>
      <c r="AE2312" t="str">
        <f>IF(tbl_Customers[[#This Row],[total_intl_calls]]&lt;=5,"Low Calls", IF(tbl_Customers[[#This Row],[total_intl_calls]]&lt;=10, "Medium Calls", "High Calls"))</f>
        <v>Low Calls</v>
      </c>
      <c r="AF23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12" s="36" t="str">
        <f>IF(tbl_Customers[[#This Row],[Churn_Risk_Score]]&gt;=10,"High Risk", IF(tbl_Customers[[#This Row],[Churn_Risk_Score]]&gt;=5,"Medium Risk","Low Risk"))</f>
        <v>Low Risk</v>
      </c>
    </row>
    <row r="2313" spans="1:33" x14ac:dyDescent="0.35">
      <c r="A2313">
        <v>2312</v>
      </c>
      <c r="B2313" t="s">
        <v>58</v>
      </c>
      <c r="C2313">
        <v>117</v>
      </c>
      <c r="D2313" t="s">
        <v>28</v>
      </c>
      <c r="E2313" t="s">
        <v>22</v>
      </c>
      <c r="F2313" t="s">
        <v>22</v>
      </c>
      <c r="G2313">
        <v>0</v>
      </c>
      <c r="H2313">
        <v>214.4</v>
      </c>
      <c r="I2313">
        <v>94</v>
      </c>
      <c r="J2313">
        <v>36.450000000000003</v>
      </c>
      <c r="K2313">
        <v>138</v>
      </c>
      <c r="L2313">
        <v>149</v>
      </c>
      <c r="M2313">
        <v>11.73</v>
      </c>
      <c r="N2313">
        <v>148.69999999999999</v>
      </c>
      <c r="O2313">
        <v>102</v>
      </c>
      <c r="P2313">
        <v>6.69</v>
      </c>
      <c r="Q2313">
        <v>9.9</v>
      </c>
      <c r="R2313">
        <v>1</v>
      </c>
      <c r="S2313">
        <v>2.67</v>
      </c>
      <c r="T2313">
        <v>2</v>
      </c>
      <c r="U2313" t="s">
        <v>22</v>
      </c>
      <c r="V2313">
        <f>IF(tbl_Customers[[#This Row],[churn]] = "yes", 1, 0)</f>
        <v>0</v>
      </c>
      <c r="W2313" t="str">
        <f>IF(tbl_Customers[[#This Row],[number_customer_service_calls]] &lt;= 1, "0-1 Calls", IF(tbl_Customers[[#This Row],[number_customer_service_calls]] &lt;= 3, "2-3 Calls", IF(tbl_Customers[[#This Row],[number_customer_service_calls]] &lt;=5, "4-5 Calls", "6+ Calls")))</f>
        <v>2-3 Calls</v>
      </c>
      <c r="X2313" t="str">
        <f>IF(tbl_Customers[[#This Row],[account_length]] &lt;= 50, "0-50", IF(tbl_Customers[[#This Row],[account_length]] &lt;=100, "51-100", IF(tbl_Customers[[#This Row],[account_length]] &lt;= 150, "101-150", "151+")))</f>
        <v>101-150</v>
      </c>
      <c r="Y2313" t="str">
        <f>IF(tbl_Customers[[#This Row],[total_intl_charge]] &lt;= 3, "Low Charges", "High Charges")</f>
        <v>Low Charges</v>
      </c>
      <c r="Z2313" t="str">
        <f>IF(tbl_Customers[[#This Row],[total_eve_calls]]&lt;=80,"Low Calls",
IF(tbl_Customers[[#This Row],[total_eve_calls]]&lt;=120,"Medium Calls","High Calls"))</f>
        <v>High Calls</v>
      </c>
      <c r="AA2313" t="str">
        <f>IF(tbl_Customers[[#This Row],[total_eve_charge]]&lt;=15,"Low Charges",
IF(tbl_Customers[[#This Row],[total_eve_charge]]&lt;=20,"Medium Charges","High Charges"))</f>
        <v>Low Charges</v>
      </c>
      <c r="AB23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3" t="str">
        <f>IF(tbl_Customers[[#This Row],[number_vmail_messages]] = 0, "No Usage", IF(tbl_Customers[[#This Row],[number_vmail_messages]] &lt;= 20, "Low Usage", IF(tbl_Customers[[#This Row],[number_vmail_messages]] &lt;= 40, "Medium Usgae", "High Usage")))</f>
        <v>No Usage</v>
      </c>
      <c r="AD2313" t="str">
        <f>IF(tbl_Customers[[#This Row],[total_day_minutes]]&lt;=150,"Low Usage", IF(tbl_Customers[[#This Row],[total_day_minutes]]&lt;=200,"Medium Usage", IF(tbl_Customers[[#This Row],[total_day_minutes]]&lt;=250,"High Usage","Very High Usage")))</f>
        <v>High Usage</v>
      </c>
      <c r="AE2313" t="str">
        <f>IF(tbl_Customers[[#This Row],[total_intl_calls]]&lt;=5,"Low Calls", IF(tbl_Customers[[#This Row],[total_intl_calls]]&lt;=10, "Medium Calls", "High Calls"))</f>
        <v>Low Calls</v>
      </c>
      <c r="AF23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13" s="36" t="str">
        <f>IF(tbl_Customers[[#This Row],[Churn_Risk_Score]]&gt;=10,"High Risk", IF(tbl_Customers[[#This Row],[Churn_Risk_Score]]&gt;=5,"Medium Risk","Low Risk"))</f>
        <v>Low Risk</v>
      </c>
    </row>
    <row r="2314" spans="1:33" x14ac:dyDescent="0.35">
      <c r="A2314">
        <v>2313</v>
      </c>
      <c r="B2314" t="s">
        <v>73</v>
      </c>
      <c r="C2314">
        <v>92</v>
      </c>
      <c r="D2314" t="s">
        <v>21</v>
      </c>
      <c r="E2314" t="s">
        <v>23</v>
      </c>
      <c r="F2314" t="s">
        <v>22</v>
      </c>
      <c r="G2314">
        <v>0</v>
      </c>
      <c r="H2314">
        <v>255.8</v>
      </c>
      <c r="I2314">
        <v>125</v>
      </c>
      <c r="J2314">
        <v>43.49</v>
      </c>
      <c r="K2314">
        <v>142.69999999999999</v>
      </c>
      <c r="L2314">
        <v>111</v>
      </c>
      <c r="M2314">
        <v>12.13</v>
      </c>
      <c r="N2314">
        <v>181.2</v>
      </c>
      <c r="O2314">
        <v>101</v>
      </c>
      <c r="P2314">
        <v>8.15</v>
      </c>
      <c r="Q2314">
        <v>11.7</v>
      </c>
      <c r="R2314">
        <v>3</v>
      </c>
      <c r="S2314">
        <v>3.16</v>
      </c>
      <c r="T2314">
        <v>0</v>
      </c>
      <c r="U2314" t="s">
        <v>22</v>
      </c>
      <c r="V2314">
        <f>IF(tbl_Customers[[#This Row],[churn]] = "yes", 1, 0)</f>
        <v>0</v>
      </c>
      <c r="W2314" t="str">
        <f>IF(tbl_Customers[[#This Row],[number_customer_service_calls]] &lt;= 1, "0-1 Calls", IF(tbl_Customers[[#This Row],[number_customer_service_calls]] &lt;= 3, "2-3 Calls", IF(tbl_Customers[[#This Row],[number_customer_service_calls]] &lt;=5, "4-5 Calls", "6+ Calls")))</f>
        <v>0-1 Calls</v>
      </c>
      <c r="X2314" t="str">
        <f>IF(tbl_Customers[[#This Row],[account_length]] &lt;= 50, "0-50", IF(tbl_Customers[[#This Row],[account_length]] &lt;=100, "51-100", IF(tbl_Customers[[#This Row],[account_length]] &lt;= 150, "101-150", "151+")))</f>
        <v>51-100</v>
      </c>
      <c r="Y2314" t="str">
        <f>IF(tbl_Customers[[#This Row],[total_intl_charge]] &lt;= 3, "Low Charges", "High Charges")</f>
        <v>High Charges</v>
      </c>
      <c r="Z2314" t="str">
        <f>IF(tbl_Customers[[#This Row],[total_eve_calls]]&lt;=80,"Low Calls",
IF(tbl_Customers[[#This Row],[total_eve_calls]]&lt;=120,"Medium Calls","High Calls"))</f>
        <v>Medium Calls</v>
      </c>
      <c r="AA2314" t="str">
        <f>IF(tbl_Customers[[#This Row],[total_eve_charge]]&lt;=15,"Low Charges",
IF(tbl_Customers[[#This Row],[total_eve_charge]]&lt;=20,"Medium Charges","High Charges"))</f>
        <v>Low Charges</v>
      </c>
      <c r="AB23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4" t="str">
        <f>IF(tbl_Customers[[#This Row],[number_vmail_messages]] = 0, "No Usage", IF(tbl_Customers[[#This Row],[number_vmail_messages]] &lt;= 20, "Low Usage", IF(tbl_Customers[[#This Row],[number_vmail_messages]] &lt;= 40, "Medium Usgae", "High Usage")))</f>
        <v>No Usage</v>
      </c>
      <c r="AD2314" t="str">
        <f>IF(tbl_Customers[[#This Row],[total_day_minutes]]&lt;=150,"Low Usage", IF(tbl_Customers[[#This Row],[total_day_minutes]]&lt;=200,"Medium Usage", IF(tbl_Customers[[#This Row],[total_day_minutes]]&lt;=250,"High Usage","Very High Usage")))</f>
        <v>Very High Usage</v>
      </c>
      <c r="AE2314" t="str">
        <f>IF(tbl_Customers[[#This Row],[total_intl_calls]]&lt;=5,"Low Calls", IF(tbl_Customers[[#This Row],[total_intl_calls]]&lt;=10, "Medium Calls", "High Calls"))</f>
        <v>Low Calls</v>
      </c>
      <c r="AF23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314" s="36" t="str">
        <f>IF(tbl_Customers[[#This Row],[Churn_Risk_Score]]&gt;=10,"High Risk", IF(tbl_Customers[[#This Row],[Churn_Risk_Score]]&gt;=5,"Medium Risk","Low Risk"))</f>
        <v>High Risk</v>
      </c>
    </row>
    <row r="2315" spans="1:33" x14ac:dyDescent="0.35">
      <c r="A2315">
        <v>2314</v>
      </c>
      <c r="B2315" t="s">
        <v>53</v>
      </c>
      <c r="C2315">
        <v>86</v>
      </c>
      <c r="D2315" t="s">
        <v>25</v>
      </c>
      <c r="E2315" t="s">
        <v>22</v>
      </c>
      <c r="F2315" t="s">
        <v>22</v>
      </c>
      <c r="G2315">
        <v>0</v>
      </c>
      <c r="H2315">
        <v>148.19999999999999</v>
      </c>
      <c r="I2315">
        <v>71</v>
      </c>
      <c r="J2315">
        <v>25.19</v>
      </c>
      <c r="K2315">
        <v>285.10000000000002</v>
      </c>
      <c r="L2315">
        <v>91</v>
      </c>
      <c r="M2315">
        <v>24.23</v>
      </c>
      <c r="N2315">
        <v>166.4</v>
      </c>
      <c r="O2315">
        <v>155</v>
      </c>
      <c r="P2315">
        <v>7.49</v>
      </c>
      <c r="Q2315">
        <v>6.2</v>
      </c>
      <c r="R2315">
        <v>3</v>
      </c>
      <c r="S2315">
        <v>1.67</v>
      </c>
      <c r="T2315">
        <v>2</v>
      </c>
      <c r="U2315" t="s">
        <v>22</v>
      </c>
      <c r="V2315">
        <f>IF(tbl_Customers[[#This Row],[churn]] = "yes", 1, 0)</f>
        <v>0</v>
      </c>
      <c r="W2315" t="str">
        <f>IF(tbl_Customers[[#This Row],[number_customer_service_calls]] &lt;= 1, "0-1 Calls", IF(tbl_Customers[[#This Row],[number_customer_service_calls]] &lt;= 3, "2-3 Calls", IF(tbl_Customers[[#This Row],[number_customer_service_calls]] &lt;=5, "4-5 Calls", "6+ Calls")))</f>
        <v>2-3 Calls</v>
      </c>
      <c r="X2315" t="str">
        <f>IF(tbl_Customers[[#This Row],[account_length]] &lt;= 50, "0-50", IF(tbl_Customers[[#This Row],[account_length]] &lt;=100, "51-100", IF(tbl_Customers[[#This Row],[account_length]] &lt;= 150, "101-150", "151+")))</f>
        <v>51-100</v>
      </c>
      <c r="Y2315" t="str">
        <f>IF(tbl_Customers[[#This Row],[total_intl_charge]] &lt;= 3, "Low Charges", "High Charges")</f>
        <v>Low Charges</v>
      </c>
      <c r="Z2315" t="str">
        <f>IF(tbl_Customers[[#This Row],[total_eve_calls]]&lt;=80,"Low Calls",
IF(tbl_Customers[[#This Row],[total_eve_calls]]&lt;=120,"Medium Calls","High Calls"))</f>
        <v>Medium Calls</v>
      </c>
      <c r="AA2315" t="str">
        <f>IF(tbl_Customers[[#This Row],[total_eve_charge]]&lt;=15,"Low Charges",
IF(tbl_Customers[[#This Row],[total_eve_charge]]&lt;=20,"Medium Charges","High Charges"))</f>
        <v>High Charges</v>
      </c>
      <c r="AB23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5" t="str">
        <f>IF(tbl_Customers[[#This Row],[number_vmail_messages]] = 0, "No Usage", IF(tbl_Customers[[#This Row],[number_vmail_messages]] &lt;= 20, "Low Usage", IF(tbl_Customers[[#This Row],[number_vmail_messages]] &lt;= 40, "Medium Usgae", "High Usage")))</f>
        <v>No Usage</v>
      </c>
      <c r="AD2315" t="str">
        <f>IF(tbl_Customers[[#This Row],[total_day_minutes]]&lt;=150,"Low Usage", IF(tbl_Customers[[#This Row],[total_day_minutes]]&lt;=200,"Medium Usage", IF(tbl_Customers[[#This Row],[total_day_minutes]]&lt;=250,"High Usage","Very High Usage")))</f>
        <v>Low Usage</v>
      </c>
      <c r="AE2315" t="str">
        <f>IF(tbl_Customers[[#This Row],[total_intl_calls]]&lt;=5,"Low Calls", IF(tbl_Customers[[#This Row],[total_intl_calls]]&lt;=10, "Medium Calls", "High Calls"))</f>
        <v>Low Calls</v>
      </c>
      <c r="AF23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15" s="36" t="str">
        <f>IF(tbl_Customers[[#This Row],[Churn_Risk_Score]]&gt;=10,"High Risk", IF(tbl_Customers[[#This Row],[Churn_Risk_Score]]&gt;=5,"Medium Risk","Low Risk"))</f>
        <v>Low Risk</v>
      </c>
    </row>
    <row r="2316" spans="1:33" x14ac:dyDescent="0.35">
      <c r="A2316">
        <v>2315</v>
      </c>
      <c r="B2316" t="s">
        <v>44</v>
      </c>
      <c r="C2316">
        <v>122</v>
      </c>
      <c r="D2316" t="s">
        <v>21</v>
      </c>
      <c r="E2316" t="s">
        <v>22</v>
      </c>
      <c r="F2316" t="s">
        <v>22</v>
      </c>
      <c r="G2316">
        <v>0</v>
      </c>
      <c r="H2316">
        <v>119.3</v>
      </c>
      <c r="I2316">
        <v>93</v>
      </c>
      <c r="J2316">
        <v>20.28</v>
      </c>
      <c r="K2316">
        <v>223.9</v>
      </c>
      <c r="L2316">
        <v>103</v>
      </c>
      <c r="M2316">
        <v>19.03</v>
      </c>
      <c r="N2316">
        <v>211.9</v>
      </c>
      <c r="O2316">
        <v>122</v>
      </c>
      <c r="P2316">
        <v>9.5399999999999991</v>
      </c>
      <c r="Q2316">
        <v>8.6999999999999993</v>
      </c>
      <c r="R2316">
        <v>4</v>
      </c>
      <c r="S2316">
        <v>2.35</v>
      </c>
      <c r="T2316">
        <v>2</v>
      </c>
      <c r="U2316" t="s">
        <v>22</v>
      </c>
      <c r="V2316">
        <f>IF(tbl_Customers[[#This Row],[churn]] = "yes", 1, 0)</f>
        <v>0</v>
      </c>
      <c r="W2316" t="str">
        <f>IF(tbl_Customers[[#This Row],[number_customer_service_calls]] &lt;= 1, "0-1 Calls", IF(tbl_Customers[[#This Row],[number_customer_service_calls]] &lt;= 3, "2-3 Calls", IF(tbl_Customers[[#This Row],[number_customer_service_calls]] &lt;=5, "4-5 Calls", "6+ Calls")))</f>
        <v>2-3 Calls</v>
      </c>
      <c r="X2316" t="str">
        <f>IF(tbl_Customers[[#This Row],[account_length]] &lt;= 50, "0-50", IF(tbl_Customers[[#This Row],[account_length]] &lt;=100, "51-100", IF(tbl_Customers[[#This Row],[account_length]] &lt;= 150, "101-150", "151+")))</f>
        <v>101-150</v>
      </c>
      <c r="Y2316" t="str">
        <f>IF(tbl_Customers[[#This Row],[total_intl_charge]] &lt;= 3, "Low Charges", "High Charges")</f>
        <v>Low Charges</v>
      </c>
      <c r="Z2316" t="str">
        <f>IF(tbl_Customers[[#This Row],[total_eve_calls]]&lt;=80,"Low Calls",
IF(tbl_Customers[[#This Row],[total_eve_calls]]&lt;=120,"Medium Calls","High Calls"))</f>
        <v>Medium Calls</v>
      </c>
      <c r="AA2316" t="str">
        <f>IF(tbl_Customers[[#This Row],[total_eve_charge]]&lt;=15,"Low Charges",
IF(tbl_Customers[[#This Row],[total_eve_charge]]&lt;=20,"Medium Charges","High Charges"))</f>
        <v>Medium Charges</v>
      </c>
      <c r="AB23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6" t="str">
        <f>IF(tbl_Customers[[#This Row],[number_vmail_messages]] = 0, "No Usage", IF(tbl_Customers[[#This Row],[number_vmail_messages]] &lt;= 20, "Low Usage", IF(tbl_Customers[[#This Row],[number_vmail_messages]] &lt;= 40, "Medium Usgae", "High Usage")))</f>
        <v>No Usage</v>
      </c>
      <c r="AD2316" t="str">
        <f>IF(tbl_Customers[[#This Row],[total_day_minutes]]&lt;=150,"Low Usage", IF(tbl_Customers[[#This Row],[total_day_minutes]]&lt;=200,"Medium Usage", IF(tbl_Customers[[#This Row],[total_day_minutes]]&lt;=250,"High Usage","Very High Usage")))</f>
        <v>Low Usage</v>
      </c>
      <c r="AE2316" t="str">
        <f>IF(tbl_Customers[[#This Row],[total_intl_calls]]&lt;=5,"Low Calls", IF(tbl_Customers[[#This Row],[total_intl_calls]]&lt;=10, "Medium Calls", "High Calls"))</f>
        <v>Low Calls</v>
      </c>
      <c r="AF23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16" s="36" t="str">
        <f>IF(tbl_Customers[[#This Row],[Churn_Risk_Score]]&gt;=10,"High Risk", IF(tbl_Customers[[#This Row],[Churn_Risk_Score]]&gt;=5,"Medium Risk","Low Risk"))</f>
        <v>Low Risk</v>
      </c>
    </row>
    <row r="2317" spans="1:33" x14ac:dyDescent="0.35">
      <c r="A2317">
        <v>2316</v>
      </c>
      <c r="B2317" t="s">
        <v>24</v>
      </c>
      <c r="C2317">
        <v>127</v>
      </c>
      <c r="D2317" t="s">
        <v>28</v>
      </c>
      <c r="E2317" t="s">
        <v>22</v>
      </c>
      <c r="F2317" t="s">
        <v>22</v>
      </c>
      <c r="G2317">
        <v>0</v>
      </c>
      <c r="H2317">
        <v>245.2</v>
      </c>
      <c r="I2317">
        <v>91</v>
      </c>
      <c r="J2317">
        <v>41.68</v>
      </c>
      <c r="K2317">
        <v>217.2</v>
      </c>
      <c r="L2317">
        <v>92</v>
      </c>
      <c r="M2317">
        <v>18.46</v>
      </c>
      <c r="N2317">
        <v>243.1</v>
      </c>
      <c r="O2317">
        <v>128</v>
      </c>
      <c r="P2317">
        <v>10.94</v>
      </c>
      <c r="Q2317">
        <v>13.9</v>
      </c>
      <c r="R2317">
        <v>6</v>
      </c>
      <c r="S2317">
        <v>3.75</v>
      </c>
      <c r="T2317">
        <v>0</v>
      </c>
      <c r="U2317" t="s">
        <v>23</v>
      </c>
      <c r="V2317">
        <f>IF(tbl_Customers[[#This Row],[churn]] = "yes", 1, 0)</f>
        <v>1</v>
      </c>
      <c r="W2317" t="str">
        <f>IF(tbl_Customers[[#This Row],[number_customer_service_calls]] &lt;= 1, "0-1 Calls", IF(tbl_Customers[[#This Row],[number_customer_service_calls]] &lt;= 3, "2-3 Calls", IF(tbl_Customers[[#This Row],[number_customer_service_calls]] &lt;=5, "4-5 Calls", "6+ Calls")))</f>
        <v>0-1 Calls</v>
      </c>
      <c r="X2317" t="str">
        <f>IF(tbl_Customers[[#This Row],[account_length]] &lt;= 50, "0-50", IF(tbl_Customers[[#This Row],[account_length]] &lt;=100, "51-100", IF(tbl_Customers[[#This Row],[account_length]] &lt;= 150, "101-150", "151+")))</f>
        <v>101-150</v>
      </c>
      <c r="Y2317" t="str">
        <f>IF(tbl_Customers[[#This Row],[total_intl_charge]] &lt;= 3, "Low Charges", "High Charges")</f>
        <v>High Charges</v>
      </c>
      <c r="Z2317" t="str">
        <f>IF(tbl_Customers[[#This Row],[total_eve_calls]]&lt;=80,"Low Calls",
IF(tbl_Customers[[#This Row],[total_eve_calls]]&lt;=120,"Medium Calls","High Calls"))</f>
        <v>Medium Calls</v>
      </c>
      <c r="AA2317" t="str">
        <f>IF(tbl_Customers[[#This Row],[total_eve_charge]]&lt;=15,"Low Charges",
IF(tbl_Customers[[#This Row],[total_eve_charge]]&lt;=20,"Medium Charges","High Charges"))</f>
        <v>Medium Charges</v>
      </c>
      <c r="AB23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17" t="str">
        <f>IF(tbl_Customers[[#This Row],[number_vmail_messages]] = 0, "No Usage", IF(tbl_Customers[[#This Row],[number_vmail_messages]] &lt;= 20, "Low Usage", IF(tbl_Customers[[#This Row],[number_vmail_messages]] &lt;= 40, "Medium Usgae", "High Usage")))</f>
        <v>No Usage</v>
      </c>
      <c r="AD2317" t="str">
        <f>IF(tbl_Customers[[#This Row],[total_day_minutes]]&lt;=150,"Low Usage", IF(tbl_Customers[[#This Row],[total_day_minutes]]&lt;=200,"Medium Usage", IF(tbl_Customers[[#This Row],[total_day_minutes]]&lt;=250,"High Usage","Very High Usage")))</f>
        <v>High Usage</v>
      </c>
      <c r="AE2317" t="str">
        <f>IF(tbl_Customers[[#This Row],[total_intl_calls]]&lt;=5,"Low Calls", IF(tbl_Customers[[#This Row],[total_intl_calls]]&lt;=10, "Medium Calls", "High Calls"))</f>
        <v>Medium Calls</v>
      </c>
      <c r="AF23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17" s="36" t="str">
        <f>IF(tbl_Customers[[#This Row],[Churn_Risk_Score]]&gt;=10,"High Risk", IF(tbl_Customers[[#This Row],[Churn_Risk_Score]]&gt;=5,"Medium Risk","Low Risk"))</f>
        <v>Low Risk</v>
      </c>
    </row>
    <row r="2318" spans="1:33" x14ac:dyDescent="0.35">
      <c r="A2318">
        <v>2317</v>
      </c>
      <c r="B2318" t="s">
        <v>61</v>
      </c>
      <c r="C2318">
        <v>158</v>
      </c>
      <c r="D2318" t="s">
        <v>25</v>
      </c>
      <c r="E2318" t="s">
        <v>22</v>
      </c>
      <c r="F2318" t="s">
        <v>22</v>
      </c>
      <c r="G2318">
        <v>0</v>
      </c>
      <c r="H2318">
        <v>172.4</v>
      </c>
      <c r="I2318">
        <v>114</v>
      </c>
      <c r="J2318">
        <v>29.31</v>
      </c>
      <c r="K2318">
        <v>256.60000000000002</v>
      </c>
      <c r="L2318">
        <v>69</v>
      </c>
      <c r="M2318">
        <v>21.81</v>
      </c>
      <c r="N2318">
        <v>235.3</v>
      </c>
      <c r="O2318">
        <v>104</v>
      </c>
      <c r="P2318">
        <v>10.59</v>
      </c>
      <c r="Q2318">
        <v>0</v>
      </c>
      <c r="R2318">
        <v>0</v>
      </c>
      <c r="S2318">
        <v>0</v>
      </c>
      <c r="T2318">
        <v>2</v>
      </c>
      <c r="U2318" t="s">
        <v>22</v>
      </c>
      <c r="V2318">
        <f>IF(tbl_Customers[[#This Row],[churn]] = "yes", 1, 0)</f>
        <v>0</v>
      </c>
      <c r="W2318" t="str">
        <f>IF(tbl_Customers[[#This Row],[number_customer_service_calls]] &lt;= 1, "0-1 Calls", IF(tbl_Customers[[#This Row],[number_customer_service_calls]] &lt;= 3, "2-3 Calls", IF(tbl_Customers[[#This Row],[number_customer_service_calls]] &lt;=5, "4-5 Calls", "6+ Calls")))</f>
        <v>2-3 Calls</v>
      </c>
      <c r="X2318" t="str">
        <f>IF(tbl_Customers[[#This Row],[account_length]] &lt;= 50, "0-50", IF(tbl_Customers[[#This Row],[account_length]] &lt;=100, "51-100", IF(tbl_Customers[[#This Row],[account_length]] &lt;= 150, "101-150", "151+")))</f>
        <v>151+</v>
      </c>
      <c r="Y2318" t="str">
        <f>IF(tbl_Customers[[#This Row],[total_intl_charge]] &lt;= 3, "Low Charges", "High Charges")</f>
        <v>Low Charges</v>
      </c>
      <c r="Z2318" t="str">
        <f>IF(tbl_Customers[[#This Row],[total_eve_calls]]&lt;=80,"Low Calls",
IF(tbl_Customers[[#This Row],[total_eve_calls]]&lt;=120,"Medium Calls","High Calls"))</f>
        <v>Low Calls</v>
      </c>
      <c r="AA2318" t="str">
        <f>IF(tbl_Customers[[#This Row],[total_eve_charge]]&lt;=15,"Low Charges",
IF(tbl_Customers[[#This Row],[total_eve_charge]]&lt;=20,"Medium Charges","High Charges"))</f>
        <v>High Charges</v>
      </c>
      <c r="AB23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8" t="str">
        <f>IF(tbl_Customers[[#This Row],[number_vmail_messages]] = 0, "No Usage", IF(tbl_Customers[[#This Row],[number_vmail_messages]] &lt;= 20, "Low Usage", IF(tbl_Customers[[#This Row],[number_vmail_messages]] &lt;= 40, "Medium Usgae", "High Usage")))</f>
        <v>No Usage</v>
      </c>
      <c r="AD2318" t="str">
        <f>IF(tbl_Customers[[#This Row],[total_day_minutes]]&lt;=150,"Low Usage", IF(tbl_Customers[[#This Row],[total_day_minutes]]&lt;=200,"Medium Usage", IF(tbl_Customers[[#This Row],[total_day_minutes]]&lt;=250,"High Usage","Very High Usage")))</f>
        <v>Medium Usage</v>
      </c>
      <c r="AE2318" t="str">
        <f>IF(tbl_Customers[[#This Row],[total_intl_calls]]&lt;=5,"Low Calls", IF(tbl_Customers[[#This Row],[total_intl_calls]]&lt;=10, "Medium Calls", "High Calls"))</f>
        <v>Low Calls</v>
      </c>
      <c r="AF23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18" s="36" t="str">
        <f>IF(tbl_Customers[[#This Row],[Churn_Risk_Score]]&gt;=10,"High Risk", IF(tbl_Customers[[#This Row],[Churn_Risk_Score]]&gt;=5,"Medium Risk","Low Risk"))</f>
        <v>Low Risk</v>
      </c>
    </row>
    <row r="2319" spans="1:33" x14ac:dyDescent="0.35">
      <c r="A2319">
        <v>2318</v>
      </c>
      <c r="B2319" t="s">
        <v>67</v>
      </c>
      <c r="C2319">
        <v>145</v>
      </c>
      <c r="D2319" t="s">
        <v>28</v>
      </c>
      <c r="E2319" t="s">
        <v>23</v>
      </c>
      <c r="F2319" t="s">
        <v>23</v>
      </c>
      <c r="G2319">
        <v>30</v>
      </c>
      <c r="H2319">
        <v>175.3</v>
      </c>
      <c r="I2319">
        <v>107</v>
      </c>
      <c r="J2319">
        <v>29.8</v>
      </c>
      <c r="K2319">
        <v>153.30000000000001</v>
      </c>
      <c r="L2319">
        <v>116</v>
      </c>
      <c r="M2319">
        <v>13.03</v>
      </c>
      <c r="N2319">
        <v>233.6</v>
      </c>
      <c r="O2319">
        <v>85</v>
      </c>
      <c r="P2319">
        <v>10.51</v>
      </c>
      <c r="Q2319">
        <v>11.1</v>
      </c>
      <c r="R2319">
        <v>3</v>
      </c>
      <c r="S2319">
        <v>3</v>
      </c>
      <c r="T2319">
        <v>1</v>
      </c>
      <c r="U2319" t="s">
        <v>22</v>
      </c>
      <c r="V2319">
        <f>IF(tbl_Customers[[#This Row],[churn]] = "yes", 1, 0)</f>
        <v>0</v>
      </c>
      <c r="W2319" t="str">
        <f>IF(tbl_Customers[[#This Row],[number_customer_service_calls]] &lt;= 1, "0-1 Calls", IF(tbl_Customers[[#This Row],[number_customer_service_calls]] &lt;= 3, "2-3 Calls", IF(tbl_Customers[[#This Row],[number_customer_service_calls]] &lt;=5, "4-5 Calls", "6+ Calls")))</f>
        <v>0-1 Calls</v>
      </c>
      <c r="X2319" t="str">
        <f>IF(tbl_Customers[[#This Row],[account_length]] &lt;= 50, "0-50", IF(tbl_Customers[[#This Row],[account_length]] &lt;=100, "51-100", IF(tbl_Customers[[#This Row],[account_length]] &lt;= 150, "101-150", "151+")))</f>
        <v>101-150</v>
      </c>
      <c r="Y2319" t="str">
        <f>IF(tbl_Customers[[#This Row],[total_intl_charge]] &lt;= 3, "Low Charges", "High Charges")</f>
        <v>Low Charges</v>
      </c>
      <c r="Z2319" t="str">
        <f>IF(tbl_Customers[[#This Row],[total_eve_calls]]&lt;=80,"Low Calls",
IF(tbl_Customers[[#This Row],[total_eve_calls]]&lt;=120,"Medium Calls","High Calls"))</f>
        <v>Medium Calls</v>
      </c>
      <c r="AA2319" t="str">
        <f>IF(tbl_Customers[[#This Row],[total_eve_charge]]&lt;=15,"Low Charges",
IF(tbl_Customers[[#This Row],[total_eve_charge]]&lt;=20,"Medium Charges","High Charges"))</f>
        <v>Low Charges</v>
      </c>
      <c r="AB23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9" t="str">
        <f>IF(tbl_Customers[[#This Row],[number_vmail_messages]] = 0, "No Usage", IF(tbl_Customers[[#This Row],[number_vmail_messages]] &lt;= 20, "Low Usage", IF(tbl_Customers[[#This Row],[number_vmail_messages]] &lt;= 40, "Medium Usgae", "High Usage")))</f>
        <v>Medium Usgae</v>
      </c>
      <c r="AD2319" t="str">
        <f>IF(tbl_Customers[[#This Row],[total_day_minutes]]&lt;=150,"Low Usage", IF(tbl_Customers[[#This Row],[total_day_minutes]]&lt;=200,"Medium Usage", IF(tbl_Customers[[#This Row],[total_day_minutes]]&lt;=250,"High Usage","Very High Usage")))</f>
        <v>Medium Usage</v>
      </c>
      <c r="AE2319" t="str">
        <f>IF(tbl_Customers[[#This Row],[total_intl_calls]]&lt;=5,"Low Calls", IF(tbl_Customers[[#This Row],[total_intl_calls]]&lt;=10, "Medium Calls", "High Calls"))</f>
        <v>Low Calls</v>
      </c>
      <c r="AF23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19" s="36" t="str">
        <f>IF(tbl_Customers[[#This Row],[Churn_Risk_Score]]&gt;=10,"High Risk", IF(tbl_Customers[[#This Row],[Churn_Risk_Score]]&gt;=5,"Medium Risk","Low Risk"))</f>
        <v>Low Risk</v>
      </c>
    </row>
    <row r="2320" spans="1:33" x14ac:dyDescent="0.35">
      <c r="A2320">
        <v>2319</v>
      </c>
      <c r="B2320" t="s">
        <v>26</v>
      </c>
      <c r="C2320">
        <v>127</v>
      </c>
      <c r="D2320" t="s">
        <v>28</v>
      </c>
      <c r="E2320" t="s">
        <v>22</v>
      </c>
      <c r="F2320" t="s">
        <v>23</v>
      </c>
      <c r="G2320">
        <v>27</v>
      </c>
      <c r="H2320">
        <v>2.6</v>
      </c>
      <c r="I2320">
        <v>113</v>
      </c>
      <c r="J2320">
        <v>0.44</v>
      </c>
      <c r="K2320">
        <v>254</v>
      </c>
      <c r="L2320">
        <v>102</v>
      </c>
      <c r="M2320">
        <v>21.59</v>
      </c>
      <c r="N2320">
        <v>242.7</v>
      </c>
      <c r="O2320">
        <v>156</v>
      </c>
      <c r="P2320">
        <v>10.92</v>
      </c>
      <c r="Q2320">
        <v>9.1999999999999993</v>
      </c>
      <c r="R2320">
        <v>5</v>
      </c>
      <c r="S2320">
        <v>2.48</v>
      </c>
      <c r="T2320">
        <v>3</v>
      </c>
      <c r="U2320" t="s">
        <v>22</v>
      </c>
      <c r="V2320">
        <f>IF(tbl_Customers[[#This Row],[churn]] = "yes", 1, 0)</f>
        <v>0</v>
      </c>
      <c r="W2320" t="str">
        <f>IF(tbl_Customers[[#This Row],[number_customer_service_calls]] &lt;= 1, "0-1 Calls", IF(tbl_Customers[[#This Row],[number_customer_service_calls]] &lt;= 3, "2-3 Calls", IF(tbl_Customers[[#This Row],[number_customer_service_calls]] &lt;=5, "4-5 Calls", "6+ Calls")))</f>
        <v>2-3 Calls</v>
      </c>
      <c r="X2320" t="str">
        <f>IF(tbl_Customers[[#This Row],[account_length]] &lt;= 50, "0-50", IF(tbl_Customers[[#This Row],[account_length]] &lt;=100, "51-100", IF(tbl_Customers[[#This Row],[account_length]] &lt;= 150, "101-150", "151+")))</f>
        <v>101-150</v>
      </c>
      <c r="Y2320" t="str">
        <f>IF(tbl_Customers[[#This Row],[total_intl_charge]] &lt;= 3, "Low Charges", "High Charges")</f>
        <v>Low Charges</v>
      </c>
      <c r="Z2320" t="str">
        <f>IF(tbl_Customers[[#This Row],[total_eve_calls]]&lt;=80,"Low Calls",
IF(tbl_Customers[[#This Row],[total_eve_calls]]&lt;=120,"Medium Calls","High Calls"))</f>
        <v>Medium Calls</v>
      </c>
      <c r="AA2320" t="str">
        <f>IF(tbl_Customers[[#This Row],[total_eve_charge]]&lt;=15,"Low Charges",
IF(tbl_Customers[[#This Row],[total_eve_charge]]&lt;=20,"Medium Charges","High Charges"))</f>
        <v>High Charges</v>
      </c>
      <c r="AB23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20" t="str">
        <f>IF(tbl_Customers[[#This Row],[number_vmail_messages]] = 0, "No Usage", IF(tbl_Customers[[#This Row],[number_vmail_messages]] &lt;= 20, "Low Usage", IF(tbl_Customers[[#This Row],[number_vmail_messages]] &lt;= 40, "Medium Usgae", "High Usage")))</f>
        <v>Medium Usgae</v>
      </c>
      <c r="AD2320" t="str">
        <f>IF(tbl_Customers[[#This Row],[total_day_minutes]]&lt;=150,"Low Usage", IF(tbl_Customers[[#This Row],[total_day_minutes]]&lt;=200,"Medium Usage", IF(tbl_Customers[[#This Row],[total_day_minutes]]&lt;=250,"High Usage","Very High Usage")))</f>
        <v>Low Usage</v>
      </c>
      <c r="AE2320" t="str">
        <f>IF(tbl_Customers[[#This Row],[total_intl_calls]]&lt;=5,"Low Calls", IF(tbl_Customers[[#This Row],[total_intl_calls]]&lt;=10, "Medium Calls", "High Calls"))</f>
        <v>Low Calls</v>
      </c>
      <c r="AF23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20" s="36" t="str">
        <f>IF(tbl_Customers[[#This Row],[Churn_Risk_Score]]&gt;=10,"High Risk", IF(tbl_Customers[[#This Row],[Churn_Risk_Score]]&gt;=5,"Medium Risk","Low Risk"))</f>
        <v>Low Risk</v>
      </c>
    </row>
    <row r="2321" spans="1:33" x14ac:dyDescent="0.35">
      <c r="A2321">
        <v>2320</v>
      </c>
      <c r="B2321" t="s">
        <v>37</v>
      </c>
      <c r="C2321">
        <v>109</v>
      </c>
      <c r="D2321" t="s">
        <v>21</v>
      </c>
      <c r="E2321" t="s">
        <v>22</v>
      </c>
      <c r="F2321" t="s">
        <v>22</v>
      </c>
      <c r="G2321">
        <v>0</v>
      </c>
      <c r="H2321">
        <v>184.1</v>
      </c>
      <c r="I2321">
        <v>143</v>
      </c>
      <c r="J2321">
        <v>31.3</v>
      </c>
      <c r="K2321">
        <v>211.7</v>
      </c>
      <c r="L2321">
        <v>105</v>
      </c>
      <c r="M2321">
        <v>17.989999999999998</v>
      </c>
      <c r="N2321">
        <v>243</v>
      </c>
      <c r="O2321">
        <v>116</v>
      </c>
      <c r="P2321">
        <v>10.93</v>
      </c>
      <c r="Q2321">
        <v>9.9</v>
      </c>
      <c r="R2321">
        <v>2</v>
      </c>
      <c r="S2321">
        <v>2.67</v>
      </c>
      <c r="T2321">
        <v>1</v>
      </c>
      <c r="U2321" t="s">
        <v>22</v>
      </c>
      <c r="V2321">
        <f>IF(tbl_Customers[[#This Row],[churn]] = "yes", 1, 0)</f>
        <v>0</v>
      </c>
      <c r="W2321" t="str">
        <f>IF(tbl_Customers[[#This Row],[number_customer_service_calls]] &lt;= 1, "0-1 Calls", IF(tbl_Customers[[#This Row],[number_customer_service_calls]] &lt;= 3, "2-3 Calls", IF(tbl_Customers[[#This Row],[number_customer_service_calls]] &lt;=5, "4-5 Calls", "6+ Calls")))</f>
        <v>0-1 Calls</v>
      </c>
      <c r="X2321" t="str">
        <f>IF(tbl_Customers[[#This Row],[account_length]] &lt;= 50, "0-50", IF(tbl_Customers[[#This Row],[account_length]] &lt;=100, "51-100", IF(tbl_Customers[[#This Row],[account_length]] &lt;= 150, "101-150", "151+")))</f>
        <v>101-150</v>
      </c>
      <c r="Y2321" t="str">
        <f>IF(tbl_Customers[[#This Row],[total_intl_charge]] &lt;= 3, "Low Charges", "High Charges")</f>
        <v>Low Charges</v>
      </c>
      <c r="Z2321" t="str">
        <f>IF(tbl_Customers[[#This Row],[total_eve_calls]]&lt;=80,"Low Calls",
IF(tbl_Customers[[#This Row],[total_eve_calls]]&lt;=120,"Medium Calls","High Calls"))</f>
        <v>Medium Calls</v>
      </c>
      <c r="AA2321" t="str">
        <f>IF(tbl_Customers[[#This Row],[total_eve_charge]]&lt;=15,"Low Charges",
IF(tbl_Customers[[#This Row],[total_eve_charge]]&lt;=20,"Medium Charges","High Charges"))</f>
        <v>Medium Charges</v>
      </c>
      <c r="AB23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1" t="str">
        <f>IF(tbl_Customers[[#This Row],[number_vmail_messages]] = 0, "No Usage", IF(tbl_Customers[[#This Row],[number_vmail_messages]] &lt;= 20, "Low Usage", IF(tbl_Customers[[#This Row],[number_vmail_messages]] &lt;= 40, "Medium Usgae", "High Usage")))</f>
        <v>No Usage</v>
      </c>
      <c r="AD2321" t="str">
        <f>IF(tbl_Customers[[#This Row],[total_day_minutes]]&lt;=150,"Low Usage", IF(tbl_Customers[[#This Row],[total_day_minutes]]&lt;=200,"Medium Usage", IF(tbl_Customers[[#This Row],[total_day_minutes]]&lt;=250,"High Usage","Very High Usage")))</f>
        <v>Medium Usage</v>
      </c>
      <c r="AE2321" t="str">
        <f>IF(tbl_Customers[[#This Row],[total_intl_calls]]&lt;=5,"Low Calls", IF(tbl_Customers[[#This Row],[total_intl_calls]]&lt;=10, "Medium Calls", "High Calls"))</f>
        <v>Low Calls</v>
      </c>
      <c r="AF23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1" s="36" t="str">
        <f>IF(tbl_Customers[[#This Row],[Churn_Risk_Score]]&gt;=10,"High Risk", IF(tbl_Customers[[#This Row],[Churn_Risk_Score]]&gt;=5,"Medium Risk","Low Risk"))</f>
        <v>Low Risk</v>
      </c>
    </row>
    <row r="2322" spans="1:33" x14ac:dyDescent="0.35">
      <c r="A2322">
        <v>2321</v>
      </c>
      <c r="B2322" t="s">
        <v>68</v>
      </c>
      <c r="C2322">
        <v>88</v>
      </c>
      <c r="D2322" t="s">
        <v>21</v>
      </c>
      <c r="E2322" t="s">
        <v>22</v>
      </c>
      <c r="F2322" t="s">
        <v>22</v>
      </c>
      <c r="G2322">
        <v>0</v>
      </c>
      <c r="H2322">
        <v>181.9</v>
      </c>
      <c r="I2322">
        <v>90</v>
      </c>
      <c r="J2322">
        <v>30.92</v>
      </c>
      <c r="K2322">
        <v>151.5</v>
      </c>
      <c r="L2322">
        <v>87</v>
      </c>
      <c r="M2322">
        <v>12.88</v>
      </c>
      <c r="N2322">
        <v>143</v>
      </c>
      <c r="O2322">
        <v>100</v>
      </c>
      <c r="P2322">
        <v>6.44</v>
      </c>
      <c r="Q2322">
        <v>7.5</v>
      </c>
      <c r="R2322">
        <v>3</v>
      </c>
      <c r="S2322">
        <v>2.0299999999999998</v>
      </c>
      <c r="T2322">
        <v>1</v>
      </c>
      <c r="U2322" t="s">
        <v>22</v>
      </c>
      <c r="V2322">
        <f>IF(tbl_Customers[[#This Row],[churn]] = "yes", 1, 0)</f>
        <v>0</v>
      </c>
      <c r="W2322" t="str">
        <f>IF(tbl_Customers[[#This Row],[number_customer_service_calls]] &lt;= 1, "0-1 Calls", IF(tbl_Customers[[#This Row],[number_customer_service_calls]] &lt;= 3, "2-3 Calls", IF(tbl_Customers[[#This Row],[number_customer_service_calls]] &lt;=5, "4-5 Calls", "6+ Calls")))</f>
        <v>0-1 Calls</v>
      </c>
      <c r="X2322" t="str">
        <f>IF(tbl_Customers[[#This Row],[account_length]] &lt;= 50, "0-50", IF(tbl_Customers[[#This Row],[account_length]] &lt;=100, "51-100", IF(tbl_Customers[[#This Row],[account_length]] &lt;= 150, "101-150", "151+")))</f>
        <v>51-100</v>
      </c>
      <c r="Y2322" t="str">
        <f>IF(tbl_Customers[[#This Row],[total_intl_charge]] &lt;= 3, "Low Charges", "High Charges")</f>
        <v>Low Charges</v>
      </c>
      <c r="Z2322" t="str">
        <f>IF(tbl_Customers[[#This Row],[total_eve_calls]]&lt;=80,"Low Calls",
IF(tbl_Customers[[#This Row],[total_eve_calls]]&lt;=120,"Medium Calls","High Calls"))</f>
        <v>Medium Calls</v>
      </c>
      <c r="AA2322" t="str">
        <f>IF(tbl_Customers[[#This Row],[total_eve_charge]]&lt;=15,"Low Charges",
IF(tbl_Customers[[#This Row],[total_eve_charge]]&lt;=20,"Medium Charges","High Charges"))</f>
        <v>Low Charges</v>
      </c>
      <c r="AB23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22" t="str">
        <f>IF(tbl_Customers[[#This Row],[number_vmail_messages]] = 0, "No Usage", IF(tbl_Customers[[#This Row],[number_vmail_messages]] &lt;= 20, "Low Usage", IF(tbl_Customers[[#This Row],[number_vmail_messages]] &lt;= 40, "Medium Usgae", "High Usage")))</f>
        <v>No Usage</v>
      </c>
      <c r="AD2322" t="str">
        <f>IF(tbl_Customers[[#This Row],[total_day_minutes]]&lt;=150,"Low Usage", IF(tbl_Customers[[#This Row],[total_day_minutes]]&lt;=200,"Medium Usage", IF(tbl_Customers[[#This Row],[total_day_minutes]]&lt;=250,"High Usage","Very High Usage")))</f>
        <v>Medium Usage</v>
      </c>
      <c r="AE2322" t="str">
        <f>IF(tbl_Customers[[#This Row],[total_intl_calls]]&lt;=5,"Low Calls", IF(tbl_Customers[[#This Row],[total_intl_calls]]&lt;=10, "Medium Calls", "High Calls"))</f>
        <v>Low Calls</v>
      </c>
      <c r="AF23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2" s="36" t="str">
        <f>IF(tbl_Customers[[#This Row],[Churn_Risk_Score]]&gt;=10,"High Risk", IF(tbl_Customers[[#This Row],[Churn_Risk_Score]]&gt;=5,"Medium Risk","Low Risk"))</f>
        <v>Low Risk</v>
      </c>
    </row>
    <row r="2323" spans="1:33" x14ac:dyDescent="0.35">
      <c r="A2323">
        <v>2322</v>
      </c>
      <c r="B2323" t="s">
        <v>45</v>
      </c>
      <c r="C2323">
        <v>171</v>
      </c>
      <c r="D2323" t="s">
        <v>28</v>
      </c>
      <c r="E2323" t="s">
        <v>22</v>
      </c>
      <c r="F2323" t="s">
        <v>22</v>
      </c>
      <c r="G2323">
        <v>0</v>
      </c>
      <c r="H2323">
        <v>189.8</v>
      </c>
      <c r="I2323">
        <v>122</v>
      </c>
      <c r="J2323">
        <v>32.270000000000003</v>
      </c>
      <c r="K2323">
        <v>173.7</v>
      </c>
      <c r="L2323">
        <v>85</v>
      </c>
      <c r="M2323">
        <v>14.76</v>
      </c>
      <c r="N2323">
        <v>257.10000000000002</v>
      </c>
      <c r="O2323">
        <v>84</v>
      </c>
      <c r="P2323">
        <v>11.57</v>
      </c>
      <c r="Q2323">
        <v>10.3</v>
      </c>
      <c r="R2323">
        <v>1</v>
      </c>
      <c r="S2323">
        <v>2.78</v>
      </c>
      <c r="T2323">
        <v>0</v>
      </c>
      <c r="U2323" t="s">
        <v>22</v>
      </c>
      <c r="V2323">
        <f>IF(tbl_Customers[[#This Row],[churn]] = "yes", 1, 0)</f>
        <v>0</v>
      </c>
      <c r="W2323" t="str">
        <f>IF(tbl_Customers[[#This Row],[number_customer_service_calls]] &lt;= 1, "0-1 Calls", IF(tbl_Customers[[#This Row],[number_customer_service_calls]] &lt;= 3, "2-3 Calls", IF(tbl_Customers[[#This Row],[number_customer_service_calls]] &lt;=5, "4-5 Calls", "6+ Calls")))</f>
        <v>0-1 Calls</v>
      </c>
      <c r="X2323" t="str">
        <f>IF(tbl_Customers[[#This Row],[account_length]] &lt;= 50, "0-50", IF(tbl_Customers[[#This Row],[account_length]] &lt;=100, "51-100", IF(tbl_Customers[[#This Row],[account_length]] &lt;= 150, "101-150", "151+")))</f>
        <v>151+</v>
      </c>
      <c r="Y2323" t="str">
        <f>IF(tbl_Customers[[#This Row],[total_intl_charge]] &lt;= 3, "Low Charges", "High Charges")</f>
        <v>Low Charges</v>
      </c>
      <c r="Z2323" t="str">
        <f>IF(tbl_Customers[[#This Row],[total_eve_calls]]&lt;=80,"Low Calls",
IF(tbl_Customers[[#This Row],[total_eve_calls]]&lt;=120,"Medium Calls","High Calls"))</f>
        <v>Medium Calls</v>
      </c>
      <c r="AA2323" t="str">
        <f>IF(tbl_Customers[[#This Row],[total_eve_charge]]&lt;=15,"Low Charges",
IF(tbl_Customers[[#This Row],[total_eve_charge]]&lt;=20,"Medium Charges","High Charges"))</f>
        <v>Low Charges</v>
      </c>
      <c r="AB23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3" t="str">
        <f>IF(tbl_Customers[[#This Row],[number_vmail_messages]] = 0, "No Usage", IF(tbl_Customers[[#This Row],[number_vmail_messages]] &lt;= 20, "Low Usage", IF(tbl_Customers[[#This Row],[number_vmail_messages]] &lt;= 40, "Medium Usgae", "High Usage")))</f>
        <v>No Usage</v>
      </c>
      <c r="AD2323" t="str">
        <f>IF(tbl_Customers[[#This Row],[total_day_minutes]]&lt;=150,"Low Usage", IF(tbl_Customers[[#This Row],[total_day_minutes]]&lt;=200,"Medium Usage", IF(tbl_Customers[[#This Row],[total_day_minutes]]&lt;=250,"High Usage","Very High Usage")))</f>
        <v>Medium Usage</v>
      </c>
      <c r="AE2323" t="str">
        <f>IF(tbl_Customers[[#This Row],[total_intl_calls]]&lt;=5,"Low Calls", IF(tbl_Customers[[#This Row],[total_intl_calls]]&lt;=10, "Medium Calls", "High Calls"))</f>
        <v>Low Calls</v>
      </c>
      <c r="AF23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3" s="36" t="str">
        <f>IF(tbl_Customers[[#This Row],[Churn_Risk_Score]]&gt;=10,"High Risk", IF(tbl_Customers[[#This Row],[Churn_Risk_Score]]&gt;=5,"Medium Risk","Low Risk"))</f>
        <v>Low Risk</v>
      </c>
    </row>
    <row r="2324" spans="1:33" x14ac:dyDescent="0.35">
      <c r="A2324">
        <v>2323</v>
      </c>
      <c r="B2324" t="s">
        <v>38</v>
      </c>
      <c r="C2324">
        <v>21</v>
      </c>
      <c r="D2324" t="s">
        <v>21</v>
      </c>
      <c r="E2324" t="s">
        <v>22</v>
      </c>
      <c r="F2324" t="s">
        <v>22</v>
      </c>
      <c r="G2324">
        <v>0</v>
      </c>
      <c r="H2324">
        <v>223.2</v>
      </c>
      <c r="I2324">
        <v>142</v>
      </c>
      <c r="J2324">
        <v>37.94</v>
      </c>
      <c r="K2324">
        <v>216.5</v>
      </c>
      <c r="L2324">
        <v>114</v>
      </c>
      <c r="M2324">
        <v>18.399999999999999</v>
      </c>
      <c r="N2324">
        <v>214.7</v>
      </c>
      <c r="O2324">
        <v>111</v>
      </c>
      <c r="P2324">
        <v>9.66</v>
      </c>
      <c r="Q2324">
        <v>12.4</v>
      </c>
      <c r="R2324">
        <v>2</v>
      </c>
      <c r="S2324">
        <v>3.35</v>
      </c>
      <c r="T2324">
        <v>1</v>
      </c>
      <c r="U2324" t="s">
        <v>22</v>
      </c>
      <c r="V2324">
        <f>IF(tbl_Customers[[#This Row],[churn]] = "yes", 1, 0)</f>
        <v>0</v>
      </c>
      <c r="W2324" t="str">
        <f>IF(tbl_Customers[[#This Row],[number_customer_service_calls]] &lt;= 1, "0-1 Calls", IF(tbl_Customers[[#This Row],[number_customer_service_calls]] &lt;= 3, "2-3 Calls", IF(tbl_Customers[[#This Row],[number_customer_service_calls]] &lt;=5, "4-5 Calls", "6+ Calls")))</f>
        <v>0-1 Calls</v>
      </c>
      <c r="X2324" t="str">
        <f>IF(tbl_Customers[[#This Row],[account_length]] &lt;= 50, "0-50", IF(tbl_Customers[[#This Row],[account_length]] &lt;=100, "51-100", IF(tbl_Customers[[#This Row],[account_length]] &lt;= 150, "101-150", "151+")))</f>
        <v>0-50</v>
      </c>
      <c r="Y2324" t="str">
        <f>IF(tbl_Customers[[#This Row],[total_intl_charge]] &lt;= 3, "Low Charges", "High Charges")</f>
        <v>High Charges</v>
      </c>
      <c r="Z2324" t="str">
        <f>IF(tbl_Customers[[#This Row],[total_eve_calls]]&lt;=80,"Low Calls",
IF(tbl_Customers[[#This Row],[total_eve_calls]]&lt;=120,"Medium Calls","High Calls"))</f>
        <v>Medium Calls</v>
      </c>
      <c r="AA2324" t="str">
        <f>IF(tbl_Customers[[#This Row],[total_eve_charge]]&lt;=15,"Low Charges",
IF(tbl_Customers[[#This Row],[total_eve_charge]]&lt;=20,"Medium Charges","High Charges"))</f>
        <v>Medium Charges</v>
      </c>
      <c r="AB23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4" t="str">
        <f>IF(tbl_Customers[[#This Row],[number_vmail_messages]] = 0, "No Usage", IF(tbl_Customers[[#This Row],[number_vmail_messages]] &lt;= 20, "Low Usage", IF(tbl_Customers[[#This Row],[number_vmail_messages]] &lt;= 40, "Medium Usgae", "High Usage")))</f>
        <v>No Usage</v>
      </c>
      <c r="AD2324" t="str">
        <f>IF(tbl_Customers[[#This Row],[total_day_minutes]]&lt;=150,"Low Usage", IF(tbl_Customers[[#This Row],[total_day_minutes]]&lt;=200,"Medium Usage", IF(tbl_Customers[[#This Row],[total_day_minutes]]&lt;=250,"High Usage","Very High Usage")))</f>
        <v>High Usage</v>
      </c>
      <c r="AE2324" t="str">
        <f>IF(tbl_Customers[[#This Row],[total_intl_calls]]&lt;=5,"Low Calls", IF(tbl_Customers[[#This Row],[total_intl_calls]]&lt;=10, "Medium Calls", "High Calls"))</f>
        <v>Low Calls</v>
      </c>
      <c r="AF23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24" s="36" t="str">
        <f>IF(tbl_Customers[[#This Row],[Churn_Risk_Score]]&gt;=10,"High Risk", IF(tbl_Customers[[#This Row],[Churn_Risk_Score]]&gt;=5,"Medium Risk","Low Risk"))</f>
        <v>Low Risk</v>
      </c>
    </row>
    <row r="2325" spans="1:33" x14ac:dyDescent="0.35">
      <c r="A2325">
        <v>2324</v>
      </c>
      <c r="B2325" t="s">
        <v>31</v>
      </c>
      <c r="C2325">
        <v>145</v>
      </c>
      <c r="D2325" t="s">
        <v>25</v>
      </c>
      <c r="E2325" t="s">
        <v>22</v>
      </c>
      <c r="F2325" t="s">
        <v>23</v>
      </c>
      <c r="G2325">
        <v>31</v>
      </c>
      <c r="H2325">
        <v>216</v>
      </c>
      <c r="I2325">
        <v>94</v>
      </c>
      <c r="J2325">
        <v>36.72</v>
      </c>
      <c r="K2325">
        <v>225.1</v>
      </c>
      <c r="L2325">
        <v>123</v>
      </c>
      <c r="M2325">
        <v>19.13</v>
      </c>
      <c r="N2325">
        <v>234.7</v>
      </c>
      <c r="O2325">
        <v>109</v>
      </c>
      <c r="P2325">
        <v>10.56</v>
      </c>
      <c r="Q2325">
        <v>10.7</v>
      </c>
      <c r="R2325">
        <v>1</v>
      </c>
      <c r="S2325">
        <v>2.89</v>
      </c>
      <c r="T2325">
        <v>2</v>
      </c>
      <c r="U2325" t="s">
        <v>22</v>
      </c>
      <c r="V2325">
        <f>IF(tbl_Customers[[#This Row],[churn]] = "yes", 1, 0)</f>
        <v>0</v>
      </c>
      <c r="W2325" t="str">
        <f>IF(tbl_Customers[[#This Row],[number_customer_service_calls]] &lt;= 1, "0-1 Calls", IF(tbl_Customers[[#This Row],[number_customer_service_calls]] &lt;= 3, "2-3 Calls", IF(tbl_Customers[[#This Row],[number_customer_service_calls]] &lt;=5, "4-5 Calls", "6+ Calls")))</f>
        <v>2-3 Calls</v>
      </c>
      <c r="X2325" t="str">
        <f>IF(tbl_Customers[[#This Row],[account_length]] &lt;= 50, "0-50", IF(tbl_Customers[[#This Row],[account_length]] &lt;=100, "51-100", IF(tbl_Customers[[#This Row],[account_length]] &lt;= 150, "101-150", "151+")))</f>
        <v>101-150</v>
      </c>
      <c r="Y2325" t="str">
        <f>IF(tbl_Customers[[#This Row],[total_intl_charge]] &lt;= 3, "Low Charges", "High Charges")</f>
        <v>Low Charges</v>
      </c>
      <c r="Z2325" t="str">
        <f>IF(tbl_Customers[[#This Row],[total_eve_calls]]&lt;=80,"Low Calls",
IF(tbl_Customers[[#This Row],[total_eve_calls]]&lt;=120,"Medium Calls","High Calls"))</f>
        <v>High Calls</v>
      </c>
      <c r="AA2325" t="str">
        <f>IF(tbl_Customers[[#This Row],[total_eve_charge]]&lt;=15,"Low Charges",
IF(tbl_Customers[[#This Row],[total_eve_charge]]&lt;=20,"Medium Charges","High Charges"))</f>
        <v>Medium Charges</v>
      </c>
      <c r="AB23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5" t="str">
        <f>IF(tbl_Customers[[#This Row],[number_vmail_messages]] = 0, "No Usage", IF(tbl_Customers[[#This Row],[number_vmail_messages]] &lt;= 20, "Low Usage", IF(tbl_Customers[[#This Row],[number_vmail_messages]] &lt;= 40, "Medium Usgae", "High Usage")))</f>
        <v>Medium Usgae</v>
      </c>
      <c r="AD2325" t="str">
        <f>IF(tbl_Customers[[#This Row],[total_day_minutes]]&lt;=150,"Low Usage", IF(tbl_Customers[[#This Row],[total_day_minutes]]&lt;=200,"Medium Usage", IF(tbl_Customers[[#This Row],[total_day_minutes]]&lt;=250,"High Usage","Very High Usage")))</f>
        <v>High Usage</v>
      </c>
      <c r="AE2325" t="str">
        <f>IF(tbl_Customers[[#This Row],[total_intl_calls]]&lt;=5,"Low Calls", IF(tbl_Customers[[#This Row],[total_intl_calls]]&lt;=10, "Medium Calls", "High Calls"))</f>
        <v>Low Calls</v>
      </c>
      <c r="AF23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25" s="36" t="str">
        <f>IF(tbl_Customers[[#This Row],[Churn_Risk_Score]]&gt;=10,"High Risk", IF(tbl_Customers[[#This Row],[Churn_Risk_Score]]&gt;=5,"Medium Risk","Low Risk"))</f>
        <v>Low Risk</v>
      </c>
    </row>
    <row r="2326" spans="1:33" x14ac:dyDescent="0.35">
      <c r="A2326">
        <v>2325</v>
      </c>
      <c r="B2326" t="s">
        <v>54</v>
      </c>
      <c r="C2326">
        <v>90</v>
      </c>
      <c r="D2326" t="s">
        <v>21</v>
      </c>
      <c r="E2326" t="s">
        <v>22</v>
      </c>
      <c r="F2326" t="s">
        <v>22</v>
      </c>
      <c r="G2326">
        <v>0</v>
      </c>
      <c r="H2326">
        <v>198.5</v>
      </c>
      <c r="I2326">
        <v>124</v>
      </c>
      <c r="J2326">
        <v>33.75</v>
      </c>
      <c r="K2326">
        <v>266.60000000000002</v>
      </c>
      <c r="L2326">
        <v>100</v>
      </c>
      <c r="M2326">
        <v>22.66</v>
      </c>
      <c r="N2326">
        <v>243.3</v>
      </c>
      <c r="O2326">
        <v>80</v>
      </c>
      <c r="P2326">
        <v>10.95</v>
      </c>
      <c r="Q2326">
        <v>8</v>
      </c>
      <c r="R2326">
        <v>7</v>
      </c>
      <c r="S2326">
        <v>2.16</v>
      </c>
      <c r="T2326">
        <v>2</v>
      </c>
      <c r="U2326" t="s">
        <v>22</v>
      </c>
      <c r="V2326">
        <f>IF(tbl_Customers[[#This Row],[churn]] = "yes", 1, 0)</f>
        <v>0</v>
      </c>
      <c r="W2326" t="str">
        <f>IF(tbl_Customers[[#This Row],[number_customer_service_calls]] &lt;= 1, "0-1 Calls", IF(tbl_Customers[[#This Row],[number_customer_service_calls]] &lt;= 3, "2-3 Calls", IF(tbl_Customers[[#This Row],[number_customer_service_calls]] &lt;=5, "4-5 Calls", "6+ Calls")))</f>
        <v>2-3 Calls</v>
      </c>
      <c r="X2326" t="str">
        <f>IF(tbl_Customers[[#This Row],[account_length]] &lt;= 50, "0-50", IF(tbl_Customers[[#This Row],[account_length]] &lt;=100, "51-100", IF(tbl_Customers[[#This Row],[account_length]] &lt;= 150, "101-150", "151+")))</f>
        <v>51-100</v>
      </c>
      <c r="Y2326" t="str">
        <f>IF(tbl_Customers[[#This Row],[total_intl_charge]] &lt;= 3, "Low Charges", "High Charges")</f>
        <v>Low Charges</v>
      </c>
      <c r="Z2326" t="str">
        <f>IF(tbl_Customers[[#This Row],[total_eve_calls]]&lt;=80,"Low Calls",
IF(tbl_Customers[[#This Row],[total_eve_calls]]&lt;=120,"Medium Calls","High Calls"))</f>
        <v>Medium Calls</v>
      </c>
      <c r="AA2326" t="str">
        <f>IF(tbl_Customers[[#This Row],[total_eve_charge]]&lt;=15,"Low Charges",
IF(tbl_Customers[[#This Row],[total_eve_charge]]&lt;=20,"Medium Charges","High Charges"))</f>
        <v>High Charges</v>
      </c>
      <c r="AB23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6" t="str">
        <f>IF(tbl_Customers[[#This Row],[number_vmail_messages]] = 0, "No Usage", IF(tbl_Customers[[#This Row],[number_vmail_messages]] &lt;= 20, "Low Usage", IF(tbl_Customers[[#This Row],[number_vmail_messages]] &lt;= 40, "Medium Usgae", "High Usage")))</f>
        <v>No Usage</v>
      </c>
      <c r="AD2326" t="str">
        <f>IF(tbl_Customers[[#This Row],[total_day_minutes]]&lt;=150,"Low Usage", IF(tbl_Customers[[#This Row],[total_day_minutes]]&lt;=200,"Medium Usage", IF(tbl_Customers[[#This Row],[total_day_minutes]]&lt;=250,"High Usage","Very High Usage")))</f>
        <v>Medium Usage</v>
      </c>
      <c r="AE2326" t="str">
        <f>IF(tbl_Customers[[#This Row],[total_intl_calls]]&lt;=5,"Low Calls", IF(tbl_Customers[[#This Row],[total_intl_calls]]&lt;=10, "Medium Calls", "High Calls"))</f>
        <v>Medium Calls</v>
      </c>
      <c r="AF23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6" s="36" t="str">
        <f>IF(tbl_Customers[[#This Row],[Churn_Risk_Score]]&gt;=10,"High Risk", IF(tbl_Customers[[#This Row],[Churn_Risk_Score]]&gt;=5,"Medium Risk","Low Risk"))</f>
        <v>Low Risk</v>
      </c>
    </row>
    <row r="2327" spans="1:33" x14ac:dyDescent="0.35">
      <c r="A2327">
        <v>2326</v>
      </c>
      <c r="B2327" t="s">
        <v>56</v>
      </c>
      <c r="C2327">
        <v>33</v>
      </c>
      <c r="D2327" t="s">
        <v>25</v>
      </c>
      <c r="E2327" t="s">
        <v>22</v>
      </c>
      <c r="F2327" t="s">
        <v>22</v>
      </c>
      <c r="G2327">
        <v>0</v>
      </c>
      <c r="H2327">
        <v>159.5</v>
      </c>
      <c r="I2327">
        <v>115</v>
      </c>
      <c r="J2327">
        <v>27.12</v>
      </c>
      <c r="K2327">
        <v>195.4</v>
      </c>
      <c r="L2327">
        <v>118</v>
      </c>
      <c r="M2327">
        <v>16.61</v>
      </c>
      <c r="N2327">
        <v>102.4</v>
      </c>
      <c r="O2327">
        <v>86</v>
      </c>
      <c r="P2327">
        <v>4.6100000000000003</v>
      </c>
      <c r="Q2327">
        <v>7.1</v>
      </c>
      <c r="R2327">
        <v>7</v>
      </c>
      <c r="S2327">
        <v>1.92</v>
      </c>
      <c r="T2327">
        <v>1</v>
      </c>
      <c r="U2327" t="s">
        <v>22</v>
      </c>
      <c r="V2327">
        <f>IF(tbl_Customers[[#This Row],[churn]] = "yes", 1, 0)</f>
        <v>0</v>
      </c>
      <c r="W2327" t="str">
        <f>IF(tbl_Customers[[#This Row],[number_customer_service_calls]] &lt;= 1, "0-1 Calls", IF(tbl_Customers[[#This Row],[number_customer_service_calls]] &lt;= 3, "2-3 Calls", IF(tbl_Customers[[#This Row],[number_customer_service_calls]] &lt;=5, "4-5 Calls", "6+ Calls")))</f>
        <v>0-1 Calls</v>
      </c>
      <c r="X2327" t="str">
        <f>IF(tbl_Customers[[#This Row],[account_length]] &lt;= 50, "0-50", IF(tbl_Customers[[#This Row],[account_length]] &lt;=100, "51-100", IF(tbl_Customers[[#This Row],[account_length]] &lt;= 150, "101-150", "151+")))</f>
        <v>0-50</v>
      </c>
      <c r="Y2327" t="str">
        <f>IF(tbl_Customers[[#This Row],[total_intl_charge]] &lt;= 3, "Low Charges", "High Charges")</f>
        <v>Low Charges</v>
      </c>
      <c r="Z2327" t="str">
        <f>IF(tbl_Customers[[#This Row],[total_eve_calls]]&lt;=80,"Low Calls",
IF(tbl_Customers[[#This Row],[total_eve_calls]]&lt;=120,"Medium Calls","High Calls"))</f>
        <v>Medium Calls</v>
      </c>
      <c r="AA2327" t="str">
        <f>IF(tbl_Customers[[#This Row],[total_eve_charge]]&lt;=15,"Low Charges",
IF(tbl_Customers[[#This Row],[total_eve_charge]]&lt;=20,"Medium Charges","High Charges"))</f>
        <v>Medium Charges</v>
      </c>
      <c r="AB23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27" t="str">
        <f>IF(tbl_Customers[[#This Row],[number_vmail_messages]] = 0, "No Usage", IF(tbl_Customers[[#This Row],[number_vmail_messages]] &lt;= 20, "Low Usage", IF(tbl_Customers[[#This Row],[number_vmail_messages]] &lt;= 40, "Medium Usgae", "High Usage")))</f>
        <v>No Usage</v>
      </c>
      <c r="AD2327" t="str">
        <f>IF(tbl_Customers[[#This Row],[total_day_minutes]]&lt;=150,"Low Usage", IF(tbl_Customers[[#This Row],[total_day_minutes]]&lt;=200,"Medium Usage", IF(tbl_Customers[[#This Row],[total_day_minutes]]&lt;=250,"High Usage","Very High Usage")))</f>
        <v>Medium Usage</v>
      </c>
      <c r="AE2327" t="str">
        <f>IF(tbl_Customers[[#This Row],[total_intl_calls]]&lt;=5,"Low Calls", IF(tbl_Customers[[#This Row],[total_intl_calls]]&lt;=10, "Medium Calls", "High Calls"))</f>
        <v>Medium Calls</v>
      </c>
      <c r="AF23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7" s="36" t="str">
        <f>IF(tbl_Customers[[#This Row],[Churn_Risk_Score]]&gt;=10,"High Risk", IF(tbl_Customers[[#This Row],[Churn_Risk_Score]]&gt;=5,"Medium Risk","Low Risk"))</f>
        <v>Low Risk</v>
      </c>
    </row>
    <row r="2328" spans="1:33" x14ac:dyDescent="0.35">
      <c r="A2328">
        <v>2327</v>
      </c>
      <c r="B2328" t="s">
        <v>73</v>
      </c>
      <c r="C2328">
        <v>61</v>
      </c>
      <c r="D2328" t="s">
        <v>25</v>
      </c>
      <c r="E2328" t="s">
        <v>22</v>
      </c>
      <c r="F2328" t="s">
        <v>23</v>
      </c>
      <c r="G2328">
        <v>40</v>
      </c>
      <c r="H2328">
        <v>105</v>
      </c>
      <c r="I2328">
        <v>78</v>
      </c>
      <c r="J2328">
        <v>17.850000000000001</v>
      </c>
      <c r="K2328">
        <v>180.6</v>
      </c>
      <c r="L2328">
        <v>100</v>
      </c>
      <c r="M2328">
        <v>15.35</v>
      </c>
      <c r="N2328">
        <v>174.1</v>
      </c>
      <c r="O2328">
        <v>115</v>
      </c>
      <c r="P2328">
        <v>7.83</v>
      </c>
      <c r="Q2328">
        <v>10.199999999999999</v>
      </c>
      <c r="R2328">
        <v>2</v>
      </c>
      <c r="S2328">
        <v>2.75</v>
      </c>
      <c r="T2328">
        <v>2</v>
      </c>
      <c r="U2328" t="s">
        <v>23</v>
      </c>
      <c r="V2328">
        <f>IF(tbl_Customers[[#This Row],[churn]] = "yes", 1, 0)</f>
        <v>1</v>
      </c>
      <c r="W2328" t="str">
        <f>IF(tbl_Customers[[#This Row],[number_customer_service_calls]] &lt;= 1, "0-1 Calls", IF(tbl_Customers[[#This Row],[number_customer_service_calls]] &lt;= 3, "2-3 Calls", IF(tbl_Customers[[#This Row],[number_customer_service_calls]] &lt;=5, "4-5 Calls", "6+ Calls")))</f>
        <v>2-3 Calls</v>
      </c>
      <c r="X2328" t="str">
        <f>IF(tbl_Customers[[#This Row],[account_length]] &lt;= 50, "0-50", IF(tbl_Customers[[#This Row],[account_length]] &lt;=100, "51-100", IF(tbl_Customers[[#This Row],[account_length]] &lt;= 150, "101-150", "151+")))</f>
        <v>51-100</v>
      </c>
      <c r="Y2328" t="str">
        <f>IF(tbl_Customers[[#This Row],[total_intl_charge]] &lt;= 3, "Low Charges", "High Charges")</f>
        <v>Low Charges</v>
      </c>
      <c r="Z2328" t="str">
        <f>IF(tbl_Customers[[#This Row],[total_eve_calls]]&lt;=80,"Low Calls",
IF(tbl_Customers[[#This Row],[total_eve_calls]]&lt;=120,"Medium Calls","High Calls"))</f>
        <v>Medium Calls</v>
      </c>
      <c r="AA2328" t="str">
        <f>IF(tbl_Customers[[#This Row],[total_eve_charge]]&lt;=15,"Low Charges",
IF(tbl_Customers[[#This Row],[total_eve_charge]]&lt;=20,"Medium Charges","High Charges"))</f>
        <v>Medium Charges</v>
      </c>
      <c r="AB23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8" t="str">
        <f>IF(tbl_Customers[[#This Row],[number_vmail_messages]] = 0, "No Usage", IF(tbl_Customers[[#This Row],[number_vmail_messages]] &lt;= 20, "Low Usage", IF(tbl_Customers[[#This Row],[number_vmail_messages]] &lt;= 40, "Medium Usgae", "High Usage")))</f>
        <v>Medium Usgae</v>
      </c>
      <c r="AD2328" t="str">
        <f>IF(tbl_Customers[[#This Row],[total_day_minutes]]&lt;=150,"Low Usage", IF(tbl_Customers[[#This Row],[total_day_minutes]]&lt;=200,"Medium Usage", IF(tbl_Customers[[#This Row],[total_day_minutes]]&lt;=250,"High Usage","Very High Usage")))</f>
        <v>Low Usage</v>
      </c>
      <c r="AE2328" t="str">
        <f>IF(tbl_Customers[[#This Row],[total_intl_calls]]&lt;=5,"Low Calls", IF(tbl_Customers[[#This Row],[total_intl_calls]]&lt;=10, "Medium Calls", "High Calls"))</f>
        <v>Low Calls</v>
      </c>
      <c r="AF23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28" s="36" t="str">
        <f>IF(tbl_Customers[[#This Row],[Churn_Risk_Score]]&gt;=10,"High Risk", IF(tbl_Customers[[#This Row],[Churn_Risk_Score]]&gt;=5,"Medium Risk","Low Risk"))</f>
        <v>Low Risk</v>
      </c>
    </row>
    <row r="2329" spans="1:33" x14ac:dyDescent="0.35">
      <c r="A2329">
        <v>2328</v>
      </c>
      <c r="B2329" t="s">
        <v>41</v>
      </c>
      <c r="C2329">
        <v>107</v>
      </c>
      <c r="D2329" t="s">
        <v>21</v>
      </c>
      <c r="E2329" t="s">
        <v>22</v>
      </c>
      <c r="F2329" t="s">
        <v>22</v>
      </c>
      <c r="G2329">
        <v>0</v>
      </c>
      <c r="H2329">
        <v>204.5</v>
      </c>
      <c r="I2329">
        <v>108</v>
      </c>
      <c r="J2329">
        <v>34.770000000000003</v>
      </c>
      <c r="K2329">
        <v>162.4</v>
      </c>
      <c r="L2329">
        <v>110</v>
      </c>
      <c r="M2329">
        <v>13.8</v>
      </c>
      <c r="N2329">
        <v>155</v>
      </c>
      <c r="O2329">
        <v>102</v>
      </c>
      <c r="P2329">
        <v>6.98</v>
      </c>
      <c r="Q2329">
        <v>13.4</v>
      </c>
      <c r="R2329">
        <v>1</v>
      </c>
      <c r="S2329">
        <v>3.62</v>
      </c>
      <c r="T2329">
        <v>3</v>
      </c>
      <c r="U2329" t="s">
        <v>22</v>
      </c>
      <c r="V2329">
        <f>IF(tbl_Customers[[#This Row],[churn]] = "yes", 1, 0)</f>
        <v>0</v>
      </c>
      <c r="W2329" t="str">
        <f>IF(tbl_Customers[[#This Row],[number_customer_service_calls]] &lt;= 1, "0-1 Calls", IF(tbl_Customers[[#This Row],[number_customer_service_calls]] &lt;= 3, "2-3 Calls", IF(tbl_Customers[[#This Row],[number_customer_service_calls]] &lt;=5, "4-5 Calls", "6+ Calls")))</f>
        <v>2-3 Calls</v>
      </c>
      <c r="X2329" t="str">
        <f>IF(tbl_Customers[[#This Row],[account_length]] &lt;= 50, "0-50", IF(tbl_Customers[[#This Row],[account_length]] &lt;=100, "51-100", IF(tbl_Customers[[#This Row],[account_length]] &lt;= 150, "101-150", "151+")))</f>
        <v>101-150</v>
      </c>
      <c r="Y2329" t="str">
        <f>IF(tbl_Customers[[#This Row],[total_intl_charge]] &lt;= 3, "Low Charges", "High Charges")</f>
        <v>High Charges</v>
      </c>
      <c r="Z2329" t="str">
        <f>IF(tbl_Customers[[#This Row],[total_eve_calls]]&lt;=80,"Low Calls",
IF(tbl_Customers[[#This Row],[total_eve_calls]]&lt;=120,"Medium Calls","High Calls"))</f>
        <v>Medium Calls</v>
      </c>
      <c r="AA2329" t="str">
        <f>IF(tbl_Customers[[#This Row],[total_eve_charge]]&lt;=15,"Low Charges",
IF(tbl_Customers[[#This Row],[total_eve_charge]]&lt;=20,"Medium Charges","High Charges"))</f>
        <v>Low Charges</v>
      </c>
      <c r="AB23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9" t="str">
        <f>IF(tbl_Customers[[#This Row],[number_vmail_messages]] = 0, "No Usage", IF(tbl_Customers[[#This Row],[number_vmail_messages]] &lt;= 20, "Low Usage", IF(tbl_Customers[[#This Row],[number_vmail_messages]] &lt;= 40, "Medium Usgae", "High Usage")))</f>
        <v>No Usage</v>
      </c>
      <c r="AD2329" t="str">
        <f>IF(tbl_Customers[[#This Row],[total_day_minutes]]&lt;=150,"Low Usage", IF(tbl_Customers[[#This Row],[total_day_minutes]]&lt;=200,"Medium Usage", IF(tbl_Customers[[#This Row],[total_day_minutes]]&lt;=250,"High Usage","Very High Usage")))</f>
        <v>High Usage</v>
      </c>
      <c r="AE2329" t="str">
        <f>IF(tbl_Customers[[#This Row],[total_intl_calls]]&lt;=5,"Low Calls", IF(tbl_Customers[[#This Row],[total_intl_calls]]&lt;=10, "Medium Calls", "High Calls"))</f>
        <v>Low Calls</v>
      </c>
      <c r="AF23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29" s="36" t="str">
        <f>IF(tbl_Customers[[#This Row],[Churn_Risk_Score]]&gt;=10,"High Risk", IF(tbl_Customers[[#This Row],[Churn_Risk_Score]]&gt;=5,"Medium Risk","Low Risk"))</f>
        <v>Low Risk</v>
      </c>
    </row>
    <row r="2330" spans="1:33" x14ac:dyDescent="0.35">
      <c r="A2330">
        <v>2329</v>
      </c>
      <c r="B2330" t="s">
        <v>49</v>
      </c>
      <c r="C2330">
        <v>147</v>
      </c>
      <c r="D2330" t="s">
        <v>25</v>
      </c>
      <c r="E2330" t="s">
        <v>22</v>
      </c>
      <c r="F2330" t="s">
        <v>22</v>
      </c>
      <c r="G2330">
        <v>0</v>
      </c>
      <c r="H2330">
        <v>274</v>
      </c>
      <c r="I2330">
        <v>92</v>
      </c>
      <c r="J2330">
        <v>46.58</v>
      </c>
      <c r="K2330">
        <v>231.8</v>
      </c>
      <c r="L2330">
        <v>82</v>
      </c>
      <c r="M2330">
        <v>19.7</v>
      </c>
      <c r="N2330">
        <v>283.60000000000002</v>
      </c>
      <c r="O2330">
        <v>83</v>
      </c>
      <c r="P2330">
        <v>12.76</v>
      </c>
      <c r="Q2330">
        <v>6.2</v>
      </c>
      <c r="R2330">
        <v>1</v>
      </c>
      <c r="S2330">
        <v>1.67</v>
      </c>
      <c r="T2330">
        <v>0</v>
      </c>
      <c r="U2330" t="s">
        <v>23</v>
      </c>
      <c r="V2330">
        <f>IF(tbl_Customers[[#This Row],[churn]] = "yes", 1, 0)</f>
        <v>1</v>
      </c>
      <c r="W2330" t="str">
        <f>IF(tbl_Customers[[#This Row],[number_customer_service_calls]] &lt;= 1, "0-1 Calls", IF(tbl_Customers[[#This Row],[number_customer_service_calls]] &lt;= 3, "2-3 Calls", IF(tbl_Customers[[#This Row],[number_customer_service_calls]] &lt;=5, "4-5 Calls", "6+ Calls")))</f>
        <v>0-1 Calls</v>
      </c>
      <c r="X2330" t="str">
        <f>IF(tbl_Customers[[#This Row],[account_length]] &lt;= 50, "0-50", IF(tbl_Customers[[#This Row],[account_length]] &lt;=100, "51-100", IF(tbl_Customers[[#This Row],[account_length]] &lt;= 150, "101-150", "151+")))</f>
        <v>101-150</v>
      </c>
      <c r="Y2330" t="str">
        <f>IF(tbl_Customers[[#This Row],[total_intl_charge]] &lt;= 3, "Low Charges", "High Charges")</f>
        <v>Low Charges</v>
      </c>
      <c r="Z2330" t="str">
        <f>IF(tbl_Customers[[#This Row],[total_eve_calls]]&lt;=80,"Low Calls",
IF(tbl_Customers[[#This Row],[total_eve_calls]]&lt;=120,"Medium Calls","High Calls"))</f>
        <v>Medium Calls</v>
      </c>
      <c r="AA2330" t="str">
        <f>IF(tbl_Customers[[#This Row],[total_eve_charge]]&lt;=15,"Low Charges",
IF(tbl_Customers[[#This Row],[total_eve_charge]]&lt;=20,"Medium Charges","High Charges"))</f>
        <v>Medium Charges</v>
      </c>
      <c r="AB23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30" t="str">
        <f>IF(tbl_Customers[[#This Row],[number_vmail_messages]] = 0, "No Usage", IF(tbl_Customers[[#This Row],[number_vmail_messages]] &lt;= 20, "Low Usage", IF(tbl_Customers[[#This Row],[number_vmail_messages]] &lt;= 40, "Medium Usgae", "High Usage")))</f>
        <v>No Usage</v>
      </c>
      <c r="AD2330" t="str">
        <f>IF(tbl_Customers[[#This Row],[total_day_minutes]]&lt;=150,"Low Usage", IF(tbl_Customers[[#This Row],[total_day_minutes]]&lt;=200,"Medium Usage", IF(tbl_Customers[[#This Row],[total_day_minutes]]&lt;=250,"High Usage","Very High Usage")))</f>
        <v>Very High Usage</v>
      </c>
      <c r="AE2330" t="str">
        <f>IF(tbl_Customers[[#This Row],[total_intl_calls]]&lt;=5,"Low Calls", IF(tbl_Customers[[#This Row],[total_intl_calls]]&lt;=10, "Medium Calls", "High Calls"))</f>
        <v>Low Calls</v>
      </c>
      <c r="AF23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30" s="36" t="str">
        <f>IF(tbl_Customers[[#This Row],[Churn_Risk_Score]]&gt;=10,"High Risk", IF(tbl_Customers[[#This Row],[Churn_Risk_Score]]&gt;=5,"Medium Risk","Low Risk"))</f>
        <v>Medium Risk</v>
      </c>
    </row>
    <row r="2331" spans="1:33" x14ac:dyDescent="0.35">
      <c r="A2331">
        <v>2330</v>
      </c>
      <c r="B2331" t="s">
        <v>70</v>
      </c>
      <c r="C2331">
        <v>186</v>
      </c>
      <c r="D2331" t="s">
        <v>28</v>
      </c>
      <c r="E2331" t="s">
        <v>22</v>
      </c>
      <c r="F2331" t="s">
        <v>22</v>
      </c>
      <c r="G2331">
        <v>0</v>
      </c>
      <c r="H2331">
        <v>137.80000000000001</v>
      </c>
      <c r="I2331">
        <v>97</v>
      </c>
      <c r="J2331">
        <v>23.43</v>
      </c>
      <c r="K2331">
        <v>187.7</v>
      </c>
      <c r="L2331">
        <v>118</v>
      </c>
      <c r="M2331">
        <v>15.95</v>
      </c>
      <c r="N2331">
        <v>146.4</v>
      </c>
      <c r="O2331">
        <v>85</v>
      </c>
      <c r="P2331">
        <v>6.59</v>
      </c>
      <c r="Q2331">
        <v>8.6999999999999993</v>
      </c>
      <c r="R2331">
        <v>6</v>
      </c>
      <c r="S2331">
        <v>2.35</v>
      </c>
      <c r="T2331">
        <v>1</v>
      </c>
      <c r="U2331" t="s">
        <v>22</v>
      </c>
      <c r="V2331">
        <f>IF(tbl_Customers[[#This Row],[churn]] = "yes", 1, 0)</f>
        <v>0</v>
      </c>
      <c r="W2331" t="str">
        <f>IF(tbl_Customers[[#This Row],[number_customer_service_calls]] &lt;= 1, "0-1 Calls", IF(tbl_Customers[[#This Row],[number_customer_service_calls]] &lt;= 3, "2-3 Calls", IF(tbl_Customers[[#This Row],[number_customer_service_calls]] &lt;=5, "4-5 Calls", "6+ Calls")))</f>
        <v>0-1 Calls</v>
      </c>
      <c r="X2331" t="str">
        <f>IF(tbl_Customers[[#This Row],[account_length]] &lt;= 50, "0-50", IF(tbl_Customers[[#This Row],[account_length]] &lt;=100, "51-100", IF(tbl_Customers[[#This Row],[account_length]] &lt;= 150, "101-150", "151+")))</f>
        <v>151+</v>
      </c>
      <c r="Y2331" t="str">
        <f>IF(tbl_Customers[[#This Row],[total_intl_charge]] &lt;= 3, "Low Charges", "High Charges")</f>
        <v>Low Charges</v>
      </c>
      <c r="Z2331" t="str">
        <f>IF(tbl_Customers[[#This Row],[total_eve_calls]]&lt;=80,"Low Calls",
IF(tbl_Customers[[#This Row],[total_eve_calls]]&lt;=120,"Medium Calls","High Calls"))</f>
        <v>Medium Calls</v>
      </c>
      <c r="AA2331" t="str">
        <f>IF(tbl_Customers[[#This Row],[total_eve_charge]]&lt;=15,"Low Charges",
IF(tbl_Customers[[#This Row],[total_eve_charge]]&lt;=20,"Medium Charges","High Charges"))</f>
        <v>Medium Charges</v>
      </c>
      <c r="AB23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31" t="str">
        <f>IF(tbl_Customers[[#This Row],[number_vmail_messages]] = 0, "No Usage", IF(tbl_Customers[[#This Row],[number_vmail_messages]] &lt;= 20, "Low Usage", IF(tbl_Customers[[#This Row],[number_vmail_messages]] &lt;= 40, "Medium Usgae", "High Usage")))</f>
        <v>No Usage</v>
      </c>
      <c r="AD2331" t="str">
        <f>IF(tbl_Customers[[#This Row],[total_day_minutes]]&lt;=150,"Low Usage", IF(tbl_Customers[[#This Row],[total_day_minutes]]&lt;=200,"Medium Usage", IF(tbl_Customers[[#This Row],[total_day_minutes]]&lt;=250,"High Usage","Very High Usage")))</f>
        <v>Low Usage</v>
      </c>
      <c r="AE2331" t="str">
        <f>IF(tbl_Customers[[#This Row],[total_intl_calls]]&lt;=5,"Low Calls", IF(tbl_Customers[[#This Row],[total_intl_calls]]&lt;=10, "Medium Calls", "High Calls"))</f>
        <v>Medium Calls</v>
      </c>
      <c r="AF23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31" s="36" t="str">
        <f>IF(tbl_Customers[[#This Row],[Churn_Risk_Score]]&gt;=10,"High Risk", IF(tbl_Customers[[#This Row],[Churn_Risk_Score]]&gt;=5,"Medium Risk","Low Risk"))</f>
        <v>Low Risk</v>
      </c>
    </row>
    <row r="2332" spans="1:33" x14ac:dyDescent="0.35">
      <c r="A2332">
        <v>2331</v>
      </c>
      <c r="B2332" t="s">
        <v>53</v>
      </c>
      <c r="C2332">
        <v>128</v>
      </c>
      <c r="D2332" t="s">
        <v>21</v>
      </c>
      <c r="E2332" t="s">
        <v>22</v>
      </c>
      <c r="F2332" t="s">
        <v>22</v>
      </c>
      <c r="G2332">
        <v>0</v>
      </c>
      <c r="H2332">
        <v>179.4</v>
      </c>
      <c r="I2332">
        <v>94</v>
      </c>
      <c r="J2332">
        <v>30.5</v>
      </c>
      <c r="K2332">
        <v>270.39999999999998</v>
      </c>
      <c r="L2332">
        <v>92</v>
      </c>
      <c r="M2332">
        <v>22.98</v>
      </c>
      <c r="N2332">
        <v>191</v>
      </c>
      <c r="O2332">
        <v>88</v>
      </c>
      <c r="P2332">
        <v>8.59</v>
      </c>
      <c r="Q2332">
        <v>7.9</v>
      </c>
      <c r="R2332">
        <v>4</v>
      </c>
      <c r="S2332">
        <v>2.13</v>
      </c>
      <c r="T2332">
        <v>0</v>
      </c>
      <c r="U2332" t="s">
        <v>22</v>
      </c>
      <c r="V2332">
        <f>IF(tbl_Customers[[#This Row],[churn]] = "yes", 1, 0)</f>
        <v>0</v>
      </c>
      <c r="W2332" t="str">
        <f>IF(tbl_Customers[[#This Row],[number_customer_service_calls]] &lt;= 1, "0-1 Calls", IF(tbl_Customers[[#This Row],[number_customer_service_calls]] &lt;= 3, "2-3 Calls", IF(tbl_Customers[[#This Row],[number_customer_service_calls]] &lt;=5, "4-5 Calls", "6+ Calls")))</f>
        <v>0-1 Calls</v>
      </c>
      <c r="X2332" t="str">
        <f>IF(tbl_Customers[[#This Row],[account_length]] &lt;= 50, "0-50", IF(tbl_Customers[[#This Row],[account_length]] &lt;=100, "51-100", IF(tbl_Customers[[#This Row],[account_length]] &lt;= 150, "101-150", "151+")))</f>
        <v>101-150</v>
      </c>
      <c r="Y2332" t="str">
        <f>IF(tbl_Customers[[#This Row],[total_intl_charge]] &lt;= 3, "Low Charges", "High Charges")</f>
        <v>Low Charges</v>
      </c>
      <c r="Z2332" t="str">
        <f>IF(tbl_Customers[[#This Row],[total_eve_calls]]&lt;=80,"Low Calls",
IF(tbl_Customers[[#This Row],[total_eve_calls]]&lt;=120,"Medium Calls","High Calls"))</f>
        <v>Medium Calls</v>
      </c>
      <c r="AA2332" t="str">
        <f>IF(tbl_Customers[[#This Row],[total_eve_charge]]&lt;=15,"Low Charges",
IF(tbl_Customers[[#This Row],[total_eve_charge]]&lt;=20,"Medium Charges","High Charges"))</f>
        <v>High Charges</v>
      </c>
      <c r="AB23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2" t="str">
        <f>IF(tbl_Customers[[#This Row],[number_vmail_messages]] = 0, "No Usage", IF(tbl_Customers[[#This Row],[number_vmail_messages]] &lt;= 20, "Low Usage", IF(tbl_Customers[[#This Row],[number_vmail_messages]] &lt;= 40, "Medium Usgae", "High Usage")))</f>
        <v>No Usage</v>
      </c>
      <c r="AD2332" t="str">
        <f>IF(tbl_Customers[[#This Row],[total_day_minutes]]&lt;=150,"Low Usage", IF(tbl_Customers[[#This Row],[total_day_minutes]]&lt;=200,"Medium Usage", IF(tbl_Customers[[#This Row],[total_day_minutes]]&lt;=250,"High Usage","Very High Usage")))</f>
        <v>Medium Usage</v>
      </c>
      <c r="AE2332" t="str">
        <f>IF(tbl_Customers[[#This Row],[total_intl_calls]]&lt;=5,"Low Calls", IF(tbl_Customers[[#This Row],[total_intl_calls]]&lt;=10, "Medium Calls", "High Calls"))</f>
        <v>Low Calls</v>
      </c>
      <c r="AF23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32" s="36" t="str">
        <f>IF(tbl_Customers[[#This Row],[Churn_Risk_Score]]&gt;=10,"High Risk", IF(tbl_Customers[[#This Row],[Churn_Risk_Score]]&gt;=5,"Medium Risk","Low Risk"))</f>
        <v>Low Risk</v>
      </c>
    </row>
    <row r="2333" spans="1:33" x14ac:dyDescent="0.35">
      <c r="A2333">
        <v>2332</v>
      </c>
      <c r="B2333" t="s">
        <v>47</v>
      </c>
      <c r="C2333">
        <v>55</v>
      </c>
      <c r="D2333" t="s">
        <v>25</v>
      </c>
      <c r="E2333" t="s">
        <v>22</v>
      </c>
      <c r="F2333" t="s">
        <v>23</v>
      </c>
      <c r="G2333">
        <v>39</v>
      </c>
      <c r="H2333">
        <v>139.30000000000001</v>
      </c>
      <c r="I2333">
        <v>101</v>
      </c>
      <c r="J2333">
        <v>23.68</v>
      </c>
      <c r="K2333">
        <v>178.3</v>
      </c>
      <c r="L2333">
        <v>117</v>
      </c>
      <c r="M2333">
        <v>15.16</v>
      </c>
      <c r="N2333">
        <v>246.5</v>
      </c>
      <c r="O2333">
        <v>104</v>
      </c>
      <c r="P2333">
        <v>11.09</v>
      </c>
      <c r="Q2333">
        <v>8.1</v>
      </c>
      <c r="R2333">
        <v>1</v>
      </c>
      <c r="S2333">
        <v>2.19</v>
      </c>
      <c r="T2333">
        <v>3</v>
      </c>
      <c r="U2333" t="s">
        <v>22</v>
      </c>
      <c r="V2333">
        <f>IF(tbl_Customers[[#This Row],[churn]] = "yes", 1, 0)</f>
        <v>0</v>
      </c>
      <c r="W2333" t="str">
        <f>IF(tbl_Customers[[#This Row],[number_customer_service_calls]] &lt;= 1, "0-1 Calls", IF(tbl_Customers[[#This Row],[number_customer_service_calls]] &lt;= 3, "2-3 Calls", IF(tbl_Customers[[#This Row],[number_customer_service_calls]] &lt;=5, "4-5 Calls", "6+ Calls")))</f>
        <v>2-3 Calls</v>
      </c>
      <c r="X2333" t="str">
        <f>IF(tbl_Customers[[#This Row],[account_length]] &lt;= 50, "0-50", IF(tbl_Customers[[#This Row],[account_length]] &lt;=100, "51-100", IF(tbl_Customers[[#This Row],[account_length]] &lt;= 150, "101-150", "151+")))</f>
        <v>51-100</v>
      </c>
      <c r="Y2333" t="str">
        <f>IF(tbl_Customers[[#This Row],[total_intl_charge]] &lt;= 3, "Low Charges", "High Charges")</f>
        <v>Low Charges</v>
      </c>
      <c r="Z2333" t="str">
        <f>IF(tbl_Customers[[#This Row],[total_eve_calls]]&lt;=80,"Low Calls",
IF(tbl_Customers[[#This Row],[total_eve_calls]]&lt;=120,"Medium Calls","High Calls"))</f>
        <v>Medium Calls</v>
      </c>
      <c r="AA2333" t="str">
        <f>IF(tbl_Customers[[#This Row],[total_eve_charge]]&lt;=15,"Low Charges",
IF(tbl_Customers[[#This Row],[total_eve_charge]]&lt;=20,"Medium Charges","High Charges"))</f>
        <v>Medium Charges</v>
      </c>
      <c r="AB23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3" t="str">
        <f>IF(tbl_Customers[[#This Row],[number_vmail_messages]] = 0, "No Usage", IF(tbl_Customers[[#This Row],[number_vmail_messages]] &lt;= 20, "Low Usage", IF(tbl_Customers[[#This Row],[number_vmail_messages]] &lt;= 40, "Medium Usgae", "High Usage")))</f>
        <v>Medium Usgae</v>
      </c>
      <c r="AD2333" t="str">
        <f>IF(tbl_Customers[[#This Row],[total_day_minutes]]&lt;=150,"Low Usage", IF(tbl_Customers[[#This Row],[total_day_minutes]]&lt;=200,"Medium Usage", IF(tbl_Customers[[#This Row],[total_day_minutes]]&lt;=250,"High Usage","Very High Usage")))</f>
        <v>Low Usage</v>
      </c>
      <c r="AE2333" t="str">
        <f>IF(tbl_Customers[[#This Row],[total_intl_calls]]&lt;=5,"Low Calls", IF(tbl_Customers[[#This Row],[total_intl_calls]]&lt;=10, "Medium Calls", "High Calls"))</f>
        <v>Low Calls</v>
      </c>
      <c r="AF23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33" s="36" t="str">
        <f>IF(tbl_Customers[[#This Row],[Churn_Risk_Score]]&gt;=10,"High Risk", IF(tbl_Customers[[#This Row],[Churn_Risk_Score]]&gt;=5,"Medium Risk","Low Risk"))</f>
        <v>Low Risk</v>
      </c>
    </row>
    <row r="2334" spans="1:33" x14ac:dyDescent="0.35">
      <c r="A2334">
        <v>2333</v>
      </c>
      <c r="B2334" t="s">
        <v>20</v>
      </c>
      <c r="C2334">
        <v>134</v>
      </c>
      <c r="D2334" t="s">
        <v>21</v>
      </c>
      <c r="E2334" t="s">
        <v>22</v>
      </c>
      <c r="F2334" t="s">
        <v>22</v>
      </c>
      <c r="G2334">
        <v>0</v>
      </c>
      <c r="H2334">
        <v>7.8</v>
      </c>
      <c r="I2334">
        <v>86</v>
      </c>
      <c r="J2334">
        <v>1.33</v>
      </c>
      <c r="K2334">
        <v>171.4</v>
      </c>
      <c r="L2334">
        <v>100</v>
      </c>
      <c r="M2334">
        <v>14.57</v>
      </c>
      <c r="N2334">
        <v>186.5</v>
      </c>
      <c r="O2334">
        <v>80</v>
      </c>
      <c r="P2334">
        <v>8.39</v>
      </c>
      <c r="Q2334">
        <v>12.9</v>
      </c>
      <c r="R2334">
        <v>2</v>
      </c>
      <c r="S2334">
        <v>3.48</v>
      </c>
      <c r="T2334">
        <v>2</v>
      </c>
      <c r="U2334" t="s">
        <v>22</v>
      </c>
      <c r="V2334">
        <f>IF(tbl_Customers[[#This Row],[churn]] = "yes", 1, 0)</f>
        <v>0</v>
      </c>
      <c r="W2334" t="str">
        <f>IF(tbl_Customers[[#This Row],[number_customer_service_calls]] &lt;= 1, "0-1 Calls", IF(tbl_Customers[[#This Row],[number_customer_service_calls]] &lt;= 3, "2-3 Calls", IF(tbl_Customers[[#This Row],[number_customer_service_calls]] &lt;=5, "4-5 Calls", "6+ Calls")))</f>
        <v>2-3 Calls</v>
      </c>
      <c r="X2334" t="str">
        <f>IF(tbl_Customers[[#This Row],[account_length]] &lt;= 50, "0-50", IF(tbl_Customers[[#This Row],[account_length]] &lt;=100, "51-100", IF(tbl_Customers[[#This Row],[account_length]] &lt;= 150, "101-150", "151+")))</f>
        <v>101-150</v>
      </c>
      <c r="Y2334" t="str">
        <f>IF(tbl_Customers[[#This Row],[total_intl_charge]] &lt;= 3, "Low Charges", "High Charges")</f>
        <v>High Charges</v>
      </c>
      <c r="Z2334" t="str">
        <f>IF(tbl_Customers[[#This Row],[total_eve_calls]]&lt;=80,"Low Calls",
IF(tbl_Customers[[#This Row],[total_eve_calls]]&lt;=120,"Medium Calls","High Calls"))</f>
        <v>Medium Calls</v>
      </c>
      <c r="AA2334" t="str">
        <f>IF(tbl_Customers[[#This Row],[total_eve_charge]]&lt;=15,"Low Charges",
IF(tbl_Customers[[#This Row],[total_eve_charge]]&lt;=20,"Medium Charges","High Charges"))</f>
        <v>Low Charges</v>
      </c>
      <c r="AB23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4" t="str">
        <f>IF(tbl_Customers[[#This Row],[number_vmail_messages]] = 0, "No Usage", IF(tbl_Customers[[#This Row],[number_vmail_messages]] &lt;= 20, "Low Usage", IF(tbl_Customers[[#This Row],[number_vmail_messages]] &lt;= 40, "Medium Usgae", "High Usage")))</f>
        <v>No Usage</v>
      </c>
      <c r="AD2334" t="str">
        <f>IF(tbl_Customers[[#This Row],[total_day_minutes]]&lt;=150,"Low Usage", IF(tbl_Customers[[#This Row],[total_day_minutes]]&lt;=200,"Medium Usage", IF(tbl_Customers[[#This Row],[total_day_minutes]]&lt;=250,"High Usage","Very High Usage")))</f>
        <v>Low Usage</v>
      </c>
      <c r="AE2334" t="str">
        <f>IF(tbl_Customers[[#This Row],[total_intl_calls]]&lt;=5,"Low Calls", IF(tbl_Customers[[#This Row],[total_intl_calls]]&lt;=10, "Medium Calls", "High Calls"))</f>
        <v>Low Calls</v>
      </c>
      <c r="AF23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4" s="36" t="str">
        <f>IF(tbl_Customers[[#This Row],[Churn_Risk_Score]]&gt;=10,"High Risk", IF(tbl_Customers[[#This Row],[Churn_Risk_Score]]&gt;=5,"Medium Risk","Low Risk"))</f>
        <v>Low Risk</v>
      </c>
    </row>
    <row r="2335" spans="1:33" x14ac:dyDescent="0.35">
      <c r="A2335">
        <v>2334</v>
      </c>
      <c r="B2335" t="s">
        <v>32</v>
      </c>
      <c r="C2335">
        <v>96</v>
      </c>
      <c r="D2335" t="s">
        <v>21</v>
      </c>
      <c r="E2335" t="s">
        <v>22</v>
      </c>
      <c r="F2335" t="s">
        <v>23</v>
      </c>
      <c r="G2335">
        <v>23</v>
      </c>
      <c r="H2335">
        <v>183.1</v>
      </c>
      <c r="I2335">
        <v>88</v>
      </c>
      <c r="J2335">
        <v>31.13</v>
      </c>
      <c r="K2335">
        <v>147.4</v>
      </c>
      <c r="L2335">
        <v>89</v>
      </c>
      <c r="M2335">
        <v>12.53</v>
      </c>
      <c r="N2335">
        <v>350.2</v>
      </c>
      <c r="O2335">
        <v>108</v>
      </c>
      <c r="P2335">
        <v>15.76</v>
      </c>
      <c r="Q2335">
        <v>11.3</v>
      </c>
      <c r="R2335">
        <v>7</v>
      </c>
      <c r="S2335">
        <v>3.05</v>
      </c>
      <c r="T2335">
        <v>1</v>
      </c>
      <c r="U2335" t="s">
        <v>22</v>
      </c>
      <c r="V2335">
        <f>IF(tbl_Customers[[#This Row],[churn]] = "yes", 1, 0)</f>
        <v>0</v>
      </c>
      <c r="W2335" t="str">
        <f>IF(tbl_Customers[[#This Row],[number_customer_service_calls]] &lt;= 1, "0-1 Calls", IF(tbl_Customers[[#This Row],[number_customer_service_calls]] &lt;= 3, "2-3 Calls", IF(tbl_Customers[[#This Row],[number_customer_service_calls]] &lt;=5, "4-5 Calls", "6+ Calls")))</f>
        <v>0-1 Calls</v>
      </c>
      <c r="X2335" t="str">
        <f>IF(tbl_Customers[[#This Row],[account_length]] &lt;= 50, "0-50", IF(tbl_Customers[[#This Row],[account_length]] &lt;=100, "51-100", IF(tbl_Customers[[#This Row],[account_length]] &lt;= 150, "101-150", "151+")))</f>
        <v>51-100</v>
      </c>
      <c r="Y2335" t="str">
        <f>IF(tbl_Customers[[#This Row],[total_intl_charge]] &lt;= 3, "Low Charges", "High Charges")</f>
        <v>High Charges</v>
      </c>
      <c r="Z2335" t="str">
        <f>IF(tbl_Customers[[#This Row],[total_eve_calls]]&lt;=80,"Low Calls",
IF(tbl_Customers[[#This Row],[total_eve_calls]]&lt;=120,"Medium Calls","High Calls"))</f>
        <v>Medium Calls</v>
      </c>
      <c r="AA2335" t="str">
        <f>IF(tbl_Customers[[#This Row],[total_eve_charge]]&lt;=15,"Low Charges",
IF(tbl_Customers[[#This Row],[total_eve_charge]]&lt;=20,"Medium Charges","High Charges"))</f>
        <v>Low Charges</v>
      </c>
      <c r="AB23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5" t="str">
        <f>IF(tbl_Customers[[#This Row],[number_vmail_messages]] = 0, "No Usage", IF(tbl_Customers[[#This Row],[number_vmail_messages]] &lt;= 20, "Low Usage", IF(tbl_Customers[[#This Row],[number_vmail_messages]] &lt;= 40, "Medium Usgae", "High Usage")))</f>
        <v>Medium Usgae</v>
      </c>
      <c r="AD2335" t="str">
        <f>IF(tbl_Customers[[#This Row],[total_day_minutes]]&lt;=150,"Low Usage", IF(tbl_Customers[[#This Row],[total_day_minutes]]&lt;=200,"Medium Usage", IF(tbl_Customers[[#This Row],[total_day_minutes]]&lt;=250,"High Usage","Very High Usage")))</f>
        <v>Medium Usage</v>
      </c>
      <c r="AE2335" t="str">
        <f>IF(tbl_Customers[[#This Row],[total_intl_calls]]&lt;=5,"Low Calls", IF(tbl_Customers[[#This Row],[total_intl_calls]]&lt;=10, "Medium Calls", "High Calls"))</f>
        <v>Medium Calls</v>
      </c>
      <c r="AF23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35" s="36" t="str">
        <f>IF(tbl_Customers[[#This Row],[Churn_Risk_Score]]&gt;=10,"High Risk", IF(tbl_Customers[[#This Row],[Churn_Risk_Score]]&gt;=5,"Medium Risk","Low Risk"))</f>
        <v>Low Risk</v>
      </c>
    </row>
    <row r="2336" spans="1:33" x14ac:dyDescent="0.35">
      <c r="A2336">
        <v>2335</v>
      </c>
      <c r="B2336" t="s">
        <v>70</v>
      </c>
      <c r="C2336">
        <v>123</v>
      </c>
      <c r="D2336" t="s">
        <v>21</v>
      </c>
      <c r="E2336" t="s">
        <v>22</v>
      </c>
      <c r="F2336" t="s">
        <v>22</v>
      </c>
      <c r="G2336">
        <v>0</v>
      </c>
      <c r="H2336">
        <v>140</v>
      </c>
      <c r="I2336">
        <v>106</v>
      </c>
      <c r="J2336">
        <v>23.8</v>
      </c>
      <c r="K2336">
        <v>153.69999999999999</v>
      </c>
      <c r="L2336">
        <v>101</v>
      </c>
      <c r="M2336">
        <v>13.06</v>
      </c>
      <c r="N2336">
        <v>50.1</v>
      </c>
      <c r="O2336">
        <v>87</v>
      </c>
      <c r="P2336">
        <v>2.25</v>
      </c>
      <c r="Q2336">
        <v>12.5</v>
      </c>
      <c r="R2336">
        <v>1</v>
      </c>
      <c r="S2336">
        <v>3.38</v>
      </c>
      <c r="T2336">
        <v>2</v>
      </c>
      <c r="U2336" t="s">
        <v>22</v>
      </c>
      <c r="V2336">
        <f>IF(tbl_Customers[[#This Row],[churn]] = "yes", 1, 0)</f>
        <v>0</v>
      </c>
      <c r="W2336" t="str">
        <f>IF(tbl_Customers[[#This Row],[number_customer_service_calls]] &lt;= 1, "0-1 Calls", IF(tbl_Customers[[#This Row],[number_customer_service_calls]] &lt;= 3, "2-3 Calls", IF(tbl_Customers[[#This Row],[number_customer_service_calls]] &lt;=5, "4-5 Calls", "6+ Calls")))</f>
        <v>2-3 Calls</v>
      </c>
      <c r="X2336" t="str">
        <f>IF(tbl_Customers[[#This Row],[account_length]] &lt;= 50, "0-50", IF(tbl_Customers[[#This Row],[account_length]] &lt;=100, "51-100", IF(tbl_Customers[[#This Row],[account_length]] &lt;= 150, "101-150", "151+")))</f>
        <v>101-150</v>
      </c>
      <c r="Y2336" t="str">
        <f>IF(tbl_Customers[[#This Row],[total_intl_charge]] &lt;= 3, "Low Charges", "High Charges")</f>
        <v>High Charges</v>
      </c>
      <c r="Z2336" t="str">
        <f>IF(tbl_Customers[[#This Row],[total_eve_calls]]&lt;=80,"Low Calls",
IF(tbl_Customers[[#This Row],[total_eve_calls]]&lt;=120,"Medium Calls","High Calls"))</f>
        <v>Medium Calls</v>
      </c>
      <c r="AA2336" t="str">
        <f>IF(tbl_Customers[[#This Row],[total_eve_charge]]&lt;=15,"Low Charges",
IF(tbl_Customers[[#This Row],[total_eve_charge]]&lt;=20,"Medium Charges","High Charges"))</f>
        <v>Low Charges</v>
      </c>
      <c r="AB23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6" t="str">
        <f>IF(tbl_Customers[[#This Row],[number_vmail_messages]] = 0, "No Usage", IF(tbl_Customers[[#This Row],[number_vmail_messages]] &lt;= 20, "Low Usage", IF(tbl_Customers[[#This Row],[number_vmail_messages]] &lt;= 40, "Medium Usgae", "High Usage")))</f>
        <v>No Usage</v>
      </c>
      <c r="AD2336" t="str">
        <f>IF(tbl_Customers[[#This Row],[total_day_minutes]]&lt;=150,"Low Usage", IF(tbl_Customers[[#This Row],[total_day_minutes]]&lt;=200,"Medium Usage", IF(tbl_Customers[[#This Row],[total_day_minutes]]&lt;=250,"High Usage","Very High Usage")))</f>
        <v>Low Usage</v>
      </c>
      <c r="AE2336" t="str">
        <f>IF(tbl_Customers[[#This Row],[total_intl_calls]]&lt;=5,"Low Calls", IF(tbl_Customers[[#This Row],[total_intl_calls]]&lt;=10, "Medium Calls", "High Calls"))</f>
        <v>Low Calls</v>
      </c>
      <c r="AF23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6" s="36" t="str">
        <f>IF(tbl_Customers[[#This Row],[Churn_Risk_Score]]&gt;=10,"High Risk", IF(tbl_Customers[[#This Row],[Churn_Risk_Score]]&gt;=5,"Medium Risk","Low Risk"))</f>
        <v>Low Risk</v>
      </c>
    </row>
    <row r="2337" spans="1:33" x14ac:dyDescent="0.35">
      <c r="A2337">
        <v>2336</v>
      </c>
      <c r="B2337" t="s">
        <v>26</v>
      </c>
      <c r="C2337">
        <v>35</v>
      </c>
      <c r="D2337" t="s">
        <v>21</v>
      </c>
      <c r="E2337" t="s">
        <v>22</v>
      </c>
      <c r="F2337" t="s">
        <v>22</v>
      </c>
      <c r="G2337">
        <v>0</v>
      </c>
      <c r="H2337">
        <v>179.2</v>
      </c>
      <c r="I2337">
        <v>59</v>
      </c>
      <c r="J2337">
        <v>30.46</v>
      </c>
      <c r="K2337">
        <v>283.3</v>
      </c>
      <c r="L2337">
        <v>101</v>
      </c>
      <c r="M2337">
        <v>24.08</v>
      </c>
      <c r="N2337">
        <v>285.39999999999998</v>
      </c>
      <c r="O2337">
        <v>83</v>
      </c>
      <c r="P2337">
        <v>12.84</v>
      </c>
      <c r="Q2337">
        <v>5.8</v>
      </c>
      <c r="R2337">
        <v>7</v>
      </c>
      <c r="S2337">
        <v>1.57</v>
      </c>
      <c r="T2337">
        <v>2</v>
      </c>
      <c r="U2337" t="s">
        <v>22</v>
      </c>
      <c r="V2337">
        <f>IF(tbl_Customers[[#This Row],[churn]] = "yes", 1, 0)</f>
        <v>0</v>
      </c>
      <c r="W2337" t="str">
        <f>IF(tbl_Customers[[#This Row],[number_customer_service_calls]] &lt;= 1, "0-1 Calls", IF(tbl_Customers[[#This Row],[number_customer_service_calls]] &lt;= 3, "2-3 Calls", IF(tbl_Customers[[#This Row],[number_customer_service_calls]] &lt;=5, "4-5 Calls", "6+ Calls")))</f>
        <v>2-3 Calls</v>
      </c>
      <c r="X2337" t="str">
        <f>IF(tbl_Customers[[#This Row],[account_length]] &lt;= 50, "0-50", IF(tbl_Customers[[#This Row],[account_length]] &lt;=100, "51-100", IF(tbl_Customers[[#This Row],[account_length]] &lt;= 150, "101-150", "151+")))</f>
        <v>0-50</v>
      </c>
      <c r="Y2337" t="str">
        <f>IF(tbl_Customers[[#This Row],[total_intl_charge]] &lt;= 3, "Low Charges", "High Charges")</f>
        <v>Low Charges</v>
      </c>
      <c r="Z2337" t="str">
        <f>IF(tbl_Customers[[#This Row],[total_eve_calls]]&lt;=80,"Low Calls",
IF(tbl_Customers[[#This Row],[total_eve_calls]]&lt;=120,"Medium Calls","High Calls"))</f>
        <v>Medium Calls</v>
      </c>
      <c r="AA2337" t="str">
        <f>IF(tbl_Customers[[#This Row],[total_eve_charge]]&lt;=15,"Low Charges",
IF(tbl_Customers[[#This Row],[total_eve_charge]]&lt;=20,"Medium Charges","High Charges"))</f>
        <v>High Charges</v>
      </c>
      <c r="AB23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7" t="str">
        <f>IF(tbl_Customers[[#This Row],[number_vmail_messages]] = 0, "No Usage", IF(tbl_Customers[[#This Row],[number_vmail_messages]] &lt;= 20, "Low Usage", IF(tbl_Customers[[#This Row],[number_vmail_messages]] &lt;= 40, "Medium Usgae", "High Usage")))</f>
        <v>No Usage</v>
      </c>
      <c r="AD2337" t="str">
        <f>IF(tbl_Customers[[#This Row],[total_day_minutes]]&lt;=150,"Low Usage", IF(tbl_Customers[[#This Row],[total_day_minutes]]&lt;=200,"Medium Usage", IF(tbl_Customers[[#This Row],[total_day_minutes]]&lt;=250,"High Usage","Very High Usage")))</f>
        <v>Medium Usage</v>
      </c>
      <c r="AE2337" t="str">
        <f>IF(tbl_Customers[[#This Row],[total_intl_calls]]&lt;=5,"Low Calls", IF(tbl_Customers[[#This Row],[total_intl_calls]]&lt;=10, "Medium Calls", "High Calls"))</f>
        <v>Medium Calls</v>
      </c>
      <c r="AF23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37" s="36" t="str">
        <f>IF(tbl_Customers[[#This Row],[Churn_Risk_Score]]&gt;=10,"High Risk", IF(tbl_Customers[[#This Row],[Churn_Risk_Score]]&gt;=5,"Medium Risk","Low Risk"))</f>
        <v>Low Risk</v>
      </c>
    </row>
    <row r="2338" spans="1:33" x14ac:dyDescent="0.35">
      <c r="A2338">
        <v>2337</v>
      </c>
      <c r="B2338" t="s">
        <v>51</v>
      </c>
      <c r="C2338">
        <v>74</v>
      </c>
      <c r="D2338" t="s">
        <v>25</v>
      </c>
      <c r="E2338" t="s">
        <v>22</v>
      </c>
      <c r="F2338" t="s">
        <v>22</v>
      </c>
      <c r="G2338">
        <v>0</v>
      </c>
      <c r="H2338">
        <v>177.4</v>
      </c>
      <c r="I2338">
        <v>136</v>
      </c>
      <c r="J2338">
        <v>30.16</v>
      </c>
      <c r="K2338">
        <v>240.3</v>
      </c>
      <c r="L2338">
        <v>104</v>
      </c>
      <c r="M2338">
        <v>20.43</v>
      </c>
      <c r="N2338">
        <v>237.3</v>
      </c>
      <c r="O2338">
        <v>133</v>
      </c>
      <c r="P2338">
        <v>10.68</v>
      </c>
      <c r="Q2338">
        <v>12</v>
      </c>
      <c r="R2338">
        <v>3</v>
      </c>
      <c r="S2338">
        <v>3.24</v>
      </c>
      <c r="T2338">
        <v>0</v>
      </c>
      <c r="U2338" t="s">
        <v>22</v>
      </c>
      <c r="V2338">
        <f>IF(tbl_Customers[[#This Row],[churn]] = "yes", 1, 0)</f>
        <v>0</v>
      </c>
      <c r="W2338" t="str">
        <f>IF(tbl_Customers[[#This Row],[number_customer_service_calls]] &lt;= 1, "0-1 Calls", IF(tbl_Customers[[#This Row],[number_customer_service_calls]] &lt;= 3, "2-3 Calls", IF(tbl_Customers[[#This Row],[number_customer_service_calls]] &lt;=5, "4-5 Calls", "6+ Calls")))</f>
        <v>0-1 Calls</v>
      </c>
      <c r="X2338" t="str">
        <f>IF(tbl_Customers[[#This Row],[account_length]] &lt;= 50, "0-50", IF(tbl_Customers[[#This Row],[account_length]] &lt;=100, "51-100", IF(tbl_Customers[[#This Row],[account_length]] &lt;= 150, "101-150", "151+")))</f>
        <v>51-100</v>
      </c>
      <c r="Y2338" t="str">
        <f>IF(tbl_Customers[[#This Row],[total_intl_charge]] &lt;= 3, "Low Charges", "High Charges")</f>
        <v>High Charges</v>
      </c>
      <c r="Z2338" t="str">
        <f>IF(tbl_Customers[[#This Row],[total_eve_calls]]&lt;=80,"Low Calls",
IF(tbl_Customers[[#This Row],[total_eve_calls]]&lt;=120,"Medium Calls","High Calls"))</f>
        <v>Medium Calls</v>
      </c>
      <c r="AA2338" t="str">
        <f>IF(tbl_Customers[[#This Row],[total_eve_charge]]&lt;=15,"Low Charges",
IF(tbl_Customers[[#This Row],[total_eve_charge]]&lt;=20,"Medium Charges","High Charges"))</f>
        <v>High Charges</v>
      </c>
      <c r="AB23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8" t="str">
        <f>IF(tbl_Customers[[#This Row],[number_vmail_messages]] = 0, "No Usage", IF(tbl_Customers[[#This Row],[number_vmail_messages]] &lt;= 20, "Low Usage", IF(tbl_Customers[[#This Row],[number_vmail_messages]] &lt;= 40, "Medium Usgae", "High Usage")))</f>
        <v>No Usage</v>
      </c>
      <c r="AD2338" t="str">
        <f>IF(tbl_Customers[[#This Row],[total_day_minutes]]&lt;=150,"Low Usage", IF(tbl_Customers[[#This Row],[total_day_minutes]]&lt;=200,"Medium Usage", IF(tbl_Customers[[#This Row],[total_day_minutes]]&lt;=250,"High Usage","Very High Usage")))</f>
        <v>Medium Usage</v>
      </c>
      <c r="AE2338" t="str">
        <f>IF(tbl_Customers[[#This Row],[total_intl_calls]]&lt;=5,"Low Calls", IF(tbl_Customers[[#This Row],[total_intl_calls]]&lt;=10, "Medium Calls", "High Calls"))</f>
        <v>Low Calls</v>
      </c>
      <c r="AF23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8" s="36" t="str">
        <f>IF(tbl_Customers[[#This Row],[Churn_Risk_Score]]&gt;=10,"High Risk", IF(tbl_Customers[[#This Row],[Churn_Risk_Score]]&gt;=5,"Medium Risk","Low Risk"))</f>
        <v>Low Risk</v>
      </c>
    </row>
    <row r="2339" spans="1:33" x14ac:dyDescent="0.35">
      <c r="A2339">
        <v>2338</v>
      </c>
      <c r="B2339" t="s">
        <v>32</v>
      </c>
      <c r="C2339">
        <v>130</v>
      </c>
      <c r="D2339" t="s">
        <v>25</v>
      </c>
      <c r="E2339" t="s">
        <v>22</v>
      </c>
      <c r="F2339" t="s">
        <v>22</v>
      </c>
      <c r="G2339">
        <v>0</v>
      </c>
      <c r="H2339">
        <v>115.6</v>
      </c>
      <c r="I2339">
        <v>129</v>
      </c>
      <c r="J2339">
        <v>19.649999999999999</v>
      </c>
      <c r="K2339">
        <v>167.8</v>
      </c>
      <c r="L2339">
        <v>104</v>
      </c>
      <c r="M2339">
        <v>14.26</v>
      </c>
      <c r="N2339">
        <v>141.80000000000001</v>
      </c>
      <c r="O2339">
        <v>124</v>
      </c>
      <c r="P2339">
        <v>6.38</v>
      </c>
      <c r="Q2339">
        <v>12.6</v>
      </c>
      <c r="R2339">
        <v>9</v>
      </c>
      <c r="S2339">
        <v>3.4</v>
      </c>
      <c r="T2339">
        <v>1</v>
      </c>
      <c r="U2339" t="s">
        <v>22</v>
      </c>
      <c r="V2339">
        <f>IF(tbl_Customers[[#This Row],[churn]] = "yes", 1, 0)</f>
        <v>0</v>
      </c>
      <c r="W2339" t="str">
        <f>IF(tbl_Customers[[#This Row],[number_customer_service_calls]] &lt;= 1, "0-1 Calls", IF(tbl_Customers[[#This Row],[number_customer_service_calls]] &lt;= 3, "2-3 Calls", IF(tbl_Customers[[#This Row],[number_customer_service_calls]] &lt;=5, "4-5 Calls", "6+ Calls")))</f>
        <v>0-1 Calls</v>
      </c>
      <c r="X2339" t="str">
        <f>IF(tbl_Customers[[#This Row],[account_length]] &lt;= 50, "0-50", IF(tbl_Customers[[#This Row],[account_length]] &lt;=100, "51-100", IF(tbl_Customers[[#This Row],[account_length]] &lt;= 150, "101-150", "151+")))</f>
        <v>101-150</v>
      </c>
      <c r="Y2339" t="str">
        <f>IF(tbl_Customers[[#This Row],[total_intl_charge]] &lt;= 3, "Low Charges", "High Charges")</f>
        <v>High Charges</v>
      </c>
      <c r="Z2339" t="str">
        <f>IF(tbl_Customers[[#This Row],[total_eve_calls]]&lt;=80,"Low Calls",
IF(tbl_Customers[[#This Row],[total_eve_calls]]&lt;=120,"Medium Calls","High Calls"))</f>
        <v>Medium Calls</v>
      </c>
      <c r="AA2339" t="str">
        <f>IF(tbl_Customers[[#This Row],[total_eve_charge]]&lt;=15,"Low Charges",
IF(tbl_Customers[[#This Row],[total_eve_charge]]&lt;=20,"Medium Charges","High Charges"))</f>
        <v>Low Charges</v>
      </c>
      <c r="AB23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9" t="str">
        <f>IF(tbl_Customers[[#This Row],[number_vmail_messages]] = 0, "No Usage", IF(tbl_Customers[[#This Row],[number_vmail_messages]] &lt;= 20, "Low Usage", IF(tbl_Customers[[#This Row],[number_vmail_messages]] &lt;= 40, "Medium Usgae", "High Usage")))</f>
        <v>No Usage</v>
      </c>
      <c r="AD2339" t="str">
        <f>IF(tbl_Customers[[#This Row],[total_day_minutes]]&lt;=150,"Low Usage", IF(tbl_Customers[[#This Row],[total_day_minutes]]&lt;=200,"Medium Usage", IF(tbl_Customers[[#This Row],[total_day_minutes]]&lt;=250,"High Usage","Very High Usage")))</f>
        <v>Low Usage</v>
      </c>
      <c r="AE2339" t="str">
        <f>IF(tbl_Customers[[#This Row],[total_intl_calls]]&lt;=5,"Low Calls", IF(tbl_Customers[[#This Row],[total_intl_calls]]&lt;=10, "Medium Calls", "High Calls"))</f>
        <v>Medium Calls</v>
      </c>
      <c r="AF23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9" s="36" t="str">
        <f>IF(tbl_Customers[[#This Row],[Churn_Risk_Score]]&gt;=10,"High Risk", IF(tbl_Customers[[#This Row],[Churn_Risk_Score]]&gt;=5,"Medium Risk","Low Risk"))</f>
        <v>Low Risk</v>
      </c>
    </row>
    <row r="2340" spans="1:33" x14ac:dyDescent="0.35">
      <c r="A2340">
        <v>2339</v>
      </c>
      <c r="B2340" t="s">
        <v>72</v>
      </c>
      <c r="C2340">
        <v>137</v>
      </c>
      <c r="D2340" t="s">
        <v>25</v>
      </c>
      <c r="E2340" t="s">
        <v>23</v>
      </c>
      <c r="F2340" t="s">
        <v>22</v>
      </c>
      <c r="G2340">
        <v>0</v>
      </c>
      <c r="H2340">
        <v>237.3</v>
      </c>
      <c r="I2340">
        <v>103</v>
      </c>
      <c r="J2340">
        <v>40.340000000000003</v>
      </c>
      <c r="K2340">
        <v>176.7</v>
      </c>
      <c r="L2340">
        <v>84</v>
      </c>
      <c r="M2340">
        <v>15.02</v>
      </c>
      <c r="N2340">
        <v>263.39999999999998</v>
      </c>
      <c r="O2340">
        <v>81</v>
      </c>
      <c r="P2340">
        <v>11.85</v>
      </c>
      <c r="Q2340">
        <v>14.2</v>
      </c>
      <c r="R2340">
        <v>4</v>
      </c>
      <c r="S2340">
        <v>3.83</v>
      </c>
      <c r="T2340">
        <v>0</v>
      </c>
      <c r="U2340" t="s">
        <v>23</v>
      </c>
      <c r="V2340">
        <f>IF(tbl_Customers[[#This Row],[churn]] = "yes", 1, 0)</f>
        <v>1</v>
      </c>
      <c r="W2340" t="str">
        <f>IF(tbl_Customers[[#This Row],[number_customer_service_calls]] &lt;= 1, "0-1 Calls", IF(tbl_Customers[[#This Row],[number_customer_service_calls]] &lt;= 3, "2-3 Calls", IF(tbl_Customers[[#This Row],[number_customer_service_calls]] &lt;=5, "4-5 Calls", "6+ Calls")))</f>
        <v>0-1 Calls</v>
      </c>
      <c r="X2340" t="str">
        <f>IF(tbl_Customers[[#This Row],[account_length]] &lt;= 50, "0-50", IF(tbl_Customers[[#This Row],[account_length]] &lt;=100, "51-100", IF(tbl_Customers[[#This Row],[account_length]] &lt;= 150, "101-150", "151+")))</f>
        <v>101-150</v>
      </c>
      <c r="Y2340" t="str">
        <f>IF(tbl_Customers[[#This Row],[total_intl_charge]] &lt;= 3, "Low Charges", "High Charges")</f>
        <v>High Charges</v>
      </c>
      <c r="Z2340" t="str">
        <f>IF(tbl_Customers[[#This Row],[total_eve_calls]]&lt;=80,"Low Calls",
IF(tbl_Customers[[#This Row],[total_eve_calls]]&lt;=120,"Medium Calls","High Calls"))</f>
        <v>Medium Calls</v>
      </c>
      <c r="AA2340" t="str">
        <f>IF(tbl_Customers[[#This Row],[total_eve_charge]]&lt;=15,"Low Charges",
IF(tbl_Customers[[#This Row],[total_eve_charge]]&lt;=20,"Medium Charges","High Charges"))</f>
        <v>Medium Charges</v>
      </c>
      <c r="AB23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0" t="str">
        <f>IF(tbl_Customers[[#This Row],[number_vmail_messages]] = 0, "No Usage", IF(tbl_Customers[[#This Row],[number_vmail_messages]] &lt;= 20, "Low Usage", IF(tbl_Customers[[#This Row],[number_vmail_messages]] &lt;= 40, "Medium Usgae", "High Usage")))</f>
        <v>No Usage</v>
      </c>
      <c r="AD2340" t="str">
        <f>IF(tbl_Customers[[#This Row],[total_day_minutes]]&lt;=150,"Low Usage", IF(tbl_Customers[[#This Row],[total_day_minutes]]&lt;=200,"Medium Usage", IF(tbl_Customers[[#This Row],[total_day_minutes]]&lt;=250,"High Usage","Very High Usage")))</f>
        <v>High Usage</v>
      </c>
      <c r="AE2340" t="str">
        <f>IF(tbl_Customers[[#This Row],[total_intl_calls]]&lt;=5,"Low Calls", IF(tbl_Customers[[#This Row],[total_intl_calls]]&lt;=10, "Medium Calls", "High Calls"))</f>
        <v>Low Calls</v>
      </c>
      <c r="AF23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340" s="36" t="str">
        <f>IF(tbl_Customers[[#This Row],[Churn_Risk_Score]]&gt;=10,"High Risk", IF(tbl_Customers[[#This Row],[Churn_Risk_Score]]&gt;=5,"Medium Risk","Low Risk"))</f>
        <v>Medium Risk</v>
      </c>
    </row>
    <row r="2341" spans="1:33" x14ac:dyDescent="0.35">
      <c r="A2341">
        <v>2340</v>
      </c>
      <c r="B2341" t="s">
        <v>63</v>
      </c>
      <c r="C2341">
        <v>80</v>
      </c>
      <c r="D2341" t="s">
        <v>25</v>
      </c>
      <c r="E2341" t="s">
        <v>22</v>
      </c>
      <c r="F2341" t="s">
        <v>22</v>
      </c>
      <c r="G2341">
        <v>0</v>
      </c>
      <c r="H2341">
        <v>51.5</v>
      </c>
      <c r="I2341">
        <v>90</v>
      </c>
      <c r="J2341">
        <v>8.76</v>
      </c>
      <c r="K2341">
        <v>164</v>
      </c>
      <c r="L2341">
        <v>98</v>
      </c>
      <c r="M2341">
        <v>13.94</v>
      </c>
      <c r="N2341">
        <v>169.4</v>
      </c>
      <c r="O2341">
        <v>80</v>
      </c>
      <c r="P2341">
        <v>7.62</v>
      </c>
      <c r="Q2341">
        <v>9.5</v>
      </c>
      <c r="R2341">
        <v>4</v>
      </c>
      <c r="S2341">
        <v>2.57</v>
      </c>
      <c r="T2341">
        <v>3</v>
      </c>
      <c r="U2341" t="s">
        <v>22</v>
      </c>
      <c r="V2341">
        <f>IF(tbl_Customers[[#This Row],[churn]] = "yes", 1, 0)</f>
        <v>0</v>
      </c>
      <c r="W2341" t="str">
        <f>IF(tbl_Customers[[#This Row],[number_customer_service_calls]] &lt;= 1, "0-1 Calls", IF(tbl_Customers[[#This Row],[number_customer_service_calls]] &lt;= 3, "2-3 Calls", IF(tbl_Customers[[#This Row],[number_customer_service_calls]] &lt;=5, "4-5 Calls", "6+ Calls")))</f>
        <v>2-3 Calls</v>
      </c>
      <c r="X2341" t="str">
        <f>IF(tbl_Customers[[#This Row],[account_length]] &lt;= 50, "0-50", IF(tbl_Customers[[#This Row],[account_length]] &lt;=100, "51-100", IF(tbl_Customers[[#This Row],[account_length]] &lt;= 150, "101-150", "151+")))</f>
        <v>51-100</v>
      </c>
      <c r="Y2341" t="str">
        <f>IF(tbl_Customers[[#This Row],[total_intl_charge]] &lt;= 3, "Low Charges", "High Charges")</f>
        <v>Low Charges</v>
      </c>
      <c r="Z2341" t="str">
        <f>IF(tbl_Customers[[#This Row],[total_eve_calls]]&lt;=80,"Low Calls",
IF(tbl_Customers[[#This Row],[total_eve_calls]]&lt;=120,"Medium Calls","High Calls"))</f>
        <v>Medium Calls</v>
      </c>
      <c r="AA2341" t="str">
        <f>IF(tbl_Customers[[#This Row],[total_eve_charge]]&lt;=15,"Low Charges",
IF(tbl_Customers[[#This Row],[total_eve_charge]]&lt;=20,"Medium Charges","High Charges"))</f>
        <v>Low Charges</v>
      </c>
      <c r="AB23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1" t="str">
        <f>IF(tbl_Customers[[#This Row],[number_vmail_messages]] = 0, "No Usage", IF(tbl_Customers[[#This Row],[number_vmail_messages]] &lt;= 20, "Low Usage", IF(tbl_Customers[[#This Row],[number_vmail_messages]] &lt;= 40, "Medium Usgae", "High Usage")))</f>
        <v>No Usage</v>
      </c>
      <c r="AD2341" t="str">
        <f>IF(tbl_Customers[[#This Row],[total_day_minutes]]&lt;=150,"Low Usage", IF(tbl_Customers[[#This Row],[total_day_minutes]]&lt;=200,"Medium Usage", IF(tbl_Customers[[#This Row],[total_day_minutes]]&lt;=250,"High Usage","Very High Usage")))</f>
        <v>Low Usage</v>
      </c>
      <c r="AE2341" t="str">
        <f>IF(tbl_Customers[[#This Row],[total_intl_calls]]&lt;=5,"Low Calls", IF(tbl_Customers[[#This Row],[total_intl_calls]]&lt;=10, "Medium Calls", "High Calls"))</f>
        <v>Low Calls</v>
      </c>
      <c r="AF23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41" s="36" t="str">
        <f>IF(tbl_Customers[[#This Row],[Churn_Risk_Score]]&gt;=10,"High Risk", IF(tbl_Customers[[#This Row],[Churn_Risk_Score]]&gt;=5,"Medium Risk","Low Risk"))</f>
        <v>Low Risk</v>
      </c>
    </row>
    <row r="2342" spans="1:33" x14ac:dyDescent="0.35">
      <c r="A2342">
        <v>2341</v>
      </c>
      <c r="B2342" t="s">
        <v>58</v>
      </c>
      <c r="C2342">
        <v>116</v>
      </c>
      <c r="D2342" t="s">
        <v>25</v>
      </c>
      <c r="E2342" t="s">
        <v>22</v>
      </c>
      <c r="F2342" t="s">
        <v>23</v>
      </c>
      <c r="G2342">
        <v>19</v>
      </c>
      <c r="H2342">
        <v>155.69999999999999</v>
      </c>
      <c r="I2342">
        <v>104</v>
      </c>
      <c r="J2342">
        <v>26.47</v>
      </c>
      <c r="K2342">
        <v>185.4</v>
      </c>
      <c r="L2342">
        <v>118</v>
      </c>
      <c r="M2342">
        <v>15.76</v>
      </c>
      <c r="N2342">
        <v>192.7</v>
      </c>
      <c r="O2342">
        <v>116</v>
      </c>
      <c r="P2342">
        <v>8.67</v>
      </c>
      <c r="Q2342">
        <v>8.1999999999999993</v>
      </c>
      <c r="R2342">
        <v>2</v>
      </c>
      <c r="S2342">
        <v>2.21</v>
      </c>
      <c r="T2342">
        <v>3</v>
      </c>
      <c r="U2342" t="s">
        <v>22</v>
      </c>
      <c r="V2342">
        <f>IF(tbl_Customers[[#This Row],[churn]] = "yes", 1, 0)</f>
        <v>0</v>
      </c>
      <c r="W2342" t="str">
        <f>IF(tbl_Customers[[#This Row],[number_customer_service_calls]] &lt;= 1, "0-1 Calls", IF(tbl_Customers[[#This Row],[number_customer_service_calls]] &lt;= 3, "2-3 Calls", IF(tbl_Customers[[#This Row],[number_customer_service_calls]] &lt;=5, "4-5 Calls", "6+ Calls")))</f>
        <v>2-3 Calls</v>
      </c>
      <c r="X2342" t="str">
        <f>IF(tbl_Customers[[#This Row],[account_length]] &lt;= 50, "0-50", IF(tbl_Customers[[#This Row],[account_length]] &lt;=100, "51-100", IF(tbl_Customers[[#This Row],[account_length]] &lt;= 150, "101-150", "151+")))</f>
        <v>101-150</v>
      </c>
      <c r="Y2342" t="str">
        <f>IF(tbl_Customers[[#This Row],[total_intl_charge]] &lt;= 3, "Low Charges", "High Charges")</f>
        <v>Low Charges</v>
      </c>
      <c r="Z2342" t="str">
        <f>IF(tbl_Customers[[#This Row],[total_eve_calls]]&lt;=80,"Low Calls",
IF(tbl_Customers[[#This Row],[total_eve_calls]]&lt;=120,"Medium Calls","High Calls"))</f>
        <v>Medium Calls</v>
      </c>
      <c r="AA2342" t="str">
        <f>IF(tbl_Customers[[#This Row],[total_eve_charge]]&lt;=15,"Low Charges",
IF(tbl_Customers[[#This Row],[total_eve_charge]]&lt;=20,"Medium Charges","High Charges"))</f>
        <v>Medium Charges</v>
      </c>
      <c r="AB23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2" t="str">
        <f>IF(tbl_Customers[[#This Row],[number_vmail_messages]] = 0, "No Usage", IF(tbl_Customers[[#This Row],[number_vmail_messages]] &lt;= 20, "Low Usage", IF(tbl_Customers[[#This Row],[number_vmail_messages]] &lt;= 40, "Medium Usgae", "High Usage")))</f>
        <v>Low Usage</v>
      </c>
      <c r="AD2342" t="str">
        <f>IF(tbl_Customers[[#This Row],[total_day_minutes]]&lt;=150,"Low Usage", IF(tbl_Customers[[#This Row],[total_day_minutes]]&lt;=200,"Medium Usage", IF(tbl_Customers[[#This Row],[total_day_minutes]]&lt;=250,"High Usage","Very High Usage")))</f>
        <v>Medium Usage</v>
      </c>
      <c r="AE2342" t="str">
        <f>IF(tbl_Customers[[#This Row],[total_intl_calls]]&lt;=5,"Low Calls", IF(tbl_Customers[[#This Row],[total_intl_calls]]&lt;=10, "Medium Calls", "High Calls"))</f>
        <v>Low Calls</v>
      </c>
      <c r="AF23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42" s="36" t="str">
        <f>IF(tbl_Customers[[#This Row],[Churn_Risk_Score]]&gt;=10,"High Risk", IF(tbl_Customers[[#This Row],[Churn_Risk_Score]]&gt;=5,"Medium Risk","Low Risk"))</f>
        <v>Low Risk</v>
      </c>
    </row>
    <row r="2343" spans="1:33" x14ac:dyDescent="0.35">
      <c r="A2343">
        <v>2342</v>
      </c>
      <c r="B2343" t="s">
        <v>33</v>
      </c>
      <c r="C2343">
        <v>123</v>
      </c>
      <c r="D2343" t="s">
        <v>28</v>
      </c>
      <c r="E2343" t="s">
        <v>22</v>
      </c>
      <c r="F2343" t="s">
        <v>23</v>
      </c>
      <c r="G2343">
        <v>23</v>
      </c>
      <c r="H2343">
        <v>245</v>
      </c>
      <c r="I2343">
        <v>88</v>
      </c>
      <c r="J2343">
        <v>41.65</v>
      </c>
      <c r="K2343">
        <v>265</v>
      </c>
      <c r="L2343">
        <v>105</v>
      </c>
      <c r="M2343">
        <v>22.53</v>
      </c>
      <c r="N2343">
        <v>239.7</v>
      </c>
      <c r="O2343">
        <v>108</v>
      </c>
      <c r="P2343">
        <v>10.79</v>
      </c>
      <c r="Q2343">
        <v>14.9</v>
      </c>
      <c r="R2343">
        <v>3</v>
      </c>
      <c r="S2343">
        <v>4.0199999999999996</v>
      </c>
      <c r="T2343">
        <v>2</v>
      </c>
      <c r="U2343" t="s">
        <v>22</v>
      </c>
      <c r="V2343">
        <f>IF(tbl_Customers[[#This Row],[churn]] = "yes", 1, 0)</f>
        <v>0</v>
      </c>
      <c r="W2343" t="str">
        <f>IF(tbl_Customers[[#This Row],[number_customer_service_calls]] &lt;= 1, "0-1 Calls", IF(tbl_Customers[[#This Row],[number_customer_service_calls]] &lt;= 3, "2-3 Calls", IF(tbl_Customers[[#This Row],[number_customer_service_calls]] &lt;=5, "4-5 Calls", "6+ Calls")))</f>
        <v>2-3 Calls</v>
      </c>
      <c r="X2343" t="str">
        <f>IF(tbl_Customers[[#This Row],[account_length]] &lt;= 50, "0-50", IF(tbl_Customers[[#This Row],[account_length]] &lt;=100, "51-100", IF(tbl_Customers[[#This Row],[account_length]] &lt;= 150, "101-150", "151+")))</f>
        <v>101-150</v>
      </c>
      <c r="Y2343" t="str">
        <f>IF(tbl_Customers[[#This Row],[total_intl_charge]] &lt;= 3, "Low Charges", "High Charges")</f>
        <v>High Charges</v>
      </c>
      <c r="Z2343" t="str">
        <f>IF(tbl_Customers[[#This Row],[total_eve_calls]]&lt;=80,"Low Calls",
IF(tbl_Customers[[#This Row],[total_eve_calls]]&lt;=120,"Medium Calls","High Calls"))</f>
        <v>Medium Calls</v>
      </c>
      <c r="AA2343" t="str">
        <f>IF(tbl_Customers[[#This Row],[total_eve_charge]]&lt;=15,"Low Charges",
IF(tbl_Customers[[#This Row],[total_eve_charge]]&lt;=20,"Medium Charges","High Charges"))</f>
        <v>High Charges</v>
      </c>
      <c r="AB23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43" t="str">
        <f>IF(tbl_Customers[[#This Row],[number_vmail_messages]] = 0, "No Usage", IF(tbl_Customers[[#This Row],[number_vmail_messages]] &lt;= 20, "Low Usage", IF(tbl_Customers[[#This Row],[number_vmail_messages]] &lt;= 40, "Medium Usgae", "High Usage")))</f>
        <v>Medium Usgae</v>
      </c>
      <c r="AD2343" t="str">
        <f>IF(tbl_Customers[[#This Row],[total_day_minutes]]&lt;=150,"Low Usage", IF(tbl_Customers[[#This Row],[total_day_minutes]]&lt;=200,"Medium Usage", IF(tbl_Customers[[#This Row],[total_day_minutes]]&lt;=250,"High Usage","Very High Usage")))</f>
        <v>High Usage</v>
      </c>
      <c r="AE2343" t="str">
        <f>IF(tbl_Customers[[#This Row],[total_intl_calls]]&lt;=5,"Low Calls", IF(tbl_Customers[[#This Row],[total_intl_calls]]&lt;=10, "Medium Calls", "High Calls"))</f>
        <v>Low Calls</v>
      </c>
      <c r="AF23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43" s="36" t="str">
        <f>IF(tbl_Customers[[#This Row],[Churn_Risk_Score]]&gt;=10,"High Risk", IF(tbl_Customers[[#This Row],[Churn_Risk_Score]]&gt;=5,"Medium Risk","Low Risk"))</f>
        <v>Low Risk</v>
      </c>
    </row>
    <row r="2344" spans="1:33" x14ac:dyDescent="0.35">
      <c r="A2344">
        <v>2343</v>
      </c>
      <c r="B2344" t="s">
        <v>38</v>
      </c>
      <c r="C2344">
        <v>146</v>
      </c>
      <c r="D2344" t="s">
        <v>21</v>
      </c>
      <c r="E2344" t="s">
        <v>23</v>
      </c>
      <c r="F2344" t="s">
        <v>22</v>
      </c>
      <c r="G2344">
        <v>0</v>
      </c>
      <c r="H2344">
        <v>111.1</v>
      </c>
      <c r="I2344">
        <v>126</v>
      </c>
      <c r="J2344">
        <v>18.89</v>
      </c>
      <c r="K2344">
        <v>313.39999999999998</v>
      </c>
      <c r="L2344">
        <v>95</v>
      </c>
      <c r="M2344">
        <v>26.64</v>
      </c>
      <c r="N2344">
        <v>215.7</v>
      </c>
      <c r="O2344">
        <v>82</v>
      </c>
      <c r="P2344">
        <v>9.7100000000000009</v>
      </c>
      <c r="Q2344">
        <v>10.5</v>
      </c>
      <c r="R2344">
        <v>6</v>
      </c>
      <c r="S2344">
        <v>2.84</v>
      </c>
      <c r="T2344">
        <v>1</v>
      </c>
      <c r="U2344" t="s">
        <v>22</v>
      </c>
      <c r="V2344">
        <f>IF(tbl_Customers[[#This Row],[churn]] = "yes", 1, 0)</f>
        <v>0</v>
      </c>
      <c r="W2344" t="str">
        <f>IF(tbl_Customers[[#This Row],[number_customer_service_calls]] &lt;= 1, "0-1 Calls", IF(tbl_Customers[[#This Row],[number_customer_service_calls]] &lt;= 3, "2-3 Calls", IF(tbl_Customers[[#This Row],[number_customer_service_calls]] &lt;=5, "4-5 Calls", "6+ Calls")))</f>
        <v>0-1 Calls</v>
      </c>
      <c r="X2344" t="str">
        <f>IF(tbl_Customers[[#This Row],[account_length]] &lt;= 50, "0-50", IF(tbl_Customers[[#This Row],[account_length]] &lt;=100, "51-100", IF(tbl_Customers[[#This Row],[account_length]] &lt;= 150, "101-150", "151+")))</f>
        <v>101-150</v>
      </c>
      <c r="Y2344" t="str">
        <f>IF(tbl_Customers[[#This Row],[total_intl_charge]] &lt;= 3, "Low Charges", "High Charges")</f>
        <v>Low Charges</v>
      </c>
      <c r="Z2344" t="str">
        <f>IF(tbl_Customers[[#This Row],[total_eve_calls]]&lt;=80,"Low Calls",
IF(tbl_Customers[[#This Row],[total_eve_calls]]&lt;=120,"Medium Calls","High Calls"))</f>
        <v>Medium Calls</v>
      </c>
      <c r="AA2344" t="str">
        <f>IF(tbl_Customers[[#This Row],[total_eve_charge]]&lt;=15,"Low Charges",
IF(tbl_Customers[[#This Row],[total_eve_charge]]&lt;=20,"Medium Charges","High Charges"))</f>
        <v>High Charges</v>
      </c>
      <c r="AB23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4" t="str">
        <f>IF(tbl_Customers[[#This Row],[number_vmail_messages]] = 0, "No Usage", IF(tbl_Customers[[#This Row],[number_vmail_messages]] &lt;= 20, "Low Usage", IF(tbl_Customers[[#This Row],[number_vmail_messages]] &lt;= 40, "Medium Usgae", "High Usage")))</f>
        <v>No Usage</v>
      </c>
      <c r="AD2344" t="str">
        <f>IF(tbl_Customers[[#This Row],[total_day_minutes]]&lt;=150,"Low Usage", IF(tbl_Customers[[#This Row],[total_day_minutes]]&lt;=200,"Medium Usage", IF(tbl_Customers[[#This Row],[total_day_minutes]]&lt;=250,"High Usage","Very High Usage")))</f>
        <v>Low Usage</v>
      </c>
      <c r="AE2344" t="str">
        <f>IF(tbl_Customers[[#This Row],[total_intl_calls]]&lt;=5,"Low Calls", IF(tbl_Customers[[#This Row],[total_intl_calls]]&lt;=10, "Medium Calls", "High Calls"))</f>
        <v>Medium Calls</v>
      </c>
      <c r="AF23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44" s="36" t="str">
        <f>IF(tbl_Customers[[#This Row],[Churn_Risk_Score]]&gt;=10,"High Risk", IF(tbl_Customers[[#This Row],[Churn_Risk_Score]]&gt;=5,"Medium Risk","Low Risk"))</f>
        <v>Low Risk</v>
      </c>
    </row>
    <row r="2345" spans="1:33" x14ac:dyDescent="0.35">
      <c r="A2345">
        <v>2344</v>
      </c>
      <c r="B2345" t="s">
        <v>62</v>
      </c>
      <c r="C2345">
        <v>121</v>
      </c>
      <c r="D2345" t="s">
        <v>25</v>
      </c>
      <c r="E2345" t="s">
        <v>22</v>
      </c>
      <c r="F2345" t="s">
        <v>23</v>
      </c>
      <c r="G2345">
        <v>44</v>
      </c>
      <c r="H2345">
        <v>116</v>
      </c>
      <c r="I2345">
        <v>85</v>
      </c>
      <c r="J2345">
        <v>19.72</v>
      </c>
      <c r="K2345">
        <v>150.1</v>
      </c>
      <c r="L2345">
        <v>120</v>
      </c>
      <c r="M2345">
        <v>12.76</v>
      </c>
      <c r="N2345">
        <v>246.8</v>
      </c>
      <c r="O2345">
        <v>98</v>
      </c>
      <c r="P2345">
        <v>11.11</v>
      </c>
      <c r="Q2345">
        <v>12</v>
      </c>
      <c r="R2345">
        <v>2</v>
      </c>
      <c r="S2345">
        <v>3.24</v>
      </c>
      <c r="T2345">
        <v>1</v>
      </c>
      <c r="U2345" t="s">
        <v>22</v>
      </c>
      <c r="V2345">
        <f>IF(tbl_Customers[[#This Row],[churn]] = "yes", 1, 0)</f>
        <v>0</v>
      </c>
      <c r="W2345" t="str">
        <f>IF(tbl_Customers[[#This Row],[number_customer_service_calls]] &lt;= 1, "0-1 Calls", IF(tbl_Customers[[#This Row],[number_customer_service_calls]] &lt;= 3, "2-3 Calls", IF(tbl_Customers[[#This Row],[number_customer_service_calls]] &lt;=5, "4-5 Calls", "6+ Calls")))</f>
        <v>0-1 Calls</v>
      </c>
      <c r="X2345" t="str">
        <f>IF(tbl_Customers[[#This Row],[account_length]] &lt;= 50, "0-50", IF(tbl_Customers[[#This Row],[account_length]] &lt;=100, "51-100", IF(tbl_Customers[[#This Row],[account_length]] &lt;= 150, "101-150", "151+")))</f>
        <v>101-150</v>
      </c>
      <c r="Y2345" t="str">
        <f>IF(tbl_Customers[[#This Row],[total_intl_charge]] &lt;= 3, "Low Charges", "High Charges")</f>
        <v>High Charges</v>
      </c>
      <c r="Z2345" t="str">
        <f>IF(tbl_Customers[[#This Row],[total_eve_calls]]&lt;=80,"Low Calls",
IF(tbl_Customers[[#This Row],[total_eve_calls]]&lt;=120,"Medium Calls","High Calls"))</f>
        <v>Medium Calls</v>
      </c>
      <c r="AA2345" t="str">
        <f>IF(tbl_Customers[[#This Row],[total_eve_charge]]&lt;=15,"Low Charges",
IF(tbl_Customers[[#This Row],[total_eve_charge]]&lt;=20,"Medium Charges","High Charges"))</f>
        <v>Low Charges</v>
      </c>
      <c r="AB23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5" t="str">
        <f>IF(tbl_Customers[[#This Row],[number_vmail_messages]] = 0, "No Usage", IF(tbl_Customers[[#This Row],[number_vmail_messages]] &lt;= 20, "Low Usage", IF(tbl_Customers[[#This Row],[number_vmail_messages]] &lt;= 40, "Medium Usgae", "High Usage")))</f>
        <v>High Usage</v>
      </c>
      <c r="AD2345" t="str">
        <f>IF(tbl_Customers[[#This Row],[total_day_minutes]]&lt;=150,"Low Usage", IF(tbl_Customers[[#This Row],[total_day_minutes]]&lt;=200,"Medium Usage", IF(tbl_Customers[[#This Row],[total_day_minutes]]&lt;=250,"High Usage","Very High Usage")))</f>
        <v>Low Usage</v>
      </c>
      <c r="AE2345" t="str">
        <f>IF(tbl_Customers[[#This Row],[total_intl_calls]]&lt;=5,"Low Calls", IF(tbl_Customers[[#This Row],[total_intl_calls]]&lt;=10, "Medium Calls", "High Calls"))</f>
        <v>Low Calls</v>
      </c>
      <c r="AF23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45" s="36" t="str">
        <f>IF(tbl_Customers[[#This Row],[Churn_Risk_Score]]&gt;=10,"High Risk", IF(tbl_Customers[[#This Row],[Churn_Risk_Score]]&gt;=5,"Medium Risk","Low Risk"))</f>
        <v>Low Risk</v>
      </c>
    </row>
    <row r="2346" spans="1:33" x14ac:dyDescent="0.35">
      <c r="A2346">
        <v>2345</v>
      </c>
      <c r="B2346" t="s">
        <v>51</v>
      </c>
      <c r="C2346">
        <v>137</v>
      </c>
      <c r="D2346" t="s">
        <v>28</v>
      </c>
      <c r="E2346" t="s">
        <v>22</v>
      </c>
      <c r="F2346" t="s">
        <v>22</v>
      </c>
      <c r="G2346">
        <v>0</v>
      </c>
      <c r="H2346">
        <v>155.5</v>
      </c>
      <c r="I2346">
        <v>81</v>
      </c>
      <c r="J2346">
        <v>26.44</v>
      </c>
      <c r="K2346">
        <v>133.1</v>
      </c>
      <c r="L2346">
        <v>94</v>
      </c>
      <c r="M2346">
        <v>11.31</v>
      </c>
      <c r="N2346">
        <v>253.1</v>
      </c>
      <c r="O2346">
        <v>77</v>
      </c>
      <c r="P2346">
        <v>11.39</v>
      </c>
      <c r="Q2346">
        <v>9.1</v>
      </c>
      <c r="R2346">
        <v>2</v>
      </c>
      <c r="S2346">
        <v>2.46</v>
      </c>
      <c r="T2346">
        <v>1</v>
      </c>
      <c r="U2346" t="s">
        <v>22</v>
      </c>
      <c r="V2346">
        <f>IF(tbl_Customers[[#This Row],[churn]] = "yes", 1, 0)</f>
        <v>0</v>
      </c>
      <c r="W2346" t="str">
        <f>IF(tbl_Customers[[#This Row],[number_customer_service_calls]] &lt;= 1, "0-1 Calls", IF(tbl_Customers[[#This Row],[number_customer_service_calls]] &lt;= 3, "2-3 Calls", IF(tbl_Customers[[#This Row],[number_customer_service_calls]] &lt;=5, "4-5 Calls", "6+ Calls")))</f>
        <v>0-1 Calls</v>
      </c>
      <c r="X2346" t="str">
        <f>IF(tbl_Customers[[#This Row],[account_length]] &lt;= 50, "0-50", IF(tbl_Customers[[#This Row],[account_length]] &lt;=100, "51-100", IF(tbl_Customers[[#This Row],[account_length]] &lt;= 150, "101-150", "151+")))</f>
        <v>101-150</v>
      </c>
      <c r="Y2346" t="str">
        <f>IF(tbl_Customers[[#This Row],[total_intl_charge]] &lt;= 3, "Low Charges", "High Charges")</f>
        <v>Low Charges</v>
      </c>
      <c r="Z2346" t="str">
        <f>IF(tbl_Customers[[#This Row],[total_eve_calls]]&lt;=80,"Low Calls",
IF(tbl_Customers[[#This Row],[total_eve_calls]]&lt;=120,"Medium Calls","High Calls"))</f>
        <v>Medium Calls</v>
      </c>
      <c r="AA2346" t="str">
        <f>IF(tbl_Customers[[#This Row],[total_eve_charge]]&lt;=15,"Low Charges",
IF(tbl_Customers[[#This Row],[total_eve_charge]]&lt;=20,"Medium Charges","High Charges"))</f>
        <v>Low Charges</v>
      </c>
      <c r="AB23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46" t="str">
        <f>IF(tbl_Customers[[#This Row],[number_vmail_messages]] = 0, "No Usage", IF(tbl_Customers[[#This Row],[number_vmail_messages]] &lt;= 20, "Low Usage", IF(tbl_Customers[[#This Row],[number_vmail_messages]] &lt;= 40, "Medium Usgae", "High Usage")))</f>
        <v>No Usage</v>
      </c>
      <c r="AD2346" t="str">
        <f>IF(tbl_Customers[[#This Row],[total_day_minutes]]&lt;=150,"Low Usage", IF(tbl_Customers[[#This Row],[total_day_minutes]]&lt;=200,"Medium Usage", IF(tbl_Customers[[#This Row],[total_day_minutes]]&lt;=250,"High Usage","Very High Usage")))</f>
        <v>Medium Usage</v>
      </c>
      <c r="AE2346" t="str">
        <f>IF(tbl_Customers[[#This Row],[total_intl_calls]]&lt;=5,"Low Calls", IF(tbl_Customers[[#This Row],[total_intl_calls]]&lt;=10, "Medium Calls", "High Calls"))</f>
        <v>Low Calls</v>
      </c>
      <c r="AF23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46" s="36" t="str">
        <f>IF(tbl_Customers[[#This Row],[Churn_Risk_Score]]&gt;=10,"High Risk", IF(tbl_Customers[[#This Row],[Churn_Risk_Score]]&gt;=5,"Medium Risk","Low Risk"))</f>
        <v>Low Risk</v>
      </c>
    </row>
    <row r="2347" spans="1:33" x14ac:dyDescent="0.35">
      <c r="A2347">
        <v>2346</v>
      </c>
      <c r="B2347" t="s">
        <v>69</v>
      </c>
      <c r="C2347">
        <v>67</v>
      </c>
      <c r="D2347" t="s">
        <v>28</v>
      </c>
      <c r="E2347" t="s">
        <v>22</v>
      </c>
      <c r="F2347" t="s">
        <v>23</v>
      </c>
      <c r="G2347">
        <v>31</v>
      </c>
      <c r="H2347">
        <v>175.2</v>
      </c>
      <c r="I2347">
        <v>68</v>
      </c>
      <c r="J2347">
        <v>29.78</v>
      </c>
      <c r="K2347">
        <v>199.2</v>
      </c>
      <c r="L2347">
        <v>73</v>
      </c>
      <c r="M2347">
        <v>16.93</v>
      </c>
      <c r="N2347">
        <v>219.8</v>
      </c>
      <c r="O2347">
        <v>99</v>
      </c>
      <c r="P2347">
        <v>9.89</v>
      </c>
      <c r="Q2347">
        <v>13.2</v>
      </c>
      <c r="R2347">
        <v>6</v>
      </c>
      <c r="S2347">
        <v>3.56</v>
      </c>
      <c r="T2347">
        <v>1</v>
      </c>
      <c r="U2347" t="s">
        <v>22</v>
      </c>
      <c r="V2347">
        <f>IF(tbl_Customers[[#This Row],[churn]] = "yes", 1, 0)</f>
        <v>0</v>
      </c>
      <c r="W2347" t="str">
        <f>IF(tbl_Customers[[#This Row],[number_customer_service_calls]] &lt;= 1, "0-1 Calls", IF(tbl_Customers[[#This Row],[number_customer_service_calls]] &lt;= 3, "2-3 Calls", IF(tbl_Customers[[#This Row],[number_customer_service_calls]] &lt;=5, "4-5 Calls", "6+ Calls")))</f>
        <v>0-1 Calls</v>
      </c>
      <c r="X2347" t="str">
        <f>IF(tbl_Customers[[#This Row],[account_length]] &lt;= 50, "0-50", IF(tbl_Customers[[#This Row],[account_length]] &lt;=100, "51-100", IF(tbl_Customers[[#This Row],[account_length]] &lt;= 150, "101-150", "151+")))</f>
        <v>51-100</v>
      </c>
      <c r="Y2347" t="str">
        <f>IF(tbl_Customers[[#This Row],[total_intl_charge]] &lt;= 3, "Low Charges", "High Charges")</f>
        <v>High Charges</v>
      </c>
      <c r="Z2347" t="str">
        <f>IF(tbl_Customers[[#This Row],[total_eve_calls]]&lt;=80,"Low Calls",
IF(tbl_Customers[[#This Row],[total_eve_calls]]&lt;=120,"Medium Calls","High Calls"))</f>
        <v>Low Calls</v>
      </c>
      <c r="AA2347" t="str">
        <f>IF(tbl_Customers[[#This Row],[total_eve_charge]]&lt;=15,"Low Charges",
IF(tbl_Customers[[#This Row],[total_eve_charge]]&lt;=20,"Medium Charges","High Charges"))</f>
        <v>Medium Charges</v>
      </c>
      <c r="AB23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7" t="str">
        <f>IF(tbl_Customers[[#This Row],[number_vmail_messages]] = 0, "No Usage", IF(tbl_Customers[[#This Row],[number_vmail_messages]] &lt;= 20, "Low Usage", IF(tbl_Customers[[#This Row],[number_vmail_messages]] &lt;= 40, "Medium Usgae", "High Usage")))</f>
        <v>Medium Usgae</v>
      </c>
      <c r="AD2347" t="str">
        <f>IF(tbl_Customers[[#This Row],[total_day_minutes]]&lt;=150,"Low Usage", IF(tbl_Customers[[#This Row],[total_day_minutes]]&lt;=200,"Medium Usage", IF(tbl_Customers[[#This Row],[total_day_minutes]]&lt;=250,"High Usage","Very High Usage")))</f>
        <v>Medium Usage</v>
      </c>
      <c r="AE2347" t="str">
        <f>IF(tbl_Customers[[#This Row],[total_intl_calls]]&lt;=5,"Low Calls", IF(tbl_Customers[[#This Row],[total_intl_calls]]&lt;=10, "Medium Calls", "High Calls"))</f>
        <v>Medium Calls</v>
      </c>
      <c r="AF23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47" s="36" t="str">
        <f>IF(tbl_Customers[[#This Row],[Churn_Risk_Score]]&gt;=10,"High Risk", IF(tbl_Customers[[#This Row],[Churn_Risk_Score]]&gt;=5,"Medium Risk","Low Risk"))</f>
        <v>Low Risk</v>
      </c>
    </row>
    <row r="2348" spans="1:33" x14ac:dyDescent="0.35">
      <c r="A2348">
        <v>2347</v>
      </c>
      <c r="B2348" t="s">
        <v>51</v>
      </c>
      <c r="C2348">
        <v>161</v>
      </c>
      <c r="D2348" t="s">
        <v>25</v>
      </c>
      <c r="E2348" t="s">
        <v>22</v>
      </c>
      <c r="F2348" t="s">
        <v>22</v>
      </c>
      <c r="G2348">
        <v>0</v>
      </c>
      <c r="H2348">
        <v>154.69999999999999</v>
      </c>
      <c r="I2348">
        <v>84</v>
      </c>
      <c r="J2348">
        <v>26.3</v>
      </c>
      <c r="K2348">
        <v>177.8</v>
      </c>
      <c r="L2348">
        <v>125</v>
      </c>
      <c r="M2348">
        <v>15.11</v>
      </c>
      <c r="N2348">
        <v>172.9</v>
      </c>
      <c r="O2348">
        <v>90</v>
      </c>
      <c r="P2348">
        <v>7.78</v>
      </c>
      <c r="Q2348">
        <v>5.9</v>
      </c>
      <c r="R2348">
        <v>2</v>
      </c>
      <c r="S2348">
        <v>1.59</v>
      </c>
      <c r="T2348">
        <v>4</v>
      </c>
      <c r="U2348" t="s">
        <v>23</v>
      </c>
      <c r="V2348">
        <f>IF(tbl_Customers[[#This Row],[churn]] = "yes", 1, 0)</f>
        <v>1</v>
      </c>
      <c r="W2348" t="str">
        <f>IF(tbl_Customers[[#This Row],[number_customer_service_calls]] &lt;= 1, "0-1 Calls", IF(tbl_Customers[[#This Row],[number_customer_service_calls]] &lt;= 3, "2-3 Calls", IF(tbl_Customers[[#This Row],[number_customer_service_calls]] &lt;=5, "4-5 Calls", "6+ Calls")))</f>
        <v>4-5 Calls</v>
      </c>
      <c r="X2348" t="str">
        <f>IF(tbl_Customers[[#This Row],[account_length]] &lt;= 50, "0-50", IF(tbl_Customers[[#This Row],[account_length]] &lt;=100, "51-100", IF(tbl_Customers[[#This Row],[account_length]] &lt;= 150, "101-150", "151+")))</f>
        <v>151+</v>
      </c>
      <c r="Y2348" t="str">
        <f>IF(tbl_Customers[[#This Row],[total_intl_charge]] &lt;= 3, "Low Charges", "High Charges")</f>
        <v>Low Charges</v>
      </c>
      <c r="Z2348" t="str">
        <f>IF(tbl_Customers[[#This Row],[total_eve_calls]]&lt;=80,"Low Calls",
IF(tbl_Customers[[#This Row],[total_eve_calls]]&lt;=120,"Medium Calls","High Calls"))</f>
        <v>High Calls</v>
      </c>
      <c r="AA2348" t="str">
        <f>IF(tbl_Customers[[#This Row],[total_eve_charge]]&lt;=15,"Low Charges",
IF(tbl_Customers[[#This Row],[total_eve_charge]]&lt;=20,"Medium Charges","High Charges"))</f>
        <v>Medium Charges</v>
      </c>
      <c r="AB23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8" t="str">
        <f>IF(tbl_Customers[[#This Row],[number_vmail_messages]] = 0, "No Usage", IF(tbl_Customers[[#This Row],[number_vmail_messages]] &lt;= 20, "Low Usage", IF(tbl_Customers[[#This Row],[number_vmail_messages]] &lt;= 40, "Medium Usgae", "High Usage")))</f>
        <v>No Usage</v>
      </c>
      <c r="AD2348" t="str">
        <f>IF(tbl_Customers[[#This Row],[total_day_minutes]]&lt;=150,"Low Usage", IF(tbl_Customers[[#This Row],[total_day_minutes]]&lt;=200,"Medium Usage", IF(tbl_Customers[[#This Row],[total_day_minutes]]&lt;=250,"High Usage","Very High Usage")))</f>
        <v>Medium Usage</v>
      </c>
      <c r="AE2348" t="str">
        <f>IF(tbl_Customers[[#This Row],[total_intl_calls]]&lt;=5,"Low Calls", IF(tbl_Customers[[#This Row],[total_intl_calls]]&lt;=10, "Medium Calls", "High Calls"))</f>
        <v>Low Calls</v>
      </c>
      <c r="AF23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48" s="36" t="str">
        <f>IF(tbl_Customers[[#This Row],[Churn_Risk_Score]]&gt;=10,"High Risk", IF(tbl_Customers[[#This Row],[Churn_Risk_Score]]&gt;=5,"Medium Risk","Low Risk"))</f>
        <v>Medium Risk</v>
      </c>
    </row>
    <row r="2349" spans="1:33" x14ac:dyDescent="0.35">
      <c r="A2349">
        <v>2348</v>
      </c>
      <c r="B2349" t="s">
        <v>24</v>
      </c>
      <c r="C2349">
        <v>134</v>
      </c>
      <c r="D2349" t="s">
        <v>28</v>
      </c>
      <c r="E2349" t="s">
        <v>22</v>
      </c>
      <c r="F2349" t="s">
        <v>23</v>
      </c>
      <c r="G2349">
        <v>34</v>
      </c>
      <c r="H2349">
        <v>247.2</v>
      </c>
      <c r="I2349">
        <v>105</v>
      </c>
      <c r="J2349">
        <v>42.02</v>
      </c>
      <c r="K2349">
        <v>225.5</v>
      </c>
      <c r="L2349">
        <v>133</v>
      </c>
      <c r="M2349">
        <v>19.170000000000002</v>
      </c>
      <c r="N2349">
        <v>186.3</v>
      </c>
      <c r="O2349">
        <v>76</v>
      </c>
      <c r="P2349">
        <v>8.3800000000000008</v>
      </c>
      <c r="Q2349">
        <v>6.1</v>
      </c>
      <c r="R2349">
        <v>5</v>
      </c>
      <c r="S2349">
        <v>1.65</v>
      </c>
      <c r="T2349">
        <v>2</v>
      </c>
      <c r="U2349" t="s">
        <v>23</v>
      </c>
      <c r="V2349">
        <f>IF(tbl_Customers[[#This Row],[churn]] = "yes", 1, 0)</f>
        <v>1</v>
      </c>
      <c r="W2349" t="str">
        <f>IF(tbl_Customers[[#This Row],[number_customer_service_calls]] &lt;= 1, "0-1 Calls", IF(tbl_Customers[[#This Row],[number_customer_service_calls]] &lt;= 3, "2-3 Calls", IF(tbl_Customers[[#This Row],[number_customer_service_calls]] &lt;=5, "4-5 Calls", "6+ Calls")))</f>
        <v>2-3 Calls</v>
      </c>
      <c r="X2349" t="str">
        <f>IF(tbl_Customers[[#This Row],[account_length]] &lt;= 50, "0-50", IF(tbl_Customers[[#This Row],[account_length]] &lt;=100, "51-100", IF(tbl_Customers[[#This Row],[account_length]] &lt;= 150, "101-150", "151+")))</f>
        <v>101-150</v>
      </c>
      <c r="Y2349" t="str">
        <f>IF(tbl_Customers[[#This Row],[total_intl_charge]] &lt;= 3, "Low Charges", "High Charges")</f>
        <v>Low Charges</v>
      </c>
      <c r="Z2349" t="str">
        <f>IF(tbl_Customers[[#This Row],[total_eve_calls]]&lt;=80,"Low Calls",
IF(tbl_Customers[[#This Row],[total_eve_calls]]&lt;=120,"Medium Calls","High Calls"))</f>
        <v>High Calls</v>
      </c>
      <c r="AA2349" t="str">
        <f>IF(tbl_Customers[[#This Row],[total_eve_charge]]&lt;=15,"Low Charges",
IF(tbl_Customers[[#This Row],[total_eve_charge]]&lt;=20,"Medium Charges","High Charges"))</f>
        <v>Medium Charges</v>
      </c>
      <c r="AB23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49" t="str">
        <f>IF(tbl_Customers[[#This Row],[number_vmail_messages]] = 0, "No Usage", IF(tbl_Customers[[#This Row],[number_vmail_messages]] &lt;= 20, "Low Usage", IF(tbl_Customers[[#This Row],[number_vmail_messages]] &lt;= 40, "Medium Usgae", "High Usage")))</f>
        <v>Medium Usgae</v>
      </c>
      <c r="AD2349" t="str">
        <f>IF(tbl_Customers[[#This Row],[total_day_minutes]]&lt;=150,"Low Usage", IF(tbl_Customers[[#This Row],[total_day_minutes]]&lt;=200,"Medium Usage", IF(tbl_Customers[[#This Row],[total_day_minutes]]&lt;=250,"High Usage","Very High Usage")))</f>
        <v>High Usage</v>
      </c>
      <c r="AE2349" t="str">
        <f>IF(tbl_Customers[[#This Row],[total_intl_calls]]&lt;=5,"Low Calls", IF(tbl_Customers[[#This Row],[total_intl_calls]]&lt;=10, "Medium Calls", "High Calls"))</f>
        <v>Low Calls</v>
      </c>
      <c r="AF23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49" s="36" t="str">
        <f>IF(tbl_Customers[[#This Row],[Churn_Risk_Score]]&gt;=10,"High Risk", IF(tbl_Customers[[#This Row],[Churn_Risk_Score]]&gt;=5,"Medium Risk","Low Risk"))</f>
        <v>Low Risk</v>
      </c>
    </row>
    <row r="2350" spans="1:33" x14ac:dyDescent="0.35">
      <c r="A2350">
        <v>2349</v>
      </c>
      <c r="B2350" t="s">
        <v>44</v>
      </c>
      <c r="C2350">
        <v>120</v>
      </c>
      <c r="D2350" t="s">
        <v>21</v>
      </c>
      <c r="E2350" t="s">
        <v>22</v>
      </c>
      <c r="F2350" t="s">
        <v>23</v>
      </c>
      <c r="G2350">
        <v>24</v>
      </c>
      <c r="H2350">
        <v>227.5</v>
      </c>
      <c r="I2350">
        <v>81</v>
      </c>
      <c r="J2350">
        <v>38.68</v>
      </c>
      <c r="K2350">
        <v>234.9</v>
      </c>
      <c r="L2350">
        <v>71</v>
      </c>
      <c r="M2350">
        <v>19.97</v>
      </c>
      <c r="N2350">
        <v>166.4</v>
      </c>
      <c r="O2350">
        <v>128</v>
      </c>
      <c r="P2350">
        <v>7.49</v>
      </c>
      <c r="Q2350">
        <v>9</v>
      </c>
      <c r="R2350">
        <v>13</v>
      </c>
      <c r="S2350">
        <v>2.4300000000000002</v>
      </c>
      <c r="T2350">
        <v>1</v>
      </c>
      <c r="U2350" t="s">
        <v>22</v>
      </c>
      <c r="V2350">
        <f>IF(tbl_Customers[[#This Row],[churn]] = "yes", 1, 0)</f>
        <v>0</v>
      </c>
      <c r="W2350" t="str">
        <f>IF(tbl_Customers[[#This Row],[number_customer_service_calls]] &lt;= 1, "0-1 Calls", IF(tbl_Customers[[#This Row],[number_customer_service_calls]] &lt;= 3, "2-3 Calls", IF(tbl_Customers[[#This Row],[number_customer_service_calls]] &lt;=5, "4-5 Calls", "6+ Calls")))</f>
        <v>0-1 Calls</v>
      </c>
      <c r="X2350" t="str">
        <f>IF(tbl_Customers[[#This Row],[account_length]] &lt;= 50, "0-50", IF(tbl_Customers[[#This Row],[account_length]] &lt;=100, "51-100", IF(tbl_Customers[[#This Row],[account_length]] &lt;= 150, "101-150", "151+")))</f>
        <v>101-150</v>
      </c>
      <c r="Y2350" t="str">
        <f>IF(tbl_Customers[[#This Row],[total_intl_charge]] &lt;= 3, "Low Charges", "High Charges")</f>
        <v>Low Charges</v>
      </c>
      <c r="Z2350" t="str">
        <f>IF(tbl_Customers[[#This Row],[total_eve_calls]]&lt;=80,"Low Calls",
IF(tbl_Customers[[#This Row],[total_eve_calls]]&lt;=120,"Medium Calls","High Calls"))</f>
        <v>Low Calls</v>
      </c>
      <c r="AA2350" t="str">
        <f>IF(tbl_Customers[[#This Row],[total_eve_charge]]&lt;=15,"Low Charges",
IF(tbl_Customers[[#This Row],[total_eve_charge]]&lt;=20,"Medium Charges","High Charges"))</f>
        <v>Medium Charges</v>
      </c>
      <c r="AB23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0" t="str">
        <f>IF(tbl_Customers[[#This Row],[number_vmail_messages]] = 0, "No Usage", IF(tbl_Customers[[#This Row],[number_vmail_messages]] &lt;= 20, "Low Usage", IF(tbl_Customers[[#This Row],[number_vmail_messages]] &lt;= 40, "Medium Usgae", "High Usage")))</f>
        <v>Medium Usgae</v>
      </c>
      <c r="AD2350" t="str">
        <f>IF(tbl_Customers[[#This Row],[total_day_minutes]]&lt;=150,"Low Usage", IF(tbl_Customers[[#This Row],[total_day_minutes]]&lt;=200,"Medium Usage", IF(tbl_Customers[[#This Row],[total_day_minutes]]&lt;=250,"High Usage","Very High Usage")))</f>
        <v>High Usage</v>
      </c>
      <c r="AE2350" t="str">
        <f>IF(tbl_Customers[[#This Row],[total_intl_calls]]&lt;=5,"Low Calls", IF(tbl_Customers[[#This Row],[total_intl_calls]]&lt;=10, "Medium Calls", "High Calls"))</f>
        <v>High Calls</v>
      </c>
      <c r="AF23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50" s="36" t="str">
        <f>IF(tbl_Customers[[#This Row],[Churn_Risk_Score]]&gt;=10,"High Risk", IF(tbl_Customers[[#This Row],[Churn_Risk_Score]]&gt;=5,"Medium Risk","Low Risk"))</f>
        <v>Low Risk</v>
      </c>
    </row>
    <row r="2351" spans="1:33" x14ac:dyDescent="0.35">
      <c r="A2351">
        <v>2350</v>
      </c>
      <c r="B2351" t="s">
        <v>32</v>
      </c>
      <c r="C2351">
        <v>130</v>
      </c>
      <c r="D2351" t="s">
        <v>25</v>
      </c>
      <c r="E2351" t="s">
        <v>22</v>
      </c>
      <c r="F2351" t="s">
        <v>23</v>
      </c>
      <c r="G2351">
        <v>30</v>
      </c>
      <c r="H2351">
        <v>185</v>
      </c>
      <c r="I2351">
        <v>117</v>
      </c>
      <c r="J2351">
        <v>31.45</v>
      </c>
      <c r="K2351">
        <v>249.5</v>
      </c>
      <c r="L2351">
        <v>141</v>
      </c>
      <c r="M2351">
        <v>21.21</v>
      </c>
      <c r="N2351">
        <v>157.80000000000001</v>
      </c>
      <c r="O2351">
        <v>103</v>
      </c>
      <c r="P2351">
        <v>7.1</v>
      </c>
      <c r="Q2351">
        <v>7.4</v>
      </c>
      <c r="R2351">
        <v>7</v>
      </c>
      <c r="S2351">
        <v>2</v>
      </c>
      <c r="T2351">
        <v>0</v>
      </c>
      <c r="U2351" t="s">
        <v>22</v>
      </c>
      <c r="V2351">
        <f>IF(tbl_Customers[[#This Row],[churn]] = "yes", 1, 0)</f>
        <v>0</v>
      </c>
      <c r="W2351" t="str">
        <f>IF(tbl_Customers[[#This Row],[number_customer_service_calls]] &lt;= 1, "0-1 Calls", IF(tbl_Customers[[#This Row],[number_customer_service_calls]] &lt;= 3, "2-3 Calls", IF(tbl_Customers[[#This Row],[number_customer_service_calls]] &lt;=5, "4-5 Calls", "6+ Calls")))</f>
        <v>0-1 Calls</v>
      </c>
      <c r="X2351" t="str">
        <f>IF(tbl_Customers[[#This Row],[account_length]] &lt;= 50, "0-50", IF(tbl_Customers[[#This Row],[account_length]] &lt;=100, "51-100", IF(tbl_Customers[[#This Row],[account_length]] &lt;= 150, "101-150", "151+")))</f>
        <v>101-150</v>
      </c>
      <c r="Y2351" t="str">
        <f>IF(tbl_Customers[[#This Row],[total_intl_charge]] &lt;= 3, "Low Charges", "High Charges")</f>
        <v>Low Charges</v>
      </c>
      <c r="Z2351" t="str">
        <f>IF(tbl_Customers[[#This Row],[total_eve_calls]]&lt;=80,"Low Calls",
IF(tbl_Customers[[#This Row],[total_eve_calls]]&lt;=120,"Medium Calls","High Calls"))</f>
        <v>High Calls</v>
      </c>
      <c r="AA2351" t="str">
        <f>IF(tbl_Customers[[#This Row],[total_eve_charge]]&lt;=15,"Low Charges",
IF(tbl_Customers[[#This Row],[total_eve_charge]]&lt;=20,"Medium Charges","High Charges"))</f>
        <v>High Charges</v>
      </c>
      <c r="AB23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1" t="str">
        <f>IF(tbl_Customers[[#This Row],[number_vmail_messages]] = 0, "No Usage", IF(tbl_Customers[[#This Row],[number_vmail_messages]] &lt;= 20, "Low Usage", IF(tbl_Customers[[#This Row],[number_vmail_messages]] &lt;= 40, "Medium Usgae", "High Usage")))</f>
        <v>Medium Usgae</v>
      </c>
      <c r="AD2351" t="str">
        <f>IF(tbl_Customers[[#This Row],[total_day_minutes]]&lt;=150,"Low Usage", IF(tbl_Customers[[#This Row],[total_day_minutes]]&lt;=200,"Medium Usage", IF(tbl_Customers[[#This Row],[total_day_minutes]]&lt;=250,"High Usage","Very High Usage")))</f>
        <v>Medium Usage</v>
      </c>
      <c r="AE2351" t="str">
        <f>IF(tbl_Customers[[#This Row],[total_intl_calls]]&lt;=5,"Low Calls", IF(tbl_Customers[[#This Row],[total_intl_calls]]&lt;=10, "Medium Calls", "High Calls"))</f>
        <v>Medium Calls</v>
      </c>
      <c r="AF23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51" s="36" t="str">
        <f>IF(tbl_Customers[[#This Row],[Churn_Risk_Score]]&gt;=10,"High Risk", IF(tbl_Customers[[#This Row],[Churn_Risk_Score]]&gt;=5,"Medium Risk","Low Risk"))</f>
        <v>Low Risk</v>
      </c>
    </row>
    <row r="2352" spans="1:33" x14ac:dyDescent="0.35">
      <c r="A2352">
        <v>2351</v>
      </c>
      <c r="B2352" t="s">
        <v>64</v>
      </c>
      <c r="C2352">
        <v>68</v>
      </c>
      <c r="D2352" t="s">
        <v>21</v>
      </c>
      <c r="E2352" t="s">
        <v>22</v>
      </c>
      <c r="F2352" t="s">
        <v>22</v>
      </c>
      <c r="G2352">
        <v>0</v>
      </c>
      <c r="H2352">
        <v>158.80000000000001</v>
      </c>
      <c r="I2352">
        <v>119</v>
      </c>
      <c r="J2352">
        <v>27</v>
      </c>
      <c r="K2352">
        <v>211.8</v>
      </c>
      <c r="L2352">
        <v>105</v>
      </c>
      <c r="M2352">
        <v>18</v>
      </c>
      <c r="N2352">
        <v>198.1</v>
      </c>
      <c r="O2352">
        <v>101</v>
      </c>
      <c r="P2352">
        <v>8.91</v>
      </c>
      <c r="Q2352">
        <v>10.3</v>
      </c>
      <c r="R2352">
        <v>3</v>
      </c>
      <c r="S2352">
        <v>2.78</v>
      </c>
      <c r="T2352">
        <v>1</v>
      </c>
      <c r="U2352" t="s">
        <v>22</v>
      </c>
      <c r="V2352">
        <f>IF(tbl_Customers[[#This Row],[churn]] = "yes", 1, 0)</f>
        <v>0</v>
      </c>
      <c r="W2352" t="str">
        <f>IF(tbl_Customers[[#This Row],[number_customer_service_calls]] &lt;= 1, "0-1 Calls", IF(tbl_Customers[[#This Row],[number_customer_service_calls]] &lt;= 3, "2-3 Calls", IF(tbl_Customers[[#This Row],[number_customer_service_calls]] &lt;=5, "4-5 Calls", "6+ Calls")))</f>
        <v>0-1 Calls</v>
      </c>
      <c r="X2352" t="str">
        <f>IF(tbl_Customers[[#This Row],[account_length]] &lt;= 50, "0-50", IF(tbl_Customers[[#This Row],[account_length]] &lt;=100, "51-100", IF(tbl_Customers[[#This Row],[account_length]] &lt;= 150, "101-150", "151+")))</f>
        <v>51-100</v>
      </c>
      <c r="Y2352" t="str">
        <f>IF(tbl_Customers[[#This Row],[total_intl_charge]] &lt;= 3, "Low Charges", "High Charges")</f>
        <v>Low Charges</v>
      </c>
      <c r="Z2352" t="str">
        <f>IF(tbl_Customers[[#This Row],[total_eve_calls]]&lt;=80,"Low Calls",
IF(tbl_Customers[[#This Row],[total_eve_calls]]&lt;=120,"Medium Calls","High Calls"))</f>
        <v>Medium Calls</v>
      </c>
      <c r="AA2352" t="str">
        <f>IF(tbl_Customers[[#This Row],[total_eve_charge]]&lt;=15,"Low Charges",
IF(tbl_Customers[[#This Row],[total_eve_charge]]&lt;=20,"Medium Charges","High Charges"))</f>
        <v>Medium Charges</v>
      </c>
      <c r="AB23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52" t="str">
        <f>IF(tbl_Customers[[#This Row],[number_vmail_messages]] = 0, "No Usage", IF(tbl_Customers[[#This Row],[number_vmail_messages]] &lt;= 20, "Low Usage", IF(tbl_Customers[[#This Row],[number_vmail_messages]] &lt;= 40, "Medium Usgae", "High Usage")))</f>
        <v>No Usage</v>
      </c>
      <c r="AD2352" t="str">
        <f>IF(tbl_Customers[[#This Row],[total_day_minutes]]&lt;=150,"Low Usage", IF(tbl_Customers[[#This Row],[total_day_minutes]]&lt;=200,"Medium Usage", IF(tbl_Customers[[#This Row],[total_day_minutes]]&lt;=250,"High Usage","Very High Usage")))</f>
        <v>Medium Usage</v>
      </c>
      <c r="AE2352" t="str">
        <f>IF(tbl_Customers[[#This Row],[total_intl_calls]]&lt;=5,"Low Calls", IF(tbl_Customers[[#This Row],[total_intl_calls]]&lt;=10, "Medium Calls", "High Calls"))</f>
        <v>Low Calls</v>
      </c>
      <c r="AF23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52" s="36" t="str">
        <f>IF(tbl_Customers[[#This Row],[Churn_Risk_Score]]&gt;=10,"High Risk", IF(tbl_Customers[[#This Row],[Churn_Risk_Score]]&gt;=5,"Medium Risk","Low Risk"))</f>
        <v>Low Risk</v>
      </c>
    </row>
    <row r="2353" spans="1:33" x14ac:dyDescent="0.35">
      <c r="A2353">
        <v>2352</v>
      </c>
      <c r="B2353" t="s">
        <v>32</v>
      </c>
      <c r="C2353">
        <v>77</v>
      </c>
      <c r="D2353" t="s">
        <v>25</v>
      </c>
      <c r="E2353" t="s">
        <v>22</v>
      </c>
      <c r="F2353" t="s">
        <v>22</v>
      </c>
      <c r="G2353">
        <v>0</v>
      </c>
      <c r="H2353">
        <v>185.9</v>
      </c>
      <c r="I2353">
        <v>95</v>
      </c>
      <c r="J2353">
        <v>31.6</v>
      </c>
      <c r="K2353">
        <v>212</v>
      </c>
      <c r="L2353">
        <v>98</v>
      </c>
      <c r="M2353">
        <v>18.02</v>
      </c>
      <c r="N2353">
        <v>282.3</v>
      </c>
      <c r="O2353">
        <v>81</v>
      </c>
      <c r="P2353">
        <v>12.7</v>
      </c>
      <c r="Q2353">
        <v>11.3</v>
      </c>
      <c r="R2353">
        <v>4</v>
      </c>
      <c r="S2353">
        <v>3.05</v>
      </c>
      <c r="T2353">
        <v>3</v>
      </c>
      <c r="U2353" t="s">
        <v>22</v>
      </c>
      <c r="V2353">
        <f>IF(tbl_Customers[[#This Row],[churn]] = "yes", 1, 0)</f>
        <v>0</v>
      </c>
      <c r="W2353" t="str">
        <f>IF(tbl_Customers[[#This Row],[number_customer_service_calls]] &lt;= 1, "0-1 Calls", IF(tbl_Customers[[#This Row],[number_customer_service_calls]] &lt;= 3, "2-3 Calls", IF(tbl_Customers[[#This Row],[number_customer_service_calls]] &lt;=5, "4-5 Calls", "6+ Calls")))</f>
        <v>2-3 Calls</v>
      </c>
      <c r="X2353" t="str">
        <f>IF(tbl_Customers[[#This Row],[account_length]] &lt;= 50, "0-50", IF(tbl_Customers[[#This Row],[account_length]] &lt;=100, "51-100", IF(tbl_Customers[[#This Row],[account_length]] &lt;= 150, "101-150", "151+")))</f>
        <v>51-100</v>
      </c>
      <c r="Y2353" t="str">
        <f>IF(tbl_Customers[[#This Row],[total_intl_charge]] &lt;= 3, "Low Charges", "High Charges")</f>
        <v>High Charges</v>
      </c>
      <c r="Z2353" t="str">
        <f>IF(tbl_Customers[[#This Row],[total_eve_calls]]&lt;=80,"Low Calls",
IF(tbl_Customers[[#This Row],[total_eve_calls]]&lt;=120,"Medium Calls","High Calls"))</f>
        <v>Medium Calls</v>
      </c>
      <c r="AA2353" t="str">
        <f>IF(tbl_Customers[[#This Row],[total_eve_charge]]&lt;=15,"Low Charges",
IF(tbl_Customers[[#This Row],[total_eve_charge]]&lt;=20,"Medium Charges","High Charges"))</f>
        <v>Medium Charges</v>
      </c>
      <c r="AB23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3" t="str">
        <f>IF(tbl_Customers[[#This Row],[number_vmail_messages]] = 0, "No Usage", IF(tbl_Customers[[#This Row],[number_vmail_messages]] &lt;= 20, "Low Usage", IF(tbl_Customers[[#This Row],[number_vmail_messages]] &lt;= 40, "Medium Usgae", "High Usage")))</f>
        <v>No Usage</v>
      </c>
      <c r="AD2353" t="str">
        <f>IF(tbl_Customers[[#This Row],[total_day_minutes]]&lt;=150,"Low Usage", IF(tbl_Customers[[#This Row],[total_day_minutes]]&lt;=200,"Medium Usage", IF(tbl_Customers[[#This Row],[total_day_minutes]]&lt;=250,"High Usage","Very High Usage")))</f>
        <v>Medium Usage</v>
      </c>
      <c r="AE2353" t="str">
        <f>IF(tbl_Customers[[#This Row],[total_intl_calls]]&lt;=5,"Low Calls", IF(tbl_Customers[[#This Row],[total_intl_calls]]&lt;=10, "Medium Calls", "High Calls"))</f>
        <v>Low Calls</v>
      </c>
      <c r="AF23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53" s="36" t="str">
        <f>IF(tbl_Customers[[#This Row],[Churn_Risk_Score]]&gt;=10,"High Risk", IF(tbl_Customers[[#This Row],[Churn_Risk_Score]]&gt;=5,"Medium Risk","Low Risk"))</f>
        <v>Low Risk</v>
      </c>
    </row>
    <row r="2354" spans="1:33" x14ac:dyDescent="0.35">
      <c r="A2354">
        <v>2353</v>
      </c>
      <c r="B2354" t="s">
        <v>43</v>
      </c>
      <c r="C2354">
        <v>109</v>
      </c>
      <c r="D2354" t="s">
        <v>21</v>
      </c>
      <c r="E2354" t="s">
        <v>22</v>
      </c>
      <c r="F2354" t="s">
        <v>22</v>
      </c>
      <c r="G2354">
        <v>0</v>
      </c>
      <c r="H2354">
        <v>222.5</v>
      </c>
      <c r="I2354">
        <v>74</v>
      </c>
      <c r="J2354">
        <v>37.83</v>
      </c>
      <c r="K2354">
        <v>169.7</v>
      </c>
      <c r="L2354">
        <v>75</v>
      </c>
      <c r="M2354">
        <v>14.42</v>
      </c>
      <c r="N2354">
        <v>264.3</v>
      </c>
      <c r="O2354">
        <v>94</v>
      </c>
      <c r="P2354">
        <v>11.89</v>
      </c>
      <c r="Q2354">
        <v>9</v>
      </c>
      <c r="R2354">
        <v>3</v>
      </c>
      <c r="S2354">
        <v>2.4300000000000002</v>
      </c>
      <c r="T2354">
        <v>2</v>
      </c>
      <c r="U2354" t="s">
        <v>22</v>
      </c>
      <c r="V2354">
        <f>IF(tbl_Customers[[#This Row],[churn]] = "yes", 1, 0)</f>
        <v>0</v>
      </c>
      <c r="W2354" t="str">
        <f>IF(tbl_Customers[[#This Row],[number_customer_service_calls]] &lt;= 1, "0-1 Calls", IF(tbl_Customers[[#This Row],[number_customer_service_calls]] &lt;= 3, "2-3 Calls", IF(tbl_Customers[[#This Row],[number_customer_service_calls]] &lt;=5, "4-5 Calls", "6+ Calls")))</f>
        <v>2-3 Calls</v>
      </c>
      <c r="X2354" t="str">
        <f>IF(tbl_Customers[[#This Row],[account_length]] &lt;= 50, "0-50", IF(tbl_Customers[[#This Row],[account_length]] &lt;=100, "51-100", IF(tbl_Customers[[#This Row],[account_length]] &lt;= 150, "101-150", "151+")))</f>
        <v>101-150</v>
      </c>
      <c r="Y2354" t="str">
        <f>IF(tbl_Customers[[#This Row],[total_intl_charge]] &lt;= 3, "Low Charges", "High Charges")</f>
        <v>Low Charges</v>
      </c>
      <c r="Z2354" t="str">
        <f>IF(tbl_Customers[[#This Row],[total_eve_calls]]&lt;=80,"Low Calls",
IF(tbl_Customers[[#This Row],[total_eve_calls]]&lt;=120,"Medium Calls","High Calls"))</f>
        <v>Low Calls</v>
      </c>
      <c r="AA2354" t="str">
        <f>IF(tbl_Customers[[#This Row],[total_eve_charge]]&lt;=15,"Low Charges",
IF(tbl_Customers[[#This Row],[total_eve_charge]]&lt;=20,"Medium Charges","High Charges"))</f>
        <v>Low Charges</v>
      </c>
      <c r="AB23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4" t="str">
        <f>IF(tbl_Customers[[#This Row],[number_vmail_messages]] = 0, "No Usage", IF(tbl_Customers[[#This Row],[number_vmail_messages]] &lt;= 20, "Low Usage", IF(tbl_Customers[[#This Row],[number_vmail_messages]] &lt;= 40, "Medium Usgae", "High Usage")))</f>
        <v>No Usage</v>
      </c>
      <c r="AD2354" t="str">
        <f>IF(tbl_Customers[[#This Row],[total_day_minutes]]&lt;=150,"Low Usage", IF(tbl_Customers[[#This Row],[total_day_minutes]]&lt;=200,"Medium Usage", IF(tbl_Customers[[#This Row],[total_day_minutes]]&lt;=250,"High Usage","Very High Usage")))</f>
        <v>High Usage</v>
      </c>
      <c r="AE2354" t="str">
        <f>IF(tbl_Customers[[#This Row],[total_intl_calls]]&lt;=5,"Low Calls", IF(tbl_Customers[[#This Row],[total_intl_calls]]&lt;=10, "Medium Calls", "High Calls"))</f>
        <v>Low Calls</v>
      </c>
      <c r="AF23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54" s="36" t="str">
        <f>IF(tbl_Customers[[#This Row],[Churn_Risk_Score]]&gt;=10,"High Risk", IF(tbl_Customers[[#This Row],[Churn_Risk_Score]]&gt;=5,"Medium Risk","Low Risk"))</f>
        <v>Low Risk</v>
      </c>
    </row>
    <row r="2355" spans="1:33" x14ac:dyDescent="0.35">
      <c r="A2355">
        <v>2354</v>
      </c>
      <c r="B2355" t="s">
        <v>32</v>
      </c>
      <c r="C2355">
        <v>108</v>
      </c>
      <c r="D2355" t="s">
        <v>21</v>
      </c>
      <c r="E2355" t="s">
        <v>22</v>
      </c>
      <c r="F2355" t="s">
        <v>22</v>
      </c>
      <c r="G2355">
        <v>0</v>
      </c>
      <c r="H2355">
        <v>201.1</v>
      </c>
      <c r="I2355">
        <v>101</v>
      </c>
      <c r="J2355">
        <v>34.19</v>
      </c>
      <c r="K2355">
        <v>170.7</v>
      </c>
      <c r="L2355">
        <v>86</v>
      </c>
      <c r="M2355">
        <v>14.51</v>
      </c>
      <c r="N2355">
        <v>237.4</v>
      </c>
      <c r="O2355">
        <v>113</v>
      </c>
      <c r="P2355">
        <v>10.68</v>
      </c>
      <c r="Q2355">
        <v>11.6</v>
      </c>
      <c r="R2355">
        <v>3</v>
      </c>
      <c r="S2355">
        <v>3.13</v>
      </c>
      <c r="T2355">
        <v>3</v>
      </c>
      <c r="U2355" t="s">
        <v>22</v>
      </c>
      <c r="V2355">
        <f>IF(tbl_Customers[[#This Row],[churn]] = "yes", 1, 0)</f>
        <v>0</v>
      </c>
      <c r="W2355" t="str">
        <f>IF(tbl_Customers[[#This Row],[number_customer_service_calls]] &lt;= 1, "0-1 Calls", IF(tbl_Customers[[#This Row],[number_customer_service_calls]] &lt;= 3, "2-3 Calls", IF(tbl_Customers[[#This Row],[number_customer_service_calls]] &lt;=5, "4-5 Calls", "6+ Calls")))</f>
        <v>2-3 Calls</v>
      </c>
      <c r="X2355" t="str">
        <f>IF(tbl_Customers[[#This Row],[account_length]] &lt;= 50, "0-50", IF(tbl_Customers[[#This Row],[account_length]] &lt;=100, "51-100", IF(tbl_Customers[[#This Row],[account_length]] &lt;= 150, "101-150", "151+")))</f>
        <v>101-150</v>
      </c>
      <c r="Y2355" t="str">
        <f>IF(tbl_Customers[[#This Row],[total_intl_charge]] &lt;= 3, "Low Charges", "High Charges")</f>
        <v>High Charges</v>
      </c>
      <c r="Z2355" t="str">
        <f>IF(tbl_Customers[[#This Row],[total_eve_calls]]&lt;=80,"Low Calls",
IF(tbl_Customers[[#This Row],[total_eve_calls]]&lt;=120,"Medium Calls","High Calls"))</f>
        <v>Medium Calls</v>
      </c>
      <c r="AA2355" t="str">
        <f>IF(tbl_Customers[[#This Row],[total_eve_charge]]&lt;=15,"Low Charges",
IF(tbl_Customers[[#This Row],[total_eve_charge]]&lt;=20,"Medium Charges","High Charges"))</f>
        <v>Low Charges</v>
      </c>
      <c r="AB23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55" t="str">
        <f>IF(tbl_Customers[[#This Row],[number_vmail_messages]] = 0, "No Usage", IF(tbl_Customers[[#This Row],[number_vmail_messages]] &lt;= 20, "Low Usage", IF(tbl_Customers[[#This Row],[number_vmail_messages]] &lt;= 40, "Medium Usgae", "High Usage")))</f>
        <v>No Usage</v>
      </c>
      <c r="AD2355" t="str">
        <f>IF(tbl_Customers[[#This Row],[total_day_minutes]]&lt;=150,"Low Usage", IF(tbl_Customers[[#This Row],[total_day_minutes]]&lt;=200,"Medium Usage", IF(tbl_Customers[[#This Row],[total_day_minutes]]&lt;=250,"High Usage","Very High Usage")))</f>
        <v>High Usage</v>
      </c>
      <c r="AE2355" t="str">
        <f>IF(tbl_Customers[[#This Row],[total_intl_calls]]&lt;=5,"Low Calls", IF(tbl_Customers[[#This Row],[total_intl_calls]]&lt;=10, "Medium Calls", "High Calls"))</f>
        <v>Low Calls</v>
      </c>
      <c r="AF23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55" s="36" t="str">
        <f>IF(tbl_Customers[[#This Row],[Churn_Risk_Score]]&gt;=10,"High Risk", IF(tbl_Customers[[#This Row],[Churn_Risk_Score]]&gt;=5,"Medium Risk","Low Risk"))</f>
        <v>Low Risk</v>
      </c>
    </row>
    <row r="2356" spans="1:33" x14ac:dyDescent="0.35">
      <c r="A2356">
        <v>2355</v>
      </c>
      <c r="B2356" t="s">
        <v>34</v>
      </c>
      <c r="C2356">
        <v>79</v>
      </c>
      <c r="D2356" t="s">
        <v>21</v>
      </c>
      <c r="E2356" t="s">
        <v>22</v>
      </c>
      <c r="F2356" t="s">
        <v>23</v>
      </c>
      <c r="G2356">
        <v>17</v>
      </c>
      <c r="H2356">
        <v>167.9</v>
      </c>
      <c r="I2356">
        <v>114</v>
      </c>
      <c r="J2356">
        <v>28.54</v>
      </c>
      <c r="K2356">
        <v>243.7</v>
      </c>
      <c r="L2356">
        <v>93</v>
      </c>
      <c r="M2356">
        <v>20.71</v>
      </c>
      <c r="N2356">
        <v>211.9</v>
      </c>
      <c r="O2356">
        <v>114</v>
      </c>
      <c r="P2356">
        <v>9.5399999999999991</v>
      </c>
      <c r="Q2356">
        <v>9.1</v>
      </c>
      <c r="R2356">
        <v>2</v>
      </c>
      <c r="S2356">
        <v>2.46</v>
      </c>
      <c r="T2356">
        <v>1</v>
      </c>
      <c r="U2356" t="s">
        <v>22</v>
      </c>
      <c r="V2356">
        <f>IF(tbl_Customers[[#This Row],[churn]] = "yes", 1, 0)</f>
        <v>0</v>
      </c>
      <c r="W2356" t="str">
        <f>IF(tbl_Customers[[#This Row],[number_customer_service_calls]] &lt;= 1, "0-1 Calls", IF(tbl_Customers[[#This Row],[number_customer_service_calls]] &lt;= 3, "2-3 Calls", IF(tbl_Customers[[#This Row],[number_customer_service_calls]] &lt;=5, "4-5 Calls", "6+ Calls")))</f>
        <v>0-1 Calls</v>
      </c>
      <c r="X2356" t="str">
        <f>IF(tbl_Customers[[#This Row],[account_length]] &lt;= 50, "0-50", IF(tbl_Customers[[#This Row],[account_length]] &lt;=100, "51-100", IF(tbl_Customers[[#This Row],[account_length]] &lt;= 150, "101-150", "151+")))</f>
        <v>51-100</v>
      </c>
      <c r="Y2356" t="str">
        <f>IF(tbl_Customers[[#This Row],[total_intl_charge]] &lt;= 3, "Low Charges", "High Charges")</f>
        <v>Low Charges</v>
      </c>
      <c r="Z2356" t="str">
        <f>IF(tbl_Customers[[#This Row],[total_eve_calls]]&lt;=80,"Low Calls",
IF(tbl_Customers[[#This Row],[total_eve_calls]]&lt;=120,"Medium Calls","High Calls"))</f>
        <v>Medium Calls</v>
      </c>
      <c r="AA2356" t="str">
        <f>IF(tbl_Customers[[#This Row],[total_eve_charge]]&lt;=15,"Low Charges",
IF(tbl_Customers[[#This Row],[total_eve_charge]]&lt;=20,"Medium Charges","High Charges"))</f>
        <v>High Charges</v>
      </c>
      <c r="AB23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6" t="str">
        <f>IF(tbl_Customers[[#This Row],[number_vmail_messages]] = 0, "No Usage", IF(tbl_Customers[[#This Row],[number_vmail_messages]] &lt;= 20, "Low Usage", IF(tbl_Customers[[#This Row],[number_vmail_messages]] &lt;= 40, "Medium Usgae", "High Usage")))</f>
        <v>Low Usage</v>
      </c>
      <c r="AD2356" t="str">
        <f>IF(tbl_Customers[[#This Row],[total_day_minutes]]&lt;=150,"Low Usage", IF(tbl_Customers[[#This Row],[total_day_minutes]]&lt;=200,"Medium Usage", IF(tbl_Customers[[#This Row],[total_day_minutes]]&lt;=250,"High Usage","Very High Usage")))</f>
        <v>Medium Usage</v>
      </c>
      <c r="AE2356" t="str">
        <f>IF(tbl_Customers[[#This Row],[total_intl_calls]]&lt;=5,"Low Calls", IF(tbl_Customers[[#This Row],[total_intl_calls]]&lt;=10, "Medium Calls", "High Calls"))</f>
        <v>Low Calls</v>
      </c>
      <c r="AF23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56" s="36" t="str">
        <f>IF(tbl_Customers[[#This Row],[Churn_Risk_Score]]&gt;=10,"High Risk", IF(tbl_Customers[[#This Row],[Churn_Risk_Score]]&gt;=5,"Medium Risk","Low Risk"))</f>
        <v>Low Risk</v>
      </c>
    </row>
    <row r="2357" spans="1:33" x14ac:dyDescent="0.35">
      <c r="A2357">
        <v>2356</v>
      </c>
      <c r="B2357" t="s">
        <v>49</v>
      </c>
      <c r="C2357">
        <v>119</v>
      </c>
      <c r="D2357" t="s">
        <v>25</v>
      </c>
      <c r="E2357" t="s">
        <v>22</v>
      </c>
      <c r="F2357" t="s">
        <v>22</v>
      </c>
      <c r="G2357">
        <v>0</v>
      </c>
      <c r="H2357">
        <v>239.1</v>
      </c>
      <c r="I2357">
        <v>88</v>
      </c>
      <c r="J2357">
        <v>40.65</v>
      </c>
      <c r="K2357">
        <v>243.5</v>
      </c>
      <c r="L2357">
        <v>79</v>
      </c>
      <c r="M2357">
        <v>20.7</v>
      </c>
      <c r="N2357">
        <v>230.9</v>
      </c>
      <c r="O2357">
        <v>92</v>
      </c>
      <c r="P2357">
        <v>10.39</v>
      </c>
      <c r="Q2357">
        <v>10.9</v>
      </c>
      <c r="R2357">
        <v>3</v>
      </c>
      <c r="S2357">
        <v>2.94</v>
      </c>
      <c r="T2357">
        <v>3</v>
      </c>
      <c r="U2357" t="s">
        <v>23</v>
      </c>
      <c r="V2357">
        <f>IF(tbl_Customers[[#This Row],[churn]] = "yes", 1, 0)</f>
        <v>1</v>
      </c>
      <c r="W2357" t="str">
        <f>IF(tbl_Customers[[#This Row],[number_customer_service_calls]] &lt;= 1, "0-1 Calls", IF(tbl_Customers[[#This Row],[number_customer_service_calls]] &lt;= 3, "2-3 Calls", IF(tbl_Customers[[#This Row],[number_customer_service_calls]] &lt;=5, "4-5 Calls", "6+ Calls")))</f>
        <v>2-3 Calls</v>
      </c>
      <c r="X2357" t="str">
        <f>IF(tbl_Customers[[#This Row],[account_length]] &lt;= 50, "0-50", IF(tbl_Customers[[#This Row],[account_length]] &lt;=100, "51-100", IF(tbl_Customers[[#This Row],[account_length]] &lt;= 150, "101-150", "151+")))</f>
        <v>101-150</v>
      </c>
      <c r="Y2357" t="str">
        <f>IF(tbl_Customers[[#This Row],[total_intl_charge]] &lt;= 3, "Low Charges", "High Charges")</f>
        <v>Low Charges</v>
      </c>
      <c r="Z2357" t="str">
        <f>IF(tbl_Customers[[#This Row],[total_eve_calls]]&lt;=80,"Low Calls",
IF(tbl_Customers[[#This Row],[total_eve_calls]]&lt;=120,"Medium Calls","High Calls"))</f>
        <v>Low Calls</v>
      </c>
      <c r="AA2357" t="str">
        <f>IF(tbl_Customers[[#This Row],[total_eve_charge]]&lt;=15,"Low Charges",
IF(tbl_Customers[[#This Row],[total_eve_charge]]&lt;=20,"Medium Charges","High Charges"))</f>
        <v>High Charges</v>
      </c>
      <c r="AB23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7" t="str">
        <f>IF(tbl_Customers[[#This Row],[number_vmail_messages]] = 0, "No Usage", IF(tbl_Customers[[#This Row],[number_vmail_messages]] &lt;= 20, "Low Usage", IF(tbl_Customers[[#This Row],[number_vmail_messages]] &lt;= 40, "Medium Usgae", "High Usage")))</f>
        <v>No Usage</v>
      </c>
      <c r="AD2357" t="str">
        <f>IF(tbl_Customers[[#This Row],[total_day_minutes]]&lt;=150,"Low Usage", IF(tbl_Customers[[#This Row],[total_day_minutes]]&lt;=200,"Medium Usage", IF(tbl_Customers[[#This Row],[total_day_minutes]]&lt;=250,"High Usage","Very High Usage")))</f>
        <v>High Usage</v>
      </c>
      <c r="AE2357" t="str">
        <f>IF(tbl_Customers[[#This Row],[total_intl_calls]]&lt;=5,"Low Calls", IF(tbl_Customers[[#This Row],[total_intl_calls]]&lt;=10, "Medium Calls", "High Calls"))</f>
        <v>Low Calls</v>
      </c>
      <c r="AF23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57" s="36" t="str">
        <f>IF(tbl_Customers[[#This Row],[Churn_Risk_Score]]&gt;=10,"High Risk", IF(tbl_Customers[[#This Row],[Churn_Risk_Score]]&gt;=5,"Medium Risk","Low Risk"))</f>
        <v>Low Risk</v>
      </c>
    </row>
    <row r="2358" spans="1:33" x14ac:dyDescent="0.35">
      <c r="A2358">
        <v>2357</v>
      </c>
      <c r="B2358" t="s">
        <v>60</v>
      </c>
      <c r="C2358">
        <v>38</v>
      </c>
      <c r="D2358" t="s">
        <v>28</v>
      </c>
      <c r="E2358" t="s">
        <v>22</v>
      </c>
      <c r="F2358" t="s">
        <v>22</v>
      </c>
      <c r="G2358">
        <v>0</v>
      </c>
      <c r="H2358">
        <v>175.7</v>
      </c>
      <c r="I2358">
        <v>109</v>
      </c>
      <c r="J2358">
        <v>29.87</v>
      </c>
      <c r="K2358">
        <v>211.8</v>
      </c>
      <c r="L2358">
        <v>97</v>
      </c>
      <c r="M2358">
        <v>18</v>
      </c>
      <c r="N2358">
        <v>137.9</v>
      </c>
      <c r="O2358">
        <v>109</v>
      </c>
      <c r="P2358">
        <v>6.21</v>
      </c>
      <c r="Q2358">
        <v>9.1999999999999993</v>
      </c>
      <c r="R2358">
        <v>3</v>
      </c>
      <c r="S2358">
        <v>2.48</v>
      </c>
      <c r="T2358">
        <v>5</v>
      </c>
      <c r="U2358" t="s">
        <v>23</v>
      </c>
      <c r="V2358">
        <f>IF(tbl_Customers[[#This Row],[churn]] = "yes", 1, 0)</f>
        <v>1</v>
      </c>
      <c r="W2358" t="str">
        <f>IF(tbl_Customers[[#This Row],[number_customer_service_calls]] &lt;= 1, "0-1 Calls", IF(tbl_Customers[[#This Row],[number_customer_service_calls]] &lt;= 3, "2-3 Calls", IF(tbl_Customers[[#This Row],[number_customer_service_calls]] &lt;=5, "4-5 Calls", "6+ Calls")))</f>
        <v>4-5 Calls</v>
      </c>
      <c r="X2358" t="str">
        <f>IF(tbl_Customers[[#This Row],[account_length]] &lt;= 50, "0-50", IF(tbl_Customers[[#This Row],[account_length]] &lt;=100, "51-100", IF(tbl_Customers[[#This Row],[account_length]] &lt;= 150, "101-150", "151+")))</f>
        <v>0-50</v>
      </c>
      <c r="Y2358" t="str">
        <f>IF(tbl_Customers[[#This Row],[total_intl_charge]] &lt;= 3, "Low Charges", "High Charges")</f>
        <v>Low Charges</v>
      </c>
      <c r="Z2358" t="str">
        <f>IF(tbl_Customers[[#This Row],[total_eve_calls]]&lt;=80,"Low Calls",
IF(tbl_Customers[[#This Row],[total_eve_calls]]&lt;=120,"Medium Calls","High Calls"))</f>
        <v>Medium Calls</v>
      </c>
      <c r="AA2358" t="str">
        <f>IF(tbl_Customers[[#This Row],[total_eve_charge]]&lt;=15,"Low Charges",
IF(tbl_Customers[[#This Row],[total_eve_charge]]&lt;=20,"Medium Charges","High Charges"))</f>
        <v>Medium Charges</v>
      </c>
      <c r="AB23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8" t="str">
        <f>IF(tbl_Customers[[#This Row],[number_vmail_messages]] = 0, "No Usage", IF(tbl_Customers[[#This Row],[number_vmail_messages]] &lt;= 20, "Low Usage", IF(tbl_Customers[[#This Row],[number_vmail_messages]] &lt;= 40, "Medium Usgae", "High Usage")))</f>
        <v>No Usage</v>
      </c>
      <c r="AD2358" t="str">
        <f>IF(tbl_Customers[[#This Row],[total_day_minutes]]&lt;=150,"Low Usage", IF(tbl_Customers[[#This Row],[total_day_minutes]]&lt;=200,"Medium Usage", IF(tbl_Customers[[#This Row],[total_day_minutes]]&lt;=250,"High Usage","Very High Usage")))</f>
        <v>Medium Usage</v>
      </c>
      <c r="AE2358" t="str">
        <f>IF(tbl_Customers[[#This Row],[total_intl_calls]]&lt;=5,"Low Calls", IF(tbl_Customers[[#This Row],[total_intl_calls]]&lt;=10, "Medium Calls", "High Calls"))</f>
        <v>Low Calls</v>
      </c>
      <c r="AF23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58" s="36" t="str">
        <f>IF(tbl_Customers[[#This Row],[Churn_Risk_Score]]&gt;=10,"High Risk", IF(tbl_Customers[[#This Row],[Churn_Risk_Score]]&gt;=5,"Medium Risk","Low Risk"))</f>
        <v>Medium Risk</v>
      </c>
    </row>
    <row r="2359" spans="1:33" x14ac:dyDescent="0.35">
      <c r="A2359">
        <v>2358</v>
      </c>
      <c r="B2359" t="s">
        <v>50</v>
      </c>
      <c r="C2359">
        <v>109</v>
      </c>
      <c r="D2359" t="s">
        <v>21</v>
      </c>
      <c r="E2359" t="s">
        <v>22</v>
      </c>
      <c r="F2359" t="s">
        <v>23</v>
      </c>
      <c r="G2359">
        <v>29</v>
      </c>
      <c r="H2359">
        <v>111.2</v>
      </c>
      <c r="I2359">
        <v>90</v>
      </c>
      <c r="J2359">
        <v>18.899999999999999</v>
      </c>
      <c r="K2359">
        <v>263.5</v>
      </c>
      <c r="L2359">
        <v>98</v>
      </c>
      <c r="M2359">
        <v>22.4</v>
      </c>
      <c r="N2359">
        <v>224.7</v>
      </c>
      <c r="O2359">
        <v>128</v>
      </c>
      <c r="P2359">
        <v>10.11</v>
      </c>
      <c r="Q2359">
        <v>9</v>
      </c>
      <c r="R2359">
        <v>6</v>
      </c>
      <c r="S2359">
        <v>2.4300000000000002</v>
      </c>
      <c r="T2359">
        <v>6</v>
      </c>
      <c r="U2359" t="s">
        <v>23</v>
      </c>
      <c r="V2359">
        <f>IF(tbl_Customers[[#This Row],[churn]] = "yes", 1, 0)</f>
        <v>1</v>
      </c>
      <c r="W2359" t="str">
        <f>IF(tbl_Customers[[#This Row],[number_customer_service_calls]] &lt;= 1, "0-1 Calls", IF(tbl_Customers[[#This Row],[number_customer_service_calls]] &lt;= 3, "2-3 Calls", IF(tbl_Customers[[#This Row],[number_customer_service_calls]] &lt;=5, "4-5 Calls", "6+ Calls")))</f>
        <v>6+ Calls</v>
      </c>
      <c r="X2359" t="str">
        <f>IF(tbl_Customers[[#This Row],[account_length]] &lt;= 50, "0-50", IF(tbl_Customers[[#This Row],[account_length]] &lt;=100, "51-100", IF(tbl_Customers[[#This Row],[account_length]] &lt;= 150, "101-150", "151+")))</f>
        <v>101-150</v>
      </c>
      <c r="Y2359" t="str">
        <f>IF(tbl_Customers[[#This Row],[total_intl_charge]] &lt;= 3, "Low Charges", "High Charges")</f>
        <v>Low Charges</v>
      </c>
      <c r="Z2359" t="str">
        <f>IF(tbl_Customers[[#This Row],[total_eve_calls]]&lt;=80,"Low Calls",
IF(tbl_Customers[[#This Row],[total_eve_calls]]&lt;=120,"Medium Calls","High Calls"))</f>
        <v>Medium Calls</v>
      </c>
      <c r="AA2359" t="str">
        <f>IF(tbl_Customers[[#This Row],[total_eve_charge]]&lt;=15,"Low Charges",
IF(tbl_Customers[[#This Row],[total_eve_charge]]&lt;=20,"Medium Charges","High Charges"))</f>
        <v>High Charges</v>
      </c>
      <c r="AB23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9" t="str">
        <f>IF(tbl_Customers[[#This Row],[number_vmail_messages]] = 0, "No Usage", IF(tbl_Customers[[#This Row],[number_vmail_messages]] &lt;= 20, "Low Usage", IF(tbl_Customers[[#This Row],[number_vmail_messages]] &lt;= 40, "Medium Usgae", "High Usage")))</f>
        <v>Medium Usgae</v>
      </c>
      <c r="AD2359" t="str">
        <f>IF(tbl_Customers[[#This Row],[total_day_minutes]]&lt;=150,"Low Usage", IF(tbl_Customers[[#This Row],[total_day_minutes]]&lt;=200,"Medium Usage", IF(tbl_Customers[[#This Row],[total_day_minutes]]&lt;=250,"High Usage","Very High Usage")))</f>
        <v>Low Usage</v>
      </c>
      <c r="AE2359" t="str">
        <f>IF(tbl_Customers[[#This Row],[total_intl_calls]]&lt;=5,"Low Calls", IF(tbl_Customers[[#This Row],[total_intl_calls]]&lt;=10, "Medium Calls", "High Calls"))</f>
        <v>Medium Calls</v>
      </c>
      <c r="AF23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59" s="36" t="str">
        <f>IF(tbl_Customers[[#This Row],[Churn_Risk_Score]]&gt;=10,"High Risk", IF(tbl_Customers[[#This Row],[Churn_Risk_Score]]&gt;=5,"Medium Risk","Low Risk"))</f>
        <v>Low Risk</v>
      </c>
    </row>
    <row r="2360" spans="1:33" x14ac:dyDescent="0.35">
      <c r="A2360">
        <v>2359</v>
      </c>
      <c r="B2360" t="s">
        <v>67</v>
      </c>
      <c r="C2360">
        <v>78</v>
      </c>
      <c r="D2360" t="s">
        <v>21</v>
      </c>
      <c r="E2360" t="s">
        <v>22</v>
      </c>
      <c r="F2360" t="s">
        <v>22</v>
      </c>
      <c r="G2360">
        <v>0</v>
      </c>
      <c r="H2360">
        <v>87.7</v>
      </c>
      <c r="I2360">
        <v>74</v>
      </c>
      <c r="J2360">
        <v>14.91</v>
      </c>
      <c r="K2360">
        <v>214.8</v>
      </c>
      <c r="L2360">
        <v>58</v>
      </c>
      <c r="M2360">
        <v>18.260000000000002</v>
      </c>
      <c r="N2360">
        <v>201.3</v>
      </c>
      <c r="O2360">
        <v>147</v>
      </c>
      <c r="P2360">
        <v>9.06</v>
      </c>
      <c r="Q2360">
        <v>10.8</v>
      </c>
      <c r="R2360">
        <v>6</v>
      </c>
      <c r="S2360">
        <v>2.92</v>
      </c>
      <c r="T2360">
        <v>1</v>
      </c>
      <c r="U2360" t="s">
        <v>22</v>
      </c>
      <c r="V2360">
        <f>IF(tbl_Customers[[#This Row],[churn]] = "yes", 1, 0)</f>
        <v>0</v>
      </c>
      <c r="W2360" t="str">
        <f>IF(tbl_Customers[[#This Row],[number_customer_service_calls]] &lt;= 1, "0-1 Calls", IF(tbl_Customers[[#This Row],[number_customer_service_calls]] &lt;= 3, "2-3 Calls", IF(tbl_Customers[[#This Row],[number_customer_service_calls]] &lt;=5, "4-5 Calls", "6+ Calls")))</f>
        <v>0-1 Calls</v>
      </c>
      <c r="X2360" t="str">
        <f>IF(tbl_Customers[[#This Row],[account_length]] &lt;= 50, "0-50", IF(tbl_Customers[[#This Row],[account_length]] &lt;=100, "51-100", IF(tbl_Customers[[#This Row],[account_length]] &lt;= 150, "101-150", "151+")))</f>
        <v>51-100</v>
      </c>
      <c r="Y2360" t="str">
        <f>IF(tbl_Customers[[#This Row],[total_intl_charge]] &lt;= 3, "Low Charges", "High Charges")</f>
        <v>Low Charges</v>
      </c>
      <c r="Z2360" t="str">
        <f>IF(tbl_Customers[[#This Row],[total_eve_calls]]&lt;=80,"Low Calls",
IF(tbl_Customers[[#This Row],[total_eve_calls]]&lt;=120,"Medium Calls","High Calls"))</f>
        <v>Low Calls</v>
      </c>
      <c r="AA2360" t="str">
        <f>IF(tbl_Customers[[#This Row],[total_eve_charge]]&lt;=15,"Low Charges",
IF(tbl_Customers[[#This Row],[total_eve_charge]]&lt;=20,"Medium Charges","High Charges"))</f>
        <v>Medium Charges</v>
      </c>
      <c r="AB23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0" t="str">
        <f>IF(tbl_Customers[[#This Row],[number_vmail_messages]] = 0, "No Usage", IF(tbl_Customers[[#This Row],[number_vmail_messages]] &lt;= 20, "Low Usage", IF(tbl_Customers[[#This Row],[number_vmail_messages]] &lt;= 40, "Medium Usgae", "High Usage")))</f>
        <v>No Usage</v>
      </c>
      <c r="AD2360" t="str">
        <f>IF(tbl_Customers[[#This Row],[total_day_minutes]]&lt;=150,"Low Usage", IF(tbl_Customers[[#This Row],[total_day_minutes]]&lt;=200,"Medium Usage", IF(tbl_Customers[[#This Row],[total_day_minutes]]&lt;=250,"High Usage","Very High Usage")))</f>
        <v>Low Usage</v>
      </c>
      <c r="AE2360" t="str">
        <f>IF(tbl_Customers[[#This Row],[total_intl_calls]]&lt;=5,"Low Calls", IF(tbl_Customers[[#This Row],[total_intl_calls]]&lt;=10, "Medium Calls", "High Calls"))</f>
        <v>Medium Calls</v>
      </c>
      <c r="AF23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0" s="36" t="str">
        <f>IF(tbl_Customers[[#This Row],[Churn_Risk_Score]]&gt;=10,"High Risk", IF(tbl_Customers[[#This Row],[Churn_Risk_Score]]&gt;=5,"Medium Risk","Low Risk"))</f>
        <v>Low Risk</v>
      </c>
    </row>
    <row r="2361" spans="1:33" x14ac:dyDescent="0.35">
      <c r="A2361">
        <v>2360</v>
      </c>
      <c r="B2361" t="s">
        <v>60</v>
      </c>
      <c r="C2361">
        <v>134</v>
      </c>
      <c r="D2361" t="s">
        <v>21</v>
      </c>
      <c r="E2361" t="s">
        <v>22</v>
      </c>
      <c r="F2361" t="s">
        <v>22</v>
      </c>
      <c r="G2361">
        <v>0</v>
      </c>
      <c r="H2361">
        <v>244.1</v>
      </c>
      <c r="I2361">
        <v>99</v>
      </c>
      <c r="J2361">
        <v>41.5</v>
      </c>
      <c r="K2361">
        <v>246.9</v>
      </c>
      <c r="L2361">
        <v>111</v>
      </c>
      <c r="M2361">
        <v>20.99</v>
      </c>
      <c r="N2361">
        <v>200</v>
      </c>
      <c r="O2361">
        <v>133</v>
      </c>
      <c r="P2361">
        <v>9</v>
      </c>
      <c r="Q2361">
        <v>7.2</v>
      </c>
      <c r="R2361">
        <v>2</v>
      </c>
      <c r="S2361">
        <v>1.94</v>
      </c>
      <c r="T2361">
        <v>0</v>
      </c>
      <c r="U2361" t="s">
        <v>22</v>
      </c>
      <c r="V2361">
        <f>IF(tbl_Customers[[#This Row],[churn]] = "yes", 1, 0)</f>
        <v>0</v>
      </c>
      <c r="W2361" t="str">
        <f>IF(tbl_Customers[[#This Row],[number_customer_service_calls]] &lt;= 1, "0-1 Calls", IF(tbl_Customers[[#This Row],[number_customer_service_calls]] &lt;= 3, "2-3 Calls", IF(tbl_Customers[[#This Row],[number_customer_service_calls]] &lt;=5, "4-5 Calls", "6+ Calls")))</f>
        <v>0-1 Calls</v>
      </c>
      <c r="X2361" t="str">
        <f>IF(tbl_Customers[[#This Row],[account_length]] &lt;= 50, "0-50", IF(tbl_Customers[[#This Row],[account_length]] &lt;=100, "51-100", IF(tbl_Customers[[#This Row],[account_length]] &lt;= 150, "101-150", "151+")))</f>
        <v>101-150</v>
      </c>
      <c r="Y2361" t="str">
        <f>IF(tbl_Customers[[#This Row],[total_intl_charge]] &lt;= 3, "Low Charges", "High Charges")</f>
        <v>Low Charges</v>
      </c>
      <c r="Z2361" t="str">
        <f>IF(tbl_Customers[[#This Row],[total_eve_calls]]&lt;=80,"Low Calls",
IF(tbl_Customers[[#This Row],[total_eve_calls]]&lt;=120,"Medium Calls","High Calls"))</f>
        <v>Medium Calls</v>
      </c>
      <c r="AA2361" t="str">
        <f>IF(tbl_Customers[[#This Row],[total_eve_charge]]&lt;=15,"Low Charges",
IF(tbl_Customers[[#This Row],[total_eve_charge]]&lt;=20,"Medium Charges","High Charges"))</f>
        <v>High Charges</v>
      </c>
      <c r="AB23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61" t="str">
        <f>IF(tbl_Customers[[#This Row],[number_vmail_messages]] = 0, "No Usage", IF(tbl_Customers[[#This Row],[number_vmail_messages]] &lt;= 20, "Low Usage", IF(tbl_Customers[[#This Row],[number_vmail_messages]] &lt;= 40, "Medium Usgae", "High Usage")))</f>
        <v>No Usage</v>
      </c>
      <c r="AD2361" t="str">
        <f>IF(tbl_Customers[[#This Row],[total_day_minutes]]&lt;=150,"Low Usage", IF(tbl_Customers[[#This Row],[total_day_minutes]]&lt;=200,"Medium Usage", IF(tbl_Customers[[#This Row],[total_day_minutes]]&lt;=250,"High Usage","Very High Usage")))</f>
        <v>High Usage</v>
      </c>
      <c r="AE2361" t="str">
        <f>IF(tbl_Customers[[#This Row],[total_intl_calls]]&lt;=5,"Low Calls", IF(tbl_Customers[[#This Row],[total_intl_calls]]&lt;=10, "Medium Calls", "High Calls"))</f>
        <v>Low Calls</v>
      </c>
      <c r="AF23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1" s="36" t="str">
        <f>IF(tbl_Customers[[#This Row],[Churn_Risk_Score]]&gt;=10,"High Risk", IF(tbl_Customers[[#This Row],[Churn_Risk_Score]]&gt;=5,"Medium Risk","Low Risk"))</f>
        <v>Low Risk</v>
      </c>
    </row>
    <row r="2362" spans="1:33" x14ac:dyDescent="0.35">
      <c r="A2362">
        <v>2361</v>
      </c>
      <c r="B2362" t="s">
        <v>59</v>
      </c>
      <c r="C2362">
        <v>47</v>
      </c>
      <c r="D2362" t="s">
        <v>21</v>
      </c>
      <c r="E2362" t="s">
        <v>22</v>
      </c>
      <c r="F2362" t="s">
        <v>23</v>
      </c>
      <c r="G2362">
        <v>27</v>
      </c>
      <c r="H2362">
        <v>165</v>
      </c>
      <c r="I2362">
        <v>89</v>
      </c>
      <c r="J2362">
        <v>28.05</v>
      </c>
      <c r="K2362">
        <v>127.3</v>
      </c>
      <c r="L2362">
        <v>118</v>
      </c>
      <c r="M2362">
        <v>10.82</v>
      </c>
      <c r="N2362">
        <v>284.39999999999998</v>
      </c>
      <c r="O2362">
        <v>95</v>
      </c>
      <c r="P2362">
        <v>12.8</v>
      </c>
      <c r="Q2362">
        <v>7.7</v>
      </c>
      <c r="R2362">
        <v>4</v>
      </c>
      <c r="S2362">
        <v>2.08</v>
      </c>
      <c r="T2362">
        <v>2</v>
      </c>
      <c r="U2362" t="s">
        <v>22</v>
      </c>
      <c r="V2362">
        <f>IF(tbl_Customers[[#This Row],[churn]] = "yes", 1, 0)</f>
        <v>0</v>
      </c>
      <c r="W2362" t="str">
        <f>IF(tbl_Customers[[#This Row],[number_customer_service_calls]] &lt;= 1, "0-1 Calls", IF(tbl_Customers[[#This Row],[number_customer_service_calls]] &lt;= 3, "2-3 Calls", IF(tbl_Customers[[#This Row],[number_customer_service_calls]] &lt;=5, "4-5 Calls", "6+ Calls")))</f>
        <v>2-3 Calls</v>
      </c>
      <c r="X2362" t="str">
        <f>IF(tbl_Customers[[#This Row],[account_length]] &lt;= 50, "0-50", IF(tbl_Customers[[#This Row],[account_length]] &lt;=100, "51-100", IF(tbl_Customers[[#This Row],[account_length]] &lt;= 150, "101-150", "151+")))</f>
        <v>0-50</v>
      </c>
      <c r="Y2362" t="str">
        <f>IF(tbl_Customers[[#This Row],[total_intl_charge]] &lt;= 3, "Low Charges", "High Charges")</f>
        <v>Low Charges</v>
      </c>
      <c r="Z2362" t="str">
        <f>IF(tbl_Customers[[#This Row],[total_eve_calls]]&lt;=80,"Low Calls",
IF(tbl_Customers[[#This Row],[total_eve_calls]]&lt;=120,"Medium Calls","High Calls"))</f>
        <v>Medium Calls</v>
      </c>
      <c r="AA2362" t="str">
        <f>IF(tbl_Customers[[#This Row],[total_eve_charge]]&lt;=15,"Low Charges",
IF(tbl_Customers[[#This Row],[total_eve_charge]]&lt;=20,"Medium Charges","High Charges"))</f>
        <v>Low Charges</v>
      </c>
      <c r="AB23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2" t="str">
        <f>IF(tbl_Customers[[#This Row],[number_vmail_messages]] = 0, "No Usage", IF(tbl_Customers[[#This Row],[number_vmail_messages]] &lt;= 20, "Low Usage", IF(tbl_Customers[[#This Row],[number_vmail_messages]] &lt;= 40, "Medium Usgae", "High Usage")))</f>
        <v>Medium Usgae</v>
      </c>
      <c r="AD2362" t="str">
        <f>IF(tbl_Customers[[#This Row],[total_day_minutes]]&lt;=150,"Low Usage", IF(tbl_Customers[[#This Row],[total_day_minutes]]&lt;=200,"Medium Usage", IF(tbl_Customers[[#This Row],[total_day_minutes]]&lt;=250,"High Usage","Very High Usage")))</f>
        <v>Medium Usage</v>
      </c>
      <c r="AE2362" t="str">
        <f>IF(tbl_Customers[[#This Row],[total_intl_calls]]&lt;=5,"Low Calls", IF(tbl_Customers[[#This Row],[total_intl_calls]]&lt;=10, "Medium Calls", "High Calls"))</f>
        <v>Low Calls</v>
      </c>
      <c r="AF23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62" s="36" t="str">
        <f>IF(tbl_Customers[[#This Row],[Churn_Risk_Score]]&gt;=10,"High Risk", IF(tbl_Customers[[#This Row],[Churn_Risk_Score]]&gt;=5,"Medium Risk","Low Risk"))</f>
        <v>Low Risk</v>
      </c>
    </row>
    <row r="2363" spans="1:33" x14ac:dyDescent="0.35">
      <c r="A2363">
        <v>2362</v>
      </c>
      <c r="B2363" t="s">
        <v>67</v>
      </c>
      <c r="C2363">
        <v>59</v>
      </c>
      <c r="D2363" t="s">
        <v>25</v>
      </c>
      <c r="E2363" t="s">
        <v>22</v>
      </c>
      <c r="F2363" t="s">
        <v>23</v>
      </c>
      <c r="G2363">
        <v>27</v>
      </c>
      <c r="H2363">
        <v>127.4</v>
      </c>
      <c r="I2363">
        <v>110</v>
      </c>
      <c r="J2363">
        <v>21.66</v>
      </c>
      <c r="K2363">
        <v>103.3</v>
      </c>
      <c r="L2363">
        <v>99</v>
      </c>
      <c r="M2363">
        <v>8.7799999999999994</v>
      </c>
      <c r="N2363">
        <v>164.2</v>
      </c>
      <c r="O2363">
        <v>73</v>
      </c>
      <c r="P2363">
        <v>7.39</v>
      </c>
      <c r="Q2363">
        <v>9.1</v>
      </c>
      <c r="R2363">
        <v>3</v>
      </c>
      <c r="S2363">
        <v>2.46</v>
      </c>
      <c r="T2363">
        <v>0</v>
      </c>
      <c r="U2363" t="s">
        <v>22</v>
      </c>
      <c r="V2363">
        <f>IF(tbl_Customers[[#This Row],[churn]] = "yes", 1, 0)</f>
        <v>0</v>
      </c>
      <c r="W2363" t="str">
        <f>IF(tbl_Customers[[#This Row],[number_customer_service_calls]] &lt;= 1, "0-1 Calls", IF(tbl_Customers[[#This Row],[number_customer_service_calls]] &lt;= 3, "2-3 Calls", IF(tbl_Customers[[#This Row],[number_customer_service_calls]] &lt;=5, "4-5 Calls", "6+ Calls")))</f>
        <v>0-1 Calls</v>
      </c>
      <c r="X2363" t="str">
        <f>IF(tbl_Customers[[#This Row],[account_length]] &lt;= 50, "0-50", IF(tbl_Customers[[#This Row],[account_length]] &lt;=100, "51-100", IF(tbl_Customers[[#This Row],[account_length]] &lt;= 150, "101-150", "151+")))</f>
        <v>51-100</v>
      </c>
      <c r="Y2363" t="str">
        <f>IF(tbl_Customers[[#This Row],[total_intl_charge]] &lt;= 3, "Low Charges", "High Charges")</f>
        <v>Low Charges</v>
      </c>
      <c r="Z2363" t="str">
        <f>IF(tbl_Customers[[#This Row],[total_eve_calls]]&lt;=80,"Low Calls",
IF(tbl_Customers[[#This Row],[total_eve_calls]]&lt;=120,"Medium Calls","High Calls"))</f>
        <v>Medium Calls</v>
      </c>
      <c r="AA2363" t="str">
        <f>IF(tbl_Customers[[#This Row],[total_eve_charge]]&lt;=15,"Low Charges",
IF(tbl_Customers[[#This Row],[total_eve_charge]]&lt;=20,"Medium Charges","High Charges"))</f>
        <v>Low Charges</v>
      </c>
      <c r="AB23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63" t="str">
        <f>IF(tbl_Customers[[#This Row],[number_vmail_messages]] = 0, "No Usage", IF(tbl_Customers[[#This Row],[number_vmail_messages]] &lt;= 20, "Low Usage", IF(tbl_Customers[[#This Row],[number_vmail_messages]] &lt;= 40, "Medium Usgae", "High Usage")))</f>
        <v>Medium Usgae</v>
      </c>
      <c r="AD2363" t="str">
        <f>IF(tbl_Customers[[#This Row],[total_day_minutes]]&lt;=150,"Low Usage", IF(tbl_Customers[[#This Row],[total_day_minutes]]&lt;=200,"Medium Usage", IF(tbl_Customers[[#This Row],[total_day_minutes]]&lt;=250,"High Usage","Very High Usage")))</f>
        <v>Low Usage</v>
      </c>
      <c r="AE2363" t="str">
        <f>IF(tbl_Customers[[#This Row],[total_intl_calls]]&lt;=5,"Low Calls", IF(tbl_Customers[[#This Row],[total_intl_calls]]&lt;=10, "Medium Calls", "High Calls"))</f>
        <v>Low Calls</v>
      </c>
      <c r="AF23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63" s="36" t="str">
        <f>IF(tbl_Customers[[#This Row],[Churn_Risk_Score]]&gt;=10,"High Risk", IF(tbl_Customers[[#This Row],[Churn_Risk_Score]]&gt;=5,"Medium Risk","Low Risk"))</f>
        <v>Low Risk</v>
      </c>
    </row>
    <row r="2364" spans="1:33" x14ac:dyDescent="0.35">
      <c r="A2364">
        <v>2363</v>
      </c>
      <c r="B2364" t="s">
        <v>37</v>
      </c>
      <c r="C2364">
        <v>151</v>
      </c>
      <c r="D2364" t="s">
        <v>21</v>
      </c>
      <c r="E2364" t="s">
        <v>22</v>
      </c>
      <c r="F2364" t="s">
        <v>22</v>
      </c>
      <c r="G2364">
        <v>0</v>
      </c>
      <c r="H2364">
        <v>194.8</v>
      </c>
      <c r="I2364">
        <v>106</v>
      </c>
      <c r="J2364">
        <v>33.119999999999997</v>
      </c>
      <c r="K2364">
        <v>292.7</v>
      </c>
      <c r="L2364">
        <v>103</v>
      </c>
      <c r="M2364">
        <v>24.88</v>
      </c>
      <c r="N2364">
        <v>224.6</v>
      </c>
      <c r="O2364">
        <v>82</v>
      </c>
      <c r="P2364">
        <v>10.11</v>
      </c>
      <c r="Q2364">
        <v>5.5</v>
      </c>
      <c r="R2364">
        <v>3</v>
      </c>
      <c r="S2364">
        <v>1.49</v>
      </c>
      <c r="T2364">
        <v>0</v>
      </c>
      <c r="U2364" t="s">
        <v>22</v>
      </c>
      <c r="V2364">
        <f>IF(tbl_Customers[[#This Row],[churn]] = "yes", 1, 0)</f>
        <v>0</v>
      </c>
      <c r="W2364" t="str">
        <f>IF(tbl_Customers[[#This Row],[number_customer_service_calls]] &lt;= 1, "0-1 Calls", IF(tbl_Customers[[#This Row],[number_customer_service_calls]] &lt;= 3, "2-3 Calls", IF(tbl_Customers[[#This Row],[number_customer_service_calls]] &lt;=5, "4-5 Calls", "6+ Calls")))</f>
        <v>0-1 Calls</v>
      </c>
      <c r="X2364" t="str">
        <f>IF(tbl_Customers[[#This Row],[account_length]] &lt;= 50, "0-50", IF(tbl_Customers[[#This Row],[account_length]] &lt;=100, "51-100", IF(tbl_Customers[[#This Row],[account_length]] &lt;= 150, "101-150", "151+")))</f>
        <v>151+</v>
      </c>
      <c r="Y2364" t="str">
        <f>IF(tbl_Customers[[#This Row],[total_intl_charge]] &lt;= 3, "Low Charges", "High Charges")</f>
        <v>Low Charges</v>
      </c>
      <c r="Z2364" t="str">
        <f>IF(tbl_Customers[[#This Row],[total_eve_calls]]&lt;=80,"Low Calls",
IF(tbl_Customers[[#This Row],[total_eve_calls]]&lt;=120,"Medium Calls","High Calls"))</f>
        <v>Medium Calls</v>
      </c>
      <c r="AA2364" t="str">
        <f>IF(tbl_Customers[[#This Row],[total_eve_charge]]&lt;=15,"Low Charges",
IF(tbl_Customers[[#This Row],[total_eve_charge]]&lt;=20,"Medium Charges","High Charges"))</f>
        <v>High Charges</v>
      </c>
      <c r="AB23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64" t="str">
        <f>IF(tbl_Customers[[#This Row],[number_vmail_messages]] = 0, "No Usage", IF(tbl_Customers[[#This Row],[number_vmail_messages]] &lt;= 20, "Low Usage", IF(tbl_Customers[[#This Row],[number_vmail_messages]] &lt;= 40, "Medium Usgae", "High Usage")))</f>
        <v>No Usage</v>
      </c>
      <c r="AD2364" t="str">
        <f>IF(tbl_Customers[[#This Row],[total_day_minutes]]&lt;=150,"Low Usage", IF(tbl_Customers[[#This Row],[total_day_minutes]]&lt;=200,"Medium Usage", IF(tbl_Customers[[#This Row],[total_day_minutes]]&lt;=250,"High Usage","Very High Usage")))</f>
        <v>Medium Usage</v>
      </c>
      <c r="AE2364" t="str">
        <f>IF(tbl_Customers[[#This Row],[total_intl_calls]]&lt;=5,"Low Calls", IF(tbl_Customers[[#This Row],[total_intl_calls]]&lt;=10, "Medium Calls", "High Calls"))</f>
        <v>Low Calls</v>
      </c>
      <c r="AF23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4" s="36" t="str">
        <f>IF(tbl_Customers[[#This Row],[Churn_Risk_Score]]&gt;=10,"High Risk", IF(tbl_Customers[[#This Row],[Churn_Risk_Score]]&gt;=5,"Medium Risk","Low Risk"))</f>
        <v>Low Risk</v>
      </c>
    </row>
    <row r="2365" spans="1:33" x14ac:dyDescent="0.35">
      <c r="A2365">
        <v>2364</v>
      </c>
      <c r="B2365" t="s">
        <v>58</v>
      </c>
      <c r="C2365">
        <v>129</v>
      </c>
      <c r="D2365" t="s">
        <v>21</v>
      </c>
      <c r="E2365" t="s">
        <v>22</v>
      </c>
      <c r="F2365" t="s">
        <v>22</v>
      </c>
      <c r="G2365">
        <v>0</v>
      </c>
      <c r="H2365">
        <v>54.7</v>
      </c>
      <c r="I2365">
        <v>131</v>
      </c>
      <c r="J2365">
        <v>9.3000000000000007</v>
      </c>
      <c r="K2365">
        <v>256.10000000000002</v>
      </c>
      <c r="L2365">
        <v>105</v>
      </c>
      <c r="M2365">
        <v>21.77</v>
      </c>
      <c r="N2365">
        <v>176.6</v>
      </c>
      <c r="O2365">
        <v>135</v>
      </c>
      <c r="P2365">
        <v>7.95</v>
      </c>
      <c r="Q2365">
        <v>11.1</v>
      </c>
      <c r="R2365">
        <v>4</v>
      </c>
      <c r="S2365">
        <v>3</v>
      </c>
      <c r="T2365">
        <v>1</v>
      </c>
      <c r="U2365" t="s">
        <v>22</v>
      </c>
      <c r="V2365">
        <f>IF(tbl_Customers[[#This Row],[churn]] = "yes", 1, 0)</f>
        <v>0</v>
      </c>
      <c r="W2365" t="str">
        <f>IF(tbl_Customers[[#This Row],[number_customer_service_calls]] &lt;= 1, "0-1 Calls", IF(tbl_Customers[[#This Row],[number_customer_service_calls]] &lt;= 3, "2-3 Calls", IF(tbl_Customers[[#This Row],[number_customer_service_calls]] &lt;=5, "4-5 Calls", "6+ Calls")))</f>
        <v>0-1 Calls</v>
      </c>
      <c r="X2365" t="str">
        <f>IF(tbl_Customers[[#This Row],[account_length]] &lt;= 50, "0-50", IF(tbl_Customers[[#This Row],[account_length]] &lt;=100, "51-100", IF(tbl_Customers[[#This Row],[account_length]] &lt;= 150, "101-150", "151+")))</f>
        <v>101-150</v>
      </c>
      <c r="Y2365" t="str">
        <f>IF(tbl_Customers[[#This Row],[total_intl_charge]] &lt;= 3, "Low Charges", "High Charges")</f>
        <v>Low Charges</v>
      </c>
      <c r="Z2365" t="str">
        <f>IF(tbl_Customers[[#This Row],[total_eve_calls]]&lt;=80,"Low Calls",
IF(tbl_Customers[[#This Row],[total_eve_calls]]&lt;=120,"Medium Calls","High Calls"))</f>
        <v>Medium Calls</v>
      </c>
      <c r="AA2365" t="str">
        <f>IF(tbl_Customers[[#This Row],[total_eve_charge]]&lt;=15,"Low Charges",
IF(tbl_Customers[[#This Row],[total_eve_charge]]&lt;=20,"Medium Charges","High Charges"))</f>
        <v>High Charges</v>
      </c>
      <c r="AB23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5" t="str">
        <f>IF(tbl_Customers[[#This Row],[number_vmail_messages]] = 0, "No Usage", IF(tbl_Customers[[#This Row],[number_vmail_messages]] &lt;= 20, "Low Usage", IF(tbl_Customers[[#This Row],[number_vmail_messages]] &lt;= 40, "Medium Usgae", "High Usage")))</f>
        <v>No Usage</v>
      </c>
      <c r="AD2365" t="str">
        <f>IF(tbl_Customers[[#This Row],[total_day_minutes]]&lt;=150,"Low Usage", IF(tbl_Customers[[#This Row],[total_day_minutes]]&lt;=200,"Medium Usage", IF(tbl_Customers[[#This Row],[total_day_minutes]]&lt;=250,"High Usage","Very High Usage")))</f>
        <v>Low Usage</v>
      </c>
      <c r="AE2365" t="str">
        <f>IF(tbl_Customers[[#This Row],[total_intl_calls]]&lt;=5,"Low Calls", IF(tbl_Customers[[#This Row],[total_intl_calls]]&lt;=10, "Medium Calls", "High Calls"))</f>
        <v>Low Calls</v>
      </c>
      <c r="AF23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5" s="36" t="str">
        <f>IF(tbl_Customers[[#This Row],[Churn_Risk_Score]]&gt;=10,"High Risk", IF(tbl_Customers[[#This Row],[Churn_Risk_Score]]&gt;=5,"Medium Risk","Low Risk"))</f>
        <v>Low Risk</v>
      </c>
    </row>
    <row r="2366" spans="1:33" x14ac:dyDescent="0.35">
      <c r="A2366">
        <v>2365</v>
      </c>
      <c r="B2366" t="s">
        <v>53</v>
      </c>
      <c r="C2366">
        <v>76</v>
      </c>
      <c r="D2366" t="s">
        <v>28</v>
      </c>
      <c r="E2366" t="s">
        <v>22</v>
      </c>
      <c r="F2366" t="s">
        <v>22</v>
      </c>
      <c r="G2366">
        <v>0</v>
      </c>
      <c r="H2366">
        <v>90.5</v>
      </c>
      <c r="I2366">
        <v>142</v>
      </c>
      <c r="J2366">
        <v>15.39</v>
      </c>
      <c r="K2366">
        <v>211.7</v>
      </c>
      <c r="L2366">
        <v>75</v>
      </c>
      <c r="M2366">
        <v>17.989999999999998</v>
      </c>
      <c r="N2366">
        <v>194.9</v>
      </c>
      <c r="O2366">
        <v>76</v>
      </c>
      <c r="P2366">
        <v>8.77</v>
      </c>
      <c r="Q2366">
        <v>9.3000000000000007</v>
      </c>
      <c r="R2366">
        <v>2</v>
      </c>
      <c r="S2366">
        <v>2.5099999999999998</v>
      </c>
      <c r="T2366">
        <v>1</v>
      </c>
      <c r="U2366" t="s">
        <v>22</v>
      </c>
      <c r="V2366">
        <f>IF(tbl_Customers[[#This Row],[churn]] = "yes", 1, 0)</f>
        <v>0</v>
      </c>
      <c r="W2366" t="str">
        <f>IF(tbl_Customers[[#This Row],[number_customer_service_calls]] &lt;= 1, "0-1 Calls", IF(tbl_Customers[[#This Row],[number_customer_service_calls]] &lt;= 3, "2-3 Calls", IF(tbl_Customers[[#This Row],[number_customer_service_calls]] &lt;=5, "4-5 Calls", "6+ Calls")))</f>
        <v>0-1 Calls</v>
      </c>
      <c r="X2366" t="str">
        <f>IF(tbl_Customers[[#This Row],[account_length]] &lt;= 50, "0-50", IF(tbl_Customers[[#This Row],[account_length]] &lt;=100, "51-100", IF(tbl_Customers[[#This Row],[account_length]] &lt;= 150, "101-150", "151+")))</f>
        <v>51-100</v>
      </c>
      <c r="Y2366" t="str">
        <f>IF(tbl_Customers[[#This Row],[total_intl_charge]] &lt;= 3, "Low Charges", "High Charges")</f>
        <v>Low Charges</v>
      </c>
      <c r="Z2366" t="str">
        <f>IF(tbl_Customers[[#This Row],[total_eve_calls]]&lt;=80,"Low Calls",
IF(tbl_Customers[[#This Row],[total_eve_calls]]&lt;=120,"Medium Calls","High Calls"))</f>
        <v>Low Calls</v>
      </c>
      <c r="AA2366" t="str">
        <f>IF(tbl_Customers[[#This Row],[total_eve_charge]]&lt;=15,"Low Charges",
IF(tbl_Customers[[#This Row],[total_eve_charge]]&lt;=20,"Medium Charges","High Charges"))</f>
        <v>Medium Charges</v>
      </c>
      <c r="AB23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6" t="str">
        <f>IF(tbl_Customers[[#This Row],[number_vmail_messages]] = 0, "No Usage", IF(tbl_Customers[[#This Row],[number_vmail_messages]] &lt;= 20, "Low Usage", IF(tbl_Customers[[#This Row],[number_vmail_messages]] &lt;= 40, "Medium Usgae", "High Usage")))</f>
        <v>No Usage</v>
      </c>
      <c r="AD2366" t="str">
        <f>IF(tbl_Customers[[#This Row],[total_day_minutes]]&lt;=150,"Low Usage", IF(tbl_Customers[[#This Row],[total_day_minutes]]&lt;=200,"Medium Usage", IF(tbl_Customers[[#This Row],[total_day_minutes]]&lt;=250,"High Usage","Very High Usage")))</f>
        <v>Low Usage</v>
      </c>
      <c r="AE2366" t="str">
        <f>IF(tbl_Customers[[#This Row],[total_intl_calls]]&lt;=5,"Low Calls", IF(tbl_Customers[[#This Row],[total_intl_calls]]&lt;=10, "Medium Calls", "High Calls"))</f>
        <v>Low Calls</v>
      </c>
      <c r="AF23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6" s="36" t="str">
        <f>IF(tbl_Customers[[#This Row],[Churn_Risk_Score]]&gt;=10,"High Risk", IF(tbl_Customers[[#This Row],[Churn_Risk_Score]]&gt;=5,"Medium Risk","Low Risk"))</f>
        <v>Low Risk</v>
      </c>
    </row>
    <row r="2367" spans="1:33" x14ac:dyDescent="0.35">
      <c r="A2367">
        <v>2366</v>
      </c>
      <c r="B2367" t="s">
        <v>45</v>
      </c>
      <c r="C2367">
        <v>24</v>
      </c>
      <c r="D2367" t="s">
        <v>21</v>
      </c>
      <c r="E2367" t="s">
        <v>22</v>
      </c>
      <c r="F2367" t="s">
        <v>22</v>
      </c>
      <c r="G2367">
        <v>0</v>
      </c>
      <c r="H2367">
        <v>235.6</v>
      </c>
      <c r="I2367">
        <v>132</v>
      </c>
      <c r="J2367">
        <v>40.049999999999997</v>
      </c>
      <c r="K2367">
        <v>115.9</v>
      </c>
      <c r="L2367">
        <v>129</v>
      </c>
      <c r="M2367">
        <v>9.85</v>
      </c>
      <c r="N2367">
        <v>185.4</v>
      </c>
      <c r="O2367">
        <v>136</v>
      </c>
      <c r="P2367">
        <v>8.34</v>
      </c>
      <c r="Q2367">
        <v>16.2</v>
      </c>
      <c r="R2367">
        <v>2</v>
      </c>
      <c r="S2367">
        <v>4.37</v>
      </c>
      <c r="T2367">
        <v>0</v>
      </c>
      <c r="U2367" t="s">
        <v>22</v>
      </c>
      <c r="V2367">
        <f>IF(tbl_Customers[[#This Row],[churn]] = "yes", 1, 0)</f>
        <v>0</v>
      </c>
      <c r="W2367" t="str">
        <f>IF(tbl_Customers[[#This Row],[number_customer_service_calls]] &lt;= 1, "0-1 Calls", IF(tbl_Customers[[#This Row],[number_customer_service_calls]] &lt;= 3, "2-3 Calls", IF(tbl_Customers[[#This Row],[number_customer_service_calls]] &lt;=5, "4-5 Calls", "6+ Calls")))</f>
        <v>0-1 Calls</v>
      </c>
      <c r="X2367" t="str">
        <f>IF(tbl_Customers[[#This Row],[account_length]] &lt;= 50, "0-50", IF(tbl_Customers[[#This Row],[account_length]] &lt;=100, "51-100", IF(tbl_Customers[[#This Row],[account_length]] &lt;= 150, "101-150", "151+")))</f>
        <v>0-50</v>
      </c>
      <c r="Y2367" t="str">
        <f>IF(tbl_Customers[[#This Row],[total_intl_charge]] &lt;= 3, "Low Charges", "High Charges")</f>
        <v>High Charges</v>
      </c>
      <c r="Z2367" t="str">
        <f>IF(tbl_Customers[[#This Row],[total_eve_calls]]&lt;=80,"Low Calls",
IF(tbl_Customers[[#This Row],[total_eve_calls]]&lt;=120,"Medium Calls","High Calls"))</f>
        <v>High Calls</v>
      </c>
      <c r="AA2367" t="str">
        <f>IF(tbl_Customers[[#This Row],[total_eve_charge]]&lt;=15,"Low Charges",
IF(tbl_Customers[[#This Row],[total_eve_charge]]&lt;=20,"Medium Charges","High Charges"))</f>
        <v>Low Charges</v>
      </c>
      <c r="AB23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7" t="str">
        <f>IF(tbl_Customers[[#This Row],[number_vmail_messages]] = 0, "No Usage", IF(tbl_Customers[[#This Row],[number_vmail_messages]] &lt;= 20, "Low Usage", IF(tbl_Customers[[#This Row],[number_vmail_messages]] &lt;= 40, "Medium Usgae", "High Usage")))</f>
        <v>No Usage</v>
      </c>
      <c r="AD2367" t="str">
        <f>IF(tbl_Customers[[#This Row],[total_day_minutes]]&lt;=150,"Low Usage", IF(tbl_Customers[[#This Row],[total_day_minutes]]&lt;=200,"Medium Usage", IF(tbl_Customers[[#This Row],[total_day_minutes]]&lt;=250,"High Usage","Very High Usage")))</f>
        <v>High Usage</v>
      </c>
      <c r="AE2367" t="str">
        <f>IF(tbl_Customers[[#This Row],[total_intl_calls]]&lt;=5,"Low Calls", IF(tbl_Customers[[#This Row],[total_intl_calls]]&lt;=10, "Medium Calls", "High Calls"))</f>
        <v>Low Calls</v>
      </c>
      <c r="AF23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67" s="36" t="str">
        <f>IF(tbl_Customers[[#This Row],[Churn_Risk_Score]]&gt;=10,"High Risk", IF(tbl_Customers[[#This Row],[Churn_Risk_Score]]&gt;=5,"Medium Risk","Low Risk"))</f>
        <v>Low Risk</v>
      </c>
    </row>
    <row r="2368" spans="1:33" x14ac:dyDescent="0.35">
      <c r="A2368">
        <v>2367</v>
      </c>
      <c r="B2368" t="s">
        <v>58</v>
      </c>
      <c r="C2368">
        <v>169</v>
      </c>
      <c r="D2368" t="s">
        <v>25</v>
      </c>
      <c r="E2368" t="s">
        <v>22</v>
      </c>
      <c r="F2368" t="s">
        <v>22</v>
      </c>
      <c r="G2368">
        <v>0</v>
      </c>
      <c r="H2368">
        <v>142.5</v>
      </c>
      <c r="I2368">
        <v>82</v>
      </c>
      <c r="J2368">
        <v>24.23</v>
      </c>
      <c r="K2368">
        <v>231.4</v>
      </c>
      <c r="L2368">
        <v>110</v>
      </c>
      <c r="M2368">
        <v>19.670000000000002</v>
      </c>
      <c r="N2368">
        <v>131.19999999999999</v>
      </c>
      <c r="O2368">
        <v>67</v>
      </c>
      <c r="P2368">
        <v>5.9</v>
      </c>
      <c r="Q2368">
        <v>10</v>
      </c>
      <c r="R2368">
        <v>4</v>
      </c>
      <c r="S2368">
        <v>2.7</v>
      </c>
      <c r="T2368">
        <v>2</v>
      </c>
      <c r="U2368" t="s">
        <v>22</v>
      </c>
      <c r="V2368">
        <f>IF(tbl_Customers[[#This Row],[churn]] = "yes", 1, 0)</f>
        <v>0</v>
      </c>
      <c r="W2368" t="str">
        <f>IF(tbl_Customers[[#This Row],[number_customer_service_calls]] &lt;= 1, "0-1 Calls", IF(tbl_Customers[[#This Row],[number_customer_service_calls]] &lt;= 3, "2-3 Calls", IF(tbl_Customers[[#This Row],[number_customer_service_calls]] &lt;=5, "4-5 Calls", "6+ Calls")))</f>
        <v>2-3 Calls</v>
      </c>
      <c r="X2368" t="str">
        <f>IF(tbl_Customers[[#This Row],[account_length]] &lt;= 50, "0-50", IF(tbl_Customers[[#This Row],[account_length]] &lt;=100, "51-100", IF(tbl_Customers[[#This Row],[account_length]] &lt;= 150, "101-150", "151+")))</f>
        <v>151+</v>
      </c>
      <c r="Y2368" t="str">
        <f>IF(tbl_Customers[[#This Row],[total_intl_charge]] &lt;= 3, "Low Charges", "High Charges")</f>
        <v>Low Charges</v>
      </c>
      <c r="Z2368" t="str">
        <f>IF(tbl_Customers[[#This Row],[total_eve_calls]]&lt;=80,"Low Calls",
IF(tbl_Customers[[#This Row],[total_eve_calls]]&lt;=120,"Medium Calls","High Calls"))</f>
        <v>Medium Calls</v>
      </c>
      <c r="AA2368" t="str">
        <f>IF(tbl_Customers[[#This Row],[total_eve_charge]]&lt;=15,"Low Charges",
IF(tbl_Customers[[#This Row],[total_eve_charge]]&lt;=20,"Medium Charges","High Charges"))</f>
        <v>Medium Charges</v>
      </c>
      <c r="AB23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8" t="str">
        <f>IF(tbl_Customers[[#This Row],[number_vmail_messages]] = 0, "No Usage", IF(tbl_Customers[[#This Row],[number_vmail_messages]] &lt;= 20, "Low Usage", IF(tbl_Customers[[#This Row],[number_vmail_messages]] &lt;= 40, "Medium Usgae", "High Usage")))</f>
        <v>No Usage</v>
      </c>
      <c r="AD2368" t="str">
        <f>IF(tbl_Customers[[#This Row],[total_day_minutes]]&lt;=150,"Low Usage", IF(tbl_Customers[[#This Row],[total_day_minutes]]&lt;=200,"Medium Usage", IF(tbl_Customers[[#This Row],[total_day_minutes]]&lt;=250,"High Usage","Very High Usage")))</f>
        <v>Low Usage</v>
      </c>
      <c r="AE2368" t="str">
        <f>IF(tbl_Customers[[#This Row],[total_intl_calls]]&lt;=5,"Low Calls", IF(tbl_Customers[[#This Row],[total_intl_calls]]&lt;=10, "Medium Calls", "High Calls"))</f>
        <v>Low Calls</v>
      </c>
      <c r="AF23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8" s="36" t="str">
        <f>IF(tbl_Customers[[#This Row],[Churn_Risk_Score]]&gt;=10,"High Risk", IF(tbl_Customers[[#This Row],[Churn_Risk_Score]]&gt;=5,"Medium Risk","Low Risk"))</f>
        <v>Low Risk</v>
      </c>
    </row>
    <row r="2369" spans="1:33" x14ac:dyDescent="0.35">
      <c r="A2369">
        <v>2368</v>
      </c>
      <c r="B2369" t="s">
        <v>60</v>
      </c>
      <c r="C2369">
        <v>30</v>
      </c>
      <c r="D2369" t="s">
        <v>25</v>
      </c>
      <c r="E2369" t="s">
        <v>22</v>
      </c>
      <c r="F2369" t="s">
        <v>22</v>
      </c>
      <c r="G2369">
        <v>0</v>
      </c>
      <c r="H2369">
        <v>54</v>
      </c>
      <c r="I2369">
        <v>68</v>
      </c>
      <c r="J2369">
        <v>9.18</v>
      </c>
      <c r="K2369">
        <v>179.3</v>
      </c>
      <c r="L2369">
        <v>96</v>
      </c>
      <c r="M2369">
        <v>15.24</v>
      </c>
      <c r="N2369">
        <v>247.2</v>
      </c>
      <c r="O2369">
        <v>101</v>
      </c>
      <c r="P2369">
        <v>11.12</v>
      </c>
      <c r="Q2369">
        <v>10.199999999999999</v>
      </c>
      <c r="R2369">
        <v>8</v>
      </c>
      <c r="S2369">
        <v>2.75</v>
      </c>
      <c r="T2369">
        <v>1</v>
      </c>
      <c r="U2369" t="s">
        <v>22</v>
      </c>
      <c r="V2369">
        <f>IF(tbl_Customers[[#This Row],[churn]] = "yes", 1, 0)</f>
        <v>0</v>
      </c>
      <c r="W2369" t="str">
        <f>IF(tbl_Customers[[#This Row],[number_customer_service_calls]] &lt;= 1, "0-1 Calls", IF(tbl_Customers[[#This Row],[number_customer_service_calls]] &lt;= 3, "2-3 Calls", IF(tbl_Customers[[#This Row],[number_customer_service_calls]] &lt;=5, "4-5 Calls", "6+ Calls")))</f>
        <v>0-1 Calls</v>
      </c>
      <c r="X2369" t="str">
        <f>IF(tbl_Customers[[#This Row],[account_length]] &lt;= 50, "0-50", IF(tbl_Customers[[#This Row],[account_length]] &lt;=100, "51-100", IF(tbl_Customers[[#This Row],[account_length]] &lt;= 150, "101-150", "151+")))</f>
        <v>0-50</v>
      </c>
      <c r="Y2369" t="str">
        <f>IF(tbl_Customers[[#This Row],[total_intl_charge]] &lt;= 3, "Low Charges", "High Charges")</f>
        <v>Low Charges</v>
      </c>
      <c r="Z2369" t="str">
        <f>IF(tbl_Customers[[#This Row],[total_eve_calls]]&lt;=80,"Low Calls",
IF(tbl_Customers[[#This Row],[total_eve_calls]]&lt;=120,"Medium Calls","High Calls"))</f>
        <v>Medium Calls</v>
      </c>
      <c r="AA2369" t="str">
        <f>IF(tbl_Customers[[#This Row],[total_eve_charge]]&lt;=15,"Low Charges",
IF(tbl_Customers[[#This Row],[total_eve_charge]]&lt;=20,"Medium Charges","High Charges"))</f>
        <v>Medium Charges</v>
      </c>
      <c r="AB23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9" t="str">
        <f>IF(tbl_Customers[[#This Row],[number_vmail_messages]] = 0, "No Usage", IF(tbl_Customers[[#This Row],[number_vmail_messages]] &lt;= 20, "Low Usage", IF(tbl_Customers[[#This Row],[number_vmail_messages]] &lt;= 40, "Medium Usgae", "High Usage")))</f>
        <v>No Usage</v>
      </c>
      <c r="AD2369" t="str">
        <f>IF(tbl_Customers[[#This Row],[total_day_minutes]]&lt;=150,"Low Usage", IF(tbl_Customers[[#This Row],[total_day_minutes]]&lt;=200,"Medium Usage", IF(tbl_Customers[[#This Row],[total_day_minutes]]&lt;=250,"High Usage","Very High Usage")))</f>
        <v>Low Usage</v>
      </c>
      <c r="AE2369" t="str">
        <f>IF(tbl_Customers[[#This Row],[total_intl_calls]]&lt;=5,"Low Calls", IF(tbl_Customers[[#This Row],[total_intl_calls]]&lt;=10, "Medium Calls", "High Calls"))</f>
        <v>Medium Calls</v>
      </c>
      <c r="AF23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9" s="36" t="str">
        <f>IF(tbl_Customers[[#This Row],[Churn_Risk_Score]]&gt;=10,"High Risk", IF(tbl_Customers[[#This Row],[Churn_Risk_Score]]&gt;=5,"Medium Risk","Low Risk"))</f>
        <v>Low Risk</v>
      </c>
    </row>
    <row r="2370" spans="1:33" x14ac:dyDescent="0.35">
      <c r="A2370">
        <v>2369</v>
      </c>
      <c r="B2370" t="s">
        <v>31</v>
      </c>
      <c r="C2370">
        <v>70</v>
      </c>
      <c r="D2370" t="s">
        <v>21</v>
      </c>
      <c r="E2370" t="s">
        <v>22</v>
      </c>
      <c r="F2370" t="s">
        <v>22</v>
      </c>
      <c r="G2370">
        <v>0</v>
      </c>
      <c r="H2370">
        <v>214.8</v>
      </c>
      <c r="I2370">
        <v>87</v>
      </c>
      <c r="J2370">
        <v>36.520000000000003</v>
      </c>
      <c r="K2370">
        <v>131</v>
      </c>
      <c r="L2370">
        <v>114</v>
      </c>
      <c r="M2370">
        <v>11.14</v>
      </c>
      <c r="N2370">
        <v>216.9</v>
      </c>
      <c r="O2370">
        <v>104</v>
      </c>
      <c r="P2370">
        <v>9.76</v>
      </c>
      <c r="Q2370">
        <v>9.4</v>
      </c>
      <c r="R2370">
        <v>3</v>
      </c>
      <c r="S2370">
        <v>2.54</v>
      </c>
      <c r="T2370">
        <v>3</v>
      </c>
      <c r="U2370" t="s">
        <v>22</v>
      </c>
      <c r="V2370">
        <f>IF(tbl_Customers[[#This Row],[churn]] = "yes", 1, 0)</f>
        <v>0</v>
      </c>
      <c r="W2370" t="str">
        <f>IF(tbl_Customers[[#This Row],[number_customer_service_calls]] &lt;= 1, "0-1 Calls", IF(tbl_Customers[[#This Row],[number_customer_service_calls]] &lt;= 3, "2-3 Calls", IF(tbl_Customers[[#This Row],[number_customer_service_calls]] &lt;=5, "4-5 Calls", "6+ Calls")))</f>
        <v>2-3 Calls</v>
      </c>
      <c r="X2370" t="str">
        <f>IF(tbl_Customers[[#This Row],[account_length]] &lt;= 50, "0-50", IF(tbl_Customers[[#This Row],[account_length]] &lt;=100, "51-100", IF(tbl_Customers[[#This Row],[account_length]] &lt;= 150, "101-150", "151+")))</f>
        <v>51-100</v>
      </c>
      <c r="Y2370" t="str">
        <f>IF(tbl_Customers[[#This Row],[total_intl_charge]] &lt;= 3, "Low Charges", "High Charges")</f>
        <v>Low Charges</v>
      </c>
      <c r="Z2370" t="str">
        <f>IF(tbl_Customers[[#This Row],[total_eve_calls]]&lt;=80,"Low Calls",
IF(tbl_Customers[[#This Row],[total_eve_calls]]&lt;=120,"Medium Calls","High Calls"))</f>
        <v>Medium Calls</v>
      </c>
      <c r="AA2370" t="str">
        <f>IF(tbl_Customers[[#This Row],[total_eve_charge]]&lt;=15,"Low Charges",
IF(tbl_Customers[[#This Row],[total_eve_charge]]&lt;=20,"Medium Charges","High Charges"))</f>
        <v>Low Charges</v>
      </c>
      <c r="AB23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0" t="str">
        <f>IF(tbl_Customers[[#This Row],[number_vmail_messages]] = 0, "No Usage", IF(tbl_Customers[[#This Row],[number_vmail_messages]] &lt;= 20, "Low Usage", IF(tbl_Customers[[#This Row],[number_vmail_messages]] &lt;= 40, "Medium Usgae", "High Usage")))</f>
        <v>No Usage</v>
      </c>
      <c r="AD2370" t="str">
        <f>IF(tbl_Customers[[#This Row],[total_day_minutes]]&lt;=150,"Low Usage", IF(tbl_Customers[[#This Row],[total_day_minutes]]&lt;=200,"Medium Usage", IF(tbl_Customers[[#This Row],[total_day_minutes]]&lt;=250,"High Usage","Very High Usage")))</f>
        <v>High Usage</v>
      </c>
      <c r="AE2370" t="str">
        <f>IF(tbl_Customers[[#This Row],[total_intl_calls]]&lt;=5,"Low Calls", IF(tbl_Customers[[#This Row],[total_intl_calls]]&lt;=10, "Medium Calls", "High Calls"))</f>
        <v>Low Calls</v>
      </c>
      <c r="AF23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70" s="36" t="str">
        <f>IF(tbl_Customers[[#This Row],[Churn_Risk_Score]]&gt;=10,"High Risk", IF(tbl_Customers[[#This Row],[Churn_Risk_Score]]&gt;=5,"Medium Risk","Low Risk"))</f>
        <v>Low Risk</v>
      </c>
    </row>
    <row r="2371" spans="1:33" x14ac:dyDescent="0.35">
      <c r="A2371">
        <v>2370</v>
      </c>
      <c r="B2371" t="s">
        <v>57</v>
      </c>
      <c r="C2371">
        <v>52</v>
      </c>
      <c r="D2371" t="s">
        <v>28</v>
      </c>
      <c r="E2371" t="s">
        <v>23</v>
      </c>
      <c r="F2371" t="s">
        <v>22</v>
      </c>
      <c r="G2371">
        <v>0</v>
      </c>
      <c r="H2371">
        <v>251.4</v>
      </c>
      <c r="I2371">
        <v>118</v>
      </c>
      <c r="J2371">
        <v>42.74</v>
      </c>
      <c r="K2371">
        <v>196.6</v>
      </c>
      <c r="L2371">
        <v>80</v>
      </c>
      <c r="M2371">
        <v>16.71</v>
      </c>
      <c r="N2371">
        <v>192</v>
      </c>
      <c r="O2371">
        <v>53</v>
      </c>
      <c r="P2371">
        <v>8.64</v>
      </c>
      <c r="Q2371">
        <v>11</v>
      </c>
      <c r="R2371">
        <v>2</v>
      </c>
      <c r="S2371">
        <v>2.97</v>
      </c>
      <c r="T2371">
        <v>0</v>
      </c>
      <c r="U2371" t="s">
        <v>23</v>
      </c>
      <c r="V2371">
        <f>IF(tbl_Customers[[#This Row],[churn]] = "yes", 1, 0)</f>
        <v>1</v>
      </c>
      <c r="W2371" t="str">
        <f>IF(tbl_Customers[[#This Row],[number_customer_service_calls]] &lt;= 1, "0-1 Calls", IF(tbl_Customers[[#This Row],[number_customer_service_calls]] &lt;= 3, "2-3 Calls", IF(tbl_Customers[[#This Row],[number_customer_service_calls]] &lt;=5, "4-5 Calls", "6+ Calls")))</f>
        <v>0-1 Calls</v>
      </c>
      <c r="X2371" t="str">
        <f>IF(tbl_Customers[[#This Row],[account_length]] &lt;= 50, "0-50", IF(tbl_Customers[[#This Row],[account_length]] &lt;=100, "51-100", IF(tbl_Customers[[#This Row],[account_length]] &lt;= 150, "101-150", "151+")))</f>
        <v>51-100</v>
      </c>
      <c r="Y2371" t="str">
        <f>IF(tbl_Customers[[#This Row],[total_intl_charge]] &lt;= 3, "Low Charges", "High Charges")</f>
        <v>Low Charges</v>
      </c>
      <c r="Z2371" t="str">
        <f>IF(tbl_Customers[[#This Row],[total_eve_calls]]&lt;=80,"Low Calls",
IF(tbl_Customers[[#This Row],[total_eve_calls]]&lt;=120,"Medium Calls","High Calls"))</f>
        <v>Low Calls</v>
      </c>
      <c r="AA2371" t="str">
        <f>IF(tbl_Customers[[#This Row],[total_eve_charge]]&lt;=15,"Low Charges",
IF(tbl_Customers[[#This Row],[total_eve_charge]]&lt;=20,"Medium Charges","High Charges"))</f>
        <v>Medium Charges</v>
      </c>
      <c r="AB23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1" t="str">
        <f>IF(tbl_Customers[[#This Row],[number_vmail_messages]] = 0, "No Usage", IF(tbl_Customers[[#This Row],[number_vmail_messages]] &lt;= 20, "Low Usage", IF(tbl_Customers[[#This Row],[number_vmail_messages]] &lt;= 40, "Medium Usgae", "High Usage")))</f>
        <v>No Usage</v>
      </c>
      <c r="AD2371" t="str">
        <f>IF(tbl_Customers[[#This Row],[total_day_minutes]]&lt;=150,"Low Usage", IF(tbl_Customers[[#This Row],[total_day_minutes]]&lt;=200,"Medium Usage", IF(tbl_Customers[[#This Row],[total_day_minutes]]&lt;=250,"High Usage","Very High Usage")))</f>
        <v>Very High Usage</v>
      </c>
      <c r="AE2371" t="str">
        <f>IF(tbl_Customers[[#This Row],[total_intl_calls]]&lt;=5,"Low Calls", IF(tbl_Customers[[#This Row],[total_intl_calls]]&lt;=10, "Medium Calls", "High Calls"))</f>
        <v>Low Calls</v>
      </c>
      <c r="AF23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371" s="36" t="str">
        <f>IF(tbl_Customers[[#This Row],[Churn_Risk_Score]]&gt;=10,"High Risk", IF(tbl_Customers[[#This Row],[Churn_Risk_Score]]&gt;=5,"Medium Risk","Low Risk"))</f>
        <v>Medium Risk</v>
      </c>
    </row>
    <row r="2372" spans="1:33" x14ac:dyDescent="0.35">
      <c r="A2372">
        <v>2371</v>
      </c>
      <c r="B2372" t="s">
        <v>45</v>
      </c>
      <c r="C2372">
        <v>3</v>
      </c>
      <c r="D2372" t="s">
        <v>25</v>
      </c>
      <c r="E2372" t="s">
        <v>22</v>
      </c>
      <c r="F2372" t="s">
        <v>22</v>
      </c>
      <c r="G2372">
        <v>0</v>
      </c>
      <c r="H2372">
        <v>139</v>
      </c>
      <c r="I2372">
        <v>99</v>
      </c>
      <c r="J2372">
        <v>23.63</v>
      </c>
      <c r="K2372">
        <v>250.7</v>
      </c>
      <c r="L2372">
        <v>108</v>
      </c>
      <c r="M2372">
        <v>21.31</v>
      </c>
      <c r="N2372">
        <v>286.2</v>
      </c>
      <c r="O2372">
        <v>87</v>
      </c>
      <c r="P2372">
        <v>12.88</v>
      </c>
      <c r="Q2372">
        <v>6.1</v>
      </c>
      <c r="R2372">
        <v>3</v>
      </c>
      <c r="S2372">
        <v>1.65</v>
      </c>
      <c r="T2372">
        <v>4</v>
      </c>
      <c r="U2372" t="s">
        <v>22</v>
      </c>
      <c r="V2372">
        <f>IF(tbl_Customers[[#This Row],[churn]] = "yes", 1, 0)</f>
        <v>0</v>
      </c>
      <c r="W2372" t="str">
        <f>IF(tbl_Customers[[#This Row],[number_customer_service_calls]] &lt;= 1, "0-1 Calls", IF(tbl_Customers[[#This Row],[number_customer_service_calls]] &lt;= 3, "2-3 Calls", IF(tbl_Customers[[#This Row],[number_customer_service_calls]] &lt;=5, "4-5 Calls", "6+ Calls")))</f>
        <v>4-5 Calls</v>
      </c>
      <c r="X2372" t="str">
        <f>IF(tbl_Customers[[#This Row],[account_length]] &lt;= 50, "0-50", IF(tbl_Customers[[#This Row],[account_length]] &lt;=100, "51-100", IF(tbl_Customers[[#This Row],[account_length]] &lt;= 150, "101-150", "151+")))</f>
        <v>0-50</v>
      </c>
      <c r="Y2372" t="str">
        <f>IF(tbl_Customers[[#This Row],[total_intl_charge]] &lt;= 3, "Low Charges", "High Charges")</f>
        <v>Low Charges</v>
      </c>
      <c r="Z2372" t="str">
        <f>IF(tbl_Customers[[#This Row],[total_eve_calls]]&lt;=80,"Low Calls",
IF(tbl_Customers[[#This Row],[total_eve_calls]]&lt;=120,"Medium Calls","High Calls"))</f>
        <v>Medium Calls</v>
      </c>
      <c r="AA2372" t="str">
        <f>IF(tbl_Customers[[#This Row],[total_eve_charge]]&lt;=15,"Low Charges",
IF(tbl_Customers[[#This Row],[total_eve_charge]]&lt;=20,"Medium Charges","High Charges"))</f>
        <v>High Charges</v>
      </c>
      <c r="AB23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2" t="str">
        <f>IF(tbl_Customers[[#This Row],[number_vmail_messages]] = 0, "No Usage", IF(tbl_Customers[[#This Row],[number_vmail_messages]] &lt;= 20, "Low Usage", IF(tbl_Customers[[#This Row],[number_vmail_messages]] &lt;= 40, "Medium Usgae", "High Usage")))</f>
        <v>No Usage</v>
      </c>
      <c r="AD2372" t="str">
        <f>IF(tbl_Customers[[#This Row],[total_day_minutes]]&lt;=150,"Low Usage", IF(tbl_Customers[[#This Row],[total_day_minutes]]&lt;=200,"Medium Usage", IF(tbl_Customers[[#This Row],[total_day_minutes]]&lt;=250,"High Usage","Very High Usage")))</f>
        <v>Low Usage</v>
      </c>
      <c r="AE2372" t="str">
        <f>IF(tbl_Customers[[#This Row],[total_intl_calls]]&lt;=5,"Low Calls", IF(tbl_Customers[[#This Row],[total_intl_calls]]&lt;=10, "Medium Calls", "High Calls"))</f>
        <v>Low Calls</v>
      </c>
      <c r="AF23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72" s="36" t="str">
        <f>IF(tbl_Customers[[#This Row],[Churn_Risk_Score]]&gt;=10,"High Risk", IF(tbl_Customers[[#This Row],[Churn_Risk_Score]]&gt;=5,"Medium Risk","Low Risk"))</f>
        <v>Medium Risk</v>
      </c>
    </row>
    <row r="2373" spans="1:33" x14ac:dyDescent="0.35">
      <c r="A2373">
        <v>2372</v>
      </c>
      <c r="B2373" t="s">
        <v>67</v>
      </c>
      <c r="C2373">
        <v>38</v>
      </c>
      <c r="D2373" t="s">
        <v>21</v>
      </c>
      <c r="E2373" t="s">
        <v>22</v>
      </c>
      <c r="F2373" t="s">
        <v>22</v>
      </c>
      <c r="G2373">
        <v>0</v>
      </c>
      <c r="H2373">
        <v>117.3</v>
      </c>
      <c r="I2373">
        <v>114</v>
      </c>
      <c r="J2373">
        <v>19.940000000000001</v>
      </c>
      <c r="K2373">
        <v>208.7</v>
      </c>
      <c r="L2373">
        <v>105</v>
      </c>
      <c r="M2373">
        <v>17.739999999999998</v>
      </c>
      <c r="N2373">
        <v>203.4</v>
      </c>
      <c r="O2373">
        <v>98</v>
      </c>
      <c r="P2373">
        <v>9.15</v>
      </c>
      <c r="Q2373">
        <v>14.4</v>
      </c>
      <c r="R2373">
        <v>2</v>
      </c>
      <c r="S2373">
        <v>3.89</v>
      </c>
      <c r="T2373">
        <v>2</v>
      </c>
      <c r="U2373" t="s">
        <v>22</v>
      </c>
      <c r="V2373">
        <f>IF(tbl_Customers[[#This Row],[churn]] = "yes", 1, 0)</f>
        <v>0</v>
      </c>
      <c r="W2373" t="str">
        <f>IF(tbl_Customers[[#This Row],[number_customer_service_calls]] &lt;= 1, "0-1 Calls", IF(tbl_Customers[[#This Row],[number_customer_service_calls]] &lt;= 3, "2-3 Calls", IF(tbl_Customers[[#This Row],[number_customer_service_calls]] &lt;=5, "4-5 Calls", "6+ Calls")))</f>
        <v>2-3 Calls</v>
      </c>
      <c r="X2373" t="str">
        <f>IF(tbl_Customers[[#This Row],[account_length]] &lt;= 50, "0-50", IF(tbl_Customers[[#This Row],[account_length]] &lt;=100, "51-100", IF(tbl_Customers[[#This Row],[account_length]] &lt;= 150, "101-150", "151+")))</f>
        <v>0-50</v>
      </c>
      <c r="Y2373" t="str">
        <f>IF(tbl_Customers[[#This Row],[total_intl_charge]] &lt;= 3, "Low Charges", "High Charges")</f>
        <v>High Charges</v>
      </c>
      <c r="Z2373" t="str">
        <f>IF(tbl_Customers[[#This Row],[total_eve_calls]]&lt;=80,"Low Calls",
IF(tbl_Customers[[#This Row],[total_eve_calls]]&lt;=120,"Medium Calls","High Calls"))</f>
        <v>Medium Calls</v>
      </c>
      <c r="AA2373" t="str">
        <f>IF(tbl_Customers[[#This Row],[total_eve_charge]]&lt;=15,"Low Charges",
IF(tbl_Customers[[#This Row],[total_eve_charge]]&lt;=20,"Medium Charges","High Charges"))</f>
        <v>Medium Charges</v>
      </c>
      <c r="AB23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3" t="str">
        <f>IF(tbl_Customers[[#This Row],[number_vmail_messages]] = 0, "No Usage", IF(tbl_Customers[[#This Row],[number_vmail_messages]] &lt;= 20, "Low Usage", IF(tbl_Customers[[#This Row],[number_vmail_messages]] &lt;= 40, "Medium Usgae", "High Usage")))</f>
        <v>No Usage</v>
      </c>
      <c r="AD2373" t="str">
        <f>IF(tbl_Customers[[#This Row],[total_day_minutes]]&lt;=150,"Low Usage", IF(tbl_Customers[[#This Row],[total_day_minutes]]&lt;=200,"Medium Usage", IF(tbl_Customers[[#This Row],[total_day_minutes]]&lt;=250,"High Usage","Very High Usage")))</f>
        <v>Low Usage</v>
      </c>
      <c r="AE2373" t="str">
        <f>IF(tbl_Customers[[#This Row],[total_intl_calls]]&lt;=5,"Low Calls", IF(tbl_Customers[[#This Row],[total_intl_calls]]&lt;=10, "Medium Calls", "High Calls"))</f>
        <v>Low Calls</v>
      </c>
      <c r="AF23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73" s="36" t="str">
        <f>IF(tbl_Customers[[#This Row],[Churn_Risk_Score]]&gt;=10,"High Risk", IF(tbl_Customers[[#This Row],[Churn_Risk_Score]]&gt;=5,"Medium Risk","Low Risk"))</f>
        <v>Low Risk</v>
      </c>
    </row>
    <row r="2374" spans="1:33" x14ac:dyDescent="0.35">
      <c r="A2374">
        <v>2373</v>
      </c>
      <c r="B2374" t="s">
        <v>36</v>
      </c>
      <c r="C2374">
        <v>104</v>
      </c>
      <c r="D2374" t="s">
        <v>21</v>
      </c>
      <c r="E2374" t="s">
        <v>22</v>
      </c>
      <c r="F2374" t="s">
        <v>22</v>
      </c>
      <c r="G2374">
        <v>0</v>
      </c>
      <c r="H2374">
        <v>264</v>
      </c>
      <c r="I2374">
        <v>108</v>
      </c>
      <c r="J2374">
        <v>44.88</v>
      </c>
      <c r="K2374">
        <v>132.19999999999999</v>
      </c>
      <c r="L2374">
        <v>75</v>
      </c>
      <c r="M2374">
        <v>11.24</v>
      </c>
      <c r="N2374">
        <v>177.7</v>
      </c>
      <c r="O2374">
        <v>91</v>
      </c>
      <c r="P2374">
        <v>8</v>
      </c>
      <c r="Q2374">
        <v>10.6</v>
      </c>
      <c r="R2374">
        <v>8</v>
      </c>
      <c r="S2374">
        <v>2.86</v>
      </c>
      <c r="T2374">
        <v>3</v>
      </c>
      <c r="U2374" t="s">
        <v>22</v>
      </c>
      <c r="V2374">
        <f>IF(tbl_Customers[[#This Row],[churn]] = "yes", 1, 0)</f>
        <v>0</v>
      </c>
      <c r="W2374" t="str">
        <f>IF(tbl_Customers[[#This Row],[number_customer_service_calls]] &lt;= 1, "0-1 Calls", IF(tbl_Customers[[#This Row],[number_customer_service_calls]] &lt;= 3, "2-3 Calls", IF(tbl_Customers[[#This Row],[number_customer_service_calls]] &lt;=5, "4-5 Calls", "6+ Calls")))</f>
        <v>2-3 Calls</v>
      </c>
      <c r="X2374" t="str">
        <f>IF(tbl_Customers[[#This Row],[account_length]] &lt;= 50, "0-50", IF(tbl_Customers[[#This Row],[account_length]] &lt;=100, "51-100", IF(tbl_Customers[[#This Row],[account_length]] &lt;= 150, "101-150", "151+")))</f>
        <v>101-150</v>
      </c>
      <c r="Y2374" t="str">
        <f>IF(tbl_Customers[[#This Row],[total_intl_charge]] &lt;= 3, "Low Charges", "High Charges")</f>
        <v>Low Charges</v>
      </c>
      <c r="Z2374" t="str">
        <f>IF(tbl_Customers[[#This Row],[total_eve_calls]]&lt;=80,"Low Calls",
IF(tbl_Customers[[#This Row],[total_eve_calls]]&lt;=120,"Medium Calls","High Calls"))</f>
        <v>Low Calls</v>
      </c>
      <c r="AA2374" t="str">
        <f>IF(tbl_Customers[[#This Row],[total_eve_charge]]&lt;=15,"Low Charges",
IF(tbl_Customers[[#This Row],[total_eve_charge]]&lt;=20,"Medium Charges","High Charges"))</f>
        <v>Low Charges</v>
      </c>
      <c r="AB23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4" t="str">
        <f>IF(tbl_Customers[[#This Row],[number_vmail_messages]] = 0, "No Usage", IF(tbl_Customers[[#This Row],[number_vmail_messages]] &lt;= 20, "Low Usage", IF(tbl_Customers[[#This Row],[number_vmail_messages]] &lt;= 40, "Medium Usgae", "High Usage")))</f>
        <v>No Usage</v>
      </c>
      <c r="AD2374" t="str">
        <f>IF(tbl_Customers[[#This Row],[total_day_minutes]]&lt;=150,"Low Usage", IF(tbl_Customers[[#This Row],[total_day_minutes]]&lt;=200,"Medium Usage", IF(tbl_Customers[[#This Row],[total_day_minutes]]&lt;=250,"High Usage","Very High Usage")))</f>
        <v>Very High Usage</v>
      </c>
      <c r="AE2374" t="str">
        <f>IF(tbl_Customers[[#This Row],[total_intl_calls]]&lt;=5,"Low Calls", IF(tbl_Customers[[#This Row],[total_intl_calls]]&lt;=10, "Medium Calls", "High Calls"))</f>
        <v>Medium Calls</v>
      </c>
      <c r="AF23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74" s="36" t="str">
        <f>IF(tbl_Customers[[#This Row],[Churn_Risk_Score]]&gt;=10,"High Risk", IF(tbl_Customers[[#This Row],[Churn_Risk_Score]]&gt;=5,"Medium Risk","Low Risk"))</f>
        <v>Medium Risk</v>
      </c>
    </row>
    <row r="2375" spans="1:33" x14ac:dyDescent="0.35">
      <c r="A2375">
        <v>2374</v>
      </c>
      <c r="B2375" t="s">
        <v>30</v>
      </c>
      <c r="C2375">
        <v>27</v>
      </c>
      <c r="D2375" t="s">
        <v>25</v>
      </c>
      <c r="E2375" t="s">
        <v>22</v>
      </c>
      <c r="F2375" t="s">
        <v>22</v>
      </c>
      <c r="G2375">
        <v>0</v>
      </c>
      <c r="H2375">
        <v>82.6</v>
      </c>
      <c r="I2375">
        <v>105</v>
      </c>
      <c r="J2375">
        <v>14.04</v>
      </c>
      <c r="K2375">
        <v>204</v>
      </c>
      <c r="L2375">
        <v>99</v>
      </c>
      <c r="M2375">
        <v>17.34</v>
      </c>
      <c r="N2375">
        <v>224.2</v>
      </c>
      <c r="O2375">
        <v>122</v>
      </c>
      <c r="P2375">
        <v>10.09</v>
      </c>
      <c r="Q2375">
        <v>9.1</v>
      </c>
      <c r="R2375">
        <v>4</v>
      </c>
      <c r="S2375">
        <v>2.46</v>
      </c>
      <c r="T2375">
        <v>1</v>
      </c>
      <c r="U2375" t="s">
        <v>22</v>
      </c>
      <c r="V2375">
        <f>IF(tbl_Customers[[#This Row],[churn]] = "yes", 1, 0)</f>
        <v>0</v>
      </c>
      <c r="W2375" t="str">
        <f>IF(tbl_Customers[[#This Row],[number_customer_service_calls]] &lt;= 1, "0-1 Calls", IF(tbl_Customers[[#This Row],[number_customer_service_calls]] &lt;= 3, "2-3 Calls", IF(tbl_Customers[[#This Row],[number_customer_service_calls]] &lt;=5, "4-5 Calls", "6+ Calls")))</f>
        <v>0-1 Calls</v>
      </c>
      <c r="X2375" t="str">
        <f>IF(tbl_Customers[[#This Row],[account_length]] &lt;= 50, "0-50", IF(tbl_Customers[[#This Row],[account_length]] &lt;=100, "51-100", IF(tbl_Customers[[#This Row],[account_length]] &lt;= 150, "101-150", "151+")))</f>
        <v>0-50</v>
      </c>
      <c r="Y2375" t="str">
        <f>IF(tbl_Customers[[#This Row],[total_intl_charge]] &lt;= 3, "Low Charges", "High Charges")</f>
        <v>Low Charges</v>
      </c>
      <c r="Z2375" t="str">
        <f>IF(tbl_Customers[[#This Row],[total_eve_calls]]&lt;=80,"Low Calls",
IF(tbl_Customers[[#This Row],[total_eve_calls]]&lt;=120,"Medium Calls","High Calls"))</f>
        <v>Medium Calls</v>
      </c>
      <c r="AA2375" t="str">
        <f>IF(tbl_Customers[[#This Row],[total_eve_charge]]&lt;=15,"Low Charges",
IF(tbl_Customers[[#This Row],[total_eve_charge]]&lt;=20,"Medium Charges","High Charges"))</f>
        <v>Medium Charges</v>
      </c>
      <c r="AB23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5" t="str">
        <f>IF(tbl_Customers[[#This Row],[number_vmail_messages]] = 0, "No Usage", IF(tbl_Customers[[#This Row],[number_vmail_messages]] &lt;= 20, "Low Usage", IF(tbl_Customers[[#This Row],[number_vmail_messages]] &lt;= 40, "Medium Usgae", "High Usage")))</f>
        <v>No Usage</v>
      </c>
      <c r="AD2375" t="str">
        <f>IF(tbl_Customers[[#This Row],[total_day_minutes]]&lt;=150,"Low Usage", IF(tbl_Customers[[#This Row],[total_day_minutes]]&lt;=200,"Medium Usage", IF(tbl_Customers[[#This Row],[total_day_minutes]]&lt;=250,"High Usage","Very High Usage")))</f>
        <v>Low Usage</v>
      </c>
      <c r="AE2375" t="str">
        <f>IF(tbl_Customers[[#This Row],[total_intl_calls]]&lt;=5,"Low Calls", IF(tbl_Customers[[#This Row],[total_intl_calls]]&lt;=10, "Medium Calls", "High Calls"))</f>
        <v>Low Calls</v>
      </c>
      <c r="AF23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75" s="36" t="str">
        <f>IF(tbl_Customers[[#This Row],[Churn_Risk_Score]]&gt;=10,"High Risk", IF(tbl_Customers[[#This Row],[Churn_Risk_Score]]&gt;=5,"Medium Risk","Low Risk"))</f>
        <v>Low Risk</v>
      </c>
    </row>
    <row r="2376" spans="1:33" x14ac:dyDescent="0.35">
      <c r="A2376">
        <v>2375</v>
      </c>
      <c r="B2376" t="s">
        <v>70</v>
      </c>
      <c r="C2376">
        <v>166</v>
      </c>
      <c r="D2376" t="s">
        <v>21</v>
      </c>
      <c r="E2376" t="s">
        <v>23</v>
      </c>
      <c r="F2376" t="s">
        <v>23</v>
      </c>
      <c r="G2376">
        <v>28</v>
      </c>
      <c r="H2376">
        <v>175.8</v>
      </c>
      <c r="I2376">
        <v>126</v>
      </c>
      <c r="J2376">
        <v>29.89</v>
      </c>
      <c r="K2376">
        <v>253.6</v>
      </c>
      <c r="L2376">
        <v>76</v>
      </c>
      <c r="M2376">
        <v>21.56</v>
      </c>
      <c r="N2376">
        <v>128.5</v>
      </c>
      <c r="O2376">
        <v>72</v>
      </c>
      <c r="P2376">
        <v>5.78</v>
      </c>
      <c r="Q2376">
        <v>11.4</v>
      </c>
      <c r="R2376">
        <v>5</v>
      </c>
      <c r="S2376">
        <v>3.08</v>
      </c>
      <c r="T2376">
        <v>1</v>
      </c>
      <c r="U2376" t="s">
        <v>22</v>
      </c>
      <c r="V2376">
        <f>IF(tbl_Customers[[#This Row],[churn]] = "yes", 1, 0)</f>
        <v>0</v>
      </c>
      <c r="W2376" t="str">
        <f>IF(tbl_Customers[[#This Row],[number_customer_service_calls]] &lt;= 1, "0-1 Calls", IF(tbl_Customers[[#This Row],[number_customer_service_calls]] &lt;= 3, "2-3 Calls", IF(tbl_Customers[[#This Row],[number_customer_service_calls]] &lt;=5, "4-5 Calls", "6+ Calls")))</f>
        <v>0-1 Calls</v>
      </c>
      <c r="X2376" t="str">
        <f>IF(tbl_Customers[[#This Row],[account_length]] &lt;= 50, "0-50", IF(tbl_Customers[[#This Row],[account_length]] &lt;=100, "51-100", IF(tbl_Customers[[#This Row],[account_length]] &lt;= 150, "101-150", "151+")))</f>
        <v>151+</v>
      </c>
      <c r="Y2376" t="str">
        <f>IF(tbl_Customers[[#This Row],[total_intl_charge]] &lt;= 3, "Low Charges", "High Charges")</f>
        <v>High Charges</v>
      </c>
      <c r="Z2376" t="str">
        <f>IF(tbl_Customers[[#This Row],[total_eve_calls]]&lt;=80,"Low Calls",
IF(tbl_Customers[[#This Row],[total_eve_calls]]&lt;=120,"Medium Calls","High Calls"))</f>
        <v>Low Calls</v>
      </c>
      <c r="AA2376" t="str">
        <f>IF(tbl_Customers[[#This Row],[total_eve_charge]]&lt;=15,"Low Charges",
IF(tbl_Customers[[#This Row],[total_eve_charge]]&lt;=20,"Medium Charges","High Charges"))</f>
        <v>High Charges</v>
      </c>
      <c r="AB23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6" t="str">
        <f>IF(tbl_Customers[[#This Row],[number_vmail_messages]] = 0, "No Usage", IF(tbl_Customers[[#This Row],[number_vmail_messages]] &lt;= 20, "Low Usage", IF(tbl_Customers[[#This Row],[number_vmail_messages]] &lt;= 40, "Medium Usgae", "High Usage")))</f>
        <v>Medium Usgae</v>
      </c>
      <c r="AD2376" t="str">
        <f>IF(tbl_Customers[[#This Row],[total_day_minutes]]&lt;=150,"Low Usage", IF(tbl_Customers[[#This Row],[total_day_minutes]]&lt;=200,"Medium Usage", IF(tbl_Customers[[#This Row],[total_day_minutes]]&lt;=250,"High Usage","Very High Usage")))</f>
        <v>Medium Usage</v>
      </c>
      <c r="AE2376" t="str">
        <f>IF(tbl_Customers[[#This Row],[total_intl_calls]]&lt;=5,"Low Calls", IF(tbl_Customers[[#This Row],[total_intl_calls]]&lt;=10, "Medium Calls", "High Calls"))</f>
        <v>Low Calls</v>
      </c>
      <c r="AF23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376" s="36" t="str">
        <f>IF(tbl_Customers[[#This Row],[Churn_Risk_Score]]&gt;=10,"High Risk", IF(tbl_Customers[[#This Row],[Churn_Risk_Score]]&gt;=5,"Medium Risk","Low Risk"))</f>
        <v>Medium Risk</v>
      </c>
    </row>
    <row r="2377" spans="1:33" x14ac:dyDescent="0.35">
      <c r="A2377">
        <v>2376</v>
      </c>
      <c r="B2377" t="s">
        <v>27</v>
      </c>
      <c r="C2377">
        <v>13</v>
      </c>
      <c r="D2377" t="s">
        <v>25</v>
      </c>
      <c r="E2377" t="s">
        <v>22</v>
      </c>
      <c r="F2377" t="s">
        <v>22</v>
      </c>
      <c r="G2377">
        <v>0</v>
      </c>
      <c r="H2377">
        <v>220.4</v>
      </c>
      <c r="I2377">
        <v>100</v>
      </c>
      <c r="J2377">
        <v>37.47</v>
      </c>
      <c r="K2377">
        <v>211.2</v>
      </c>
      <c r="L2377">
        <v>79</v>
      </c>
      <c r="M2377">
        <v>17.95</v>
      </c>
      <c r="N2377">
        <v>259.3</v>
      </c>
      <c r="O2377">
        <v>112</v>
      </c>
      <c r="P2377">
        <v>11.67</v>
      </c>
      <c r="Q2377">
        <v>13.6</v>
      </c>
      <c r="R2377">
        <v>8</v>
      </c>
      <c r="S2377">
        <v>3.67</v>
      </c>
      <c r="T2377">
        <v>2</v>
      </c>
      <c r="U2377" t="s">
        <v>22</v>
      </c>
      <c r="V2377">
        <f>IF(tbl_Customers[[#This Row],[churn]] = "yes", 1, 0)</f>
        <v>0</v>
      </c>
      <c r="W2377" t="str">
        <f>IF(tbl_Customers[[#This Row],[number_customer_service_calls]] &lt;= 1, "0-1 Calls", IF(tbl_Customers[[#This Row],[number_customer_service_calls]] &lt;= 3, "2-3 Calls", IF(tbl_Customers[[#This Row],[number_customer_service_calls]] &lt;=5, "4-5 Calls", "6+ Calls")))</f>
        <v>2-3 Calls</v>
      </c>
      <c r="X2377" t="str">
        <f>IF(tbl_Customers[[#This Row],[account_length]] &lt;= 50, "0-50", IF(tbl_Customers[[#This Row],[account_length]] &lt;=100, "51-100", IF(tbl_Customers[[#This Row],[account_length]] &lt;= 150, "101-150", "151+")))</f>
        <v>0-50</v>
      </c>
      <c r="Y2377" t="str">
        <f>IF(tbl_Customers[[#This Row],[total_intl_charge]] &lt;= 3, "Low Charges", "High Charges")</f>
        <v>High Charges</v>
      </c>
      <c r="Z2377" t="str">
        <f>IF(tbl_Customers[[#This Row],[total_eve_calls]]&lt;=80,"Low Calls",
IF(tbl_Customers[[#This Row],[total_eve_calls]]&lt;=120,"Medium Calls","High Calls"))</f>
        <v>Low Calls</v>
      </c>
      <c r="AA2377" t="str">
        <f>IF(tbl_Customers[[#This Row],[total_eve_charge]]&lt;=15,"Low Charges",
IF(tbl_Customers[[#This Row],[total_eve_charge]]&lt;=20,"Medium Charges","High Charges"))</f>
        <v>Medium Charges</v>
      </c>
      <c r="AB23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77" t="str">
        <f>IF(tbl_Customers[[#This Row],[number_vmail_messages]] = 0, "No Usage", IF(tbl_Customers[[#This Row],[number_vmail_messages]] &lt;= 20, "Low Usage", IF(tbl_Customers[[#This Row],[number_vmail_messages]] &lt;= 40, "Medium Usgae", "High Usage")))</f>
        <v>No Usage</v>
      </c>
      <c r="AD2377" t="str">
        <f>IF(tbl_Customers[[#This Row],[total_day_minutes]]&lt;=150,"Low Usage", IF(tbl_Customers[[#This Row],[total_day_minutes]]&lt;=200,"Medium Usage", IF(tbl_Customers[[#This Row],[total_day_minutes]]&lt;=250,"High Usage","Very High Usage")))</f>
        <v>High Usage</v>
      </c>
      <c r="AE2377" t="str">
        <f>IF(tbl_Customers[[#This Row],[total_intl_calls]]&lt;=5,"Low Calls", IF(tbl_Customers[[#This Row],[total_intl_calls]]&lt;=10, "Medium Calls", "High Calls"))</f>
        <v>Medium Calls</v>
      </c>
      <c r="AF23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77" s="36" t="str">
        <f>IF(tbl_Customers[[#This Row],[Churn_Risk_Score]]&gt;=10,"High Risk", IF(tbl_Customers[[#This Row],[Churn_Risk_Score]]&gt;=5,"Medium Risk","Low Risk"))</f>
        <v>Low Risk</v>
      </c>
    </row>
    <row r="2378" spans="1:33" x14ac:dyDescent="0.35">
      <c r="A2378">
        <v>2377</v>
      </c>
      <c r="B2378" t="s">
        <v>47</v>
      </c>
      <c r="C2378">
        <v>52</v>
      </c>
      <c r="D2378" t="s">
        <v>25</v>
      </c>
      <c r="E2378" t="s">
        <v>22</v>
      </c>
      <c r="F2378" t="s">
        <v>22</v>
      </c>
      <c r="G2378">
        <v>0</v>
      </c>
      <c r="H2378">
        <v>217</v>
      </c>
      <c r="I2378">
        <v>104</v>
      </c>
      <c r="J2378">
        <v>36.89</v>
      </c>
      <c r="K2378">
        <v>152.30000000000001</v>
      </c>
      <c r="L2378">
        <v>83</v>
      </c>
      <c r="M2378">
        <v>12.95</v>
      </c>
      <c r="N2378">
        <v>134.30000000000001</v>
      </c>
      <c r="O2378">
        <v>109</v>
      </c>
      <c r="P2378">
        <v>6.04</v>
      </c>
      <c r="Q2378">
        <v>11.8</v>
      </c>
      <c r="R2378">
        <v>4</v>
      </c>
      <c r="S2378">
        <v>3.19</v>
      </c>
      <c r="T2378">
        <v>2</v>
      </c>
      <c r="U2378" t="s">
        <v>22</v>
      </c>
      <c r="V2378">
        <f>IF(tbl_Customers[[#This Row],[churn]] = "yes", 1, 0)</f>
        <v>0</v>
      </c>
      <c r="W2378" t="str">
        <f>IF(tbl_Customers[[#This Row],[number_customer_service_calls]] &lt;= 1, "0-1 Calls", IF(tbl_Customers[[#This Row],[number_customer_service_calls]] &lt;= 3, "2-3 Calls", IF(tbl_Customers[[#This Row],[number_customer_service_calls]] &lt;=5, "4-5 Calls", "6+ Calls")))</f>
        <v>2-3 Calls</v>
      </c>
      <c r="X2378" t="str">
        <f>IF(tbl_Customers[[#This Row],[account_length]] &lt;= 50, "0-50", IF(tbl_Customers[[#This Row],[account_length]] &lt;=100, "51-100", IF(tbl_Customers[[#This Row],[account_length]] &lt;= 150, "101-150", "151+")))</f>
        <v>51-100</v>
      </c>
      <c r="Y2378" t="str">
        <f>IF(tbl_Customers[[#This Row],[total_intl_charge]] &lt;= 3, "Low Charges", "High Charges")</f>
        <v>High Charges</v>
      </c>
      <c r="Z2378" t="str">
        <f>IF(tbl_Customers[[#This Row],[total_eve_calls]]&lt;=80,"Low Calls",
IF(tbl_Customers[[#This Row],[total_eve_calls]]&lt;=120,"Medium Calls","High Calls"))</f>
        <v>Medium Calls</v>
      </c>
      <c r="AA2378" t="str">
        <f>IF(tbl_Customers[[#This Row],[total_eve_charge]]&lt;=15,"Low Charges",
IF(tbl_Customers[[#This Row],[total_eve_charge]]&lt;=20,"Medium Charges","High Charges"))</f>
        <v>Low Charges</v>
      </c>
      <c r="AB23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8" t="str">
        <f>IF(tbl_Customers[[#This Row],[number_vmail_messages]] = 0, "No Usage", IF(tbl_Customers[[#This Row],[number_vmail_messages]] &lt;= 20, "Low Usage", IF(tbl_Customers[[#This Row],[number_vmail_messages]] &lt;= 40, "Medium Usgae", "High Usage")))</f>
        <v>No Usage</v>
      </c>
      <c r="AD2378" t="str">
        <f>IF(tbl_Customers[[#This Row],[total_day_minutes]]&lt;=150,"Low Usage", IF(tbl_Customers[[#This Row],[total_day_minutes]]&lt;=200,"Medium Usage", IF(tbl_Customers[[#This Row],[total_day_minutes]]&lt;=250,"High Usage","Very High Usage")))</f>
        <v>High Usage</v>
      </c>
      <c r="AE2378" t="str">
        <f>IF(tbl_Customers[[#This Row],[total_intl_calls]]&lt;=5,"Low Calls", IF(tbl_Customers[[#This Row],[total_intl_calls]]&lt;=10, "Medium Calls", "High Calls"))</f>
        <v>Low Calls</v>
      </c>
      <c r="AF23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78" s="36" t="str">
        <f>IF(tbl_Customers[[#This Row],[Churn_Risk_Score]]&gt;=10,"High Risk", IF(tbl_Customers[[#This Row],[Churn_Risk_Score]]&gt;=5,"Medium Risk","Low Risk"))</f>
        <v>Low Risk</v>
      </c>
    </row>
    <row r="2379" spans="1:33" x14ac:dyDescent="0.35">
      <c r="A2379">
        <v>2378</v>
      </c>
      <c r="B2379" t="s">
        <v>57</v>
      </c>
      <c r="C2379">
        <v>114</v>
      </c>
      <c r="D2379" t="s">
        <v>21</v>
      </c>
      <c r="E2379" t="s">
        <v>22</v>
      </c>
      <c r="F2379" t="s">
        <v>23</v>
      </c>
      <c r="G2379">
        <v>25</v>
      </c>
      <c r="H2379">
        <v>129</v>
      </c>
      <c r="I2379">
        <v>77</v>
      </c>
      <c r="J2379">
        <v>21.93</v>
      </c>
      <c r="K2379">
        <v>290</v>
      </c>
      <c r="L2379">
        <v>110</v>
      </c>
      <c r="M2379">
        <v>24.65</v>
      </c>
      <c r="N2379">
        <v>177.1</v>
      </c>
      <c r="O2379">
        <v>110</v>
      </c>
      <c r="P2379">
        <v>7.97</v>
      </c>
      <c r="Q2379">
        <v>11.6</v>
      </c>
      <c r="R2379">
        <v>5</v>
      </c>
      <c r="S2379">
        <v>3.13</v>
      </c>
      <c r="T2379">
        <v>1</v>
      </c>
      <c r="U2379" t="s">
        <v>22</v>
      </c>
      <c r="V2379">
        <f>IF(tbl_Customers[[#This Row],[churn]] = "yes", 1, 0)</f>
        <v>0</v>
      </c>
      <c r="W2379" t="str">
        <f>IF(tbl_Customers[[#This Row],[number_customer_service_calls]] &lt;= 1, "0-1 Calls", IF(tbl_Customers[[#This Row],[number_customer_service_calls]] &lt;= 3, "2-3 Calls", IF(tbl_Customers[[#This Row],[number_customer_service_calls]] &lt;=5, "4-5 Calls", "6+ Calls")))</f>
        <v>0-1 Calls</v>
      </c>
      <c r="X2379" t="str">
        <f>IF(tbl_Customers[[#This Row],[account_length]] &lt;= 50, "0-50", IF(tbl_Customers[[#This Row],[account_length]] &lt;=100, "51-100", IF(tbl_Customers[[#This Row],[account_length]] &lt;= 150, "101-150", "151+")))</f>
        <v>101-150</v>
      </c>
      <c r="Y2379" t="str">
        <f>IF(tbl_Customers[[#This Row],[total_intl_charge]] &lt;= 3, "Low Charges", "High Charges")</f>
        <v>High Charges</v>
      </c>
      <c r="Z2379" t="str">
        <f>IF(tbl_Customers[[#This Row],[total_eve_calls]]&lt;=80,"Low Calls",
IF(tbl_Customers[[#This Row],[total_eve_calls]]&lt;=120,"Medium Calls","High Calls"))</f>
        <v>Medium Calls</v>
      </c>
      <c r="AA2379" t="str">
        <f>IF(tbl_Customers[[#This Row],[total_eve_charge]]&lt;=15,"Low Charges",
IF(tbl_Customers[[#This Row],[total_eve_charge]]&lt;=20,"Medium Charges","High Charges"))</f>
        <v>High Charges</v>
      </c>
      <c r="AB23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9" t="str">
        <f>IF(tbl_Customers[[#This Row],[number_vmail_messages]] = 0, "No Usage", IF(tbl_Customers[[#This Row],[number_vmail_messages]] &lt;= 20, "Low Usage", IF(tbl_Customers[[#This Row],[number_vmail_messages]] &lt;= 40, "Medium Usgae", "High Usage")))</f>
        <v>Medium Usgae</v>
      </c>
      <c r="AD2379" t="str">
        <f>IF(tbl_Customers[[#This Row],[total_day_minutes]]&lt;=150,"Low Usage", IF(tbl_Customers[[#This Row],[total_day_minutes]]&lt;=200,"Medium Usage", IF(tbl_Customers[[#This Row],[total_day_minutes]]&lt;=250,"High Usage","Very High Usage")))</f>
        <v>Low Usage</v>
      </c>
      <c r="AE2379" t="str">
        <f>IF(tbl_Customers[[#This Row],[total_intl_calls]]&lt;=5,"Low Calls", IF(tbl_Customers[[#This Row],[total_intl_calls]]&lt;=10, "Medium Calls", "High Calls"))</f>
        <v>Low Calls</v>
      </c>
      <c r="AF23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79" s="36" t="str">
        <f>IF(tbl_Customers[[#This Row],[Churn_Risk_Score]]&gt;=10,"High Risk", IF(tbl_Customers[[#This Row],[Churn_Risk_Score]]&gt;=5,"Medium Risk","Low Risk"))</f>
        <v>Low Risk</v>
      </c>
    </row>
    <row r="2380" spans="1:33" x14ac:dyDescent="0.35">
      <c r="A2380">
        <v>2379</v>
      </c>
      <c r="B2380" t="s">
        <v>41</v>
      </c>
      <c r="C2380">
        <v>156</v>
      </c>
      <c r="D2380" t="s">
        <v>25</v>
      </c>
      <c r="E2380" t="s">
        <v>22</v>
      </c>
      <c r="F2380" t="s">
        <v>22</v>
      </c>
      <c r="G2380">
        <v>0</v>
      </c>
      <c r="H2380">
        <v>150.5</v>
      </c>
      <c r="I2380">
        <v>106</v>
      </c>
      <c r="J2380">
        <v>25.59</v>
      </c>
      <c r="K2380">
        <v>152.9</v>
      </c>
      <c r="L2380">
        <v>112</v>
      </c>
      <c r="M2380">
        <v>13</v>
      </c>
      <c r="N2380">
        <v>215.9</v>
      </c>
      <c r="O2380">
        <v>86</v>
      </c>
      <c r="P2380">
        <v>9.7200000000000006</v>
      </c>
      <c r="Q2380">
        <v>3.5</v>
      </c>
      <c r="R2380">
        <v>3</v>
      </c>
      <c r="S2380">
        <v>0.95</v>
      </c>
      <c r="T2380">
        <v>1</v>
      </c>
      <c r="U2380" t="s">
        <v>22</v>
      </c>
      <c r="V2380">
        <f>IF(tbl_Customers[[#This Row],[churn]] = "yes", 1, 0)</f>
        <v>0</v>
      </c>
      <c r="W2380" t="str">
        <f>IF(tbl_Customers[[#This Row],[number_customer_service_calls]] &lt;= 1, "0-1 Calls", IF(tbl_Customers[[#This Row],[number_customer_service_calls]] &lt;= 3, "2-3 Calls", IF(tbl_Customers[[#This Row],[number_customer_service_calls]] &lt;=5, "4-5 Calls", "6+ Calls")))</f>
        <v>0-1 Calls</v>
      </c>
      <c r="X2380" t="str">
        <f>IF(tbl_Customers[[#This Row],[account_length]] &lt;= 50, "0-50", IF(tbl_Customers[[#This Row],[account_length]] &lt;=100, "51-100", IF(tbl_Customers[[#This Row],[account_length]] &lt;= 150, "101-150", "151+")))</f>
        <v>151+</v>
      </c>
      <c r="Y2380" t="str">
        <f>IF(tbl_Customers[[#This Row],[total_intl_charge]] &lt;= 3, "Low Charges", "High Charges")</f>
        <v>Low Charges</v>
      </c>
      <c r="Z2380" t="str">
        <f>IF(tbl_Customers[[#This Row],[total_eve_calls]]&lt;=80,"Low Calls",
IF(tbl_Customers[[#This Row],[total_eve_calls]]&lt;=120,"Medium Calls","High Calls"))</f>
        <v>Medium Calls</v>
      </c>
      <c r="AA2380" t="str">
        <f>IF(tbl_Customers[[#This Row],[total_eve_charge]]&lt;=15,"Low Charges",
IF(tbl_Customers[[#This Row],[total_eve_charge]]&lt;=20,"Medium Charges","High Charges"))</f>
        <v>Low Charges</v>
      </c>
      <c r="AB23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80" t="str">
        <f>IF(tbl_Customers[[#This Row],[number_vmail_messages]] = 0, "No Usage", IF(tbl_Customers[[#This Row],[number_vmail_messages]] &lt;= 20, "Low Usage", IF(tbl_Customers[[#This Row],[number_vmail_messages]] &lt;= 40, "Medium Usgae", "High Usage")))</f>
        <v>No Usage</v>
      </c>
      <c r="AD2380" t="str">
        <f>IF(tbl_Customers[[#This Row],[total_day_minutes]]&lt;=150,"Low Usage", IF(tbl_Customers[[#This Row],[total_day_minutes]]&lt;=200,"Medium Usage", IF(tbl_Customers[[#This Row],[total_day_minutes]]&lt;=250,"High Usage","Very High Usage")))</f>
        <v>Medium Usage</v>
      </c>
      <c r="AE2380" t="str">
        <f>IF(tbl_Customers[[#This Row],[total_intl_calls]]&lt;=5,"Low Calls", IF(tbl_Customers[[#This Row],[total_intl_calls]]&lt;=10, "Medium Calls", "High Calls"))</f>
        <v>Low Calls</v>
      </c>
      <c r="AF23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0" s="36" t="str">
        <f>IF(tbl_Customers[[#This Row],[Churn_Risk_Score]]&gt;=10,"High Risk", IF(tbl_Customers[[#This Row],[Churn_Risk_Score]]&gt;=5,"Medium Risk","Low Risk"))</f>
        <v>Low Risk</v>
      </c>
    </row>
    <row r="2381" spans="1:33" x14ac:dyDescent="0.35">
      <c r="A2381">
        <v>2380</v>
      </c>
      <c r="B2381" t="s">
        <v>31</v>
      </c>
      <c r="C2381">
        <v>62</v>
      </c>
      <c r="D2381" t="s">
        <v>21</v>
      </c>
      <c r="E2381" t="s">
        <v>22</v>
      </c>
      <c r="F2381" t="s">
        <v>22</v>
      </c>
      <c r="G2381">
        <v>0</v>
      </c>
      <c r="H2381">
        <v>189.5</v>
      </c>
      <c r="I2381">
        <v>122</v>
      </c>
      <c r="J2381">
        <v>32.22</v>
      </c>
      <c r="K2381">
        <v>103.8</v>
      </c>
      <c r="L2381">
        <v>95</v>
      </c>
      <c r="M2381">
        <v>8.82</v>
      </c>
      <c r="N2381">
        <v>180.6</v>
      </c>
      <c r="O2381">
        <v>106</v>
      </c>
      <c r="P2381">
        <v>8.1300000000000008</v>
      </c>
      <c r="Q2381">
        <v>10.8</v>
      </c>
      <c r="R2381">
        <v>5</v>
      </c>
      <c r="S2381">
        <v>2.92</v>
      </c>
      <c r="T2381">
        <v>2</v>
      </c>
      <c r="U2381" t="s">
        <v>22</v>
      </c>
      <c r="V2381">
        <f>IF(tbl_Customers[[#This Row],[churn]] = "yes", 1, 0)</f>
        <v>0</v>
      </c>
      <c r="W2381" t="str">
        <f>IF(tbl_Customers[[#This Row],[number_customer_service_calls]] &lt;= 1, "0-1 Calls", IF(tbl_Customers[[#This Row],[number_customer_service_calls]] &lt;= 3, "2-3 Calls", IF(tbl_Customers[[#This Row],[number_customer_service_calls]] &lt;=5, "4-5 Calls", "6+ Calls")))</f>
        <v>2-3 Calls</v>
      </c>
      <c r="X2381" t="str">
        <f>IF(tbl_Customers[[#This Row],[account_length]] &lt;= 50, "0-50", IF(tbl_Customers[[#This Row],[account_length]] &lt;=100, "51-100", IF(tbl_Customers[[#This Row],[account_length]] &lt;= 150, "101-150", "151+")))</f>
        <v>51-100</v>
      </c>
      <c r="Y2381" t="str">
        <f>IF(tbl_Customers[[#This Row],[total_intl_charge]] &lt;= 3, "Low Charges", "High Charges")</f>
        <v>Low Charges</v>
      </c>
      <c r="Z2381" t="str">
        <f>IF(tbl_Customers[[#This Row],[total_eve_calls]]&lt;=80,"Low Calls",
IF(tbl_Customers[[#This Row],[total_eve_calls]]&lt;=120,"Medium Calls","High Calls"))</f>
        <v>Medium Calls</v>
      </c>
      <c r="AA2381" t="str">
        <f>IF(tbl_Customers[[#This Row],[total_eve_charge]]&lt;=15,"Low Charges",
IF(tbl_Customers[[#This Row],[total_eve_charge]]&lt;=20,"Medium Charges","High Charges"))</f>
        <v>Low Charges</v>
      </c>
      <c r="AB23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1" t="str">
        <f>IF(tbl_Customers[[#This Row],[number_vmail_messages]] = 0, "No Usage", IF(tbl_Customers[[#This Row],[number_vmail_messages]] &lt;= 20, "Low Usage", IF(tbl_Customers[[#This Row],[number_vmail_messages]] &lt;= 40, "Medium Usgae", "High Usage")))</f>
        <v>No Usage</v>
      </c>
      <c r="AD2381" t="str">
        <f>IF(tbl_Customers[[#This Row],[total_day_minutes]]&lt;=150,"Low Usage", IF(tbl_Customers[[#This Row],[total_day_minutes]]&lt;=200,"Medium Usage", IF(tbl_Customers[[#This Row],[total_day_minutes]]&lt;=250,"High Usage","Very High Usage")))</f>
        <v>Medium Usage</v>
      </c>
      <c r="AE2381" t="str">
        <f>IF(tbl_Customers[[#This Row],[total_intl_calls]]&lt;=5,"Low Calls", IF(tbl_Customers[[#This Row],[total_intl_calls]]&lt;=10, "Medium Calls", "High Calls"))</f>
        <v>Low Calls</v>
      </c>
      <c r="AF23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1" s="36" t="str">
        <f>IF(tbl_Customers[[#This Row],[Churn_Risk_Score]]&gt;=10,"High Risk", IF(tbl_Customers[[#This Row],[Churn_Risk_Score]]&gt;=5,"Medium Risk","Low Risk"))</f>
        <v>Low Risk</v>
      </c>
    </row>
    <row r="2382" spans="1:33" x14ac:dyDescent="0.35">
      <c r="A2382">
        <v>2381</v>
      </c>
      <c r="B2382" t="s">
        <v>42</v>
      </c>
      <c r="C2382">
        <v>82</v>
      </c>
      <c r="D2382" t="s">
        <v>21</v>
      </c>
      <c r="E2382" t="s">
        <v>22</v>
      </c>
      <c r="F2382" t="s">
        <v>23</v>
      </c>
      <c r="G2382">
        <v>33</v>
      </c>
      <c r="H2382">
        <v>137.80000000000001</v>
      </c>
      <c r="I2382">
        <v>95</v>
      </c>
      <c r="J2382">
        <v>23.43</v>
      </c>
      <c r="K2382">
        <v>235.5</v>
      </c>
      <c r="L2382">
        <v>128</v>
      </c>
      <c r="M2382">
        <v>20.02</v>
      </c>
      <c r="N2382">
        <v>268.10000000000002</v>
      </c>
      <c r="O2382">
        <v>70</v>
      </c>
      <c r="P2382">
        <v>12.06</v>
      </c>
      <c r="Q2382">
        <v>11</v>
      </c>
      <c r="R2382">
        <v>6</v>
      </c>
      <c r="S2382">
        <v>2.97</v>
      </c>
      <c r="T2382">
        <v>2</v>
      </c>
      <c r="U2382" t="s">
        <v>22</v>
      </c>
      <c r="V2382">
        <f>IF(tbl_Customers[[#This Row],[churn]] = "yes", 1, 0)</f>
        <v>0</v>
      </c>
      <c r="W2382" t="str">
        <f>IF(tbl_Customers[[#This Row],[number_customer_service_calls]] &lt;= 1, "0-1 Calls", IF(tbl_Customers[[#This Row],[number_customer_service_calls]] &lt;= 3, "2-3 Calls", IF(tbl_Customers[[#This Row],[number_customer_service_calls]] &lt;=5, "4-5 Calls", "6+ Calls")))</f>
        <v>2-3 Calls</v>
      </c>
      <c r="X2382" t="str">
        <f>IF(tbl_Customers[[#This Row],[account_length]] &lt;= 50, "0-50", IF(tbl_Customers[[#This Row],[account_length]] &lt;=100, "51-100", IF(tbl_Customers[[#This Row],[account_length]] &lt;= 150, "101-150", "151+")))</f>
        <v>51-100</v>
      </c>
      <c r="Y2382" t="str">
        <f>IF(tbl_Customers[[#This Row],[total_intl_charge]] &lt;= 3, "Low Charges", "High Charges")</f>
        <v>Low Charges</v>
      </c>
      <c r="Z2382" t="str">
        <f>IF(tbl_Customers[[#This Row],[total_eve_calls]]&lt;=80,"Low Calls",
IF(tbl_Customers[[#This Row],[total_eve_calls]]&lt;=120,"Medium Calls","High Calls"))</f>
        <v>High Calls</v>
      </c>
      <c r="AA2382" t="str">
        <f>IF(tbl_Customers[[#This Row],[total_eve_charge]]&lt;=15,"Low Charges",
IF(tbl_Customers[[#This Row],[total_eve_charge]]&lt;=20,"Medium Charges","High Charges"))</f>
        <v>High Charges</v>
      </c>
      <c r="AB23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2" t="str">
        <f>IF(tbl_Customers[[#This Row],[number_vmail_messages]] = 0, "No Usage", IF(tbl_Customers[[#This Row],[number_vmail_messages]] &lt;= 20, "Low Usage", IF(tbl_Customers[[#This Row],[number_vmail_messages]] &lt;= 40, "Medium Usgae", "High Usage")))</f>
        <v>Medium Usgae</v>
      </c>
      <c r="AD2382" t="str">
        <f>IF(tbl_Customers[[#This Row],[total_day_minutes]]&lt;=150,"Low Usage", IF(tbl_Customers[[#This Row],[total_day_minutes]]&lt;=200,"Medium Usage", IF(tbl_Customers[[#This Row],[total_day_minutes]]&lt;=250,"High Usage","Very High Usage")))</f>
        <v>Low Usage</v>
      </c>
      <c r="AE2382" t="str">
        <f>IF(tbl_Customers[[#This Row],[total_intl_calls]]&lt;=5,"Low Calls", IF(tbl_Customers[[#This Row],[total_intl_calls]]&lt;=10, "Medium Calls", "High Calls"))</f>
        <v>Medium Calls</v>
      </c>
      <c r="AF23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82" s="36" t="str">
        <f>IF(tbl_Customers[[#This Row],[Churn_Risk_Score]]&gt;=10,"High Risk", IF(tbl_Customers[[#This Row],[Churn_Risk_Score]]&gt;=5,"Medium Risk","Low Risk"))</f>
        <v>Low Risk</v>
      </c>
    </row>
    <row r="2383" spans="1:33" x14ac:dyDescent="0.35">
      <c r="A2383">
        <v>2382</v>
      </c>
      <c r="B2383" t="s">
        <v>66</v>
      </c>
      <c r="C2383">
        <v>52</v>
      </c>
      <c r="D2383" t="s">
        <v>28</v>
      </c>
      <c r="E2383" t="s">
        <v>22</v>
      </c>
      <c r="F2383" t="s">
        <v>22</v>
      </c>
      <c r="G2383">
        <v>0</v>
      </c>
      <c r="H2383">
        <v>129.30000000000001</v>
      </c>
      <c r="I2383">
        <v>80</v>
      </c>
      <c r="J2383">
        <v>21.98</v>
      </c>
      <c r="K2383">
        <v>142.69999999999999</v>
      </c>
      <c r="L2383">
        <v>101</v>
      </c>
      <c r="M2383">
        <v>12.13</v>
      </c>
      <c r="N2383">
        <v>258.3</v>
      </c>
      <c r="O2383">
        <v>89</v>
      </c>
      <c r="P2383">
        <v>11.62</v>
      </c>
      <c r="Q2383">
        <v>12.3</v>
      </c>
      <c r="R2383">
        <v>4</v>
      </c>
      <c r="S2383">
        <v>3.32</v>
      </c>
      <c r="T2383">
        <v>3</v>
      </c>
      <c r="U2383" t="s">
        <v>22</v>
      </c>
      <c r="V2383">
        <f>IF(tbl_Customers[[#This Row],[churn]] = "yes", 1, 0)</f>
        <v>0</v>
      </c>
      <c r="W2383" t="str">
        <f>IF(tbl_Customers[[#This Row],[number_customer_service_calls]] &lt;= 1, "0-1 Calls", IF(tbl_Customers[[#This Row],[number_customer_service_calls]] &lt;= 3, "2-3 Calls", IF(tbl_Customers[[#This Row],[number_customer_service_calls]] &lt;=5, "4-5 Calls", "6+ Calls")))</f>
        <v>2-3 Calls</v>
      </c>
      <c r="X2383" t="str">
        <f>IF(tbl_Customers[[#This Row],[account_length]] &lt;= 50, "0-50", IF(tbl_Customers[[#This Row],[account_length]] &lt;=100, "51-100", IF(tbl_Customers[[#This Row],[account_length]] &lt;= 150, "101-150", "151+")))</f>
        <v>51-100</v>
      </c>
      <c r="Y2383" t="str">
        <f>IF(tbl_Customers[[#This Row],[total_intl_charge]] &lt;= 3, "Low Charges", "High Charges")</f>
        <v>High Charges</v>
      </c>
      <c r="Z2383" t="str">
        <f>IF(tbl_Customers[[#This Row],[total_eve_calls]]&lt;=80,"Low Calls",
IF(tbl_Customers[[#This Row],[total_eve_calls]]&lt;=120,"Medium Calls","High Calls"))</f>
        <v>Medium Calls</v>
      </c>
      <c r="AA2383" t="str">
        <f>IF(tbl_Customers[[#This Row],[total_eve_charge]]&lt;=15,"Low Charges",
IF(tbl_Customers[[#This Row],[total_eve_charge]]&lt;=20,"Medium Charges","High Charges"))</f>
        <v>Low Charges</v>
      </c>
      <c r="AB23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3" t="str">
        <f>IF(tbl_Customers[[#This Row],[number_vmail_messages]] = 0, "No Usage", IF(tbl_Customers[[#This Row],[number_vmail_messages]] &lt;= 20, "Low Usage", IF(tbl_Customers[[#This Row],[number_vmail_messages]] &lt;= 40, "Medium Usgae", "High Usage")))</f>
        <v>No Usage</v>
      </c>
      <c r="AD2383" t="str">
        <f>IF(tbl_Customers[[#This Row],[total_day_minutes]]&lt;=150,"Low Usage", IF(tbl_Customers[[#This Row],[total_day_minutes]]&lt;=200,"Medium Usage", IF(tbl_Customers[[#This Row],[total_day_minutes]]&lt;=250,"High Usage","Very High Usage")))</f>
        <v>Low Usage</v>
      </c>
      <c r="AE2383" t="str">
        <f>IF(tbl_Customers[[#This Row],[total_intl_calls]]&lt;=5,"Low Calls", IF(tbl_Customers[[#This Row],[total_intl_calls]]&lt;=10, "Medium Calls", "High Calls"))</f>
        <v>Low Calls</v>
      </c>
      <c r="AF23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83" s="36" t="str">
        <f>IF(tbl_Customers[[#This Row],[Churn_Risk_Score]]&gt;=10,"High Risk", IF(tbl_Customers[[#This Row],[Churn_Risk_Score]]&gt;=5,"Medium Risk","Low Risk"))</f>
        <v>Low Risk</v>
      </c>
    </row>
    <row r="2384" spans="1:33" x14ac:dyDescent="0.35">
      <c r="A2384">
        <v>2383</v>
      </c>
      <c r="B2384" t="s">
        <v>46</v>
      </c>
      <c r="C2384">
        <v>146</v>
      </c>
      <c r="D2384" t="s">
        <v>28</v>
      </c>
      <c r="E2384" t="s">
        <v>22</v>
      </c>
      <c r="F2384" t="s">
        <v>22</v>
      </c>
      <c r="G2384">
        <v>0</v>
      </c>
      <c r="H2384">
        <v>115.6</v>
      </c>
      <c r="I2384">
        <v>77</v>
      </c>
      <c r="J2384">
        <v>19.649999999999999</v>
      </c>
      <c r="K2384">
        <v>213.6</v>
      </c>
      <c r="L2384">
        <v>100</v>
      </c>
      <c r="M2384">
        <v>18.16</v>
      </c>
      <c r="N2384">
        <v>218.4</v>
      </c>
      <c r="O2384">
        <v>72</v>
      </c>
      <c r="P2384">
        <v>9.83</v>
      </c>
      <c r="Q2384">
        <v>10.7</v>
      </c>
      <c r="R2384">
        <v>6</v>
      </c>
      <c r="S2384">
        <v>2.89</v>
      </c>
      <c r="T2384">
        <v>1</v>
      </c>
      <c r="U2384" t="s">
        <v>22</v>
      </c>
      <c r="V2384">
        <f>IF(tbl_Customers[[#This Row],[churn]] = "yes", 1, 0)</f>
        <v>0</v>
      </c>
      <c r="W2384" t="str">
        <f>IF(tbl_Customers[[#This Row],[number_customer_service_calls]] &lt;= 1, "0-1 Calls", IF(tbl_Customers[[#This Row],[number_customer_service_calls]] &lt;= 3, "2-3 Calls", IF(tbl_Customers[[#This Row],[number_customer_service_calls]] &lt;=5, "4-5 Calls", "6+ Calls")))</f>
        <v>0-1 Calls</v>
      </c>
      <c r="X2384" t="str">
        <f>IF(tbl_Customers[[#This Row],[account_length]] &lt;= 50, "0-50", IF(tbl_Customers[[#This Row],[account_length]] &lt;=100, "51-100", IF(tbl_Customers[[#This Row],[account_length]] &lt;= 150, "101-150", "151+")))</f>
        <v>101-150</v>
      </c>
      <c r="Y2384" t="str">
        <f>IF(tbl_Customers[[#This Row],[total_intl_charge]] &lt;= 3, "Low Charges", "High Charges")</f>
        <v>Low Charges</v>
      </c>
      <c r="Z2384" t="str">
        <f>IF(tbl_Customers[[#This Row],[total_eve_calls]]&lt;=80,"Low Calls",
IF(tbl_Customers[[#This Row],[total_eve_calls]]&lt;=120,"Medium Calls","High Calls"))</f>
        <v>Medium Calls</v>
      </c>
      <c r="AA2384" t="str">
        <f>IF(tbl_Customers[[#This Row],[total_eve_charge]]&lt;=15,"Low Charges",
IF(tbl_Customers[[#This Row],[total_eve_charge]]&lt;=20,"Medium Charges","High Charges"))</f>
        <v>Medium Charges</v>
      </c>
      <c r="AB23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4" t="str">
        <f>IF(tbl_Customers[[#This Row],[number_vmail_messages]] = 0, "No Usage", IF(tbl_Customers[[#This Row],[number_vmail_messages]] &lt;= 20, "Low Usage", IF(tbl_Customers[[#This Row],[number_vmail_messages]] &lt;= 40, "Medium Usgae", "High Usage")))</f>
        <v>No Usage</v>
      </c>
      <c r="AD2384" t="str">
        <f>IF(tbl_Customers[[#This Row],[total_day_minutes]]&lt;=150,"Low Usage", IF(tbl_Customers[[#This Row],[total_day_minutes]]&lt;=200,"Medium Usage", IF(tbl_Customers[[#This Row],[total_day_minutes]]&lt;=250,"High Usage","Very High Usage")))</f>
        <v>Low Usage</v>
      </c>
      <c r="AE2384" t="str">
        <f>IF(tbl_Customers[[#This Row],[total_intl_calls]]&lt;=5,"Low Calls", IF(tbl_Customers[[#This Row],[total_intl_calls]]&lt;=10, "Medium Calls", "High Calls"))</f>
        <v>Medium Calls</v>
      </c>
      <c r="AF23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4" s="36" t="str">
        <f>IF(tbl_Customers[[#This Row],[Churn_Risk_Score]]&gt;=10,"High Risk", IF(tbl_Customers[[#This Row],[Churn_Risk_Score]]&gt;=5,"Medium Risk","Low Risk"))</f>
        <v>Low Risk</v>
      </c>
    </row>
    <row r="2385" spans="1:33" x14ac:dyDescent="0.35">
      <c r="A2385">
        <v>2384</v>
      </c>
      <c r="B2385" t="s">
        <v>33</v>
      </c>
      <c r="C2385">
        <v>120</v>
      </c>
      <c r="D2385" t="s">
        <v>21</v>
      </c>
      <c r="E2385" t="s">
        <v>22</v>
      </c>
      <c r="F2385" t="s">
        <v>23</v>
      </c>
      <c r="G2385">
        <v>23</v>
      </c>
      <c r="H2385">
        <v>221.9</v>
      </c>
      <c r="I2385">
        <v>114</v>
      </c>
      <c r="J2385">
        <v>37.72</v>
      </c>
      <c r="K2385">
        <v>254.7</v>
      </c>
      <c r="L2385">
        <v>84</v>
      </c>
      <c r="M2385">
        <v>21.65</v>
      </c>
      <c r="N2385">
        <v>250.5</v>
      </c>
      <c r="O2385">
        <v>117</v>
      </c>
      <c r="P2385">
        <v>11.27</v>
      </c>
      <c r="Q2385">
        <v>7.2</v>
      </c>
      <c r="R2385">
        <v>5</v>
      </c>
      <c r="S2385">
        <v>1.94</v>
      </c>
      <c r="T2385">
        <v>2</v>
      </c>
      <c r="U2385" t="s">
        <v>22</v>
      </c>
      <c r="V2385">
        <f>IF(tbl_Customers[[#This Row],[churn]] = "yes", 1, 0)</f>
        <v>0</v>
      </c>
      <c r="W2385" t="str">
        <f>IF(tbl_Customers[[#This Row],[number_customer_service_calls]] &lt;= 1, "0-1 Calls", IF(tbl_Customers[[#This Row],[number_customer_service_calls]] &lt;= 3, "2-3 Calls", IF(tbl_Customers[[#This Row],[number_customer_service_calls]] &lt;=5, "4-5 Calls", "6+ Calls")))</f>
        <v>2-3 Calls</v>
      </c>
      <c r="X2385" t="str">
        <f>IF(tbl_Customers[[#This Row],[account_length]] &lt;= 50, "0-50", IF(tbl_Customers[[#This Row],[account_length]] &lt;=100, "51-100", IF(tbl_Customers[[#This Row],[account_length]] &lt;= 150, "101-150", "151+")))</f>
        <v>101-150</v>
      </c>
      <c r="Y2385" t="str">
        <f>IF(tbl_Customers[[#This Row],[total_intl_charge]] &lt;= 3, "Low Charges", "High Charges")</f>
        <v>Low Charges</v>
      </c>
      <c r="Z2385" t="str">
        <f>IF(tbl_Customers[[#This Row],[total_eve_calls]]&lt;=80,"Low Calls",
IF(tbl_Customers[[#This Row],[total_eve_calls]]&lt;=120,"Medium Calls","High Calls"))</f>
        <v>Medium Calls</v>
      </c>
      <c r="AA2385" t="str">
        <f>IF(tbl_Customers[[#This Row],[total_eve_charge]]&lt;=15,"Low Charges",
IF(tbl_Customers[[#This Row],[total_eve_charge]]&lt;=20,"Medium Charges","High Charges"))</f>
        <v>High Charges</v>
      </c>
      <c r="AB23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85" t="str">
        <f>IF(tbl_Customers[[#This Row],[number_vmail_messages]] = 0, "No Usage", IF(tbl_Customers[[#This Row],[number_vmail_messages]] &lt;= 20, "Low Usage", IF(tbl_Customers[[#This Row],[number_vmail_messages]] &lt;= 40, "Medium Usgae", "High Usage")))</f>
        <v>Medium Usgae</v>
      </c>
      <c r="AD2385" t="str">
        <f>IF(tbl_Customers[[#This Row],[total_day_minutes]]&lt;=150,"Low Usage", IF(tbl_Customers[[#This Row],[total_day_minutes]]&lt;=200,"Medium Usage", IF(tbl_Customers[[#This Row],[total_day_minutes]]&lt;=250,"High Usage","Very High Usage")))</f>
        <v>High Usage</v>
      </c>
      <c r="AE2385" t="str">
        <f>IF(tbl_Customers[[#This Row],[total_intl_calls]]&lt;=5,"Low Calls", IF(tbl_Customers[[#This Row],[total_intl_calls]]&lt;=10, "Medium Calls", "High Calls"))</f>
        <v>Low Calls</v>
      </c>
      <c r="AF23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85" s="36" t="str">
        <f>IF(tbl_Customers[[#This Row],[Churn_Risk_Score]]&gt;=10,"High Risk", IF(tbl_Customers[[#This Row],[Churn_Risk_Score]]&gt;=5,"Medium Risk","Low Risk"))</f>
        <v>Low Risk</v>
      </c>
    </row>
    <row r="2386" spans="1:33" x14ac:dyDescent="0.35">
      <c r="A2386">
        <v>2385</v>
      </c>
      <c r="B2386" t="s">
        <v>37</v>
      </c>
      <c r="C2386">
        <v>130</v>
      </c>
      <c r="D2386" t="s">
        <v>21</v>
      </c>
      <c r="E2386" t="s">
        <v>22</v>
      </c>
      <c r="F2386" t="s">
        <v>22</v>
      </c>
      <c r="G2386">
        <v>0</v>
      </c>
      <c r="H2386">
        <v>263.7</v>
      </c>
      <c r="I2386">
        <v>113</v>
      </c>
      <c r="J2386">
        <v>44.83</v>
      </c>
      <c r="K2386">
        <v>186.5</v>
      </c>
      <c r="L2386">
        <v>103</v>
      </c>
      <c r="M2386">
        <v>15.85</v>
      </c>
      <c r="N2386">
        <v>195.3</v>
      </c>
      <c r="O2386">
        <v>99</v>
      </c>
      <c r="P2386">
        <v>8.7899999999999991</v>
      </c>
      <c r="Q2386">
        <v>18.3</v>
      </c>
      <c r="R2386">
        <v>6</v>
      </c>
      <c r="S2386">
        <v>4.9400000000000004</v>
      </c>
      <c r="T2386">
        <v>1</v>
      </c>
      <c r="U2386" t="s">
        <v>23</v>
      </c>
      <c r="V2386">
        <f>IF(tbl_Customers[[#This Row],[churn]] = "yes", 1, 0)</f>
        <v>1</v>
      </c>
      <c r="W2386" t="str">
        <f>IF(tbl_Customers[[#This Row],[number_customer_service_calls]] &lt;= 1, "0-1 Calls", IF(tbl_Customers[[#This Row],[number_customer_service_calls]] &lt;= 3, "2-3 Calls", IF(tbl_Customers[[#This Row],[number_customer_service_calls]] &lt;=5, "4-5 Calls", "6+ Calls")))</f>
        <v>0-1 Calls</v>
      </c>
      <c r="X2386" t="str">
        <f>IF(tbl_Customers[[#This Row],[account_length]] &lt;= 50, "0-50", IF(tbl_Customers[[#This Row],[account_length]] &lt;=100, "51-100", IF(tbl_Customers[[#This Row],[account_length]] &lt;= 150, "101-150", "151+")))</f>
        <v>101-150</v>
      </c>
      <c r="Y2386" t="str">
        <f>IF(tbl_Customers[[#This Row],[total_intl_charge]] &lt;= 3, "Low Charges", "High Charges")</f>
        <v>High Charges</v>
      </c>
      <c r="Z2386" t="str">
        <f>IF(tbl_Customers[[#This Row],[total_eve_calls]]&lt;=80,"Low Calls",
IF(tbl_Customers[[#This Row],[total_eve_calls]]&lt;=120,"Medium Calls","High Calls"))</f>
        <v>Medium Calls</v>
      </c>
      <c r="AA2386" t="str">
        <f>IF(tbl_Customers[[#This Row],[total_eve_charge]]&lt;=15,"Low Charges",
IF(tbl_Customers[[#This Row],[total_eve_charge]]&lt;=20,"Medium Charges","High Charges"))</f>
        <v>Medium Charges</v>
      </c>
      <c r="AB23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6" t="str">
        <f>IF(tbl_Customers[[#This Row],[number_vmail_messages]] = 0, "No Usage", IF(tbl_Customers[[#This Row],[number_vmail_messages]] &lt;= 20, "Low Usage", IF(tbl_Customers[[#This Row],[number_vmail_messages]] &lt;= 40, "Medium Usgae", "High Usage")))</f>
        <v>No Usage</v>
      </c>
      <c r="AD2386" t="str">
        <f>IF(tbl_Customers[[#This Row],[total_day_minutes]]&lt;=150,"Low Usage", IF(tbl_Customers[[#This Row],[total_day_minutes]]&lt;=200,"Medium Usage", IF(tbl_Customers[[#This Row],[total_day_minutes]]&lt;=250,"High Usage","Very High Usage")))</f>
        <v>Very High Usage</v>
      </c>
      <c r="AE2386" t="str">
        <f>IF(tbl_Customers[[#This Row],[total_intl_calls]]&lt;=5,"Low Calls", IF(tbl_Customers[[#This Row],[total_intl_calls]]&lt;=10, "Medium Calls", "High Calls"))</f>
        <v>Medium Calls</v>
      </c>
      <c r="AF23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386" s="36" t="str">
        <f>IF(tbl_Customers[[#This Row],[Churn_Risk_Score]]&gt;=10,"High Risk", IF(tbl_Customers[[#This Row],[Churn_Risk_Score]]&gt;=5,"Medium Risk","Low Risk"))</f>
        <v>Medium Risk</v>
      </c>
    </row>
    <row r="2387" spans="1:33" x14ac:dyDescent="0.35">
      <c r="A2387">
        <v>2386</v>
      </c>
      <c r="B2387" t="s">
        <v>51</v>
      </c>
      <c r="C2387">
        <v>90</v>
      </c>
      <c r="D2387" t="s">
        <v>25</v>
      </c>
      <c r="E2387" t="s">
        <v>22</v>
      </c>
      <c r="F2387" t="s">
        <v>22</v>
      </c>
      <c r="G2387">
        <v>0</v>
      </c>
      <c r="H2387">
        <v>61.3</v>
      </c>
      <c r="I2387">
        <v>91</v>
      </c>
      <c r="J2387">
        <v>10.42</v>
      </c>
      <c r="K2387">
        <v>194.4</v>
      </c>
      <c r="L2387">
        <v>94</v>
      </c>
      <c r="M2387">
        <v>16.52</v>
      </c>
      <c r="N2387">
        <v>143.1</v>
      </c>
      <c r="O2387">
        <v>80</v>
      </c>
      <c r="P2387">
        <v>6.44</v>
      </c>
      <c r="Q2387">
        <v>11.4</v>
      </c>
      <c r="R2387">
        <v>9</v>
      </c>
      <c r="S2387">
        <v>3.08</v>
      </c>
      <c r="T2387">
        <v>1</v>
      </c>
      <c r="U2387" t="s">
        <v>22</v>
      </c>
      <c r="V2387">
        <f>IF(tbl_Customers[[#This Row],[churn]] = "yes", 1, 0)</f>
        <v>0</v>
      </c>
      <c r="W2387" t="str">
        <f>IF(tbl_Customers[[#This Row],[number_customer_service_calls]] &lt;= 1, "0-1 Calls", IF(tbl_Customers[[#This Row],[number_customer_service_calls]] &lt;= 3, "2-3 Calls", IF(tbl_Customers[[#This Row],[number_customer_service_calls]] &lt;=5, "4-5 Calls", "6+ Calls")))</f>
        <v>0-1 Calls</v>
      </c>
      <c r="X2387" t="str">
        <f>IF(tbl_Customers[[#This Row],[account_length]] &lt;= 50, "0-50", IF(tbl_Customers[[#This Row],[account_length]] &lt;=100, "51-100", IF(tbl_Customers[[#This Row],[account_length]] &lt;= 150, "101-150", "151+")))</f>
        <v>51-100</v>
      </c>
      <c r="Y2387" t="str">
        <f>IF(tbl_Customers[[#This Row],[total_intl_charge]] &lt;= 3, "Low Charges", "High Charges")</f>
        <v>High Charges</v>
      </c>
      <c r="Z2387" t="str">
        <f>IF(tbl_Customers[[#This Row],[total_eve_calls]]&lt;=80,"Low Calls",
IF(tbl_Customers[[#This Row],[total_eve_calls]]&lt;=120,"Medium Calls","High Calls"))</f>
        <v>Medium Calls</v>
      </c>
      <c r="AA2387" t="str">
        <f>IF(tbl_Customers[[#This Row],[total_eve_charge]]&lt;=15,"Low Charges",
IF(tbl_Customers[[#This Row],[total_eve_charge]]&lt;=20,"Medium Charges","High Charges"))</f>
        <v>Medium Charges</v>
      </c>
      <c r="AB23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7" t="str">
        <f>IF(tbl_Customers[[#This Row],[number_vmail_messages]] = 0, "No Usage", IF(tbl_Customers[[#This Row],[number_vmail_messages]] &lt;= 20, "Low Usage", IF(tbl_Customers[[#This Row],[number_vmail_messages]] &lt;= 40, "Medium Usgae", "High Usage")))</f>
        <v>No Usage</v>
      </c>
      <c r="AD2387" t="str">
        <f>IF(tbl_Customers[[#This Row],[total_day_minutes]]&lt;=150,"Low Usage", IF(tbl_Customers[[#This Row],[total_day_minutes]]&lt;=200,"Medium Usage", IF(tbl_Customers[[#This Row],[total_day_minutes]]&lt;=250,"High Usage","Very High Usage")))</f>
        <v>Low Usage</v>
      </c>
      <c r="AE2387" t="str">
        <f>IF(tbl_Customers[[#This Row],[total_intl_calls]]&lt;=5,"Low Calls", IF(tbl_Customers[[#This Row],[total_intl_calls]]&lt;=10, "Medium Calls", "High Calls"))</f>
        <v>Medium Calls</v>
      </c>
      <c r="AF23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87" s="36" t="str">
        <f>IF(tbl_Customers[[#This Row],[Churn_Risk_Score]]&gt;=10,"High Risk", IF(tbl_Customers[[#This Row],[Churn_Risk_Score]]&gt;=5,"Medium Risk","Low Risk"))</f>
        <v>Low Risk</v>
      </c>
    </row>
    <row r="2388" spans="1:33" x14ac:dyDescent="0.35">
      <c r="A2388">
        <v>2387</v>
      </c>
      <c r="B2388" t="s">
        <v>61</v>
      </c>
      <c r="C2388">
        <v>147</v>
      </c>
      <c r="D2388" t="s">
        <v>25</v>
      </c>
      <c r="E2388" t="s">
        <v>23</v>
      </c>
      <c r="F2388" t="s">
        <v>22</v>
      </c>
      <c r="G2388">
        <v>0</v>
      </c>
      <c r="H2388">
        <v>183.8</v>
      </c>
      <c r="I2388">
        <v>113</v>
      </c>
      <c r="J2388">
        <v>31.25</v>
      </c>
      <c r="K2388">
        <v>164.7</v>
      </c>
      <c r="L2388">
        <v>110</v>
      </c>
      <c r="M2388">
        <v>14</v>
      </c>
      <c r="N2388">
        <v>111</v>
      </c>
      <c r="O2388">
        <v>87</v>
      </c>
      <c r="P2388">
        <v>5</v>
      </c>
      <c r="Q2388">
        <v>10.1</v>
      </c>
      <c r="R2388">
        <v>4</v>
      </c>
      <c r="S2388">
        <v>2.73</v>
      </c>
      <c r="T2388">
        <v>1</v>
      </c>
      <c r="U2388" t="s">
        <v>22</v>
      </c>
      <c r="V2388">
        <f>IF(tbl_Customers[[#This Row],[churn]] = "yes", 1, 0)</f>
        <v>0</v>
      </c>
      <c r="W2388" t="str">
        <f>IF(tbl_Customers[[#This Row],[number_customer_service_calls]] &lt;= 1, "0-1 Calls", IF(tbl_Customers[[#This Row],[number_customer_service_calls]] &lt;= 3, "2-3 Calls", IF(tbl_Customers[[#This Row],[number_customer_service_calls]] &lt;=5, "4-5 Calls", "6+ Calls")))</f>
        <v>0-1 Calls</v>
      </c>
      <c r="X2388" t="str">
        <f>IF(tbl_Customers[[#This Row],[account_length]] &lt;= 50, "0-50", IF(tbl_Customers[[#This Row],[account_length]] &lt;=100, "51-100", IF(tbl_Customers[[#This Row],[account_length]] &lt;= 150, "101-150", "151+")))</f>
        <v>101-150</v>
      </c>
      <c r="Y2388" t="str">
        <f>IF(tbl_Customers[[#This Row],[total_intl_charge]] &lt;= 3, "Low Charges", "High Charges")</f>
        <v>Low Charges</v>
      </c>
      <c r="Z2388" t="str">
        <f>IF(tbl_Customers[[#This Row],[total_eve_calls]]&lt;=80,"Low Calls",
IF(tbl_Customers[[#This Row],[total_eve_calls]]&lt;=120,"Medium Calls","High Calls"))</f>
        <v>Medium Calls</v>
      </c>
      <c r="AA2388" t="str">
        <f>IF(tbl_Customers[[#This Row],[total_eve_charge]]&lt;=15,"Low Charges",
IF(tbl_Customers[[#This Row],[total_eve_charge]]&lt;=20,"Medium Charges","High Charges"))</f>
        <v>Low Charges</v>
      </c>
      <c r="AB23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8" t="str">
        <f>IF(tbl_Customers[[#This Row],[number_vmail_messages]] = 0, "No Usage", IF(tbl_Customers[[#This Row],[number_vmail_messages]] &lt;= 20, "Low Usage", IF(tbl_Customers[[#This Row],[number_vmail_messages]] &lt;= 40, "Medium Usgae", "High Usage")))</f>
        <v>No Usage</v>
      </c>
      <c r="AD2388" t="str">
        <f>IF(tbl_Customers[[#This Row],[total_day_minutes]]&lt;=150,"Low Usage", IF(tbl_Customers[[#This Row],[total_day_minutes]]&lt;=200,"Medium Usage", IF(tbl_Customers[[#This Row],[total_day_minutes]]&lt;=250,"High Usage","Very High Usage")))</f>
        <v>Medium Usage</v>
      </c>
      <c r="AE2388" t="str">
        <f>IF(tbl_Customers[[#This Row],[total_intl_calls]]&lt;=5,"Low Calls", IF(tbl_Customers[[#This Row],[total_intl_calls]]&lt;=10, "Medium Calls", "High Calls"))</f>
        <v>Low Calls</v>
      </c>
      <c r="AF23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88" s="36" t="str">
        <f>IF(tbl_Customers[[#This Row],[Churn_Risk_Score]]&gt;=10,"High Risk", IF(tbl_Customers[[#This Row],[Churn_Risk_Score]]&gt;=5,"Medium Risk","Low Risk"))</f>
        <v>Low Risk</v>
      </c>
    </row>
    <row r="2389" spans="1:33" x14ac:dyDescent="0.35">
      <c r="A2389">
        <v>2388</v>
      </c>
      <c r="B2389" t="s">
        <v>44</v>
      </c>
      <c r="C2389">
        <v>159</v>
      </c>
      <c r="D2389" t="s">
        <v>21</v>
      </c>
      <c r="E2389" t="s">
        <v>22</v>
      </c>
      <c r="F2389" t="s">
        <v>22</v>
      </c>
      <c r="G2389">
        <v>0</v>
      </c>
      <c r="H2389">
        <v>167.4</v>
      </c>
      <c r="I2389">
        <v>68</v>
      </c>
      <c r="J2389">
        <v>28.46</v>
      </c>
      <c r="K2389">
        <v>143.80000000000001</v>
      </c>
      <c r="L2389">
        <v>74</v>
      </c>
      <c r="M2389">
        <v>12.22</v>
      </c>
      <c r="N2389">
        <v>140.1</v>
      </c>
      <c r="O2389">
        <v>111</v>
      </c>
      <c r="P2389">
        <v>6.3</v>
      </c>
      <c r="Q2389">
        <v>10.3</v>
      </c>
      <c r="R2389">
        <v>3</v>
      </c>
      <c r="S2389">
        <v>2.78</v>
      </c>
      <c r="T2389">
        <v>0</v>
      </c>
      <c r="U2389" t="s">
        <v>23</v>
      </c>
      <c r="V2389">
        <f>IF(tbl_Customers[[#This Row],[churn]] = "yes", 1, 0)</f>
        <v>1</v>
      </c>
      <c r="W2389" t="str">
        <f>IF(tbl_Customers[[#This Row],[number_customer_service_calls]] &lt;= 1, "0-1 Calls", IF(tbl_Customers[[#This Row],[number_customer_service_calls]] &lt;= 3, "2-3 Calls", IF(tbl_Customers[[#This Row],[number_customer_service_calls]] &lt;=5, "4-5 Calls", "6+ Calls")))</f>
        <v>0-1 Calls</v>
      </c>
      <c r="X2389" t="str">
        <f>IF(tbl_Customers[[#This Row],[account_length]] &lt;= 50, "0-50", IF(tbl_Customers[[#This Row],[account_length]] &lt;=100, "51-100", IF(tbl_Customers[[#This Row],[account_length]] &lt;= 150, "101-150", "151+")))</f>
        <v>151+</v>
      </c>
      <c r="Y2389" t="str">
        <f>IF(tbl_Customers[[#This Row],[total_intl_charge]] &lt;= 3, "Low Charges", "High Charges")</f>
        <v>Low Charges</v>
      </c>
      <c r="Z2389" t="str">
        <f>IF(tbl_Customers[[#This Row],[total_eve_calls]]&lt;=80,"Low Calls",
IF(tbl_Customers[[#This Row],[total_eve_calls]]&lt;=120,"Medium Calls","High Calls"))</f>
        <v>Low Calls</v>
      </c>
      <c r="AA2389" t="str">
        <f>IF(tbl_Customers[[#This Row],[total_eve_charge]]&lt;=15,"Low Charges",
IF(tbl_Customers[[#This Row],[total_eve_charge]]&lt;=20,"Medium Charges","High Charges"))</f>
        <v>Low Charges</v>
      </c>
      <c r="AB23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9" t="str">
        <f>IF(tbl_Customers[[#This Row],[number_vmail_messages]] = 0, "No Usage", IF(tbl_Customers[[#This Row],[number_vmail_messages]] &lt;= 20, "Low Usage", IF(tbl_Customers[[#This Row],[number_vmail_messages]] &lt;= 40, "Medium Usgae", "High Usage")))</f>
        <v>No Usage</v>
      </c>
      <c r="AD2389" t="str">
        <f>IF(tbl_Customers[[#This Row],[total_day_minutes]]&lt;=150,"Low Usage", IF(tbl_Customers[[#This Row],[total_day_minutes]]&lt;=200,"Medium Usage", IF(tbl_Customers[[#This Row],[total_day_minutes]]&lt;=250,"High Usage","Very High Usage")))</f>
        <v>Medium Usage</v>
      </c>
      <c r="AE2389" t="str">
        <f>IF(tbl_Customers[[#This Row],[total_intl_calls]]&lt;=5,"Low Calls", IF(tbl_Customers[[#This Row],[total_intl_calls]]&lt;=10, "Medium Calls", "High Calls"))</f>
        <v>Low Calls</v>
      </c>
      <c r="AF23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9" s="36" t="str">
        <f>IF(tbl_Customers[[#This Row],[Churn_Risk_Score]]&gt;=10,"High Risk", IF(tbl_Customers[[#This Row],[Churn_Risk_Score]]&gt;=5,"Medium Risk","Low Risk"))</f>
        <v>Low Risk</v>
      </c>
    </row>
    <row r="2390" spans="1:33" x14ac:dyDescent="0.35">
      <c r="A2390">
        <v>2389</v>
      </c>
      <c r="B2390" t="s">
        <v>72</v>
      </c>
      <c r="C2390">
        <v>74</v>
      </c>
      <c r="D2390" t="s">
        <v>28</v>
      </c>
      <c r="E2390" t="s">
        <v>22</v>
      </c>
      <c r="F2390" t="s">
        <v>23</v>
      </c>
      <c r="G2390">
        <v>27</v>
      </c>
      <c r="H2390">
        <v>154.1</v>
      </c>
      <c r="I2390">
        <v>122</v>
      </c>
      <c r="J2390">
        <v>26.2</v>
      </c>
      <c r="K2390">
        <v>195.3</v>
      </c>
      <c r="L2390">
        <v>150</v>
      </c>
      <c r="M2390">
        <v>16.600000000000001</v>
      </c>
      <c r="N2390">
        <v>276.7</v>
      </c>
      <c r="O2390">
        <v>86</v>
      </c>
      <c r="P2390">
        <v>12.45</v>
      </c>
      <c r="Q2390">
        <v>13.2</v>
      </c>
      <c r="R2390">
        <v>2</v>
      </c>
      <c r="S2390">
        <v>3.56</v>
      </c>
      <c r="T2390">
        <v>4</v>
      </c>
      <c r="U2390" t="s">
        <v>22</v>
      </c>
      <c r="V2390">
        <f>IF(tbl_Customers[[#This Row],[churn]] = "yes", 1, 0)</f>
        <v>0</v>
      </c>
      <c r="W2390" t="str">
        <f>IF(tbl_Customers[[#This Row],[number_customer_service_calls]] &lt;= 1, "0-1 Calls", IF(tbl_Customers[[#This Row],[number_customer_service_calls]] &lt;= 3, "2-3 Calls", IF(tbl_Customers[[#This Row],[number_customer_service_calls]] &lt;=5, "4-5 Calls", "6+ Calls")))</f>
        <v>4-5 Calls</v>
      </c>
      <c r="X2390" t="str">
        <f>IF(tbl_Customers[[#This Row],[account_length]] &lt;= 50, "0-50", IF(tbl_Customers[[#This Row],[account_length]] &lt;=100, "51-100", IF(tbl_Customers[[#This Row],[account_length]] &lt;= 150, "101-150", "151+")))</f>
        <v>51-100</v>
      </c>
      <c r="Y2390" t="str">
        <f>IF(tbl_Customers[[#This Row],[total_intl_charge]] &lt;= 3, "Low Charges", "High Charges")</f>
        <v>High Charges</v>
      </c>
      <c r="Z2390" t="str">
        <f>IF(tbl_Customers[[#This Row],[total_eve_calls]]&lt;=80,"Low Calls",
IF(tbl_Customers[[#This Row],[total_eve_calls]]&lt;=120,"Medium Calls","High Calls"))</f>
        <v>High Calls</v>
      </c>
      <c r="AA2390" t="str">
        <f>IF(tbl_Customers[[#This Row],[total_eve_charge]]&lt;=15,"Low Charges",
IF(tbl_Customers[[#This Row],[total_eve_charge]]&lt;=20,"Medium Charges","High Charges"))</f>
        <v>Medium Charges</v>
      </c>
      <c r="AB23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0" t="str">
        <f>IF(tbl_Customers[[#This Row],[number_vmail_messages]] = 0, "No Usage", IF(tbl_Customers[[#This Row],[number_vmail_messages]] &lt;= 20, "Low Usage", IF(tbl_Customers[[#This Row],[number_vmail_messages]] &lt;= 40, "Medium Usgae", "High Usage")))</f>
        <v>Medium Usgae</v>
      </c>
      <c r="AD2390" t="str">
        <f>IF(tbl_Customers[[#This Row],[total_day_minutes]]&lt;=150,"Low Usage", IF(tbl_Customers[[#This Row],[total_day_minutes]]&lt;=200,"Medium Usage", IF(tbl_Customers[[#This Row],[total_day_minutes]]&lt;=250,"High Usage","Very High Usage")))</f>
        <v>Medium Usage</v>
      </c>
      <c r="AE2390" t="str">
        <f>IF(tbl_Customers[[#This Row],[total_intl_calls]]&lt;=5,"Low Calls", IF(tbl_Customers[[#This Row],[total_intl_calls]]&lt;=10, "Medium Calls", "High Calls"))</f>
        <v>Low Calls</v>
      </c>
      <c r="AF23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390" s="36" t="str">
        <f>IF(tbl_Customers[[#This Row],[Churn_Risk_Score]]&gt;=10,"High Risk", IF(tbl_Customers[[#This Row],[Churn_Risk_Score]]&gt;=5,"Medium Risk","Low Risk"))</f>
        <v>Medium Risk</v>
      </c>
    </row>
    <row r="2391" spans="1:33" x14ac:dyDescent="0.35">
      <c r="A2391">
        <v>2390</v>
      </c>
      <c r="B2391" t="s">
        <v>39</v>
      </c>
      <c r="C2391">
        <v>130</v>
      </c>
      <c r="D2391" t="s">
        <v>25</v>
      </c>
      <c r="E2391" t="s">
        <v>22</v>
      </c>
      <c r="F2391" t="s">
        <v>22</v>
      </c>
      <c r="G2391">
        <v>0</v>
      </c>
      <c r="H2391">
        <v>252</v>
      </c>
      <c r="I2391">
        <v>101</v>
      </c>
      <c r="J2391">
        <v>42.84</v>
      </c>
      <c r="K2391">
        <v>170.2</v>
      </c>
      <c r="L2391">
        <v>105</v>
      </c>
      <c r="M2391">
        <v>14.47</v>
      </c>
      <c r="N2391">
        <v>209.2</v>
      </c>
      <c r="O2391">
        <v>64</v>
      </c>
      <c r="P2391">
        <v>9.41</v>
      </c>
      <c r="Q2391">
        <v>5.7</v>
      </c>
      <c r="R2391">
        <v>5</v>
      </c>
      <c r="S2391">
        <v>1.54</v>
      </c>
      <c r="T2391">
        <v>0</v>
      </c>
      <c r="U2391" t="s">
        <v>22</v>
      </c>
      <c r="V2391">
        <f>IF(tbl_Customers[[#This Row],[churn]] = "yes", 1, 0)</f>
        <v>0</v>
      </c>
      <c r="W2391" t="str">
        <f>IF(tbl_Customers[[#This Row],[number_customer_service_calls]] &lt;= 1, "0-1 Calls", IF(tbl_Customers[[#This Row],[number_customer_service_calls]] &lt;= 3, "2-3 Calls", IF(tbl_Customers[[#This Row],[number_customer_service_calls]] &lt;=5, "4-5 Calls", "6+ Calls")))</f>
        <v>0-1 Calls</v>
      </c>
      <c r="X2391" t="str">
        <f>IF(tbl_Customers[[#This Row],[account_length]] &lt;= 50, "0-50", IF(tbl_Customers[[#This Row],[account_length]] &lt;=100, "51-100", IF(tbl_Customers[[#This Row],[account_length]] &lt;= 150, "101-150", "151+")))</f>
        <v>101-150</v>
      </c>
      <c r="Y2391" t="str">
        <f>IF(tbl_Customers[[#This Row],[total_intl_charge]] &lt;= 3, "Low Charges", "High Charges")</f>
        <v>Low Charges</v>
      </c>
      <c r="Z2391" t="str">
        <f>IF(tbl_Customers[[#This Row],[total_eve_calls]]&lt;=80,"Low Calls",
IF(tbl_Customers[[#This Row],[total_eve_calls]]&lt;=120,"Medium Calls","High Calls"))</f>
        <v>Medium Calls</v>
      </c>
      <c r="AA2391" t="str">
        <f>IF(tbl_Customers[[#This Row],[total_eve_charge]]&lt;=15,"Low Charges",
IF(tbl_Customers[[#This Row],[total_eve_charge]]&lt;=20,"Medium Charges","High Charges"))</f>
        <v>Low Charges</v>
      </c>
      <c r="AB23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91" t="str">
        <f>IF(tbl_Customers[[#This Row],[number_vmail_messages]] = 0, "No Usage", IF(tbl_Customers[[#This Row],[number_vmail_messages]] &lt;= 20, "Low Usage", IF(tbl_Customers[[#This Row],[number_vmail_messages]] &lt;= 40, "Medium Usgae", "High Usage")))</f>
        <v>No Usage</v>
      </c>
      <c r="AD2391" t="str">
        <f>IF(tbl_Customers[[#This Row],[total_day_minutes]]&lt;=150,"Low Usage", IF(tbl_Customers[[#This Row],[total_day_minutes]]&lt;=200,"Medium Usage", IF(tbl_Customers[[#This Row],[total_day_minutes]]&lt;=250,"High Usage","Very High Usage")))</f>
        <v>Very High Usage</v>
      </c>
      <c r="AE2391" t="str">
        <f>IF(tbl_Customers[[#This Row],[total_intl_calls]]&lt;=5,"Low Calls", IF(tbl_Customers[[#This Row],[total_intl_calls]]&lt;=10, "Medium Calls", "High Calls"))</f>
        <v>Low Calls</v>
      </c>
      <c r="AF23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91" s="36" t="str">
        <f>IF(tbl_Customers[[#This Row],[Churn_Risk_Score]]&gt;=10,"High Risk", IF(tbl_Customers[[#This Row],[Churn_Risk_Score]]&gt;=5,"Medium Risk","Low Risk"))</f>
        <v>Medium Risk</v>
      </c>
    </row>
    <row r="2392" spans="1:33" x14ac:dyDescent="0.35">
      <c r="A2392">
        <v>2391</v>
      </c>
      <c r="B2392" t="s">
        <v>33</v>
      </c>
      <c r="C2392">
        <v>155</v>
      </c>
      <c r="D2392" t="s">
        <v>25</v>
      </c>
      <c r="E2392" t="s">
        <v>23</v>
      </c>
      <c r="F2392" t="s">
        <v>22</v>
      </c>
      <c r="G2392">
        <v>0</v>
      </c>
      <c r="H2392">
        <v>163.1</v>
      </c>
      <c r="I2392">
        <v>94</v>
      </c>
      <c r="J2392">
        <v>27.73</v>
      </c>
      <c r="K2392">
        <v>291.7</v>
      </c>
      <c r="L2392">
        <v>108</v>
      </c>
      <c r="M2392">
        <v>24.79</v>
      </c>
      <c r="N2392">
        <v>96.4</v>
      </c>
      <c r="O2392">
        <v>111</v>
      </c>
      <c r="P2392">
        <v>4.34</v>
      </c>
      <c r="Q2392">
        <v>11.2</v>
      </c>
      <c r="R2392">
        <v>3</v>
      </c>
      <c r="S2392">
        <v>3.02</v>
      </c>
      <c r="T2392">
        <v>0</v>
      </c>
      <c r="U2392" t="s">
        <v>22</v>
      </c>
      <c r="V2392">
        <f>IF(tbl_Customers[[#This Row],[churn]] = "yes", 1, 0)</f>
        <v>0</v>
      </c>
      <c r="W2392" t="str">
        <f>IF(tbl_Customers[[#This Row],[number_customer_service_calls]] &lt;= 1, "0-1 Calls", IF(tbl_Customers[[#This Row],[number_customer_service_calls]] &lt;= 3, "2-3 Calls", IF(tbl_Customers[[#This Row],[number_customer_service_calls]] &lt;=5, "4-5 Calls", "6+ Calls")))</f>
        <v>0-1 Calls</v>
      </c>
      <c r="X2392" t="str">
        <f>IF(tbl_Customers[[#This Row],[account_length]] &lt;= 50, "0-50", IF(tbl_Customers[[#This Row],[account_length]] &lt;=100, "51-100", IF(tbl_Customers[[#This Row],[account_length]] &lt;= 150, "101-150", "151+")))</f>
        <v>151+</v>
      </c>
      <c r="Y2392" t="str">
        <f>IF(tbl_Customers[[#This Row],[total_intl_charge]] &lt;= 3, "Low Charges", "High Charges")</f>
        <v>High Charges</v>
      </c>
      <c r="Z2392" t="str">
        <f>IF(tbl_Customers[[#This Row],[total_eve_calls]]&lt;=80,"Low Calls",
IF(tbl_Customers[[#This Row],[total_eve_calls]]&lt;=120,"Medium Calls","High Calls"))</f>
        <v>Medium Calls</v>
      </c>
      <c r="AA2392" t="str">
        <f>IF(tbl_Customers[[#This Row],[total_eve_charge]]&lt;=15,"Low Charges",
IF(tbl_Customers[[#This Row],[total_eve_charge]]&lt;=20,"Medium Charges","High Charges"))</f>
        <v>High Charges</v>
      </c>
      <c r="AB23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2" t="str">
        <f>IF(tbl_Customers[[#This Row],[number_vmail_messages]] = 0, "No Usage", IF(tbl_Customers[[#This Row],[number_vmail_messages]] &lt;= 20, "Low Usage", IF(tbl_Customers[[#This Row],[number_vmail_messages]] &lt;= 40, "Medium Usgae", "High Usage")))</f>
        <v>No Usage</v>
      </c>
      <c r="AD2392" t="str">
        <f>IF(tbl_Customers[[#This Row],[total_day_minutes]]&lt;=150,"Low Usage", IF(tbl_Customers[[#This Row],[total_day_minutes]]&lt;=200,"Medium Usage", IF(tbl_Customers[[#This Row],[total_day_minutes]]&lt;=250,"High Usage","Very High Usage")))</f>
        <v>Medium Usage</v>
      </c>
      <c r="AE2392" t="str">
        <f>IF(tbl_Customers[[#This Row],[total_intl_calls]]&lt;=5,"Low Calls", IF(tbl_Customers[[#This Row],[total_intl_calls]]&lt;=10, "Medium Calls", "High Calls"))</f>
        <v>Low Calls</v>
      </c>
      <c r="AF23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392" s="36" t="str">
        <f>IF(tbl_Customers[[#This Row],[Churn_Risk_Score]]&gt;=10,"High Risk", IF(tbl_Customers[[#This Row],[Churn_Risk_Score]]&gt;=5,"Medium Risk","Low Risk"))</f>
        <v>Medium Risk</v>
      </c>
    </row>
    <row r="2393" spans="1:33" x14ac:dyDescent="0.35">
      <c r="A2393">
        <v>2392</v>
      </c>
      <c r="B2393" t="s">
        <v>53</v>
      </c>
      <c r="C2393">
        <v>87</v>
      </c>
      <c r="D2393" t="s">
        <v>21</v>
      </c>
      <c r="E2393" t="s">
        <v>22</v>
      </c>
      <c r="F2393" t="s">
        <v>22</v>
      </c>
      <c r="G2393">
        <v>0</v>
      </c>
      <c r="H2393">
        <v>198.3</v>
      </c>
      <c r="I2393">
        <v>80</v>
      </c>
      <c r="J2393">
        <v>33.71</v>
      </c>
      <c r="K2393">
        <v>187</v>
      </c>
      <c r="L2393">
        <v>89</v>
      </c>
      <c r="M2393">
        <v>15.9</v>
      </c>
      <c r="N2393">
        <v>133.5</v>
      </c>
      <c r="O2393">
        <v>96</v>
      </c>
      <c r="P2393">
        <v>6.01</v>
      </c>
      <c r="Q2393">
        <v>16.600000000000001</v>
      </c>
      <c r="R2393">
        <v>4</v>
      </c>
      <c r="S2393">
        <v>4.4800000000000004</v>
      </c>
      <c r="T2393">
        <v>2</v>
      </c>
      <c r="U2393" t="s">
        <v>22</v>
      </c>
      <c r="V2393">
        <f>IF(tbl_Customers[[#This Row],[churn]] = "yes", 1, 0)</f>
        <v>0</v>
      </c>
      <c r="W2393" t="str">
        <f>IF(tbl_Customers[[#This Row],[number_customer_service_calls]] &lt;= 1, "0-1 Calls", IF(tbl_Customers[[#This Row],[number_customer_service_calls]] &lt;= 3, "2-3 Calls", IF(tbl_Customers[[#This Row],[number_customer_service_calls]] &lt;=5, "4-5 Calls", "6+ Calls")))</f>
        <v>2-3 Calls</v>
      </c>
      <c r="X2393" t="str">
        <f>IF(tbl_Customers[[#This Row],[account_length]] &lt;= 50, "0-50", IF(tbl_Customers[[#This Row],[account_length]] &lt;=100, "51-100", IF(tbl_Customers[[#This Row],[account_length]] &lt;= 150, "101-150", "151+")))</f>
        <v>51-100</v>
      </c>
      <c r="Y2393" t="str">
        <f>IF(tbl_Customers[[#This Row],[total_intl_charge]] &lt;= 3, "Low Charges", "High Charges")</f>
        <v>High Charges</v>
      </c>
      <c r="Z2393" t="str">
        <f>IF(tbl_Customers[[#This Row],[total_eve_calls]]&lt;=80,"Low Calls",
IF(tbl_Customers[[#This Row],[total_eve_calls]]&lt;=120,"Medium Calls","High Calls"))</f>
        <v>Medium Calls</v>
      </c>
      <c r="AA2393" t="str">
        <f>IF(tbl_Customers[[#This Row],[total_eve_charge]]&lt;=15,"Low Charges",
IF(tbl_Customers[[#This Row],[total_eve_charge]]&lt;=20,"Medium Charges","High Charges"))</f>
        <v>Medium Charges</v>
      </c>
      <c r="AB23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3" t="str">
        <f>IF(tbl_Customers[[#This Row],[number_vmail_messages]] = 0, "No Usage", IF(tbl_Customers[[#This Row],[number_vmail_messages]] &lt;= 20, "Low Usage", IF(tbl_Customers[[#This Row],[number_vmail_messages]] &lt;= 40, "Medium Usgae", "High Usage")))</f>
        <v>No Usage</v>
      </c>
      <c r="AD2393" t="str">
        <f>IF(tbl_Customers[[#This Row],[total_day_minutes]]&lt;=150,"Low Usage", IF(tbl_Customers[[#This Row],[total_day_minutes]]&lt;=200,"Medium Usage", IF(tbl_Customers[[#This Row],[total_day_minutes]]&lt;=250,"High Usage","Very High Usage")))</f>
        <v>Medium Usage</v>
      </c>
      <c r="AE2393" t="str">
        <f>IF(tbl_Customers[[#This Row],[total_intl_calls]]&lt;=5,"Low Calls", IF(tbl_Customers[[#This Row],[total_intl_calls]]&lt;=10, "Medium Calls", "High Calls"))</f>
        <v>Low Calls</v>
      </c>
      <c r="AF23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93" s="36" t="str">
        <f>IF(tbl_Customers[[#This Row],[Churn_Risk_Score]]&gt;=10,"High Risk", IF(tbl_Customers[[#This Row],[Churn_Risk_Score]]&gt;=5,"Medium Risk","Low Risk"))</f>
        <v>Low Risk</v>
      </c>
    </row>
    <row r="2394" spans="1:33" x14ac:dyDescent="0.35">
      <c r="A2394">
        <v>2393</v>
      </c>
      <c r="B2394" t="s">
        <v>52</v>
      </c>
      <c r="C2394">
        <v>81</v>
      </c>
      <c r="D2394" t="s">
        <v>21</v>
      </c>
      <c r="E2394" t="s">
        <v>22</v>
      </c>
      <c r="F2394" t="s">
        <v>22</v>
      </c>
      <c r="G2394">
        <v>0</v>
      </c>
      <c r="H2394">
        <v>324.7</v>
      </c>
      <c r="I2394">
        <v>48</v>
      </c>
      <c r="J2394">
        <v>55.2</v>
      </c>
      <c r="K2394">
        <v>236.4</v>
      </c>
      <c r="L2394">
        <v>82</v>
      </c>
      <c r="M2394">
        <v>20.09</v>
      </c>
      <c r="N2394">
        <v>187.6</v>
      </c>
      <c r="O2394">
        <v>78</v>
      </c>
      <c r="P2394">
        <v>8.44</v>
      </c>
      <c r="Q2394">
        <v>13.1</v>
      </c>
      <c r="R2394">
        <v>5</v>
      </c>
      <c r="S2394">
        <v>3.54</v>
      </c>
      <c r="T2394">
        <v>0</v>
      </c>
      <c r="U2394" t="s">
        <v>23</v>
      </c>
      <c r="V2394">
        <f>IF(tbl_Customers[[#This Row],[churn]] = "yes", 1, 0)</f>
        <v>1</v>
      </c>
      <c r="W2394" t="str">
        <f>IF(tbl_Customers[[#This Row],[number_customer_service_calls]] &lt;= 1, "0-1 Calls", IF(tbl_Customers[[#This Row],[number_customer_service_calls]] &lt;= 3, "2-3 Calls", IF(tbl_Customers[[#This Row],[number_customer_service_calls]] &lt;=5, "4-5 Calls", "6+ Calls")))</f>
        <v>0-1 Calls</v>
      </c>
      <c r="X2394" t="str">
        <f>IF(tbl_Customers[[#This Row],[account_length]] &lt;= 50, "0-50", IF(tbl_Customers[[#This Row],[account_length]] &lt;=100, "51-100", IF(tbl_Customers[[#This Row],[account_length]] &lt;= 150, "101-150", "151+")))</f>
        <v>51-100</v>
      </c>
      <c r="Y2394" t="str">
        <f>IF(tbl_Customers[[#This Row],[total_intl_charge]] &lt;= 3, "Low Charges", "High Charges")</f>
        <v>High Charges</v>
      </c>
      <c r="Z2394" t="str">
        <f>IF(tbl_Customers[[#This Row],[total_eve_calls]]&lt;=80,"Low Calls",
IF(tbl_Customers[[#This Row],[total_eve_calls]]&lt;=120,"Medium Calls","High Calls"))</f>
        <v>Medium Calls</v>
      </c>
      <c r="AA2394" t="str">
        <f>IF(tbl_Customers[[#This Row],[total_eve_charge]]&lt;=15,"Low Charges",
IF(tbl_Customers[[#This Row],[total_eve_charge]]&lt;=20,"Medium Charges","High Charges"))</f>
        <v>High Charges</v>
      </c>
      <c r="AB23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4" t="str">
        <f>IF(tbl_Customers[[#This Row],[number_vmail_messages]] = 0, "No Usage", IF(tbl_Customers[[#This Row],[number_vmail_messages]] &lt;= 20, "Low Usage", IF(tbl_Customers[[#This Row],[number_vmail_messages]] &lt;= 40, "Medium Usgae", "High Usage")))</f>
        <v>No Usage</v>
      </c>
      <c r="AD2394" t="str">
        <f>IF(tbl_Customers[[#This Row],[total_day_minutes]]&lt;=150,"Low Usage", IF(tbl_Customers[[#This Row],[total_day_minutes]]&lt;=200,"Medium Usage", IF(tbl_Customers[[#This Row],[total_day_minutes]]&lt;=250,"High Usage","Very High Usage")))</f>
        <v>Very High Usage</v>
      </c>
      <c r="AE2394" t="str">
        <f>IF(tbl_Customers[[#This Row],[total_intl_calls]]&lt;=5,"Low Calls", IF(tbl_Customers[[#This Row],[total_intl_calls]]&lt;=10, "Medium Calls", "High Calls"))</f>
        <v>Low Calls</v>
      </c>
      <c r="AF23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394" s="36" t="str">
        <f>IF(tbl_Customers[[#This Row],[Churn_Risk_Score]]&gt;=10,"High Risk", IF(tbl_Customers[[#This Row],[Churn_Risk_Score]]&gt;=5,"Medium Risk","Low Risk"))</f>
        <v>Medium Risk</v>
      </c>
    </row>
    <row r="2395" spans="1:33" x14ac:dyDescent="0.35">
      <c r="A2395">
        <v>2394</v>
      </c>
      <c r="B2395" t="s">
        <v>38</v>
      </c>
      <c r="C2395">
        <v>99</v>
      </c>
      <c r="D2395" t="s">
        <v>28</v>
      </c>
      <c r="E2395" t="s">
        <v>22</v>
      </c>
      <c r="F2395" t="s">
        <v>22</v>
      </c>
      <c r="G2395">
        <v>0</v>
      </c>
      <c r="H2395">
        <v>128.30000000000001</v>
      </c>
      <c r="I2395">
        <v>78</v>
      </c>
      <c r="J2395">
        <v>21.81</v>
      </c>
      <c r="K2395">
        <v>215.3</v>
      </c>
      <c r="L2395">
        <v>120</v>
      </c>
      <c r="M2395">
        <v>18.3</v>
      </c>
      <c r="N2395">
        <v>143.69999999999999</v>
      </c>
      <c r="O2395">
        <v>140</v>
      </c>
      <c r="P2395">
        <v>6.47</v>
      </c>
      <c r="Q2395">
        <v>14.3</v>
      </c>
      <c r="R2395">
        <v>9</v>
      </c>
      <c r="S2395">
        <v>3.86</v>
      </c>
      <c r="T2395">
        <v>2</v>
      </c>
      <c r="U2395" t="s">
        <v>22</v>
      </c>
      <c r="V2395">
        <f>IF(tbl_Customers[[#This Row],[churn]] = "yes", 1, 0)</f>
        <v>0</v>
      </c>
      <c r="W2395" t="str">
        <f>IF(tbl_Customers[[#This Row],[number_customer_service_calls]] &lt;= 1, "0-1 Calls", IF(tbl_Customers[[#This Row],[number_customer_service_calls]] &lt;= 3, "2-3 Calls", IF(tbl_Customers[[#This Row],[number_customer_service_calls]] &lt;=5, "4-5 Calls", "6+ Calls")))</f>
        <v>2-3 Calls</v>
      </c>
      <c r="X2395" t="str">
        <f>IF(tbl_Customers[[#This Row],[account_length]] &lt;= 50, "0-50", IF(tbl_Customers[[#This Row],[account_length]] &lt;=100, "51-100", IF(tbl_Customers[[#This Row],[account_length]] &lt;= 150, "101-150", "151+")))</f>
        <v>51-100</v>
      </c>
      <c r="Y2395" t="str">
        <f>IF(tbl_Customers[[#This Row],[total_intl_charge]] &lt;= 3, "Low Charges", "High Charges")</f>
        <v>High Charges</v>
      </c>
      <c r="Z2395" t="str">
        <f>IF(tbl_Customers[[#This Row],[total_eve_calls]]&lt;=80,"Low Calls",
IF(tbl_Customers[[#This Row],[total_eve_calls]]&lt;=120,"Medium Calls","High Calls"))</f>
        <v>Medium Calls</v>
      </c>
      <c r="AA2395" t="str">
        <f>IF(tbl_Customers[[#This Row],[total_eve_charge]]&lt;=15,"Low Charges",
IF(tbl_Customers[[#This Row],[total_eve_charge]]&lt;=20,"Medium Charges","High Charges"))</f>
        <v>Medium Charges</v>
      </c>
      <c r="AB23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5" t="str">
        <f>IF(tbl_Customers[[#This Row],[number_vmail_messages]] = 0, "No Usage", IF(tbl_Customers[[#This Row],[number_vmail_messages]] &lt;= 20, "Low Usage", IF(tbl_Customers[[#This Row],[number_vmail_messages]] &lt;= 40, "Medium Usgae", "High Usage")))</f>
        <v>No Usage</v>
      </c>
      <c r="AD2395" t="str">
        <f>IF(tbl_Customers[[#This Row],[total_day_minutes]]&lt;=150,"Low Usage", IF(tbl_Customers[[#This Row],[total_day_minutes]]&lt;=200,"Medium Usage", IF(tbl_Customers[[#This Row],[total_day_minutes]]&lt;=250,"High Usage","Very High Usage")))</f>
        <v>Low Usage</v>
      </c>
      <c r="AE2395" t="str">
        <f>IF(tbl_Customers[[#This Row],[total_intl_calls]]&lt;=5,"Low Calls", IF(tbl_Customers[[#This Row],[total_intl_calls]]&lt;=10, "Medium Calls", "High Calls"))</f>
        <v>Medium Calls</v>
      </c>
      <c r="AF23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95" s="36" t="str">
        <f>IF(tbl_Customers[[#This Row],[Churn_Risk_Score]]&gt;=10,"High Risk", IF(tbl_Customers[[#This Row],[Churn_Risk_Score]]&gt;=5,"Medium Risk","Low Risk"))</f>
        <v>Low Risk</v>
      </c>
    </row>
    <row r="2396" spans="1:33" x14ac:dyDescent="0.35">
      <c r="A2396">
        <v>2395</v>
      </c>
      <c r="B2396" t="s">
        <v>57</v>
      </c>
      <c r="C2396">
        <v>131</v>
      </c>
      <c r="D2396" t="s">
        <v>28</v>
      </c>
      <c r="E2396" t="s">
        <v>22</v>
      </c>
      <c r="F2396" t="s">
        <v>22</v>
      </c>
      <c r="G2396">
        <v>0</v>
      </c>
      <c r="H2396">
        <v>187.9</v>
      </c>
      <c r="I2396">
        <v>110</v>
      </c>
      <c r="J2396">
        <v>31.94</v>
      </c>
      <c r="K2396">
        <v>200.5</v>
      </c>
      <c r="L2396">
        <v>101</v>
      </c>
      <c r="M2396">
        <v>17.04</v>
      </c>
      <c r="N2396">
        <v>202.6</v>
      </c>
      <c r="O2396">
        <v>125</v>
      </c>
      <c r="P2396">
        <v>9.1199999999999992</v>
      </c>
      <c r="Q2396">
        <v>10.199999999999999</v>
      </c>
      <c r="R2396">
        <v>11</v>
      </c>
      <c r="S2396">
        <v>2.75</v>
      </c>
      <c r="T2396">
        <v>2</v>
      </c>
      <c r="U2396" t="s">
        <v>22</v>
      </c>
      <c r="V2396">
        <f>IF(tbl_Customers[[#This Row],[churn]] = "yes", 1, 0)</f>
        <v>0</v>
      </c>
      <c r="W2396" t="str">
        <f>IF(tbl_Customers[[#This Row],[number_customer_service_calls]] &lt;= 1, "0-1 Calls", IF(tbl_Customers[[#This Row],[number_customer_service_calls]] &lt;= 3, "2-3 Calls", IF(tbl_Customers[[#This Row],[number_customer_service_calls]] &lt;=5, "4-5 Calls", "6+ Calls")))</f>
        <v>2-3 Calls</v>
      </c>
      <c r="X2396" t="str">
        <f>IF(tbl_Customers[[#This Row],[account_length]] &lt;= 50, "0-50", IF(tbl_Customers[[#This Row],[account_length]] &lt;=100, "51-100", IF(tbl_Customers[[#This Row],[account_length]] &lt;= 150, "101-150", "151+")))</f>
        <v>101-150</v>
      </c>
      <c r="Y2396" t="str">
        <f>IF(tbl_Customers[[#This Row],[total_intl_charge]] &lt;= 3, "Low Charges", "High Charges")</f>
        <v>Low Charges</v>
      </c>
      <c r="Z2396" t="str">
        <f>IF(tbl_Customers[[#This Row],[total_eve_calls]]&lt;=80,"Low Calls",
IF(tbl_Customers[[#This Row],[total_eve_calls]]&lt;=120,"Medium Calls","High Calls"))</f>
        <v>Medium Calls</v>
      </c>
      <c r="AA2396" t="str">
        <f>IF(tbl_Customers[[#This Row],[total_eve_charge]]&lt;=15,"Low Charges",
IF(tbl_Customers[[#This Row],[total_eve_charge]]&lt;=20,"Medium Charges","High Charges"))</f>
        <v>Medium Charges</v>
      </c>
      <c r="AB23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6" t="str">
        <f>IF(tbl_Customers[[#This Row],[number_vmail_messages]] = 0, "No Usage", IF(tbl_Customers[[#This Row],[number_vmail_messages]] &lt;= 20, "Low Usage", IF(tbl_Customers[[#This Row],[number_vmail_messages]] &lt;= 40, "Medium Usgae", "High Usage")))</f>
        <v>No Usage</v>
      </c>
      <c r="AD2396" t="str">
        <f>IF(tbl_Customers[[#This Row],[total_day_minutes]]&lt;=150,"Low Usage", IF(tbl_Customers[[#This Row],[total_day_minutes]]&lt;=200,"Medium Usage", IF(tbl_Customers[[#This Row],[total_day_minutes]]&lt;=250,"High Usage","Very High Usage")))</f>
        <v>Medium Usage</v>
      </c>
      <c r="AE2396" t="str">
        <f>IF(tbl_Customers[[#This Row],[total_intl_calls]]&lt;=5,"Low Calls", IF(tbl_Customers[[#This Row],[total_intl_calls]]&lt;=10, "Medium Calls", "High Calls"))</f>
        <v>High Calls</v>
      </c>
      <c r="AF23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96" s="36" t="str">
        <f>IF(tbl_Customers[[#This Row],[Churn_Risk_Score]]&gt;=10,"High Risk", IF(tbl_Customers[[#This Row],[Churn_Risk_Score]]&gt;=5,"Medium Risk","Low Risk"))</f>
        <v>Low Risk</v>
      </c>
    </row>
    <row r="2397" spans="1:33" x14ac:dyDescent="0.35">
      <c r="A2397">
        <v>2396</v>
      </c>
      <c r="B2397" t="s">
        <v>68</v>
      </c>
      <c r="C2397">
        <v>89</v>
      </c>
      <c r="D2397" t="s">
        <v>28</v>
      </c>
      <c r="E2397" t="s">
        <v>22</v>
      </c>
      <c r="F2397" t="s">
        <v>22</v>
      </c>
      <c r="G2397">
        <v>0</v>
      </c>
      <c r="H2397">
        <v>129.19999999999999</v>
      </c>
      <c r="I2397">
        <v>71</v>
      </c>
      <c r="J2397">
        <v>21.96</v>
      </c>
      <c r="K2397">
        <v>214.1</v>
      </c>
      <c r="L2397">
        <v>68</v>
      </c>
      <c r="M2397">
        <v>18.2</v>
      </c>
      <c r="N2397">
        <v>214.9</v>
      </c>
      <c r="O2397">
        <v>100</v>
      </c>
      <c r="P2397">
        <v>9.67</v>
      </c>
      <c r="Q2397">
        <v>10.3</v>
      </c>
      <c r="R2397">
        <v>4</v>
      </c>
      <c r="S2397">
        <v>2.78</v>
      </c>
      <c r="T2397">
        <v>5</v>
      </c>
      <c r="U2397" t="s">
        <v>23</v>
      </c>
      <c r="V2397">
        <f>IF(tbl_Customers[[#This Row],[churn]] = "yes", 1, 0)</f>
        <v>1</v>
      </c>
      <c r="W2397" t="str">
        <f>IF(tbl_Customers[[#This Row],[number_customer_service_calls]] &lt;= 1, "0-1 Calls", IF(tbl_Customers[[#This Row],[number_customer_service_calls]] &lt;= 3, "2-3 Calls", IF(tbl_Customers[[#This Row],[number_customer_service_calls]] &lt;=5, "4-5 Calls", "6+ Calls")))</f>
        <v>4-5 Calls</v>
      </c>
      <c r="X2397" t="str">
        <f>IF(tbl_Customers[[#This Row],[account_length]] &lt;= 50, "0-50", IF(tbl_Customers[[#This Row],[account_length]] &lt;=100, "51-100", IF(tbl_Customers[[#This Row],[account_length]] &lt;= 150, "101-150", "151+")))</f>
        <v>51-100</v>
      </c>
      <c r="Y2397" t="str">
        <f>IF(tbl_Customers[[#This Row],[total_intl_charge]] &lt;= 3, "Low Charges", "High Charges")</f>
        <v>Low Charges</v>
      </c>
      <c r="Z2397" t="str">
        <f>IF(tbl_Customers[[#This Row],[total_eve_calls]]&lt;=80,"Low Calls",
IF(tbl_Customers[[#This Row],[total_eve_calls]]&lt;=120,"Medium Calls","High Calls"))</f>
        <v>Low Calls</v>
      </c>
      <c r="AA2397" t="str">
        <f>IF(tbl_Customers[[#This Row],[total_eve_charge]]&lt;=15,"Low Charges",
IF(tbl_Customers[[#This Row],[total_eve_charge]]&lt;=20,"Medium Charges","High Charges"))</f>
        <v>Medium Charges</v>
      </c>
      <c r="AB23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7" t="str">
        <f>IF(tbl_Customers[[#This Row],[number_vmail_messages]] = 0, "No Usage", IF(tbl_Customers[[#This Row],[number_vmail_messages]] &lt;= 20, "Low Usage", IF(tbl_Customers[[#This Row],[number_vmail_messages]] &lt;= 40, "Medium Usgae", "High Usage")))</f>
        <v>No Usage</v>
      </c>
      <c r="AD2397" t="str">
        <f>IF(tbl_Customers[[#This Row],[total_day_minutes]]&lt;=150,"Low Usage", IF(tbl_Customers[[#This Row],[total_day_minutes]]&lt;=200,"Medium Usage", IF(tbl_Customers[[#This Row],[total_day_minutes]]&lt;=250,"High Usage","Very High Usage")))</f>
        <v>Low Usage</v>
      </c>
      <c r="AE2397" t="str">
        <f>IF(tbl_Customers[[#This Row],[total_intl_calls]]&lt;=5,"Low Calls", IF(tbl_Customers[[#This Row],[total_intl_calls]]&lt;=10, "Medium Calls", "High Calls"))</f>
        <v>Low Calls</v>
      </c>
      <c r="AF23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97" s="36" t="str">
        <f>IF(tbl_Customers[[#This Row],[Churn_Risk_Score]]&gt;=10,"High Risk", IF(tbl_Customers[[#This Row],[Churn_Risk_Score]]&gt;=5,"Medium Risk","Low Risk"))</f>
        <v>Medium Risk</v>
      </c>
    </row>
    <row r="2398" spans="1:33" x14ac:dyDescent="0.35">
      <c r="A2398">
        <v>2397</v>
      </c>
      <c r="B2398" t="s">
        <v>67</v>
      </c>
      <c r="C2398">
        <v>123</v>
      </c>
      <c r="D2398" t="s">
        <v>21</v>
      </c>
      <c r="E2398" t="s">
        <v>23</v>
      </c>
      <c r="F2398" t="s">
        <v>22</v>
      </c>
      <c r="G2398">
        <v>0</v>
      </c>
      <c r="H2398">
        <v>125.5</v>
      </c>
      <c r="I2398">
        <v>106</v>
      </c>
      <c r="J2398">
        <v>21.34</v>
      </c>
      <c r="K2398">
        <v>128.9</v>
      </c>
      <c r="L2398">
        <v>96</v>
      </c>
      <c r="M2398">
        <v>10.96</v>
      </c>
      <c r="N2398">
        <v>251.9</v>
      </c>
      <c r="O2398">
        <v>129</v>
      </c>
      <c r="P2398">
        <v>11.34</v>
      </c>
      <c r="Q2398">
        <v>6.3</v>
      </c>
      <c r="R2398">
        <v>6</v>
      </c>
      <c r="S2398">
        <v>1.7</v>
      </c>
      <c r="T2398">
        <v>4</v>
      </c>
      <c r="U2398" t="s">
        <v>23</v>
      </c>
      <c r="V2398">
        <f>IF(tbl_Customers[[#This Row],[churn]] = "yes", 1, 0)</f>
        <v>1</v>
      </c>
      <c r="W2398" t="str">
        <f>IF(tbl_Customers[[#This Row],[number_customer_service_calls]] &lt;= 1, "0-1 Calls", IF(tbl_Customers[[#This Row],[number_customer_service_calls]] &lt;= 3, "2-3 Calls", IF(tbl_Customers[[#This Row],[number_customer_service_calls]] &lt;=5, "4-5 Calls", "6+ Calls")))</f>
        <v>4-5 Calls</v>
      </c>
      <c r="X2398" t="str">
        <f>IF(tbl_Customers[[#This Row],[account_length]] &lt;= 50, "0-50", IF(tbl_Customers[[#This Row],[account_length]] &lt;=100, "51-100", IF(tbl_Customers[[#This Row],[account_length]] &lt;= 150, "101-150", "151+")))</f>
        <v>101-150</v>
      </c>
      <c r="Y2398" t="str">
        <f>IF(tbl_Customers[[#This Row],[total_intl_charge]] &lt;= 3, "Low Charges", "High Charges")</f>
        <v>Low Charges</v>
      </c>
      <c r="Z2398" t="str">
        <f>IF(tbl_Customers[[#This Row],[total_eve_calls]]&lt;=80,"Low Calls",
IF(tbl_Customers[[#This Row],[total_eve_calls]]&lt;=120,"Medium Calls","High Calls"))</f>
        <v>Medium Calls</v>
      </c>
      <c r="AA2398" t="str">
        <f>IF(tbl_Customers[[#This Row],[total_eve_charge]]&lt;=15,"Low Charges",
IF(tbl_Customers[[#This Row],[total_eve_charge]]&lt;=20,"Medium Charges","High Charges"))</f>
        <v>Low Charges</v>
      </c>
      <c r="AB23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98" t="str">
        <f>IF(tbl_Customers[[#This Row],[number_vmail_messages]] = 0, "No Usage", IF(tbl_Customers[[#This Row],[number_vmail_messages]] &lt;= 20, "Low Usage", IF(tbl_Customers[[#This Row],[number_vmail_messages]] &lt;= 40, "Medium Usgae", "High Usage")))</f>
        <v>No Usage</v>
      </c>
      <c r="AD2398" t="str">
        <f>IF(tbl_Customers[[#This Row],[total_day_minutes]]&lt;=150,"Low Usage", IF(tbl_Customers[[#This Row],[total_day_minutes]]&lt;=200,"Medium Usage", IF(tbl_Customers[[#This Row],[total_day_minutes]]&lt;=250,"High Usage","Very High Usage")))</f>
        <v>Low Usage</v>
      </c>
      <c r="AE2398" t="str">
        <f>IF(tbl_Customers[[#This Row],[total_intl_calls]]&lt;=5,"Low Calls", IF(tbl_Customers[[#This Row],[total_intl_calls]]&lt;=10, "Medium Calls", "High Calls"))</f>
        <v>Medium Calls</v>
      </c>
      <c r="AF23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398" s="36" t="str">
        <f>IF(tbl_Customers[[#This Row],[Churn_Risk_Score]]&gt;=10,"High Risk", IF(tbl_Customers[[#This Row],[Churn_Risk_Score]]&gt;=5,"Medium Risk","Low Risk"))</f>
        <v>Medium Risk</v>
      </c>
    </row>
    <row r="2399" spans="1:33" x14ac:dyDescent="0.35">
      <c r="A2399">
        <v>2398</v>
      </c>
      <c r="B2399" t="s">
        <v>67</v>
      </c>
      <c r="C2399">
        <v>130</v>
      </c>
      <c r="D2399" t="s">
        <v>28</v>
      </c>
      <c r="E2399" t="s">
        <v>22</v>
      </c>
      <c r="F2399" t="s">
        <v>23</v>
      </c>
      <c r="G2399">
        <v>26</v>
      </c>
      <c r="H2399">
        <v>257.2</v>
      </c>
      <c r="I2399">
        <v>108</v>
      </c>
      <c r="J2399">
        <v>43.72</v>
      </c>
      <c r="K2399">
        <v>224.3</v>
      </c>
      <c r="L2399">
        <v>122</v>
      </c>
      <c r="M2399">
        <v>19.07</v>
      </c>
      <c r="N2399">
        <v>204</v>
      </c>
      <c r="O2399">
        <v>118</v>
      </c>
      <c r="P2399">
        <v>9.18</v>
      </c>
      <c r="Q2399">
        <v>12.6</v>
      </c>
      <c r="R2399">
        <v>4</v>
      </c>
      <c r="S2399">
        <v>3.4</v>
      </c>
      <c r="T2399">
        <v>1</v>
      </c>
      <c r="U2399" t="s">
        <v>22</v>
      </c>
      <c r="V2399">
        <f>IF(tbl_Customers[[#This Row],[churn]] = "yes", 1, 0)</f>
        <v>0</v>
      </c>
      <c r="W2399" t="str">
        <f>IF(tbl_Customers[[#This Row],[number_customer_service_calls]] &lt;= 1, "0-1 Calls", IF(tbl_Customers[[#This Row],[number_customer_service_calls]] &lt;= 3, "2-3 Calls", IF(tbl_Customers[[#This Row],[number_customer_service_calls]] &lt;=5, "4-5 Calls", "6+ Calls")))</f>
        <v>0-1 Calls</v>
      </c>
      <c r="X2399" t="str">
        <f>IF(tbl_Customers[[#This Row],[account_length]] &lt;= 50, "0-50", IF(tbl_Customers[[#This Row],[account_length]] &lt;=100, "51-100", IF(tbl_Customers[[#This Row],[account_length]] &lt;= 150, "101-150", "151+")))</f>
        <v>101-150</v>
      </c>
      <c r="Y2399" t="str">
        <f>IF(tbl_Customers[[#This Row],[total_intl_charge]] &lt;= 3, "Low Charges", "High Charges")</f>
        <v>High Charges</v>
      </c>
      <c r="Z2399" t="str">
        <f>IF(tbl_Customers[[#This Row],[total_eve_calls]]&lt;=80,"Low Calls",
IF(tbl_Customers[[#This Row],[total_eve_calls]]&lt;=120,"Medium Calls","High Calls"))</f>
        <v>High Calls</v>
      </c>
      <c r="AA2399" t="str">
        <f>IF(tbl_Customers[[#This Row],[total_eve_charge]]&lt;=15,"Low Charges",
IF(tbl_Customers[[#This Row],[total_eve_charge]]&lt;=20,"Medium Charges","High Charges"))</f>
        <v>Medium Charges</v>
      </c>
      <c r="AB23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9" t="str">
        <f>IF(tbl_Customers[[#This Row],[number_vmail_messages]] = 0, "No Usage", IF(tbl_Customers[[#This Row],[number_vmail_messages]] &lt;= 20, "Low Usage", IF(tbl_Customers[[#This Row],[number_vmail_messages]] &lt;= 40, "Medium Usgae", "High Usage")))</f>
        <v>Medium Usgae</v>
      </c>
      <c r="AD2399" t="str">
        <f>IF(tbl_Customers[[#This Row],[total_day_minutes]]&lt;=150,"Low Usage", IF(tbl_Customers[[#This Row],[total_day_minutes]]&lt;=200,"Medium Usage", IF(tbl_Customers[[#This Row],[total_day_minutes]]&lt;=250,"High Usage","Very High Usage")))</f>
        <v>Very High Usage</v>
      </c>
      <c r="AE2399" t="str">
        <f>IF(tbl_Customers[[#This Row],[total_intl_calls]]&lt;=5,"Low Calls", IF(tbl_Customers[[#This Row],[total_intl_calls]]&lt;=10, "Medium Calls", "High Calls"))</f>
        <v>Low Calls</v>
      </c>
      <c r="AF23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399" s="36" t="str">
        <f>IF(tbl_Customers[[#This Row],[Churn_Risk_Score]]&gt;=10,"High Risk", IF(tbl_Customers[[#This Row],[Churn_Risk_Score]]&gt;=5,"Medium Risk","Low Risk"))</f>
        <v>Medium Risk</v>
      </c>
    </row>
    <row r="2400" spans="1:33" x14ac:dyDescent="0.35">
      <c r="A2400">
        <v>2399</v>
      </c>
      <c r="B2400" t="s">
        <v>45</v>
      </c>
      <c r="C2400">
        <v>99</v>
      </c>
      <c r="D2400" t="s">
        <v>21</v>
      </c>
      <c r="E2400" t="s">
        <v>22</v>
      </c>
      <c r="F2400" t="s">
        <v>22</v>
      </c>
      <c r="G2400">
        <v>0</v>
      </c>
      <c r="H2400">
        <v>124.6</v>
      </c>
      <c r="I2400">
        <v>90</v>
      </c>
      <c r="J2400">
        <v>21.18</v>
      </c>
      <c r="K2400">
        <v>146.4</v>
      </c>
      <c r="L2400">
        <v>70</v>
      </c>
      <c r="M2400">
        <v>12.44</v>
      </c>
      <c r="N2400">
        <v>169.4</v>
      </c>
      <c r="O2400">
        <v>95</v>
      </c>
      <c r="P2400">
        <v>7.62</v>
      </c>
      <c r="Q2400">
        <v>10.5</v>
      </c>
      <c r="R2400">
        <v>6</v>
      </c>
      <c r="S2400">
        <v>2.84</v>
      </c>
      <c r="T2400">
        <v>1</v>
      </c>
      <c r="U2400" t="s">
        <v>22</v>
      </c>
      <c r="V2400">
        <f>IF(tbl_Customers[[#This Row],[churn]] = "yes", 1, 0)</f>
        <v>0</v>
      </c>
      <c r="W2400" t="str">
        <f>IF(tbl_Customers[[#This Row],[number_customer_service_calls]] &lt;= 1, "0-1 Calls", IF(tbl_Customers[[#This Row],[number_customer_service_calls]] &lt;= 3, "2-3 Calls", IF(tbl_Customers[[#This Row],[number_customer_service_calls]] &lt;=5, "4-5 Calls", "6+ Calls")))</f>
        <v>0-1 Calls</v>
      </c>
      <c r="X2400" t="str">
        <f>IF(tbl_Customers[[#This Row],[account_length]] &lt;= 50, "0-50", IF(tbl_Customers[[#This Row],[account_length]] &lt;=100, "51-100", IF(tbl_Customers[[#This Row],[account_length]] &lt;= 150, "101-150", "151+")))</f>
        <v>51-100</v>
      </c>
      <c r="Y2400" t="str">
        <f>IF(tbl_Customers[[#This Row],[total_intl_charge]] &lt;= 3, "Low Charges", "High Charges")</f>
        <v>Low Charges</v>
      </c>
      <c r="Z2400" t="str">
        <f>IF(tbl_Customers[[#This Row],[total_eve_calls]]&lt;=80,"Low Calls",
IF(tbl_Customers[[#This Row],[total_eve_calls]]&lt;=120,"Medium Calls","High Calls"))</f>
        <v>Low Calls</v>
      </c>
      <c r="AA2400" t="str">
        <f>IF(tbl_Customers[[#This Row],[total_eve_charge]]&lt;=15,"Low Charges",
IF(tbl_Customers[[#This Row],[total_eve_charge]]&lt;=20,"Medium Charges","High Charges"))</f>
        <v>Low Charges</v>
      </c>
      <c r="AB24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0" t="str">
        <f>IF(tbl_Customers[[#This Row],[number_vmail_messages]] = 0, "No Usage", IF(tbl_Customers[[#This Row],[number_vmail_messages]] &lt;= 20, "Low Usage", IF(tbl_Customers[[#This Row],[number_vmail_messages]] &lt;= 40, "Medium Usgae", "High Usage")))</f>
        <v>No Usage</v>
      </c>
      <c r="AD2400" t="str">
        <f>IF(tbl_Customers[[#This Row],[total_day_minutes]]&lt;=150,"Low Usage", IF(tbl_Customers[[#This Row],[total_day_minutes]]&lt;=200,"Medium Usage", IF(tbl_Customers[[#This Row],[total_day_minutes]]&lt;=250,"High Usage","Very High Usage")))</f>
        <v>Low Usage</v>
      </c>
      <c r="AE2400" t="str">
        <f>IF(tbl_Customers[[#This Row],[total_intl_calls]]&lt;=5,"Low Calls", IF(tbl_Customers[[#This Row],[total_intl_calls]]&lt;=10, "Medium Calls", "High Calls"))</f>
        <v>Medium Calls</v>
      </c>
      <c r="AF24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00" s="36" t="str">
        <f>IF(tbl_Customers[[#This Row],[Churn_Risk_Score]]&gt;=10,"High Risk", IF(tbl_Customers[[#This Row],[Churn_Risk_Score]]&gt;=5,"Medium Risk","Low Risk"))</f>
        <v>Low Risk</v>
      </c>
    </row>
    <row r="2401" spans="1:33" x14ac:dyDescent="0.35">
      <c r="A2401">
        <v>2400</v>
      </c>
      <c r="B2401" t="s">
        <v>31</v>
      </c>
      <c r="C2401">
        <v>36</v>
      </c>
      <c r="D2401" t="s">
        <v>25</v>
      </c>
      <c r="E2401" t="s">
        <v>22</v>
      </c>
      <c r="F2401" t="s">
        <v>22</v>
      </c>
      <c r="G2401">
        <v>0</v>
      </c>
      <c r="H2401">
        <v>175.1</v>
      </c>
      <c r="I2401">
        <v>144</v>
      </c>
      <c r="J2401">
        <v>29.77</v>
      </c>
      <c r="K2401">
        <v>216.9</v>
      </c>
      <c r="L2401">
        <v>69</v>
      </c>
      <c r="M2401">
        <v>18.440000000000001</v>
      </c>
      <c r="N2401">
        <v>243.7</v>
      </c>
      <c r="O2401">
        <v>146</v>
      </c>
      <c r="P2401">
        <v>10.97</v>
      </c>
      <c r="Q2401">
        <v>9.9</v>
      </c>
      <c r="R2401">
        <v>3</v>
      </c>
      <c r="S2401">
        <v>2.67</v>
      </c>
      <c r="T2401">
        <v>1</v>
      </c>
      <c r="U2401" t="s">
        <v>22</v>
      </c>
      <c r="V2401">
        <f>IF(tbl_Customers[[#This Row],[churn]] = "yes", 1, 0)</f>
        <v>0</v>
      </c>
      <c r="W2401" t="str">
        <f>IF(tbl_Customers[[#This Row],[number_customer_service_calls]] &lt;= 1, "0-1 Calls", IF(tbl_Customers[[#This Row],[number_customer_service_calls]] &lt;= 3, "2-3 Calls", IF(tbl_Customers[[#This Row],[number_customer_service_calls]] &lt;=5, "4-5 Calls", "6+ Calls")))</f>
        <v>0-1 Calls</v>
      </c>
      <c r="X2401" t="str">
        <f>IF(tbl_Customers[[#This Row],[account_length]] &lt;= 50, "0-50", IF(tbl_Customers[[#This Row],[account_length]] &lt;=100, "51-100", IF(tbl_Customers[[#This Row],[account_length]] &lt;= 150, "101-150", "151+")))</f>
        <v>0-50</v>
      </c>
      <c r="Y2401" t="str">
        <f>IF(tbl_Customers[[#This Row],[total_intl_charge]] &lt;= 3, "Low Charges", "High Charges")</f>
        <v>Low Charges</v>
      </c>
      <c r="Z2401" t="str">
        <f>IF(tbl_Customers[[#This Row],[total_eve_calls]]&lt;=80,"Low Calls",
IF(tbl_Customers[[#This Row],[total_eve_calls]]&lt;=120,"Medium Calls","High Calls"))</f>
        <v>Low Calls</v>
      </c>
      <c r="AA2401" t="str">
        <f>IF(tbl_Customers[[#This Row],[total_eve_charge]]&lt;=15,"Low Charges",
IF(tbl_Customers[[#This Row],[total_eve_charge]]&lt;=20,"Medium Charges","High Charges"))</f>
        <v>Medium Charges</v>
      </c>
      <c r="AB24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01" t="str">
        <f>IF(tbl_Customers[[#This Row],[number_vmail_messages]] = 0, "No Usage", IF(tbl_Customers[[#This Row],[number_vmail_messages]] &lt;= 20, "Low Usage", IF(tbl_Customers[[#This Row],[number_vmail_messages]] &lt;= 40, "Medium Usgae", "High Usage")))</f>
        <v>No Usage</v>
      </c>
      <c r="AD2401" t="str">
        <f>IF(tbl_Customers[[#This Row],[total_day_minutes]]&lt;=150,"Low Usage", IF(tbl_Customers[[#This Row],[total_day_minutes]]&lt;=200,"Medium Usage", IF(tbl_Customers[[#This Row],[total_day_minutes]]&lt;=250,"High Usage","Very High Usage")))</f>
        <v>Medium Usage</v>
      </c>
      <c r="AE2401" t="str">
        <f>IF(tbl_Customers[[#This Row],[total_intl_calls]]&lt;=5,"Low Calls", IF(tbl_Customers[[#This Row],[total_intl_calls]]&lt;=10, "Medium Calls", "High Calls"))</f>
        <v>Low Calls</v>
      </c>
      <c r="AF24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01" s="36" t="str">
        <f>IF(tbl_Customers[[#This Row],[Churn_Risk_Score]]&gt;=10,"High Risk", IF(tbl_Customers[[#This Row],[Churn_Risk_Score]]&gt;=5,"Medium Risk","Low Risk"))</f>
        <v>Low Risk</v>
      </c>
    </row>
    <row r="2402" spans="1:33" x14ac:dyDescent="0.35">
      <c r="A2402">
        <v>2401</v>
      </c>
      <c r="B2402" t="s">
        <v>31</v>
      </c>
      <c r="C2402">
        <v>87</v>
      </c>
      <c r="D2402" t="s">
        <v>21</v>
      </c>
      <c r="E2402" t="s">
        <v>22</v>
      </c>
      <c r="F2402" t="s">
        <v>22</v>
      </c>
      <c r="G2402">
        <v>0</v>
      </c>
      <c r="H2402">
        <v>124.3</v>
      </c>
      <c r="I2402">
        <v>91</v>
      </c>
      <c r="J2402">
        <v>21.13</v>
      </c>
      <c r="K2402">
        <v>173.4</v>
      </c>
      <c r="L2402">
        <v>105</v>
      </c>
      <c r="M2402">
        <v>14.74</v>
      </c>
      <c r="N2402">
        <v>256.3</v>
      </c>
      <c r="O2402">
        <v>109</v>
      </c>
      <c r="P2402">
        <v>11.53</v>
      </c>
      <c r="Q2402">
        <v>7.5</v>
      </c>
      <c r="R2402">
        <v>5</v>
      </c>
      <c r="S2402">
        <v>2.0299999999999998</v>
      </c>
      <c r="T2402">
        <v>3</v>
      </c>
      <c r="U2402" t="s">
        <v>22</v>
      </c>
      <c r="V2402">
        <f>IF(tbl_Customers[[#This Row],[churn]] = "yes", 1, 0)</f>
        <v>0</v>
      </c>
      <c r="W2402" t="str">
        <f>IF(tbl_Customers[[#This Row],[number_customer_service_calls]] &lt;= 1, "0-1 Calls", IF(tbl_Customers[[#This Row],[number_customer_service_calls]] &lt;= 3, "2-3 Calls", IF(tbl_Customers[[#This Row],[number_customer_service_calls]] &lt;=5, "4-5 Calls", "6+ Calls")))</f>
        <v>2-3 Calls</v>
      </c>
      <c r="X2402" t="str">
        <f>IF(tbl_Customers[[#This Row],[account_length]] &lt;= 50, "0-50", IF(tbl_Customers[[#This Row],[account_length]] &lt;=100, "51-100", IF(tbl_Customers[[#This Row],[account_length]] &lt;= 150, "101-150", "151+")))</f>
        <v>51-100</v>
      </c>
      <c r="Y2402" t="str">
        <f>IF(tbl_Customers[[#This Row],[total_intl_charge]] &lt;= 3, "Low Charges", "High Charges")</f>
        <v>Low Charges</v>
      </c>
      <c r="Z2402" t="str">
        <f>IF(tbl_Customers[[#This Row],[total_eve_calls]]&lt;=80,"Low Calls",
IF(tbl_Customers[[#This Row],[total_eve_calls]]&lt;=120,"Medium Calls","High Calls"))</f>
        <v>Medium Calls</v>
      </c>
      <c r="AA2402" t="str">
        <f>IF(tbl_Customers[[#This Row],[total_eve_charge]]&lt;=15,"Low Charges",
IF(tbl_Customers[[#This Row],[total_eve_charge]]&lt;=20,"Medium Charges","High Charges"))</f>
        <v>Low Charges</v>
      </c>
      <c r="AB24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02" t="str">
        <f>IF(tbl_Customers[[#This Row],[number_vmail_messages]] = 0, "No Usage", IF(tbl_Customers[[#This Row],[number_vmail_messages]] &lt;= 20, "Low Usage", IF(tbl_Customers[[#This Row],[number_vmail_messages]] &lt;= 40, "Medium Usgae", "High Usage")))</f>
        <v>No Usage</v>
      </c>
      <c r="AD2402" t="str">
        <f>IF(tbl_Customers[[#This Row],[total_day_minutes]]&lt;=150,"Low Usage", IF(tbl_Customers[[#This Row],[total_day_minutes]]&lt;=200,"Medium Usage", IF(tbl_Customers[[#This Row],[total_day_minutes]]&lt;=250,"High Usage","Very High Usage")))</f>
        <v>Low Usage</v>
      </c>
      <c r="AE2402" t="str">
        <f>IF(tbl_Customers[[#This Row],[total_intl_calls]]&lt;=5,"Low Calls", IF(tbl_Customers[[#This Row],[total_intl_calls]]&lt;=10, "Medium Calls", "High Calls"))</f>
        <v>Low Calls</v>
      </c>
      <c r="AF24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02" s="36" t="str">
        <f>IF(tbl_Customers[[#This Row],[Churn_Risk_Score]]&gt;=10,"High Risk", IF(tbl_Customers[[#This Row],[Churn_Risk_Score]]&gt;=5,"Medium Risk","Low Risk"))</f>
        <v>Low Risk</v>
      </c>
    </row>
    <row r="2403" spans="1:33" x14ac:dyDescent="0.35">
      <c r="A2403">
        <v>2402</v>
      </c>
      <c r="B2403" t="s">
        <v>31</v>
      </c>
      <c r="C2403">
        <v>139</v>
      </c>
      <c r="D2403" t="s">
        <v>21</v>
      </c>
      <c r="E2403" t="s">
        <v>22</v>
      </c>
      <c r="F2403" t="s">
        <v>22</v>
      </c>
      <c r="G2403">
        <v>0</v>
      </c>
      <c r="H2403">
        <v>271.60000000000002</v>
      </c>
      <c r="I2403">
        <v>130</v>
      </c>
      <c r="J2403">
        <v>46.17</v>
      </c>
      <c r="K2403">
        <v>156</v>
      </c>
      <c r="L2403">
        <v>131</v>
      </c>
      <c r="M2403">
        <v>13.26</v>
      </c>
      <c r="N2403">
        <v>136.30000000000001</v>
      </c>
      <c r="O2403">
        <v>108</v>
      </c>
      <c r="P2403">
        <v>6.13</v>
      </c>
      <c r="Q2403">
        <v>11.6</v>
      </c>
      <c r="R2403">
        <v>9</v>
      </c>
      <c r="S2403">
        <v>3.13</v>
      </c>
      <c r="T2403">
        <v>2</v>
      </c>
      <c r="U2403" t="s">
        <v>22</v>
      </c>
      <c r="V2403">
        <f>IF(tbl_Customers[[#This Row],[churn]] = "yes", 1, 0)</f>
        <v>0</v>
      </c>
      <c r="W2403" t="str">
        <f>IF(tbl_Customers[[#This Row],[number_customer_service_calls]] &lt;= 1, "0-1 Calls", IF(tbl_Customers[[#This Row],[number_customer_service_calls]] &lt;= 3, "2-3 Calls", IF(tbl_Customers[[#This Row],[number_customer_service_calls]] &lt;=5, "4-5 Calls", "6+ Calls")))</f>
        <v>2-3 Calls</v>
      </c>
      <c r="X2403" t="str">
        <f>IF(tbl_Customers[[#This Row],[account_length]] &lt;= 50, "0-50", IF(tbl_Customers[[#This Row],[account_length]] &lt;=100, "51-100", IF(tbl_Customers[[#This Row],[account_length]] &lt;= 150, "101-150", "151+")))</f>
        <v>101-150</v>
      </c>
      <c r="Y2403" t="str">
        <f>IF(tbl_Customers[[#This Row],[total_intl_charge]] &lt;= 3, "Low Charges", "High Charges")</f>
        <v>High Charges</v>
      </c>
      <c r="Z2403" t="str">
        <f>IF(tbl_Customers[[#This Row],[total_eve_calls]]&lt;=80,"Low Calls",
IF(tbl_Customers[[#This Row],[total_eve_calls]]&lt;=120,"Medium Calls","High Calls"))</f>
        <v>High Calls</v>
      </c>
      <c r="AA2403" t="str">
        <f>IF(tbl_Customers[[#This Row],[total_eve_charge]]&lt;=15,"Low Charges",
IF(tbl_Customers[[#This Row],[total_eve_charge]]&lt;=20,"Medium Charges","High Charges"))</f>
        <v>Low Charges</v>
      </c>
      <c r="AB24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3" t="str">
        <f>IF(tbl_Customers[[#This Row],[number_vmail_messages]] = 0, "No Usage", IF(tbl_Customers[[#This Row],[number_vmail_messages]] &lt;= 20, "Low Usage", IF(tbl_Customers[[#This Row],[number_vmail_messages]] &lt;= 40, "Medium Usgae", "High Usage")))</f>
        <v>No Usage</v>
      </c>
      <c r="AD2403" t="str">
        <f>IF(tbl_Customers[[#This Row],[total_day_minutes]]&lt;=150,"Low Usage", IF(tbl_Customers[[#This Row],[total_day_minutes]]&lt;=200,"Medium Usage", IF(tbl_Customers[[#This Row],[total_day_minutes]]&lt;=250,"High Usage","Very High Usage")))</f>
        <v>Very High Usage</v>
      </c>
      <c r="AE2403" t="str">
        <f>IF(tbl_Customers[[#This Row],[total_intl_calls]]&lt;=5,"Low Calls", IF(tbl_Customers[[#This Row],[total_intl_calls]]&lt;=10, "Medium Calls", "High Calls"))</f>
        <v>Medium Calls</v>
      </c>
      <c r="AF24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03" s="36" t="str">
        <f>IF(tbl_Customers[[#This Row],[Churn_Risk_Score]]&gt;=10,"High Risk", IF(tbl_Customers[[#This Row],[Churn_Risk_Score]]&gt;=5,"Medium Risk","Low Risk"))</f>
        <v>Medium Risk</v>
      </c>
    </row>
    <row r="2404" spans="1:33" x14ac:dyDescent="0.35">
      <c r="A2404">
        <v>2403</v>
      </c>
      <c r="B2404" t="s">
        <v>61</v>
      </c>
      <c r="C2404">
        <v>96</v>
      </c>
      <c r="D2404" t="s">
        <v>21</v>
      </c>
      <c r="E2404" t="s">
        <v>22</v>
      </c>
      <c r="F2404" t="s">
        <v>23</v>
      </c>
      <c r="G2404">
        <v>33</v>
      </c>
      <c r="H2404">
        <v>183.3</v>
      </c>
      <c r="I2404">
        <v>115</v>
      </c>
      <c r="J2404">
        <v>31.16</v>
      </c>
      <c r="K2404">
        <v>201.4</v>
      </c>
      <c r="L2404">
        <v>87</v>
      </c>
      <c r="M2404">
        <v>17.12</v>
      </c>
      <c r="N2404">
        <v>177.4</v>
      </c>
      <c r="O2404">
        <v>84</v>
      </c>
      <c r="P2404">
        <v>7.98</v>
      </c>
      <c r="Q2404">
        <v>10.4</v>
      </c>
      <c r="R2404">
        <v>15</v>
      </c>
      <c r="S2404">
        <v>2.81</v>
      </c>
      <c r="T2404">
        <v>3</v>
      </c>
      <c r="U2404" t="s">
        <v>22</v>
      </c>
      <c r="V2404">
        <f>IF(tbl_Customers[[#This Row],[churn]] = "yes", 1, 0)</f>
        <v>0</v>
      </c>
      <c r="W2404" t="str">
        <f>IF(tbl_Customers[[#This Row],[number_customer_service_calls]] &lt;= 1, "0-1 Calls", IF(tbl_Customers[[#This Row],[number_customer_service_calls]] &lt;= 3, "2-3 Calls", IF(tbl_Customers[[#This Row],[number_customer_service_calls]] &lt;=5, "4-5 Calls", "6+ Calls")))</f>
        <v>2-3 Calls</v>
      </c>
      <c r="X2404" t="str">
        <f>IF(tbl_Customers[[#This Row],[account_length]] &lt;= 50, "0-50", IF(tbl_Customers[[#This Row],[account_length]] &lt;=100, "51-100", IF(tbl_Customers[[#This Row],[account_length]] &lt;= 150, "101-150", "151+")))</f>
        <v>51-100</v>
      </c>
      <c r="Y2404" t="str">
        <f>IF(tbl_Customers[[#This Row],[total_intl_charge]] &lt;= 3, "Low Charges", "High Charges")</f>
        <v>Low Charges</v>
      </c>
      <c r="Z2404" t="str">
        <f>IF(tbl_Customers[[#This Row],[total_eve_calls]]&lt;=80,"Low Calls",
IF(tbl_Customers[[#This Row],[total_eve_calls]]&lt;=120,"Medium Calls","High Calls"))</f>
        <v>Medium Calls</v>
      </c>
      <c r="AA2404" t="str">
        <f>IF(tbl_Customers[[#This Row],[total_eve_charge]]&lt;=15,"Low Charges",
IF(tbl_Customers[[#This Row],[total_eve_charge]]&lt;=20,"Medium Charges","High Charges"))</f>
        <v>Medium Charges</v>
      </c>
      <c r="AB24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4" t="str">
        <f>IF(tbl_Customers[[#This Row],[number_vmail_messages]] = 0, "No Usage", IF(tbl_Customers[[#This Row],[number_vmail_messages]] &lt;= 20, "Low Usage", IF(tbl_Customers[[#This Row],[number_vmail_messages]] &lt;= 40, "Medium Usgae", "High Usage")))</f>
        <v>Medium Usgae</v>
      </c>
      <c r="AD2404" t="str">
        <f>IF(tbl_Customers[[#This Row],[total_day_minutes]]&lt;=150,"Low Usage", IF(tbl_Customers[[#This Row],[total_day_minutes]]&lt;=200,"Medium Usage", IF(tbl_Customers[[#This Row],[total_day_minutes]]&lt;=250,"High Usage","Very High Usage")))</f>
        <v>Medium Usage</v>
      </c>
      <c r="AE2404" t="str">
        <f>IF(tbl_Customers[[#This Row],[total_intl_calls]]&lt;=5,"Low Calls", IF(tbl_Customers[[#This Row],[total_intl_calls]]&lt;=10, "Medium Calls", "High Calls"))</f>
        <v>High Calls</v>
      </c>
      <c r="AF24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04" s="36" t="str">
        <f>IF(tbl_Customers[[#This Row],[Churn_Risk_Score]]&gt;=10,"High Risk", IF(tbl_Customers[[#This Row],[Churn_Risk_Score]]&gt;=5,"Medium Risk","Low Risk"))</f>
        <v>Low Risk</v>
      </c>
    </row>
    <row r="2405" spans="1:33" x14ac:dyDescent="0.35">
      <c r="A2405">
        <v>2404</v>
      </c>
      <c r="B2405" t="s">
        <v>54</v>
      </c>
      <c r="C2405">
        <v>112</v>
      </c>
      <c r="D2405" t="s">
        <v>25</v>
      </c>
      <c r="E2405" t="s">
        <v>22</v>
      </c>
      <c r="F2405" t="s">
        <v>22</v>
      </c>
      <c r="G2405">
        <v>0</v>
      </c>
      <c r="H2405">
        <v>101.1</v>
      </c>
      <c r="I2405">
        <v>119</v>
      </c>
      <c r="J2405">
        <v>17.190000000000001</v>
      </c>
      <c r="K2405">
        <v>214.4</v>
      </c>
      <c r="L2405">
        <v>67</v>
      </c>
      <c r="M2405">
        <v>18.22</v>
      </c>
      <c r="N2405">
        <v>179.5</v>
      </c>
      <c r="O2405">
        <v>112</v>
      </c>
      <c r="P2405">
        <v>8.08</v>
      </c>
      <c r="Q2405">
        <v>10.3</v>
      </c>
      <c r="R2405">
        <v>5</v>
      </c>
      <c r="S2405">
        <v>2.78</v>
      </c>
      <c r="T2405">
        <v>2</v>
      </c>
      <c r="U2405" t="s">
        <v>22</v>
      </c>
      <c r="V2405">
        <f>IF(tbl_Customers[[#This Row],[churn]] = "yes", 1, 0)</f>
        <v>0</v>
      </c>
      <c r="W2405" t="str">
        <f>IF(tbl_Customers[[#This Row],[number_customer_service_calls]] &lt;= 1, "0-1 Calls", IF(tbl_Customers[[#This Row],[number_customer_service_calls]] &lt;= 3, "2-3 Calls", IF(tbl_Customers[[#This Row],[number_customer_service_calls]] &lt;=5, "4-5 Calls", "6+ Calls")))</f>
        <v>2-3 Calls</v>
      </c>
      <c r="X2405" t="str">
        <f>IF(tbl_Customers[[#This Row],[account_length]] &lt;= 50, "0-50", IF(tbl_Customers[[#This Row],[account_length]] &lt;=100, "51-100", IF(tbl_Customers[[#This Row],[account_length]] &lt;= 150, "101-150", "151+")))</f>
        <v>101-150</v>
      </c>
      <c r="Y2405" t="str">
        <f>IF(tbl_Customers[[#This Row],[total_intl_charge]] &lt;= 3, "Low Charges", "High Charges")</f>
        <v>Low Charges</v>
      </c>
      <c r="Z2405" t="str">
        <f>IF(tbl_Customers[[#This Row],[total_eve_calls]]&lt;=80,"Low Calls",
IF(tbl_Customers[[#This Row],[total_eve_calls]]&lt;=120,"Medium Calls","High Calls"))</f>
        <v>Low Calls</v>
      </c>
      <c r="AA2405" t="str">
        <f>IF(tbl_Customers[[#This Row],[total_eve_charge]]&lt;=15,"Low Charges",
IF(tbl_Customers[[#This Row],[total_eve_charge]]&lt;=20,"Medium Charges","High Charges"))</f>
        <v>Medium Charges</v>
      </c>
      <c r="AB24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5" t="str">
        <f>IF(tbl_Customers[[#This Row],[number_vmail_messages]] = 0, "No Usage", IF(tbl_Customers[[#This Row],[number_vmail_messages]] &lt;= 20, "Low Usage", IF(tbl_Customers[[#This Row],[number_vmail_messages]] &lt;= 40, "Medium Usgae", "High Usage")))</f>
        <v>No Usage</v>
      </c>
      <c r="AD2405" t="str">
        <f>IF(tbl_Customers[[#This Row],[total_day_minutes]]&lt;=150,"Low Usage", IF(tbl_Customers[[#This Row],[total_day_minutes]]&lt;=200,"Medium Usage", IF(tbl_Customers[[#This Row],[total_day_minutes]]&lt;=250,"High Usage","Very High Usage")))</f>
        <v>Low Usage</v>
      </c>
      <c r="AE2405" t="str">
        <f>IF(tbl_Customers[[#This Row],[total_intl_calls]]&lt;=5,"Low Calls", IF(tbl_Customers[[#This Row],[total_intl_calls]]&lt;=10, "Medium Calls", "High Calls"))</f>
        <v>Low Calls</v>
      </c>
      <c r="AF24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05" s="36" t="str">
        <f>IF(tbl_Customers[[#This Row],[Churn_Risk_Score]]&gt;=10,"High Risk", IF(tbl_Customers[[#This Row],[Churn_Risk_Score]]&gt;=5,"Medium Risk","Low Risk"))</f>
        <v>Low Risk</v>
      </c>
    </row>
    <row r="2406" spans="1:33" x14ac:dyDescent="0.35">
      <c r="A2406">
        <v>2405</v>
      </c>
      <c r="B2406" t="s">
        <v>58</v>
      </c>
      <c r="C2406">
        <v>75</v>
      </c>
      <c r="D2406" t="s">
        <v>25</v>
      </c>
      <c r="E2406" t="s">
        <v>22</v>
      </c>
      <c r="F2406" t="s">
        <v>22</v>
      </c>
      <c r="G2406">
        <v>0</v>
      </c>
      <c r="H2406">
        <v>203.3</v>
      </c>
      <c r="I2406">
        <v>70</v>
      </c>
      <c r="J2406">
        <v>34.56</v>
      </c>
      <c r="K2406">
        <v>228.9</v>
      </c>
      <c r="L2406">
        <v>97</v>
      </c>
      <c r="M2406">
        <v>19.46</v>
      </c>
      <c r="N2406">
        <v>222.2</v>
      </c>
      <c r="O2406">
        <v>118</v>
      </c>
      <c r="P2406">
        <v>10</v>
      </c>
      <c r="Q2406">
        <v>14.3</v>
      </c>
      <c r="R2406">
        <v>3</v>
      </c>
      <c r="S2406">
        <v>3.86</v>
      </c>
      <c r="T2406">
        <v>1</v>
      </c>
      <c r="U2406" t="s">
        <v>22</v>
      </c>
      <c r="V2406">
        <f>IF(tbl_Customers[[#This Row],[churn]] = "yes", 1, 0)</f>
        <v>0</v>
      </c>
      <c r="W2406" t="str">
        <f>IF(tbl_Customers[[#This Row],[number_customer_service_calls]] &lt;= 1, "0-1 Calls", IF(tbl_Customers[[#This Row],[number_customer_service_calls]] &lt;= 3, "2-3 Calls", IF(tbl_Customers[[#This Row],[number_customer_service_calls]] &lt;=5, "4-5 Calls", "6+ Calls")))</f>
        <v>0-1 Calls</v>
      </c>
      <c r="X2406" t="str">
        <f>IF(tbl_Customers[[#This Row],[account_length]] &lt;= 50, "0-50", IF(tbl_Customers[[#This Row],[account_length]] &lt;=100, "51-100", IF(tbl_Customers[[#This Row],[account_length]] &lt;= 150, "101-150", "151+")))</f>
        <v>51-100</v>
      </c>
      <c r="Y2406" t="str">
        <f>IF(tbl_Customers[[#This Row],[total_intl_charge]] &lt;= 3, "Low Charges", "High Charges")</f>
        <v>High Charges</v>
      </c>
      <c r="Z2406" t="str">
        <f>IF(tbl_Customers[[#This Row],[total_eve_calls]]&lt;=80,"Low Calls",
IF(tbl_Customers[[#This Row],[total_eve_calls]]&lt;=120,"Medium Calls","High Calls"))</f>
        <v>Medium Calls</v>
      </c>
      <c r="AA2406" t="str">
        <f>IF(tbl_Customers[[#This Row],[total_eve_charge]]&lt;=15,"Low Charges",
IF(tbl_Customers[[#This Row],[total_eve_charge]]&lt;=20,"Medium Charges","High Charges"))</f>
        <v>Medium Charges</v>
      </c>
      <c r="AB24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6" t="str">
        <f>IF(tbl_Customers[[#This Row],[number_vmail_messages]] = 0, "No Usage", IF(tbl_Customers[[#This Row],[number_vmail_messages]] &lt;= 20, "Low Usage", IF(tbl_Customers[[#This Row],[number_vmail_messages]] &lt;= 40, "Medium Usgae", "High Usage")))</f>
        <v>No Usage</v>
      </c>
      <c r="AD2406" t="str">
        <f>IF(tbl_Customers[[#This Row],[total_day_minutes]]&lt;=150,"Low Usage", IF(tbl_Customers[[#This Row],[total_day_minutes]]&lt;=200,"Medium Usage", IF(tbl_Customers[[#This Row],[total_day_minutes]]&lt;=250,"High Usage","Very High Usage")))</f>
        <v>High Usage</v>
      </c>
      <c r="AE2406" t="str">
        <f>IF(tbl_Customers[[#This Row],[total_intl_calls]]&lt;=5,"Low Calls", IF(tbl_Customers[[#This Row],[total_intl_calls]]&lt;=10, "Medium Calls", "High Calls"))</f>
        <v>Low Calls</v>
      </c>
      <c r="AF24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06" s="36" t="str">
        <f>IF(tbl_Customers[[#This Row],[Churn_Risk_Score]]&gt;=10,"High Risk", IF(tbl_Customers[[#This Row],[Churn_Risk_Score]]&gt;=5,"Medium Risk","Low Risk"))</f>
        <v>Low Risk</v>
      </c>
    </row>
    <row r="2407" spans="1:33" x14ac:dyDescent="0.35">
      <c r="A2407">
        <v>2406</v>
      </c>
      <c r="B2407" t="s">
        <v>61</v>
      </c>
      <c r="C2407">
        <v>178</v>
      </c>
      <c r="D2407" t="s">
        <v>21</v>
      </c>
      <c r="E2407" t="s">
        <v>22</v>
      </c>
      <c r="F2407" t="s">
        <v>23</v>
      </c>
      <c r="G2407">
        <v>35</v>
      </c>
      <c r="H2407">
        <v>175.4</v>
      </c>
      <c r="I2407">
        <v>88</v>
      </c>
      <c r="J2407">
        <v>29.82</v>
      </c>
      <c r="K2407">
        <v>190</v>
      </c>
      <c r="L2407">
        <v>65</v>
      </c>
      <c r="M2407">
        <v>16.149999999999999</v>
      </c>
      <c r="N2407">
        <v>138.69999999999999</v>
      </c>
      <c r="O2407">
        <v>94</v>
      </c>
      <c r="P2407">
        <v>6.24</v>
      </c>
      <c r="Q2407">
        <v>10.5</v>
      </c>
      <c r="R2407">
        <v>3</v>
      </c>
      <c r="S2407">
        <v>2.84</v>
      </c>
      <c r="T2407">
        <v>2</v>
      </c>
      <c r="U2407" t="s">
        <v>22</v>
      </c>
      <c r="V2407">
        <f>IF(tbl_Customers[[#This Row],[churn]] = "yes", 1, 0)</f>
        <v>0</v>
      </c>
      <c r="W2407" t="str">
        <f>IF(tbl_Customers[[#This Row],[number_customer_service_calls]] &lt;= 1, "0-1 Calls", IF(tbl_Customers[[#This Row],[number_customer_service_calls]] &lt;= 3, "2-3 Calls", IF(tbl_Customers[[#This Row],[number_customer_service_calls]] &lt;=5, "4-5 Calls", "6+ Calls")))</f>
        <v>2-3 Calls</v>
      </c>
      <c r="X2407" t="str">
        <f>IF(tbl_Customers[[#This Row],[account_length]] &lt;= 50, "0-50", IF(tbl_Customers[[#This Row],[account_length]] &lt;=100, "51-100", IF(tbl_Customers[[#This Row],[account_length]] &lt;= 150, "101-150", "151+")))</f>
        <v>151+</v>
      </c>
      <c r="Y2407" t="str">
        <f>IF(tbl_Customers[[#This Row],[total_intl_charge]] &lt;= 3, "Low Charges", "High Charges")</f>
        <v>Low Charges</v>
      </c>
      <c r="Z2407" t="str">
        <f>IF(tbl_Customers[[#This Row],[total_eve_calls]]&lt;=80,"Low Calls",
IF(tbl_Customers[[#This Row],[total_eve_calls]]&lt;=120,"Medium Calls","High Calls"))</f>
        <v>Low Calls</v>
      </c>
      <c r="AA2407" t="str">
        <f>IF(tbl_Customers[[#This Row],[total_eve_charge]]&lt;=15,"Low Charges",
IF(tbl_Customers[[#This Row],[total_eve_charge]]&lt;=20,"Medium Charges","High Charges"))</f>
        <v>Medium Charges</v>
      </c>
      <c r="AB24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7" t="str">
        <f>IF(tbl_Customers[[#This Row],[number_vmail_messages]] = 0, "No Usage", IF(tbl_Customers[[#This Row],[number_vmail_messages]] &lt;= 20, "Low Usage", IF(tbl_Customers[[#This Row],[number_vmail_messages]] &lt;= 40, "Medium Usgae", "High Usage")))</f>
        <v>Medium Usgae</v>
      </c>
      <c r="AD2407" t="str">
        <f>IF(tbl_Customers[[#This Row],[total_day_minutes]]&lt;=150,"Low Usage", IF(tbl_Customers[[#This Row],[total_day_minutes]]&lt;=200,"Medium Usage", IF(tbl_Customers[[#This Row],[total_day_minutes]]&lt;=250,"High Usage","Very High Usage")))</f>
        <v>Medium Usage</v>
      </c>
      <c r="AE2407" t="str">
        <f>IF(tbl_Customers[[#This Row],[total_intl_calls]]&lt;=5,"Low Calls", IF(tbl_Customers[[#This Row],[total_intl_calls]]&lt;=10, "Medium Calls", "High Calls"))</f>
        <v>Low Calls</v>
      </c>
      <c r="AF24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07" s="36" t="str">
        <f>IF(tbl_Customers[[#This Row],[Churn_Risk_Score]]&gt;=10,"High Risk", IF(tbl_Customers[[#This Row],[Churn_Risk_Score]]&gt;=5,"Medium Risk","Low Risk"))</f>
        <v>Low Risk</v>
      </c>
    </row>
    <row r="2408" spans="1:33" x14ac:dyDescent="0.35">
      <c r="A2408">
        <v>2407</v>
      </c>
      <c r="B2408" t="s">
        <v>43</v>
      </c>
      <c r="C2408">
        <v>112</v>
      </c>
      <c r="D2408" t="s">
        <v>21</v>
      </c>
      <c r="E2408" t="s">
        <v>22</v>
      </c>
      <c r="F2408" t="s">
        <v>22</v>
      </c>
      <c r="G2408">
        <v>0</v>
      </c>
      <c r="H2408">
        <v>266</v>
      </c>
      <c r="I2408">
        <v>97</v>
      </c>
      <c r="J2408">
        <v>45.22</v>
      </c>
      <c r="K2408">
        <v>214.6</v>
      </c>
      <c r="L2408">
        <v>94</v>
      </c>
      <c r="M2408">
        <v>18.239999999999998</v>
      </c>
      <c r="N2408">
        <v>306.2</v>
      </c>
      <c r="O2408">
        <v>100</v>
      </c>
      <c r="P2408">
        <v>13.78</v>
      </c>
      <c r="Q2408">
        <v>14.2</v>
      </c>
      <c r="R2408">
        <v>2</v>
      </c>
      <c r="S2408">
        <v>3.83</v>
      </c>
      <c r="T2408">
        <v>2</v>
      </c>
      <c r="U2408" t="s">
        <v>23</v>
      </c>
      <c r="V2408">
        <f>IF(tbl_Customers[[#This Row],[churn]] = "yes", 1, 0)</f>
        <v>1</v>
      </c>
      <c r="W2408" t="str">
        <f>IF(tbl_Customers[[#This Row],[number_customer_service_calls]] &lt;= 1, "0-1 Calls", IF(tbl_Customers[[#This Row],[number_customer_service_calls]] &lt;= 3, "2-3 Calls", IF(tbl_Customers[[#This Row],[number_customer_service_calls]] &lt;=5, "4-5 Calls", "6+ Calls")))</f>
        <v>2-3 Calls</v>
      </c>
      <c r="X2408" t="str">
        <f>IF(tbl_Customers[[#This Row],[account_length]] &lt;= 50, "0-50", IF(tbl_Customers[[#This Row],[account_length]] &lt;=100, "51-100", IF(tbl_Customers[[#This Row],[account_length]] &lt;= 150, "101-150", "151+")))</f>
        <v>101-150</v>
      </c>
      <c r="Y2408" t="str">
        <f>IF(tbl_Customers[[#This Row],[total_intl_charge]] &lt;= 3, "Low Charges", "High Charges")</f>
        <v>High Charges</v>
      </c>
      <c r="Z2408" t="str">
        <f>IF(tbl_Customers[[#This Row],[total_eve_calls]]&lt;=80,"Low Calls",
IF(tbl_Customers[[#This Row],[total_eve_calls]]&lt;=120,"Medium Calls","High Calls"))</f>
        <v>Medium Calls</v>
      </c>
      <c r="AA2408" t="str">
        <f>IF(tbl_Customers[[#This Row],[total_eve_charge]]&lt;=15,"Low Charges",
IF(tbl_Customers[[#This Row],[total_eve_charge]]&lt;=20,"Medium Charges","High Charges"))</f>
        <v>Medium Charges</v>
      </c>
      <c r="AB24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8" t="str">
        <f>IF(tbl_Customers[[#This Row],[number_vmail_messages]] = 0, "No Usage", IF(tbl_Customers[[#This Row],[number_vmail_messages]] &lt;= 20, "Low Usage", IF(tbl_Customers[[#This Row],[number_vmail_messages]] &lt;= 40, "Medium Usgae", "High Usage")))</f>
        <v>No Usage</v>
      </c>
      <c r="AD2408" t="str">
        <f>IF(tbl_Customers[[#This Row],[total_day_minutes]]&lt;=150,"Low Usage", IF(tbl_Customers[[#This Row],[total_day_minutes]]&lt;=200,"Medium Usage", IF(tbl_Customers[[#This Row],[total_day_minutes]]&lt;=250,"High Usage","Very High Usage")))</f>
        <v>Very High Usage</v>
      </c>
      <c r="AE2408" t="str">
        <f>IF(tbl_Customers[[#This Row],[total_intl_calls]]&lt;=5,"Low Calls", IF(tbl_Customers[[#This Row],[total_intl_calls]]&lt;=10, "Medium Calls", "High Calls"))</f>
        <v>Low Calls</v>
      </c>
      <c r="AF24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08" s="36" t="str">
        <f>IF(tbl_Customers[[#This Row],[Churn_Risk_Score]]&gt;=10,"High Risk", IF(tbl_Customers[[#This Row],[Churn_Risk_Score]]&gt;=5,"Medium Risk","Low Risk"))</f>
        <v>Medium Risk</v>
      </c>
    </row>
    <row r="2409" spans="1:33" x14ac:dyDescent="0.35">
      <c r="A2409">
        <v>2408</v>
      </c>
      <c r="B2409" t="s">
        <v>24</v>
      </c>
      <c r="C2409">
        <v>108</v>
      </c>
      <c r="D2409" t="s">
        <v>21</v>
      </c>
      <c r="E2409" t="s">
        <v>22</v>
      </c>
      <c r="F2409" t="s">
        <v>23</v>
      </c>
      <c r="G2409">
        <v>41</v>
      </c>
      <c r="H2409">
        <v>171.6</v>
      </c>
      <c r="I2409">
        <v>110</v>
      </c>
      <c r="J2409">
        <v>29.17</v>
      </c>
      <c r="K2409">
        <v>136.1</v>
      </c>
      <c r="L2409">
        <v>78</v>
      </c>
      <c r="M2409">
        <v>11.57</v>
      </c>
      <c r="N2409">
        <v>183.4</v>
      </c>
      <c r="O2409">
        <v>103</v>
      </c>
      <c r="P2409">
        <v>8.25</v>
      </c>
      <c r="Q2409">
        <v>10.8</v>
      </c>
      <c r="R2409">
        <v>7</v>
      </c>
      <c r="S2409">
        <v>2.92</v>
      </c>
      <c r="T2409">
        <v>0</v>
      </c>
      <c r="U2409" t="s">
        <v>22</v>
      </c>
      <c r="V2409">
        <f>IF(tbl_Customers[[#This Row],[churn]] = "yes", 1, 0)</f>
        <v>0</v>
      </c>
      <c r="W2409" t="str">
        <f>IF(tbl_Customers[[#This Row],[number_customer_service_calls]] &lt;= 1, "0-1 Calls", IF(tbl_Customers[[#This Row],[number_customer_service_calls]] &lt;= 3, "2-3 Calls", IF(tbl_Customers[[#This Row],[number_customer_service_calls]] &lt;=5, "4-5 Calls", "6+ Calls")))</f>
        <v>0-1 Calls</v>
      </c>
      <c r="X2409" t="str">
        <f>IF(tbl_Customers[[#This Row],[account_length]] &lt;= 50, "0-50", IF(tbl_Customers[[#This Row],[account_length]] &lt;=100, "51-100", IF(tbl_Customers[[#This Row],[account_length]] &lt;= 150, "101-150", "151+")))</f>
        <v>101-150</v>
      </c>
      <c r="Y2409" t="str">
        <f>IF(tbl_Customers[[#This Row],[total_intl_charge]] &lt;= 3, "Low Charges", "High Charges")</f>
        <v>Low Charges</v>
      </c>
      <c r="Z2409" t="str">
        <f>IF(tbl_Customers[[#This Row],[total_eve_calls]]&lt;=80,"Low Calls",
IF(tbl_Customers[[#This Row],[total_eve_calls]]&lt;=120,"Medium Calls","High Calls"))</f>
        <v>Low Calls</v>
      </c>
      <c r="AA2409" t="str">
        <f>IF(tbl_Customers[[#This Row],[total_eve_charge]]&lt;=15,"Low Charges",
IF(tbl_Customers[[#This Row],[total_eve_charge]]&lt;=20,"Medium Charges","High Charges"))</f>
        <v>Low Charges</v>
      </c>
      <c r="AB24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9" t="str">
        <f>IF(tbl_Customers[[#This Row],[number_vmail_messages]] = 0, "No Usage", IF(tbl_Customers[[#This Row],[number_vmail_messages]] &lt;= 20, "Low Usage", IF(tbl_Customers[[#This Row],[number_vmail_messages]] &lt;= 40, "Medium Usgae", "High Usage")))</f>
        <v>High Usage</v>
      </c>
      <c r="AD2409" t="str">
        <f>IF(tbl_Customers[[#This Row],[total_day_minutes]]&lt;=150,"Low Usage", IF(tbl_Customers[[#This Row],[total_day_minutes]]&lt;=200,"Medium Usage", IF(tbl_Customers[[#This Row],[total_day_minutes]]&lt;=250,"High Usage","Very High Usage")))</f>
        <v>Medium Usage</v>
      </c>
      <c r="AE2409" t="str">
        <f>IF(tbl_Customers[[#This Row],[total_intl_calls]]&lt;=5,"Low Calls", IF(tbl_Customers[[#This Row],[total_intl_calls]]&lt;=10, "Medium Calls", "High Calls"))</f>
        <v>Medium Calls</v>
      </c>
      <c r="AF24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09" s="36" t="str">
        <f>IF(tbl_Customers[[#This Row],[Churn_Risk_Score]]&gt;=10,"High Risk", IF(tbl_Customers[[#This Row],[Churn_Risk_Score]]&gt;=5,"Medium Risk","Low Risk"))</f>
        <v>Low Risk</v>
      </c>
    </row>
    <row r="2410" spans="1:33" x14ac:dyDescent="0.35">
      <c r="A2410">
        <v>2409</v>
      </c>
      <c r="B2410" t="s">
        <v>42</v>
      </c>
      <c r="C2410">
        <v>100</v>
      </c>
      <c r="D2410" t="s">
        <v>28</v>
      </c>
      <c r="E2410" t="s">
        <v>22</v>
      </c>
      <c r="F2410" t="s">
        <v>22</v>
      </c>
      <c r="G2410">
        <v>0</v>
      </c>
      <c r="H2410">
        <v>78.7</v>
      </c>
      <c r="I2410">
        <v>98</v>
      </c>
      <c r="J2410">
        <v>13.38</v>
      </c>
      <c r="K2410">
        <v>225.6</v>
      </c>
      <c r="L2410">
        <v>102</v>
      </c>
      <c r="M2410">
        <v>19.18</v>
      </c>
      <c r="N2410">
        <v>150.4</v>
      </c>
      <c r="O2410">
        <v>106</v>
      </c>
      <c r="P2410">
        <v>6.77</v>
      </c>
      <c r="Q2410">
        <v>14</v>
      </c>
      <c r="R2410">
        <v>8</v>
      </c>
      <c r="S2410">
        <v>3.78</v>
      </c>
      <c r="T2410">
        <v>0</v>
      </c>
      <c r="U2410" t="s">
        <v>22</v>
      </c>
      <c r="V2410">
        <f>IF(tbl_Customers[[#This Row],[churn]] = "yes", 1, 0)</f>
        <v>0</v>
      </c>
      <c r="W2410" t="str">
        <f>IF(tbl_Customers[[#This Row],[number_customer_service_calls]] &lt;= 1, "0-1 Calls", IF(tbl_Customers[[#This Row],[number_customer_service_calls]] &lt;= 3, "2-3 Calls", IF(tbl_Customers[[#This Row],[number_customer_service_calls]] &lt;=5, "4-5 Calls", "6+ Calls")))</f>
        <v>0-1 Calls</v>
      </c>
      <c r="X2410" t="str">
        <f>IF(tbl_Customers[[#This Row],[account_length]] &lt;= 50, "0-50", IF(tbl_Customers[[#This Row],[account_length]] &lt;=100, "51-100", IF(tbl_Customers[[#This Row],[account_length]] &lt;= 150, "101-150", "151+")))</f>
        <v>51-100</v>
      </c>
      <c r="Y2410" t="str">
        <f>IF(tbl_Customers[[#This Row],[total_intl_charge]] &lt;= 3, "Low Charges", "High Charges")</f>
        <v>High Charges</v>
      </c>
      <c r="Z2410" t="str">
        <f>IF(tbl_Customers[[#This Row],[total_eve_calls]]&lt;=80,"Low Calls",
IF(tbl_Customers[[#This Row],[total_eve_calls]]&lt;=120,"Medium Calls","High Calls"))</f>
        <v>Medium Calls</v>
      </c>
      <c r="AA2410" t="str">
        <f>IF(tbl_Customers[[#This Row],[total_eve_charge]]&lt;=15,"Low Charges",
IF(tbl_Customers[[#This Row],[total_eve_charge]]&lt;=20,"Medium Charges","High Charges"))</f>
        <v>Medium Charges</v>
      </c>
      <c r="AB24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0" t="str">
        <f>IF(tbl_Customers[[#This Row],[number_vmail_messages]] = 0, "No Usage", IF(tbl_Customers[[#This Row],[number_vmail_messages]] &lt;= 20, "Low Usage", IF(tbl_Customers[[#This Row],[number_vmail_messages]] &lt;= 40, "Medium Usgae", "High Usage")))</f>
        <v>No Usage</v>
      </c>
      <c r="AD2410" t="str">
        <f>IF(tbl_Customers[[#This Row],[total_day_minutes]]&lt;=150,"Low Usage", IF(tbl_Customers[[#This Row],[total_day_minutes]]&lt;=200,"Medium Usage", IF(tbl_Customers[[#This Row],[total_day_minutes]]&lt;=250,"High Usage","Very High Usage")))</f>
        <v>Low Usage</v>
      </c>
      <c r="AE2410" t="str">
        <f>IF(tbl_Customers[[#This Row],[total_intl_calls]]&lt;=5,"Low Calls", IF(tbl_Customers[[#This Row],[total_intl_calls]]&lt;=10, "Medium Calls", "High Calls"))</f>
        <v>Medium Calls</v>
      </c>
      <c r="AF24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10" s="36" t="str">
        <f>IF(tbl_Customers[[#This Row],[Churn_Risk_Score]]&gt;=10,"High Risk", IF(tbl_Customers[[#This Row],[Churn_Risk_Score]]&gt;=5,"Medium Risk","Low Risk"))</f>
        <v>Low Risk</v>
      </c>
    </row>
    <row r="2411" spans="1:33" x14ac:dyDescent="0.35">
      <c r="A2411">
        <v>2410</v>
      </c>
      <c r="B2411" t="s">
        <v>33</v>
      </c>
      <c r="C2411">
        <v>121</v>
      </c>
      <c r="D2411" t="s">
        <v>28</v>
      </c>
      <c r="E2411" t="s">
        <v>22</v>
      </c>
      <c r="F2411" t="s">
        <v>23</v>
      </c>
      <c r="G2411">
        <v>20</v>
      </c>
      <c r="H2411">
        <v>211.9</v>
      </c>
      <c r="I2411">
        <v>110</v>
      </c>
      <c r="J2411">
        <v>36.020000000000003</v>
      </c>
      <c r="K2411">
        <v>215.1</v>
      </c>
      <c r="L2411">
        <v>120</v>
      </c>
      <c r="M2411">
        <v>18.28</v>
      </c>
      <c r="N2411">
        <v>238.5</v>
      </c>
      <c r="O2411">
        <v>107</v>
      </c>
      <c r="P2411">
        <v>10.73</v>
      </c>
      <c r="Q2411">
        <v>9.4</v>
      </c>
      <c r="R2411">
        <v>2</v>
      </c>
      <c r="S2411">
        <v>2.54</v>
      </c>
      <c r="T2411">
        <v>0</v>
      </c>
      <c r="U2411" t="s">
        <v>22</v>
      </c>
      <c r="V2411">
        <f>IF(tbl_Customers[[#This Row],[churn]] = "yes", 1, 0)</f>
        <v>0</v>
      </c>
      <c r="W2411" t="str">
        <f>IF(tbl_Customers[[#This Row],[number_customer_service_calls]] &lt;= 1, "0-1 Calls", IF(tbl_Customers[[#This Row],[number_customer_service_calls]] &lt;= 3, "2-3 Calls", IF(tbl_Customers[[#This Row],[number_customer_service_calls]] &lt;=5, "4-5 Calls", "6+ Calls")))</f>
        <v>0-1 Calls</v>
      </c>
      <c r="X2411" t="str">
        <f>IF(tbl_Customers[[#This Row],[account_length]] &lt;= 50, "0-50", IF(tbl_Customers[[#This Row],[account_length]] &lt;=100, "51-100", IF(tbl_Customers[[#This Row],[account_length]] &lt;= 150, "101-150", "151+")))</f>
        <v>101-150</v>
      </c>
      <c r="Y2411" t="str">
        <f>IF(tbl_Customers[[#This Row],[total_intl_charge]] &lt;= 3, "Low Charges", "High Charges")</f>
        <v>Low Charges</v>
      </c>
      <c r="Z2411" t="str">
        <f>IF(tbl_Customers[[#This Row],[total_eve_calls]]&lt;=80,"Low Calls",
IF(tbl_Customers[[#This Row],[total_eve_calls]]&lt;=120,"Medium Calls","High Calls"))</f>
        <v>Medium Calls</v>
      </c>
      <c r="AA2411" t="str">
        <f>IF(tbl_Customers[[#This Row],[total_eve_charge]]&lt;=15,"Low Charges",
IF(tbl_Customers[[#This Row],[total_eve_charge]]&lt;=20,"Medium Charges","High Charges"))</f>
        <v>Medium Charges</v>
      </c>
      <c r="AB24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11" t="str">
        <f>IF(tbl_Customers[[#This Row],[number_vmail_messages]] = 0, "No Usage", IF(tbl_Customers[[#This Row],[number_vmail_messages]] &lt;= 20, "Low Usage", IF(tbl_Customers[[#This Row],[number_vmail_messages]] &lt;= 40, "Medium Usgae", "High Usage")))</f>
        <v>Low Usage</v>
      </c>
      <c r="AD2411" t="str">
        <f>IF(tbl_Customers[[#This Row],[total_day_minutes]]&lt;=150,"Low Usage", IF(tbl_Customers[[#This Row],[total_day_minutes]]&lt;=200,"Medium Usage", IF(tbl_Customers[[#This Row],[total_day_minutes]]&lt;=250,"High Usage","Very High Usage")))</f>
        <v>High Usage</v>
      </c>
      <c r="AE2411" t="str">
        <f>IF(tbl_Customers[[#This Row],[total_intl_calls]]&lt;=5,"Low Calls", IF(tbl_Customers[[#This Row],[total_intl_calls]]&lt;=10, "Medium Calls", "High Calls"))</f>
        <v>Low Calls</v>
      </c>
      <c r="AF24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11" s="36" t="str">
        <f>IF(tbl_Customers[[#This Row],[Churn_Risk_Score]]&gt;=10,"High Risk", IF(tbl_Customers[[#This Row],[Churn_Risk_Score]]&gt;=5,"Medium Risk","Low Risk"))</f>
        <v>Low Risk</v>
      </c>
    </row>
    <row r="2412" spans="1:33" x14ac:dyDescent="0.35">
      <c r="A2412">
        <v>2411</v>
      </c>
      <c r="B2412" t="s">
        <v>57</v>
      </c>
      <c r="C2412">
        <v>116</v>
      </c>
      <c r="D2412" t="s">
        <v>21</v>
      </c>
      <c r="E2412" t="s">
        <v>22</v>
      </c>
      <c r="F2412" t="s">
        <v>22</v>
      </c>
      <c r="G2412">
        <v>0</v>
      </c>
      <c r="H2412">
        <v>63.7</v>
      </c>
      <c r="I2412">
        <v>101</v>
      </c>
      <c r="J2412">
        <v>10.83</v>
      </c>
      <c r="K2412">
        <v>195.8</v>
      </c>
      <c r="L2412">
        <v>95</v>
      </c>
      <c r="M2412">
        <v>16.64</v>
      </c>
      <c r="N2412">
        <v>210.1</v>
      </c>
      <c r="O2412">
        <v>87</v>
      </c>
      <c r="P2412">
        <v>9.4499999999999993</v>
      </c>
      <c r="Q2412">
        <v>10</v>
      </c>
      <c r="R2412">
        <v>6</v>
      </c>
      <c r="S2412">
        <v>2.7</v>
      </c>
      <c r="T2412">
        <v>1</v>
      </c>
      <c r="U2412" t="s">
        <v>22</v>
      </c>
      <c r="V2412">
        <f>IF(tbl_Customers[[#This Row],[churn]] = "yes", 1, 0)</f>
        <v>0</v>
      </c>
      <c r="W2412" t="str">
        <f>IF(tbl_Customers[[#This Row],[number_customer_service_calls]] &lt;= 1, "0-1 Calls", IF(tbl_Customers[[#This Row],[number_customer_service_calls]] &lt;= 3, "2-3 Calls", IF(tbl_Customers[[#This Row],[number_customer_service_calls]] &lt;=5, "4-5 Calls", "6+ Calls")))</f>
        <v>0-1 Calls</v>
      </c>
      <c r="X2412" t="str">
        <f>IF(tbl_Customers[[#This Row],[account_length]] &lt;= 50, "0-50", IF(tbl_Customers[[#This Row],[account_length]] &lt;=100, "51-100", IF(tbl_Customers[[#This Row],[account_length]] &lt;= 150, "101-150", "151+")))</f>
        <v>101-150</v>
      </c>
      <c r="Y2412" t="str">
        <f>IF(tbl_Customers[[#This Row],[total_intl_charge]] &lt;= 3, "Low Charges", "High Charges")</f>
        <v>Low Charges</v>
      </c>
      <c r="Z2412" t="str">
        <f>IF(tbl_Customers[[#This Row],[total_eve_calls]]&lt;=80,"Low Calls",
IF(tbl_Customers[[#This Row],[total_eve_calls]]&lt;=120,"Medium Calls","High Calls"))</f>
        <v>Medium Calls</v>
      </c>
      <c r="AA2412" t="str">
        <f>IF(tbl_Customers[[#This Row],[total_eve_charge]]&lt;=15,"Low Charges",
IF(tbl_Customers[[#This Row],[total_eve_charge]]&lt;=20,"Medium Charges","High Charges"))</f>
        <v>Medium Charges</v>
      </c>
      <c r="AB24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2" t="str">
        <f>IF(tbl_Customers[[#This Row],[number_vmail_messages]] = 0, "No Usage", IF(tbl_Customers[[#This Row],[number_vmail_messages]] &lt;= 20, "Low Usage", IF(tbl_Customers[[#This Row],[number_vmail_messages]] &lt;= 40, "Medium Usgae", "High Usage")))</f>
        <v>No Usage</v>
      </c>
      <c r="AD2412" t="str">
        <f>IF(tbl_Customers[[#This Row],[total_day_minutes]]&lt;=150,"Low Usage", IF(tbl_Customers[[#This Row],[total_day_minutes]]&lt;=200,"Medium Usage", IF(tbl_Customers[[#This Row],[total_day_minutes]]&lt;=250,"High Usage","Very High Usage")))</f>
        <v>Low Usage</v>
      </c>
      <c r="AE2412" t="str">
        <f>IF(tbl_Customers[[#This Row],[total_intl_calls]]&lt;=5,"Low Calls", IF(tbl_Customers[[#This Row],[total_intl_calls]]&lt;=10, "Medium Calls", "High Calls"))</f>
        <v>Medium Calls</v>
      </c>
      <c r="AF24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2" s="36" t="str">
        <f>IF(tbl_Customers[[#This Row],[Churn_Risk_Score]]&gt;=10,"High Risk", IF(tbl_Customers[[#This Row],[Churn_Risk_Score]]&gt;=5,"Medium Risk","Low Risk"))</f>
        <v>Low Risk</v>
      </c>
    </row>
    <row r="2413" spans="1:33" x14ac:dyDescent="0.35">
      <c r="A2413">
        <v>2412</v>
      </c>
      <c r="B2413" t="s">
        <v>46</v>
      </c>
      <c r="C2413">
        <v>161</v>
      </c>
      <c r="D2413" t="s">
        <v>21</v>
      </c>
      <c r="E2413" t="s">
        <v>22</v>
      </c>
      <c r="F2413" t="s">
        <v>22</v>
      </c>
      <c r="G2413">
        <v>0</v>
      </c>
      <c r="H2413">
        <v>173.4</v>
      </c>
      <c r="I2413">
        <v>100</v>
      </c>
      <c r="J2413">
        <v>29.48</v>
      </c>
      <c r="K2413">
        <v>213.7</v>
      </c>
      <c r="L2413">
        <v>74</v>
      </c>
      <c r="M2413">
        <v>18.16</v>
      </c>
      <c r="N2413">
        <v>141.5</v>
      </c>
      <c r="O2413">
        <v>69</v>
      </c>
      <c r="P2413">
        <v>6.37</v>
      </c>
      <c r="Q2413">
        <v>11.5</v>
      </c>
      <c r="R2413">
        <v>4</v>
      </c>
      <c r="S2413">
        <v>3.11</v>
      </c>
      <c r="T2413">
        <v>1</v>
      </c>
      <c r="U2413" t="s">
        <v>22</v>
      </c>
      <c r="V2413">
        <f>IF(tbl_Customers[[#This Row],[churn]] = "yes", 1, 0)</f>
        <v>0</v>
      </c>
      <c r="W2413" t="str">
        <f>IF(tbl_Customers[[#This Row],[number_customer_service_calls]] &lt;= 1, "0-1 Calls", IF(tbl_Customers[[#This Row],[number_customer_service_calls]] &lt;= 3, "2-3 Calls", IF(tbl_Customers[[#This Row],[number_customer_service_calls]] &lt;=5, "4-5 Calls", "6+ Calls")))</f>
        <v>0-1 Calls</v>
      </c>
      <c r="X2413" t="str">
        <f>IF(tbl_Customers[[#This Row],[account_length]] &lt;= 50, "0-50", IF(tbl_Customers[[#This Row],[account_length]] &lt;=100, "51-100", IF(tbl_Customers[[#This Row],[account_length]] &lt;= 150, "101-150", "151+")))</f>
        <v>151+</v>
      </c>
      <c r="Y2413" t="str">
        <f>IF(tbl_Customers[[#This Row],[total_intl_charge]] &lt;= 3, "Low Charges", "High Charges")</f>
        <v>High Charges</v>
      </c>
      <c r="Z2413" t="str">
        <f>IF(tbl_Customers[[#This Row],[total_eve_calls]]&lt;=80,"Low Calls",
IF(tbl_Customers[[#This Row],[total_eve_calls]]&lt;=120,"Medium Calls","High Calls"))</f>
        <v>Low Calls</v>
      </c>
      <c r="AA2413" t="str">
        <f>IF(tbl_Customers[[#This Row],[total_eve_charge]]&lt;=15,"Low Charges",
IF(tbl_Customers[[#This Row],[total_eve_charge]]&lt;=20,"Medium Charges","High Charges"))</f>
        <v>Medium Charges</v>
      </c>
      <c r="AB24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3" t="str">
        <f>IF(tbl_Customers[[#This Row],[number_vmail_messages]] = 0, "No Usage", IF(tbl_Customers[[#This Row],[number_vmail_messages]] &lt;= 20, "Low Usage", IF(tbl_Customers[[#This Row],[number_vmail_messages]] &lt;= 40, "Medium Usgae", "High Usage")))</f>
        <v>No Usage</v>
      </c>
      <c r="AD2413" t="str">
        <f>IF(tbl_Customers[[#This Row],[total_day_minutes]]&lt;=150,"Low Usage", IF(tbl_Customers[[#This Row],[total_day_minutes]]&lt;=200,"Medium Usage", IF(tbl_Customers[[#This Row],[total_day_minutes]]&lt;=250,"High Usage","Very High Usage")))</f>
        <v>Medium Usage</v>
      </c>
      <c r="AE2413" t="str">
        <f>IF(tbl_Customers[[#This Row],[total_intl_calls]]&lt;=5,"Low Calls", IF(tbl_Customers[[#This Row],[total_intl_calls]]&lt;=10, "Medium Calls", "High Calls"))</f>
        <v>Low Calls</v>
      </c>
      <c r="AF24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13" s="36" t="str">
        <f>IF(tbl_Customers[[#This Row],[Churn_Risk_Score]]&gt;=10,"High Risk", IF(tbl_Customers[[#This Row],[Churn_Risk_Score]]&gt;=5,"Medium Risk","Low Risk"))</f>
        <v>Low Risk</v>
      </c>
    </row>
    <row r="2414" spans="1:33" x14ac:dyDescent="0.35">
      <c r="A2414">
        <v>2413</v>
      </c>
      <c r="B2414" t="s">
        <v>31</v>
      </c>
      <c r="C2414">
        <v>104</v>
      </c>
      <c r="D2414" t="s">
        <v>21</v>
      </c>
      <c r="E2414" t="s">
        <v>22</v>
      </c>
      <c r="F2414" t="s">
        <v>22</v>
      </c>
      <c r="G2414">
        <v>0</v>
      </c>
      <c r="H2414">
        <v>225.9</v>
      </c>
      <c r="I2414">
        <v>123</v>
      </c>
      <c r="J2414">
        <v>38.4</v>
      </c>
      <c r="K2414">
        <v>162.80000000000001</v>
      </c>
      <c r="L2414">
        <v>106</v>
      </c>
      <c r="M2414">
        <v>13.84</v>
      </c>
      <c r="N2414">
        <v>272.10000000000002</v>
      </c>
      <c r="O2414">
        <v>85</v>
      </c>
      <c r="P2414">
        <v>12.24</v>
      </c>
      <c r="Q2414">
        <v>10.1</v>
      </c>
      <c r="R2414">
        <v>4</v>
      </c>
      <c r="S2414">
        <v>2.73</v>
      </c>
      <c r="T2414">
        <v>1</v>
      </c>
      <c r="U2414" t="s">
        <v>22</v>
      </c>
      <c r="V2414">
        <f>IF(tbl_Customers[[#This Row],[churn]] = "yes", 1, 0)</f>
        <v>0</v>
      </c>
      <c r="W2414" t="str">
        <f>IF(tbl_Customers[[#This Row],[number_customer_service_calls]] &lt;= 1, "0-1 Calls", IF(tbl_Customers[[#This Row],[number_customer_service_calls]] &lt;= 3, "2-3 Calls", IF(tbl_Customers[[#This Row],[number_customer_service_calls]] &lt;=5, "4-5 Calls", "6+ Calls")))</f>
        <v>0-1 Calls</v>
      </c>
      <c r="X2414" t="str">
        <f>IF(tbl_Customers[[#This Row],[account_length]] &lt;= 50, "0-50", IF(tbl_Customers[[#This Row],[account_length]] &lt;=100, "51-100", IF(tbl_Customers[[#This Row],[account_length]] &lt;= 150, "101-150", "151+")))</f>
        <v>101-150</v>
      </c>
      <c r="Y2414" t="str">
        <f>IF(tbl_Customers[[#This Row],[total_intl_charge]] &lt;= 3, "Low Charges", "High Charges")</f>
        <v>Low Charges</v>
      </c>
      <c r="Z2414" t="str">
        <f>IF(tbl_Customers[[#This Row],[total_eve_calls]]&lt;=80,"Low Calls",
IF(tbl_Customers[[#This Row],[total_eve_calls]]&lt;=120,"Medium Calls","High Calls"))</f>
        <v>Medium Calls</v>
      </c>
      <c r="AA2414" t="str">
        <f>IF(tbl_Customers[[#This Row],[total_eve_charge]]&lt;=15,"Low Charges",
IF(tbl_Customers[[#This Row],[total_eve_charge]]&lt;=20,"Medium Charges","High Charges"))</f>
        <v>Low Charges</v>
      </c>
      <c r="AB24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4" t="str">
        <f>IF(tbl_Customers[[#This Row],[number_vmail_messages]] = 0, "No Usage", IF(tbl_Customers[[#This Row],[number_vmail_messages]] &lt;= 20, "Low Usage", IF(tbl_Customers[[#This Row],[number_vmail_messages]] &lt;= 40, "Medium Usgae", "High Usage")))</f>
        <v>No Usage</v>
      </c>
      <c r="AD2414" t="str">
        <f>IF(tbl_Customers[[#This Row],[total_day_minutes]]&lt;=150,"Low Usage", IF(tbl_Customers[[#This Row],[total_day_minutes]]&lt;=200,"Medium Usage", IF(tbl_Customers[[#This Row],[total_day_minutes]]&lt;=250,"High Usage","Very High Usage")))</f>
        <v>High Usage</v>
      </c>
      <c r="AE2414" t="str">
        <f>IF(tbl_Customers[[#This Row],[total_intl_calls]]&lt;=5,"Low Calls", IF(tbl_Customers[[#This Row],[total_intl_calls]]&lt;=10, "Medium Calls", "High Calls"))</f>
        <v>Low Calls</v>
      </c>
      <c r="AF24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4" s="36" t="str">
        <f>IF(tbl_Customers[[#This Row],[Churn_Risk_Score]]&gt;=10,"High Risk", IF(tbl_Customers[[#This Row],[Churn_Risk_Score]]&gt;=5,"Medium Risk","Low Risk"))</f>
        <v>Low Risk</v>
      </c>
    </row>
    <row r="2415" spans="1:33" x14ac:dyDescent="0.35">
      <c r="A2415">
        <v>2414</v>
      </c>
      <c r="B2415" t="s">
        <v>37</v>
      </c>
      <c r="C2415">
        <v>119</v>
      </c>
      <c r="D2415" t="s">
        <v>21</v>
      </c>
      <c r="E2415" t="s">
        <v>23</v>
      </c>
      <c r="F2415" t="s">
        <v>23</v>
      </c>
      <c r="G2415">
        <v>32</v>
      </c>
      <c r="H2415">
        <v>173</v>
      </c>
      <c r="I2415">
        <v>101</v>
      </c>
      <c r="J2415">
        <v>29.41</v>
      </c>
      <c r="K2415">
        <v>209.4</v>
      </c>
      <c r="L2415">
        <v>93</v>
      </c>
      <c r="M2415">
        <v>17.8</v>
      </c>
      <c r="N2415">
        <v>231.1</v>
      </c>
      <c r="O2415">
        <v>91</v>
      </c>
      <c r="P2415">
        <v>10.4</v>
      </c>
      <c r="Q2415">
        <v>12.2</v>
      </c>
      <c r="R2415">
        <v>4</v>
      </c>
      <c r="S2415">
        <v>3.29</v>
      </c>
      <c r="T2415">
        <v>0</v>
      </c>
      <c r="U2415" t="s">
        <v>22</v>
      </c>
      <c r="V2415">
        <f>IF(tbl_Customers[[#This Row],[churn]] = "yes", 1, 0)</f>
        <v>0</v>
      </c>
      <c r="W2415" t="str">
        <f>IF(tbl_Customers[[#This Row],[number_customer_service_calls]] &lt;= 1, "0-1 Calls", IF(tbl_Customers[[#This Row],[number_customer_service_calls]] &lt;= 3, "2-3 Calls", IF(tbl_Customers[[#This Row],[number_customer_service_calls]] &lt;=5, "4-5 Calls", "6+ Calls")))</f>
        <v>0-1 Calls</v>
      </c>
      <c r="X2415" t="str">
        <f>IF(tbl_Customers[[#This Row],[account_length]] &lt;= 50, "0-50", IF(tbl_Customers[[#This Row],[account_length]] &lt;=100, "51-100", IF(tbl_Customers[[#This Row],[account_length]] &lt;= 150, "101-150", "151+")))</f>
        <v>101-150</v>
      </c>
      <c r="Y2415" t="str">
        <f>IF(tbl_Customers[[#This Row],[total_intl_charge]] &lt;= 3, "Low Charges", "High Charges")</f>
        <v>High Charges</v>
      </c>
      <c r="Z2415" t="str">
        <f>IF(tbl_Customers[[#This Row],[total_eve_calls]]&lt;=80,"Low Calls",
IF(tbl_Customers[[#This Row],[total_eve_calls]]&lt;=120,"Medium Calls","High Calls"))</f>
        <v>Medium Calls</v>
      </c>
      <c r="AA2415" t="str">
        <f>IF(tbl_Customers[[#This Row],[total_eve_charge]]&lt;=15,"Low Charges",
IF(tbl_Customers[[#This Row],[total_eve_charge]]&lt;=20,"Medium Charges","High Charges"))</f>
        <v>Medium Charges</v>
      </c>
      <c r="AB24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5" t="str">
        <f>IF(tbl_Customers[[#This Row],[number_vmail_messages]] = 0, "No Usage", IF(tbl_Customers[[#This Row],[number_vmail_messages]] &lt;= 20, "Low Usage", IF(tbl_Customers[[#This Row],[number_vmail_messages]] &lt;= 40, "Medium Usgae", "High Usage")))</f>
        <v>Medium Usgae</v>
      </c>
      <c r="AD2415" t="str">
        <f>IF(tbl_Customers[[#This Row],[total_day_minutes]]&lt;=150,"Low Usage", IF(tbl_Customers[[#This Row],[total_day_minutes]]&lt;=200,"Medium Usage", IF(tbl_Customers[[#This Row],[total_day_minutes]]&lt;=250,"High Usage","Very High Usage")))</f>
        <v>Medium Usage</v>
      </c>
      <c r="AE2415" t="str">
        <f>IF(tbl_Customers[[#This Row],[total_intl_calls]]&lt;=5,"Low Calls", IF(tbl_Customers[[#This Row],[total_intl_calls]]&lt;=10, "Medium Calls", "High Calls"))</f>
        <v>Low Calls</v>
      </c>
      <c r="AF24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415" s="36" t="str">
        <f>IF(tbl_Customers[[#This Row],[Churn_Risk_Score]]&gt;=10,"High Risk", IF(tbl_Customers[[#This Row],[Churn_Risk_Score]]&gt;=5,"Medium Risk","Low Risk"))</f>
        <v>Medium Risk</v>
      </c>
    </row>
    <row r="2416" spans="1:33" x14ac:dyDescent="0.35">
      <c r="A2416">
        <v>2415</v>
      </c>
      <c r="B2416" t="s">
        <v>49</v>
      </c>
      <c r="C2416">
        <v>125</v>
      </c>
      <c r="D2416" t="s">
        <v>21</v>
      </c>
      <c r="E2416" t="s">
        <v>22</v>
      </c>
      <c r="F2416" t="s">
        <v>22</v>
      </c>
      <c r="G2416">
        <v>0</v>
      </c>
      <c r="H2416">
        <v>224.9</v>
      </c>
      <c r="I2416">
        <v>102</v>
      </c>
      <c r="J2416">
        <v>38.229999999999997</v>
      </c>
      <c r="K2416">
        <v>143.80000000000001</v>
      </c>
      <c r="L2416">
        <v>87</v>
      </c>
      <c r="M2416">
        <v>12.22</v>
      </c>
      <c r="N2416">
        <v>198.9</v>
      </c>
      <c r="O2416">
        <v>105</v>
      </c>
      <c r="P2416">
        <v>8.9499999999999993</v>
      </c>
      <c r="Q2416">
        <v>8</v>
      </c>
      <c r="R2416">
        <v>2</v>
      </c>
      <c r="S2416">
        <v>2.16</v>
      </c>
      <c r="T2416">
        <v>0</v>
      </c>
      <c r="U2416" t="s">
        <v>22</v>
      </c>
      <c r="V2416">
        <f>IF(tbl_Customers[[#This Row],[churn]] = "yes", 1, 0)</f>
        <v>0</v>
      </c>
      <c r="W2416" t="str">
        <f>IF(tbl_Customers[[#This Row],[number_customer_service_calls]] &lt;= 1, "0-1 Calls", IF(tbl_Customers[[#This Row],[number_customer_service_calls]] &lt;= 3, "2-3 Calls", IF(tbl_Customers[[#This Row],[number_customer_service_calls]] &lt;=5, "4-5 Calls", "6+ Calls")))</f>
        <v>0-1 Calls</v>
      </c>
      <c r="X2416" t="str">
        <f>IF(tbl_Customers[[#This Row],[account_length]] &lt;= 50, "0-50", IF(tbl_Customers[[#This Row],[account_length]] &lt;=100, "51-100", IF(tbl_Customers[[#This Row],[account_length]] &lt;= 150, "101-150", "151+")))</f>
        <v>101-150</v>
      </c>
      <c r="Y2416" t="str">
        <f>IF(tbl_Customers[[#This Row],[total_intl_charge]] &lt;= 3, "Low Charges", "High Charges")</f>
        <v>Low Charges</v>
      </c>
      <c r="Z2416" t="str">
        <f>IF(tbl_Customers[[#This Row],[total_eve_calls]]&lt;=80,"Low Calls",
IF(tbl_Customers[[#This Row],[total_eve_calls]]&lt;=120,"Medium Calls","High Calls"))</f>
        <v>Medium Calls</v>
      </c>
      <c r="AA2416" t="str">
        <f>IF(tbl_Customers[[#This Row],[total_eve_charge]]&lt;=15,"Low Charges",
IF(tbl_Customers[[#This Row],[total_eve_charge]]&lt;=20,"Medium Charges","High Charges"))</f>
        <v>Low Charges</v>
      </c>
      <c r="AB24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6" t="str">
        <f>IF(tbl_Customers[[#This Row],[number_vmail_messages]] = 0, "No Usage", IF(tbl_Customers[[#This Row],[number_vmail_messages]] &lt;= 20, "Low Usage", IF(tbl_Customers[[#This Row],[number_vmail_messages]] &lt;= 40, "Medium Usgae", "High Usage")))</f>
        <v>No Usage</v>
      </c>
      <c r="AD2416" t="str">
        <f>IF(tbl_Customers[[#This Row],[total_day_minutes]]&lt;=150,"Low Usage", IF(tbl_Customers[[#This Row],[total_day_minutes]]&lt;=200,"Medium Usage", IF(tbl_Customers[[#This Row],[total_day_minutes]]&lt;=250,"High Usage","Very High Usage")))</f>
        <v>High Usage</v>
      </c>
      <c r="AE2416" t="str">
        <f>IF(tbl_Customers[[#This Row],[total_intl_calls]]&lt;=5,"Low Calls", IF(tbl_Customers[[#This Row],[total_intl_calls]]&lt;=10, "Medium Calls", "High Calls"))</f>
        <v>Low Calls</v>
      </c>
      <c r="AF24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6" s="36" t="str">
        <f>IF(tbl_Customers[[#This Row],[Churn_Risk_Score]]&gt;=10,"High Risk", IF(tbl_Customers[[#This Row],[Churn_Risk_Score]]&gt;=5,"Medium Risk","Low Risk"))</f>
        <v>Low Risk</v>
      </c>
    </row>
    <row r="2417" spans="1:33" x14ac:dyDescent="0.35">
      <c r="A2417">
        <v>2416</v>
      </c>
      <c r="B2417" t="s">
        <v>44</v>
      </c>
      <c r="C2417">
        <v>109</v>
      </c>
      <c r="D2417" t="s">
        <v>21</v>
      </c>
      <c r="E2417" t="s">
        <v>22</v>
      </c>
      <c r="F2417" t="s">
        <v>22</v>
      </c>
      <c r="G2417">
        <v>0</v>
      </c>
      <c r="H2417">
        <v>137</v>
      </c>
      <c r="I2417">
        <v>128</v>
      </c>
      <c r="J2417">
        <v>23.29</v>
      </c>
      <c r="K2417">
        <v>217</v>
      </c>
      <c r="L2417">
        <v>116</v>
      </c>
      <c r="M2417">
        <v>18.45</v>
      </c>
      <c r="N2417">
        <v>182.1</v>
      </c>
      <c r="O2417">
        <v>86</v>
      </c>
      <c r="P2417">
        <v>8.19</v>
      </c>
      <c r="Q2417">
        <v>10</v>
      </c>
      <c r="R2417">
        <v>5</v>
      </c>
      <c r="S2417">
        <v>2.7</v>
      </c>
      <c r="T2417">
        <v>2</v>
      </c>
      <c r="U2417" t="s">
        <v>22</v>
      </c>
      <c r="V2417">
        <f>IF(tbl_Customers[[#This Row],[churn]] = "yes", 1, 0)</f>
        <v>0</v>
      </c>
      <c r="W2417" t="str">
        <f>IF(tbl_Customers[[#This Row],[number_customer_service_calls]] &lt;= 1, "0-1 Calls", IF(tbl_Customers[[#This Row],[number_customer_service_calls]] &lt;= 3, "2-3 Calls", IF(tbl_Customers[[#This Row],[number_customer_service_calls]] &lt;=5, "4-5 Calls", "6+ Calls")))</f>
        <v>2-3 Calls</v>
      </c>
      <c r="X2417" t="str">
        <f>IF(tbl_Customers[[#This Row],[account_length]] &lt;= 50, "0-50", IF(tbl_Customers[[#This Row],[account_length]] &lt;=100, "51-100", IF(tbl_Customers[[#This Row],[account_length]] &lt;= 150, "101-150", "151+")))</f>
        <v>101-150</v>
      </c>
      <c r="Y2417" t="str">
        <f>IF(tbl_Customers[[#This Row],[total_intl_charge]] &lt;= 3, "Low Charges", "High Charges")</f>
        <v>Low Charges</v>
      </c>
      <c r="Z2417" t="str">
        <f>IF(tbl_Customers[[#This Row],[total_eve_calls]]&lt;=80,"Low Calls",
IF(tbl_Customers[[#This Row],[total_eve_calls]]&lt;=120,"Medium Calls","High Calls"))</f>
        <v>Medium Calls</v>
      </c>
      <c r="AA2417" t="str">
        <f>IF(tbl_Customers[[#This Row],[total_eve_charge]]&lt;=15,"Low Charges",
IF(tbl_Customers[[#This Row],[total_eve_charge]]&lt;=20,"Medium Charges","High Charges"))</f>
        <v>Medium Charges</v>
      </c>
      <c r="AB24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7" t="str">
        <f>IF(tbl_Customers[[#This Row],[number_vmail_messages]] = 0, "No Usage", IF(tbl_Customers[[#This Row],[number_vmail_messages]] &lt;= 20, "Low Usage", IF(tbl_Customers[[#This Row],[number_vmail_messages]] &lt;= 40, "Medium Usgae", "High Usage")))</f>
        <v>No Usage</v>
      </c>
      <c r="AD2417" t="str">
        <f>IF(tbl_Customers[[#This Row],[total_day_minutes]]&lt;=150,"Low Usage", IF(tbl_Customers[[#This Row],[total_day_minutes]]&lt;=200,"Medium Usage", IF(tbl_Customers[[#This Row],[total_day_minutes]]&lt;=250,"High Usage","Very High Usage")))</f>
        <v>Low Usage</v>
      </c>
      <c r="AE2417" t="str">
        <f>IF(tbl_Customers[[#This Row],[total_intl_calls]]&lt;=5,"Low Calls", IF(tbl_Customers[[#This Row],[total_intl_calls]]&lt;=10, "Medium Calls", "High Calls"))</f>
        <v>Low Calls</v>
      </c>
      <c r="AF24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7" s="36" t="str">
        <f>IF(tbl_Customers[[#This Row],[Churn_Risk_Score]]&gt;=10,"High Risk", IF(tbl_Customers[[#This Row],[Churn_Risk_Score]]&gt;=5,"Medium Risk","Low Risk"))</f>
        <v>Low Risk</v>
      </c>
    </row>
    <row r="2418" spans="1:33" x14ac:dyDescent="0.35">
      <c r="A2418">
        <v>2417</v>
      </c>
      <c r="B2418" t="s">
        <v>46</v>
      </c>
      <c r="C2418">
        <v>95</v>
      </c>
      <c r="D2418" t="s">
        <v>28</v>
      </c>
      <c r="E2418" t="s">
        <v>22</v>
      </c>
      <c r="F2418" t="s">
        <v>22</v>
      </c>
      <c r="G2418">
        <v>0</v>
      </c>
      <c r="H2418">
        <v>142.5</v>
      </c>
      <c r="I2418">
        <v>109</v>
      </c>
      <c r="J2418">
        <v>24.23</v>
      </c>
      <c r="K2418">
        <v>176.1</v>
      </c>
      <c r="L2418">
        <v>107</v>
      </c>
      <c r="M2418">
        <v>14.97</v>
      </c>
      <c r="N2418">
        <v>189.6</v>
      </c>
      <c r="O2418">
        <v>88</v>
      </c>
      <c r="P2418">
        <v>8.5299999999999994</v>
      </c>
      <c r="Q2418">
        <v>8.1999999999999993</v>
      </c>
      <c r="R2418">
        <v>3</v>
      </c>
      <c r="S2418">
        <v>2.21</v>
      </c>
      <c r="T2418">
        <v>2</v>
      </c>
      <c r="U2418" t="s">
        <v>22</v>
      </c>
      <c r="V2418">
        <f>IF(tbl_Customers[[#This Row],[churn]] = "yes", 1, 0)</f>
        <v>0</v>
      </c>
      <c r="W2418" t="str">
        <f>IF(tbl_Customers[[#This Row],[number_customer_service_calls]] &lt;= 1, "0-1 Calls", IF(tbl_Customers[[#This Row],[number_customer_service_calls]] &lt;= 3, "2-3 Calls", IF(tbl_Customers[[#This Row],[number_customer_service_calls]] &lt;=5, "4-5 Calls", "6+ Calls")))</f>
        <v>2-3 Calls</v>
      </c>
      <c r="X2418" t="str">
        <f>IF(tbl_Customers[[#This Row],[account_length]] &lt;= 50, "0-50", IF(tbl_Customers[[#This Row],[account_length]] &lt;=100, "51-100", IF(tbl_Customers[[#This Row],[account_length]] &lt;= 150, "101-150", "151+")))</f>
        <v>51-100</v>
      </c>
      <c r="Y2418" t="str">
        <f>IF(tbl_Customers[[#This Row],[total_intl_charge]] &lt;= 3, "Low Charges", "High Charges")</f>
        <v>Low Charges</v>
      </c>
      <c r="Z2418" t="str">
        <f>IF(tbl_Customers[[#This Row],[total_eve_calls]]&lt;=80,"Low Calls",
IF(tbl_Customers[[#This Row],[total_eve_calls]]&lt;=120,"Medium Calls","High Calls"))</f>
        <v>Medium Calls</v>
      </c>
      <c r="AA2418" t="str">
        <f>IF(tbl_Customers[[#This Row],[total_eve_charge]]&lt;=15,"Low Charges",
IF(tbl_Customers[[#This Row],[total_eve_charge]]&lt;=20,"Medium Charges","High Charges"))</f>
        <v>Low Charges</v>
      </c>
      <c r="AB24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18" t="str">
        <f>IF(tbl_Customers[[#This Row],[number_vmail_messages]] = 0, "No Usage", IF(tbl_Customers[[#This Row],[number_vmail_messages]] &lt;= 20, "Low Usage", IF(tbl_Customers[[#This Row],[number_vmail_messages]] &lt;= 40, "Medium Usgae", "High Usage")))</f>
        <v>No Usage</v>
      </c>
      <c r="AD2418" t="str">
        <f>IF(tbl_Customers[[#This Row],[total_day_minutes]]&lt;=150,"Low Usage", IF(tbl_Customers[[#This Row],[total_day_minutes]]&lt;=200,"Medium Usage", IF(tbl_Customers[[#This Row],[total_day_minutes]]&lt;=250,"High Usage","Very High Usage")))</f>
        <v>Low Usage</v>
      </c>
      <c r="AE2418" t="str">
        <f>IF(tbl_Customers[[#This Row],[total_intl_calls]]&lt;=5,"Low Calls", IF(tbl_Customers[[#This Row],[total_intl_calls]]&lt;=10, "Medium Calls", "High Calls"))</f>
        <v>Low Calls</v>
      </c>
      <c r="AF24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8" s="36" t="str">
        <f>IF(tbl_Customers[[#This Row],[Churn_Risk_Score]]&gt;=10,"High Risk", IF(tbl_Customers[[#This Row],[Churn_Risk_Score]]&gt;=5,"Medium Risk","Low Risk"))</f>
        <v>Low Risk</v>
      </c>
    </row>
    <row r="2419" spans="1:33" x14ac:dyDescent="0.35">
      <c r="A2419">
        <v>2418</v>
      </c>
      <c r="B2419" t="s">
        <v>60</v>
      </c>
      <c r="C2419">
        <v>90</v>
      </c>
      <c r="D2419" t="s">
        <v>25</v>
      </c>
      <c r="E2419" t="s">
        <v>22</v>
      </c>
      <c r="F2419" t="s">
        <v>22</v>
      </c>
      <c r="G2419">
        <v>0</v>
      </c>
      <c r="H2419">
        <v>142.4</v>
      </c>
      <c r="I2419">
        <v>126</v>
      </c>
      <c r="J2419">
        <v>24.21</v>
      </c>
      <c r="K2419">
        <v>126.2</v>
      </c>
      <c r="L2419">
        <v>118</v>
      </c>
      <c r="M2419">
        <v>10.73</v>
      </c>
      <c r="N2419">
        <v>274.2</v>
      </c>
      <c r="O2419">
        <v>71</v>
      </c>
      <c r="P2419">
        <v>12.34</v>
      </c>
      <c r="Q2419">
        <v>4.5999999999999996</v>
      </c>
      <c r="R2419">
        <v>4</v>
      </c>
      <c r="S2419">
        <v>1.24</v>
      </c>
      <c r="T2419">
        <v>1</v>
      </c>
      <c r="U2419" t="s">
        <v>22</v>
      </c>
      <c r="V2419">
        <f>IF(tbl_Customers[[#This Row],[churn]] = "yes", 1, 0)</f>
        <v>0</v>
      </c>
      <c r="W2419" t="str">
        <f>IF(tbl_Customers[[#This Row],[number_customer_service_calls]] &lt;= 1, "0-1 Calls", IF(tbl_Customers[[#This Row],[number_customer_service_calls]] &lt;= 3, "2-3 Calls", IF(tbl_Customers[[#This Row],[number_customer_service_calls]] &lt;=5, "4-5 Calls", "6+ Calls")))</f>
        <v>0-1 Calls</v>
      </c>
      <c r="X2419" t="str">
        <f>IF(tbl_Customers[[#This Row],[account_length]] &lt;= 50, "0-50", IF(tbl_Customers[[#This Row],[account_length]] &lt;=100, "51-100", IF(tbl_Customers[[#This Row],[account_length]] &lt;= 150, "101-150", "151+")))</f>
        <v>51-100</v>
      </c>
      <c r="Y2419" t="str">
        <f>IF(tbl_Customers[[#This Row],[total_intl_charge]] &lt;= 3, "Low Charges", "High Charges")</f>
        <v>Low Charges</v>
      </c>
      <c r="Z2419" t="str">
        <f>IF(tbl_Customers[[#This Row],[total_eve_calls]]&lt;=80,"Low Calls",
IF(tbl_Customers[[#This Row],[total_eve_calls]]&lt;=120,"Medium Calls","High Calls"))</f>
        <v>Medium Calls</v>
      </c>
      <c r="AA2419" t="str">
        <f>IF(tbl_Customers[[#This Row],[total_eve_charge]]&lt;=15,"Low Charges",
IF(tbl_Customers[[#This Row],[total_eve_charge]]&lt;=20,"Medium Charges","High Charges"))</f>
        <v>Low Charges</v>
      </c>
      <c r="AB24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9" t="str">
        <f>IF(tbl_Customers[[#This Row],[number_vmail_messages]] = 0, "No Usage", IF(tbl_Customers[[#This Row],[number_vmail_messages]] &lt;= 20, "Low Usage", IF(tbl_Customers[[#This Row],[number_vmail_messages]] &lt;= 40, "Medium Usgae", "High Usage")))</f>
        <v>No Usage</v>
      </c>
      <c r="AD2419" t="str">
        <f>IF(tbl_Customers[[#This Row],[total_day_minutes]]&lt;=150,"Low Usage", IF(tbl_Customers[[#This Row],[total_day_minutes]]&lt;=200,"Medium Usage", IF(tbl_Customers[[#This Row],[total_day_minutes]]&lt;=250,"High Usage","Very High Usage")))</f>
        <v>Low Usage</v>
      </c>
      <c r="AE2419" t="str">
        <f>IF(tbl_Customers[[#This Row],[total_intl_calls]]&lt;=5,"Low Calls", IF(tbl_Customers[[#This Row],[total_intl_calls]]&lt;=10, "Medium Calls", "High Calls"))</f>
        <v>Low Calls</v>
      </c>
      <c r="AF24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9" s="36" t="str">
        <f>IF(tbl_Customers[[#This Row],[Churn_Risk_Score]]&gt;=10,"High Risk", IF(tbl_Customers[[#This Row],[Churn_Risk_Score]]&gt;=5,"Medium Risk","Low Risk"))</f>
        <v>Low Risk</v>
      </c>
    </row>
    <row r="2420" spans="1:33" x14ac:dyDescent="0.35">
      <c r="A2420">
        <v>2419</v>
      </c>
      <c r="B2420" t="s">
        <v>27</v>
      </c>
      <c r="C2420">
        <v>105</v>
      </c>
      <c r="D2420" t="s">
        <v>21</v>
      </c>
      <c r="E2420" t="s">
        <v>22</v>
      </c>
      <c r="F2420" t="s">
        <v>23</v>
      </c>
      <c r="G2420">
        <v>21</v>
      </c>
      <c r="H2420">
        <v>147</v>
      </c>
      <c r="I2420">
        <v>112</v>
      </c>
      <c r="J2420">
        <v>24.99</v>
      </c>
      <c r="K2420">
        <v>197.3</v>
      </c>
      <c r="L2420">
        <v>43</v>
      </c>
      <c r="M2420">
        <v>16.77</v>
      </c>
      <c r="N2420">
        <v>267.39999999999998</v>
      </c>
      <c r="O2420">
        <v>93</v>
      </c>
      <c r="P2420">
        <v>12.03</v>
      </c>
      <c r="Q2420">
        <v>8.6999999999999993</v>
      </c>
      <c r="R2420">
        <v>3</v>
      </c>
      <c r="S2420">
        <v>2.35</v>
      </c>
      <c r="T2420">
        <v>2</v>
      </c>
      <c r="U2420" t="s">
        <v>22</v>
      </c>
      <c r="V2420">
        <f>IF(tbl_Customers[[#This Row],[churn]] = "yes", 1, 0)</f>
        <v>0</v>
      </c>
      <c r="W2420" t="str">
        <f>IF(tbl_Customers[[#This Row],[number_customer_service_calls]] &lt;= 1, "0-1 Calls", IF(tbl_Customers[[#This Row],[number_customer_service_calls]] &lt;= 3, "2-3 Calls", IF(tbl_Customers[[#This Row],[number_customer_service_calls]] &lt;=5, "4-5 Calls", "6+ Calls")))</f>
        <v>2-3 Calls</v>
      </c>
      <c r="X2420" t="str">
        <f>IF(tbl_Customers[[#This Row],[account_length]] &lt;= 50, "0-50", IF(tbl_Customers[[#This Row],[account_length]] &lt;=100, "51-100", IF(tbl_Customers[[#This Row],[account_length]] &lt;= 150, "101-150", "151+")))</f>
        <v>101-150</v>
      </c>
      <c r="Y2420" t="str">
        <f>IF(tbl_Customers[[#This Row],[total_intl_charge]] &lt;= 3, "Low Charges", "High Charges")</f>
        <v>Low Charges</v>
      </c>
      <c r="Z2420" t="str">
        <f>IF(tbl_Customers[[#This Row],[total_eve_calls]]&lt;=80,"Low Calls",
IF(tbl_Customers[[#This Row],[total_eve_calls]]&lt;=120,"Medium Calls","High Calls"))</f>
        <v>Low Calls</v>
      </c>
      <c r="AA2420" t="str">
        <f>IF(tbl_Customers[[#This Row],[total_eve_charge]]&lt;=15,"Low Charges",
IF(tbl_Customers[[#This Row],[total_eve_charge]]&lt;=20,"Medium Charges","High Charges"))</f>
        <v>Medium Charges</v>
      </c>
      <c r="AB24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0" t="str">
        <f>IF(tbl_Customers[[#This Row],[number_vmail_messages]] = 0, "No Usage", IF(tbl_Customers[[#This Row],[number_vmail_messages]] &lt;= 20, "Low Usage", IF(tbl_Customers[[#This Row],[number_vmail_messages]] &lt;= 40, "Medium Usgae", "High Usage")))</f>
        <v>Medium Usgae</v>
      </c>
      <c r="AD2420" t="str">
        <f>IF(tbl_Customers[[#This Row],[total_day_minutes]]&lt;=150,"Low Usage", IF(tbl_Customers[[#This Row],[total_day_minutes]]&lt;=200,"Medium Usage", IF(tbl_Customers[[#This Row],[total_day_minutes]]&lt;=250,"High Usage","Very High Usage")))</f>
        <v>Low Usage</v>
      </c>
      <c r="AE2420" t="str">
        <f>IF(tbl_Customers[[#This Row],[total_intl_calls]]&lt;=5,"Low Calls", IF(tbl_Customers[[#This Row],[total_intl_calls]]&lt;=10, "Medium Calls", "High Calls"))</f>
        <v>Low Calls</v>
      </c>
      <c r="AF24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20" s="36" t="str">
        <f>IF(tbl_Customers[[#This Row],[Churn_Risk_Score]]&gt;=10,"High Risk", IF(tbl_Customers[[#This Row],[Churn_Risk_Score]]&gt;=5,"Medium Risk","Low Risk"))</f>
        <v>Low Risk</v>
      </c>
    </row>
    <row r="2421" spans="1:33" x14ac:dyDescent="0.35">
      <c r="A2421">
        <v>2420</v>
      </c>
      <c r="B2421" t="s">
        <v>60</v>
      </c>
      <c r="C2421">
        <v>95</v>
      </c>
      <c r="D2421" t="s">
        <v>21</v>
      </c>
      <c r="E2421" t="s">
        <v>22</v>
      </c>
      <c r="F2421" t="s">
        <v>22</v>
      </c>
      <c r="G2421">
        <v>0</v>
      </c>
      <c r="H2421">
        <v>149.19999999999999</v>
      </c>
      <c r="I2421">
        <v>96</v>
      </c>
      <c r="J2421">
        <v>25.36</v>
      </c>
      <c r="K2421">
        <v>260.7</v>
      </c>
      <c r="L2421">
        <v>116</v>
      </c>
      <c r="M2421">
        <v>22.16</v>
      </c>
      <c r="N2421">
        <v>201</v>
      </c>
      <c r="O2421">
        <v>120</v>
      </c>
      <c r="P2421">
        <v>9.0500000000000007</v>
      </c>
      <c r="Q2421">
        <v>8.1</v>
      </c>
      <c r="R2421">
        <v>2</v>
      </c>
      <c r="S2421">
        <v>2.19</v>
      </c>
      <c r="T2421">
        <v>1</v>
      </c>
      <c r="U2421" t="s">
        <v>22</v>
      </c>
      <c r="V2421">
        <f>IF(tbl_Customers[[#This Row],[churn]] = "yes", 1, 0)</f>
        <v>0</v>
      </c>
      <c r="W2421" t="str">
        <f>IF(tbl_Customers[[#This Row],[number_customer_service_calls]] &lt;= 1, "0-1 Calls", IF(tbl_Customers[[#This Row],[number_customer_service_calls]] &lt;= 3, "2-3 Calls", IF(tbl_Customers[[#This Row],[number_customer_service_calls]] &lt;=5, "4-5 Calls", "6+ Calls")))</f>
        <v>0-1 Calls</v>
      </c>
      <c r="X2421" t="str">
        <f>IF(tbl_Customers[[#This Row],[account_length]] &lt;= 50, "0-50", IF(tbl_Customers[[#This Row],[account_length]] &lt;=100, "51-100", IF(tbl_Customers[[#This Row],[account_length]] &lt;= 150, "101-150", "151+")))</f>
        <v>51-100</v>
      </c>
      <c r="Y2421" t="str">
        <f>IF(tbl_Customers[[#This Row],[total_intl_charge]] &lt;= 3, "Low Charges", "High Charges")</f>
        <v>Low Charges</v>
      </c>
      <c r="Z2421" t="str">
        <f>IF(tbl_Customers[[#This Row],[total_eve_calls]]&lt;=80,"Low Calls",
IF(tbl_Customers[[#This Row],[total_eve_calls]]&lt;=120,"Medium Calls","High Calls"))</f>
        <v>Medium Calls</v>
      </c>
      <c r="AA2421" t="str">
        <f>IF(tbl_Customers[[#This Row],[total_eve_charge]]&lt;=15,"Low Charges",
IF(tbl_Customers[[#This Row],[total_eve_charge]]&lt;=20,"Medium Charges","High Charges"))</f>
        <v>High Charges</v>
      </c>
      <c r="AB24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1" t="str">
        <f>IF(tbl_Customers[[#This Row],[number_vmail_messages]] = 0, "No Usage", IF(tbl_Customers[[#This Row],[number_vmail_messages]] &lt;= 20, "Low Usage", IF(tbl_Customers[[#This Row],[number_vmail_messages]] &lt;= 40, "Medium Usgae", "High Usage")))</f>
        <v>No Usage</v>
      </c>
      <c r="AD2421" t="str">
        <f>IF(tbl_Customers[[#This Row],[total_day_minutes]]&lt;=150,"Low Usage", IF(tbl_Customers[[#This Row],[total_day_minutes]]&lt;=200,"Medium Usage", IF(tbl_Customers[[#This Row],[total_day_minutes]]&lt;=250,"High Usage","Very High Usage")))</f>
        <v>Low Usage</v>
      </c>
      <c r="AE2421" t="str">
        <f>IF(tbl_Customers[[#This Row],[total_intl_calls]]&lt;=5,"Low Calls", IF(tbl_Customers[[#This Row],[total_intl_calls]]&lt;=10, "Medium Calls", "High Calls"))</f>
        <v>Low Calls</v>
      </c>
      <c r="AF24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21" s="36" t="str">
        <f>IF(tbl_Customers[[#This Row],[Churn_Risk_Score]]&gt;=10,"High Risk", IF(tbl_Customers[[#This Row],[Churn_Risk_Score]]&gt;=5,"Medium Risk","Low Risk"))</f>
        <v>Low Risk</v>
      </c>
    </row>
    <row r="2422" spans="1:33" x14ac:dyDescent="0.35">
      <c r="A2422">
        <v>2421</v>
      </c>
      <c r="B2422" t="s">
        <v>36</v>
      </c>
      <c r="C2422">
        <v>160</v>
      </c>
      <c r="D2422" t="s">
        <v>25</v>
      </c>
      <c r="E2422" t="s">
        <v>22</v>
      </c>
      <c r="F2422" t="s">
        <v>22</v>
      </c>
      <c r="G2422">
        <v>0</v>
      </c>
      <c r="H2422">
        <v>216.8</v>
      </c>
      <c r="I2422">
        <v>77</v>
      </c>
      <c r="J2422">
        <v>36.86</v>
      </c>
      <c r="K2422">
        <v>207.3</v>
      </c>
      <c r="L2422">
        <v>117</v>
      </c>
      <c r="M2422">
        <v>17.62</v>
      </c>
      <c r="N2422">
        <v>228.6</v>
      </c>
      <c r="O2422">
        <v>117</v>
      </c>
      <c r="P2422">
        <v>10.29</v>
      </c>
      <c r="Q2422">
        <v>5.6</v>
      </c>
      <c r="R2422">
        <v>2</v>
      </c>
      <c r="S2422">
        <v>1.51</v>
      </c>
      <c r="T2422">
        <v>1</v>
      </c>
      <c r="U2422" t="s">
        <v>22</v>
      </c>
      <c r="V2422">
        <f>IF(tbl_Customers[[#This Row],[churn]] = "yes", 1, 0)</f>
        <v>0</v>
      </c>
      <c r="W2422" t="str">
        <f>IF(tbl_Customers[[#This Row],[number_customer_service_calls]] &lt;= 1, "0-1 Calls", IF(tbl_Customers[[#This Row],[number_customer_service_calls]] &lt;= 3, "2-3 Calls", IF(tbl_Customers[[#This Row],[number_customer_service_calls]] &lt;=5, "4-5 Calls", "6+ Calls")))</f>
        <v>0-1 Calls</v>
      </c>
      <c r="X2422" t="str">
        <f>IF(tbl_Customers[[#This Row],[account_length]] &lt;= 50, "0-50", IF(tbl_Customers[[#This Row],[account_length]] &lt;=100, "51-100", IF(tbl_Customers[[#This Row],[account_length]] &lt;= 150, "101-150", "151+")))</f>
        <v>151+</v>
      </c>
      <c r="Y2422" t="str">
        <f>IF(tbl_Customers[[#This Row],[total_intl_charge]] &lt;= 3, "Low Charges", "High Charges")</f>
        <v>Low Charges</v>
      </c>
      <c r="Z2422" t="str">
        <f>IF(tbl_Customers[[#This Row],[total_eve_calls]]&lt;=80,"Low Calls",
IF(tbl_Customers[[#This Row],[total_eve_calls]]&lt;=120,"Medium Calls","High Calls"))</f>
        <v>Medium Calls</v>
      </c>
      <c r="AA2422" t="str">
        <f>IF(tbl_Customers[[#This Row],[total_eve_charge]]&lt;=15,"Low Charges",
IF(tbl_Customers[[#This Row],[total_eve_charge]]&lt;=20,"Medium Charges","High Charges"))</f>
        <v>Medium Charges</v>
      </c>
      <c r="AB24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2" t="str">
        <f>IF(tbl_Customers[[#This Row],[number_vmail_messages]] = 0, "No Usage", IF(tbl_Customers[[#This Row],[number_vmail_messages]] &lt;= 20, "Low Usage", IF(tbl_Customers[[#This Row],[number_vmail_messages]] &lt;= 40, "Medium Usgae", "High Usage")))</f>
        <v>No Usage</v>
      </c>
      <c r="AD2422" t="str">
        <f>IF(tbl_Customers[[#This Row],[total_day_minutes]]&lt;=150,"Low Usage", IF(tbl_Customers[[#This Row],[total_day_minutes]]&lt;=200,"Medium Usage", IF(tbl_Customers[[#This Row],[total_day_minutes]]&lt;=250,"High Usage","Very High Usage")))</f>
        <v>High Usage</v>
      </c>
      <c r="AE2422" t="str">
        <f>IF(tbl_Customers[[#This Row],[total_intl_calls]]&lt;=5,"Low Calls", IF(tbl_Customers[[#This Row],[total_intl_calls]]&lt;=10, "Medium Calls", "High Calls"))</f>
        <v>Low Calls</v>
      </c>
      <c r="AF24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22" s="36" t="str">
        <f>IF(tbl_Customers[[#This Row],[Churn_Risk_Score]]&gt;=10,"High Risk", IF(tbl_Customers[[#This Row],[Churn_Risk_Score]]&gt;=5,"Medium Risk","Low Risk"))</f>
        <v>Low Risk</v>
      </c>
    </row>
    <row r="2423" spans="1:33" x14ac:dyDescent="0.35">
      <c r="A2423">
        <v>2422</v>
      </c>
      <c r="B2423" t="s">
        <v>68</v>
      </c>
      <c r="C2423">
        <v>141</v>
      </c>
      <c r="D2423" t="s">
        <v>28</v>
      </c>
      <c r="E2423" t="s">
        <v>22</v>
      </c>
      <c r="F2423" t="s">
        <v>23</v>
      </c>
      <c r="G2423">
        <v>28</v>
      </c>
      <c r="H2423">
        <v>308</v>
      </c>
      <c r="I2423">
        <v>123</v>
      </c>
      <c r="J2423">
        <v>52.36</v>
      </c>
      <c r="K2423">
        <v>247.8</v>
      </c>
      <c r="L2423">
        <v>128</v>
      </c>
      <c r="M2423">
        <v>21.06</v>
      </c>
      <c r="N2423">
        <v>152.9</v>
      </c>
      <c r="O2423">
        <v>103</v>
      </c>
      <c r="P2423">
        <v>6.88</v>
      </c>
      <c r="Q2423">
        <v>7.4</v>
      </c>
      <c r="R2423">
        <v>3</v>
      </c>
      <c r="S2423">
        <v>2</v>
      </c>
      <c r="T2423">
        <v>1</v>
      </c>
      <c r="U2423" t="s">
        <v>22</v>
      </c>
      <c r="V2423">
        <f>IF(tbl_Customers[[#This Row],[churn]] = "yes", 1, 0)</f>
        <v>0</v>
      </c>
      <c r="W2423" t="str">
        <f>IF(tbl_Customers[[#This Row],[number_customer_service_calls]] &lt;= 1, "0-1 Calls", IF(tbl_Customers[[#This Row],[number_customer_service_calls]] &lt;= 3, "2-3 Calls", IF(tbl_Customers[[#This Row],[number_customer_service_calls]] &lt;=5, "4-5 Calls", "6+ Calls")))</f>
        <v>0-1 Calls</v>
      </c>
      <c r="X2423" t="str">
        <f>IF(tbl_Customers[[#This Row],[account_length]] &lt;= 50, "0-50", IF(tbl_Customers[[#This Row],[account_length]] &lt;=100, "51-100", IF(tbl_Customers[[#This Row],[account_length]] &lt;= 150, "101-150", "151+")))</f>
        <v>101-150</v>
      </c>
      <c r="Y2423" t="str">
        <f>IF(tbl_Customers[[#This Row],[total_intl_charge]] &lt;= 3, "Low Charges", "High Charges")</f>
        <v>Low Charges</v>
      </c>
      <c r="Z2423" t="str">
        <f>IF(tbl_Customers[[#This Row],[total_eve_calls]]&lt;=80,"Low Calls",
IF(tbl_Customers[[#This Row],[total_eve_calls]]&lt;=120,"Medium Calls","High Calls"))</f>
        <v>High Calls</v>
      </c>
      <c r="AA2423" t="str">
        <f>IF(tbl_Customers[[#This Row],[total_eve_charge]]&lt;=15,"Low Charges",
IF(tbl_Customers[[#This Row],[total_eve_charge]]&lt;=20,"Medium Charges","High Charges"))</f>
        <v>High Charges</v>
      </c>
      <c r="AB24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3" t="str">
        <f>IF(tbl_Customers[[#This Row],[number_vmail_messages]] = 0, "No Usage", IF(tbl_Customers[[#This Row],[number_vmail_messages]] &lt;= 20, "Low Usage", IF(tbl_Customers[[#This Row],[number_vmail_messages]] &lt;= 40, "Medium Usgae", "High Usage")))</f>
        <v>Medium Usgae</v>
      </c>
      <c r="AD2423" t="str">
        <f>IF(tbl_Customers[[#This Row],[total_day_minutes]]&lt;=150,"Low Usage", IF(tbl_Customers[[#This Row],[total_day_minutes]]&lt;=200,"Medium Usage", IF(tbl_Customers[[#This Row],[total_day_minutes]]&lt;=250,"High Usage","Very High Usage")))</f>
        <v>Very High Usage</v>
      </c>
      <c r="AE2423" t="str">
        <f>IF(tbl_Customers[[#This Row],[total_intl_calls]]&lt;=5,"Low Calls", IF(tbl_Customers[[#This Row],[total_intl_calls]]&lt;=10, "Medium Calls", "High Calls"))</f>
        <v>Low Calls</v>
      </c>
      <c r="AF24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23" s="36" t="str">
        <f>IF(tbl_Customers[[#This Row],[Churn_Risk_Score]]&gt;=10,"High Risk", IF(tbl_Customers[[#This Row],[Churn_Risk_Score]]&gt;=5,"Medium Risk","Low Risk"))</f>
        <v>Low Risk</v>
      </c>
    </row>
    <row r="2424" spans="1:33" x14ac:dyDescent="0.35">
      <c r="A2424">
        <v>2423</v>
      </c>
      <c r="B2424" t="s">
        <v>31</v>
      </c>
      <c r="C2424">
        <v>87</v>
      </c>
      <c r="D2424" t="s">
        <v>21</v>
      </c>
      <c r="E2424" t="s">
        <v>22</v>
      </c>
      <c r="F2424" t="s">
        <v>22</v>
      </c>
      <c r="G2424">
        <v>0</v>
      </c>
      <c r="H2424">
        <v>58</v>
      </c>
      <c r="I2424">
        <v>125</v>
      </c>
      <c r="J2424">
        <v>9.86</v>
      </c>
      <c r="K2424">
        <v>67.5</v>
      </c>
      <c r="L2424">
        <v>116</v>
      </c>
      <c r="M2424">
        <v>5.74</v>
      </c>
      <c r="N2424">
        <v>185.9</v>
      </c>
      <c r="O2424">
        <v>136</v>
      </c>
      <c r="P2424">
        <v>8.3699999999999992</v>
      </c>
      <c r="Q2424">
        <v>11.5</v>
      </c>
      <c r="R2424">
        <v>3</v>
      </c>
      <c r="S2424">
        <v>3.11</v>
      </c>
      <c r="T2424">
        <v>0</v>
      </c>
      <c r="U2424" t="s">
        <v>22</v>
      </c>
      <c r="V2424">
        <f>IF(tbl_Customers[[#This Row],[churn]] = "yes", 1, 0)</f>
        <v>0</v>
      </c>
      <c r="W2424" t="str">
        <f>IF(tbl_Customers[[#This Row],[number_customer_service_calls]] &lt;= 1, "0-1 Calls", IF(tbl_Customers[[#This Row],[number_customer_service_calls]] &lt;= 3, "2-3 Calls", IF(tbl_Customers[[#This Row],[number_customer_service_calls]] &lt;=5, "4-5 Calls", "6+ Calls")))</f>
        <v>0-1 Calls</v>
      </c>
      <c r="X2424" t="str">
        <f>IF(tbl_Customers[[#This Row],[account_length]] &lt;= 50, "0-50", IF(tbl_Customers[[#This Row],[account_length]] &lt;=100, "51-100", IF(tbl_Customers[[#This Row],[account_length]] &lt;= 150, "101-150", "151+")))</f>
        <v>51-100</v>
      </c>
      <c r="Y2424" t="str">
        <f>IF(tbl_Customers[[#This Row],[total_intl_charge]] &lt;= 3, "Low Charges", "High Charges")</f>
        <v>High Charges</v>
      </c>
      <c r="Z2424" t="str">
        <f>IF(tbl_Customers[[#This Row],[total_eve_calls]]&lt;=80,"Low Calls",
IF(tbl_Customers[[#This Row],[total_eve_calls]]&lt;=120,"Medium Calls","High Calls"))</f>
        <v>Medium Calls</v>
      </c>
      <c r="AA2424" t="str">
        <f>IF(tbl_Customers[[#This Row],[total_eve_charge]]&lt;=15,"Low Charges",
IF(tbl_Customers[[#This Row],[total_eve_charge]]&lt;=20,"Medium Charges","High Charges"))</f>
        <v>Low Charges</v>
      </c>
      <c r="AB24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4" t="str">
        <f>IF(tbl_Customers[[#This Row],[number_vmail_messages]] = 0, "No Usage", IF(tbl_Customers[[#This Row],[number_vmail_messages]] &lt;= 20, "Low Usage", IF(tbl_Customers[[#This Row],[number_vmail_messages]] &lt;= 40, "Medium Usgae", "High Usage")))</f>
        <v>No Usage</v>
      </c>
      <c r="AD2424" t="str">
        <f>IF(tbl_Customers[[#This Row],[total_day_minutes]]&lt;=150,"Low Usage", IF(tbl_Customers[[#This Row],[total_day_minutes]]&lt;=200,"Medium Usage", IF(tbl_Customers[[#This Row],[total_day_minutes]]&lt;=250,"High Usage","Very High Usage")))</f>
        <v>Low Usage</v>
      </c>
      <c r="AE2424" t="str">
        <f>IF(tbl_Customers[[#This Row],[total_intl_calls]]&lt;=5,"Low Calls", IF(tbl_Customers[[#This Row],[total_intl_calls]]&lt;=10, "Medium Calls", "High Calls"))</f>
        <v>Low Calls</v>
      </c>
      <c r="AF24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24" s="36" t="str">
        <f>IF(tbl_Customers[[#This Row],[Churn_Risk_Score]]&gt;=10,"High Risk", IF(tbl_Customers[[#This Row],[Churn_Risk_Score]]&gt;=5,"Medium Risk","Low Risk"))</f>
        <v>Low Risk</v>
      </c>
    </row>
    <row r="2425" spans="1:33" x14ac:dyDescent="0.35">
      <c r="A2425">
        <v>2424</v>
      </c>
      <c r="B2425" t="s">
        <v>61</v>
      </c>
      <c r="C2425">
        <v>81</v>
      </c>
      <c r="D2425" t="s">
        <v>21</v>
      </c>
      <c r="E2425" t="s">
        <v>22</v>
      </c>
      <c r="F2425" t="s">
        <v>22</v>
      </c>
      <c r="G2425">
        <v>0</v>
      </c>
      <c r="H2425">
        <v>173.2</v>
      </c>
      <c r="I2425">
        <v>80</v>
      </c>
      <c r="J2425">
        <v>29.44</v>
      </c>
      <c r="K2425">
        <v>236.2</v>
      </c>
      <c r="L2425">
        <v>94</v>
      </c>
      <c r="M2425">
        <v>20.079999999999998</v>
      </c>
      <c r="N2425">
        <v>240.2</v>
      </c>
      <c r="O2425">
        <v>84</v>
      </c>
      <c r="P2425">
        <v>10.81</v>
      </c>
      <c r="Q2425">
        <v>11.8</v>
      </c>
      <c r="R2425">
        <v>6</v>
      </c>
      <c r="S2425">
        <v>3.19</v>
      </c>
      <c r="T2425">
        <v>2</v>
      </c>
      <c r="U2425" t="s">
        <v>22</v>
      </c>
      <c r="V2425">
        <f>IF(tbl_Customers[[#This Row],[churn]] = "yes", 1, 0)</f>
        <v>0</v>
      </c>
      <c r="W2425" t="str">
        <f>IF(tbl_Customers[[#This Row],[number_customer_service_calls]] &lt;= 1, "0-1 Calls", IF(tbl_Customers[[#This Row],[number_customer_service_calls]] &lt;= 3, "2-3 Calls", IF(tbl_Customers[[#This Row],[number_customer_service_calls]] &lt;=5, "4-5 Calls", "6+ Calls")))</f>
        <v>2-3 Calls</v>
      </c>
      <c r="X2425" t="str">
        <f>IF(tbl_Customers[[#This Row],[account_length]] &lt;= 50, "0-50", IF(tbl_Customers[[#This Row],[account_length]] &lt;=100, "51-100", IF(tbl_Customers[[#This Row],[account_length]] &lt;= 150, "101-150", "151+")))</f>
        <v>51-100</v>
      </c>
      <c r="Y2425" t="str">
        <f>IF(tbl_Customers[[#This Row],[total_intl_charge]] &lt;= 3, "Low Charges", "High Charges")</f>
        <v>High Charges</v>
      </c>
      <c r="Z2425" t="str">
        <f>IF(tbl_Customers[[#This Row],[total_eve_calls]]&lt;=80,"Low Calls",
IF(tbl_Customers[[#This Row],[total_eve_calls]]&lt;=120,"Medium Calls","High Calls"))</f>
        <v>Medium Calls</v>
      </c>
      <c r="AA2425" t="str">
        <f>IF(tbl_Customers[[#This Row],[total_eve_charge]]&lt;=15,"Low Charges",
IF(tbl_Customers[[#This Row],[total_eve_charge]]&lt;=20,"Medium Charges","High Charges"))</f>
        <v>High Charges</v>
      </c>
      <c r="AB24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5" t="str">
        <f>IF(tbl_Customers[[#This Row],[number_vmail_messages]] = 0, "No Usage", IF(tbl_Customers[[#This Row],[number_vmail_messages]] &lt;= 20, "Low Usage", IF(tbl_Customers[[#This Row],[number_vmail_messages]] &lt;= 40, "Medium Usgae", "High Usage")))</f>
        <v>No Usage</v>
      </c>
      <c r="AD2425" t="str">
        <f>IF(tbl_Customers[[#This Row],[total_day_minutes]]&lt;=150,"Low Usage", IF(tbl_Customers[[#This Row],[total_day_minutes]]&lt;=200,"Medium Usage", IF(tbl_Customers[[#This Row],[total_day_minutes]]&lt;=250,"High Usage","Very High Usage")))</f>
        <v>Medium Usage</v>
      </c>
      <c r="AE2425" t="str">
        <f>IF(tbl_Customers[[#This Row],[total_intl_calls]]&lt;=5,"Low Calls", IF(tbl_Customers[[#This Row],[total_intl_calls]]&lt;=10, "Medium Calls", "High Calls"))</f>
        <v>Medium Calls</v>
      </c>
      <c r="AF24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25" s="36" t="str">
        <f>IF(tbl_Customers[[#This Row],[Churn_Risk_Score]]&gt;=10,"High Risk", IF(tbl_Customers[[#This Row],[Churn_Risk_Score]]&gt;=5,"Medium Risk","Low Risk"))</f>
        <v>Low Risk</v>
      </c>
    </row>
    <row r="2426" spans="1:33" x14ac:dyDescent="0.35">
      <c r="A2426">
        <v>2425</v>
      </c>
      <c r="B2426" t="s">
        <v>56</v>
      </c>
      <c r="C2426">
        <v>75</v>
      </c>
      <c r="D2426" t="s">
        <v>21</v>
      </c>
      <c r="E2426" t="s">
        <v>22</v>
      </c>
      <c r="F2426" t="s">
        <v>23</v>
      </c>
      <c r="G2426">
        <v>19</v>
      </c>
      <c r="H2426">
        <v>210.3</v>
      </c>
      <c r="I2426">
        <v>90</v>
      </c>
      <c r="J2426">
        <v>35.75</v>
      </c>
      <c r="K2426">
        <v>241.8</v>
      </c>
      <c r="L2426">
        <v>87</v>
      </c>
      <c r="M2426">
        <v>20.55</v>
      </c>
      <c r="N2426">
        <v>215.7</v>
      </c>
      <c r="O2426">
        <v>102</v>
      </c>
      <c r="P2426">
        <v>9.7100000000000009</v>
      </c>
      <c r="Q2426">
        <v>13.1</v>
      </c>
      <c r="R2426">
        <v>3</v>
      </c>
      <c r="S2426">
        <v>3.54</v>
      </c>
      <c r="T2426">
        <v>4</v>
      </c>
      <c r="U2426" t="s">
        <v>22</v>
      </c>
      <c r="V2426">
        <f>IF(tbl_Customers[[#This Row],[churn]] = "yes", 1, 0)</f>
        <v>0</v>
      </c>
      <c r="W2426" t="str">
        <f>IF(tbl_Customers[[#This Row],[number_customer_service_calls]] &lt;= 1, "0-1 Calls", IF(tbl_Customers[[#This Row],[number_customer_service_calls]] &lt;= 3, "2-3 Calls", IF(tbl_Customers[[#This Row],[number_customer_service_calls]] &lt;=5, "4-5 Calls", "6+ Calls")))</f>
        <v>4-5 Calls</v>
      </c>
      <c r="X2426" t="str">
        <f>IF(tbl_Customers[[#This Row],[account_length]] &lt;= 50, "0-50", IF(tbl_Customers[[#This Row],[account_length]] &lt;=100, "51-100", IF(tbl_Customers[[#This Row],[account_length]] &lt;= 150, "101-150", "151+")))</f>
        <v>51-100</v>
      </c>
      <c r="Y2426" t="str">
        <f>IF(tbl_Customers[[#This Row],[total_intl_charge]] &lt;= 3, "Low Charges", "High Charges")</f>
        <v>High Charges</v>
      </c>
      <c r="Z2426" t="str">
        <f>IF(tbl_Customers[[#This Row],[total_eve_calls]]&lt;=80,"Low Calls",
IF(tbl_Customers[[#This Row],[total_eve_calls]]&lt;=120,"Medium Calls","High Calls"))</f>
        <v>Medium Calls</v>
      </c>
      <c r="AA2426" t="str">
        <f>IF(tbl_Customers[[#This Row],[total_eve_charge]]&lt;=15,"Low Charges",
IF(tbl_Customers[[#This Row],[total_eve_charge]]&lt;=20,"Medium Charges","High Charges"))</f>
        <v>High Charges</v>
      </c>
      <c r="AB24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6" t="str">
        <f>IF(tbl_Customers[[#This Row],[number_vmail_messages]] = 0, "No Usage", IF(tbl_Customers[[#This Row],[number_vmail_messages]] &lt;= 20, "Low Usage", IF(tbl_Customers[[#This Row],[number_vmail_messages]] &lt;= 40, "Medium Usgae", "High Usage")))</f>
        <v>Low Usage</v>
      </c>
      <c r="AD2426" t="str">
        <f>IF(tbl_Customers[[#This Row],[total_day_minutes]]&lt;=150,"Low Usage", IF(tbl_Customers[[#This Row],[total_day_minutes]]&lt;=200,"Medium Usage", IF(tbl_Customers[[#This Row],[total_day_minutes]]&lt;=250,"High Usage","Very High Usage")))</f>
        <v>High Usage</v>
      </c>
      <c r="AE2426" t="str">
        <f>IF(tbl_Customers[[#This Row],[total_intl_calls]]&lt;=5,"Low Calls", IF(tbl_Customers[[#This Row],[total_intl_calls]]&lt;=10, "Medium Calls", "High Calls"))</f>
        <v>Low Calls</v>
      </c>
      <c r="AF24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426" s="36" t="str">
        <f>IF(tbl_Customers[[#This Row],[Churn_Risk_Score]]&gt;=10,"High Risk", IF(tbl_Customers[[#This Row],[Churn_Risk_Score]]&gt;=5,"Medium Risk","Low Risk"))</f>
        <v>Medium Risk</v>
      </c>
    </row>
    <row r="2427" spans="1:33" x14ac:dyDescent="0.35">
      <c r="A2427">
        <v>2426</v>
      </c>
      <c r="B2427" t="s">
        <v>27</v>
      </c>
      <c r="C2427">
        <v>126</v>
      </c>
      <c r="D2427" t="s">
        <v>25</v>
      </c>
      <c r="E2427" t="s">
        <v>22</v>
      </c>
      <c r="F2427" t="s">
        <v>23</v>
      </c>
      <c r="G2427">
        <v>24</v>
      </c>
      <c r="H2427">
        <v>58.9</v>
      </c>
      <c r="I2427">
        <v>125</v>
      </c>
      <c r="J2427">
        <v>10.01</v>
      </c>
      <c r="K2427">
        <v>305.5</v>
      </c>
      <c r="L2427">
        <v>90</v>
      </c>
      <c r="M2427">
        <v>25.97</v>
      </c>
      <c r="N2427">
        <v>158.9</v>
      </c>
      <c r="O2427">
        <v>73</v>
      </c>
      <c r="P2427">
        <v>7.15</v>
      </c>
      <c r="Q2427">
        <v>12.1</v>
      </c>
      <c r="R2427">
        <v>6</v>
      </c>
      <c r="S2427">
        <v>3.27</v>
      </c>
      <c r="T2427">
        <v>0</v>
      </c>
      <c r="U2427" t="s">
        <v>22</v>
      </c>
      <c r="V2427">
        <f>IF(tbl_Customers[[#This Row],[churn]] = "yes", 1, 0)</f>
        <v>0</v>
      </c>
      <c r="W2427" t="str">
        <f>IF(tbl_Customers[[#This Row],[number_customer_service_calls]] &lt;= 1, "0-1 Calls", IF(tbl_Customers[[#This Row],[number_customer_service_calls]] &lt;= 3, "2-3 Calls", IF(tbl_Customers[[#This Row],[number_customer_service_calls]] &lt;=5, "4-5 Calls", "6+ Calls")))</f>
        <v>0-1 Calls</v>
      </c>
      <c r="X2427" t="str">
        <f>IF(tbl_Customers[[#This Row],[account_length]] &lt;= 50, "0-50", IF(tbl_Customers[[#This Row],[account_length]] &lt;=100, "51-100", IF(tbl_Customers[[#This Row],[account_length]] &lt;= 150, "101-150", "151+")))</f>
        <v>101-150</v>
      </c>
      <c r="Y2427" t="str">
        <f>IF(tbl_Customers[[#This Row],[total_intl_charge]] &lt;= 3, "Low Charges", "High Charges")</f>
        <v>High Charges</v>
      </c>
      <c r="Z2427" t="str">
        <f>IF(tbl_Customers[[#This Row],[total_eve_calls]]&lt;=80,"Low Calls",
IF(tbl_Customers[[#This Row],[total_eve_calls]]&lt;=120,"Medium Calls","High Calls"))</f>
        <v>Medium Calls</v>
      </c>
      <c r="AA2427" t="str">
        <f>IF(tbl_Customers[[#This Row],[total_eve_charge]]&lt;=15,"Low Charges",
IF(tbl_Customers[[#This Row],[total_eve_charge]]&lt;=20,"Medium Charges","High Charges"))</f>
        <v>High Charges</v>
      </c>
      <c r="AB24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7" t="str">
        <f>IF(tbl_Customers[[#This Row],[number_vmail_messages]] = 0, "No Usage", IF(tbl_Customers[[#This Row],[number_vmail_messages]] &lt;= 20, "Low Usage", IF(tbl_Customers[[#This Row],[number_vmail_messages]] &lt;= 40, "Medium Usgae", "High Usage")))</f>
        <v>Medium Usgae</v>
      </c>
      <c r="AD2427" t="str">
        <f>IF(tbl_Customers[[#This Row],[total_day_minutes]]&lt;=150,"Low Usage", IF(tbl_Customers[[#This Row],[total_day_minutes]]&lt;=200,"Medium Usage", IF(tbl_Customers[[#This Row],[total_day_minutes]]&lt;=250,"High Usage","Very High Usage")))</f>
        <v>Low Usage</v>
      </c>
      <c r="AE2427" t="str">
        <f>IF(tbl_Customers[[#This Row],[total_intl_calls]]&lt;=5,"Low Calls", IF(tbl_Customers[[#This Row],[total_intl_calls]]&lt;=10, "Medium Calls", "High Calls"))</f>
        <v>Medium Calls</v>
      </c>
      <c r="AF24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427" s="36" t="str">
        <f>IF(tbl_Customers[[#This Row],[Churn_Risk_Score]]&gt;=10,"High Risk", IF(tbl_Customers[[#This Row],[Churn_Risk_Score]]&gt;=5,"Medium Risk","Low Risk"))</f>
        <v>Low Risk</v>
      </c>
    </row>
    <row r="2428" spans="1:33" x14ac:dyDescent="0.35">
      <c r="A2428">
        <v>2427</v>
      </c>
      <c r="B2428" t="s">
        <v>66</v>
      </c>
      <c r="C2428">
        <v>28</v>
      </c>
      <c r="D2428" t="s">
        <v>21</v>
      </c>
      <c r="E2428" t="s">
        <v>22</v>
      </c>
      <c r="F2428" t="s">
        <v>22</v>
      </c>
      <c r="G2428">
        <v>0</v>
      </c>
      <c r="H2428">
        <v>236.8</v>
      </c>
      <c r="I2428">
        <v>102</v>
      </c>
      <c r="J2428">
        <v>40.26</v>
      </c>
      <c r="K2428">
        <v>167.1</v>
      </c>
      <c r="L2428">
        <v>87</v>
      </c>
      <c r="M2428">
        <v>14.2</v>
      </c>
      <c r="N2428">
        <v>280.2</v>
      </c>
      <c r="O2428">
        <v>115</v>
      </c>
      <c r="P2428">
        <v>12.61</v>
      </c>
      <c r="Q2428">
        <v>9.6999999999999993</v>
      </c>
      <c r="R2428">
        <v>3</v>
      </c>
      <c r="S2428">
        <v>2.62</v>
      </c>
      <c r="T2428">
        <v>3</v>
      </c>
      <c r="U2428" t="s">
        <v>22</v>
      </c>
      <c r="V2428">
        <f>IF(tbl_Customers[[#This Row],[churn]] = "yes", 1, 0)</f>
        <v>0</v>
      </c>
      <c r="W2428" t="str">
        <f>IF(tbl_Customers[[#This Row],[number_customer_service_calls]] &lt;= 1, "0-1 Calls", IF(tbl_Customers[[#This Row],[number_customer_service_calls]] &lt;= 3, "2-3 Calls", IF(tbl_Customers[[#This Row],[number_customer_service_calls]] &lt;=5, "4-5 Calls", "6+ Calls")))</f>
        <v>2-3 Calls</v>
      </c>
      <c r="X2428" t="str">
        <f>IF(tbl_Customers[[#This Row],[account_length]] &lt;= 50, "0-50", IF(tbl_Customers[[#This Row],[account_length]] &lt;=100, "51-100", IF(tbl_Customers[[#This Row],[account_length]] &lt;= 150, "101-150", "151+")))</f>
        <v>0-50</v>
      </c>
      <c r="Y2428" t="str">
        <f>IF(tbl_Customers[[#This Row],[total_intl_charge]] &lt;= 3, "Low Charges", "High Charges")</f>
        <v>Low Charges</v>
      </c>
      <c r="Z2428" t="str">
        <f>IF(tbl_Customers[[#This Row],[total_eve_calls]]&lt;=80,"Low Calls",
IF(tbl_Customers[[#This Row],[total_eve_calls]]&lt;=120,"Medium Calls","High Calls"))</f>
        <v>Medium Calls</v>
      </c>
      <c r="AA2428" t="str">
        <f>IF(tbl_Customers[[#This Row],[total_eve_charge]]&lt;=15,"Low Charges",
IF(tbl_Customers[[#This Row],[total_eve_charge]]&lt;=20,"Medium Charges","High Charges"))</f>
        <v>Low Charges</v>
      </c>
      <c r="AB24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8" t="str">
        <f>IF(tbl_Customers[[#This Row],[number_vmail_messages]] = 0, "No Usage", IF(tbl_Customers[[#This Row],[number_vmail_messages]] &lt;= 20, "Low Usage", IF(tbl_Customers[[#This Row],[number_vmail_messages]] &lt;= 40, "Medium Usgae", "High Usage")))</f>
        <v>No Usage</v>
      </c>
      <c r="AD2428" t="str">
        <f>IF(tbl_Customers[[#This Row],[total_day_minutes]]&lt;=150,"Low Usage", IF(tbl_Customers[[#This Row],[total_day_minutes]]&lt;=200,"Medium Usage", IF(tbl_Customers[[#This Row],[total_day_minutes]]&lt;=250,"High Usage","Very High Usage")))</f>
        <v>High Usage</v>
      </c>
      <c r="AE2428" t="str">
        <f>IF(tbl_Customers[[#This Row],[total_intl_calls]]&lt;=5,"Low Calls", IF(tbl_Customers[[#This Row],[total_intl_calls]]&lt;=10, "Medium Calls", "High Calls"))</f>
        <v>Low Calls</v>
      </c>
      <c r="AF24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28" s="36" t="str">
        <f>IF(tbl_Customers[[#This Row],[Churn_Risk_Score]]&gt;=10,"High Risk", IF(tbl_Customers[[#This Row],[Churn_Risk_Score]]&gt;=5,"Medium Risk","Low Risk"))</f>
        <v>Low Risk</v>
      </c>
    </row>
    <row r="2429" spans="1:33" x14ac:dyDescent="0.35">
      <c r="A2429">
        <v>2428</v>
      </c>
      <c r="B2429" t="s">
        <v>40</v>
      </c>
      <c r="C2429">
        <v>153</v>
      </c>
      <c r="D2429" t="s">
        <v>21</v>
      </c>
      <c r="E2429" t="s">
        <v>22</v>
      </c>
      <c r="F2429" t="s">
        <v>22</v>
      </c>
      <c r="G2429">
        <v>0</v>
      </c>
      <c r="H2429">
        <v>228.9</v>
      </c>
      <c r="I2429">
        <v>102</v>
      </c>
      <c r="J2429">
        <v>38.909999999999997</v>
      </c>
      <c r="K2429">
        <v>160.69999999999999</v>
      </c>
      <c r="L2429">
        <v>136</v>
      </c>
      <c r="M2429">
        <v>13.66</v>
      </c>
      <c r="N2429">
        <v>203.1</v>
      </c>
      <c r="O2429">
        <v>109</v>
      </c>
      <c r="P2429">
        <v>9.14</v>
      </c>
      <c r="Q2429">
        <v>12.5</v>
      </c>
      <c r="R2429">
        <v>2</v>
      </c>
      <c r="S2429">
        <v>3.38</v>
      </c>
      <c r="T2429">
        <v>0</v>
      </c>
      <c r="U2429" t="s">
        <v>22</v>
      </c>
      <c r="V2429">
        <f>IF(tbl_Customers[[#This Row],[churn]] = "yes", 1, 0)</f>
        <v>0</v>
      </c>
      <c r="W2429" t="str">
        <f>IF(tbl_Customers[[#This Row],[number_customer_service_calls]] &lt;= 1, "0-1 Calls", IF(tbl_Customers[[#This Row],[number_customer_service_calls]] &lt;= 3, "2-3 Calls", IF(tbl_Customers[[#This Row],[number_customer_service_calls]] &lt;=5, "4-5 Calls", "6+ Calls")))</f>
        <v>0-1 Calls</v>
      </c>
      <c r="X2429" t="str">
        <f>IF(tbl_Customers[[#This Row],[account_length]] &lt;= 50, "0-50", IF(tbl_Customers[[#This Row],[account_length]] &lt;=100, "51-100", IF(tbl_Customers[[#This Row],[account_length]] &lt;= 150, "101-150", "151+")))</f>
        <v>151+</v>
      </c>
      <c r="Y2429" t="str">
        <f>IF(tbl_Customers[[#This Row],[total_intl_charge]] &lt;= 3, "Low Charges", "High Charges")</f>
        <v>High Charges</v>
      </c>
      <c r="Z2429" t="str">
        <f>IF(tbl_Customers[[#This Row],[total_eve_calls]]&lt;=80,"Low Calls",
IF(tbl_Customers[[#This Row],[total_eve_calls]]&lt;=120,"Medium Calls","High Calls"))</f>
        <v>High Calls</v>
      </c>
      <c r="AA2429" t="str">
        <f>IF(tbl_Customers[[#This Row],[total_eve_charge]]&lt;=15,"Low Charges",
IF(tbl_Customers[[#This Row],[total_eve_charge]]&lt;=20,"Medium Charges","High Charges"))</f>
        <v>Low Charges</v>
      </c>
      <c r="AB24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9" t="str">
        <f>IF(tbl_Customers[[#This Row],[number_vmail_messages]] = 0, "No Usage", IF(tbl_Customers[[#This Row],[number_vmail_messages]] &lt;= 20, "Low Usage", IF(tbl_Customers[[#This Row],[number_vmail_messages]] &lt;= 40, "Medium Usgae", "High Usage")))</f>
        <v>No Usage</v>
      </c>
      <c r="AD2429" t="str">
        <f>IF(tbl_Customers[[#This Row],[total_day_minutes]]&lt;=150,"Low Usage", IF(tbl_Customers[[#This Row],[total_day_minutes]]&lt;=200,"Medium Usage", IF(tbl_Customers[[#This Row],[total_day_minutes]]&lt;=250,"High Usage","Very High Usage")))</f>
        <v>High Usage</v>
      </c>
      <c r="AE2429" t="str">
        <f>IF(tbl_Customers[[#This Row],[total_intl_calls]]&lt;=5,"Low Calls", IF(tbl_Customers[[#This Row],[total_intl_calls]]&lt;=10, "Medium Calls", "High Calls"))</f>
        <v>Low Calls</v>
      </c>
      <c r="AF24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29" s="36" t="str">
        <f>IF(tbl_Customers[[#This Row],[Churn_Risk_Score]]&gt;=10,"High Risk", IF(tbl_Customers[[#This Row],[Churn_Risk_Score]]&gt;=5,"Medium Risk","Low Risk"))</f>
        <v>Low Risk</v>
      </c>
    </row>
    <row r="2430" spans="1:33" x14ac:dyDescent="0.35">
      <c r="A2430">
        <v>2429</v>
      </c>
      <c r="B2430" t="s">
        <v>27</v>
      </c>
      <c r="C2430">
        <v>17</v>
      </c>
      <c r="D2430" t="s">
        <v>21</v>
      </c>
      <c r="E2430" t="s">
        <v>23</v>
      </c>
      <c r="F2430" t="s">
        <v>22</v>
      </c>
      <c r="G2430">
        <v>0</v>
      </c>
      <c r="H2430">
        <v>162.80000000000001</v>
      </c>
      <c r="I2430">
        <v>118</v>
      </c>
      <c r="J2430">
        <v>27.68</v>
      </c>
      <c r="K2430">
        <v>229.6</v>
      </c>
      <c r="L2430">
        <v>91</v>
      </c>
      <c r="M2430">
        <v>19.52</v>
      </c>
      <c r="N2430">
        <v>332.7</v>
      </c>
      <c r="O2430">
        <v>94</v>
      </c>
      <c r="P2430">
        <v>14.97</v>
      </c>
      <c r="Q2430">
        <v>13.6</v>
      </c>
      <c r="R2430">
        <v>3</v>
      </c>
      <c r="S2430">
        <v>3.67</v>
      </c>
      <c r="T2430">
        <v>0</v>
      </c>
      <c r="U2430" t="s">
        <v>23</v>
      </c>
      <c r="V2430">
        <f>IF(tbl_Customers[[#This Row],[churn]] = "yes", 1, 0)</f>
        <v>1</v>
      </c>
      <c r="W2430" t="str">
        <f>IF(tbl_Customers[[#This Row],[number_customer_service_calls]] &lt;= 1, "0-1 Calls", IF(tbl_Customers[[#This Row],[number_customer_service_calls]] &lt;= 3, "2-3 Calls", IF(tbl_Customers[[#This Row],[number_customer_service_calls]] &lt;=5, "4-5 Calls", "6+ Calls")))</f>
        <v>0-1 Calls</v>
      </c>
      <c r="X2430" t="str">
        <f>IF(tbl_Customers[[#This Row],[account_length]] &lt;= 50, "0-50", IF(tbl_Customers[[#This Row],[account_length]] &lt;=100, "51-100", IF(tbl_Customers[[#This Row],[account_length]] &lt;= 150, "101-150", "151+")))</f>
        <v>0-50</v>
      </c>
      <c r="Y2430" t="str">
        <f>IF(tbl_Customers[[#This Row],[total_intl_charge]] &lt;= 3, "Low Charges", "High Charges")</f>
        <v>High Charges</v>
      </c>
      <c r="Z2430" t="str">
        <f>IF(tbl_Customers[[#This Row],[total_eve_calls]]&lt;=80,"Low Calls",
IF(tbl_Customers[[#This Row],[total_eve_calls]]&lt;=120,"Medium Calls","High Calls"))</f>
        <v>Medium Calls</v>
      </c>
      <c r="AA2430" t="str">
        <f>IF(tbl_Customers[[#This Row],[total_eve_charge]]&lt;=15,"Low Charges",
IF(tbl_Customers[[#This Row],[total_eve_charge]]&lt;=20,"Medium Charges","High Charges"))</f>
        <v>Medium Charges</v>
      </c>
      <c r="AB24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30" t="str">
        <f>IF(tbl_Customers[[#This Row],[number_vmail_messages]] = 0, "No Usage", IF(tbl_Customers[[#This Row],[number_vmail_messages]] &lt;= 20, "Low Usage", IF(tbl_Customers[[#This Row],[number_vmail_messages]] &lt;= 40, "Medium Usgae", "High Usage")))</f>
        <v>No Usage</v>
      </c>
      <c r="AD2430" t="str">
        <f>IF(tbl_Customers[[#This Row],[total_day_minutes]]&lt;=150,"Low Usage", IF(tbl_Customers[[#This Row],[total_day_minutes]]&lt;=200,"Medium Usage", IF(tbl_Customers[[#This Row],[total_day_minutes]]&lt;=250,"High Usage","Very High Usage")))</f>
        <v>Medium Usage</v>
      </c>
      <c r="AE2430" t="str">
        <f>IF(tbl_Customers[[#This Row],[total_intl_calls]]&lt;=5,"Low Calls", IF(tbl_Customers[[#This Row],[total_intl_calls]]&lt;=10, "Medium Calls", "High Calls"))</f>
        <v>Low Calls</v>
      </c>
      <c r="AF24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430" s="36" t="str">
        <f>IF(tbl_Customers[[#This Row],[Churn_Risk_Score]]&gt;=10,"High Risk", IF(tbl_Customers[[#This Row],[Churn_Risk_Score]]&gt;=5,"Medium Risk","Low Risk"))</f>
        <v>Medium Risk</v>
      </c>
    </row>
    <row r="2431" spans="1:33" x14ac:dyDescent="0.35">
      <c r="A2431">
        <v>2430</v>
      </c>
      <c r="B2431" t="s">
        <v>39</v>
      </c>
      <c r="C2431">
        <v>121</v>
      </c>
      <c r="D2431" t="s">
        <v>21</v>
      </c>
      <c r="E2431" t="s">
        <v>22</v>
      </c>
      <c r="F2431" t="s">
        <v>22</v>
      </c>
      <c r="G2431">
        <v>0</v>
      </c>
      <c r="H2431">
        <v>86.1</v>
      </c>
      <c r="I2431">
        <v>100</v>
      </c>
      <c r="J2431">
        <v>14.64</v>
      </c>
      <c r="K2431">
        <v>259.8</v>
      </c>
      <c r="L2431">
        <v>113</v>
      </c>
      <c r="M2431">
        <v>22.08</v>
      </c>
      <c r="N2431">
        <v>148</v>
      </c>
      <c r="O2431">
        <v>79</v>
      </c>
      <c r="P2431">
        <v>6.66</v>
      </c>
      <c r="Q2431">
        <v>9.1</v>
      </c>
      <c r="R2431">
        <v>9</v>
      </c>
      <c r="S2431">
        <v>2.46</v>
      </c>
      <c r="T2431">
        <v>2</v>
      </c>
      <c r="U2431" t="s">
        <v>22</v>
      </c>
      <c r="V2431">
        <f>IF(tbl_Customers[[#This Row],[churn]] = "yes", 1, 0)</f>
        <v>0</v>
      </c>
      <c r="W2431" t="str">
        <f>IF(tbl_Customers[[#This Row],[number_customer_service_calls]] &lt;= 1, "0-1 Calls", IF(tbl_Customers[[#This Row],[number_customer_service_calls]] &lt;= 3, "2-3 Calls", IF(tbl_Customers[[#This Row],[number_customer_service_calls]] &lt;=5, "4-5 Calls", "6+ Calls")))</f>
        <v>2-3 Calls</v>
      </c>
      <c r="X2431" t="str">
        <f>IF(tbl_Customers[[#This Row],[account_length]] &lt;= 50, "0-50", IF(tbl_Customers[[#This Row],[account_length]] &lt;=100, "51-100", IF(tbl_Customers[[#This Row],[account_length]] &lt;= 150, "101-150", "151+")))</f>
        <v>101-150</v>
      </c>
      <c r="Y2431" t="str">
        <f>IF(tbl_Customers[[#This Row],[total_intl_charge]] &lt;= 3, "Low Charges", "High Charges")</f>
        <v>Low Charges</v>
      </c>
      <c r="Z2431" t="str">
        <f>IF(tbl_Customers[[#This Row],[total_eve_calls]]&lt;=80,"Low Calls",
IF(tbl_Customers[[#This Row],[total_eve_calls]]&lt;=120,"Medium Calls","High Calls"))</f>
        <v>Medium Calls</v>
      </c>
      <c r="AA2431" t="str">
        <f>IF(tbl_Customers[[#This Row],[total_eve_charge]]&lt;=15,"Low Charges",
IF(tbl_Customers[[#This Row],[total_eve_charge]]&lt;=20,"Medium Charges","High Charges"))</f>
        <v>High Charges</v>
      </c>
      <c r="AB24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1" t="str">
        <f>IF(tbl_Customers[[#This Row],[number_vmail_messages]] = 0, "No Usage", IF(tbl_Customers[[#This Row],[number_vmail_messages]] &lt;= 20, "Low Usage", IF(tbl_Customers[[#This Row],[number_vmail_messages]] &lt;= 40, "Medium Usgae", "High Usage")))</f>
        <v>No Usage</v>
      </c>
      <c r="AD2431" t="str">
        <f>IF(tbl_Customers[[#This Row],[total_day_minutes]]&lt;=150,"Low Usage", IF(tbl_Customers[[#This Row],[total_day_minutes]]&lt;=200,"Medium Usage", IF(tbl_Customers[[#This Row],[total_day_minutes]]&lt;=250,"High Usage","Very High Usage")))</f>
        <v>Low Usage</v>
      </c>
      <c r="AE2431" t="str">
        <f>IF(tbl_Customers[[#This Row],[total_intl_calls]]&lt;=5,"Low Calls", IF(tbl_Customers[[#This Row],[total_intl_calls]]&lt;=10, "Medium Calls", "High Calls"))</f>
        <v>Medium Calls</v>
      </c>
      <c r="AF24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1" s="36" t="str">
        <f>IF(tbl_Customers[[#This Row],[Churn_Risk_Score]]&gt;=10,"High Risk", IF(tbl_Customers[[#This Row],[Churn_Risk_Score]]&gt;=5,"Medium Risk","Low Risk"))</f>
        <v>Low Risk</v>
      </c>
    </row>
    <row r="2432" spans="1:33" x14ac:dyDescent="0.35">
      <c r="A2432">
        <v>2431</v>
      </c>
      <c r="B2432" t="s">
        <v>58</v>
      </c>
      <c r="C2432">
        <v>125</v>
      </c>
      <c r="D2432" t="s">
        <v>25</v>
      </c>
      <c r="E2432" t="s">
        <v>22</v>
      </c>
      <c r="F2432" t="s">
        <v>22</v>
      </c>
      <c r="G2432">
        <v>0</v>
      </c>
      <c r="H2432">
        <v>212.3</v>
      </c>
      <c r="I2432">
        <v>89</v>
      </c>
      <c r="J2432">
        <v>36.090000000000003</v>
      </c>
      <c r="K2432">
        <v>215.4</v>
      </c>
      <c r="L2432">
        <v>127</v>
      </c>
      <c r="M2432">
        <v>18.309999999999999</v>
      </c>
      <c r="N2432">
        <v>186.8</v>
      </c>
      <c r="O2432">
        <v>73</v>
      </c>
      <c r="P2432">
        <v>8.41</v>
      </c>
      <c r="Q2432">
        <v>11.3</v>
      </c>
      <c r="R2432">
        <v>2</v>
      </c>
      <c r="S2432">
        <v>3.05</v>
      </c>
      <c r="T2432">
        <v>2</v>
      </c>
      <c r="U2432" t="s">
        <v>22</v>
      </c>
      <c r="V2432">
        <f>IF(tbl_Customers[[#This Row],[churn]] = "yes", 1, 0)</f>
        <v>0</v>
      </c>
      <c r="W2432" t="str">
        <f>IF(tbl_Customers[[#This Row],[number_customer_service_calls]] &lt;= 1, "0-1 Calls", IF(tbl_Customers[[#This Row],[number_customer_service_calls]] &lt;= 3, "2-3 Calls", IF(tbl_Customers[[#This Row],[number_customer_service_calls]] &lt;=5, "4-5 Calls", "6+ Calls")))</f>
        <v>2-3 Calls</v>
      </c>
      <c r="X2432" t="str">
        <f>IF(tbl_Customers[[#This Row],[account_length]] &lt;= 50, "0-50", IF(tbl_Customers[[#This Row],[account_length]] &lt;=100, "51-100", IF(tbl_Customers[[#This Row],[account_length]] &lt;= 150, "101-150", "151+")))</f>
        <v>101-150</v>
      </c>
      <c r="Y2432" t="str">
        <f>IF(tbl_Customers[[#This Row],[total_intl_charge]] &lt;= 3, "Low Charges", "High Charges")</f>
        <v>High Charges</v>
      </c>
      <c r="Z2432" t="str">
        <f>IF(tbl_Customers[[#This Row],[total_eve_calls]]&lt;=80,"Low Calls",
IF(tbl_Customers[[#This Row],[total_eve_calls]]&lt;=120,"Medium Calls","High Calls"))</f>
        <v>High Calls</v>
      </c>
      <c r="AA2432" t="str">
        <f>IF(tbl_Customers[[#This Row],[total_eve_charge]]&lt;=15,"Low Charges",
IF(tbl_Customers[[#This Row],[total_eve_charge]]&lt;=20,"Medium Charges","High Charges"))</f>
        <v>Medium Charges</v>
      </c>
      <c r="AB24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2" t="str">
        <f>IF(tbl_Customers[[#This Row],[number_vmail_messages]] = 0, "No Usage", IF(tbl_Customers[[#This Row],[number_vmail_messages]] &lt;= 20, "Low Usage", IF(tbl_Customers[[#This Row],[number_vmail_messages]] &lt;= 40, "Medium Usgae", "High Usage")))</f>
        <v>No Usage</v>
      </c>
      <c r="AD2432" t="str">
        <f>IF(tbl_Customers[[#This Row],[total_day_minutes]]&lt;=150,"Low Usage", IF(tbl_Customers[[#This Row],[total_day_minutes]]&lt;=200,"Medium Usage", IF(tbl_Customers[[#This Row],[total_day_minutes]]&lt;=250,"High Usage","Very High Usage")))</f>
        <v>High Usage</v>
      </c>
      <c r="AE2432" t="str">
        <f>IF(tbl_Customers[[#This Row],[total_intl_calls]]&lt;=5,"Low Calls", IF(tbl_Customers[[#This Row],[total_intl_calls]]&lt;=10, "Medium Calls", "High Calls"))</f>
        <v>Low Calls</v>
      </c>
      <c r="AF24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32" s="36" t="str">
        <f>IF(tbl_Customers[[#This Row],[Churn_Risk_Score]]&gt;=10,"High Risk", IF(tbl_Customers[[#This Row],[Churn_Risk_Score]]&gt;=5,"Medium Risk","Low Risk"))</f>
        <v>Low Risk</v>
      </c>
    </row>
    <row r="2433" spans="1:33" x14ac:dyDescent="0.35">
      <c r="A2433">
        <v>2432</v>
      </c>
      <c r="B2433" t="s">
        <v>74</v>
      </c>
      <c r="C2433">
        <v>124</v>
      </c>
      <c r="D2433" t="s">
        <v>21</v>
      </c>
      <c r="E2433" t="s">
        <v>22</v>
      </c>
      <c r="F2433" t="s">
        <v>22</v>
      </c>
      <c r="G2433">
        <v>0</v>
      </c>
      <c r="H2433">
        <v>151</v>
      </c>
      <c r="I2433">
        <v>98</v>
      </c>
      <c r="J2433">
        <v>25.67</v>
      </c>
      <c r="K2433">
        <v>120.6</v>
      </c>
      <c r="L2433">
        <v>119</v>
      </c>
      <c r="M2433">
        <v>10.25</v>
      </c>
      <c r="N2433">
        <v>152.80000000000001</v>
      </c>
      <c r="O2433">
        <v>81</v>
      </c>
      <c r="P2433">
        <v>6.88</v>
      </c>
      <c r="Q2433">
        <v>9.1999999999999993</v>
      </c>
      <c r="R2433">
        <v>2</v>
      </c>
      <c r="S2433">
        <v>2.48</v>
      </c>
      <c r="T2433">
        <v>2</v>
      </c>
      <c r="U2433" t="s">
        <v>22</v>
      </c>
      <c r="V2433">
        <f>IF(tbl_Customers[[#This Row],[churn]] = "yes", 1, 0)</f>
        <v>0</v>
      </c>
      <c r="W2433" t="str">
        <f>IF(tbl_Customers[[#This Row],[number_customer_service_calls]] &lt;= 1, "0-1 Calls", IF(tbl_Customers[[#This Row],[number_customer_service_calls]] &lt;= 3, "2-3 Calls", IF(tbl_Customers[[#This Row],[number_customer_service_calls]] &lt;=5, "4-5 Calls", "6+ Calls")))</f>
        <v>2-3 Calls</v>
      </c>
      <c r="X2433" t="str">
        <f>IF(tbl_Customers[[#This Row],[account_length]] &lt;= 50, "0-50", IF(tbl_Customers[[#This Row],[account_length]] &lt;=100, "51-100", IF(tbl_Customers[[#This Row],[account_length]] &lt;= 150, "101-150", "151+")))</f>
        <v>101-150</v>
      </c>
      <c r="Y2433" t="str">
        <f>IF(tbl_Customers[[#This Row],[total_intl_charge]] &lt;= 3, "Low Charges", "High Charges")</f>
        <v>Low Charges</v>
      </c>
      <c r="Z2433" t="str">
        <f>IF(tbl_Customers[[#This Row],[total_eve_calls]]&lt;=80,"Low Calls",
IF(tbl_Customers[[#This Row],[total_eve_calls]]&lt;=120,"Medium Calls","High Calls"))</f>
        <v>Medium Calls</v>
      </c>
      <c r="AA2433" t="str">
        <f>IF(tbl_Customers[[#This Row],[total_eve_charge]]&lt;=15,"Low Charges",
IF(tbl_Customers[[#This Row],[total_eve_charge]]&lt;=20,"Medium Charges","High Charges"))</f>
        <v>Low Charges</v>
      </c>
      <c r="AB24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3" t="str">
        <f>IF(tbl_Customers[[#This Row],[number_vmail_messages]] = 0, "No Usage", IF(tbl_Customers[[#This Row],[number_vmail_messages]] &lt;= 20, "Low Usage", IF(tbl_Customers[[#This Row],[number_vmail_messages]] &lt;= 40, "Medium Usgae", "High Usage")))</f>
        <v>No Usage</v>
      </c>
      <c r="AD2433" t="str">
        <f>IF(tbl_Customers[[#This Row],[total_day_minutes]]&lt;=150,"Low Usage", IF(tbl_Customers[[#This Row],[total_day_minutes]]&lt;=200,"Medium Usage", IF(tbl_Customers[[#This Row],[total_day_minutes]]&lt;=250,"High Usage","Very High Usage")))</f>
        <v>Medium Usage</v>
      </c>
      <c r="AE2433" t="str">
        <f>IF(tbl_Customers[[#This Row],[total_intl_calls]]&lt;=5,"Low Calls", IF(tbl_Customers[[#This Row],[total_intl_calls]]&lt;=10, "Medium Calls", "High Calls"))</f>
        <v>Low Calls</v>
      </c>
      <c r="AF24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3" s="36" t="str">
        <f>IF(tbl_Customers[[#This Row],[Churn_Risk_Score]]&gt;=10,"High Risk", IF(tbl_Customers[[#This Row],[Churn_Risk_Score]]&gt;=5,"Medium Risk","Low Risk"))</f>
        <v>Low Risk</v>
      </c>
    </row>
    <row r="2434" spans="1:33" x14ac:dyDescent="0.35">
      <c r="A2434">
        <v>2433</v>
      </c>
      <c r="B2434" t="s">
        <v>24</v>
      </c>
      <c r="C2434">
        <v>35</v>
      </c>
      <c r="D2434" t="s">
        <v>25</v>
      </c>
      <c r="E2434" t="s">
        <v>22</v>
      </c>
      <c r="F2434" t="s">
        <v>22</v>
      </c>
      <c r="G2434">
        <v>0</v>
      </c>
      <c r="H2434">
        <v>158.6</v>
      </c>
      <c r="I2434">
        <v>67</v>
      </c>
      <c r="J2434">
        <v>26.96</v>
      </c>
      <c r="K2434">
        <v>130.4</v>
      </c>
      <c r="L2434">
        <v>96</v>
      </c>
      <c r="M2434">
        <v>11.08</v>
      </c>
      <c r="N2434">
        <v>229.8</v>
      </c>
      <c r="O2434">
        <v>80</v>
      </c>
      <c r="P2434">
        <v>10.34</v>
      </c>
      <c r="Q2434">
        <v>6.9</v>
      </c>
      <c r="R2434">
        <v>5</v>
      </c>
      <c r="S2434">
        <v>1.86</v>
      </c>
      <c r="T2434">
        <v>2</v>
      </c>
      <c r="U2434" t="s">
        <v>22</v>
      </c>
      <c r="V2434">
        <f>IF(tbl_Customers[[#This Row],[churn]] = "yes", 1, 0)</f>
        <v>0</v>
      </c>
      <c r="W2434" t="str">
        <f>IF(tbl_Customers[[#This Row],[number_customer_service_calls]] &lt;= 1, "0-1 Calls", IF(tbl_Customers[[#This Row],[number_customer_service_calls]] &lt;= 3, "2-3 Calls", IF(tbl_Customers[[#This Row],[number_customer_service_calls]] &lt;=5, "4-5 Calls", "6+ Calls")))</f>
        <v>2-3 Calls</v>
      </c>
      <c r="X2434" t="str">
        <f>IF(tbl_Customers[[#This Row],[account_length]] &lt;= 50, "0-50", IF(tbl_Customers[[#This Row],[account_length]] &lt;=100, "51-100", IF(tbl_Customers[[#This Row],[account_length]] &lt;= 150, "101-150", "151+")))</f>
        <v>0-50</v>
      </c>
      <c r="Y2434" t="str">
        <f>IF(tbl_Customers[[#This Row],[total_intl_charge]] &lt;= 3, "Low Charges", "High Charges")</f>
        <v>Low Charges</v>
      </c>
      <c r="Z2434" t="str">
        <f>IF(tbl_Customers[[#This Row],[total_eve_calls]]&lt;=80,"Low Calls",
IF(tbl_Customers[[#This Row],[total_eve_calls]]&lt;=120,"Medium Calls","High Calls"))</f>
        <v>Medium Calls</v>
      </c>
      <c r="AA2434" t="str">
        <f>IF(tbl_Customers[[#This Row],[total_eve_charge]]&lt;=15,"Low Charges",
IF(tbl_Customers[[#This Row],[total_eve_charge]]&lt;=20,"Medium Charges","High Charges"))</f>
        <v>Low Charges</v>
      </c>
      <c r="AB24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4" t="str">
        <f>IF(tbl_Customers[[#This Row],[number_vmail_messages]] = 0, "No Usage", IF(tbl_Customers[[#This Row],[number_vmail_messages]] &lt;= 20, "Low Usage", IF(tbl_Customers[[#This Row],[number_vmail_messages]] &lt;= 40, "Medium Usgae", "High Usage")))</f>
        <v>No Usage</v>
      </c>
      <c r="AD2434" t="str">
        <f>IF(tbl_Customers[[#This Row],[total_day_minutes]]&lt;=150,"Low Usage", IF(tbl_Customers[[#This Row],[total_day_minutes]]&lt;=200,"Medium Usage", IF(tbl_Customers[[#This Row],[total_day_minutes]]&lt;=250,"High Usage","Very High Usage")))</f>
        <v>Medium Usage</v>
      </c>
      <c r="AE2434" t="str">
        <f>IF(tbl_Customers[[#This Row],[total_intl_calls]]&lt;=5,"Low Calls", IF(tbl_Customers[[#This Row],[total_intl_calls]]&lt;=10, "Medium Calls", "High Calls"))</f>
        <v>Low Calls</v>
      </c>
      <c r="AF24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4" s="36" t="str">
        <f>IF(tbl_Customers[[#This Row],[Churn_Risk_Score]]&gt;=10,"High Risk", IF(tbl_Customers[[#This Row],[Churn_Risk_Score]]&gt;=5,"Medium Risk","Low Risk"))</f>
        <v>Low Risk</v>
      </c>
    </row>
    <row r="2435" spans="1:33" x14ac:dyDescent="0.35">
      <c r="A2435">
        <v>2434</v>
      </c>
      <c r="B2435" t="s">
        <v>44</v>
      </c>
      <c r="C2435">
        <v>134</v>
      </c>
      <c r="D2435" t="s">
        <v>28</v>
      </c>
      <c r="E2435" t="s">
        <v>22</v>
      </c>
      <c r="F2435" t="s">
        <v>22</v>
      </c>
      <c r="G2435">
        <v>0</v>
      </c>
      <c r="H2435">
        <v>296</v>
      </c>
      <c r="I2435">
        <v>93</v>
      </c>
      <c r="J2435">
        <v>50.32</v>
      </c>
      <c r="K2435">
        <v>226.4</v>
      </c>
      <c r="L2435">
        <v>117</v>
      </c>
      <c r="M2435">
        <v>19.239999999999998</v>
      </c>
      <c r="N2435">
        <v>246.8</v>
      </c>
      <c r="O2435">
        <v>98</v>
      </c>
      <c r="P2435">
        <v>11.11</v>
      </c>
      <c r="Q2435">
        <v>12.3</v>
      </c>
      <c r="R2435">
        <v>10</v>
      </c>
      <c r="S2435">
        <v>3.32</v>
      </c>
      <c r="T2435">
        <v>0</v>
      </c>
      <c r="U2435" t="s">
        <v>23</v>
      </c>
      <c r="V2435">
        <f>IF(tbl_Customers[[#This Row],[churn]] = "yes", 1, 0)</f>
        <v>1</v>
      </c>
      <c r="W2435" t="str">
        <f>IF(tbl_Customers[[#This Row],[number_customer_service_calls]] &lt;= 1, "0-1 Calls", IF(tbl_Customers[[#This Row],[number_customer_service_calls]] &lt;= 3, "2-3 Calls", IF(tbl_Customers[[#This Row],[number_customer_service_calls]] &lt;=5, "4-5 Calls", "6+ Calls")))</f>
        <v>0-1 Calls</v>
      </c>
      <c r="X2435" t="str">
        <f>IF(tbl_Customers[[#This Row],[account_length]] &lt;= 50, "0-50", IF(tbl_Customers[[#This Row],[account_length]] &lt;=100, "51-100", IF(tbl_Customers[[#This Row],[account_length]] &lt;= 150, "101-150", "151+")))</f>
        <v>101-150</v>
      </c>
      <c r="Y2435" t="str">
        <f>IF(tbl_Customers[[#This Row],[total_intl_charge]] &lt;= 3, "Low Charges", "High Charges")</f>
        <v>High Charges</v>
      </c>
      <c r="Z2435" t="str">
        <f>IF(tbl_Customers[[#This Row],[total_eve_calls]]&lt;=80,"Low Calls",
IF(tbl_Customers[[#This Row],[total_eve_calls]]&lt;=120,"Medium Calls","High Calls"))</f>
        <v>Medium Calls</v>
      </c>
      <c r="AA2435" t="str">
        <f>IF(tbl_Customers[[#This Row],[total_eve_charge]]&lt;=15,"Low Charges",
IF(tbl_Customers[[#This Row],[total_eve_charge]]&lt;=20,"Medium Charges","High Charges"))</f>
        <v>Medium Charges</v>
      </c>
      <c r="AB24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5" t="str">
        <f>IF(tbl_Customers[[#This Row],[number_vmail_messages]] = 0, "No Usage", IF(tbl_Customers[[#This Row],[number_vmail_messages]] &lt;= 20, "Low Usage", IF(tbl_Customers[[#This Row],[number_vmail_messages]] &lt;= 40, "Medium Usgae", "High Usage")))</f>
        <v>No Usage</v>
      </c>
      <c r="AD2435" t="str">
        <f>IF(tbl_Customers[[#This Row],[total_day_minutes]]&lt;=150,"Low Usage", IF(tbl_Customers[[#This Row],[total_day_minutes]]&lt;=200,"Medium Usage", IF(tbl_Customers[[#This Row],[total_day_minutes]]&lt;=250,"High Usage","Very High Usage")))</f>
        <v>Very High Usage</v>
      </c>
      <c r="AE2435" t="str">
        <f>IF(tbl_Customers[[#This Row],[total_intl_calls]]&lt;=5,"Low Calls", IF(tbl_Customers[[#This Row],[total_intl_calls]]&lt;=10, "Medium Calls", "High Calls"))</f>
        <v>Medium Calls</v>
      </c>
      <c r="AF24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35" s="36" t="str">
        <f>IF(tbl_Customers[[#This Row],[Churn_Risk_Score]]&gt;=10,"High Risk", IF(tbl_Customers[[#This Row],[Churn_Risk_Score]]&gt;=5,"Medium Risk","Low Risk"))</f>
        <v>Medium Risk</v>
      </c>
    </row>
    <row r="2436" spans="1:33" x14ac:dyDescent="0.35">
      <c r="A2436">
        <v>2435</v>
      </c>
      <c r="B2436" t="s">
        <v>30</v>
      </c>
      <c r="C2436">
        <v>123</v>
      </c>
      <c r="D2436" t="s">
        <v>28</v>
      </c>
      <c r="E2436" t="s">
        <v>22</v>
      </c>
      <c r="F2436" t="s">
        <v>23</v>
      </c>
      <c r="G2436">
        <v>32</v>
      </c>
      <c r="H2436">
        <v>212.3</v>
      </c>
      <c r="I2436">
        <v>77</v>
      </c>
      <c r="J2436">
        <v>36.090000000000003</v>
      </c>
      <c r="K2436">
        <v>251.5</v>
      </c>
      <c r="L2436">
        <v>78</v>
      </c>
      <c r="M2436">
        <v>21.38</v>
      </c>
      <c r="N2436">
        <v>208.7</v>
      </c>
      <c r="O2436">
        <v>85</v>
      </c>
      <c r="P2436">
        <v>9.39</v>
      </c>
      <c r="Q2436">
        <v>6.6</v>
      </c>
      <c r="R2436">
        <v>2</v>
      </c>
      <c r="S2436">
        <v>1.78</v>
      </c>
      <c r="T2436">
        <v>3</v>
      </c>
      <c r="U2436" t="s">
        <v>22</v>
      </c>
      <c r="V2436">
        <f>IF(tbl_Customers[[#This Row],[churn]] = "yes", 1, 0)</f>
        <v>0</v>
      </c>
      <c r="W2436" t="str">
        <f>IF(tbl_Customers[[#This Row],[number_customer_service_calls]] &lt;= 1, "0-1 Calls", IF(tbl_Customers[[#This Row],[number_customer_service_calls]] &lt;= 3, "2-3 Calls", IF(tbl_Customers[[#This Row],[number_customer_service_calls]] &lt;=5, "4-5 Calls", "6+ Calls")))</f>
        <v>2-3 Calls</v>
      </c>
      <c r="X2436" t="str">
        <f>IF(tbl_Customers[[#This Row],[account_length]] &lt;= 50, "0-50", IF(tbl_Customers[[#This Row],[account_length]] &lt;=100, "51-100", IF(tbl_Customers[[#This Row],[account_length]] &lt;= 150, "101-150", "151+")))</f>
        <v>101-150</v>
      </c>
      <c r="Y2436" t="str">
        <f>IF(tbl_Customers[[#This Row],[total_intl_charge]] &lt;= 3, "Low Charges", "High Charges")</f>
        <v>Low Charges</v>
      </c>
      <c r="Z2436" t="str">
        <f>IF(tbl_Customers[[#This Row],[total_eve_calls]]&lt;=80,"Low Calls",
IF(tbl_Customers[[#This Row],[total_eve_calls]]&lt;=120,"Medium Calls","High Calls"))</f>
        <v>Low Calls</v>
      </c>
      <c r="AA2436" t="str">
        <f>IF(tbl_Customers[[#This Row],[total_eve_charge]]&lt;=15,"Low Charges",
IF(tbl_Customers[[#This Row],[total_eve_charge]]&lt;=20,"Medium Charges","High Charges"))</f>
        <v>High Charges</v>
      </c>
      <c r="AB24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6" t="str">
        <f>IF(tbl_Customers[[#This Row],[number_vmail_messages]] = 0, "No Usage", IF(tbl_Customers[[#This Row],[number_vmail_messages]] &lt;= 20, "Low Usage", IF(tbl_Customers[[#This Row],[number_vmail_messages]] &lt;= 40, "Medium Usgae", "High Usage")))</f>
        <v>Medium Usgae</v>
      </c>
      <c r="AD2436" t="str">
        <f>IF(tbl_Customers[[#This Row],[total_day_minutes]]&lt;=150,"Low Usage", IF(tbl_Customers[[#This Row],[total_day_minutes]]&lt;=200,"Medium Usage", IF(tbl_Customers[[#This Row],[total_day_minutes]]&lt;=250,"High Usage","Very High Usage")))</f>
        <v>High Usage</v>
      </c>
      <c r="AE2436" t="str">
        <f>IF(tbl_Customers[[#This Row],[total_intl_calls]]&lt;=5,"Low Calls", IF(tbl_Customers[[#This Row],[total_intl_calls]]&lt;=10, "Medium Calls", "High Calls"))</f>
        <v>Low Calls</v>
      </c>
      <c r="AF24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36" s="36" t="str">
        <f>IF(tbl_Customers[[#This Row],[Churn_Risk_Score]]&gt;=10,"High Risk", IF(tbl_Customers[[#This Row],[Churn_Risk_Score]]&gt;=5,"Medium Risk","Low Risk"))</f>
        <v>Low Risk</v>
      </c>
    </row>
    <row r="2437" spans="1:33" x14ac:dyDescent="0.35">
      <c r="A2437">
        <v>2436</v>
      </c>
      <c r="B2437" t="s">
        <v>62</v>
      </c>
      <c r="C2437">
        <v>124</v>
      </c>
      <c r="D2437" t="s">
        <v>21</v>
      </c>
      <c r="E2437" t="s">
        <v>22</v>
      </c>
      <c r="F2437" t="s">
        <v>22</v>
      </c>
      <c r="G2437">
        <v>0</v>
      </c>
      <c r="H2437">
        <v>234.4</v>
      </c>
      <c r="I2437">
        <v>61</v>
      </c>
      <c r="J2437">
        <v>39.85</v>
      </c>
      <c r="K2437">
        <v>179.3</v>
      </c>
      <c r="L2437">
        <v>111</v>
      </c>
      <c r="M2437">
        <v>15.24</v>
      </c>
      <c r="N2437">
        <v>285.5</v>
      </c>
      <c r="O2437">
        <v>117</v>
      </c>
      <c r="P2437">
        <v>12.85</v>
      </c>
      <c r="Q2437">
        <v>10.4</v>
      </c>
      <c r="R2437">
        <v>6</v>
      </c>
      <c r="S2437">
        <v>2.81</v>
      </c>
      <c r="T2437">
        <v>3</v>
      </c>
      <c r="U2437" t="s">
        <v>22</v>
      </c>
      <c r="V2437">
        <f>IF(tbl_Customers[[#This Row],[churn]] = "yes", 1, 0)</f>
        <v>0</v>
      </c>
      <c r="W2437" t="str">
        <f>IF(tbl_Customers[[#This Row],[number_customer_service_calls]] &lt;= 1, "0-1 Calls", IF(tbl_Customers[[#This Row],[number_customer_service_calls]] &lt;= 3, "2-3 Calls", IF(tbl_Customers[[#This Row],[number_customer_service_calls]] &lt;=5, "4-5 Calls", "6+ Calls")))</f>
        <v>2-3 Calls</v>
      </c>
      <c r="X2437" t="str">
        <f>IF(tbl_Customers[[#This Row],[account_length]] &lt;= 50, "0-50", IF(tbl_Customers[[#This Row],[account_length]] &lt;=100, "51-100", IF(tbl_Customers[[#This Row],[account_length]] &lt;= 150, "101-150", "151+")))</f>
        <v>101-150</v>
      </c>
      <c r="Y2437" t="str">
        <f>IF(tbl_Customers[[#This Row],[total_intl_charge]] &lt;= 3, "Low Charges", "High Charges")</f>
        <v>Low Charges</v>
      </c>
      <c r="Z2437" t="str">
        <f>IF(tbl_Customers[[#This Row],[total_eve_calls]]&lt;=80,"Low Calls",
IF(tbl_Customers[[#This Row],[total_eve_calls]]&lt;=120,"Medium Calls","High Calls"))</f>
        <v>Medium Calls</v>
      </c>
      <c r="AA2437" t="str">
        <f>IF(tbl_Customers[[#This Row],[total_eve_charge]]&lt;=15,"Low Charges",
IF(tbl_Customers[[#This Row],[total_eve_charge]]&lt;=20,"Medium Charges","High Charges"))</f>
        <v>Medium Charges</v>
      </c>
      <c r="AB24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37" t="str">
        <f>IF(tbl_Customers[[#This Row],[number_vmail_messages]] = 0, "No Usage", IF(tbl_Customers[[#This Row],[number_vmail_messages]] &lt;= 20, "Low Usage", IF(tbl_Customers[[#This Row],[number_vmail_messages]] &lt;= 40, "Medium Usgae", "High Usage")))</f>
        <v>No Usage</v>
      </c>
      <c r="AD2437" t="str">
        <f>IF(tbl_Customers[[#This Row],[total_day_minutes]]&lt;=150,"Low Usage", IF(tbl_Customers[[#This Row],[total_day_minutes]]&lt;=200,"Medium Usage", IF(tbl_Customers[[#This Row],[total_day_minutes]]&lt;=250,"High Usage","Very High Usage")))</f>
        <v>High Usage</v>
      </c>
      <c r="AE2437" t="str">
        <f>IF(tbl_Customers[[#This Row],[total_intl_calls]]&lt;=5,"Low Calls", IF(tbl_Customers[[#This Row],[total_intl_calls]]&lt;=10, "Medium Calls", "High Calls"))</f>
        <v>Medium Calls</v>
      </c>
      <c r="AF24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7" s="36" t="str">
        <f>IF(tbl_Customers[[#This Row],[Churn_Risk_Score]]&gt;=10,"High Risk", IF(tbl_Customers[[#This Row],[Churn_Risk_Score]]&gt;=5,"Medium Risk","Low Risk"))</f>
        <v>Low Risk</v>
      </c>
    </row>
    <row r="2438" spans="1:33" x14ac:dyDescent="0.35">
      <c r="A2438">
        <v>2437</v>
      </c>
      <c r="B2438" t="s">
        <v>31</v>
      </c>
      <c r="C2438">
        <v>133</v>
      </c>
      <c r="D2438" t="s">
        <v>28</v>
      </c>
      <c r="E2438" t="s">
        <v>22</v>
      </c>
      <c r="F2438" t="s">
        <v>22</v>
      </c>
      <c r="G2438">
        <v>0</v>
      </c>
      <c r="H2438">
        <v>176.8</v>
      </c>
      <c r="I2438">
        <v>92</v>
      </c>
      <c r="J2438">
        <v>30.06</v>
      </c>
      <c r="K2438">
        <v>187.5</v>
      </c>
      <c r="L2438">
        <v>97</v>
      </c>
      <c r="M2438">
        <v>15.94</v>
      </c>
      <c r="N2438">
        <v>196.8</v>
      </c>
      <c r="O2438">
        <v>88</v>
      </c>
      <c r="P2438">
        <v>8.86</v>
      </c>
      <c r="Q2438">
        <v>6.5</v>
      </c>
      <c r="R2438">
        <v>3</v>
      </c>
      <c r="S2438">
        <v>1.76</v>
      </c>
      <c r="T2438">
        <v>2</v>
      </c>
      <c r="U2438" t="s">
        <v>22</v>
      </c>
      <c r="V2438">
        <f>IF(tbl_Customers[[#This Row],[churn]] = "yes", 1, 0)</f>
        <v>0</v>
      </c>
      <c r="W2438" t="str">
        <f>IF(tbl_Customers[[#This Row],[number_customer_service_calls]] &lt;= 1, "0-1 Calls", IF(tbl_Customers[[#This Row],[number_customer_service_calls]] &lt;= 3, "2-3 Calls", IF(tbl_Customers[[#This Row],[number_customer_service_calls]] &lt;=5, "4-5 Calls", "6+ Calls")))</f>
        <v>2-3 Calls</v>
      </c>
      <c r="X2438" t="str">
        <f>IF(tbl_Customers[[#This Row],[account_length]] &lt;= 50, "0-50", IF(tbl_Customers[[#This Row],[account_length]] &lt;=100, "51-100", IF(tbl_Customers[[#This Row],[account_length]] &lt;= 150, "101-150", "151+")))</f>
        <v>101-150</v>
      </c>
      <c r="Y2438" t="str">
        <f>IF(tbl_Customers[[#This Row],[total_intl_charge]] &lt;= 3, "Low Charges", "High Charges")</f>
        <v>Low Charges</v>
      </c>
      <c r="Z2438" t="str">
        <f>IF(tbl_Customers[[#This Row],[total_eve_calls]]&lt;=80,"Low Calls",
IF(tbl_Customers[[#This Row],[total_eve_calls]]&lt;=120,"Medium Calls","High Calls"))</f>
        <v>Medium Calls</v>
      </c>
      <c r="AA2438" t="str">
        <f>IF(tbl_Customers[[#This Row],[total_eve_charge]]&lt;=15,"Low Charges",
IF(tbl_Customers[[#This Row],[total_eve_charge]]&lt;=20,"Medium Charges","High Charges"))</f>
        <v>Medium Charges</v>
      </c>
      <c r="AB24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8" t="str">
        <f>IF(tbl_Customers[[#This Row],[number_vmail_messages]] = 0, "No Usage", IF(tbl_Customers[[#This Row],[number_vmail_messages]] &lt;= 20, "Low Usage", IF(tbl_Customers[[#This Row],[number_vmail_messages]] &lt;= 40, "Medium Usgae", "High Usage")))</f>
        <v>No Usage</v>
      </c>
      <c r="AD2438" t="str">
        <f>IF(tbl_Customers[[#This Row],[total_day_minutes]]&lt;=150,"Low Usage", IF(tbl_Customers[[#This Row],[total_day_minutes]]&lt;=200,"Medium Usage", IF(tbl_Customers[[#This Row],[total_day_minutes]]&lt;=250,"High Usage","Very High Usage")))</f>
        <v>Medium Usage</v>
      </c>
      <c r="AE2438" t="str">
        <f>IF(tbl_Customers[[#This Row],[total_intl_calls]]&lt;=5,"Low Calls", IF(tbl_Customers[[#This Row],[total_intl_calls]]&lt;=10, "Medium Calls", "High Calls"))</f>
        <v>Low Calls</v>
      </c>
      <c r="AF24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8" s="36" t="str">
        <f>IF(tbl_Customers[[#This Row],[Churn_Risk_Score]]&gt;=10,"High Risk", IF(tbl_Customers[[#This Row],[Churn_Risk_Score]]&gt;=5,"Medium Risk","Low Risk"))</f>
        <v>Low Risk</v>
      </c>
    </row>
    <row r="2439" spans="1:33" x14ac:dyDescent="0.35">
      <c r="A2439">
        <v>2438</v>
      </c>
      <c r="B2439" t="s">
        <v>50</v>
      </c>
      <c r="C2439">
        <v>185</v>
      </c>
      <c r="D2439" t="s">
        <v>21</v>
      </c>
      <c r="E2439" t="s">
        <v>22</v>
      </c>
      <c r="F2439" t="s">
        <v>23</v>
      </c>
      <c r="G2439">
        <v>19</v>
      </c>
      <c r="H2439">
        <v>157.30000000000001</v>
      </c>
      <c r="I2439">
        <v>123</v>
      </c>
      <c r="J2439">
        <v>26.74</v>
      </c>
      <c r="K2439">
        <v>257.7</v>
      </c>
      <c r="L2439">
        <v>94</v>
      </c>
      <c r="M2439">
        <v>21.9</v>
      </c>
      <c r="N2439">
        <v>190.4</v>
      </c>
      <c r="O2439">
        <v>107</v>
      </c>
      <c r="P2439">
        <v>8.57</v>
      </c>
      <c r="Q2439">
        <v>9.6</v>
      </c>
      <c r="R2439">
        <v>6</v>
      </c>
      <c r="S2439">
        <v>2.59</v>
      </c>
      <c r="T2439">
        <v>0</v>
      </c>
      <c r="U2439" t="s">
        <v>22</v>
      </c>
      <c r="V2439">
        <f>IF(tbl_Customers[[#This Row],[churn]] = "yes", 1, 0)</f>
        <v>0</v>
      </c>
      <c r="W2439" t="str">
        <f>IF(tbl_Customers[[#This Row],[number_customer_service_calls]] &lt;= 1, "0-1 Calls", IF(tbl_Customers[[#This Row],[number_customer_service_calls]] &lt;= 3, "2-3 Calls", IF(tbl_Customers[[#This Row],[number_customer_service_calls]] &lt;=5, "4-5 Calls", "6+ Calls")))</f>
        <v>0-1 Calls</v>
      </c>
      <c r="X2439" t="str">
        <f>IF(tbl_Customers[[#This Row],[account_length]] &lt;= 50, "0-50", IF(tbl_Customers[[#This Row],[account_length]] &lt;=100, "51-100", IF(tbl_Customers[[#This Row],[account_length]] &lt;= 150, "101-150", "151+")))</f>
        <v>151+</v>
      </c>
      <c r="Y2439" t="str">
        <f>IF(tbl_Customers[[#This Row],[total_intl_charge]] &lt;= 3, "Low Charges", "High Charges")</f>
        <v>Low Charges</v>
      </c>
      <c r="Z2439" t="str">
        <f>IF(tbl_Customers[[#This Row],[total_eve_calls]]&lt;=80,"Low Calls",
IF(tbl_Customers[[#This Row],[total_eve_calls]]&lt;=120,"Medium Calls","High Calls"))</f>
        <v>Medium Calls</v>
      </c>
      <c r="AA2439" t="str">
        <f>IF(tbl_Customers[[#This Row],[total_eve_charge]]&lt;=15,"Low Charges",
IF(tbl_Customers[[#This Row],[total_eve_charge]]&lt;=20,"Medium Charges","High Charges"))</f>
        <v>High Charges</v>
      </c>
      <c r="AB24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9" t="str">
        <f>IF(tbl_Customers[[#This Row],[number_vmail_messages]] = 0, "No Usage", IF(tbl_Customers[[#This Row],[number_vmail_messages]] &lt;= 20, "Low Usage", IF(tbl_Customers[[#This Row],[number_vmail_messages]] &lt;= 40, "Medium Usgae", "High Usage")))</f>
        <v>Low Usage</v>
      </c>
      <c r="AD2439" t="str">
        <f>IF(tbl_Customers[[#This Row],[total_day_minutes]]&lt;=150,"Low Usage", IF(tbl_Customers[[#This Row],[total_day_minutes]]&lt;=200,"Medium Usage", IF(tbl_Customers[[#This Row],[total_day_minutes]]&lt;=250,"High Usage","Very High Usage")))</f>
        <v>Medium Usage</v>
      </c>
      <c r="AE2439" t="str">
        <f>IF(tbl_Customers[[#This Row],[total_intl_calls]]&lt;=5,"Low Calls", IF(tbl_Customers[[#This Row],[total_intl_calls]]&lt;=10, "Medium Calls", "High Calls"))</f>
        <v>Medium Calls</v>
      </c>
      <c r="AF24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39" s="36" t="str">
        <f>IF(tbl_Customers[[#This Row],[Churn_Risk_Score]]&gt;=10,"High Risk", IF(tbl_Customers[[#This Row],[Churn_Risk_Score]]&gt;=5,"Medium Risk","Low Risk"))</f>
        <v>Low Risk</v>
      </c>
    </row>
    <row r="2440" spans="1:33" x14ac:dyDescent="0.35">
      <c r="A2440">
        <v>2439</v>
      </c>
      <c r="B2440" t="s">
        <v>70</v>
      </c>
      <c r="C2440">
        <v>107</v>
      </c>
      <c r="D2440" t="s">
        <v>21</v>
      </c>
      <c r="E2440" t="s">
        <v>22</v>
      </c>
      <c r="F2440" t="s">
        <v>22</v>
      </c>
      <c r="G2440">
        <v>0</v>
      </c>
      <c r="H2440">
        <v>260.5</v>
      </c>
      <c r="I2440">
        <v>108</v>
      </c>
      <c r="J2440">
        <v>44.29</v>
      </c>
      <c r="K2440">
        <v>102.4</v>
      </c>
      <c r="L2440">
        <v>110</v>
      </c>
      <c r="M2440">
        <v>8.6999999999999993</v>
      </c>
      <c r="N2440">
        <v>129.69999999999999</v>
      </c>
      <c r="O2440">
        <v>148</v>
      </c>
      <c r="P2440">
        <v>5.84</v>
      </c>
      <c r="Q2440">
        <v>9.8000000000000007</v>
      </c>
      <c r="R2440">
        <v>5</v>
      </c>
      <c r="S2440">
        <v>2.65</v>
      </c>
      <c r="T2440">
        <v>1</v>
      </c>
      <c r="U2440" t="s">
        <v>22</v>
      </c>
      <c r="V2440">
        <f>IF(tbl_Customers[[#This Row],[churn]] = "yes", 1, 0)</f>
        <v>0</v>
      </c>
      <c r="W2440" t="str">
        <f>IF(tbl_Customers[[#This Row],[number_customer_service_calls]] &lt;= 1, "0-1 Calls", IF(tbl_Customers[[#This Row],[number_customer_service_calls]] &lt;= 3, "2-3 Calls", IF(tbl_Customers[[#This Row],[number_customer_service_calls]] &lt;=5, "4-5 Calls", "6+ Calls")))</f>
        <v>0-1 Calls</v>
      </c>
      <c r="X2440" t="str">
        <f>IF(tbl_Customers[[#This Row],[account_length]] &lt;= 50, "0-50", IF(tbl_Customers[[#This Row],[account_length]] &lt;=100, "51-100", IF(tbl_Customers[[#This Row],[account_length]] &lt;= 150, "101-150", "151+")))</f>
        <v>101-150</v>
      </c>
      <c r="Y2440" t="str">
        <f>IF(tbl_Customers[[#This Row],[total_intl_charge]] &lt;= 3, "Low Charges", "High Charges")</f>
        <v>Low Charges</v>
      </c>
      <c r="Z2440" t="str">
        <f>IF(tbl_Customers[[#This Row],[total_eve_calls]]&lt;=80,"Low Calls",
IF(tbl_Customers[[#This Row],[total_eve_calls]]&lt;=120,"Medium Calls","High Calls"))</f>
        <v>Medium Calls</v>
      </c>
      <c r="AA2440" t="str">
        <f>IF(tbl_Customers[[#This Row],[total_eve_charge]]&lt;=15,"Low Charges",
IF(tbl_Customers[[#This Row],[total_eve_charge]]&lt;=20,"Medium Charges","High Charges"))</f>
        <v>Low Charges</v>
      </c>
      <c r="AB24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0" t="str">
        <f>IF(tbl_Customers[[#This Row],[number_vmail_messages]] = 0, "No Usage", IF(tbl_Customers[[#This Row],[number_vmail_messages]] &lt;= 20, "Low Usage", IF(tbl_Customers[[#This Row],[number_vmail_messages]] &lt;= 40, "Medium Usgae", "High Usage")))</f>
        <v>No Usage</v>
      </c>
      <c r="AD2440" t="str">
        <f>IF(tbl_Customers[[#This Row],[total_day_minutes]]&lt;=150,"Low Usage", IF(tbl_Customers[[#This Row],[total_day_minutes]]&lt;=200,"Medium Usage", IF(tbl_Customers[[#This Row],[total_day_minutes]]&lt;=250,"High Usage","Very High Usage")))</f>
        <v>Very High Usage</v>
      </c>
      <c r="AE2440" t="str">
        <f>IF(tbl_Customers[[#This Row],[total_intl_calls]]&lt;=5,"Low Calls", IF(tbl_Customers[[#This Row],[total_intl_calls]]&lt;=10, "Medium Calls", "High Calls"))</f>
        <v>Low Calls</v>
      </c>
      <c r="AF24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40" s="36" t="str">
        <f>IF(tbl_Customers[[#This Row],[Churn_Risk_Score]]&gt;=10,"High Risk", IF(tbl_Customers[[#This Row],[Churn_Risk_Score]]&gt;=5,"Medium Risk","Low Risk"))</f>
        <v>Medium Risk</v>
      </c>
    </row>
    <row r="2441" spans="1:33" x14ac:dyDescent="0.35">
      <c r="A2441">
        <v>2440</v>
      </c>
      <c r="B2441" t="s">
        <v>53</v>
      </c>
      <c r="C2441">
        <v>178</v>
      </c>
      <c r="D2441" t="s">
        <v>25</v>
      </c>
      <c r="E2441" t="s">
        <v>23</v>
      </c>
      <c r="F2441" t="s">
        <v>22</v>
      </c>
      <c r="G2441">
        <v>0</v>
      </c>
      <c r="H2441">
        <v>124.5</v>
      </c>
      <c r="I2441">
        <v>134</v>
      </c>
      <c r="J2441">
        <v>21.17</v>
      </c>
      <c r="K2441">
        <v>141.19999999999999</v>
      </c>
      <c r="L2441">
        <v>78</v>
      </c>
      <c r="M2441">
        <v>12</v>
      </c>
      <c r="N2441">
        <v>268.2</v>
      </c>
      <c r="O2441">
        <v>113</v>
      </c>
      <c r="P2441">
        <v>12.07</v>
      </c>
      <c r="Q2441">
        <v>11.4</v>
      </c>
      <c r="R2441">
        <v>2</v>
      </c>
      <c r="S2441">
        <v>3.08</v>
      </c>
      <c r="T2441">
        <v>2</v>
      </c>
      <c r="U2441" t="s">
        <v>23</v>
      </c>
      <c r="V2441">
        <f>IF(tbl_Customers[[#This Row],[churn]] = "yes", 1, 0)</f>
        <v>1</v>
      </c>
      <c r="W2441" t="str">
        <f>IF(tbl_Customers[[#This Row],[number_customer_service_calls]] &lt;= 1, "0-1 Calls", IF(tbl_Customers[[#This Row],[number_customer_service_calls]] &lt;= 3, "2-3 Calls", IF(tbl_Customers[[#This Row],[number_customer_service_calls]] &lt;=5, "4-5 Calls", "6+ Calls")))</f>
        <v>2-3 Calls</v>
      </c>
      <c r="X2441" t="str">
        <f>IF(tbl_Customers[[#This Row],[account_length]] &lt;= 50, "0-50", IF(tbl_Customers[[#This Row],[account_length]] &lt;=100, "51-100", IF(tbl_Customers[[#This Row],[account_length]] &lt;= 150, "101-150", "151+")))</f>
        <v>151+</v>
      </c>
      <c r="Y2441" t="str">
        <f>IF(tbl_Customers[[#This Row],[total_intl_charge]] &lt;= 3, "Low Charges", "High Charges")</f>
        <v>High Charges</v>
      </c>
      <c r="Z2441" t="str">
        <f>IF(tbl_Customers[[#This Row],[total_eve_calls]]&lt;=80,"Low Calls",
IF(tbl_Customers[[#This Row],[total_eve_calls]]&lt;=120,"Medium Calls","High Calls"))</f>
        <v>Low Calls</v>
      </c>
      <c r="AA2441" t="str">
        <f>IF(tbl_Customers[[#This Row],[total_eve_charge]]&lt;=15,"Low Charges",
IF(tbl_Customers[[#This Row],[total_eve_charge]]&lt;=20,"Medium Charges","High Charges"))</f>
        <v>Low Charges</v>
      </c>
      <c r="AB24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1" t="str">
        <f>IF(tbl_Customers[[#This Row],[number_vmail_messages]] = 0, "No Usage", IF(tbl_Customers[[#This Row],[number_vmail_messages]] &lt;= 20, "Low Usage", IF(tbl_Customers[[#This Row],[number_vmail_messages]] &lt;= 40, "Medium Usgae", "High Usage")))</f>
        <v>No Usage</v>
      </c>
      <c r="AD2441" t="str">
        <f>IF(tbl_Customers[[#This Row],[total_day_minutes]]&lt;=150,"Low Usage", IF(tbl_Customers[[#This Row],[total_day_minutes]]&lt;=200,"Medium Usage", IF(tbl_Customers[[#This Row],[total_day_minutes]]&lt;=250,"High Usage","Very High Usage")))</f>
        <v>Low Usage</v>
      </c>
      <c r="AE2441" t="str">
        <f>IF(tbl_Customers[[#This Row],[total_intl_calls]]&lt;=5,"Low Calls", IF(tbl_Customers[[#This Row],[total_intl_calls]]&lt;=10, "Medium Calls", "High Calls"))</f>
        <v>Low Calls</v>
      </c>
      <c r="AF24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441" s="36" t="str">
        <f>IF(tbl_Customers[[#This Row],[Churn_Risk_Score]]&gt;=10,"High Risk", IF(tbl_Customers[[#This Row],[Churn_Risk_Score]]&gt;=5,"Medium Risk","Low Risk"))</f>
        <v>Medium Risk</v>
      </c>
    </row>
    <row r="2442" spans="1:33" x14ac:dyDescent="0.35">
      <c r="A2442">
        <v>2441</v>
      </c>
      <c r="B2442" t="s">
        <v>27</v>
      </c>
      <c r="C2442">
        <v>123</v>
      </c>
      <c r="D2442" t="s">
        <v>21</v>
      </c>
      <c r="E2442" t="s">
        <v>22</v>
      </c>
      <c r="F2442" t="s">
        <v>22</v>
      </c>
      <c r="G2442">
        <v>0</v>
      </c>
      <c r="H2442">
        <v>209.4</v>
      </c>
      <c r="I2442">
        <v>49</v>
      </c>
      <c r="J2442">
        <v>35.6</v>
      </c>
      <c r="K2442">
        <v>237.4</v>
      </c>
      <c r="L2442">
        <v>117</v>
      </c>
      <c r="M2442">
        <v>20.18</v>
      </c>
      <c r="N2442">
        <v>239.2</v>
      </c>
      <c r="O2442">
        <v>98</v>
      </c>
      <c r="P2442">
        <v>10.76</v>
      </c>
      <c r="Q2442">
        <v>9.8000000000000007</v>
      </c>
      <c r="R2442">
        <v>11</v>
      </c>
      <c r="S2442">
        <v>2.65</v>
      </c>
      <c r="T2442">
        <v>1</v>
      </c>
      <c r="U2442" t="s">
        <v>22</v>
      </c>
      <c r="V2442">
        <f>IF(tbl_Customers[[#This Row],[churn]] = "yes", 1, 0)</f>
        <v>0</v>
      </c>
      <c r="W2442" t="str">
        <f>IF(tbl_Customers[[#This Row],[number_customer_service_calls]] &lt;= 1, "0-1 Calls", IF(tbl_Customers[[#This Row],[number_customer_service_calls]] &lt;= 3, "2-3 Calls", IF(tbl_Customers[[#This Row],[number_customer_service_calls]] &lt;=5, "4-5 Calls", "6+ Calls")))</f>
        <v>0-1 Calls</v>
      </c>
      <c r="X2442" t="str">
        <f>IF(tbl_Customers[[#This Row],[account_length]] &lt;= 50, "0-50", IF(tbl_Customers[[#This Row],[account_length]] &lt;=100, "51-100", IF(tbl_Customers[[#This Row],[account_length]] &lt;= 150, "101-150", "151+")))</f>
        <v>101-150</v>
      </c>
      <c r="Y2442" t="str">
        <f>IF(tbl_Customers[[#This Row],[total_intl_charge]] &lt;= 3, "Low Charges", "High Charges")</f>
        <v>Low Charges</v>
      </c>
      <c r="Z2442" t="str">
        <f>IF(tbl_Customers[[#This Row],[total_eve_calls]]&lt;=80,"Low Calls",
IF(tbl_Customers[[#This Row],[total_eve_calls]]&lt;=120,"Medium Calls","High Calls"))</f>
        <v>Medium Calls</v>
      </c>
      <c r="AA2442" t="str">
        <f>IF(tbl_Customers[[#This Row],[total_eve_charge]]&lt;=15,"Low Charges",
IF(tbl_Customers[[#This Row],[total_eve_charge]]&lt;=20,"Medium Charges","High Charges"))</f>
        <v>High Charges</v>
      </c>
      <c r="AB24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42" t="str">
        <f>IF(tbl_Customers[[#This Row],[number_vmail_messages]] = 0, "No Usage", IF(tbl_Customers[[#This Row],[number_vmail_messages]] &lt;= 20, "Low Usage", IF(tbl_Customers[[#This Row],[number_vmail_messages]] &lt;= 40, "Medium Usgae", "High Usage")))</f>
        <v>No Usage</v>
      </c>
      <c r="AD2442" t="str">
        <f>IF(tbl_Customers[[#This Row],[total_day_minutes]]&lt;=150,"Low Usage", IF(tbl_Customers[[#This Row],[total_day_minutes]]&lt;=200,"Medium Usage", IF(tbl_Customers[[#This Row],[total_day_minutes]]&lt;=250,"High Usage","Very High Usage")))</f>
        <v>High Usage</v>
      </c>
      <c r="AE2442" t="str">
        <f>IF(tbl_Customers[[#This Row],[total_intl_calls]]&lt;=5,"Low Calls", IF(tbl_Customers[[#This Row],[total_intl_calls]]&lt;=10, "Medium Calls", "High Calls"))</f>
        <v>High Calls</v>
      </c>
      <c r="AF24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42" s="36" t="str">
        <f>IF(tbl_Customers[[#This Row],[Churn_Risk_Score]]&gt;=10,"High Risk", IF(tbl_Customers[[#This Row],[Churn_Risk_Score]]&gt;=5,"Medium Risk","Low Risk"))</f>
        <v>Low Risk</v>
      </c>
    </row>
    <row r="2443" spans="1:33" x14ac:dyDescent="0.35">
      <c r="A2443">
        <v>2442</v>
      </c>
      <c r="B2443" t="s">
        <v>55</v>
      </c>
      <c r="C2443">
        <v>170</v>
      </c>
      <c r="D2443" t="s">
        <v>21</v>
      </c>
      <c r="E2443" t="s">
        <v>22</v>
      </c>
      <c r="F2443" t="s">
        <v>22</v>
      </c>
      <c r="G2443">
        <v>0</v>
      </c>
      <c r="H2443">
        <v>285.7</v>
      </c>
      <c r="I2443">
        <v>44</v>
      </c>
      <c r="J2443">
        <v>48.57</v>
      </c>
      <c r="K2443">
        <v>167.5</v>
      </c>
      <c r="L2443">
        <v>144</v>
      </c>
      <c r="M2443">
        <v>14.24</v>
      </c>
      <c r="N2443">
        <v>260</v>
      </c>
      <c r="O2443">
        <v>97</v>
      </c>
      <c r="P2443">
        <v>11.7</v>
      </c>
      <c r="Q2443">
        <v>8.6999999999999993</v>
      </c>
      <c r="R2443">
        <v>4</v>
      </c>
      <c r="S2443">
        <v>2.35</v>
      </c>
      <c r="T2443">
        <v>1</v>
      </c>
      <c r="U2443" t="s">
        <v>23</v>
      </c>
      <c r="V2443">
        <f>IF(tbl_Customers[[#This Row],[churn]] = "yes", 1, 0)</f>
        <v>1</v>
      </c>
      <c r="W2443" t="str">
        <f>IF(tbl_Customers[[#This Row],[number_customer_service_calls]] &lt;= 1, "0-1 Calls", IF(tbl_Customers[[#This Row],[number_customer_service_calls]] &lt;= 3, "2-3 Calls", IF(tbl_Customers[[#This Row],[number_customer_service_calls]] &lt;=5, "4-5 Calls", "6+ Calls")))</f>
        <v>0-1 Calls</v>
      </c>
      <c r="X2443" t="str">
        <f>IF(tbl_Customers[[#This Row],[account_length]] &lt;= 50, "0-50", IF(tbl_Customers[[#This Row],[account_length]] &lt;=100, "51-100", IF(tbl_Customers[[#This Row],[account_length]] &lt;= 150, "101-150", "151+")))</f>
        <v>151+</v>
      </c>
      <c r="Y2443" t="str">
        <f>IF(tbl_Customers[[#This Row],[total_intl_charge]] &lt;= 3, "Low Charges", "High Charges")</f>
        <v>Low Charges</v>
      </c>
      <c r="Z2443" t="str">
        <f>IF(tbl_Customers[[#This Row],[total_eve_calls]]&lt;=80,"Low Calls",
IF(tbl_Customers[[#This Row],[total_eve_calls]]&lt;=120,"Medium Calls","High Calls"))</f>
        <v>High Calls</v>
      </c>
      <c r="AA2443" t="str">
        <f>IF(tbl_Customers[[#This Row],[total_eve_charge]]&lt;=15,"Low Charges",
IF(tbl_Customers[[#This Row],[total_eve_charge]]&lt;=20,"Medium Charges","High Charges"))</f>
        <v>Low Charges</v>
      </c>
      <c r="AB24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3" t="str">
        <f>IF(tbl_Customers[[#This Row],[number_vmail_messages]] = 0, "No Usage", IF(tbl_Customers[[#This Row],[number_vmail_messages]] &lt;= 20, "Low Usage", IF(tbl_Customers[[#This Row],[number_vmail_messages]] &lt;= 40, "Medium Usgae", "High Usage")))</f>
        <v>No Usage</v>
      </c>
      <c r="AD2443" t="str">
        <f>IF(tbl_Customers[[#This Row],[total_day_minutes]]&lt;=150,"Low Usage", IF(tbl_Customers[[#This Row],[total_day_minutes]]&lt;=200,"Medium Usage", IF(tbl_Customers[[#This Row],[total_day_minutes]]&lt;=250,"High Usage","Very High Usage")))</f>
        <v>Very High Usage</v>
      </c>
      <c r="AE2443" t="str">
        <f>IF(tbl_Customers[[#This Row],[total_intl_calls]]&lt;=5,"Low Calls", IF(tbl_Customers[[#This Row],[total_intl_calls]]&lt;=10, "Medium Calls", "High Calls"))</f>
        <v>Low Calls</v>
      </c>
      <c r="AF24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43" s="36" t="str">
        <f>IF(tbl_Customers[[#This Row],[Churn_Risk_Score]]&gt;=10,"High Risk", IF(tbl_Customers[[#This Row],[Churn_Risk_Score]]&gt;=5,"Medium Risk","Low Risk"))</f>
        <v>Medium Risk</v>
      </c>
    </row>
    <row r="2444" spans="1:33" x14ac:dyDescent="0.35">
      <c r="A2444">
        <v>2443</v>
      </c>
      <c r="B2444" t="s">
        <v>45</v>
      </c>
      <c r="C2444">
        <v>135</v>
      </c>
      <c r="D2444" t="s">
        <v>21</v>
      </c>
      <c r="E2444" t="s">
        <v>22</v>
      </c>
      <c r="F2444" t="s">
        <v>22</v>
      </c>
      <c r="G2444">
        <v>0</v>
      </c>
      <c r="H2444">
        <v>190.9</v>
      </c>
      <c r="I2444">
        <v>44</v>
      </c>
      <c r="J2444">
        <v>32.450000000000003</v>
      </c>
      <c r="K2444">
        <v>161.4</v>
      </c>
      <c r="L2444">
        <v>109</v>
      </c>
      <c r="M2444">
        <v>13.72</v>
      </c>
      <c r="N2444">
        <v>231.9</v>
      </c>
      <c r="O2444">
        <v>100</v>
      </c>
      <c r="P2444">
        <v>10.44</v>
      </c>
      <c r="Q2444">
        <v>8.4</v>
      </c>
      <c r="R2444">
        <v>2</v>
      </c>
      <c r="S2444">
        <v>2.27</v>
      </c>
      <c r="T2444">
        <v>1</v>
      </c>
      <c r="U2444" t="s">
        <v>22</v>
      </c>
      <c r="V2444">
        <f>IF(tbl_Customers[[#This Row],[churn]] = "yes", 1, 0)</f>
        <v>0</v>
      </c>
      <c r="W2444" t="str">
        <f>IF(tbl_Customers[[#This Row],[number_customer_service_calls]] &lt;= 1, "0-1 Calls", IF(tbl_Customers[[#This Row],[number_customer_service_calls]] &lt;= 3, "2-3 Calls", IF(tbl_Customers[[#This Row],[number_customer_service_calls]] &lt;=5, "4-5 Calls", "6+ Calls")))</f>
        <v>0-1 Calls</v>
      </c>
      <c r="X2444" t="str">
        <f>IF(tbl_Customers[[#This Row],[account_length]] &lt;= 50, "0-50", IF(tbl_Customers[[#This Row],[account_length]] &lt;=100, "51-100", IF(tbl_Customers[[#This Row],[account_length]] &lt;= 150, "101-150", "151+")))</f>
        <v>101-150</v>
      </c>
      <c r="Y2444" t="str">
        <f>IF(tbl_Customers[[#This Row],[total_intl_charge]] &lt;= 3, "Low Charges", "High Charges")</f>
        <v>Low Charges</v>
      </c>
      <c r="Z2444" t="str">
        <f>IF(tbl_Customers[[#This Row],[total_eve_calls]]&lt;=80,"Low Calls",
IF(tbl_Customers[[#This Row],[total_eve_calls]]&lt;=120,"Medium Calls","High Calls"))</f>
        <v>Medium Calls</v>
      </c>
      <c r="AA2444" t="str">
        <f>IF(tbl_Customers[[#This Row],[total_eve_charge]]&lt;=15,"Low Charges",
IF(tbl_Customers[[#This Row],[total_eve_charge]]&lt;=20,"Medium Charges","High Charges"))</f>
        <v>Low Charges</v>
      </c>
      <c r="AB24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4" t="str">
        <f>IF(tbl_Customers[[#This Row],[number_vmail_messages]] = 0, "No Usage", IF(tbl_Customers[[#This Row],[number_vmail_messages]] &lt;= 20, "Low Usage", IF(tbl_Customers[[#This Row],[number_vmail_messages]] &lt;= 40, "Medium Usgae", "High Usage")))</f>
        <v>No Usage</v>
      </c>
      <c r="AD2444" t="str">
        <f>IF(tbl_Customers[[#This Row],[total_day_minutes]]&lt;=150,"Low Usage", IF(tbl_Customers[[#This Row],[total_day_minutes]]&lt;=200,"Medium Usage", IF(tbl_Customers[[#This Row],[total_day_minutes]]&lt;=250,"High Usage","Very High Usage")))</f>
        <v>Medium Usage</v>
      </c>
      <c r="AE2444" t="str">
        <f>IF(tbl_Customers[[#This Row],[total_intl_calls]]&lt;=5,"Low Calls", IF(tbl_Customers[[#This Row],[total_intl_calls]]&lt;=10, "Medium Calls", "High Calls"))</f>
        <v>Low Calls</v>
      </c>
      <c r="AF24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44" s="36" t="str">
        <f>IF(tbl_Customers[[#This Row],[Churn_Risk_Score]]&gt;=10,"High Risk", IF(tbl_Customers[[#This Row],[Churn_Risk_Score]]&gt;=5,"Medium Risk","Low Risk"))</f>
        <v>Low Risk</v>
      </c>
    </row>
    <row r="2445" spans="1:33" x14ac:dyDescent="0.35">
      <c r="A2445">
        <v>2444</v>
      </c>
      <c r="B2445" t="s">
        <v>52</v>
      </c>
      <c r="C2445">
        <v>134</v>
      </c>
      <c r="D2445" t="s">
        <v>21</v>
      </c>
      <c r="E2445" t="s">
        <v>22</v>
      </c>
      <c r="F2445" t="s">
        <v>23</v>
      </c>
      <c r="G2445">
        <v>50</v>
      </c>
      <c r="H2445">
        <v>208.8</v>
      </c>
      <c r="I2445">
        <v>130</v>
      </c>
      <c r="J2445">
        <v>35.5</v>
      </c>
      <c r="K2445">
        <v>132.9</v>
      </c>
      <c r="L2445">
        <v>104</v>
      </c>
      <c r="M2445">
        <v>11.3</v>
      </c>
      <c r="N2445">
        <v>136.69999999999999</v>
      </c>
      <c r="O2445">
        <v>107</v>
      </c>
      <c r="P2445">
        <v>6.15</v>
      </c>
      <c r="Q2445">
        <v>11.1</v>
      </c>
      <c r="R2445">
        <v>4</v>
      </c>
      <c r="S2445">
        <v>3</v>
      </c>
      <c r="T2445">
        <v>2</v>
      </c>
      <c r="U2445" t="s">
        <v>22</v>
      </c>
      <c r="V2445">
        <f>IF(tbl_Customers[[#This Row],[churn]] = "yes", 1, 0)</f>
        <v>0</v>
      </c>
      <c r="W2445" t="str">
        <f>IF(tbl_Customers[[#This Row],[number_customer_service_calls]] &lt;= 1, "0-1 Calls", IF(tbl_Customers[[#This Row],[number_customer_service_calls]] &lt;= 3, "2-3 Calls", IF(tbl_Customers[[#This Row],[number_customer_service_calls]] &lt;=5, "4-5 Calls", "6+ Calls")))</f>
        <v>2-3 Calls</v>
      </c>
      <c r="X2445" t="str">
        <f>IF(tbl_Customers[[#This Row],[account_length]] &lt;= 50, "0-50", IF(tbl_Customers[[#This Row],[account_length]] &lt;=100, "51-100", IF(tbl_Customers[[#This Row],[account_length]] &lt;= 150, "101-150", "151+")))</f>
        <v>101-150</v>
      </c>
      <c r="Y2445" t="str">
        <f>IF(tbl_Customers[[#This Row],[total_intl_charge]] &lt;= 3, "Low Charges", "High Charges")</f>
        <v>Low Charges</v>
      </c>
      <c r="Z2445" t="str">
        <f>IF(tbl_Customers[[#This Row],[total_eve_calls]]&lt;=80,"Low Calls",
IF(tbl_Customers[[#This Row],[total_eve_calls]]&lt;=120,"Medium Calls","High Calls"))</f>
        <v>Medium Calls</v>
      </c>
      <c r="AA2445" t="str">
        <f>IF(tbl_Customers[[#This Row],[total_eve_charge]]&lt;=15,"Low Charges",
IF(tbl_Customers[[#This Row],[total_eve_charge]]&lt;=20,"Medium Charges","High Charges"))</f>
        <v>Low Charges</v>
      </c>
      <c r="AB24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5" t="str">
        <f>IF(tbl_Customers[[#This Row],[number_vmail_messages]] = 0, "No Usage", IF(tbl_Customers[[#This Row],[number_vmail_messages]] &lt;= 20, "Low Usage", IF(tbl_Customers[[#This Row],[number_vmail_messages]] &lt;= 40, "Medium Usgae", "High Usage")))</f>
        <v>High Usage</v>
      </c>
      <c r="AD2445" t="str">
        <f>IF(tbl_Customers[[#This Row],[total_day_minutes]]&lt;=150,"Low Usage", IF(tbl_Customers[[#This Row],[total_day_minutes]]&lt;=200,"Medium Usage", IF(tbl_Customers[[#This Row],[total_day_minutes]]&lt;=250,"High Usage","Very High Usage")))</f>
        <v>High Usage</v>
      </c>
      <c r="AE2445" t="str">
        <f>IF(tbl_Customers[[#This Row],[total_intl_calls]]&lt;=5,"Low Calls", IF(tbl_Customers[[#This Row],[total_intl_calls]]&lt;=10, "Medium Calls", "High Calls"))</f>
        <v>Low Calls</v>
      </c>
      <c r="AF24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45" s="36" t="str">
        <f>IF(tbl_Customers[[#This Row],[Churn_Risk_Score]]&gt;=10,"High Risk", IF(tbl_Customers[[#This Row],[Churn_Risk_Score]]&gt;=5,"Medium Risk","Low Risk"))</f>
        <v>Low Risk</v>
      </c>
    </row>
    <row r="2446" spans="1:33" x14ac:dyDescent="0.35">
      <c r="A2446">
        <v>2445</v>
      </c>
      <c r="B2446" t="s">
        <v>71</v>
      </c>
      <c r="C2446">
        <v>148</v>
      </c>
      <c r="D2446" t="s">
        <v>21</v>
      </c>
      <c r="E2446" t="s">
        <v>22</v>
      </c>
      <c r="F2446" t="s">
        <v>23</v>
      </c>
      <c r="G2446">
        <v>36</v>
      </c>
      <c r="H2446">
        <v>77.599999999999994</v>
      </c>
      <c r="I2446">
        <v>141</v>
      </c>
      <c r="J2446">
        <v>13.19</v>
      </c>
      <c r="K2446">
        <v>207</v>
      </c>
      <c r="L2446">
        <v>60</v>
      </c>
      <c r="M2446">
        <v>17.600000000000001</v>
      </c>
      <c r="N2446">
        <v>255.7</v>
      </c>
      <c r="O2446">
        <v>115</v>
      </c>
      <c r="P2446">
        <v>11.51</v>
      </c>
      <c r="Q2446">
        <v>10.9</v>
      </c>
      <c r="R2446">
        <v>2</v>
      </c>
      <c r="S2446">
        <v>2.94</v>
      </c>
      <c r="T2446">
        <v>1</v>
      </c>
      <c r="U2446" t="s">
        <v>22</v>
      </c>
      <c r="V2446">
        <f>IF(tbl_Customers[[#This Row],[churn]] = "yes", 1, 0)</f>
        <v>0</v>
      </c>
      <c r="W2446" t="str">
        <f>IF(tbl_Customers[[#This Row],[number_customer_service_calls]] &lt;= 1, "0-1 Calls", IF(tbl_Customers[[#This Row],[number_customer_service_calls]] &lt;= 3, "2-3 Calls", IF(tbl_Customers[[#This Row],[number_customer_service_calls]] &lt;=5, "4-5 Calls", "6+ Calls")))</f>
        <v>0-1 Calls</v>
      </c>
      <c r="X2446" t="str">
        <f>IF(tbl_Customers[[#This Row],[account_length]] &lt;= 50, "0-50", IF(tbl_Customers[[#This Row],[account_length]] &lt;=100, "51-100", IF(tbl_Customers[[#This Row],[account_length]] &lt;= 150, "101-150", "151+")))</f>
        <v>101-150</v>
      </c>
      <c r="Y2446" t="str">
        <f>IF(tbl_Customers[[#This Row],[total_intl_charge]] &lt;= 3, "Low Charges", "High Charges")</f>
        <v>Low Charges</v>
      </c>
      <c r="Z2446" t="str">
        <f>IF(tbl_Customers[[#This Row],[total_eve_calls]]&lt;=80,"Low Calls",
IF(tbl_Customers[[#This Row],[total_eve_calls]]&lt;=120,"Medium Calls","High Calls"))</f>
        <v>Low Calls</v>
      </c>
      <c r="AA2446" t="str">
        <f>IF(tbl_Customers[[#This Row],[total_eve_charge]]&lt;=15,"Low Charges",
IF(tbl_Customers[[#This Row],[total_eve_charge]]&lt;=20,"Medium Charges","High Charges"))</f>
        <v>Medium Charges</v>
      </c>
      <c r="AB24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6" t="str">
        <f>IF(tbl_Customers[[#This Row],[number_vmail_messages]] = 0, "No Usage", IF(tbl_Customers[[#This Row],[number_vmail_messages]] &lt;= 20, "Low Usage", IF(tbl_Customers[[#This Row],[number_vmail_messages]] &lt;= 40, "Medium Usgae", "High Usage")))</f>
        <v>Medium Usgae</v>
      </c>
      <c r="AD2446" t="str">
        <f>IF(tbl_Customers[[#This Row],[total_day_minutes]]&lt;=150,"Low Usage", IF(tbl_Customers[[#This Row],[total_day_minutes]]&lt;=200,"Medium Usage", IF(tbl_Customers[[#This Row],[total_day_minutes]]&lt;=250,"High Usage","Very High Usage")))</f>
        <v>Low Usage</v>
      </c>
      <c r="AE2446" t="str">
        <f>IF(tbl_Customers[[#This Row],[total_intl_calls]]&lt;=5,"Low Calls", IF(tbl_Customers[[#This Row],[total_intl_calls]]&lt;=10, "Medium Calls", "High Calls"))</f>
        <v>Low Calls</v>
      </c>
      <c r="AF24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46" s="36" t="str">
        <f>IF(tbl_Customers[[#This Row],[Churn_Risk_Score]]&gt;=10,"High Risk", IF(tbl_Customers[[#This Row],[Churn_Risk_Score]]&gt;=5,"Medium Risk","Low Risk"))</f>
        <v>Low Risk</v>
      </c>
    </row>
    <row r="2447" spans="1:33" x14ac:dyDescent="0.35">
      <c r="A2447">
        <v>2446</v>
      </c>
      <c r="B2447" t="s">
        <v>74</v>
      </c>
      <c r="C2447">
        <v>93</v>
      </c>
      <c r="D2447" t="s">
        <v>21</v>
      </c>
      <c r="E2447" t="s">
        <v>22</v>
      </c>
      <c r="F2447" t="s">
        <v>22</v>
      </c>
      <c r="G2447">
        <v>0</v>
      </c>
      <c r="H2447">
        <v>271.10000000000002</v>
      </c>
      <c r="I2447">
        <v>101</v>
      </c>
      <c r="J2447">
        <v>46.09</v>
      </c>
      <c r="K2447">
        <v>237.4</v>
      </c>
      <c r="L2447">
        <v>133</v>
      </c>
      <c r="M2447">
        <v>20.18</v>
      </c>
      <c r="N2447">
        <v>145.4</v>
      </c>
      <c r="O2447">
        <v>103</v>
      </c>
      <c r="P2447">
        <v>6.54</v>
      </c>
      <c r="Q2447">
        <v>8.4</v>
      </c>
      <c r="R2447">
        <v>6</v>
      </c>
      <c r="S2447">
        <v>2.27</v>
      </c>
      <c r="T2447">
        <v>1</v>
      </c>
      <c r="U2447" t="s">
        <v>23</v>
      </c>
      <c r="V2447">
        <f>IF(tbl_Customers[[#This Row],[churn]] = "yes", 1, 0)</f>
        <v>1</v>
      </c>
      <c r="W2447" t="str">
        <f>IF(tbl_Customers[[#This Row],[number_customer_service_calls]] &lt;= 1, "0-1 Calls", IF(tbl_Customers[[#This Row],[number_customer_service_calls]] &lt;= 3, "2-3 Calls", IF(tbl_Customers[[#This Row],[number_customer_service_calls]] &lt;=5, "4-5 Calls", "6+ Calls")))</f>
        <v>0-1 Calls</v>
      </c>
      <c r="X2447" t="str">
        <f>IF(tbl_Customers[[#This Row],[account_length]] &lt;= 50, "0-50", IF(tbl_Customers[[#This Row],[account_length]] &lt;=100, "51-100", IF(tbl_Customers[[#This Row],[account_length]] &lt;= 150, "101-150", "151+")))</f>
        <v>51-100</v>
      </c>
      <c r="Y2447" t="str">
        <f>IF(tbl_Customers[[#This Row],[total_intl_charge]] &lt;= 3, "Low Charges", "High Charges")</f>
        <v>Low Charges</v>
      </c>
      <c r="Z2447" t="str">
        <f>IF(tbl_Customers[[#This Row],[total_eve_calls]]&lt;=80,"Low Calls",
IF(tbl_Customers[[#This Row],[total_eve_calls]]&lt;=120,"Medium Calls","High Calls"))</f>
        <v>High Calls</v>
      </c>
      <c r="AA2447" t="str">
        <f>IF(tbl_Customers[[#This Row],[total_eve_charge]]&lt;=15,"Low Charges",
IF(tbl_Customers[[#This Row],[total_eve_charge]]&lt;=20,"Medium Charges","High Charges"))</f>
        <v>High Charges</v>
      </c>
      <c r="AB24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47" t="str">
        <f>IF(tbl_Customers[[#This Row],[number_vmail_messages]] = 0, "No Usage", IF(tbl_Customers[[#This Row],[number_vmail_messages]] &lt;= 20, "Low Usage", IF(tbl_Customers[[#This Row],[number_vmail_messages]] &lt;= 40, "Medium Usgae", "High Usage")))</f>
        <v>No Usage</v>
      </c>
      <c r="AD2447" t="str">
        <f>IF(tbl_Customers[[#This Row],[total_day_minutes]]&lt;=150,"Low Usage", IF(tbl_Customers[[#This Row],[total_day_minutes]]&lt;=200,"Medium Usage", IF(tbl_Customers[[#This Row],[total_day_minutes]]&lt;=250,"High Usage","Very High Usage")))</f>
        <v>Very High Usage</v>
      </c>
      <c r="AE2447" t="str">
        <f>IF(tbl_Customers[[#This Row],[total_intl_calls]]&lt;=5,"Low Calls", IF(tbl_Customers[[#This Row],[total_intl_calls]]&lt;=10, "Medium Calls", "High Calls"))</f>
        <v>Medium Calls</v>
      </c>
      <c r="AF24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47" s="36" t="str">
        <f>IF(tbl_Customers[[#This Row],[Churn_Risk_Score]]&gt;=10,"High Risk", IF(tbl_Customers[[#This Row],[Churn_Risk_Score]]&gt;=5,"Medium Risk","Low Risk"))</f>
        <v>Medium Risk</v>
      </c>
    </row>
    <row r="2448" spans="1:33" x14ac:dyDescent="0.35">
      <c r="A2448">
        <v>2447</v>
      </c>
      <c r="B2448" t="s">
        <v>42</v>
      </c>
      <c r="C2448">
        <v>138</v>
      </c>
      <c r="D2448" t="s">
        <v>21</v>
      </c>
      <c r="E2448" t="s">
        <v>22</v>
      </c>
      <c r="F2448" t="s">
        <v>22</v>
      </c>
      <c r="G2448">
        <v>0</v>
      </c>
      <c r="H2448">
        <v>240.8</v>
      </c>
      <c r="I2448">
        <v>104</v>
      </c>
      <c r="J2448">
        <v>40.94</v>
      </c>
      <c r="K2448">
        <v>144.5</v>
      </c>
      <c r="L2448">
        <v>92</v>
      </c>
      <c r="M2448">
        <v>12.28</v>
      </c>
      <c r="N2448">
        <v>125.7</v>
      </c>
      <c r="O2448">
        <v>98</v>
      </c>
      <c r="P2448">
        <v>5.66</v>
      </c>
      <c r="Q2448">
        <v>11.6</v>
      </c>
      <c r="R2448">
        <v>1</v>
      </c>
      <c r="S2448">
        <v>3.13</v>
      </c>
      <c r="T2448">
        <v>0</v>
      </c>
      <c r="U2448" t="s">
        <v>22</v>
      </c>
      <c r="V2448">
        <f>IF(tbl_Customers[[#This Row],[churn]] = "yes", 1, 0)</f>
        <v>0</v>
      </c>
      <c r="W2448" t="str">
        <f>IF(tbl_Customers[[#This Row],[number_customer_service_calls]] &lt;= 1, "0-1 Calls", IF(tbl_Customers[[#This Row],[number_customer_service_calls]] &lt;= 3, "2-3 Calls", IF(tbl_Customers[[#This Row],[number_customer_service_calls]] &lt;=5, "4-5 Calls", "6+ Calls")))</f>
        <v>0-1 Calls</v>
      </c>
      <c r="X2448" t="str">
        <f>IF(tbl_Customers[[#This Row],[account_length]] &lt;= 50, "0-50", IF(tbl_Customers[[#This Row],[account_length]] &lt;=100, "51-100", IF(tbl_Customers[[#This Row],[account_length]] &lt;= 150, "101-150", "151+")))</f>
        <v>101-150</v>
      </c>
      <c r="Y2448" t="str">
        <f>IF(tbl_Customers[[#This Row],[total_intl_charge]] &lt;= 3, "Low Charges", "High Charges")</f>
        <v>High Charges</v>
      </c>
      <c r="Z2448" t="str">
        <f>IF(tbl_Customers[[#This Row],[total_eve_calls]]&lt;=80,"Low Calls",
IF(tbl_Customers[[#This Row],[total_eve_calls]]&lt;=120,"Medium Calls","High Calls"))</f>
        <v>Medium Calls</v>
      </c>
      <c r="AA2448" t="str">
        <f>IF(tbl_Customers[[#This Row],[total_eve_charge]]&lt;=15,"Low Charges",
IF(tbl_Customers[[#This Row],[total_eve_charge]]&lt;=20,"Medium Charges","High Charges"))</f>
        <v>Low Charges</v>
      </c>
      <c r="AB24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8" t="str">
        <f>IF(tbl_Customers[[#This Row],[number_vmail_messages]] = 0, "No Usage", IF(tbl_Customers[[#This Row],[number_vmail_messages]] &lt;= 20, "Low Usage", IF(tbl_Customers[[#This Row],[number_vmail_messages]] &lt;= 40, "Medium Usgae", "High Usage")))</f>
        <v>No Usage</v>
      </c>
      <c r="AD2448" t="str">
        <f>IF(tbl_Customers[[#This Row],[total_day_minutes]]&lt;=150,"Low Usage", IF(tbl_Customers[[#This Row],[total_day_minutes]]&lt;=200,"Medium Usage", IF(tbl_Customers[[#This Row],[total_day_minutes]]&lt;=250,"High Usage","Very High Usage")))</f>
        <v>High Usage</v>
      </c>
      <c r="AE2448" t="str">
        <f>IF(tbl_Customers[[#This Row],[total_intl_calls]]&lt;=5,"Low Calls", IF(tbl_Customers[[#This Row],[total_intl_calls]]&lt;=10, "Medium Calls", "High Calls"))</f>
        <v>Low Calls</v>
      </c>
      <c r="AF24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48" s="36" t="str">
        <f>IF(tbl_Customers[[#This Row],[Churn_Risk_Score]]&gt;=10,"High Risk", IF(tbl_Customers[[#This Row],[Churn_Risk_Score]]&gt;=5,"Medium Risk","Low Risk"))</f>
        <v>Low Risk</v>
      </c>
    </row>
    <row r="2449" spans="1:33" x14ac:dyDescent="0.35">
      <c r="A2449">
        <v>2448</v>
      </c>
      <c r="B2449" t="s">
        <v>52</v>
      </c>
      <c r="C2449">
        <v>159</v>
      </c>
      <c r="D2449" t="s">
        <v>28</v>
      </c>
      <c r="E2449" t="s">
        <v>22</v>
      </c>
      <c r="F2449" t="s">
        <v>22</v>
      </c>
      <c r="G2449">
        <v>0</v>
      </c>
      <c r="H2449">
        <v>114.8</v>
      </c>
      <c r="I2449">
        <v>98</v>
      </c>
      <c r="J2449">
        <v>19.52</v>
      </c>
      <c r="K2449">
        <v>192.6</v>
      </c>
      <c r="L2449">
        <v>101</v>
      </c>
      <c r="M2449">
        <v>16.37</v>
      </c>
      <c r="N2449">
        <v>259</v>
      </c>
      <c r="O2449">
        <v>108</v>
      </c>
      <c r="P2449">
        <v>11.66</v>
      </c>
      <c r="Q2449">
        <v>12.2</v>
      </c>
      <c r="R2449">
        <v>5</v>
      </c>
      <c r="S2449">
        <v>3.29</v>
      </c>
      <c r="T2449">
        <v>0</v>
      </c>
      <c r="U2449" t="s">
        <v>22</v>
      </c>
      <c r="V2449">
        <f>IF(tbl_Customers[[#This Row],[churn]] = "yes", 1, 0)</f>
        <v>0</v>
      </c>
      <c r="W2449" t="str">
        <f>IF(tbl_Customers[[#This Row],[number_customer_service_calls]] &lt;= 1, "0-1 Calls", IF(tbl_Customers[[#This Row],[number_customer_service_calls]] &lt;= 3, "2-3 Calls", IF(tbl_Customers[[#This Row],[number_customer_service_calls]] &lt;=5, "4-5 Calls", "6+ Calls")))</f>
        <v>0-1 Calls</v>
      </c>
      <c r="X2449" t="str">
        <f>IF(tbl_Customers[[#This Row],[account_length]] &lt;= 50, "0-50", IF(tbl_Customers[[#This Row],[account_length]] &lt;=100, "51-100", IF(tbl_Customers[[#This Row],[account_length]] &lt;= 150, "101-150", "151+")))</f>
        <v>151+</v>
      </c>
      <c r="Y2449" t="str">
        <f>IF(tbl_Customers[[#This Row],[total_intl_charge]] &lt;= 3, "Low Charges", "High Charges")</f>
        <v>High Charges</v>
      </c>
      <c r="Z2449" t="str">
        <f>IF(tbl_Customers[[#This Row],[total_eve_calls]]&lt;=80,"Low Calls",
IF(tbl_Customers[[#This Row],[total_eve_calls]]&lt;=120,"Medium Calls","High Calls"))</f>
        <v>Medium Calls</v>
      </c>
      <c r="AA2449" t="str">
        <f>IF(tbl_Customers[[#This Row],[total_eve_charge]]&lt;=15,"Low Charges",
IF(tbl_Customers[[#This Row],[total_eve_charge]]&lt;=20,"Medium Charges","High Charges"))</f>
        <v>Medium Charges</v>
      </c>
      <c r="AB24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9" t="str">
        <f>IF(tbl_Customers[[#This Row],[number_vmail_messages]] = 0, "No Usage", IF(tbl_Customers[[#This Row],[number_vmail_messages]] &lt;= 20, "Low Usage", IF(tbl_Customers[[#This Row],[number_vmail_messages]] &lt;= 40, "Medium Usgae", "High Usage")))</f>
        <v>No Usage</v>
      </c>
      <c r="AD2449" t="str">
        <f>IF(tbl_Customers[[#This Row],[total_day_minutes]]&lt;=150,"Low Usage", IF(tbl_Customers[[#This Row],[total_day_minutes]]&lt;=200,"Medium Usage", IF(tbl_Customers[[#This Row],[total_day_minutes]]&lt;=250,"High Usage","Very High Usage")))</f>
        <v>Low Usage</v>
      </c>
      <c r="AE2449" t="str">
        <f>IF(tbl_Customers[[#This Row],[total_intl_calls]]&lt;=5,"Low Calls", IF(tbl_Customers[[#This Row],[total_intl_calls]]&lt;=10, "Medium Calls", "High Calls"))</f>
        <v>Low Calls</v>
      </c>
      <c r="AF24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49" s="36" t="str">
        <f>IF(tbl_Customers[[#This Row],[Churn_Risk_Score]]&gt;=10,"High Risk", IF(tbl_Customers[[#This Row],[Churn_Risk_Score]]&gt;=5,"Medium Risk","Low Risk"))</f>
        <v>Low Risk</v>
      </c>
    </row>
    <row r="2450" spans="1:33" x14ac:dyDescent="0.35">
      <c r="A2450">
        <v>2449</v>
      </c>
      <c r="B2450" t="s">
        <v>54</v>
      </c>
      <c r="C2450">
        <v>103</v>
      </c>
      <c r="D2450" t="s">
        <v>21</v>
      </c>
      <c r="E2450" t="s">
        <v>22</v>
      </c>
      <c r="F2450" t="s">
        <v>23</v>
      </c>
      <c r="G2450">
        <v>34</v>
      </c>
      <c r="H2450">
        <v>138.80000000000001</v>
      </c>
      <c r="I2450">
        <v>80</v>
      </c>
      <c r="J2450">
        <v>23.6</v>
      </c>
      <c r="K2450">
        <v>142</v>
      </c>
      <c r="L2450">
        <v>108</v>
      </c>
      <c r="M2450">
        <v>12.07</v>
      </c>
      <c r="N2450">
        <v>183.8</v>
      </c>
      <c r="O2450">
        <v>77</v>
      </c>
      <c r="P2450">
        <v>8.27</v>
      </c>
      <c r="Q2450">
        <v>11.8</v>
      </c>
      <c r="R2450">
        <v>7</v>
      </c>
      <c r="S2450">
        <v>3.19</v>
      </c>
      <c r="T2450">
        <v>1</v>
      </c>
      <c r="U2450" t="s">
        <v>22</v>
      </c>
      <c r="V2450">
        <f>IF(tbl_Customers[[#This Row],[churn]] = "yes", 1, 0)</f>
        <v>0</v>
      </c>
      <c r="W2450" t="str">
        <f>IF(tbl_Customers[[#This Row],[number_customer_service_calls]] &lt;= 1, "0-1 Calls", IF(tbl_Customers[[#This Row],[number_customer_service_calls]] &lt;= 3, "2-3 Calls", IF(tbl_Customers[[#This Row],[number_customer_service_calls]] &lt;=5, "4-5 Calls", "6+ Calls")))</f>
        <v>0-1 Calls</v>
      </c>
      <c r="X2450" t="str">
        <f>IF(tbl_Customers[[#This Row],[account_length]] &lt;= 50, "0-50", IF(tbl_Customers[[#This Row],[account_length]] &lt;=100, "51-100", IF(tbl_Customers[[#This Row],[account_length]] &lt;= 150, "101-150", "151+")))</f>
        <v>101-150</v>
      </c>
      <c r="Y2450" t="str">
        <f>IF(tbl_Customers[[#This Row],[total_intl_charge]] &lt;= 3, "Low Charges", "High Charges")</f>
        <v>High Charges</v>
      </c>
      <c r="Z2450" t="str">
        <f>IF(tbl_Customers[[#This Row],[total_eve_calls]]&lt;=80,"Low Calls",
IF(tbl_Customers[[#This Row],[total_eve_calls]]&lt;=120,"Medium Calls","High Calls"))</f>
        <v>Medium Calls</v>
      </c>
      <c r="AA2450" t="str">
        <f>IF(tbl_Customers[[#This Row],[total_eve_charge]]&lt;=15,"Low Charges",
IF(tbl_Customers[[#This Row],[total_eve_charge]]&lt;=20,"Medium Charges","High Charges"))</f>
        <v>Low Charges</v>
      </c>
      <c r="AB24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0" t="str">
        <f>IF(tbl_Customers[[#This Row],[number_vmail_messages]] = 0, "No Usage", IF(tbl_Customers[[#This Row],[number_vmail_messages]] &lt;= 20, "Low Usage", IF(tbl_Customers[[#This Row],[number_vmail_messages]] &lt;= 40, "Medium Usgae", "High Usage")))</f>
        <v>Medium Usgae</v>
      </c>
      <c r="AD2450" t="str">
        <f>IF(tbl_Customers[[#This Row],[total_day_minutes]]&lt;=150,"Low Usage", IF(tbl_Customers[[#This Row],[total_day_minutes]]&lt;=200,"Medium Usage", IF(tbl_Customers[[#This Row],[total_day_minutes]]&lt;=250,"High Usage","Very High Usage")))</f>
        <v>Low Usage</v>
      </c>
      <c r="AE2450" t="str">
        <f>IF(tbl_Customers[[#This Row],[total_intl_calls]]&lt;=5,"Low Calls", IF(tbl_Customers[[#This Row],[total_intl_calls]]&lt;=10, "Medium Calls", "High Calls"))</f>
        <v>Medium Calls</v>
      </c>
      <c r="AF24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450" s="36" t="str">
        <f>IF(tbl_Customers[[#This Row],[Churn_Risk_Score]]&gt;=10,"High Risk", IF(tbl_Customers[[#This Row],[Churn_Risk_Score]]&gt;=5,"Medium Risk","Low Risk"))</f>
        <v>Low Risk</v>
      </c>
    </row>
    <row r="2451" spans="1:33" x14ac:dyDescent="0.35">
      <c r="A2451">
        <v>2450</v>
      </c>
      <c r="B2451" t="s">
        <v>27</v>
      </c>
      <c r="C2451">
        <v>150</v>
      </c>
      <c r="D2451" t="s">
        <v>25</v>
      </c>
      <c r="E2451" t="s">
        <v>22</v>
      </c>
      <c r="F2451" t="s">
        <v>23</v>
      </c>
      <c r="G2451">
        <v>27</v>
      </c>
      <c r="H2451">
        <v>209.8</v>
      </c>
      <c r="I2451">
        <v>112</v>
      </c>
      <c r="J2451">
        <v>35.67</v>
      </c>
      <c r="K2451">
        <v>155</v>
      </c>
      <c r="L2451">
        <v>80</v>
      </c>
      <c r="M2451">
        <v>13.18</v>
      </c>
      <c r="N2451">
        <v>251.5</v>
      </c>
      <c r="O2451">
        <v>111</v>
      </c>
      <c r="P2451">
        <v>11.32</v>
      </c>
      <c r="Q2451">
        <v>7.2</v>
      </c>
      <c r="R2451">
        <v>6</v>
      </c>
      <c r="S2451">
        <v>1.94</v>
      </c>
      <c r="T2451">
        <v>0</v>
      </c>
      <c r="U2451" t="s">
        <v>22</v>
      </c>
      <c r="V2451">
        <f>IF(tbl_Customers[[#This Row],[churn]] = "yes", 1, 0)</f>
        <v>0</v>
      </c>
      <c r="W2451" t="str">
        <f>IF(tbl_Customers[[#This Row],[number_customer_service_calls]] &lt;= 1, "0-1 Calls", IF(tbl_Customers[[#This Row],[number_customer_service_calls]] &lt;= 3, "2-3 Calls", IF(tbl_Customers[[#This Row],[number_customer_service_calls]] &lt;=5, "4-5 Calls", "6+ Calls")))</f>
        <v>0-1 Calls</v>
      </c>
      <c r="X2451" t="str">
        <f>IF(tbl_Customers[[#This Row],[account_length]] &lt;= 50, "0-50", IF(tbl_Customers[[#This Row],[account_length]] &lt;=100, "51-100", IF(tbl_Customers[[#This Row],[account_length]] &lt;= 150, "101-150", "151+")))</f>
        <v>101-150</v>
      </c>
      <c r="Y2451" t="str">
        <f>IF(tbl_Customers[[#This Row],[total_intl_charge]] &lt;= 3, "Low Charges", "High Charges")</f>
        <v>Low Charges</v>
      </c>
      <c r="Z2451" t="str">
        <f>IF(tbl_Customers[[#This Row],[total_eve_calls]]&lt;=80,"Low Calls",
IF(tbl_Customers[[#This Row],[total_eve_calls]]&lt;=120,"Medium Calls","High Calls"))</f>
        <v>Low Calls</v>
      </c>
      <c r="AA2451" t="str">
        <f>IF(tbl_Customers[[#This Row],[total_eve_charge]]&lt;=15,"Low Charges",
IF(tbl_Customers[[#This Row],[total_eve_charge]]&lt;=20,"Medium Charges","High Charges"))</f>
        <v>Low Charges</v>
      </c>
      <c r="AB24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1" t="str">
        <f>IF(tbl_Customers[[#This Row],[number_vmail_messages]] = 0, "No Usage", IF(tbl_Customers[[#This Row],[number_vmail_messages]] &lt;= 20, "Low Usage", IF(tbl_Customers[[#This Row],[number_vmail_messages]] &lt;= 40, "Medium Usgae", "High Usage")))</f>
        <v>Medium Usgae</v>
      </c>
      <c r="AD2451" t="str">
        <f>IF(tbl_Customers[[#This Row],[total_day_minutes]]&lt;=150,"Low Usage", IF(tbl_Customers[[#This Row],[total_day_minutes]]&lt;=200,"Medium Usage", IF(tbl_Customers[[#This Row],[total_day_minutes]]&lt;=250,"High Usage","Very High Usage")))</f>
        <v>High Usage</v>
      </c>
      <c r="AE2451" t="str">
        <f>IF(tbl_Customers[[#This Row],[total_intl_calls]]&lt;=5,"Low Calls", IF(tbl_Customers[[#This Row],[total_intl_calls]]&lt;=10, "Medium Calls", "High Calls"))</f>
        <v>Medium Calls</v>
      </c>
      <c r="AF24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51" s="36" t="str">
        <f>IF(tbl_Customers[[#This Row],[Churn_Risk_Score]]&gt;=10,"High Risk", IF(tbl_Customers[[#This Row],[Churn_Risk_Score]]&gt;=5,"Medium Risk","Low Risk"))</f>
        <v>Low Risk</v>
      </c>
    </row>
    <row r="2452" spans="1:33" x14ac:dyDescent="0.35">
      <c r="A2452">
        <v>2451</v>
      </c>
      <c r="B2452" t="s">
        <v>74</v>
      </c>
      <c r="C2452">
        <v>37</v>
      </c>
      <c r="D2452" t="s">
        <v>25</v>
      </c>
      <c r="E2452" t="s">
        <v>22</v>
      </c>
      <c r="F2452" t="s">
        <v>22</v>
      </c>
      <c r="G2452">
        <v>0</v>
      </c>
      <c r="H2452">
        <v>134.9</v>
      </c>
      <c r="I2452">
        <v>98</v>
      </c>
      <c r="J2452">
        <v>22.93</v>
      </c>
      <c r="K2452">
        <v>248.4</v>
      </c>
      <c r="L2452">
        <v>130</v>
      </c>
      <c r="M2452">
        <v>21.11</v>
      </c>
      <c r="N2452">
        <v>236.2</v>
      </c>
      <c r="O2452">
        <v>113</v>
      </c>
      <c r="P2452">
        <v>10.63</v>
      </c>
      <c r="Q2452">
        <v>14.7</v>
      </c>
      <c r="R2452">
        <v>2</v>
      </c>
      <c r="S2452">
        <v>3.97</v>
      </c>
      <c r="T2452">
        <v>3</v>
      </c>
      <c r="U2452" t="s">
        <v>22</v>
      </c>
      <c r="V2452">
        <f>IF(tbl_Customers[[#This Row],[churn]] = "yes", 1, 0)</f>
        <v>0</v>
      </c>
      <c r="W2452" t="str">
        <f>IF(tbl_Customers[[#This Row],[number_customer_service_calls]] &lt;= 1, "0-1 Calls", IF(tbl_Customers[[#This Row],[number_customer_service_calls]] &lt;= 3, "2-3 Calls", IF(tbl_Customers[[#This Row],[number_customer_service_calls]] &lt;=5, "4-5 Calls", "6+ Calls")))</f>
        <v>2-3 Calls</v>
      </c>
      <c r="X2452" t="str">
        <f>IF(tbl_Customers[[#This Row],[account_length]] &lt;= 50, "0-50", IF(tbl_Customers[[#This Row],[account_length]] &lt;=100, "51-100", IF(tbl_Customers[[#This Row],[account_length]] &lt;= 150, "101-150", "151+")))</f>
        <v>0-50</v>
      </c>
      <c r="Y2452" t="str">
        <f>IF(tbl_Customers[[#This Row],[total_intl_charge]] &lt;= 3, "Low Charges", "High Charges")</f>
        <v>High Charges</v>
      </c>
      <c r="Z2452" t="str">
        <f>IF(tbl_Customers[[#This Row],[total_eve_calls]]&lt;=80,"Low Calls",
IF(tbl_Customers[[#This Row],[total_eve_calls]]&lt;=120,"Medium Calls","High Calls"))</f>
        <v>High Calls</v>
      </c>
      <c r="AA2452" t="str">
        <f>IF(tbl_Customers[[#This Row],[total_eve_charge]]&lt;=15,"Low Charges",
IF(tbl_Customers[[#This Row],[total_eve_charge]]&lt;=20,"Medium Charges","High Charges"))</f>
        <v>High Charges</v>
      </c>
      <c r="AB24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2" t="str">
        <f>IF(tbl_Customers[[#This Row],[number_vmail_messages]] = 0, "No Usage", IF(tbl_Customers[[#This Row],[number_vmail_messages]] &lt;= 20, "Low Usage", IF(tbl_Customers[[#This Row],[number_vmail_messages]] &lt;= 40, "Medium Usgae", "High Usage")))</f>
        <v>No Usage</v>
      </c>
      <c r="AD2452" t="str">
        <f>IF(tbl_Customers[[#This Row],[total_day_minutes]]&lt;=150,"Low Usage", IF(tbl_Customers[[#This Row],[total_day_minutes]]&lt;=200,"Medium Usage", IF(tbl_Customers[[#This Row],[total_day_minutes]]&lt;=250,"High Usage","Very High Usage")))</f>
        <v>Low Usage</v>
      </c>
      <c r="AE2452" t="str">
        <f>IF(tbl_Customers[[#This Row],[total_intl_calls]]&lt;=5,"Low Calls", IF(tbl_Customers[[#This Row],[total_intl_calls]]&lt;=10, "Medium Calls", "High Calls"))</f>
        <v>Low Calls</v>
      </c>
      <c r="AF24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52" s="36" t="str">
        <f>IF(tbl_Customers[[#This Row],[Churn_Risk_Score]]&gt;=10,"High Risk", IF(tbl_Customers[[#This Row],[Churn_Risk_Score]]&gt;=5,"Medium Risk","Low Risk"))</f>
        <v>Low Risk</v>
      </c>
    </row>
    <row r="2453" spans="1:33" x14ac:dyDescent="0.35">
      <c r="A2453">
        <v>2452</v>
      </c>
      <c r="B2453" t="s">
        <v>50</v>
      </c>
      <c r="C2453">
        <v>33</v>
      </c>
      <c r="D2453" t="s">
        <v>21</v>
      </c>
      <c r="E2453" t="s">
        <v>23</v>
      </c>
      <c r="F2453" t="s">
        <v>22</v>
      </c>
      <c r="G2453">
        <v>0</v>
      </c>
      <c r="H2453">
        <v>164</v>
      </c>
      <c r="I2453">
        <v>99</v>
      </c>
      <c r="J2453">
        <v>27.88</v>
      </c>
      <c r="K2453">
        <v>153.1</v>
      </c>
      <c r="L2453">
        <v>102</v>
      </c>
      <c r="M2453">
        <v>13.01</v>
      </c>
      <c r="N2453">
        <v>123.8</v>
      </c>
      <c r="O2453">
        <v>104</v>
      </c>
      <c r="P2453">
        <v>5.57</v>
      </c>
      <c r="Q2453">
        <v>6.4</v>
      </c>
      <c r="R2453">
        <v>4</v>
      </c>
      <c r="S2453">
        <v>1.73</v>
      </c>
      <c r="T2453">
        <v>0</v>
      </c>
      <c r="U2453" t="s">
        <v>22</v>
      </c>
      <c r="V2453">
        <f>IF(tbl_Customers[[#This Row],[churn]] = "yes", 1, 0)</f>
        <v>0</v>
      </c>
      <c r="W2453" t="str">
        <f>IF(tbl_Customers[[#This Row],[number_customer_service_calls]] &lt;= 1, "0-1 Calls", IF(tbl_Customers[[#This Row],[number_customer_service_calls]] &lt;= 3, "2-3 Calls", IF(tbl_Customers[[#This Row],[number_customer_service_calls]] &lt;=5, "4-5 Calls", "6+ Calls")))</f>
        <v>0-1 Calls</v>
      </c>
      <c r="X2453" t="str">
        <f>IF(tbl_Customers[[#This Row],[account_length]] &lt;= 50, "0-50", IF(tbl_Customers[[#This Row],[account_length]] &lt;=100, "51-100", IF(tbl_Customers[[#This Row],[account_length]] &lt;= 150, "101-150", "151+")))</f>
        <v>0-50</v>
      </c>
      <c r="Y2453" t="str">
        <f>IF(tbl_Customers[[#This Row],[total_intl_charge]] &lt;= 3, "Low Charges", "High Charges")</f>
        <v>Low Charges</v>
      </c>
      <c r="Z2453" t="str">
        <f>IF(tbl_Customers[[#This Row],[total_eve_calls]]&lt;=80,"Low Calls",
IF(tbl_Customers[[#This Row],[total_eve_calls]]&lt;=120,"Medium Calls","High Calls"))</f>
        <v>Medium Calls</v>
      </c>
      <c r="AA2453" t="str">
        <f>IF(tbl_Customers[[#This Row],[total_eve_charge]]&lt;=15,"Low Charges",
IF(tbl_Customers[[#This Row],[total_eve_charge]]&lt;=20,"Medium Charges","High Charges"))</f>
        <v>Low Charges</v>
      </c>
      <c r="AB24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53" t="str">
        <f>IF(tbl_Customers[[#This Row],[number_vmail_messages]] = 0, "No Usage", IF(tbl_Customers[[#This Row],[number_vmail_messages]] &lt;= 20, "Low Usage", IF(tbl_Customers[[#This Row],[number_vmail_messages]] &lt;= 40, "Medium Usgae", "High Usage")))</f>
        <v>No Usage</v>
      </c>
      <c r="AD2453" t="str">
        <f>IF(tbl_Customers[[#This Row],[total_day_minutes]]&lt;=150,"Low Usage", IF(tbl_Customers[[#This Row],[total_day_minutes]]&lt;=200,"Medium Usage", IF(tbl_Customers[[#This Row],[total_day_minutes]]&lt;=250,"High Usage","Very High Usage")))</f>
        <v>Medium Usage</v>
      </c>
      <c r="AE2453" t="str">
        <f>IF(tbl_Customers[[#This Row],[total_intl_calls]]&lt;=5,"Low Calls", IF(tbl_Customers[[#This Row],[total_intl_calls]]&lt;=10, "Medium Calls", "High Calls"))</f>
        <v>Low Calls</v>
      </c>
      <c r="AF24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53" s="36" t="str">
        <f>IF(tbl_Customers[[#This Row],[Churn_Risk_Score]]&gt;=10,"High Risk", IF(tbl_Customers[[#This Row],[Churn_Risk_Score]]&gt;=5,"Medium Risk","Low Risk"))</f>
        <v>Low Risk</v>
      </c>
    </row>
    <row r="2454" spans="1:33" x14ac:dyDescent="0.35">
      <c r="A2454">
        <v>2453</v>
      </c>
      <c r="B2454" t="s">
        <v>57</v>
      </c>
      <c r="C2454">
        <v>55</v>
      </c>
      <c r="D2454" t="s">
        <v>21</v>
      </c>
      <c r="E2454" t="s">
        <v>22</v>
      </c>
      <c r="F2454" t="s">
        <v>22</v>
      </c>
      <c r="G2454">
        <v>0</v>
      </c>
      <c r="H2454">
        <v>245.5</v>
      </c>
      <c r="I2454">
        <v>130</v>
      </c>
      <c r="J2454">
        <v>41.74</v>
      </c>
      <c r="K2454">
        <v>192.7</v>
      </c>
      <c r="L2454">
        <v>54</v>
      </c>
      <c r="M2454">
        <v>16.38</v>
      </c>
      <c r="N2454">
        <v>141.69999999999999</v>
      </c>
      <c r="O2454">
        <v>83</v>
      </c>
      <c r="P2454">
        <v>6.38</v>
      </c>
      <c r="Q2454">
        <v>9.1</v>
      </c>
      <c r="R2454">
        <v>4</v>
      </c>
      <c r="S2454">
        <v>2.46</v>
      </c>
      <c r="T2454">
        <v>1</v>
      </c>
      <c r="U2454" t="s">
        <v>22</v>
      </c>
      <c r="V2454">
        <f>IF(tbl_Customers[[#This Row],[churn]] = "yes", 1, 0)</f>
        <v>0</v>
      </c>
      <c r="W2454" t="str">
        <f>IF(tbl_Customers[[#This Row],[number_customer_service_calls]] &lt;= 1, "0-1 Calls", IF(tbl_Customers[[#This Row],[number_customer_service_calls]] &lt;= 3, "2-3 Calls", IF(tbl_Customers[[#This Row],[number_customer_service_calls]] &lt;=5, "4-5 Calls", "6+ Calls")))</f>
        <v>0-1 Calls</v>
      </c>
      <c r="X2454" t="str">
        <f>IF(tbl_Customers[[#This Row],[account_length]] &lt;= 50, "0-50", IF(tbl_Customers[[#This Row],[account_length]] &lt;=100, "51-100", IF(tbl_Customers[[#This Row],[account_length]] &lt;= 150, "101-150", "151+")))</f>
        <v>51-100</v>
      </c>
      <c r="Y2454" t="str">
        <f>IF(tbl_Customers[[#This Row],[total_intl_charge]] &lt;= 3, "Low Charges", "High Charges")</f>
        <v>Low Charges</v>
      </c>
      <c r="Z2454" t="str">
        <f>IF(tbl_Customers[[#This Row],[total_eve_calls]]&lt;=80,"Low Calls",
IF(tbl_Customers[[#This Row],[total_eve_calls]]&lt;=120,"Medium Calls","High Calls"))</f>
        <v>Low Calls</v>
      </c>
      <c r="AA2454" t="str">
        <f>IF(tbl_Customers[[#This Row],[total_eve_charge]]&lt;=15,"Low Charges",
IF(tbl_Customers[[#This Row],[total_eve_charge]]&lt;=20,"Medium Charges","High Charges"))</f>
        <v>Medium Charges</v>
      </c>
      <c r="AB24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4" t="str">
        <f>IF(tbl_Customers[[#This Row],[number_vmail_messages]] = 0, "No Usage", IF(tbl_Customers[[#This Row],[number_vmail_messages]] &lt;= 20, "Low Usage", IF(tbl_Customers[[#This Row],[number_vmail_messages]] &lt;= 40, "Medium Usgae", "High Usage")))</f>
        <v>No Usage</v>
      </c>
      <c r="AD2454" t="str">
        <f>IF(tbl_Customers[[#This Row],[total_day_minutes]]&lt;=150,"Low Usage", IF(tbl_Customers[[#This Row],[total_day_minutes]]&lt;=200,"Medium Usage", IF(tbl_Customers[[#This Row],[total_day_minutes]]&lt;=250,"High Usage","Very High Usage")))</f>
        <v>High Usage</v>
      </c>
      <c r="AE2454" t="str">
        <f>IF(tbl_Customers[[#This Row],[total_intl_calls]]&lt;=5,"Low Calls", IF(tbl_Customers[[#This Row],[total_intl_calls]]&lt;=10, "Medium Calls", "High Calls"))</f>
        <v>Low Calls</v>
      </c>
      <c r="AF24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54" s="36" t="str">
        <f>IF(tbl_Customers[[#This Row],[Churn_Risk_Score]]&gt;=10,"High Risk", IF(tbl_Customers[[#This Row],[Churn_Risk_Score]]&gt;=5,"Medium Risk","Low Risk"))</f>
        <v>Low Risk</v>
      </c>
    </row>
    <row r="2455" spans="1:33" x14ac:dyDescent="0.35">
      <c r="A2455">
        <v>2454</v>
      </c>
      <c r="B2455" t="s">
        <v>74</v>
      </c>
      <c r="C2455">
        <v>134</v>
      </c>
      <c r="D2455" t="s">
        <v>25</v>
      </c>
      <c r="E2455" t="s">
        <v>22</v>
      </c>
      <c r="F2455" t="s">
        <v>23</v>
      </c>
      <c r="G2455">
        <v>32</v>
      </c>
      <c r="H2455">
        <v>80.3</v>
      </c>
      <c r="I2455">
        <v>94</v>
      </c>
      <c r="J2455">
        <v>13.65</v>
      </c>
      <c r="K2455">
        <v>199.9</v>
      </c>
      <c r="L2455">
        <v>124</v>
      </c>
      <c r="M2455">
        <v>16.989999999999998</v>
      </c>
      <c r="N2455">
        <v>170.8</v>
      </c>
      <c r="O2455">
        <v>117</v>
      </c>
      <c r="P2455">
        <v>7.69</v>
      </c>
      <c r="Q2455">
        <v>16.600000000000001</v>
      </c>
      <c r="R2455">
        <v>3</v>
      </c>
      <c r="S2455">
        <v>4.4800000000000004</v>
      </c>
      <c r="T2455">
        <v>0</v>
      </c>
      <c r="U2455" t="s">
        <v>22</v>
      </c>
      <c r="V2455">
        <f>IF(tbl_Customers[[#This Row],[churn]] = "yes", 1, 0)</f>
        <v>0</v>
      </c>
      <c r="W2455" t="str">
        <f>IF(tbl_Customers[[#This Row],[number_customer_service_calls]] &lt;= 1, "0-1 Calls", IF(tbl_Customers[[#This Row],[number_customer_service_calls]] &lt;= 3, "2-3 Calls", IF(tbl_Customers[[#This Row],[number_customer_service_calls]] &lt;=5, "4-5 Calls", "6+ Calls")))</f>
        <v>0-1 Calls</v>
      </c>
      <c r="X2455" t="str">
        <f>IF(tbl_Customers[[#This Row],[account_length]] &lt;= 50, "0-50", IF(tbl_Customers[[#This Row],[account_length]] &lt;=100, "51-100", IF(tbl_Customers[[#This Row],[account_length]] &lt;= 150, "101-150", "151+")))</f>
        <v>101-150</v>
      </c>
      <c r="Y2455" t="str">
        <f>IF(tbl_Customers[[#This Row],[total_intl_charge]] &lt;= 3, "Low Charges", "High Charges")</f>
        <v>High Charges</v>
      </c>
      <c r="Z2455" t="str">
        <f>IF(tbl_Customers[[#This Row],[total_eve_calls]]&lt;=80,"Low Calls",
IF(tbl_Customers[[#This Row],[total_eve_calls]]&lt;=120,"Medium Calls","High Calls"))</f>
        <v>High Calls</v>
      </c>
      <c r="AA2455" t="str">
        <f>IF(tbl_Customers[[#This Row],[total_eve_charge]]&lt;=15,"Low Charges",
IF(tbl_Customers[[#This Row],[total_eve_charge]]&lt;=20,"Medium Charges","High Charges"))</f>
        <v>Medium Charges</v>
      </c>
      <c r="AB24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5" t="str">
        <f>IF(tbl_Customers[[#This Row],[number_vmail_messages]] = 0, "No Usage", IF(tbl_Customers[[#This Row],[number_vmail_messages]] &lt;= 20, "Low Usage", IF(tbl_Customers[[#This Row],[number_vmail_messages]] &lt;= 40, "Medium Usgae", "High Usage")))</f>
        <v>Medium Usgae</v>
      </c>
      <c r="AD2455" t="str">
        <f>IF(tbl_Customers[[#This Row],[total_day_minutes]]&lt;=150,"Low Usage", IF(tbl_Customers[[#This Row],[total_day_minutes]]&lt;=200,"Medium Usage", IF(tbl_Customers[[#This Row],[total_day_minutes]]&lt;=250,"High Usage","Very High Usage")))</f>
        <v>Low Usage</v>
      </c>
      <c r="AE2455" t="str">
        <f>IF(tbl_Customers[[#This Row],[total_intl_calls]]&lt;=5,"Low Calls", IF(tbl_Customers[[#This Row],[total_intl_calls]]&lt;=10, "Medium Calls", "High Calls"))</f>
        <v>Low Calls</v>
      </c>
      <c r="AF24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455" s="36" t="str">
        <f>IF(tbl_Customers[[#This Row],[Churn_Risk_Score]]&gt;=10,"High Risk", IF(tbl_Customers[[#This Row],[Churn_Risk_Score]]&gt;=5,"Medium Risk","Low Risk"))</f>
        <v>Low Risk</v>
      </c>
    </row>
    <row r="2456" spans="1:33" x14ac:dyDescent="0.35">
      <c r="A2456">
        <v>2455</v>
      </c>
      <c r="B2456" t="s">
        <v>74</v>
      </c>
      <c r="C2456">
        <v>107</v>
      </c>
      <c r="D2456" t="s">
        <v>25</v>
      </c>
      <c r="E2456" t="s">
        <v>22</v>
      </c>
      <c r="F2456" t="s">
        <v>22</v>
      </c>
      <c r="G2456">
        <v>0</v>
      </c>
      <c r="H2456">
        <v>90.7</v>
      </c>
      <c r="I2456">
        <v>90</v>
      </c>
      <c r="J2456">
        <v>15.42</v>
      </c>
      <c r="K2456">
        <v>207.5</v>
      </c>
      <c r="L2456">
        <v>109</v>
      </c>
      <c r="M2456">
        <v>17.64</v>
      </c>
      <c r="N2456">
        <v>169.4</v>
      </c>
      <c r="O2456">
        <v>96</v>
      </c>
      <c r="P2456">
        <v>7.62</v>
      </c>
      <c r="Q2456">
        <v>5.6</v>
      </c>
      <c r="R2456">
        <v>5</v>
      </c>
      <c r="S2456">
        <v>1.51</v>
      </c>
      <c r="T2456">
        <v>2</v>
      </c>
      <c r="U2456" t="s">
        <v>22</v>
      </c>
      <c r="V2456">
        <f>IF(tbl_Customers[[#This Row],[churn]] = "yes", 1, 0)</f>
        <v>0</v>
      </c>
      <c r="W2456" t="str">
        <f>IF(tbl_Customers[[#This Row],[number_customer_service_calls]] &lt;= 1, "0-1 Calls", IF(tbl_Customers[[#This Row],[number_customer_service_calls]] &lt;= 3, "2-3 Calls", IF(tbl_Customers[[#This Row],[number_customer_service_calls]] &lt;=5, "4-5 Calls", "6+ Calls")))</f>
        <v>2-3 Calls</v>
      </c>
      <c r="X2456" t="str">
        <f>IF(tbl_Customers[[#This Row],[account_length]] &lt;= 50, "0-50", IF(tbl_Customers[[#This Row],[account_length]] &lt;=100, "51-100", IF(tbl_Customers[[#This Row],[account_length]] &lt;= 150, "101-150", "151+")))</f>
        <v>101-150</v>
      </c>
      <c r="Y2456" t="str">
        <f>IF(tbl_Customers[[#This Row],[total_intl_charge]] &lt;= 3, "Low Charges", "High Charges")</f>
        <v>Low Charges</v>
      </c>
      <c r="Z2456" t="str">
        <f>IF(tbl_Customers[[#This Row],[total_eve_calls]]&lt;=80,"Low Calls",
IF(tbl_Customers[[#This Row],[total_eve_calls]]&lt;=120,"Medium Calls","High Calls"))</f>
        <v>Medium Calls</v>
      </c>
      <c r="AA2456" t="str">
        <f>IF(tbl_Customers[[#This Row],[total_eve_charge]]&lt;=15,"Low Charges",
IF(tbl_Customers[[#This Row],[total_eve_charge]]&lt;=20,"Medium Charges","High Charges"))</f>
        <v>Medium Charges</v>
      </c>
      <c r="AB24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6" t="str">
        <f>IF(tbl_Customers[[#This Row],[number_vmail_messages]] = 0, "No Usage", IF(tbl_Customers[[#This Row],[number_vmail_messages]] &lt;= 20, "Low Usage", IF(tbl_Customers[[#This Row],[number_vmail_messages]] &lt;= 40, "Medium Usgae", "High Usage")))</f>
        <v>No Usage</v>
      </c>
      <c r="AD2456" t="str">
        <f>IF(tbl_Customers[[#This Row],[total_day_minutes]]&lt;=150,"Low Usage", IF(tbl_Customers[[#This Row],[total_day_minutes]]&lt;=200,"Medium Usage", IF(tbl_Customers[[#This Row],[total_day_minutes]]&lt;=250,"High Usage","Very High Usage")))</f>
        <v>Low Usage</v>
      </c>
      <c r="AE2456" t="str">
        <f>IF(tbl_Customers[[#This Row],[total_intl_calls]]&lt;=5,"Low Calls", IF(tbl_Customers[[#This Row],[total_intl_calls]]&lt;=10, "Medium Calls", "High Calls"))</f>
        <v>Low Calls</v>
      </c>
      <c r="AF24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56" s="36" t="str">
        <f>IF(tbl_Customers[[#This Row],[Churn_Risk_Score]]&gt;=10,"High Risk", IF(tbl_Customers[[#This Row],[Churn_Risk_Score]]&gt;=5,"Medium Risk","Low Risk"))</f>
        <v>Low Risk</v>
      </c>
    </row>
    <row r="2457" spans="1:33" x14ac:dyDescent="0.35">
      <c r="A2457">
        <v>2456</v>
      </c>
      <c r="B2457" t="s">
        <v>27</v>
      </c>
      <c r="C2457">
        <v>80</v>
      </c>
      <c r="D2457" t="s">
        <v>25</v>
      </c>
      <c r="E2457" t="s">
        <v>22</v>
      </c>
      <c r="F2457" t="s">
        <v>23</v>
      </c>
      <c r="G2457">
        <v>36</v>
      </c>
      <c r="H2457">
        <v>190.3</v>
      </c>
      <c r="I2457">
        <v>115</v>
      </c>
      <c r="J2457">
        <v>32.35</v>
      </c>
      <c r="K2457">
        <v>256.60000000000002</v>
      </c>
      <c r="L2457">
        <v>78</v>
      </c>
      <c r="M2457">
        <v>21.81</v>
      </c>
      <c r="N2457">
        <v>214.9</v>
      </c>
      <c r="O2457">
        <v>145</v>
      </c>
      <c r="P2457">
        <v>9.67</v>
      </c>
      <c r="Q2457">
        <v>3.8</v>
      </c>
      <c r="R2457">
        <v>4</v>
      </c>
      <c r="S2457">
        <v>1.03</v>
      </c>
      <c r="T2457">
        <v>1</v>
      </c>
      <c r="U2457" t="s">
        <v>22</v>
      </c>
      <c r="V2457">
        <f>IF(tbl_Customers[[#This Row],[churn]] = "yes", 1, 0)</f>
        <v>0</v>
      </c>
      <c r="W2457" t="str">
        <f>IF(tbl_Customers[[#This Row],[number_customer_service_calls]] &lt;= 1, "0-1 Calls", IF(tbl_Customers[[#This Row],[number_customer_service_calls]] &lt;= 3, "2-3 Calls", IF(tbl_Customers[[#This Row],[number_customer_service_calls]] &lt;=5, "4-5 Calls", "6+ Calls")))</f>
        <v>0-1 Calls</v>
      </c>
      <c r="X2457" t="str">
        <f>IF(tbl_Customers[[#This Row],[account_length]] &lt;= 50, "0-50", IF(tbl_Customers[[#This Row],[account_length]] &lt;=100, "51-100", IF(tbl_Customers[[#This Row],[account_length]] &lt;= 150, "101-150", "151+")))</f>
        <v>51-100</v>
      </c>
      <c r="Y2457" t="str">
        <f>IF(tbl_Customers[[#This Row],[total_intl_charge]] &lt;= 3, "Low Charges", "High Charges")</f>
        <v>Low Charges</v>
      </c>
      <c r="Z2457" t="str">
        <f>IF(tbl_Customers[[#This Row],[total_eve_calls]]&lt;=80,"Low Calls",
IF(tbl_Customers[[#This Row],[total_eve_calls]]&lt;=120,"Medium Calls","High Calls"))</f>
        <v>Low Calls</v>
      </c>
      <c r="AA2457" t="str">
        <f>IF(tbl_Customers[[#This Row],[total_eve_charge]]&lt;=15,"Low Charges",
IF(tbl_Customers[[#This Row],[total_eve_charge]]&lt;=20,"Medium Charges","High Charges"))</f>
        <v>High Charges</v>
      </c>
      <c r="AB24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57" t="str">
        <f>IF(tbl_Customers[[#This Row],[number_vmail_messages]] = 0, "No Usage", IF(tbl_Customers[[#This Row],[number_vmail_messages]] &lt;= 20, "Low Usage", IF(tbl_Customers[[#This Row],[number_vmail_messages]] &lt;= 40, "Medium Usgae", "High Usage")))</f>
        <v>Medium Usgae</v>
      </c>
      <c r="AD2457" t="str">
        <f>IF(tbl_Customers[[#This Row],[total_day_minutes]]&lt;=150,"Low Usage", IF(tbl_Customers[[#This Row],[total_day_minutes]]&lt;=200,"Medium Usage", IF(tbl_Customers[[#This Row],[total_day_minutes]]&lt;=250,"High Usage","Very High Usage")))</f>
        <v>Medium Usage</v>
      </c>
      <c r="AE2457" t="str">
        <f>IF(tbl_Customers[[#This Row],[total_intl_calls]]&lt;=5,"Low Calls", IF(tbl_Customers[[#This Row],[total_intl_calls]]&lt;=10, "Medium Calls", "High Calls"))</f>
        <v>Low Calls</v>
      </c>
      <c r="AF24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57" s="36" t="str">
        <f>IF(tbl_Customers[[#This Row],[Churn_Risk_Score]]&gt;=10,"High Risk", IF(tbl_Customers[[#This Row],[Churn_Risk_Score]]&gt;=5,"Medium Risk","Low Risk"))</f>
        <v>Low Risk</v>
      </c>
    </row>
    <row r="2458" spans="1:33" x14ac:dyDescent="0.35">
      <c r="A2458">
        <v>2457</v>
      </c>
      <c r="B2458" t="s">
        <v>67</v>
      </c>
      <c r="C2458">
        <v>78</v>
      </c>
      <c r="D2458" t="s">
        <v>25</v>
      </c>
      <c r="E2458" t="s">
        <v>22</v>
      </c>
      <c r="F2458" t="s">
        <v>22</v>
      </c>
      <c r="G2458">
        <v>0</v>
      </c>
      <c r="H2458">
        <v>108.6</v>
      </c>
      <c r="I2458">
        <v>108</v>
      </c>
      <c r="J2458">
        <v>18.46</v>
      </c>
      <c r="K2458">
        <v>209.9</v>
      </c>
      <c r="L2458">
        <v>126</v>
      </c>
      <c r="M2458">
        <v>17.84</v>
      </c>
      <c r="N2458">
        <v>222.6</v>
      </c>
      <c r="O2458">
        <v>117</v>
      </c>
      <c r="P2458">
        <v>10.02</v>
      </c>
      <c r="Q2458">
        <v>7.9</v>
      </c>
      <c r="R2458">
        <v>5</v>
      </c>
      <c r="S2458">
        <v>2.13</v>
      </c>
      <c r="T2458">
        <v>1</v>
      </c>
      <c r="U2458" t="s">
        <v>23</v>
      </c>
      <c r="V2458">
        <f>IF(tbl_Customers[[#This Row],[churn]] = "yes", 1, 0)</f>
        <v>1</v>
      </c>
      <c r="W2458" t="str">
        <f>IF(tbl_Customers[[#This Row],[number_customer_service_calls]] &lt;= 1, "0-1 Calls", IF(tbl_Customers[[#This Row],[number_customer_service_calls]] &lt;= 3, "2-3 Calls", IF(tbl_Customers[[#This Row],[number_customer_service_calls]] &lt;=5, "4-5 Calls", "6+ Calls")))</f>
        <v>0-1 Calls</v>
      </c>
      <c r="X2458" t="str">
        <f>IF(tbl_Customers[[#This Row],[account_length]] &lt;= 50, "0-50", IF(tbl_Customers[[#This Row],[account_length]] &lt;=100, "51-100", IF(tbl_Customers[[#This Row],[account_length]] &lt;= 150, "101-150", "151+")))</f>
        <v>51-100</v>
      </c>
      <c r="Y2458" t="str">
        <f>IF(tbl_Customers[[#This Row],[total_intl_charge]] &lt;= 3, "Low Charges", "High Charges")</f>
        <v>Low Charges</v>
      </c>
      <c r="Z2458" t="str">
        <f>IF(tbl_Customers[[#This Row],[total_eve_calls]]&lt;=80,"Low Calls",
IF(tbl_Customers[[#This Row],[total_eve_calls]]&lt;=120,"Medium Calls","High Calls"))</f>
        <v>High Calls</v>
      </c>
      <c r="AA2458" t="str">
        <f>IF(tbl_Customers[[#This Row],[total_eve_charge]]&lt;=15,"Low Charges",
IF(tbl_Customers[[#This Row],[total_eve_charge]]&lt;=20,"Medium Charges","High Charges"))</f>
        <v>Medium Charges</v>
      </c>
      <c r="AB24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8" t="str">
        <f>IF(tbl_Customers[[#This Row],[number_vmail_messages]] = 0, "No Usage", IF(tbl_Customers[[#This Row],[number_vmail_messages]] &lt;= 20, "Low Usage", IF(tbl_Customers[[#This Row],[number_vmail_messages]] &lt;= 40, "Medium Usgae", "High Usage")))</f>
        <v>No Usage</v>
      </c>
      <c r="AD2458" t="str">
        <f>IF(tbl_Customers[[#This Row],[total_day_minutes]]&lt;=150,"Low Usage", IF(tbl_Customers[[#This Row],[total_day_minutes]]&lt;=200,"Medium Usage", IF(tbl_Customers[[#This Row],[total_day_minutes]]&lt;=250,"High Usage","Very High Usage")))</f>
        <v>Low Usage</v>
      </c>
      <c r="AE2458" t="str">
        <f>IF(tbl_Customers[[#This Row],[total_intl_calls]]&lt;=5,"Low Calls", IF(tbl_Customers[[#This Row],[total_intl_calls]]&lt;=10, "Medium Calls", "High Calls"))</f>
        <v>Low Calls</v>
      </c>
      <c r="AF24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58" s="36" t="str">
        <f>IF(tbl_Customers[[#This Row],[Churn_Risk_Score]]&gt;=10,"High Risk", IF(tbl_Customers[[#This Row],[Churn_Risk_Score]]&gt;=5,"Medium Risk","Low Risk"))</f>
        <v>Low Risk</v>
      </c>
    </row>
    <row r="2459" spans="1:33" x14ac:dyDescent="0.35">
      <c r="A2459">
        <v>2458</v>
      </c>
      <c r="B2459" t="s">
        <v>47</v>
      </c>
      <c r="C2459">
        <v>61</v>
      </c>
      <c r="D2459" t="s">
        <v>21</v>
      </c>
      <c r="E2459" t="s">
        <v>22</v>
      </c>
      <c r="F2459" t="s">
        <v>23</v>
      </c>
      <c r="G2459">
        <v>15</v>
      </c>
      <c r="H2459">
        <v>252.4</v>
      </c>
      <c r="I2459">
        <v>106</v>
      </c>
      <c r="J2459">
        <v>42.91</v>
      </c>
      <c r="K2459">
        <v>187.8</v>
      </c>
      <c r="L2459">
        <v>69</v>
      </c>
      <c r="M2459">
        <v>15.96</v>
      </c>
      <c r="N2459">
        <v>259.60000000000002</v>
      </c>
      <c r="O2459">
        <v>137</v>
      </c>
      <c r="P2459">
        <v>11.68</v>
      </c>
      <c r="Q2459">
        <v>10</v>
      </c>
      <c r="R2459">
        <v>3</v>
      </c>
      <c r="S2459">
        <v>2.7</v>
      </c>
      <c r="T2459">
        <v>2</v>
      </c>
      <c r="U2459" t="s">
        <v>22</v>
      </c>
      <c r="V2459">
        <f>IF(tbl_Customers[[#This Row],[churn]] = "yes", 1, 0)</f>
        <v>0</v>
      </c>
      <c r="W2459" t="str">
        <f>IF(tbl_Customers[[#This Row],[number_customer_service_calls]] &lt;= 1, "0-1 Calls", IF(tbl_Customers[[#This Row],[number_customer_service_calls]] &lt;= 3, "2-3 Calls", IF(tbl_Customers[[#This Row],[number_customer_service_calls]] &lt;=5, "4-5 Calls", "6+ Calls")))</f>
        <v>2-3 Calls</v>
      </c>
      <c r="X2459" t="str">
        <f>IF(tbl_Customers[[#This Row],[account_length]] &lt;= 50, "0-50", IF(tbl_Customers[[#This Row],[account_length]] &lt;=100, "51-100", IF(tbl_Customers[[#This Row],[account_length]] &lt;= 150, "101-150", "151+")))</f>
        <v>51-100</v>
      </c>
      <c r="Y2459" t="str">
        <f>IF(tbl_Customers[[#This Row],[total_intl_charge]] &lt;= 3, "Low Charges", "High Charges")</f>
        <v>Low Charges</v>
      </c>
      <c r="Z2459" t="str">
        <f>IF(tbl_Customers[[#This Row],[total_eve_calls]]&lt;=80,"Low Calls",
IF(tbl_Customers[[#This Row],[total_eve_calls]]&lt;=120,"Medium Calls","High Calls"))</f>
        <v>Low Calls</v>
      </c>
      <c r="AA2459" t="str">
        <f>IF(tbl_Customers[[#This Row],[total_eve_charge]]&lt;=15,"Low Charges",
IF(tbl_Customers[[#This Row],[total_eve_charge]]&lt;=20,"Medium Charges","High Charges"))</f>
        <v>Medium Charges</v>
      </c>
      <c r="AB24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9" t="str">
        <f>IF(tbl_Customers[[#This Row],[number_vmail_messages]] = 0, "No Usage", IF(tbl_Customers[[#This Row],[number_vmail_messages]] &lt;= 20, "Low Usage", IF(tbl_Customers[[#This Row],[number_vmail_messages]] &lt;= 40, "Medium Usgae", "High Usage")))</f>
        <v>Low Usage</v>
      </c>
      <c r="AD2459" t="str">
        <f>IF(tbl_Customers[[#This Row],[total_day_minutes]]&lt;=150,"Low Usage", IF(tbl_Customers[[#This Row],[total_day_minutes]]&lt;=200,"Medium Usage", IF(tbl_Customers[[#This Row],[total_day_minutes]]&lt;=250,"High Usage","Very High Usage")))</f>
        <v>Very High Usage</v>
      </c>
      <c r="AE2459" t="str">
        <f>IF(tbl_Customers[[#This Row],[total_intl_calls]]&lt;=5,"Low Calls", IF(tbl_Customers[[#This Row],[total_intl_calls]]&lt;=10, "Medium Calls", "High Calls"))</f>
        <v>Low Calls</v>
      </c>
      <c r="AF24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59" s="36" t="str">
        <f>IF(tbl_Customers[[#This Row],[Churn_Risk_Score]]&gt;=10,"High Risk", IF(tbl_Customers[[#This Row],[Churn_Risk_Score]]&gt;=5,"Medium Risk","Low Risk"))</f>
        <v>Low Risk</v>
      </c>
    </row>
    <row r="2460" spans="1:33" x14ac:dyDescent="0.35">
      <c r="A2460">
        <v>2459</v>
      </c>
      <c r="B2460" t="s">
        <v>54</v>
      </c>
      <c r="C2460">
        <v>97</v>
      </c>
      <c r="D2460" t="s">
        <v>21</v>
      </c>
      <c r="E2460" t="s">
        <v>22</v>
      </c>
      <c r="F2460" t="s">
        <v>23</v>
      </c>
      <c r="G2460">
        <v>32</v>
      </c>
      <c r="H2460">
        <v>183.4</v>
      </c>
      <c r="I2460">
        <v>94</v>
      </c>
      <c r="J2460">
        <v>31.18</v>
      </c>
      <c r="K2460">
        <v>269.10000000000002</v>
      </c>
      <c r="L2460">
        <v>120</v>
      </c>
      <c r="M2460">
        <v>22.87</v>
      </c>
      <c r="N2460">
        <v>203.5</v>
      </c>
      <c r="O2460">
        <v>38</v>
      </c>
      <c r="P2460">
        <v>9.16</v>
      </c>
      <c r="Q2460">
        <v>6.7</v>
      </c>
      <c r="R2460">
        <v>4</v>
      </c>
      <c r="S2460">
        <v>1.81</v>
      </c>
      <c r="T2460">
        <v>5</v>
      </c>
      <c r="U2460" t="s">
        <v>22</v>
      </c>
      <c r="V2460">
        <f>IF(tbl_Customers[[#This Row],[churn]] = "yes", 1, 0)</f>
        <v>0</v>
      </c>
      <c r="W2460" t="str">
        <f>IF(tbl_Customers[[#This Row],[number_customer_service_calls]] &lt;= 1, "0-1 Calls", IF(tbl_Customers[[#This Row],[number_customer_service_calls]] &lt;= 3, "2-3 Calls", IF(tbl_Customers[[#This Row],[number_customer_service_calls]] &lt;=5, "4-5 Calls", "6+ Calls")))</f>
        <v>4-5 Calls</v>
      </c>
      <c r="X2460" t="str">
        <f>IF(tbl_Customers[[#This Row],[account_length]] &lt;= 50, "0-50", IF(tbl_Customers[[#This Row],[account_length]] &lt;=100, "51-100", IF(tbl_Customers[[#This Row],[account_length]] &lt;= 150, "101-150", "151+")))</f>
        <v>51-100</v>
      </c>
      <c r="Y2460" t="str">
        <f>IF(tbl_Customers[[#This Row],[total_intl_charge]] &lt;= 3, "Low Charges", "High Charges")</f>
        <v>Low Charges</v>
      </c>
      <c r="Z2460" t="str">
        <f>IF(tbl_Customers[[#This Row],[total_eve_calls]]&lt;=80,"Low Calls",
IF(tbl_Customers[[#This Row],[total_eve_calls]]&lt;=120,"Medium Calls","High Calls"))</f>
        <v>Medium Calls</v>
      </c>
      <c r="AA2460" t="str">
        <f>IF(tbl_Customers[[#This Row],[total_eve_charge]]&lt;=15,"Low Charges",
IF(tbl_Customers[[#This Row],[total_eve_charge]]&lt;=20,"Medium Charges","High Charges"))</f>
        <v>High Charges</v>
      </c>
      <c r="AB24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0" t="str">
        <f>IF(tbl_Customers[[#This Row],[number_vmail_messages]] = 0, "No Usage", IF(tbl_Customers[[#This Row],[number_vmail_messages]] &lt;= 20, "Low Usage", IF(tbl_Customers[[#This Row],[number_vmail_messages]] &lt;= 40, "Medium Usgae", "High Usage")))</f>
        <v>Medium Usgae</v>
      </c>
      <c r="AD2460" t="str">
        <f>IF(tbl_Customers[[#This Row],[total_day_minutes]]&lt;=150,"Low Usage", IF(tbl_Customers[[#This Row],[total_day_minutes]]&lt;=200,"Medium Usage", IF(tbl_Customers[[#This Row],[total_day_minutes]]&lt;=250,"High Usage","Very High Usage")))</f>
        <v>Medium Usage</v>
      </c>
      <c r="AE2460" t="str">
        <f>IF(tbl_Customers[[#This Row],[total_intl_calls]]&lt;=5,"Low Calls", IF(tbl_Customers[[#This Row],[total_intl_calls]]&lt;=10, "Medium Calls", "High Calls"))</f>
        <v>Low Calls</v>
      </c>
      <c r="AF24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60" s="36" t="str">
        <f>IF(tbl_Customers[[#This Row],[Churn_Risk_Score]]&gt;=10,"High Risk", IF(tbl_Customers[[#This Row],[Churn_Risk_Score]]&gt;=5,"Medium Risk","Low Risk"))</f>
        <v>Low Risk</v>
      </c>
    </row>
    <row r="2461" spans="1:33" x14ac:dyDescent="0.35">
      <c r="A2461">
        <v>2460</v>
      </c>
      <c r="B2461" t="s">
        <v>20</v>
      </c>
      <c r="C2461">
        <v>136</v>
      </c>
      <c r="D2461" t="s">
        <v>25</v>
      </c>
      <c r="E2461" t="s">
        <v>23</v>
      </c>
      <c r="F2461" t="s">
        <v>22</v>
      </c>
      <c r="G2461">
        <v>0</v>
      </c>
      <c r="H2461">
        <v>183.4</v>
      </c>
      <c r="I2461">
        <v>103</v>
      </c>
      <c r="J2461">
        <v>31.18</v>
      </c>
      <c r="K2461">
        <v>141.9</v>
      </c>
      <c r="L2461">
        <v>113</v>
      </c>
      <c r="M2461">
        <v>12.06</v>
      </c>
      <c r="N2461">
        <v>200.4</v>
      </c>
      <c r="O2461">
        <v>122</v>
      </c>
      <c r="P2461">
        <v>9.02</v>
      </c>
      <c r="Q2461">
        <v>10.4</v>
      </c>
      <c r="R2461">
        <v>9</v>
      </c>
      <c r="S2461">
        <v>2.81</v>
      </c>
      <c r="T2461">
        <v>2</v>
      </c>
      <c r="U2461" t="s">
        <v>22</v>
      </c>
      <c r="V2461">
        <f>IF(tbl_Customers[[#This Row],[churn]] = "yes", 1, 0)</f>
        <v>0</v>
      </c>
      <c r="W2461" t="str">
        <f>IF(tbl_Customers[[#This Row],[number_customer_service_calls]] &lt;= 1, "0-1 Calls", IF(tbl_Customers[[#This Row],[number_customer_service_calls]] &lt;= 3, "2-3 Calls", IF(tbl_Customers[[#This Row],[number_customer_service_calls]] &lt;=5, "4-5 Calls", "6+ Calls")))</f>
        <v>2-3 Calls</v>
      </c>
      <c r="X2461" t="str">
        <f>IF(tbl_Customers[[#This Row],[account_length]] &lt;= 50, "0-50", IF(tbl_Customers[[#This Row],[account_length]] &lt;=100, "51-100", IF(tbl_Customers[[#This Row],[account_length]] &lt;= 150, "101-150", "151+")))</f>
        <v>101-150</v>
      </c>
      <c r="Y2461" t="str">
        <f>IF(tbl_Customers[[#This Row],[total_intl_charge]] &lt;= 3, "Low Charges", "High Charges")</f>
        <v>Low Charges</v>
      </c>
      <c r="Z2461" t="str">
        <f>IF(tbl_Customers[[#This Row],[total_eve_calls]]&lt;=80,"Low Calls",
IF(tbl_Customers[[#This Row],[total_eve_calls]]&lt;=120,"Medium Calls","High Calls"))</f>
        <v>Medium Calls</v>
      </c>
      <c r="AA2461" t="str">
        <f>IF(tbl_Customers[[#This Row],[total_eve_charge]]&lt;=15,"Low Charges",
IF(tbl_Customers[[#This Row],[total_eve_charge]]&lt;=20,"Medium Charges","High Charges"))</f>
        <v>Low Charges</v>
      </c>
      <c r="AB24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1" t="str">
        <f>IF(tbl_Customers[[#This Row],[number_vmail_messages]] = 0, "No Usage", IF(tbl_Customers[[#This Row],[number_vmail_messages]] &lt;= 20, "Low Usage", IF(tbl_Customers[[#This Row],[number_vmail_messages]] &lt;= 40, "Medium Usgae", "High Usage")))</f>
        <v>No Usage</v>
      </c>
      <c r="AD2461" t="str">
        <f>IF(tbl_Customers[[#This Row],[total_day_minutes]]&lt;=150,"Low Usage", IF(tbl_Customers[[#This Row],[total_day_minutes]]&lt;=200,"Medium Usage", IF(tbl_Customers[[#This Row],[total_day_minutes]]&lt;=250,"High Usage","Very High Usage")))</f>
        <v>Medium Usage</v>
      </c>
      <c r="AE2461" t="str">
        <f>IF(tbl_Customers[[#This Row],[total_intl_calls]]&lt;=5,"Low Calls", IF(tbl_Customers[[#This Row],[total_intl_calls]]&lt;=10, "Medium Calls", "High Calls"))</f>
        <v>Medium Calls</v>
      </c>
      <c r="AF24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61" s="36" t="str">
        <f>IF(tbl_Customers[[#This Row],[Churn_Risk_Score]]&gt;=10,"High Risk", IF(tbl_Customers[[#This Row],[Churn_Risk_Score]]&gt;=5,"Medium Risk","Low Risk"))</f>
        <v>Low Risk</v>
      </c>
    </row>
    <row r="2462" spans="1:33" x14ac:dyDescent="0.35">
      <c r="A2462">
        <v>2461</v>
      </c>
      <c r="B2462" t="s">
        <v>60</v>
      </c>
      <c r="C2462">
        <v>135</v>
      </c>
      <c r="D2462" t="s">
        <v>25</v>
      </c>
      <c r="E2462" t="s">
        <v>22</v>
      </c>
      <c r="F2462" t="s">
        <v>22</v>
      </c>
      <c r="G2462">
        <v>0</v>
      </c>
      <c r="H2462">
        <v>155.19999999999999</v>
      </c>
      <c r="I2462">
        <v>100</v>
      </c>
      <c r="J2462">
        <v>26.38</v>
      </c>
      <c r="K2462">
        <v>135.9</v>
      </c>
      <c r="L2462">
        <v>84</v>
      </c>
      <c r="M2462">
        <v>11.55</v>
      </c>
      <c r="N2462">
        <v>184.6</v>
      </c>
      <c r="O2462">
        <v>82</v>
      </c>
      <c r="P2462">
        <v>8.31</v>
      </c>
      <c r="Q2462">
        <v>3.8</v>
      </c>
      <c r="R2462">
        <v>9</v>
      </c>
      <c r="S2462">
        <v>1.03</v>
      </c>
      <c r="T2462">
        <v>3</v>
      </c>
      <c r="U2462" t="s">
        <v>22</v>
      </c>
      <c r="V2462">
        <f>IF(tbl_Customers[[#This Row],[churn]] = "yes", 1, 0)</f>
        <v>0</v>
      </c>
      <c r="W2462" t="str">
        <f>IF(tbl_Customers[[#This Row],[number_customer_service_calls]] &lt;= 1, "0-1 Calls", IF(tbl_Customers[[#This Row],[number_customer_service_calls]] &lt;= 3, "2-3 Calls", IF(tbl_Customers[[#This Row],[number_customer_service_calls]] &lt;=5, "4-5 Calls", "6+ Calls")))</f>
        <v>2-3 Calls</v>
      </c>
      <c r="X2462" t="str">
        <f>IF(tbl_Customers[[#This Row],[account_length]] &lt;= 50, "0-50", IF(tbl_Customers[[#This Row],[account_length]] &lt;=100, "51-100", IF(tbl_Customers[[#This Row],[account_length]] &lt;= 150, "101-150", "151+")))</f>
        <v>101-150</v>
      </c>
      <c r="Y2462" t="str">
        <f>IF(tbl_Customers[[#This Row],[total_intl_charge]] &lt;= 3, "Low Charges", "High Charges")</f>
        <v>Low Charges</v>
      </c>
      <c r="Z2462" t="str">
        <f>IF(tbl_Customers[[#This Row],[total_eve_calls]]&lt;=80,"Low Calls",
IF(tbl_Customers[[#This Row],[total_eve_calls]]&lt;=120,"Medium Calls","High Calls"))</f>
        <v>Medium Calls</v>
      </c>
      <c r="AA2462" t="str">
        <f>IF(tbl_Customers[[#This Row],[total_eve_charge]]&lt;=15,"Low Charges",
IF(tbl_Customers[[#This Row],[total_eve_charge]]&lt;=20,"Medium Charges","High Charges"))</f>
        <v>Low Charges</v>
      </c>
      <c r="AB24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62" t="str">
        <f>IF(tbl_Customers[[#This Row],[number_vmail_messages]] = 0, "No Usage", IF(tbl_Customers[[#This Row],[number_vmail_messages]] &lt;= 20, "Low Usage", IF(tbl_Customers[[#This Row],[number_vmail_messages]] &lt;= 40, "Medium Usgae", "High Usage")))</f>
        <v>No Usage</v>
      </c>
      <c r="AD2462" t="str">
        <f>IF(tbl_Customers[[#This Row],[total_day_minutes]]&lt;=150,"Low Usage", IF(tbl_Customers[[#This Row],[total_day_minutes]]&lt;=200,"Medium Usage", IF(tbl_Customers[[#This Row],[total_day_minutes]]&lt;=250,"High Usage","Very High Usage")))</f>
        <v>Medium Usage</v>
      </c>
      <c r="AE2462" t="str">
        <f>IF(tbl_Customers[[#This Row],[total_intl_calls]]&lt;=5,"Low Calls", IF(tbl_Customers[[#This Row],[total_intl_calls]]&lt;=10, "Medium Calls", "High Calls"))</f>
        <v>Medium Calls</v>
      </c>
      <c r="AF24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62" s="36" t="str">
        <f>IF(tbl_Customers[[#This Row],[Churn_Risk_Score]]&gt;=10,"High Risk", IF(tbl_Customers[[#This Row],[Churn_Risk_Score]]&gt;=5,"Medium Risk","Low Risk"))</f>
        <v>Low Risk</v>
      </c>
    </row>
    <row r="2463" spans="1:33" x14ac:dyDescent="0.35">
      <c r="A2463">
        <v>2462</v>
      </c>
      <c r="B2463" t="s">
        <v>56</v>
      </c>
      <c r="C2463">
        <v>87</v>
      </c>
      <c r="D2463" t="s">
        <v>21</v>
      </c>
      <c r="E2463" t="s">
        <v>22</v>
      </c>
      <c r="F2463" t="s">
        <v>23</v>
      </c>
      <c r="G2463">
        <v>19</v>
      </c>
      <c r="H2463">
        <v>165.8</v>
      </c>
      <c r="I2463">
        <v>122</v>
      </c>
      <c r="J2463">
        <v>28.19</v>
      </c>
      <c r="K2463">
        <v>186.9</v>
      </c>
      <c r="L2463">
        <v>89</v>
      </c>
      <c r="M2463">
        <v>15.89</v>
      </c>
      <c r="N2463">
        <v>249.7</v>
      </c>
      <c r="O2463">
        <v>78</v>
      </c>
      <c r="P2463">
        <v>11.24</v>
      </c>
      <c r="Q2463">
        <v>0</v>
      </c>
      <c r="R2463">
        <v>0</v>
      </c>
      <c r="S2463">
        <v>0</v>
      </c>
      <c r="T2463">
        <v>1</v>
      </c>
      <c r="U2463" t="s">
        <v>22</v>
      </c>
      <c r="V2463">
        <f>IF(tbl_Customers[[#This Row],[churn]] = "yes", 1, 0)</f>
        <v>0</v>
      </c>
      <c r="W2463" t="str">
        <f>IF(tbl_Customers[[#This Row],[number_customer_service_calls]] &lt;= 1, "0-1 Calls", IF(tbl_Customers[[#This Row],[number_customer_service_calls]] &lt;= 3, "2-3 Calls", IF(tbl_Customers[[#This Row],[number_customer_service_calls]] &lt;=5, "4-5 Calls", "6+ Calls")))</f>
        <v>0-1 Calls</v>
      </c>
      <c r="X2463" t="str">
        <f>IF(tbl_Customers[[#This Row],[account_length]] &lt;= 50, "0-50", IF(tbl_Customers[[#This Row],[account_length]] &lt;=100, "51-100", IF(tbl_Customers[[#This Row],[account_length]] &lt;= 150, "101-150", "151+")))</f>
        <v>51-100</v>
      </c>
      <c r="Y2463" t="str">
        <f>IF(tbl_Customers[[#This Row],[total_intl_charge]] &lt;= 3, "Low Charges", "High Charges")</f>
        <v>Low Charges</v>
      </c>
      <c r="Z2463" t="str">
        <f>IF(tbl_Customers[[#This Row],[total_eve_calls]]&lt;=80,"Low Calls",
IF(tbl_Customers[[#This Row],[total_eve_calls]]&lt;=120,"Medium Calls","High Calls"))</f>
        <v>Medium Calls</v>
      </c>
      <c r="AA2463" t="str">
        <f>IF(tbl_Customers[[#This Row],[total_eve_charge]]&lt;=15,"Low Charges",
IF(tbl_Customers[[#This Row],[total_eve_charge]]&lt;=20,"Medium Charges","High Charges"))</f>
        <v>Medium Charges</v>
      </c>
      <c r="AB24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63" t="str">
        <f>IF(tbl_Customers[[#This Row],[number_vmail_messages]] = 0, "No Usage", IF(tbl_Customers[[#This Row],[number_vmail_messages]] &lt;= 20, "Low Usage", IF(tbl_Customers[[#This Row],[number_vmail_messages]] &lt;= 40, "Medium Usgae", "High Usage")))</f>
        <v>Low Usage</v>
      </c>
      <c r="AD2463" t="str">
        <f>IF(tbl_Customers[[#This Row],[total_day_minutes]]&lt;=150,"Low Usage", IF(tbl_Customers[[#This Row],[total_day_minutes]]&lt;=200,"Medium Usage", IF(tbl_Customers[[#This Row],[total_day_minutes]]&lt;=250,"High Usage","Very High Usage")))</f>
        <v>Medium Usage</v>
      </c>
      <c r="AE2463" t="str">
        <f>IF(tbl_Customers[[#This Row],[total_intl_calls]]&lt;=5,"Low Calls", IF(tbl_Customers[[#This Row],[total_intl_calls]]&lt;=10, "Medium Calls", "High Calls"))</f>
        <v>Low Calls</v>
      </c>
      <c r="AF24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63" s="36" t="str">
        <f>IF(tbl_Customers[[#This Row],[Churn_Risk_Score]]&gt;=10,"High Risk", IF(tbl_Customers[[#This Row],[Churn_Risk_Score]]&gt;=5,"Medium Risk","Low Risk"))</f>
        <v>Low Risk</v>
      </c>
    </row>
    <row r="2464" spans="1:33" x14ac:dyDescent="0.35">
      <c r="A2464">
        <v>2463</v>
      </c>
      <c r="B2464" t="s">
        <v>20</v>
      </c>
      <c r="C2464">
        <v>165</v>
      </c>
      <c r="D2464" t="s">
        <v>28</v>
      </c>
      <c r="E2464" t="s">
        <v>22</v>
      </c>
      <c r="F2464" t="s">
        <v>22</v>
      </c>
      <c r="G2464">
        <v>0</v>
      </c>
      <c r="H2464">
        <v>209.4</v>
      </c>
      <c r="I2464">
        <v>67</v>
      </c>
      <c r="J2464">
        <v>35.6</v>
      </c>
      <c r="K2464">
        <v>273.8</v>
      </c>
      <c r="L2464">
        <v>89</v>
      </c>
      <c r="M2464">
        <v>23.27</v>
      </c>
      <c r="N2464">
        <v>150.19999999999999</v>
      </c>
      <c r="O2464">
        <v>88</v>
      </c>
      <c r="P2464">
        <v>6.76</v>
      </c>
      <c r="Q2464">
        <v>12.8</v>
      </c>
      <c r="R2464">
        <v>1</v>
      </c>
      <c r="S2464">
        <v>3.46</v>
      </c>
      <c r="T2464">
        <v>0</v>
      </c>
      <c r="U2464" t="s">
        <v>22</v>
      </c>
      <c r="V2464">
        <f>IF(tbl_Customers[[#This Row],[churn]] = "yes", 1, 0)</f>
        <v>0</v>
      </c>
      <c r="W2464" t="str">
        <f>IF(tbl_Customers[[#This Row],[number_customer_service_calls]] &lt;= 1, "0-1 Calls", IF(tbl_Customers[[#This Row],[number_customer_service_calls]] &lt;= 3, "2-3 Calls", IF(tbl_Customers[[#This Row],[number_customer_service_calls]] &lt;=5, "4-5 Calls", "6+ Calls")))</f>
        <v>0-1 Calls</v>
      </c>
      <c r="X2464" t="str">
        <f>IF(tbl_Customers[[#This Row],[account_length]] &lt;= 50, "0-50", IF(tbl_Customers[[#This Row],[account_length]] &lt;=100, "51-100", IF(tbl_Customers[[#This Row],[account_length]] &lt;= 150, "101-150", "151+")))</f>
        <v>151+</v>
      </c>
      <c r="Y2464" t="str">
        <f>IF(tbl_Customers[[#This Row],[total_intl_charge]] &lt;= 3, "Low Charges", "High Charges")</f>
        <v>High Charges</v>
      </c>
      <c r="Z2464" t="str">
        <f>IF(tbl_Customers[[#This Row],[total_eve_calls]]&lt;=80,"Low Calls",
IF(tbl_Customers[[#This Row],[total_eve_calls]]&lt;=120,"Medium Calls","High Calls"))</f>
        <v>Medium Calls</v>
      </c>
      <c r="AA2464" t="str">
        <f>IF(tbl_Customers[[#This Row],[total_eve_charge]]&lt;=15,"Low Charges",
IF(tbl_Customers[[#This Row],[total_eve_charge]]&lt;=20,"Medium Charges","High Charges"))</f>
        <v>High Charges</v>
      </c>
      <c r="AB24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4" t="str">
        <f>IF(tbl_Customers[[#This Row],[number_vmail_messages]] = 0, "No Usage", IF(tbl_Customers[[#This Row],[number_vmail_messages]] &lt;= 20, "Low Usage", IF(tbl_Customers[[#This Row],[number_vmail_messages]] &lt;= 40, "Medium Usgae", "High Usage")))</f>
        <v>No Usage</v>
      </c>
      <c r="AD2464" t="str">
        <f>IF(tbl_Customers[[#This Row],[total_day_minutes]]&lt;=150,"Low Usage", IF(tbl_Customers[[#This Row],[total_day_minutes]]&lt;=200,"Medium Usage", IF(tbl_Customers[[#This Row],[total_day_minutes]]&lt;=250,"High Usage","Very High Usage")))</f>
        <v>High Usage</v>
      </c>
      <c r="AE2464" t="str">
        <f>IF(tbl_Customers[[#This Row],[total_intl_calls]]&lt;=5,"Low Calls", IF(tbl_Customers[[#This Row],[total_intl_calls]]&lt;=10, "Medium Calls", "High Calls"))</f>
        <v>Low Calls</v>
      </c>
      <c r="AF24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64" s="36" t="str">
        <f>IF(tbl_Customers[[#This Row],[Churn_Risk_Score]]&gt;=10,"High Risk", IF(tbl_Customers[[#This Row],[Churn_Risk_Score]]&gt;=5,"Medium Risk","Low Risk"))</f>
        <v>Low Risk</v>
      </c>
    </row>
    <row r="2465" spans="1:33" x14ac:dyDescent="0.35">
      <c r="A2465">
        <v>2464</v>
      </c>
      <c r="B2465" t="s">
        <v>62</v>
      </c>
      <c r="C2465">
        <v>148</v>
      </c>
      <c r="D2465" t="s">
        <v>21</v>
      </c>
      <c r="E2465" t="s">
        <v>22</v>
      </c>
      <c r="F2465" t="s">
        <v>22</v>
      </c>
      <c r="G2465">
        <v>0</v>
      </c>
      <c r="H2465">
        <v>279.3</v>
      </c>
      <c r="I2465">
        <v>104</v>
      </c>
      <c r="J2465">
        <v>47.48</v>
      </c>
      <c r="K2465">
        <v>201.6</v>
      </c>
      <c r="L2465">
        <v>87</v>
      </c>
      <c r="M2465">
        <v>17.14</v>
      </c>
      <c r="N2465">
        <v>280.8</v>
      </c>
      <c r="O2465">
        <v>99</v>
      </c>
      <c r="P2465">
        <v>12.64</v>
      </c>
      <c r="Q2465">
        <v>7.9</v>
      </c>
      <c r="R2465">
        <v>2</v>
      </c>
      <c r="S2465">
        <v>2.13</v>
      </c>
      <c r="T2465">
        <v>2</v>
      </c>
      <c r="U2465" t="s">
        <v>23</v>
      </c>
      <c r="V2465">
        <f>IF(tbl_Customers[[#This Row],[churn]] = "yes", 1, 0)</f>
        <v>1</v>
      </c>
      <c r="W2465" t="str">
        <f>IF(tbl_Customers[[#This Row],[number_customer_service_calls]] &lt;= 1, "0-1 Calls", IF(tbl_Customers[[#This Row],[number_customer_service_calls]] &lt;= 3, "2-3 Calls", IF(tbl_Customers[[#This Row],[number_customer_service_calls]] &lt;=5, "4-5 Calls", "6+ Calls")))</f>
        <v>2-3 Calls</v>
      </c>
      <c r="X2465" t="str">
        <f>IF(tbl_Customers[[#This Row],[account_length]] &lt;= 50, "0-50", IF(tbl_Customers[[#This Row],[account_length]] &lt;=100, "51-100", IF(tbl_Customers[[#This Row],[account_length]] &lt;= 150, "101-150", "151+")))</f>
        <v>101-150</v>
      </c>
      <c r="Y2465" t="str">
        <f>IF(tbl_Customers[[#This Row],[total_intl_charge]] &lt;= 3, "Low Charges", "High Charges")</f>
        <v>Low Charges</v>
      </c>
      <c r="Z2465" t="str">
        <f>IF(tbl_Customers[[#This Row],[total_eve_calls]]&lt;=80,"Low Calls",
IF(tbl_Customers[[#This Row],[total_eve_calls]]&lt;=120,"Medium Calls","High Calls"))</f>
        <v>Medium Calls</v>
      </c>
      <c r="AA2465" t="str">
        <f>IF(tbl_Customers[[#This Row],[total_eve_charge]]&lt;=15,"Low Charges",
IF(tbl_Customers[[#This Row],[total_eve_charge]]&lt;=20,"Medium Charges","High Charges"))</f>
        <v>Medium Charges</v>
      </c>
      <c r="AB24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5" t="str">
        <f>IF(tbl_Customers[[#This Row],[number_vmail_messages]] = 0, "No Usage", IF(tbl_Customers[[#This Row],[number_vmail_messages]] &lt;= 20, "Low Usage", IF(tbl_Customers[[#This Row],[number_vmail_messages]] &lt;= 40, "Medium Usgae", "High Usage")))</f>
        <v>No Usage</v>
      </c>
      <c r="AD2465" t="str">
        <f>IF(tbl_Customers[[#This Row],[total_day_minutes]]&lt;=150,"Low Usage", IF(tbl_Customers[[#This Row],[total_day_minutes]]&lt;=200,"Medium Usage", IF(tbl_Customers[[#This Row],[total_day_minutes]]&lt;=250,"High Usage","Very High Usage")))</f>
        <v>Very High Usage</v>
      </c>
      <c r="AE2465" t="str">
        <f>IF(tbl_Customers[[#This Row],[total_intl_calls]]&lt;=5,"Low Calls", IF(tbl_Customers[[#This Row],[total_intl_calls]]&lt;=10, "Medium Calls", "High Calls"))</f>
        <v>Low Calls</v>
      </c>
      <c r="AF24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65" s="36" t="str">
        <f>IF(tbl_Customers[[#This Row],[Churn_Risk_Score]]&gt;=10,"High Risk", IF(tbl_Customers[[#This Row],[Churn_Risk_Score]]&gt;=5,"Medium Risk","Low Risk"))</f>
        <v>Medium Risk</v>
      </c>
    </row>
    <row r="2466" spans="1:33" x14ac:dyDescent="0.35">
      <c r="A2466">
        <v>2465</v>
      </c>
      <c r="B2466" t="s">
        <v>61</v>
      </c>
      <c r="C2466">
        <v>127</v>
      </c>
      <c r="D2466" t="s">
        <v>21</v>
      </c>
      <c r="E2466" t="s">
        <v>23</v>
      </c>
      <c r="F2466" t="s">
        <v>22</v>
      </c>
      <c r="G2466">
        <v>0</v>
      </c>
      <c r="H2466">
        <v>256.5</v>
      </c>
      <c r="I2466">
        <v>87</v>
      </c>
      <c r="J2466">
        <v>43.61</v>
      </c>
      <c r="K2466">
        <v>222.1</v>
      </c>
      <c r="L2466">
        <v>101</v>
      </c>
      <c r="M2466">
        <v>18.88</v>
      </c>
      <c r="N2466">
        <v>156.69999999999999</v>
      </c>
      <c r="O2466">
        <v>122</v>
      </c>
      <c r="P2466">
        <v>7.05</v>
      </c>
      <c r="Q2466">
        <v>13</v>
      </c>
      <c r="R2466">
        <v>3</v>
      </c>
      <c r="S2466">
        <v>3.51</v>
      </c>
      <c r="T2466">
        <v>1</v>
      </c>
      <c r="U2466" t="s">
        <v>22</v>
      </c>
      <c r="V2466">
        <f>IF(tbl_Customers[[#This Row],[churn]] = "yes", 1, 0)</f>
        <v>0</v>
      </c>
      <c r="W2466" t="str">
        <f>IF(tbl_Customers[[#This Row],[number_customer_service_calls]] &lt;= 1, "0-1 Calls", IF(tbl_Customers[[#This Row],[number_customer_service_calls]] &lt;= 3, "2-3 Calls", IF(tbl_Customers[[#This Row],[number_customer_service_calls]] &lt;=5, "4-5 Calls", "6+ Calls")))</f>
        <v>0-1 Calls</v>
      </c>
      <c r="X2466" t="str">
        <f>IF(tbl_Customers[[#This Row],[account_length]] &lt;= 50, "0-50", IF(tbl_Customers[[#This Row],[account_length]] &lt;=100, "51-100", IF(tbl_Customers[[#This Row],[account_length]] &lt;= 150, "101-150", "151+")))</f>
        <v>101-150</v>
      </c>
      <c r="Y2466" t="str">
        <f>IF(tbl_Customers[[#This Row],[total_intl_charge]] &lt;= 3, "Low Charges", "High Charges")</f>
        <v>High Charges</v>
      </c>
      <c r="Z2466" t="str">
        <f>IF(tbl_Customers[[#This Row],[total_eve_calls]]&lt;=80,"Low Calls",
IF(tbl_Customers[[#This Row],[total_eve_calls]]&lt;=120,"Medium Calls","High Calls"))</f>
        <v>Medium Calls</v>
      </c>
      <c r="AA2466" t="str">
        <f>IF(tbl_Customers[[#This Row],[total_eve_charge]]&lt;=15,"Low Charges",
IF(tbl_Customers[[#This Row],[total_eve_charge]]&lt;=20,"Medium Charges","High Charges"))</f>
        <v>Medium Charges</v>
      </c>
      <c r="AB24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6" t="str">
        <f>IF(tbl_Customers[[#This Row],[number_vmail_messages]] = 0, "No Usage", IF(tbl_Customers[[#This Row],[number_vmail_messages]] &lt;= 20, "Low Usage", IF(tbl_Customers[[#This Row],[number_vmail_messages]] &lt;= 40, "Medium Usgae", "High Usage")))</f>
        <v>No Usage</v>
      </c>
      <c r="AD2466" t="str">
        <f>IF(tbl_Customers[[#This Row],[total_day_minutes]]&lt;=150,"Low Usage", IF(tbl_Customers[[#This Row],[total_day_minutes]]&lt;=200,"Medium Usage", IF(tbl_Customers[[#This Row],[total_day_minutes]]&lt;=250,"High Usage","Very High Usage")))</f>
        <v>Very High Usage</v>
      </c>
      <c r="AE2466" t="str">
        <f>IF(tbl_Customers[[#This Row],[total_intl_calls]]&lt;=5,"Low Calls", IF(tbl_Customers[[#This Row],[total_intl_calls]]&lt;=10, "Medium Calls", "High Calls"))</f>
        <v>Low Calls</v>
      </c>
      <c r="AF24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466" s="36" t="str">
        <f>IF(tbl_Customers[[#This Row],[Churn_Risk_Score]]&gt;=10,"High Risk", IF(tbl_Customers[[#This Row],[Churn_Risk_Score]]&gt;=5,"Medium Risk","Low Risk"))</f>
        <v>High Risk</v>
      </c>
    </row>
    <row r="2467" spans="1:33" x14ac:dyDescent="0.35">
      <c r="A2467">
        <v>2466</v>
      </c>
      <c r="B2467" t="s">
        <v>44</v>
      </c>
      <c r="C2467">
        <v>151</v>
      </c>
      <c r="D2467" t="s">
        <v>21</v>
      </c>
      <c r="E2467" t="s">
        <v>22</v>
      </c>
      <c r="F2467" t="s">
        <v>22</v>
      </c>
      <c r="G2467">
        <v>0</v>
      </c>
      <c r="H2467">
        <v>170.2</v>
      </c>
      <c r="I2467">
        <v>89</v>
      </c>
      <c r="J2467">
        <v>28.93</v>
      </c>
      <c r="K2467">
        <v>187.5</v>
      </c>
      <c r="L2467">
        <v>83</v>
      </c>
      <c r="M2467">
        <v>15.94</v>
      </c>
      <c r="N2467">
        <v>119.5</v>
      </c>
      <c r="O2467">
        <v>100</v>
      </c>
      <c r="P2467">
        <v>5.38</v>
      </c>
      <c r="Q2467">
        <v>4.3</v>
      </c>
      <c r="R2467">
        <v>3</v>
      </c>
      <c r="S2467">
        <v>1.1599999999999999</v>
      </c>
      <c r="T2467">
        <v>0</v>
      </c>
      <c r="U2467" t="s">
        <v>22</v>
      </c>
      <c r="V2467">
        <f>IF(tbl_Customers[[#This Row],[churn]] = "yes", 1, 0)</f>
        <v>0</v>
      </c>
      <c r="W2467" t="str">
        <f>IF(tbl_Customers[[#This Row],[number_customer_service_calls]] &lt;= 1, "0-1 Calls", IF(tbl_Customers[[#This Row],[number_customer_service_calls]] &lt;= 3, "2-3 Calls", IF(tbl_Customers[[#This Row],[number_customer_service_calls]] &lt;=5, "4-5 Calls", "6+ Calls")))</f>
        <v>0-1 Calls</v>
      </c>
      <c r="X2467" t="str">
        <f>IF(tbl_Customers[[#This Row],[account_length]] &lt;= 50, "0-50", IF(tbl_Customers[[#This Row],[account_length]] &lt;=100, "51-100", IF(tbl_Customers[[#This Row],[account_length]] &lt;= 150, "101-150", "151+")))</f>
        <v>151+</v>
      </c>
      <c r="Y2467" t="str">
        <f>IF(tbl_Customers[[#This Row],[total_intl_charge]] &lt;= 3, "Low Charges", "High Charges")</f>
        <v>Low Charges</v>
      </c>
      <c r="Z2467" t="str">
        <f>IF(tbl_Customers[[#This Row],[total_eve_calls]]&lt;=80,"Low Calls",
IF(tbl_Customers[[#This Row],[total_eve_calls]]&lt;=120,"Medium Calls","High Calls"))</f>
        <v>Medium Calls</v>
      </c>
      <c r="AA2467" t="str">
        <f>IF(tbl_Customers[[#This Row],[total_eve_charge]]&lt;=15,"Low Charges",
IF(tbl_Customers[[#This Row],[total_eve_charge]]&lt;=20,"Medium Charges","High Charges"))</f>
        <v>Medium Charges</v>
      </c>
      <c r="AB24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67" t="str">
        <f>IF(tbl_Customers[[#This Row],[number_vmail_messages]] = 0, "No Usage", IF(tbl_Customers[[#This Row],[number_vmail_messages]] &lt;= 20, "Low Usage", IF(tbl_Customers[[#This Row],[number_vmail_messages]] &lt;= 40, "Medium Usgae", "High Usage")))</f>
        <v>No Usage</v>
      </c>
      <c r="AD2467" t="str">
        <f>IF(tbl_Customers[[#This Row],[total_day_minutes]]&lt;=150,"Low Usage", IF(tbl_Customers[[#This Row],[total_day_minutes]]&lt;=200,"Medium Usage", IF(tbl_Customers[[#This Row],[total_day_minutes]]&lt;=250,"High Usage","Very High Usage")))</f>
        <v>Medium Usage</v>
      </c>
      <c r="AE2467" t="str">
        <f>IF(tbl_Customers[[#This Row],[total_intl_calls]]&lt;=5,"Low Calls", IF(tbl_Customers[[#This Row],[total_intl_calls]]&lt;=10, "Medium Calls", "High Calls"))</f>
        <v>Low Calls</v>
      </c>
      <c r="AF24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67" s="36" t="str">
        <f>IF(tbl_Customers[[#This Row],[Churn_Risk_Score]]&gt;=10,"High Risk", IF(tbl_Customers[[#This Row],[Churn_Risk_Score]]&gt;=5,"Medium Risk","Low Risk"))</f>
        <v>Low Risk</v>
      </c>
    </row>
    <row r="2468" spans="1:33" x14ac:dyDescent="0.35">
      <c r="A2468">
        <v>2467</v>
      </c>
      <c r="B2468" t="s">
        <v>56</v>
      </c>
      <c r="C2468">
        <v>185</v>
      </c>
      <c r="D2468" t="s">
        <v>25</v>
      </c>
      <c r="E2468" t="s">
        <v>22</v>
      </c>
      <c r="F2468" t="s">
        <v>22</v>
      </c>
      <c r="G2468">
        <v>0</v>
      </c>
      <c r="H2468">
        <v>139.6</v>
      </c>
      <c r="I2468">
        <v>92</v>
      </c>
      <c r="J2468">
        <v>23.73</v>
      </c>
      <c r="K2468">
        <v>250.2</v>
      </c>
      <c r="L2468">
        <v>115</v>
      </c>
      <c r="M2468">
        <v>21.27</v>
      </c>
      <c r="N2468">
        <v>158.1</v>
      </c>
      <c r="O2468">
        <v>79</v>
      </c>
      <c r="P2468">
        <v>7.11</v>
      </c>
      <c r="Q2468">
        <v>10.8</v>
      </c>
      <c r="R2468">
        <v>4</v>
      </c>
      <c r="S2468">
        <v>2.92</v>
      </c>
      <c r="T2468">
        <v>1</v>
      </c>
      <c r="U2468" t="s">
        <v>22</v>
      </c>
      <c r="V2468">
        <f>IF(tbl_Customers[[#This Row],[churn]] = "yes", 1, 0)</f>
        <v>0</v>
      </c>
      <c r="W2468" t="str">
        <f>IF(tbl_Customers[[#This Row],[number_customer_service_calls]] &lt;= 1, "0-1 Calls", IF(tbl_Customers[[#This Row],[number_customer_service_calls]] &lt;= 3, "2-3 Calls", IF(tbl_Customers[[#This Row],[number_customer_service_calls]] &lt;=5, "4-5 Calls", "6+ Calls")))</f>
        <v>0-1 Calls</v>
      </c>
      <c r="X2468" t="str">
        <f>IF(tbl_Customers[[#This Row],[account_length]] &lt;= 50, "0-50", IF(tbl_Customers[[#This Row],[account_length]] &lt;=100, "51-100", IF(tbl_Customers[[#This Row],[account_length]] &lt;= 150, "101-150", "151+")))</f>
        <v>151+</v>
      </c>
      <c r="Y2468" t="str">
        <f>IF(tbl_Customers[[#This Row],[total_intl_charge]] &lt;= 3, "Low Charges", "High Charges")</f>
        <v>Low Charges</v>
      </c>
      <c r="Z2468" t="str">
        <f>IF(tbl_Customers[[#This Row],[total_eve_calls]]&lt;=80,"Low Calls",
IF(tbl_Customers[[#This Row],[total_eve_calls]]&lt;=120,"Medium Calls","High Calls"))</f>
        <v>Medium Calls</v>
      </c>
      <c r="AA2468" t="str">
        <f>IF(tbl_Customers[[#This Row],[total_eve_charge]]&lt;=15,"Low Charges",
IF(tbl_Customers[[#This Row],[total_eve_charge]]&lt;=20,"Medium Charges","High Charges"))</f>
        <v>High Charges</v>
      </c>
      <c r="AB24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8" t="str">
        <f>IF(tbl_Customers[[#This Row],[number_vmail_messages]] = 0, "No Usage", IF(tbl_Customers[[#This Row],[number_vmail_messages]] &lt;= 20, "Low Usage", IF(tbl_Customers[[#This Row],[number_vmail_messages]] &lt;= 40, "Medium Usgae", "High Usage")))</f>
        <v>No Usage</v>
      </c>
      <c r="AD2468" t="str">
        <f>IF(tbl_Customers[[#This Row],[total_day_minutes]]&lt;=150,"Low Usage", IF(tbl_Customers[[#This Row],[total_day_minutes]]&lt;=200,"Medium Usage", IF(tbl_Customers[[#This Row],[total_day_minutes]]&lt;=250,"High Usage","Very High Usage")))</f>
        <v>Low Usage</v>
      </c>
      <c r="AE2468" t="str">
        <f>IF(tbl_Customers[[#This Row],[total_intl_calls]]&lt;=5,"Low Calls", IF(tbl_Customers[[#This Row],[total_intl_calls]]&lt;=10, "Medium Calls", "High Calls"))</f>
        <v>Low Calls</v>
      </c>
      <c r="AF24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68" s="36" t="str">
        <f>IF(tbl_Customers[[#This Row],[Churn_Risk_Score]]&gt;=10,"High Risk", IF(tbl_Customers[[#This Row],[Churn_Risk_Score]]&gt;=5,"Medium Risk","Low Risk"))</f>
        <v>Low Risk</v>
      </c>
    </row>
    <row r="2469" spans="1:33" x14ac:dyDescent="0.35">
      <c r="A2469">
        <v>2468</v>
      </c>
      <c r="B2469" t="s">
        <v>70</v>
      </c>
      <c r="C2469">
        <v>65</v>
      </c>
      <c r="D2469" t="s">
        <v>21</v>
      </c>
      <c r="E2469" t="s">
        <v>22</v>
      </c>
      <c r="F2469" t="s">
        <v>23</v>
      </c>
      <c r="G2469">
        <v>34</v>
      </c>
      <c r="H2469">
        <v>208.8</v>
      </c>
      <c r="I2469">
        <v>119</v>
      </c>
      <c r="J2469">
        <v>35.5</v>
      </c>
      <c r="K2469">
        <v>142.1</v>
      </c>
      <c r="L2469">
        <v>106</v>
      </c>
      <c r="M2469">
        <v>12.08</v>
      </c>
      <c r="N2469">
        <v>214.6</v>
      </c>
      <c r="O2469">
        <v>87</v>
      </c>
      <c r="P2469">
        <v>9.66</v>
      </c>
      <c r="Q2469">
        <v>12.5</v>
      </c>
      <c r="R2469">
        <v>4</v>
      </c>
      <c r="S2469">
        <v>3.38</v>
      </c>
      <c r="T2469">
        <v>4</v>
      </c>
      <c r="U2469" t="s">
        <v>22</v>
      </c>
      <c r="V2469">
        <f>IF(tbl_Customers[[#This Row],[churn]] = "yes", 1, 0)</f>
        <v>0</v>
      </c>
      <c r="W2469" t="str">
        <f>IF(tbl_Customers[[#This Row],[number_customer_service_calls]] &lt;= 1, "0-1 Calls", IF(tbl_Customers[[#This Row],[number_customer_service_calls]] &lt;= 3, "2-3 Calls", IF(tbl_Customers[[#This Row],[number_customer_service_calls]] &lt;=5, "4-5 Calls", "6+ Calls")))</f>
        <v>4-5 Calls</v>
      </c>
      <c r="X2469" t="str">
        <f>IF(tbl_Customers[[#This Row],[account_length]] &lt;= 50, "0-50", IF(tbl_Customers[[#This Row],[account_length]] &lt;=100, "51-100", IF(tbl_Customers[[#This Row],[account_length]] &lt;= 150, "101-150", "151+")))</f>
        <v>51-100</v>
      </c>
      <c r="Y2469" t="str">
        <f>IF(tbl_Customers[[#This Row],[total_intl_charge]] &lt;= 3, "Low Charges", "High Charges")</f>
        <v>High Charges</v>
      </c>
      <c r="Z2469" t="str">
        <f>IF(tbl_Customers[[#This Row],[total_eve_calls]]&lt;=80,"Low Calls",
IF(tbl_Customers[[#This Row],[total_eve_calls]]&lt;=120,"Medium Calls","High Calls"))</f>
        <v>Medium Calls</v>
      </c>
      <c r="AA2469" t="str">
        <f>IF(tbl_Customers[[#This Row],[total_eve_charge]]&lt;=15,"Low Charges",
IF(tbl_Customers[[#This Row],[total_eve_charge]]&lt;=20,"Medium Charges","High Charges"))</f>
        <v>Low Charges</v>
      </c>
      <c r="AB24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9" t="str">
        <f>IF(tbl_Customers[[#This Row],[number_vmail_messages]] = 0, "No Usage", IF(tbl_Customers[[#This Row],[number_vmail_messages]] &lt;= 20, "Low Usage", IF(tbl_Customers[[#This Row],[number_vmail_messages]] &lt;= 40, "Medium Usgae", "High Usage")))</f>
        <v>Medium Usgae</v>
      </c>
      <c r="AD2469" t="str">
        <f>IF(tbl_Customers[[#This Row],[total_day_minutes]]&lt;=150,"Low Usage", IF(tbl_Customers[[#This Row],[total_day_minutes]]&lt;=200,"Medium Usage", IF(tbl_Customers[[#This Row],[total_day_minutes]]&lt;=250,"High Usage","Very High Usage")))</f>
        <v>High Usage</v>
      </c>
      <c r="AE2469" t="str">
        <f>IF(tbl_Customers[[#This Row],[total_intl_calls]]&lt;=5,"Low Calls", IF(tbl_Customers[[#This Row],[total_intl_calls]]&lt;=10, "Medium Calls", "High Calls"))</f>
        <v>Low Calls</v>
      </c>
      <c r="AF24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469" s="36" t="str">
        <f>IF(tbl_Customers[[#This Row],[Churn_Risk_Score]]&gt;=10,"High Risk", IF(tbl_Customers[[#This Row],[Churn_Risk_Score]]&gt;=5,"Medium Risk","Low Risk"))</f>
        <v>Medium Risk</v>
      </c>
    </row>
    <row r="2470" spans="1:33" x14ac:dyDescent="0.35">
      <c r="A2470">
        <v>2469</v>
      </c>
      <c r="B2470" t="s">
        <v>44</v>
      </c>
      <c r="C2470">
        <v>58</v>
      </c>
      <c r="D2470" t="s">
        <v>28</v>
      </c>
      <c r="E2470" t="s">
        <v>22</v>
      </c>
      <c r="F2470" t="s">
        <v>22</v>
      </c>
      <c r="G2470">
        <v>0</v>
      </c>
      <c r="H2470">
        <v>210.1</v>
      </c>
      <c r="I2470">
        <v>126</v>
      </c>
      <c r="J2470">
        <v>35.72</v>
      </c>
      <c r="K2470">
        <v>248.9</v>
      </c>
      <c r="L2470">
        <v>108</v>
      </c>
      <c r="M2470">
        <v>21.16</v>
      </c>
      <c r="N2470">
        <v>158.6</v>
      </c>
      <c r="O2470">
        <v>88</v>
      </c>
      <c r="P2470">
        <v>7.14</v>
      </c>
      <c r="Q2470">
        <v>14.4</v>
      </c>
      <c r="R2470">
        <v>2</v>
      </c>
      <c r="S2470">
        <v>3.89</v>
      </c>
      <c r="T2470">
        <v>4</v>
      </c>
      <c r="U2470" t="s">
        <v>22</v>
      </c>
      <c r="V2470">
        <f>IF(tbl_Customers[[#This Row],[churn]] = "yes", 1, 0)</f>
        <v>0</v>
      </c>
      <c r="W2470" t="str">
        <f>IF(tbl_Customers[[#This Row],[number_customer_service_calls]] &lt;= 1, "0-1 Calls", IF(tbl_Customers[[#This Row],[number_customer_service_calls]] &lt;= 3, "2-3 Calls", IF(tbl_Customers[[#This Row],[number_customer_service_calls]] &lt;=5, "4-5 Calls", "6+ Calls")))</f>
        <v>4-5 Calls</v>
      </c>
      <c r="X2470" t="str">
        <f>IF(tbl_Customers[[#This Row],[account_length]] &lt;= 50, "0-50", IF(tbl_Customers[[#This Row],[account_length]] &lt;=100, "51-100", IF(tbl_Customers[[#This Row],[account_length]] &lt;= 150, "101-150", "151+")))</f>
        <v>51-100</v>
      </c>
      <c r="Y2470" t="str">
        <f>IF(tbl_Customers[[#This Row],[total_intl_charge]] &lt;= 3, "Low Charges", "High Charges")</f>
        <v>High Charges</v>
      </c>
      <c r="Z2470" t="str">
        <f>IF(tbl_Customers[[#This Row],[total_eve_calls]]&lt;=80,"Low Calls",
IF(tbl_Customers[[#This Row],[total_eve_calls]]&lt;=120,"Medium Calls","High Calls"))</f>
        <v>Medium Calls</v>
      </c>
      <c r="AA2470" t="str">
        <f>IF(tbl_Customers[[#This Row],[total_eve_charge]]&lt;=15,"Low Charges",
IF(tbl_Customers[[#This Row],[total_eve_charge]]&lt;=20,"Medium Charges","High Charges"))</f>
        <v>High Charges</v>
      </c>
      <c r="AB24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0" t="str">
        <f>IF(tbl_Customers[[#This Row],[number_vmail_messages]] = 0, "No Usage", IF(tbl_Customers[[#This Row],[number_vmail_messages]] &lt;= 20, "Low Usage", IF(tbl_Customers[[#This Row],[number_vmail_messages]] &lt;= 40, "Medium Usgae", "High Usage")))</f>
        <v>No Usage</v>
      </c>
      <c r="AD2470" t="str">
        <f>IF(tbl_Customers[[#This Row],[total_day_minutes]]&lt;=150,"Low Usage", IF(tbl_Customers[[#This Row],[total_day_minutes]]&lt;=200,"Medium Usage", IF(tbl_Customers[[#This Row],[total_day_minutes]]&lt;=250,"High Usage","Very High Usage")))</f>
        <v>High Usage</v>
      </c>
      <c r="AE2470" t="str">
        <f>IF(tbl_Customers[[#This Row],[total_intl_calls]]&lt;=5,"Low Calls", IF(tbl_Customers[[#This Row],[total_intl_calls]]&lt;=10, "Medium Calls", "High Calls"))</f>
        <v>Low Calls</v>
      </c>
      <c r="AF24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70" s="36" t="str">
        <f>IF(tbl_Customers[[#This Row],[Churn_Risk_Score]]&gt;=10,"High Risk", IF(tbl_Customers[[#This Row],[Churn_Risk_Score]]&gt;=5,"Medium Risk","Low Risk"))</f>
        <v>Medium Risk</v>
      </c>
    </row>
    <row r="2471" spans="1:33" x14ac:dyDescent="0.35">
      <c r="A2471">
        <v>2470</v>
      </c>
      <c r="B2471" t="s">
        <v>55</v>
      </c>
      <c r="C2471">
        <v>44</v>
      </c>
      <c r="D2471" t="s">
        <v>21</v>
      </c>
      <c r="E2471" t="s">
        <v>22</v>
      </c>
      <c r="F2471" t="s">
        <v>22</v>
      </c>
      <c r="G2471">
        <v>0</v>
      </c>
      <c r="H2471">
        <v>202.6</v>
      </c>
      <c r="I2471">
        <v>89</v>
      </c>
      <c r="J2471">
        <v>34.44</v>
      </c>
      <c r="K2471">
        <v>163</v>
      </c>
      <c r="L2471">
        <v>96</v>
      </c>
      <c r="M2471">
        <v>13.86</v>
      </c>
      <c r="N2471">
        <v>268.10000000000002</v>
      </c>
      <c r="O2471">
        <v>151</v>
      </c>
      <c r="P2471">
        <v>12.06</v>
      </c>
      <c r="Q2471">
        <v>8.3000000000000007</v>
      </c>
      <c r="R2471">
        <v>3</v>
      </c>
      <c r="S2471">
        <v>2.2400000000000002</v>
      </c>
      <c r="T2471">
        <v>0</v>
      </c>
      <c r="U2471" t="s">
        <v>22</v>
      </c>
      <c r="V2471">
        <f>IF(tbl_Customers[[#This Row],[churn]] = "yes", 1, 0)</f>
        <v>0</v>
      </c>
      <c r="W2471" t="str">
        <f>IF(tbl_Customers[[#This Row],[number_customer_service_calls]] &lt;= 1, "0-1 Calls", IF(tbl_Customers[[#This Row],[number_customer_service_calls]] &lt;= 3, "2-3 Calls", IF(tbl_Customers[[#This Row],[number_customer_service_calls]] &lt;=5, "4-5 Calls", "6+ Calls")))</f>
        <v>0-1 Calls</v>
      </c>
      <c r="X2471" t="str">
        <f>IF(tbl_Customers[[#This Row],[account_length]] &lt;= 50, "0-50", IF(tbl_Customers[[#This Row],[account_length]] &lt;=100, "51-100", IF(tbl_Customers[[#This Row],[account_length]] &lt;= 150, "101-150", "151+")))</f>
        <v>0-50</v>
      </c>
      <c r="Y2471" t="str">
        <f>IF(tbl_Customers[[#This Row],[total_intl_charge]] &lt;= 3, "Low Charges", "High Charges")</f>
        <v>Low Charges</v>
      </c>
      <c r="Z2471" t="str">
        <f>IF(tbl_Customers[[#This Row],[total_eve_calls]]&lt;=80,"Low Calls",
IF(tbl_Customers[[#This Row],[total_eve_calls]]&lt;=120,"Medium Calls","High Calls"))</f>
        <v>Medium Calls</v>
      </c>
      <c r="AA2471" t="str">
        <f>IF(tbl_Customers[[#This Row],[total_eve_charge]]&lt;=15,"Low Charges",
IF(tbl_Customers[[#This Row],[total_eve_charge]]&lt;=20,"Medium Charges","High Charges"))</f>
        <v>Low Charges</v>
      </c>
      <c r="AB24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1" t="str">
        <f>IF(tbl_Customers[[#This Row],[number_vmail_messages]] = 0, "No Usage", IF(tbl_Customers[[#This Row],[number_vmail_messages]] &lt;= 20, "Low Usage", IF(tbl_Customers[[#This Row],[number_vmail_messages]] &lt;= 40, "Medium Usgae", "High Usage")))</f>
        <v>No Usage</v>
      </c>
      <c r="AD2471" t="str">
        <f>IF(tbl_Customers[[#This Row],[total_day_minutes]]&lt;=150,"Low Usage", IF(tbl_Customers[[#This Row],[total_day_minutes]]&lt;=200,"Medium Usage", IF(tbl_Customers[[#This Row],[total_day_minutes]]&lt;=250,"High Usage","Very High Usage")))</f>
        <v>High Usage</v>
      </c>
      <c r="AE2471" t="str">
        <f>IF(tbl_Customers[[#This Row],[total_intl_calls]]&lt;=5,"Low Calls", IF(tbl_Customers[[#This Row],[total_intl_calls]]&lt;=10, "Medium Calls", "High Calls"))</f>
        <v>Low Calls</v>
      </c>
      <c r="AF24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1" s="36" t="str">
        <f>IF(tbl_Customers[[#This Row],[Churn_Risk_Score]]&gt;=10,"High Risk", IF(tbl_Customers[[#This Row],[Churn_Risk_Score]]&gt;=5,"Medium Risk","Low Risk"))</f>
        <v>Low Risk</v>
      </c>
    </row>
    <row r="2472" spans="1:33" x14ac:dyDescent="0.35">
      <c r="A2472">
        <v>2471</v>
      </c>
      <c r="B2472" t="s">
        <v>27</v>
      </c>
      <c r="C2472">
        <v>58</v>
      </c>
      <c r="D2472" t="s">
        <v>25</v>
      </c>
      <c r="E2472" t="s">
        <v>22</v>
      </c>
      <c r="F2472" t="s">
        <v>22</v>
      </c>
      <c r="G2472">
        <v>0</v>
      </c>
      <c r="H2472">
        <v>174.4</v>
      </c>
      <c r="I2472">
        <v>112</v>
      </c>
      <c r="J2472">
        <v>29.65</v>
      </c>
      <c r="K2472">
        <v>265.8</v>
      </c>
      <c r="L2472">
        <v>122</v>
      </c>
      <c r="M2472">
        <v>22.59</v>
      </c>
      <c r="N2472">
        <v>182.4</v>
      </c>
      <c r="O2472">
        <v>87</v>
      </c>
      <c r="P2472">
        <v>8.2100000000000009</v>
      </c>
      <c r="Q2472">
        <v>0</v>
      </c>
      <c r="R2472">
        <v>0</v>
      </c>
      <c r="S2472">
        <v>0</v>
      </c>
      <c r="T2472">
        <v>4</v>
      </c>
      <c r="U2472" t="s">
        <v>22</v>
      </c>
      <c r="V2472">
        <f>IF(tbl_Customers[[#This Row],[churn]] = "yes", 1, 0)</f>
        <v>0</v>
      </c>
      <c r="W2472" t="str">
        <f>IF(tbl_Customers[[#This Row],[number_customer_service_calls]] &lt;= 1, "0-1 Calls", IF(tbl_Customers[[#This Row],[number_customer_service_calls]] &lt;= 3, "2-3 Calls", IF(tbl_Customers[[#This Row],[number_customer_service_calls]] &lt;=5, "4-5 Calls", "6+ Calls")))</f>
        <v>4-5 Calls</v>
      </c>
      <c r="X2472" t="str">
        <f>IF(tbl_Customers[[#This Row],[account_length]] &lt;= 50, "0-50", IF(tbl_Customers[[#This Row],[account_length]] &lt;=100, "51-100", IF(tbl_Customers[[#This Row],[account_length]] &lt;= 150, "101-150", "151+")))</f>
        <v>51-100</v>
      </c>
      <c r="Y2472" t="str">
        <f>IF(tbl_Customers[[#This Row],[total_intl_charge]] &lt;= 3, "Low Charges", "High Charges")</f>
        <v>Low Charges</v>
      </c>
      <c r="Z2472" t="str">
        <f>IF(tbl_Customers[[#This Row],[total_eve_calls]]&lt;=80,"Low Calls",
IF(tbl_Customers[[#This Row],[total_eve_calls]]&lt;=120,"Medium Calls","High Calls"))</f>
        <v>High Calls</v>
      </c>
      <c r="AA2472" t="str">
        <f>IF(tbl_Customers[[#This Row],[total_eve_charge]]&lt;=15,"Low Charges",
IF(tbl_Customers[[#This Row],[total_eve_charge]]&lt;=20,"Medium Charges","High Charges"))</f>
        <v>High Charges</v>
      </c>
      <c r="AB24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2" t="str">
        <f>IF(tbl_Customers[[#This Row],[number_vmail_messages]] = 0, "No Usage", IF(tbl_Customers[[#This Row],[number_vmail_messages]] &lt;= 20, "Low Usage", IF(tbl_Customers[[#This Row],[number_vmail_messages]] &lt;= 40, "Medium Usgae", "High Usage")))</f>
        <v>No Usage</v>
      </c>
      <c r="AD2472" t="str">
        <f>IF(tbl_Customers[[#This Row],[total_day_minutes]]&lt;=150,"Low Usage", IF(tbl_Customers[[#This Row],[total_day_minutes]]&lt;=200,"Medium Usage", IF(tbl_Customers[[#This Row],[total_day_minutes]]&lt;=250,"High Usage","Very High Usage")))</f>
        <v>Medium Usage</v>
      </c>
      <c r="AE2472" t="str">
        <f>IF(tbl_Customers[[#This Row],[total_intl_calls]]&lt;=5,"Low Calls", IF(tbl_Customers[[#This Row],[total_intl_calls]]&lt;=10, "Medium Calls", "High Calls"))</f>
        <v>Low Calls</v>
      </c>
      <c r="AF24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72" s="36" t="str">
        <f>IF(tbl_Customers[[#This Row],[Churn_Risk_Score]]&gt;=10,"High Risk", IF(tbl_Customers[[#This Row],[Churn_Risk_Score]]&gt;=5,"Medium Risk","Low Risk"))</f>
        <v>Medium Risk</v>
      </c>
    </row>
    <row r="2473" spans="1:33" x14ac:dyDescent="0.35">
      <c r="A2473">
        <v>2472</v>
      </c>
      <c r="B2473" t="s">
        <v>55</v>
      </c>
      <c r="C2473">
        <v>108</v>
      </c>
      <c r="D2473" t="s">
        <v>21</v>
      </c>
      <c r="E2473" t="s">
        <v>22</v>
      </c>
      <c r="F2473" t="s">
        <v>22</v>
      </c>
      <c r="G2473">
        <v>0</v>
      </c>
      <c r="H2473">
        <v>210.6</v>
      </c>
      <c r="I2473">
        <v>117</v>
      </c>
      <c r="J2473">
        <v>35.799999999999997</v>
      </c>
      <c r="K2473">
        <v>164.2</v>
      </c>
      <c r="L2473">
        <v>103</v>
      </c>
      <c r="M2473">
        <v>13.96</v>
      </c>
      <c r="N2473">
        <v>201.4</v>
      </c>
      <c r="O2473">
        <v>68</v>
      </c>
      <c r="P2473">
        <v>9.06</v>
      </c>
      <c r="Q2473">
        <v>9.4</v>
      </c>
      <c r="R2473">
        <v>5</v>
      </c>
      <c r="S2473">
        <v>2.54</v>
      </c>
      <c r="T2473">
        <v>0</v>
      </c>
      <c r="U2473" t="s">
        <v>22</v>
      </c>
      <c r="V2473">
        <f>IF(tbl_Customers[[#This Row],[churn]] = "yes", 1, 0)</f>
        <v>0</v>
      </c>
      <c r="W2473" t="str">
        <f>IF(tbl_Customers[[#This Row],[number_customer_service_calls]] &lt;= 1, "0-1 Calls", IF(tbl_Customers[[#This Row],[number_customer_service_calls]] &lt;= 3, "2-3 Calls", IF(tbl_Customers[[#This Row],[number_customer_service_calls]] &lt;=5, "4-5 Calls", "6+ Calls")))</f>
        <v>0-1 Calls</v>
      </c>
      <c r="X2473" t="str">
        <f>IF(tbl_Customers[[#This Row],[account_length]] &lt;= 50, "0-50", IF(tbl_Customers[[#This Row],[account_length]] &lt;=100, "51-100", IF(tbl_Customers[[#This Row],[account_length]] &lt;= 150, "101-150", "151+")))</f>
        <v>101-150</v>
      </c>
      <c r="Y2473" t="str">
        <f>IF(tbl_Customers[[#This Row],[total_intl_charge]] &lt;= 3, "Low Charges", "High Charges")</f>
        <v>Low Charges</v>
      </c>
      <c r="Z2473" t="str">
        <f>IF(tbl_Customers[[#This Row],[total_eve_calls]]&lt;=80,"Low Calls",
IF(tbl_Customers[[#This Row],[total_eve_calls]]&lt;=120,"Medium Calls","High Calls"))</f>
        <v>Medium Calls</v>
      </c>
      <c r="AA2473" t="str">
        <f>IF(tbl_Customers[[#This Row],[total_eve_charge]]&lt;=15,"Low Charges",
IF(tbl_Customers[[#This Row],[total_eve_charge]]&lt;=20,"Medium Charges","High Charges"))</f>
        <v>Low Charges</v>
      </c>
      <c r="AB24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3" t="str">
        <f>IF(tbl_Customers[[#This Row],[number_vmail_messages]] = 0, "No Usage", IF(tbl_Customers[[#This Row],[number_vmail_messages]] &lt;= 20, "Low Usage", IF(tbl_Customers[[#This Row],[number_vmail_messages]] &lt;= 40, "Medium Usgae", "High Usage")))</f>
        <v>No Usage</v>
      </c>
      <c r="AD2473" t="str">
        <f>IF(tbl_Customers[[#This Row],[total_day_minutes]]&lt;=150,"Low Usage", IF(tbl_Customers[[#This Row],[total_day_minutes]]&lt;=200,"Medium Usage", IF(tbl_Customers[[#This Row],[total_day_minutes]]&lt;=250,"High Usage","Very High Usage")))</f>
        <v>High Usage</v>
      </c>
      <c r="AE2473" t="str">
        <f>IF(tbl_Customers[[#This Row],[total_intl_calls]]&lt;=5,"Low Calls", IF(tbl_Customers[[#This Row],[total_intl_calls]]&lt;=10, "Medium Calls", "High Calls"))</f>
        <v>Low Calls</v>
      </c>
      <c r="AF24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3" s="36" t="str">
        <f>IF(tbl_Customers[[#This Row],[Churn_Risk_Score]]&gt;=10,"High Risk", IF(tbl_Customers[[#This Row],[Churn_Risk_Score]]&gt;=5,"Medium Risk","Low Risk"))</f>
        <v>Low Risk</v>
      </c>
    </row>
    <row r="2474" spans="1:33" x14ac:dyDescent="0.35">
      <c r="A2474">
        <v>2473</v>
      </c>
      <c r="B2474" t="s">
        <v>60</v>
      </c>
      <c r="C2474">
        <v>132</v>
      </c>
      <c r="D2474" t="s">
        <v>28</v>
      </c>
      <c r="E2474" t="s">
        <v>22</v>
      </c>
      <c r="F2474" t="s">
        <v>22</v>
      </c>
      <c r="G2474">
        <v>0</v>
      </c>
      <c r="H2474">
        <v>121.5</v>
      </c>
      <c r="I2474">
        <v>88</v>
      </c>
      <c r="J2474">
        <v>20.66</v>
      </c>
      <c r="K2474">
        <v>253</v>
      </c>
      <c r="L2474">
        <v>124</v>
      </c>
      <c r="M2474">
        <v>21.51</v>
      </c>
      <c r="N2474">
        <v>195.7</v>
      </c>
      <c r="O2474">
        <v>120</v>
      </c>
      <c r="P2474">
        <v>8.81</v>
      </c>
      <c r="Q2474">
        <v>10.7</v>
      </c>
      <c r="R2474">
        <v>4</v>
      </c>
      <c r="S2474">
        <v>2.89</v>
      </c>
      <c r="T2474">
        <v>1</v>
      </c>
      <c r="U2474" t="s">
        <v>22</v>
      </c>
      <c r="V2474">
        <f>IF(tbl_Customers[[#This Row],[churn]] = "yes", 1, 0)</f>
        <v>0</v>
      </c>
      <c r="W2474" t="str">
        <f>IF(tbl_Customers[[#This Row],[number_customer_service_calls]] &lt;= 1, "0-1 Calls", IF(tbl_Customers[[#This Row],[number_customer_service_calls]] &lt;= 3, "2-3 Calls", IF(tbl_Customers[[#This Row],[number_customer_service_calls]] &lt;=5, "4-5 Calls", "6+ Calls")))</f>
        <v>0-1 Calls</v>
      </c>
      <c r="X2474" t="str">
        <f>IF(tbl_Customers[[#This Row],[account_length]] &lt;= 50, "0-50", IF(tbl_Customers[[#This Row],[account_length]] &lt;=100, "51-100", IF(tbl_Customers[[#This Row],[account_length]] &lt;= 150, "101-150", "151+")))</f>
        <v>101-150</v>
      </c>
      <c r="Y2474" t="str">
        <f>IF(tbl_Customers[[#This Row],[total_intl_charge]] &lt;= 3, "Low Charges", "High Charges")</f>
        <v>Low Charges</v>
      </c>
      <c r="Z2474" t="str">
        <f>IF(tbl_Customers[[#This Row],[total_eve_calls]]&lt;=80,"Low Calls",
IF(tbl_Customers[[#This Row],[total_eve_calls]]&lt;=120,"Medium Calls","High Calls"))</f>
        <v>High Calls</v>
      </c>
      <c r="AA2474" t="str">
        <f>IF(tbl_Customers[[#This Row],[total_eve_charge]]&lt;=15,"Low Charges",
IF(tbl_Customers[[#This Row],[total_eve_charge]]&lt;=20,"Medium Charges","High Charges"))</f>
        <v>High Charges</v>
      </c>
      <c r="AB24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4" t="str">
        <f>IF(tbl_Customers[[#This Row],[number_vmail_messages]] = 0, "No Usage", IF(tbl_Customers[[#This Row],[number_vmail_messages]] &lt;= 20, "Low Usage", IF(tbl_Customers[[#This Row],[number_vmail_messages]] &lt;= 40, "Medium Usgae", "High Usage")))</f>
        <v>No Usage</v>
      </c>
      <c r="AD2474" t="str">
        <f>IF(tbl_Customers[[#This Row],[total_day_minutes]]&lt;=150,"Low Usage", IF(tbl_Customers[[#This Row],[total_day_minutes]]&lt;=200,"Medium Usage", IF(tbl_Customers[[#This Row],[total_day_minutes]]&lt;=250,"High Usage","Very High Usage")))</f>
        <v>Low Usage</v>
      </c>
      <c r="AE2474" t="str">
        <f>IF(tbl_Customers[[#This Row],[total_intl_calls]]&lt;=5,"Low Calls", IF(tbl_Customers[[#This Row],[total_intl_calls]]&lt;=10, "Medium Calls", "High Calls"))</f>
        <v>Low Calls</v>
      </c>
      <c r="AF24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4" s="36" t="str">
        <f>IF(tbl_Customers[[#This Row],[Churn_Risk_Score]]&gt;=10,"High Risk", IF(tbl_Customers[[#This Row],[Churn_Risk_Score]]&gt;=5,"Medium Risk","Low Risk"))</f>
        <v>Low Risk</v>
      </c>
    </row>
    <row r="2475" spans="1:33" x14ac:dyDescent="0.35">
      <c r="A2475">
        <v>2474</v>
      </c>
      <c r="B2475" t="s">
        <v>69</v>
      </c>
      <c r="C2475">
        <v>80</v>
      </c>
      <c r="D2475" t="s">
        <v>21</v>
      </c>
      <c r="E2475" t="s">
        <v>22</v>
      </c>
      <c r="F2475" t="s">
        <v>22</v>
      </c>
      <c r="G2475">
        <v>0</v>
      </c>
      <c r="H2475">
        <v>127.8</v>
      </c>
      <c r="I2475">
        <v>67</v>
      </c>
      <c r="J2475">
        <v>21.73</v>
      </c>
      <c r="K2475">
        <v>181.6</v>
      </c>
      <c r="L2475">
        <v>112</v>
      </c>
      <c r="M2475">
        <v>15.44</v>
      </c>
      <c r="N2475">
        <v>197.3</v>
      </c>
      <c r="O2475">
        <v>63</v>
      </c>
      <c r="P2475">
        <v>8.8800000000000008</v>
      </c>
      <c r="Q2475">
        <v>15.9</v>
      </c>
      <c r="R2475">
        <v>2</v>
      </c>
      <c r="S2475">
        <v>4.29</v>
      </c>
      <c r="T2475">
        <v>2</v>
      </c>
      <c r="U2475" t="s">
        <v>22</v>
      </c>
      <c r="V2475">
        <f>IF(tbl_Customers[[#This Row],[churn]] = "yes", 1, 0)</f>
        <v>0</v>
      </c>
      <c r="W2475" t="str">
        <f>IF(tbl_Customers[[#This Row],[number_customer_service_calls]] &lt;= 1, "0-1 Calls", IF(tbl_Customers[[#This Row],[number_customer_service_calls]] &lt;= 3, "2-3 Calls", IF(tbl_Customers[[#This Row],[number_customer_service_calls]] &lt;=5, "4-5 Calls", "6+ Calls")))</f>
        <v>2-3 Calls</v>
      </c>
      <c r="X2475" t="str">
        <f>IF(tbl_Customers[[#This Row],[account_length]] &lt;= 50, "0-50", IF(tbl_Customers[[#This Row],[account_length]] &lt;=100, "51-100", IF(tbl_Customers[[#This Row],[account_length]] &lt;= 150, "101-150", "151+")))</f>
        <v>51-100</v>
      </c>
      <c r="Y2475" t="str">
        <f>IF(tbl_Customers[[#This Row],[total_intl_charge]] &lt;= 3, "Low Charges", "High Charges")</f>
        <v>High Charges</v>
      </c>
      <c r="Z2475" t="str">
        <f>IF(tbl_Customers[[#This Row],[total_eve_calls]]&lt;=80,"Low Calls",
IF(tbl_Customers[[#This Row],[total_eve_calls]]&lt;=120,"Medium Calls","High Calls"))</f>
        <v>Medium Calls</v>
      </c>
      <c r="AA2475" t="str">
        <f>IF(tbl_Customers[[#This Row],[total_eve_charge]]&lt;=15,"Low Charges",
IF(tbl_Customers[[#This Row],[total_eve_charge]]&lt;=20,"Medium Charges","High Charges"))</f>
        <v>Medium Charges</v>
      </c>
      <c r="AB24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5" t="str">
        <f>IF(tbl_Customers[[#This Row],[number_vmail_messages]] = 0, "No Usage", IF(tbl_Customers[[#This Row],[number_vmail_messages]] &lt;= 20, "Low Usage", IF(tbl_Customers[[#This Row],[number_vmail_messages]] &lt;= 40, "Medium Usgae", "High Usage")))</f>
        <v>No Usage</v>
      </c>
      <c r="AD2475" t="str">
        <f>IF(tbl_Customers[[#This Row],[total_day_minutes]]&lt;=150,"Low Usage", IF(tbl_Customers[[#This Row],[total_day_minutes]]&lt;=200,"Medium Usage", IF(tbl_Customers[[#This Row],[total_day_minutes]]&lt;=250,"High Usage","Very High Usage")))</f>
        <v>Low Usage</v>
      </c>
      <c r="AE2475" t="str">
        <f>IF(tbl_Customers[[#This Row],[total_intl_calls]]&lt;=5,"Low Calls", IF(tbl_Customers[[#This Row],[total_intl_calls]]&lt;=10, "Medium Calls", "High Calls"))</f>
        <v>Low Calls</v>
      </c>
      <c r="AF24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75" s="36" t="str">
        <f>IF(tbl_Customers[[#This Row],[Churn_Risk_Score]]&gt;=10,"High Risk", IF(tbl_Customers[[#This Row],[Churn_Risk_Score]]&gt;=5,"Medium Risk","Low Risk"))</f>
        <v>Low Risk</v>
      </c>
    </row>
    <row r="2476" spans="1:33" x14ac:dyDescent="0.35">
      <c r="A2476">
        <v>2475</v>
      </c>
      <c r="B2476" t="s">
        <v>20</v>
      </c>
      <c r="C2476">
        <v>162</v>
      </c>
      <c r="D2476" t="s">
        <v>21</v>
      </c>
      <c r="E2476" t="s">
        <v>22</v>
      </c>
      <c r="F2476" t="s">
        <v>22</v>
      </c>
      <c r="G2476">
        <v>0</v>
      </c>
      <c r="H2476">
        <v>135.19999999999999</v>
      </c>
      <c r="I2476">
        <v>98</v>
      </c>
      <c r="J2476">
        <v>22.98</v>
      </c>
      <c r="K2476">
        <v>242</v>
      </c>
      <c r="L2476">
        <v>107</v>
      </c>
      <c r="M2476">
        <v>20.57</v>
      </c>
      <c r="N2476">
        <v>246.9</v>
      </c>
      <c r="O2476">
        <v>96</v>
      </c>
      <c r="P2476">
        <v>11.11</v>
      </c>
      <c r="Q2476">
        <v>10.199999999999999</v>
      </c>
      <c r="R2476">
        <v>2</v>
      </c>
      <c r="S2476">
        <v>2.75</v>
      </c>
      <c r="T2476">
        <v>2</v>
      </c>
      <c r="U2476" t="s">
        <v>22</v>
      </c>
      <c r="V2476">
        <f>IF(tbl_Customers[[#This Row],[churn]] = "yes", 1, 0)</f>
        <v>0</v>
      </c>
      <c r="W2476" t="str">
        <f>IF(tbl_Customers[[#This Row],[number_customer_service_calls]] &lt;= 1, "0-1 Calls", IF(tbl_Customers[[#This Row],[number_customer_service_calls]] &lt;= 3, "2-3 Calls", IF(tbl_Customers[[#This Row],[number_customer_service_calls]] &lt;=5, "4-5 Calls", "6+ Calls")))</f>
        <v>2-3 Calls</v>
      </c>
      <c r="X2476" t="str">
        <f>IF(tbl_Customers[[#This Row],[account_length]] &lt;= 50, "0-50", IF(tbl_Customers[[#This Row],[account_length]] &lt;=100, "51-100", IF(tbl_Customers[[#This Row],[account_length]] &lt;= 150, "101-150", "151+")))</f>
        <v>151+</v>
      </c>
      <c r="Y2476" t="str">
        <f>IF(tbl_Customers[[#This Row],[total_intl_charge]] &lt;= 3, "Low Charges", "High Charges")</f>
        <v>Low Charges</v>
      </c>
      <c r="Z2476" t="str">
        <f>IF(tbl_Customers[[#This Row],[total_eve_calls]]&lt;=80,"Low Calls",
IF(tbl_Customers[[#This Row],[total_eve_calls]]&lt;=120,"Medium Calls","High Calls"))</f>
        <v>Medium Calls</v>
      </c>
      <c r="AA2476" t="str">
        <f>IF(tbl_Customers[[#This Row],[total_eve_charge]]&lt;=15,"Low Charges",
IF(tbl_Customers[[#This Row],[total_eve_charge]]&lt;=20,"Medium Charges","High Charges"))</f>
        <v>High Charges</v>
      </c>
      <c r="AB24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6" t="str">
        <f>IF(tbl_Customers[[#This Row],[number_vmail_messages]] = 0, "No Usage", IF(tbl_Customers[[#This Row],[number_vmail_messages]] &lt;= 20, "Low Usage", IF(tbl_Customers[[#This Row],[number_vmail_messages]] &lt;= 40, "Medium Usgae", "High Usage")))</f>
        <v>No Usage</v>
      </c>
      <c r="AD2476" t="str">
        <f>IF(tbl_Customers[[#This Row],[total_day_minutes]]&lt;=150,"Low Usage", IF(tbl_Customers[[#This Row],[total_day_minutes]]&lt;=200,"Medium Usage", IF(tbl_Customers[[#This Row],[total_day_minutes]]&lt;=250,"High Usage","Very High Usage")))</f>
        <v>Low Usage</v>
      </c>
      <c r="AE2476" t="str">
        <f>IF(tbl_Customers[[#This Row],[total_intl_calls]]&lt;=5,"Low Calls", IF(tbl_Customers[[#This Row],[total_intl_calls]]&lt;=10, "Medium Calls", "High Calls"))</f>
        <v>Low Calls</v>
      </c>
      <c r="AF24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6" s="36" t="str">
        <f>IF(tbl_Customers[[#This Row],[Churn_Risk_Score]]&gt;=10,"High Risk", IF(tbl_Customers[[#This Row],[Churn_Risk_Score]]&gt;=5,"Medium Risk","Low Risk"))</f>
        <v>Low Risk</v>
      </c>
    </row>
    <row r="2477" spans="1:33" x14ac:dyDescent="0.35">
      <c r="A2477">
        <v>2476</v>
      </c>
      <c r="B2477" t="s">
        <v>65</v>
      </c>
      <c r="C2477">
        <v>110</v>
      </c>
      <c r="D2477" t="s">
        <v>28</v>
      </c>
      <c r="E2477" t="s">
        <v>22</v>
      </c>
      <c r="F2477" t="s">
        <v>22</v>
      </c>
      <c r="G2477">
        <v>0</v>
      </c>
      <c r="H2477">
        <v>99.4</v>
      </c>
      <c r="I2477">
        <v>62</v>
      </c>
      <c r="J2477">
        <v>16.899999999999999</v>
      </c>
      <c r="K2477">
        <v>275</v>
      </c>
      <c r="L2477">
        <v>86</v>
      </c>
      <c r="M2477">
        <v>23.38</v>
      </c>
      <c r="N2477">
        <v>212.1</v>
      </c>
      <c r="O2477">
        <v>94</v>
      </c>
      <c r="P2477">
        <v>9.5399999999999991</v>
      </c>
      <c r="Q2477">
        <v>16.7</v>
      </c>
      <c r="R2477">
        <v>3</v>
      </c>
      <c r="S2477">
        <v>4.51</v>
      </c>
      <c r="T2477">
        <v>2</v>
      </c>
      <c r="U2477" t="s">
        <v>22</v>
      </c>
      <c r="V2477">
        <f>IF(tbl_Customers[[#This Row],[churn]] = "yes", 1, 0)</f>
        <v>0</v>
      </c>
      <c r="W2477" t="str">
        <f>IF(tbl_Customers[[#This Row],[number_customer_service_calls]] &lt;= 1, "0-1 Calls", IF(tbl_Customers[[#This Row],[number_customer_service_calls]] &lt;= 3, "2-3 Calls", IF(tbl_Customers[[#This Row],[number_customer_service_calls]] &lt;=5, "4-5 Calls", "6+ Calls")))</f>
        <v>2-3 Calls</v>
      </c>
      <c r="X2477" t="str">
        <f>IF(tbl_Customers[[#This Row],[account_length]] &lt;= 50, "0-50", IF(tbl_Customers[[#This Row],[account_length]] &lt;=100, "51-100", IF(tbl_Customers[[#This Row],[account_length]] &lt;= 150, "101-150", "151+")))</f>
        <v>101-150</v>
      </c>
      <c r="Y2477" t="str">
        <f>IF(tbl_Customers[[#This Row],[total_intl_charge]] &lt;= 3, "Low Charges", "High Charges")</f>
        <v>High Charges</v>
      </c>
      <c r="Z2477" t="str">
        <f>IF(tbl_Customers[[#This Row],[total_eve_calls]]&lt;=80,"Low Calls",
IF(tbl_Customers[[#This Row],[total_eve_calls]]&lt;=120,"Medium Calls","High Calls"))</f>
        <v>Medium Calls</v>
      </c>
      <c r="AA2477" t="str">
        <f>IF(tbl_Customers[[#This Row],[total_eve_charge]]&lt;=15,"Low Charges",
IF(tbl_Customers[[#This Row],[total_eve_charge]]&lt;=20,"Medium Charges","High Charges"))</f>
        <v>High Charges</v>
      </c>
      <c r="AB24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7" t="str">
        <f>IF(tbl_Customers[[#This Row],[number_vmail_messages]] = 0, "No Usage", IF(tbl_Customers[[#This Row],[number_vmail_messages]] &lt;= 20, "Low Usage", IF(tbl_Customers[[#This Row],[number_vmail_messages]] &lt;= 40, "Medium Usgae", "High Usage")))</f>
        <v>No Usage</v>
      </c>
      <c r="AD2477" t="str">
        <f>IF(tbl_Customers[[#This Row],[total_day_minutes]]&lt;=150,"Low Usage", IF(tbl_Customers[[#This Row],[total_day_minutes]]&lt;=200,"Medium Usage", IF(tbl_Customers[[#This Row],[total_day_minutes]]&lt;=250,"High Usage","Very High Usage")))</f>
        <v>Low Usage</v>
      </c>
      <c r="AE2477" t="str">
        <f>IF(tbl_Customers[[#This Row],[total_intl_calls]]&lt;=5,"Low Calls", IF(tbl_Customers[[#This Row],[total_intl_calls]]&lt;=10, "Medium Calls", "High Calls"))</f>
        <v>Low Calls</v>
      </c>
      <c r="AF24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77" s="36" t="str">
        <f>IF(tbl_Customers[[#This Row],[Churn_Risk_Score]]&gt;=10,"High Risk", IF(tbl_Customers[[#This Row],[Churn_Risk_Score]]&gt;=5,"Medium Risk","Low Risk"))</f>
        <v>Low Risk</v>
      </c>
    </row>
    <row r="2478" spans="1:33" x14ac:dyDescent="0.35">
      <c r="A2478">
        <v>2477</v>
      </c>
      <c r="B2478" t="s">
        <v>59</v>
      </c>
      <c r="C2478">
        <v>96</v>
      </c>
      <c r="D2478" t="s">
        <v>21</v>
      </c>
      <c r="E2478" t="s">
        <v>22</v>
      </c>
      <c r="F2478" t="s">
        <v>22</v>
      </c>
      <c r="G2478">
        <v>0</v>
      </c>
      <c r="H2478">
        <v>276.89999999999998</v>
      </c>
      <c r="I2478">
        <v>105</v>
      </c>
      <c r="J2478">
        <v>47.07</v>
      </c>
      <c r="K2478">
        <v>246.9</v>
      </c>
      <c r="L2478">
        <v>94</v>
      </c>
      <c r="M2478">
        <v>20.99</v>
      </c>
      <c r="N2478">
        <v>254.4</v>
      </c>
      <c r="O2478">
        <v>107</v>
      </c>
      <c r="P2478">
        <v>11.45</v>
      </c>
      <c r="Q2478">
        <v>10.3</v>
      </c>
      <c r="R2478">
        <v>3</v>
      </c>
      <c r="S2478">
        <v>2.78</v>
      </c>
      <c r="T2478">
        <v>1</v>
      </c>
      <c r="U2478" t="s">
        <v>23</v>
      </c>
      <c r="V2478">
        <f>IF(tbl_Customers[[#This Row],[churn]] = "yes", 1, 0)</f>
        <v>1</v>
      </c>
      <c r="W2478" t="str">
        <f>IF(tbl_Customers[[#This Row],[number_customer_service_calls]] &lt;= 1, "0-1 Calls", IF(tbl_Customers[[#This Row],[number_customer_service_calls]] &lt;= 3, "2-3 Calls", IF(tbl_Customers[[#This Row],[number_customer_service_calls]] &lt;=5, "4-5 Calls", "6+ Calls")))</f>
        <v>0-1 Calls</v>
      </c>
      <c r="X2478" t="str">
        <f>IF(tbl_Customers[[#This Row],[account_length]] &lt;= 50, "0-50", IF(tbl_Customers[[#This Row],[account_length]] &lt;=100, "51-100", IF(tbl_Customers[[#This Row],[account_length]] &lt;= 150, "101-150", "151+")))</f>
        <v>51-100</v>
      </c>
      <c r="Y2478" t="str">
        <f>IF(tbl_Customers[[#This Row],[total_intl_charge]] &lt;= 3, "Low Charges", "High Charges")</f>
        <v>Low Charges</v>
      </c>
      <c r="Z2478" t="str">
        <f>IF(tbl_Customers[[#This Row],[total_eve_calls]]&lt;=80,"Low Calls",
IF(tbl_Customers[[#This Row],[total_eve_calls]]&lt;=120,"Medium Calls","High Calls"))</f>
        <v>Medium Calls</v>
      </c>
      <c r="AA2478" t="str">
        <f>IF(tbl_Customers[[#This Row],[total_eve_charge]]&lt;=15,"Low Charges",
IF(tbl_Customers[[#This Row],[total_eve_charge]]&lt;=20,"Medium Charges","High Charges"))</f>
        <v>High Charges</v>
      </c>
      <c r="AB24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8" t="str">
        <f>IF(tbl_Customers[[#This Row],[number_vmail_messages]] = 0, "No Usage", IF(tbl_Customers[[#This Row],[number_vmail_messages]] &lt;= 20, "Low Usage", IF(tbl_Customers[[#This Row],[number_vmail_messages]] &lt;= 40, "Medium Usgae", "High Usage")))</f>
        <v>No Usage</v>
      </c>
      <c r="AD2478" t="str">
        <f>IF(tbl_Customers[[#This Row],[total_day_minutes]]&lt;=150,"Low Usage", IF(tbl_Customers[[#This Row],[total_day_minutes]]&lt;=200,"Medium Usage", IF(tbl_Customers[[#This Row],[total_day_minutes]]&lt;=250,"High Usage","Very High Usage")))</f>
        <v>Very High Usage</v>
      </c>
      <c r="AE2478" t="str">
        <f>IF(tbl_Customers[[#This Row],[total_intl_calls]]&lt;=5,"Low Calls", IF(tbl_Customers[[#This Row],[total_intl_calls]]&lt;=10, "Medium Calls", "High Calls"))</f>
        <v>Low Calls</v>
      </c>
      <c r="AF24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78" s="36" t="str">
        <f>IF(tbl_Customers[[#This Row],[Churn_Risk_Score]]&gt;=10,"High Risk", IF(tbl_Customers[[#This Row],[Churn_Risk_Score]]&gt;=5,"Medium Risk","Low Risk"))</f>
        <v>Medium Risk</v>
      </c>
    </row>
    <row r="2479" spans="1:33" x14ac:dyDescent="0.35">
      <c r="A2479">
        <v>2478</v>
      </c>
      <c r="B2479" t="s">
        <v>32</v>
      </c>
      <c r="C2479">
        <v>72</v>
      </c>
      <c r="D2479" t="s">
        <v>28</v>
      </c>
      <c r="E2479" t="s">
        <v>22</v>
      </c>
      <c r="F2479" t="s">
        <v>22</v>
      </c>
      <c r="G2479">
        <v>0</v>
      </c>
      <c r="H2479">
        <v>287.39999999999998</v>
      </c>
      <c r="I2479">
        <v>116</v>
      </c>
      <c r="J2479">
        <v>48.86</v>
      </c>
      <c r="K2479">
        <v>235.3</v>
      </c>
      <c r="L2479">
        <v>126</v>
      </c>
      <c r="M2479">
        <v>20</v>
      </c>
      <c r="N2479">
        <v>292.10000000000002</v>
      </c>
      <c r="O2479">
        <v>114</v>
      </c>
      <c r="P2479">
        <v>13.14</v>
      </c>
      <c r="Q2479">
        <v>5</v>
      </c>
      <c r="R2479">
        <v>3</v>
      </c>
      <c r="S2479">
        <v>1.35</v>
      </c>
      <c r="T2479">
        <v>4</v>
      </c>
      <c r="U2479" t="s">
        <v>23</v>
      </c>
      <c r="V2479">
        <f>IF(tbl_Customers[[#This Row],[churn]] = "yes", 1, 0)</f>
        <v>1</v>
      </c>
      <c r="W2479" t="str">
        <f>IF(tbl_Customers[[#This Row],[number_customer_service_calls]] &lt;= 1, "0-1 Calls", IF(tbl_Customers[[#This Row],[number_customer_service_calls]] &lt;= 3, "2-3 Calls", IF(tbl_Customers[[#This Row],[number_customer_service_calls]] &lt;=5, "4-5 Calls", "6+ Calls")))</f>
        <v>4-5 Calls</v>
      </c>
      <c r="X2479" t="str">
        <f>IF(tbl_Customers[[#This Row],[account_length]] &lt;= 50, "0-50", IF(tbl_Customers[[#This Row],[account_length]] &lt;=100, "51-100", IF(tbl_Customers[[#This Row],[account_length]] &lt;= 150, "101-150", "151+")))</f>
        <v>51-100</v>
      </c>
      <c r="Y2479" t="str">
        <f>IF(tbl_Customers[[#This Row],[total_intl_charge]] &lt;= 3, "Low Charges", "High Charges")</f>
        <v>Low Charges</v>
      </c>
      <c r="Z2479" t="str">
        <f>IF(tbl_Customers[[#This Row],[total_eve_calls]]&lt;=80,"Low Calls",
IF(tbl_Customers[[#This Row],[total_eve_calls]]&lt;=120,"Medium Calls","High Calls"))</f>
        <v>High Calls</v>
      </c>
      <c r="AA2479" t="str">
        <f>IF(tbl_Customers[[#This Row],[total_eve_charge]]&lt;=15,"Low Charges",
IF(tbl_Customers[[#This Row],[total_eve_charge]]&lt;=20,"Medium Charges","High Charges"))</f>
        <v>Medium Charges</v>
      </c>
      <c r="AB24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9" t="str">
        <f>IF(tbl_Customers[[#This Row],[number_vmail_messages]] = 0, "No Usage", IF(tbl_Customers[[#This Row],[number_vmail_messages]] &lt;= 20, "Low Usage", IF(tbl_Customers[[#This Row],[number_vmail_messages]] &lt;= 40, "Medium Usgae", "High Usage")))</f>
        <v>No Usage</v>
      </c>
      <c r="AD2479" t="str">
        <f>IF(tbl_Customers[[#This Row],[total_day_minutes]]&lt;=150,"Low Usage", IF(tbl_Customers[[#This Row],[total_day_minutes]]&lt;=200,"Medium Usage", IF(tbl_Customers[[#This Row],[total_day_minutes]]&lt;=250,"High Usage","Very High Usage")))</f>
        <v>Very High Usage</v>
      </c>
      <c r="AE2479" t="str">
        <f>IF(tbl_Customers[[#This Row],[total_intl_calls]]&lt;=5,"Low Calls", IF(tbl_Customers[[#This Row],[total_intl_calls]]&lt;=10, "Medium Calls", "High Calls"))</f>
        <v>Low Calls</v>
      </c>
      <c r="AF24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479" s="36" t="str">
        <f>IF(tbl_Customers[[#This Row],[Churn_Risk_Score]]&gt;=10,"High Risk", IF(tbl_Customers[[#This Row],[Churn_Risk_Score]]&gt;=5,"Medium Risk","Low Risk"))</f>
        <v>Medium Risk</v>
      </c>
    </row>
    <row r="2480" spans="1:33" x14ac:dyDescent="0.35">
      <c r="A2480">
        <v>2479</v>
      </c>
      <c r="B2480" t="s">
        <v>41</v>
      </c>
      <c r="C2480">
        <v>125</v>
      </c>
      <c r="D2480" t="s">
        <v>25</v>
      </c>
      <c r="E2480" t="s">
        <v>22</v>
      </c>
      <c r="F2480" t="s">
        <v>23</v>
      </c>
      <c r="G2480">
        <v>23</v>
      </c>
      <c r="H2480">
        <v>120.5</v>
      </c>
      <c r="I2480">
        <v>104</v>
      </c>
      <c r="J2480">
        <v>20.49</v>
      </c>
      <c r="K2480">
        <v>227.8</v>
      </c>
      <c r="L2480">
        <v>115</v>
      </c>
      <c r="M2480">
        <v>19.36</v>
      </c>
      <c r="N2480">
        <v>158.5</v>
      </c>
      <c r="O2480">
        <v>100</v>
      </c>
      <c r="P2480">
        <v>7.13</v>
      </c>
      <c r="Q2480">
        <v>10.199999999999999</v>
      </c>
      <c r="R2480">
        <v>3</v>
      </c>
      <c r="S2480">
        <v>2.75</v>
      </c>
      <c r="T2480">
        <v>1</v>
      </c>
      <c r="U2480" t="s">
        <v>22</v>
      </c>
      <c r="V2480">
        <f>IF(tbl_Customers[[#This Row],[churn]] = "yes", 1, 0)</f>
        <v>0</v>
      </c>
      <c r="W2480" t="str">
        <f>IF(tbl_Customers[[#This Row],[number_customer_service_calls]] &lt;= 1, "0-1 Calls", IF(tbl_Customers[[#This Row],[number_customer_service_calls]] &lt;= 3, "2-3 Calls", IF(tbl_Customers[[#This Row],[number_customer_service_calls]] &lt;=5, "4-5 Calls", "6+ Calls")))</f>
        <v>0-1 Calls</v>
      </c>
      <c r="X2480" t="str">
        <f>IF(tbl_Customers[[#This Row],[account_length]] &lt;= 50, "0-50", IF(tbl_Customers[[#This Row],[account_length]] &lt;=100, "51-100", IF(tbl_Customers[[#This Row],[account_length]] &lt;= 150, "101-150", "151+")))</f>
        <v>101-150</v>
      </c>
      <c r="Y2480" t="str">
        <f>IF(tbl_Customers[[#This Row],[total_intl_charge]] &lt;= 3, "Low Charges", "High Charges")</f>
        <v>Low Charges</v>
      </c>
      <c r="Z2480" t="str">
        <f>IF(tbl_Customers[[#This Row],[total_eve_calls]]&lt;=80,"Low Calls",
IF(tbl_Customers[[#This Row],[total_eve_calls]]&lt;=120,"Medium Calls","High Calls"))</f>
        <v>Medium Calls</v>
      </c>
      <c r="AA2480" t="str">
        <f>IF(tbl_Customers[[#This Row],[total_eve_charge]]&lt;=15,"Low Charges",
IF(tbl_Customers[[#This Row],[total_eve_charge]]&lt;=20,"Medium Charges","High Charges"))</f>
        <v>Medium Charges</v>
      </c>
      <c r="AB24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0" t="str">
        <f>IF(tbl_Customers[[#This Row],[number_vmail_messages]] = 0, "No Usage", IF(tbl_Customers[[#This Row],[number_vmail_messages]] &lt;= 20, "Low Usage", IF(tbl_Customers[[#This Row],[number_vmail_messages]] &lt;= 40, "Medium Usgae", "High Usage")))</f>
        <v>Medium Usgae</v>
      </c>
      <c r="AD2480" t="str">
        <f>IF(tbl_Customers[[#This Row],[total_day_minutes]]&lt;=150,"Low Usage", IF(tbl_Customers[[#This Row],[total_day_minutes]]&lt;=200,"Medium Usage", IF(tbl_Customers[[#This Row],[total_day_minutes]]&lt;=250,"High Usage","Very High Usage")))</f>
        <v>Low Usage</v>
      </c>
      <c r="AE2480" t="str">
        <f>IF(tbl_Customers[[#This Row],[total_intl_calls]]&lt;=5,"Low Calls", IF(tbl_Customers[[#This Row],[total_intl_calls]]&lt;=10, "Medium Calls", "High Calls"))</f>
        <v>Low Calls</v>
      </c>
      <c r="AF24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80" s="36" t="str">
        <f>IF(tbl_Customers[[#This Row],[Churn_Risk_Score]]&gt;=10,"High Risk", IF(tbl_Customers[[#This Row],[Churn_Risk_Score]]&gt;=5,"Medium Risk","Low Risk"))</f>
        <v>Low Risk</v>
      </c>
    </row>
    <row r="2481" spans="1:33" x14ac:dyDescent="0.35">
      <c r="A2481">
        <v>2480</v>
      </c>
      <c r="B2481" t="s">
        <v>63</v>
      </c>
      <c r="C2481">
        <v>170</v>
      </c>
      <c r="D2481" t="s">
        <v>28</v>
      </c>
      <c r="E2481" t="s">
        <v>22</v>
      </c>
      <c r="F2481" t="s">
        <v>22</v>
      </c>
      <c r="G2481">
        <v>0</v>
      </c>
      <c r="H2481">
        <v>184.1</v>
      </c>
      <c r="I2481">
        <v>106</v>
      </c>
      <c r="J2481">
        <v>31.3</v>
      </c>
      <c r="K2481">
        <v>204.9</v>
      </c>
      <c r="L2481">
        <v>70</v>
      </c>
      <c r="M2481">
        <v>17.420000000000002</v>
      </c>
      <c r="N2481">
        <v>224.3</v>
      </c>
      <c r="O2481">
        <v>133</v>
      </c>
      <c r="P2481">
        <v>10.09</v>
      </c>
      <c r="Q2481">
        <v>9.8000000000000007</v>
      </c>
      <c r="R2481">
        <v>3</v>
      </c>
      <c r="S2481">
        <v>2.65</v>
      </c>
      <c r="T2481">
        <v>2</v>
      </c>
      <c r="U2481" t="s">
        <v>22</v>
      </c>
      <c r="V2481">
        <f>IF(tbl_Customers[[#This Row],[churn]] = "yes", 1, 0)</f>
        <v>0</v>
      </c>
      <c r="W2481" t="str">
        <f>IF(tbl_Customers[[#This Row],[number_customer_service_calls]] &lt;= 1, "0-1 Calls", IF(tbl_Customers[[#This Row],[number_customer_service_calls]] &lt;= 3, "2-3 Calls", IF(tbl_Customers[[#This Row],[number_customer_service_calls]] &lt;=5, "4-5 Calls", "6+ Calls")))</f>
        <v>2-3 Calls</v>
      </c>
      <c r="X2481" t="str">
        <f>IF(tbl_Customers[[#This Row],[account_length]] &lt;= 50, "0-50", IF(tbl_Customers[[#This Row],[account_length]] &lt;=100, "51-100", IF(tbl_Customers[[#This Row],[account_length]] &lt;= 150, "101-150", "151+")))</f>
        <v>151+</v>
      </c>
      <c r="Y2481" t="str">
        <f>IF(tbl_Customers[[#This Row],[total_intl_charge]] &lt;= 3, "Low Charges", "High Charges")</f>
        <v>Low Charges</v>
      </c>
      <c r="Z2481" t="str">
        <f>IF(tbl_Customers[[#This Row],[total_eve_calls]]&lt;=80,"Low Calls",
IF(tbl_Customers[[#This Row],[total_eve_calls]]&lt;=120,"Medium Calls","High Calls"))</f>
        <v>Low Calls</v>
      </c>
      <c r="AA2481" t="str">
        <f>IF(tbl_Customers[[#This Row],[total_eve_charge]]&lt;=15,"Low Charges",
IF(tbl_Customers[[#This Row],[total_eve_charge]]&lt;=20,"Medium Charges","High Charges"))</f>
        <v>Medium Charges</v>
      </c>
      <c r="AB24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1" t="str">
        <f>IF(tbl_Customers[[#This Row],[number_vmail_messages]] = 0, "No Usage", IF(tbl_Customers[[#This Row],[number_vmail_messages]] &lt;= 20, "Low Usage", IF(tbl_Customers[[#This Row],[number_vmail_messages]] &lt;= 40, "Medium Usgae", "High Usage")))</f>
        <v>No Usage</v>
      </c>
      <c r="AD2481" t="str">
        <f>IF(tbl_Customers[[#This Row],[total_day_minutes]]&lt;=150,"Low Usage", IF(tbl_Customers[[#This Row],[total_day_minutes]]&lt;=200,"Medium Usage", IF(tbl_Customers[[#This Row],[total_day_minutes]]&lt;=250,"High Usage","Very High Usage")))</f>
        <v>Medium Usage</v>
      </c>
      <c r="AE2481" t="str">
        <f>IF(tbl_Customers[[#This Row],[total_intl_calls]]&lt;=5,"Low Calls", IF(tbl_Customers[[#This Row],[total_intl_calls]]&lt;=10, "Medium Calls", "High Calls"))</f>
        <v>Low Calls</v>
      </c>
      <c r="AF24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81" s="36" t="str">
        <f>IF(tbl_Customers[[#This Row],[Churn_Risk_Score]]&gt;=10,"High Risk", IF(tbl_Customers[[#This Row],[Churn_Risk_Score]]&gt;=5,"Medium Risk","Low Risk"))</f>
        <v>Low Risk</v>
      </c>
    </row>
    <row r="2482" spans="1:33" x14ac:dyDescent="0.35">
      <c r="A2482">
        <v>2481</v>
      </c>
      <c r="B2482" t="s">
        <v>47</v>
      </c>
      <c r="C2482">
        <v>71</v>
      </c>
      <c r="D2482" t="s">
        <v>28</v>
      </c>
      <c r="E2482" t="s">
        <v>22</v>
      </c>
      <c r="F2482" t="s">
        <v>22</v>
      </c>
      <c r="G2482">
        <v>0</v>
      </c>
      <c r="H2482">
        <v>185</v>
      </c>
      <c r="I2482">
        <v>84</v>
      </c>
      <c r="J2482">
        <v>31.45</v>
      </c>
      <c r="K2482">
        <v>232.5</v>
      </c>
      <c r="L2482">
        <v>129</v>
      </c>
      <c r="M2482">
        <v>19.760000000000002</v>
      </c>
      <c r="N2482">
        <v>191.1</v>
      </c>
      <c r="O2482">
        <v>82</v>
      </c>
      <c r="P2482">
        <v>8.6</v>
      </c>
      <c r="Q2482">
        <v>14.9</v>
      </c>
      <c r="R2482">
        <v>4</v>
      </c>
      <c r="S2482">
        <v>4.0199999999999996</v>
      </c>
      <c r="T2482">
        <v>3</v>
      </c>
      <c r="U2482" t="s">
        <v>22</v>
      </c>
      <c r="V2482">
        <f>IF(tbl_Customers[[#This Row],[churn]] = "yes", 1, 0)</f>
        <v>0</v>
      </c>
      <c r="W2482" t="str">
        <f>IF(tbl_Customers[[#This Row],[number_customer_service_calls]] &lt;= 1, "0-1 Calls", IF(tbl_Customers[[#This Row],[number_customer_service_calls]] &lt;= 3, "2-3 Calls", IF(tbl_Customers[[#This Row],[number_customer_service_calls]] &lt;=5, "4-5 Calls", "6+ Calls")))</f>
        <v>2-3 Calls</v>
      </c>
      <c r="X2482" t="str">
        <f>IF(tbl_Customers[[#This Row],[account_length]] &lt;= 50, "0-50", IF(tbl_Customers[[#This Row],[account_length]] &lt;=100, "51-100", IF(tbl_Customers[[#This Row],[account_length]] &lt;= 150, "101-150", "151+")))</f>
        <v>51-100</v>
      </c>
      <c r="Y2482" t="str">
        <f>IF(tbl_Customers[[#This Row],[total_intl_charge]] &lt;= 3, "Low Charges", "High Charges")</f>
        <v>High Charges</v>
      </c>
      <c r="Z2482" t="str">
        <f>IF(tbl_Customers[[#This Row],[total_eve_calls]]&lt;=80,"Low Calls",
IF(tbl_Customers[[#This Row],[total_eve_calls]]&lt;=120,"Medium Calls","High Calls"))</f>
        <v>High Calls</v>
      </c>
      <c r="AA2482" t="str">
        <f>IF(tbl_Customers[[#This Row],[total_eve_charge]]&lt;=15,"Low Charges",
IF(tbl_Customers[[#This Row],[total_eve_charge]]&lt;=20,"Medium Charges","High Charges"))</f>
        <v>Medium Charges</v>
      </c>
      <c r="AB24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2" t="str">
        <f>IF(tbl_Customers[[#This Row],[number_vmail_messages]] = 0, "No Usage", IF(tbl_Customers[[#This Row],[number_vmail_messages]] &lt;= 20, "Low Usage", IF(tbl_Customers[[#This Row],[number_vmail_messages]] &lt;= 40, "Medium Usgae", "High Usage")))</f>
        <v>No Usage</v>
      </c>
      <c r="AD2482" t="str">
        <f>IF(tbl_Customers[[#This Row],[total_day_minutes]]&lt;=150,"Low Usage", IF(tbl_Customers[[#This Row],[total_day_minutes]]&lt;=200,"Medium Usage", IF(tbl_Customers[[#This Row],[total_day_minutes]]&lt;=250,"High Usage","Very High Usage")))</f>
        <v>Medium Usage</v>
      </c>
      <c r="AE2482" t="str">
        <f>IF(tbl_Customers[[#This Row],[total_intl_calls]]&lt;=5,"Low Calls", IF(tbl_Customers[[#This Row],[total_intl_calls]]&lt;=10, "Medium Calls", "High Calls"))</f>
        <v>Low Calls</v>
      </c>
      <c r="AF24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2" s="36" t="str">
        <f>IF(tbl_Customers[[#This Row],[Churn_Risk_Score]]&gt;=10,"High Risk", IF(tbl_Customers[[#This Row],[Churn_Risk_Score]]&gt;=5,"Medium Risk","Low Risk"))</f>
        <v>Low Risk</v>
      </c>
    </row>
    <row r="2483" spans="1:33" x14ac:dyDescent="0.35">
      <c r="A2483">
        <v>2482</v>
      </c>
      <c r="B2483" t="s">
        <v>43</v>
      </c>
      <c r="C2483">
        <v>124</v>
      </c>
      <c r="D2483" t="s">
        <v>21</v>
      </c>
      <c r="E2483" t="s">
        <v>22</v>
      </c>
      <c r="F2483" t="s">
        <v>22</v>
      </c>
      <c r="G2483">
        <v>0</v>
      </c>
      <c r="H2483">
        <v>160.9</v>
      </c>
      <c r="I2483">
        <v>109</v>
      </c>
      <c r="J2483">
        <v>27.35</v>
      </c>
      <c r="K2483">
        <v>144.19999999999999</v>
      </c>
      <c r="L2483">
        <v>152</v>
      </c>
      <c r="M2483">
        <v>12.26</v>
      </c>
      <c r="N2483">
        <v>120.4</v>
      </c>
      <c r="O2483">
        <v>97</v>
      </c>
      <c r="P2483">
        <v>5.42</v>
      </c>
      <c r="Q2483">
        <v>12.9</v>
      </c>
      <c r="R2483">
        <v>12</v>
      </c>
      <c r="S2483">
        <v>3.48</v>
      </c>
      <c r="T2483">
        <v>1</v>
      </c>
      <c r="U2483" t="s">
        <v>22</v>
      </c>
      <c r="V2483">
        <f>IF(tbl_Customers[[#This Row],[churn]] = "yes", 1, 0)</f>
        <v>0</v>
      </c>
      <c r="W2483" t="str">
        <f>IF(tbl_Customers[[#This Row],[number_customer_service_calls]] &lt;= 1, "0-1 Calls", IF(tbl_Customers[[#This Row],[number_customer_service_calls]] &lt;= 3, "2-3 Calls", IF(tbl_Customers[[#This Row],[number_customer_service_calls]] &lt;=5, "4-5 Calls", "6+ Calls")))</f>
        <v>0-1 Calls</v>
      </c>
      <c r="X2483" t="str">
        <f>IF(tbl_Customers[[#This Row],[account_length]] &lt;= 50, "0-50", IF(tbl_Customers[[#This Row],[account_length]] &lt;=100, "51-100", IF(tbl_Customers[[#This Row],[account_length]] &lt;= 150, "101-150", "151+")))</f>
        <v>101-150</v>
      </c>
      <c r="Y2483" t="str">
        <f>IF(tbl_Customers[[#This Row],[total_intl_charge]] &lt;= 3, "Low Charges", "High Charges")</f>
        <v>High Charges</v>
      </c>
      <c r="Z2483" t="str">
        <f>IF(tbl_Customers[[#This Row],[total_eve_calls]]&lt;=80,"Low Calls",
IF(tbl_Customers[[#This Row],[total_eve_calls]]&lt;=120,"Medium Calls","High Calls"))</f>
        <v>High Calls</v>
      </c>
      <c r="AA2483" t="str">
        <f>IF(tbl_Customers[[#This Row],[total_eve_charge]]&lt;=15,"Low Charges",
IF(tbl_Customers[[#This Row],[total_eve_charge]]&lt;=20,"Medium Charges","High Charges"))</f>
        <v>Low Charges</v>
      </c>
      <c r="AB24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3" t="str">
        <f>IF(tbl_Customers[[#This Row],[number_vmail_messages]] = 0, "No Usage", IF(tbl_Customers[[#This Row],[number_vmail_messages]] &lt;= 20, "Low Usage", IF(tbl_Customers[[#This Row],[number_vmail_messages]] &lt;= 40, "Medium Usgae", "High Usage")))</f>
        <v>No Usage</v>
      </c>
      <c r="AD2483" t="str">
        <f>IF(tbl_Customers[[#This Row],[total_day_minutes]]&lt;=150,"Low Usage", IF(tbl_Customers[[#This Row],[total_day_minutes]]&lt;=200,"Medium Usage", IF(tbl_Customers[[#This Row],[total_day_minutes]]&lt;=250,"High Usage","Very High Usage")))</f>
        <v>Medium Usage</v>
      </c>
      <c r="AE2483" t="str">
        <f>IF(tbl_Customers[[#This Row],[total_intl_calls]]&lt;=5,"Low Calls", IF(tbl_Customers[[#This Row],[total_intl_calls]]&lt;=10, "Medium Calls", "High Calls"))</f>
        <v>High Calls</v>
      </c>
      <c r="AF24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3" s="36" t="str">
        <f>IF(tbl_Customers[[#This Row],[Churn_Risk_Score]]&gt;=10,"High Risk", IF(tbl_Customers[[#This Row],[Churn_Risk_Score]]&gt;=5,"Medium Risk","Low Risk"))</f>
        <v>Low Risk</v>
      </c>
    </row>
    <row r="2484" spans="1:33" x14ac:dyDescent="0.35">
      <c r="A2484">
        <v>2483</v>
      </c>
      <c r="B2484" t="s">
        <v>55</v>
      </c>
      <c r="C2484">
        <v>97</v>
      </c>
      <c r="D2484" t="s">
        <v>21</v>
      </c>
      <c r="E2484" t="s">
        <v>22</v>
      </c>
      <c r="F2484" t="s">
        <v>22</v>
      </c>
      <c r="G2484">
        <v>0</v>
      </c>
      <c r="H2484">
        <v>209.2</v>
      </c>
      <c r="I2484">
        <v>134</v>
      </c>
      <c r="J2484">
        <v>35.56</v>
      </c>
      <c r="K2484">
        <v>0</v>
      </c>
      <c r="L2484">
        <v>0</v>
      </c>
      <c r="M2484">
        <v>0</v>
      </c>
      <c r="N2484">
        <v>175.4</v>
      </c>
      <c r="O2484">
        <v>94</v>
      </c>
      <c r="P2484">
        <v>7.89</v>
      </c>
      <c r="Q2484">
        <v>11.8</v>
      </c>
      <c r="R2484">
        <v>6</v>
      </c>
      <c r="S2484">
        <v>3.19</v>
      </c>
      <c r="T2484">
        <v>1</v>
      </c>
      <c r="U2484" t="s">
        <v>22</v>
      </c>
      <c r="V2484">
        <f>IF(tbl_Customers[[#This Row],[churn]] = "yes", 1, 0)</f>
        <v>0</v>
      </c>
      <c r="W2484" t="str">
        <f>IF(tbl_Customers[[#This Row],[number_customer_service_calls]] &lt;= 1, "0-1 Calls", IF(tbl_Customers[[#This Row],[number_customer_service_calls]] &lt;= 3, "2-3 Calls", IF(tbl_Customers[[#This Row],[number_customer_service_calls]] &lt;=5, "4-5 Calls", "6+ Calls")))</f>
        <v>0-1 Calls</v>
      </c>
      <c r="X2484" t="str">
        <f>IF(tbl_Customers[[#This Row],[account_length]] &lt;= 50, "0-50", IF(tbl_Customers[[#This Row],[account_length]] &lt;=100, "51-100", IF(tbl_Customers[[#This Row],[account_length]] &lt;= 150, "101-150", "151+")))</f>
        <v>51-100</v>
      </c>
      <c r="Y2484" t="str">
        <f>IF(tbl_Customers[[#This Row],[total_intl_charge]] &lt;= 3, "Low Charges", "High Charges")</f>
        <v>High Charges</v>
      </c>
      <c r="Z2484" t="str">
        <f>IF(tbl_Customers[[#This Row],[total_eve_calls]]&lt;=80,"Low Calls",
IF(tbl_Customers[[#This Row],[total_eve_calls]]&lt;=120,"Medium Calls","High Calls"))</f>
        <v>Low Calls</v>
      </c>
      <c r="AA2484" t="str">
        <f>IF(tbl_Customers[[#This Row],[total_eve_charge]]&lt;=15,"Low Charges",
IF(tbl_Customers[[#This Row],[total_eve_charge]]&lt;=20,"Medium Charges","High Charges"))</f>
        <v>Low Charges</v>
      </c>
      <c r="AB24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4" t="str">
        <f>IF(tbl_Customers[[#This Row],[number_vmail_messages]] = 0, "No Usage", IF(tbl_Customers[[#This Row],[number_vmail_messages]] &lt;= 20, "Low Usage", IF(tbl_Customers[[#This Row],[number_vmail_messages]] &lt;= 40, "Medium Usgae", "High Usage")))</f>
        <v>No Usage</v>
      </c>
      <c r="AD2484" t="str">
        <f>IF(tbl_Customers[[#This Row],[total_day_minutes]]&lt;=150,"Low Usage", IF(tbl_Customers[[#This Row],[total_day_minutes]]&lt;=200,"Medium Usage", IF(tbl_Customers[[#This Row],[total_day_minutes]]&lt;=250,"High Usage","Very High Usage")))</f>
        <v>High Usage</v>
      </c>
      <c r="AE2484" t="str">
        <f>IF(tbl_Customers[[#This Row],[total_intl_calls]]&lt;=5,"Low Calls", IF(tbl_Customers[[#This Row],[total_intl_calls]]&lt;=10, "Medium Calls", "High Calls"))</f>
        <v>Medium Calls</v>
      </c>
      <c r="AF24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4" s="36" t="str">
        <f>IF(tbl_Customers[[#This Row],[Churn_Risk_Score]]&gt;=10,"High Risk", IF(tbl_Customers[[#This Row],[Churn_Risk_Score]]&gt;=5,"Medium Risk","Low Risk"))</f>
        <v>Low Risk</v>
      </c>
    </row>
    <row r="2485" spans="1:33" x14ac:dyDescent="0.35">
      <c r="A2485">
        <v>2484</v>
      </c>
      <c r="B2485" t="s">
        <v>72</v>
      </c>
      <c r="C2485">
        <v>98</v>
      </c>
      <c r="D2485" t="s">
        <v>28</v>
      </c>
      <c r="E2485" t="s">
        <v>23</v>
      </c>
      <c r="F2485" t="s">
        <v>22</v>
      </c>
      <c r="G2485">
        <v>0</v>
      </c>
      <c r="H2485">
        <v>158.4</v>
      </c>
      <c r="I2485">
        <v>71</v>
      </c>
      <c r="J2485">
        <v>26.93</v>
      </c>
      <c r="K2485">
        <v>306.60000000000002</v>
      </c>
      <c r="L2485">
        <v>66</v>
      </c>
      <c r="M2485">
        <v>26.06</v>
      </c>
      <c r="N2485">
        <v>144.19999999999999</v>
      </c>
      <c r="O2485">
        <v>93</v>
      </c>
      <c r="P2485">
        <v>6.49</v>
      </c>
      <c r="Q2485">
        <v>2.1</v>
      </c>
      <c r="R2485">
        <v>4</v>
      </c>
      <c r="S2485">
        <v>0.56999999999999995</v>
      </c>
      <c r="T2485">
        <v>1</v>
      </c>
      <c r="U2485" t="s">
        <v>22</v>
      </c>
      <c r="V2485">
        <f>IF(tbl_Customers[[#This Row],[churn]] = "yes", 1, 0)</f>
        <v>0</v>
      </c>
      <c r="W2485" t="str">
        <f>IF(tbl_Customers[[#This Row],[number_customer_service_calls]] &lt;= 1, "0-1 Calls", IF(tbl_Customers[[#This Row],[number_customer_service_calls]] &lt;= 3, "2-3 Calls", IF(tbl_Customers[[#This Row],[number_customer_service_calls]] &lt;=5, "4-5 Calls", "6+ Calls")))</f>
        <v>0-1 Calls</v>
      </c>
      <c r="X2485" t="str">
        <f>IF(tbl_Customers[[#This Row],[account_length]] &lt;= 50, "0-50", IF(tbl_Customers[[#This Row],[account_length]] &lt;=100, "51-100", IF(tbl_Customers[[#This Row],[account_length]] &lt;= 150, "101-150", "151+")))</f>
        <v>51-100</v>
      </c>
      <c r="Y2485" t="str">
        <f>IF(tbl_Customers[[#This Row],[total_intl_charge]] &lt;= 3, "Low Charges", "High Charges")</f>
        <v>Low Charges</v>
      </c>
      <c r="Z2485" t="str">
        <f>IF(tbl_Customers[[#This Row],[total_eve_calls]]&lt;=80,"Low Calls",
IF(tbl_Customers[[#This Row],[total_eve_calls]]&lt;=120,"Medium Calls","High Calls"))</f>
        <v>Low Calls</v>
      </c>
      <c r="AA2485" t="str">
        <f>IF(tbl_Customers[[#This Row],[total_eve_charge]]&lt;=15,"Low Charges",
IF(tbl_Customers[[#This Row],[total_eve_charge]]&lt;=20,"Medium Charges","High Charges"))</f>
        <v>High Charges</v>
      </c>
      <c r="AB24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5" t="str">
        <f>IF(tbl_Customers[[#This Row],[number_vmail_messages]] = 0, "No Usage", IF(tbl_Customers[[#This Row],[number_vmail_messages]] &lt;= 20, "Low Usage", IF(tbl_Customers[[#This Row],[number_vmail_messages]] &lt;= 40, "Medium Usgae", "High Usage")))</f>
        <v>No Usage</v>
      </c>
      <c r="AD2485" t="str">
        <f>IF(tbl_Customers[[#This Row],[total_day_minutes]]&lt;=150,"Low Usage", IF(tbl_Customers[[#This Row],[total_day_minutes]]&lt;=200,"Medium Usage", IF(tbl_Customers[[#This Row],[total_day_minutes]]&lt;=250,"High Usage","Very High Usage")))</f>
        <v>Medium Usage</v>
      </c>
      <c r="AE2485" t="str">
        <f>IF(tbl_Customers[[#This Row],[total_intl_calls]]&lt;=5,"Low Calls", IF(tbl_Customers[[#This Row],[total_intl_calls]]&lt;=10, "Medium Calls", "High Calls"))</f>
        <v>Low Calls</v>
      </c>
      <c r="AF24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5" s="36" t="str">
        <f>IF(tbl_Customers[[#This Row],[Churn_Risk_Score]]&gt;=10,"High Risk", IF(tbl_Customers[[#This Row],[Churn_Risk_Score]]&gt;=5,"Medium Risk","Low Risk"))</f>
        <v>Low Risk</v>
      </c>
    </row>
    <row r="2486" spans="1:33" x14ac:dyDescent="0.35">
      <c r="A2486">
        <v>2485</v>
      </c>
      <c r="B2486" t="s">
        <v>63</v>
      </c>
      <c r="C2486">
        <v>24</v>
      </c>
      <c r="D2486" t="s">
        <v>25</v>
      </c>
      <c r="E2486" t="s">
        <v>22</v>
      </c>
      <c r="F2486" t="s">
        <v>22</v>
      </c>
      <c r="G2486">
        <v>0</v>
      </c>
      <c r="H2486">
        <v>149</v>
      </c>
      <c r="I2486">
        <v>73</v>
      </c>
      <c r="J2486">
        <v>25.33</v>
      </c>
      <c r="K2486">
        <v>131</v>
      </c>
      <c r="L2486">
        <v>81</v>
      </c>
      <c r="M2486">
        <v>11.14</v>
      </c>
      <c r="N2486">
        <v>238.6</v>
      </c>
      <c r="O2486">
        <v>69</v>
      </c>
      <c r="P2486">
        <v>10.74</v>
      </c>
      <c r="Q2486">
        <v>8.6</v>
      </c>
      <c r="R2486">
        <v>3</v>
      </c>
      <c r="S2486">
        <v>2.3199999999999998</v>
      </c>
      <c r="T2486">
        <v>2</v>
      </c>
      <c r="U2486" t="s">
        <v>23</v>
      </c>
      <c r="V2486">
        <f>IF(tbl_Customers[[#This Row],[churn]] = "yes", 1, 0)</f>
        <v>1</v>
      </c>
      <c r="W2486" t="str">
        <f>IF(tbl_Customers[[#This Row],[number_customer_service_calls]] &lt;= 1, "0-1 Calls", IF(tbl_Customers[[#This Row],[number_customer_service_calls]] &lt;= 3, "2-3 Calls", IF(tbl_Customers[[#This Row],[number_customer_service_calls]] &lt;=5, "4-5 Calls", "6+ Calls")))</f>
        <v>2-3 Calls</v>
      </c>
      <c r="X2486" t="str">
        <f>IF(tbl_Customers[[#This Row],[account_length]] &lt;= 50, "0-50", IF(tbl_Customers[[#This Row],[account_length]] &lt;=100, "51-100", IF(tbl_Customers[[#This Row],[account_length]] &lt;= 150, "101-150", "151+")))</f>
        <v>0-50</v>
      </c>
      <c r="Y2486" t="str">
        <f>IF(tbl_Customers[[#This Row],[total_intl_charge]] &lt;= 3, "Low Charges", "High Charges")</f>
        <v>Low Charges</v>
      </c>
      <c r="Z2486" t="str">
        <f>IF(tbl_Customers[[#This Row],[total_eve_calls]]&lt;=80,"Low Calls",
IF(tbl_Customers[[#This Row],[total_eve_calls]]&lt;=120,"Medium Calls","High Calls"))</f>
        <v>Medium Calls</v>
      </c>
      <c r="AA2486" t="str">
        <f>IF(tbl_Customers[[#This Row],[total_eve_charge]]&lt;=15,"Low Charges",
IF(tbl_Customers[[#This Row],[total_eve_charge]]&lt;=20,"Medium Charges","High Charges"))</f>
        <v>Low Charges</v>
      </c>
      <c r="AB24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6" t="str">
        <f>IF(tbl_Customers[[#This Row],[number_vmail_messages]] = 0, "No Usage", IF(tbl_Customers[[#This Row],[number_vmail_messages]] &lt;= 20, "Low Usage", IF(tbl_Customers[[#This Row],[number_vmail_messages]] &lt;= 40, "Medium Usgae", "High Usage")))</f>
        <v>No Usage</v>
      </c>
      <c r="AD2486" t="str">
        <f>IF(tbl_Customers[[#This Row],[total_day_minutes]]&lt;=150,"Low Usage", IF(tbl_Customers[[#This Row],[total_day_minutes]]&lt;=200,"Medium Usage", IF(tbl_Customers[[#This Row],[total_day_minutes]]&lt;=250,"High Usage","Very High Usage")))</f>
        <v>Low Usage</v>
      </c>
      <c r="AE2486" t="str">
        <f>IF(tbl_Customers[[#This Row],[total_intl_calls]]&lt;=5,"Low Calls", IF(tbl_Customers[[#This Row],[total_intl_calls]]&lt;=10, "Medium Calls", "High Calls"))</f>
        <v>Low Calls</v>
      </c>
      <c r="AF24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86" s="36" t="str">
        <f>IF(tbl_Customers[[#This Row],[Churn_Risk_Score]]&gt;=10,"High Risk", IF(tbl_Customers[[#This Row],[Churn_Risk_Score]]&gt;=5,"Medium Risk","Low Risk"))</f>
        <v>Low Risk</v>
      </c>
    </row>
    <row r="2487" spans="1:33" x14ac:dyDescent="0.35">
      <c r="A2487">
        <v>2486</v>
      </c>
      <c r="B2487" t="s">
        <v>63</v>
      </c>
      <c r="C2487">
        <v>136</v>
      </c>
      <c r="D2487" t="s">
        <v>28</v>
      </c>
      <c r="E2487" t="s">
        <v>22</v>
      </c>
      <c r="F2487" t="s">
        <v>22</v>
      </c>
      <c r="G2487">
        <v>0</v>
      </c>
      <c r="H2487">
        <v>204.5</v>
      </c>
      <c r="I2487">
        <v>63</v>
      </c>
      <c r="J2487">
        <v>34.770000000000003</v>
      </c>
      <c r="K2487">
        <v>208.8</v>
      </c>
      <c r="L2487">
        <v>95</v>
      </c>
      <c r="M2487">
        <v>17.75</v>
      </c>
      <c r="N2487">
        <v>224</v>
      </c>
      <c r="O2487">
        <v>119</v>
      </c>
      <c r="P2487">
        <v>10.08</v>
      </c>
      <c r="Q2487">
        <v>9.8000000000000007</v>
      </c>
      <c r="R2487">
        <v>2</v>
      </c>
      <c r="S2487">
        <v>2.65</v>
      </c>
      <c r="T2487">
        <v>0</v>
      </c>
      <c r="U2487" t="s">
        <v>22</v>
      </c>
      <c r="V2487">
        <f>IF(tbl_Customers[[#This Row],[churn]] = "yes", 1, 0)</f>
        <v>0</v>
      </c>
      <c r="W2487" t="str">
        <f>IF(tbl_Customers[[#This Row],[number_customer_service_calls]] &lt;= 1, "0-1 Calls", IF(tbl_Customers[[#This Row],[number_customer_service_calls]] &lt;= 3, "2-3 Calls", IF(tbl_Customers[[#This Row],[number_customer_service_calls]] &lt;=5, "4-5 Calls", "6+ Calls")))</f>
        <v>0-1 Calls</v>
      </c>
      <c r="X2487" t="str">
        <f>IF(tbl_Customers[[#This Row],[account_length]] &lt;= 50, "0-50", IF(tbl_Customers[[#This Row],[account_length]] &lt;=100, "51-100", IF(tbl_Customers[[#This Row],[account_length]] &lt;= 150, "101-150", "151+")))</f>
        <v>101-150</v>
      </c>
      <c r="Y2487" t="str">
        <f>IF(tbl_Customers[[#This Row],[total_intl_charge]] &lt;= 3, "Low Charges", "High Charges")</f>
        <v>Low Charges</v>
      </c>
      <c r="Z2487" t="str">
        <f>IF(tbl_Customers[[#This Row],[total_eve_calls]]&lt;=80,"Low Calls",
IF(tbl_Customers[[#This Row],[total_eve_calls]]&lt;=120,"Medium Calls","High Calls"))</f>
        <v>Medium Calls</v>
      </c>
      <c r="AA2487" t="str">
        <f>IF(tbl_Customers[[#This Row],[total_eve_charge]]&lt;=15,"Low Charges",
IF(tbl_Customers[[#This Row],[total_eve_charge]]&lt;=20,"Medium Charges","High Charges"))</f>
        <v>Medium Charges</v>
      </c>
      <c r="AB24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7" t="str">
        <f>IF(tbl_Customers[[#This Row],[number_vmail_messages]] = 0, "No Usage", IF(tbl_Customers[[#This Row],[number_vmail_messages]] &lt;= 20, "Low Usage", IF(tbl_Customers[[#This Row],[number_vmail_messages]] &lt;= 40, "Medium Usgae", "High Usage")))</f>
        <v>No Usage</v>
      </c>
      <c r="AD2487" t="str">
        <f>IF(tbl_Customers[[#This Row],[total_day_minutes]]&lt;=150,"Low Usage", IF(tbl_Customers[[#This Row],[total_day_minutes]]&lt;=200,"Medium Usage", IF(tbl_Customers[[#This Row],[total_day_minutes]]&lt;=250,"High Usage","Very High Usage")))</f>
        <v>High Usage</v>
      </c>
      <c r="AE2487" t="str">
        <f>IF(tbl_Customers[[#This Row],[total_intl_calls]]&lt;=5,"Low Calls", IF(tbl_Customers[[#This Row],[total_intl_calls]]&lt;=10, "Medium Calls", "High Calls"))</f>
        <v>Low Calls</v>
      </c>
      <c r="AF24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87" s="36" t="str">
        <f>IF(tbl_Customers[[#This Row],[Churn_Risk_Score]]&gt;=10,"High Risk", IF(tbl_Customers[[#This Row],[Churn_Risk_Score]]&gt;=5,"Medium Risk","Low Risk"))</f>
        <v>Low Risk</v>
      </c>
    </row>
    <row r="2488" spans="1:33" x14ac:dyDescent="0.35">
      <c r="A2488">
        <v>2487</v>
      </c>
      <c r="B2488" t="s">
        <v>26</v>
      </c>
      <c r="C2488">
        <v>44</v>
      </c>
      <c r="D2488" t="s">
        <v>25</v>
      </c>
      <c r="E2488" t="s">
        <v>22</v>
      </c>
      <c r="F2488" t="s">
        <v>22</v>
      </c>
      <c r="G2488">
        <v>0</v>
      </c>
      <c r="H2488">
        <v>288.8</v>
      </c>
      <c r="I2488">
        <v>86</v>
      </c>
      <c r="J2488">
        <v>49.1</v>
      </c>
      <c r="K2488">
        <v>175.9</v>
      </c>
      <c r="L2488">
        <v>87</v>
      </c>
      <c r="M2488">
        <v>14.95</v>
      </c>
      <c r="N2488">
        <v>215.4</v>
      </c>
      <c r="O2488">
        <v>106</v>
      </c>
      <c r="P2488">
        <v>9.69</v>
      </c>
      <c r="Q2488">
        <v>9.5</v>
      </c>
      <c r="R2488">
        <v>2</v>
      </c>
      <c r="S2488">
        <v>2.57</v>
      </c>
      <c r="T2488">
        <v>0</v>
      </c>
      <c r="U2488" t="s">
        <v>23</v>
      </c>
      <c r="V2488">
        <f>IF(tbl_Customers[[#This Row],[churn]] = "yes", 1, 0)</f>
        <v>1</v>
      </c>
      <c r="W2488" t="str">
        <f>IF(tbl_Customers[[#This Row],[number_customer_service_calls]] &lt;= 1, "0-1 Calls", IF(tbl_Customers[[#This Row],[number_customer_service_calls]] &lt;= 3, "2-3 Calls", IF(tbl_Customers[[#This Row],[number_customer_service_calls]] &lt;=5, "4-5 Calls", "6+ Calls")))</f>
        <v>0-1 Calls</v>
      </c>
      <c r="X2488" t="str">
        <f>IF(tbl_Customers[[#This Row],[account_length]] &lt;= 50, "0-50", IF(tbl_Customers[[#This Row],[account_length]] &lt;=100, "51-100", IF(tbl_Customers[[#This Row],[account_length]] &lt;= 150, "101-150", "151+")))</f>
        <v>0-50</v>
      </c>
      <c r="Y2488" t="str">
        <f>IF(tbl_Customers[[#This Row],[total_intl_charge]] &lt;= 3, "Low Charges", "High Charges")</f>
        <v>Low Charges</v>
      </c>
      <c r="Z2488" t="str">
        <f>IF(tbl_Customers[[#This Row],[total_eve_calls]]&lt;=80,"Low Calls",
IF(tbl_Customers[[#This Row],[total_eve_calls]]&lt;=120,"Medium Calls","High Calls"))</f>
        <v>Medium Calls</v>
      </c>
      <c r="AA2488" t="str">
        <f>IF(tbl_Customers[[#This Row],[total_eve_charge]]&lt;=15,"Low Charges",
IF(tbl_Customers[[#This Row],[total_eve_charge]]&lt;=20,"Medium Charges","High Charges"))</f>
        <v>Low Charges</v>
      </c>
      <c r="AB24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8" t="str">
        <f>IF(tbl_Customers[[#This Row],[number_vmail_messages]] = 0, "No Usage", IF(tbl_Customers[[#This Row],[number_vmail_messages]] &lt;= 20, "Low Usage", IF(tbl_Customers[[#This Row],[number_vmail_messages]] &lt;= 40, "Medium Usgae", "High Usage")))</f>
        <v>No Usage</v>
      </c>
      <c r="AD2488" t="str">
        <f>IF(tbl_Customers[[#This Row],[total_day_minutes]]&lt;=150,"Low Usage", IF(tbl_Customers[[#This Row],[total_day_minutes]]&lt;=200,"Medium Usage", IF(tbl_Customers[[#This Row],[total_day_minutes]]&lt;=250,"High Usage","Very High Usage")))</f>
        <v>Very High Usage</v>
      </c>
      <c r="AE2488" t="str">
        <f>IF(tbl_Customers[[#This Row],[total_intl_calls]]&lt;=5,"Low Calls", IF(tbl_Customers[[#This Row],[total_intl_calls]]&lt;=10, "Medium Calls", "High Calls"))</f>
        <v>Low Calls</v>
      </c>
      <c r="AF24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88" s="36" t="str">
        <f>IF(tbl_Customers[[#This Row],[Churn_Risk_Score]]&gt;=10,"High Risk", IF(tbl_Customers[[#This Row],[Churn_Risk_Score]]&gt;=5,"Medium Risk","Low Risk"))</f>
        <v>Medium Risk</v>
      </c>
    </row>
    <row r="2489" spans="1:33" x14ac:dyDescent="0.35">
      <c r="A2489">
        <v>2488</v>
      </c>
      <c r="B2489" t="s">
        <v>65</v>
      </c>
      <c r="C2489">
        <v>96</v>
      </c>
      <c r="D2489" t="s">
        <v>21</v>
      </c>
      <c r="E2489" t="s">
        <v>22</v>
      </c>
      <c r="F2489" t="s">
        <v>23</v>
      </c>
      <c r="G2489">
        <v>40</v>
      </c>
      <c r="H2489">
        <v>108.6</v>
      </c>
      <c r="I2489">
        <v>90</v>
      </c>
      <c r="J2489">
        <v>18.46</v>
      </c>
      <c r="K2489">
        <v>206.4</v>
      </c>
      <c r="L2489">
        <v>154</v>
      </c>
      <c r="M2489">
        <v>17.54</v>
      </c>
      <c r="N2489">
        <v>126.3</v>
      </c>
      <c r="O2489">
        <v>118</v>
      </c>
      <c r="P2489">
        <v>5.68</v>
      </c>
      <c r="Q2489">
        <v>13.4</v>
      </c>
      <c r="R2489">
        <v>4</v>
      </c>
      <c r="S2489">
        <v>3.62</v>
      </c>
      <c r="T2489">
        <v>0</v>
      </c>
      <c r="U2489" t="s">
        <v>22</v>
      </c>
      <c r="V2489">
        <f>IF(tbl_Customers[[#This Row],[churn]] = "yes", 1, 0)</f>
        <v>0</v>
      </c>
      <c r="W2489" t="str">
        <f>IF(tbl_Customers[[#This Row],[number_customer_service_calls]] &lt;= 1, "0-1 Calls", IF(tbl_Customers[[#This Row],[number_customer_service_calls]] &lt;= 3, "2-3 Calls", IF(tbl_Customers[[#This Row],[number_customer_service_calls]] &lt;=5, "4-5 Calls", "6+ Calls")))</f>
        <v>0-1 Calls</v>
      </c>
      <c r="X2489" t="str">
        <f>IF(tbl_Customers[[#This Row],[account_length]] &lt;= 50, "0-50", IF(tbl_Customers[[#This Row],[account_length]] &lt;=100, "51-100", IF(tbl_Customers[[#This Row],[account_length]] &lt;= 150, "101-150", "151+")))</f>
        <v>51-100</v>
      </c>
      <c r="Y2489" t="str">
        <f>IF(tbl_Customers[[#This Row],[total_intl_charge]] &lt;= 3, "Low Charges", "High Charges")</f>
        <v>High Charges</v>
      </c>
      <c r="Z2489" t="str">
        <f>IF(tbl_Customers[[#This Row],[total_eve_calls]]&lt;=80,"Low Calls",
IF(tbl_Customers[[#This Row],[total_eve_calls]]&lt;=120,"Medium Calls","High Calls"))</f>
        <v>High Calls</v>
      </c>
      <c r="AA2489" t="str">
        <f>IF(tbl_Customers[[#This Row],[total_eve_charge]]&lt;=15,"Low Charges",
IF(tbl_Customers[[#This Row],[total_eve_charge]]&lt;=20,"Medium Charges","High Charges"))</f>
        <v>Medium Charges</v>
      </c>
      <c r="AB24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9" t="str">
        <f>IF(tbl_Customers[[#This Row],[number_vmail_messages]] = 0, "No Usage", IF(tbl_Customers[[#This Row],[number_vmail_messages]] &lt;= 20, "Low Usage", IF(tbl_Customers[[#This Row],[number_vmail_messages]] &lt;= 40, "Medium Usgae", "High Usage")))</f>
        <v>Medium Usgae</v>
      </c>
      <c r="AD2489" t="str">
        <f>IF(tbl_Customers[[#This Row],[total_day_minutes]]&lt;=150,"Low Usage", IF(tbl_Customers[[#This Row],[total_day_minutes]]&lt;=200,"Medium Usage", IF(tbl_Customers[[#This Row],[total_day_minutes]]&lt;=250,"High Usage","Very High Usage")))</f>
        <v>Low Usage</v>
      </c>
      <c r="AE2489" t="str">
        <f>IF(tbl_Customers[[#This Row],[total_intl_calls]]&lt;=5,"Low Calls", IF(tbl_Customers[[#This Row],[total_intl_calls]]&lt;=10, "Medium Calls", "High Calls"))</f>
        <v>Low Calls</v>
      </c>
      <c r="AF24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489" s="36" t="str">
        <f>IF(tbl_Customers[[#This Row],[Churn_Risk_Score]]&gt;=10,"High Risk", IF(tbl_Customers[[#This Row],[Churn_Risk_Score]]&gt;=5,"Medium Risk","Low Risk"))</f>
        <v>Low Risk</v>
      </c>
    </row>
    <row r="2490" spans="1:33" x14ac:dyDescent="0.35">
      <c r="A2490">
        <v>2489</v>
      </c>
      <c r="B2490" t="s">
        <v>69</v>
      </c>
      <c r="C2490">
        <v>31</v>
      </c>
      <c r="D2490" t="s">
        <v>21</v>
      </c>
      <c r="E2490" t="s">
        <v>22</v>
      </c>
      <c r="F2490" t="s">
        <v>22</v>
      </c>
      <c r="G2490">
        <v>0</v>
      </c>
      <c r="H2490">
        <v>97.5</v>
      </c>
      <c r="I2490">
        <v>129</v>
      </c>
      <c r="J2490">
        <v>16.579999999999998</v>
      </c>
      <c r="K2490">
        <v>260.39999999999998</v>
      </c>
      <c r="L2490">
        <v>78</v>
      </c>
      <c r="M2490">
        <v>22.13</v>
      </c>
      <c r="N2490">
        <v>88.7</v>
      </c>
      <c r="O2490">
        <v>100</v>
      </c>
      <c r="P2490">
        <v>3.99</v>
      </c>
      <c r="Q2490">
        <v>7</v>
      </c>
      <c r="R2490">
        <v>5</v>
      </c>
      <c r="S2490">
        <v>1.89</v>
      </c>
      <c r="T2490">
        <v>1</v>
      </c>
      <c r="U2490" t="s">
        <v>22</v>
      </c>
      <c r="V2490">
        <f>IF(tbl_Customers[[#This Row],[churn]] = "yes", 1, 0)</f>
        <v>0</v>
      </c>
      <c r="W2490" t="str">
        <f>IF(tbl_Customers[[#This Row],[number_customer_service_calls]] &lt;= 1, "0-1 Calls", IF(tbl_Customers[[#This Row],[number_customer_service_calls]] &lt;= 3, "2-3 Calls", IF(tbl_Customers[[#This Row],[number_customer_service_calls]] &lt;=5, "4-5 Calls", "6+ Calls")))</f>
        <v>0-1 Calls</v>
      </c>
      <c r="X2490" t="str">
        <f>IF(tbl_Customers[[#This Row],[account_length]] &lt;= 50, "0-50", IF(tbl_Customers[[#This Row],[account_length]] &lt;=100, "51-100", IF(tbl_Customers[[#This Row],[account_length]] &lt;= 150, "101-150", "151+")))</f>
        <v>0-50</v>
      </c>
      <c r="Y2490" t="str">
        <f>IF(tbl_Customers[[#This Row],[total_intl_charge]] &lt;= 3, "Low Charges", "High Charges")</f>
        <v>Low Charges</v>
      </c>
      <c r="Z2490" t="str">
        <f>IF(tbl_Customers[[#This Row],[total_eve_calls]]&lt;=80,"Low Calls",
IF(tbl_Customers[[#This Row],[total_eve_calls]]&lt;=120,"Medium Calls","High Calls"))</f>
        <v>Low Calls</v>
      </c>
      <c r="AA2490" t="str">
        <f>IF(tbl_Customers[[#This Row],[total_eve_charge]]&lt;=15,"Low Charges",
IF(tbl_Customers[[#This Row],[total_eve_charge]]&lt;=20,"Medium Charges","High Charges"))</f>
        <v>High Charges</v>
      </c>
      <c r="AB24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0" t="str">
        <f>IF(tbl_Customers[[#This Row],[number_vmail_messages]] = 0, "No Usage", IF(tbl_Customers[[#This Row],[number_vmail_messages]] &lt;= 20, "Low Usage", IF(tbl_Customers[[#This Row],[number_vmail_messages]] &lt;= 40, "Medium Usgae", "High Usage")))</f>
        <v>No Usage</v>
      </c>
      <c r="AD2490" t="str">
        <f>IF(tbl_Customers[[#This Row],[total_day_minutes]]&lt;=150,"Low Usage", IF(tbl_Customers[[#This Row],[total_day_minutes]]&lt;=200,"Medium Usage", IF(tbl_Customers[[#This Row],[total_day_minutes]]&lt;=250,"High Usage","Very High Usage")))</f>
        <v>Low Usage</v>
      </c>
      <c r="AE2490" t="str">
        <f>IF(tbl_Customers[[#This Row],[total_intl_calls]]&lt;=5,"Low Calls", IF(tbl_Customers[[#This Row],[total_intl_calls]]&lt;=10, "Medium Calls", "High Calls"))</f>
        <v>Low Calls</v>
      </c>
      <c r="AF24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90" s="36" t="str">
        <f>IF(tbl_Customers[[#This Row],[Churn_Risk_Score]]&gt;=10,"High Risk", IF(tbl_Customers[[#This Row],[Churn_Risk_Score]]&gt;=5,"Medium Risk","Low Risk"))</f>
        <v>Low Risk</v>
      </c>
    </row>
    <row r="2491" spans="1:33" x14ac:dyDescent="0.35">
      <c r="A2491">
        <v>2490</v>
      </c>
      <c r="B2491" t="s">
        <v>68</v>
      </c>
      <c r="C2491">
        <v>72</v>
      </c>
      <c r="D2491" t="s">
        <v>21</v>
      </c>
      <c r="E2491" t="s">
        <v>22</v>
      </c>
      <c r="F2491" t="s">
        <v>22</v>
      </c>
      <c r="G2491">
        <v>0</v>
      </c>
      <c r="H2491">
        <v>166.5</v>
      </c>
      <c r="I2491">
        <v>102</v>
      </c>
      <c r="J2491">
        <v>28.31</v>
      </c>
      <c r="K2491">
        <v>261</v>
      </c>
      <c r="L2491">
        <v>103</v>
      </c>
      <c r="M2491">
        <v>22.19</v>
      </c>
      <c r="N2491">
        <v>262.7</v>
      </c>
      <c r="O2491">
        <v>85</v>
      </c>
      <c r="P2491">
        <v>11.82</v>
      </c>
      <c r="Q2491">
        <v>13.3</v>
      </c>
      <c r="R2491">
        <v>5</v>
      </c>
      <c r="S2491">
        <v>3.59</v>
      </c>
      <c r="T2491">
        <v>0</v>
      </c>
      <c r="U2491" t="s">
        <v>22</v>
      </c>
      <c r="V2491">
        <f>IF(tbl_Customers[[#This Row],[churn]] = "yes", 1, 0)</f>
        <v>0</v>
      </c>
      <c r="W2491" t="str">
        <f>IF(tbl_Customers[[#This Row],[number_customer_service_calls]] &lt;= 1, "0-1 Calls", IF(tbl_Customers[[#This Row],[number_customer_service_calls]] &lt;= 3, "2-3 Calls", IF(tbl_Customers[[#This Row],[number_customer_service_calls]] &lt;=5, "4-5 Calls", "6+ Calls")))</f>
        <v>0-1 Calls</v>
      </c>
      <c r="X2491" t="str">
        <f>IF(tbl_Customers[[#This Row],[account_length]] &lt;= 50, "0-50", IF(tbl_Customers[[#This Row],[account_length]] &lt;=100, "51-100", IF(tbl_Customers[[#This Row],[account_length]] &lt;= 150, "101-150", "151+")))</f>
        <v>51-100</v>
      </c>
      <c r="Y2491" t="str">
        <f>IF(tbl_Customers[[#This Row],[total_intl_charge]] &lt;= 3, "Low Charges", "High Charges")</f>
        <v>High Charges</v>
      </c>
      <c r="Z2491" t="str">
        <f>IF(tbl_Customers[[#This Row],[total_eve_calls]]&lt;=80,"Low Calls",
IF(tbl_Customers[[#This Row],[total_eve_calls]]&lt;=120,"Medium Calls","High Calls"))</f>
        <v>Medium Calls</v>
      </c>
      <c r="AA2491" t="str">
        <f>IF(tbl_Customers[[#This Row],[total_eve_charge]]&lt;=15,"Low Charges",
IF(tbl_Customers[[#This Row],[total_eve_charge]]&lt;=20,"Medium Charges","High Charges"))</f>
        <v>High Charges</v>
      </c>
      <c r="AB24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91" t="str">
        <f>IF(tbl_Customers[[#This Row],[number_vmail_messages]] = 0, "No Usage", IF(tbl_Customers[[#This Row],[number_vmail_messages]] &lt;= 20, "Low Usage", IF(tbl_Customers[[#This Row],[number_vmail_messages]] &lt;= 40, "Medium Usgae", "High Usage")))</f>
        <v>No Usage</v>
      </c>
      <c r="AD2491" t="str">
        <f>IF(tbl_Customers[[#This Row],[total_day_minutes]]&lt;=150,"Low Usage", IF(tbl_Customers[[#This Row],[total_day_minutes]]&lt;=200,"Medium Usage", IF(tbl_Customers[[#This Row],[total_day_minutes]]&lt;=250,"High Usage","Very High Usage")))</f>
        <v>Medium Usage</v>
      </c>
      <c r="AE2491" t="str">
        <f>IF(tbl_Customers[[#This Row],[total_intl_calls]]&lt;=5,"Low Calls", IF(tbl_Customers[[#This Row],[total_intl_calls]]&lt;=10, "Medium Calls", "High Calls"))</f>
        <v>Low Calls</v>
      </c>
      <c r="AF24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91" s="36" t="str">
        <f>IF(tbl_Customers[[#This Row],[Churn_Risk_Score]]&gt;=10,"High Risk", IF(tbl_Customers[[#This Row],[Churn_Risk_Score]]&gt;=5,"Medium Risk","Low Risk"))</f>
        <v>Low Risk</v>
      </c>
    </row>
    <row r="2492" spans="1:33" x14ac:dyDescent="0.35">
      <c r="A2492">
        <v>2491</v>
      </c>
      <c r="B2492" t="s">
        <v>45</v>
      </c>
      <c r="C2492">
        <v>24</v>
      </c>
      <c r="D2492" t="s">
        <v>21</v>
      </c>
      <c r="E2492" t="s">
        <v>22</v>
      </c>
      <c r="F2492" t="s">
        <v>22</v>
      </c>
      <c r="G2492">
        <v>0</v>
      </c>
      <c r="H2492">
        <v>156.19999999999999</v>
      </c>
      <c r="I2492">
        <v>104</v>
      </c>
      <c r="J2492">
        <v>26.55</v>
      </c>
      <c r="K2492">
        <v>90</v>
      </c>
      <c r="L2492">
        <v>101</v>
      </c>
      <c r="M2492">
        <v>7.65</v>
      </c>
      <c r="N2492">
        <v>205.1</v>
      </c>
      <c r="O2492">
        <v>116</v>
      </c>
      <c r="P2492">
        <v>9.23</v>
      </c>
      <c r="Q2492">
        <v>7.3</v>
      </c>
      <c r="R2492">
        <v>5</v>
      </c>
      <c r="S2492">
        <v>1.97</v>
      </c>
      <c r="T2492">
        <v>1</v>
      </c>
      <c r="U2492" t="s">
        <v>22</v>
      </c>
      <c r="V2492">
        <f>IF(tbl_Customers[[#This Row],[churn]] = "yes", 1, 0)</f>
        <v>0</v>
      </c>
      <c r="W2492" t="str">
        <f>IF(tbl_Customers[[#This Row],[number_customer_service_calls]] &lt;= 1, "0-1 Calls", IF(tbl_Customers[[#This Row],[number_customer_service_calls]] &lt;= 3, "2-3 Calls", IF(tbl_Customers[[#This Row],[number_customer_service_calls]] &lt;=5, "4-5 Calls", "6+ Calls")))</f>
        <v>0-1 Calls</v>
      </c>
      <c r="X2492" t="str">
        <f>IF(tbl_Customers[[#This Row],[account_length]] &lt;= 50, "0-50", IF(tbl_Customers[[#This Row],[account_length]] &lt;=100, "51-100", IF(tbl_Customers[[#This Row],[account_length]] &lt;= 150, "101-150", "151+")))</f>
        <v>0-50</v>
      </c>
      <c r="Y2492" t="str">
        <f>IF(tbl_Customers[[#This Row],[total_intl_charge]] &lt;= 3, "Low Charges", "High Charges")</f>
        <v>Low Charges</v>
      </c>
      <c r="Z2492" t="str">
        <f>IF(tbl_Customers[[#This Row],[total_eve_calls]]&lt;=80,"Low Calls",
IF(tbl_Customers[[#This Row],[total_eve_calls]]&lt;=120,"Medium Calls","High Calls"))</f>
        <v>Medium Calls</v>
      </c>
      <c r="AA2492" t="str">
        <f>IF(tbl_Customers[[#This Row],[total_eve_charge]]&lt;=15,"Low Charges",
IF(tbl_Customers[[#This Row],[total_eve_charge]]&lt;=20,"Medium Charges","High Charges"))</f>
        <v>Low Charges</v>
      </c>
      <c r="AB24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2" t="str">
        <f>IF(tbl_Customers[[#This Row],[number_vmail_messages]] = 0, "No Usage", IF(tbl_Customers[[#This Row],[number_vmail_messages]] &lt;= 20, "Low Usage", IF(tbl_Customers[[#This Row],[number_vmail_messages]] &lt;= 40, "Medium Usgae", "High Usage")))</f>
        <v>No Usage</v>
      </c>
      <c r="AD2492" t="str">
        <f>IF(tbl_Customers[[#This Row],[total_day_minutes]]&lt;=150,"Low Usage", IF(tbl_Customers[[#This Row],[total_day_minutes]]&lt;=200,"Medium Usage", IF(tbl_Customers[[#This Row],[total_day_minutes]]&lt;=250,"High Usage","Very High Usage")))</f>
        <v>Medium Usage</v>
      </c>
      <c r="AE2492" t="str">
        <f>IF(tbl_Customers[[#This Row],[total_intl_calls]]&lt;=5,"Low Calls", IF(tbl_Customers[[#This Row],[total_intl_calls]]&lt;=10, "Medium Calls", "High Calls"))</f>
        <v>Low Calls</v>
      </c>
      <c r="AF24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92" s="36" t="str">
        <f>IF(tbl_Customers[[#This Row],[Churn_Risk_Score]]&gt;=10,"High Risk", IF(tbl_Customers[[#This Row],[Churn_Risk_Score]]&gt;=5,"Medium Risk","Low Risk"))</f>
        <v>Low Risk</v>
      </c>
    </row>
    <row r="2493" spans="1:33" x14ac:dyDescent="0.35">
      <c r="A2493">
        <v>2492</v>
      </c>
      <c r="B2493" t="s">
        <v>48</v>
      </c>
      <c r="C2493">
        <v>117</v>
      </c>
      <c r="D2493" t="s">
        <v>21</v>
      </c>
      <c r="E2493" t="s">
        <v>23</v>
      </c>
      <c r="F2493" t="s">
        <v>22</v>
      </c>
      <c r="G2493">
        <v>0</v>
      </c>
      <c r="H2493">
        <v>287.39999999999998</v>
      </c>
      <c r="I2493">
        <v>118</v>
      </c>
      <c r="J2493">
        <v>48.86</v>
      </c>
      <c r="K2493">
        <v>259.60000000000002</v>
      </c>
      <c r="L2493">
        <v>84</v>
      </c>
      <c r="M2493">
        <v>22.07</v>
      </c>
      <c r="N2493">
        <v>153.19999999999999</v>
      </c>
      <c r="O2493">
        <v>86</v>
      </c>
      <c r="P2493">
        <v>6.89</v>
      </c>
      <c r="Q2493">
        <v>10</v>
      </c>
      <c r="R2493">
        <v>3</v>
      </c>
      <c r="S2493">
        <v>2.7</v>
      </c>
      <c r="T2493">
        <v>1</v>
      </c>
      <c r="U2493" t="s">
        <v>23</v>
      </c>
      <c r="V2493">
        <f>IF(tbl_Customers[[#This Row],[churn]] = "yes", 1, 0)</f>
        <v>1</v>
      </c>
      <c r="W2493" t="str">
        <f>IF(tbl_Customers[[#This Row],[number_customer_service_calls]] &lt;= 1, "0-1 Calls", IF(tbl_Customers[[#This Row],[number_customer_service_calls]] &lt;= 3, "2-3 Calls", IF(tbl_Customers[[#This Row],[number_customer_service_calls]] &lt;=5, "4-5 Calls", "6+ Calls")))</f>
        <v>0-1 Calls</v>
      </c>
      <c r="X2493" t="str">
        <f>IF(tbl_Customers[[#This Row],[account_length]] &lt;= 50, "0-50", IF(tbl_Customers[[#This Row],[account_length]] &lt;=100, "51-100", IF(tbl_Customers[[#This Row],[account_length]] &lt;= 150, "101-150", "151+")))</f>
        <v>101-150</v>
      </c>
      <c r="Y2493" t="str">
        <f>IF(tbl_Customers[[#This Row],[total_intl_charge]] &lt;= 3, "Low Charges", "High Charges")</f>
        <v>Low Charges</v>
      </c>
      <c r="Z2493" t="str">
        <f>IF(tbl_Customers[[#This Row],[total_eve_calls]]&lt;=80,"Low Calls",
IF(tbl_Customers[[#This Row],[total_eve_calls]]&lt;=120,"Medium Calls","High Calls"))</f>
        <v>Medium Calls</v>
      </c>
      <c r="AA2493" t="str">
        <f>IF(tbl_Customers[[#This Row],[total_eve_charge]]&lt;=15,"Low Charges",
IF(tbl_Customers[[#This Row],[total_eve_charge]]&lt;=20,"Medium Charges","High Charges"))</f>
        <v>High Charges</v>
      </c>
      <c r="AB24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3" t="str">
        <f>IF(tbl_Customers[[#This Row],[number_vmail_messages]] = 0, "No Usage", IF(tbl_Customers[[#This Row],[number_vmail_messages]] &lt;= 20, "Low Usage", IF(tbl_Customers[[#This Row],[number_vmail_messages]] &lt;= 40, "Medium Usgae", "High Usage")))</f>
        <v>No Usage</v>
      </c>
      <c r="AD2493" t="str">
        <f>IF(tbl_Customers[[#This Row],[total_day_minutes]]&lt;=150,"Low Usage", IF(tbl_Customers[[#This Row],[total_day_minutes]]&lt;=200,"Medium Usage", IF(tbl_Customers[[#This Row],[total_day_minutes]]&lt;=250,"High Usage","Very High Usage")))</f>
        <v>Very High Usage</v>
      </c>
      <c r="AE2493" t="str">
        <f>IF(tbl_Customers[[#This Row],[total_intl_calls]]&lt;=5,"Low Calls", IF(tbl_Customers[[#This Row],[total_intl_calls]]&lt;=10, "Medium Calls", "High Calls"))</f>
        <v>Low Calls</v>
      </c>
      <c r="AF24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93" s="36" t="str">
        <f>IF(tbl_Customers[[#This Row],[Churn_Risk_Score]]&gt;=10,"High Risk", IF(tbl_Customers[[#This Row],[Churn_Risk_Score]]&gt;=5,"Medium Risk","Low Risk"))</f>
        <v>Medium Risk</v>
      </c>
    </row>
    <row r="2494" spans="1:33" x14ac:dyDescent="0.35">
      <c r="A2494">
        <v>2493</v>
      </c>
      <c r="B2494" t="s">
        <v>70</v>
      </c>
      <c r="C2494">
        <v>137</v>
      </c>
      <c r="D2494" t="s">
        <v>21</v>
      </c>
      <c r="E2494" t="s">
        <v>22</v>
      </c>
      <c r="F2494" t="s">
        <v>23</v>
      </c>
      <c r="G2494">
        <v>19</v>
      </c>
      <c r="H2494">
        <v>175.3</v>
      </c>
      <c r="I2494">
        <v>96</v>
      </c>
      <c r="J2494">
        <v>29.8</v>
      </c>
      <c r="K2494">
        <v>241.3</v>
      </c>
      <c r="L2494">
        <v>146</v>
      </c>
      <c r="M2494">
        <v>20.51</v>
      </c>
      <c r="N2494">
        <v>211.4</v>
      </c>
      <c r="O2494">
        <v>109</v>
      </c>
      <c r="P2494">
        <v>9.51</v>
      </c>
      <c r="Q2494">
        <v>7.8</v>
      </c>
      <c r="R2494">
        <v>2</v>
      </c>
      <c r="S2494">
        <v>2.11</v>
      </c>
      <c r="T2494">
        <v>0</v>
      </c>
      <c r="U2494" t="s">
        <v>22</v>
      </c>
      <c r="V2494">
        <f>IF(tbl_Customers[[#This Row],[churn]] = "yes", 1, 0)</f>
        <v>0</v>
      </c>
      <c r="W2494" t="str">
        <f>IF(tbl_Customers[[#This Row],[number_customer_service_calls]] &lt;= 1, "0-1 Calls", IF(tbl_Customers[[#This Row],[number_customer_service_calls]] &lt;= 3, "2-3 Calls", IF(tbl_Customers[[#This Row],[number_customer_service_calls]] &lt;=5, "4-5 Calls", "6+ Calls")))</f>
        <v>0-1 Calls</v>
      </c>
      <c r="X2494" t="str">
        <f>IF(tbl_Customers[[#This Row],[account_length]] &lt;= 50, "0-50", IF(tbl_Customers[[#This Row],[account_length]] &lt;=100, "51-100", IF(tbl_Customers[[#This Row],[account_length]] &lt;= 150, "101-150", "151+")))</f>
        <v>101-150</v>
      </c>
      <c r="Y2494" t="str">
        <f>IF(tbl_Customers[[#This Row],[total_intl_charge]] &lt;= 3, "Low Charges", "High Charges")</f>
        <v>Low Charges</v>
      </c>
      <c r="Z2494" t="str">
        <f>IF(tbl_Customers[[#This Row],[total_eve_calls]]&lt;=80,"Low Calls",
IF(tbl_Customers[[#This Row],[total_eve_calls]]&lt;=120,"Medium Calls","High Calls"))</f>
        <v>High Calls</v>
      </c>
      <c r="AA2494" t="str">
        <f>IF(tbl_Customers[[#This Row],[total_eve_charge]]&lt;=15,"Low Charges",
IF(tbl_Customers[[#This Row],[total_eve_charge]]&lt;=20,"Medium Charges","High Charges"))</f>
        <v>High Charges</v>
      </c>
      <c r="AB24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4" t="str">
        <f>IF(tbl_Customers[[#This Row],[number_vmail_messages]] = 0, "No Usage", IF(tbl_Customers[[#This Row],[number_vmail_messages]] &lt;= 20, "Low Usage", IF(tbl_Customers[[#This Row],[number_vmail_messages]] &lt;= 40, "Medium Usgae", "High Usage")))</f>
        <v>Low Usage</v>
      </c>
      <c r="AD2494" t="str">
        <f>IF(tbl_Customers[[#This Row],[total_day_minutes]]&lt;=150,"Low Usage", IF(tbl_Customers[[#This Row],[total_day_minutes]]&lt;=200,"Medium Usage", IF(tbl_Customers[[#This Row],[total_day_minutes]]&lt;=250,"High Usage","Very High Usage")))</f>
        <v>Medium Usage</v>
      </c>
      <c r="AE2494" t="str">
        <f>IF(tbl_Customers[[#This Row],[total_intl_calls]]&lt;=5,"Low Calls", IF(tbl_Customers[[#This Row],[total_intl_calls]]&lt;=10, "Medium Calls", "High Calls"))</f>
        <v>Low Calls</v>
      </c>
      <c r="AF24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94" s="36" t="str">
        <f>IF(tbl_Customers[[#This Row],[Churn_Risk_Score]]&gt;=10,"High Risk", IF(tbl_Customers[[#This Row],[Churn_Risk_Score]]&gt;=5,"Medium Risk","Low Risk"))</f>
        <v>Low Risk</v>
      </c>
    </row>
    <row r="2495" spans="1:33" x14ac:dyDescent="0.35">
      <c r="A2495">
        <v>2494</v>
      </c>
      <c r="B2495" t="s">
        <v>73</v>
      </c>
      <c r="C2495">
        <v>136</v>
      </c>
      <c r="D2495" t="s">
        <v>25</v>
      </c>
      <c r="E2495" t="s">
        <v>22</v>
      </c>
      <c r="F2495" t="s">
        <v>22</v>
      </c>
      <c r="G2495">
        <v>0</v>
      </c>
      <c r="H2495">
        <v>102.1</v>
      </c>
      <c r="I2495">
        <v>75</v>
      </c>
      <c r="J2495">
        <v>17.36</v>
      </c>
      <c r="K2495">
        <v>219.5</v>
      </c>
      <c r="L2495">
        <v>97</v>
      </c>
      <c r="M2495">
        <v>18.66</v>
      </c>
      <c r="N2495">
        <v>73.7</v>
      </c>
      <c r="O2495">
        <v>92</v>
      </c>
      <c r="P2495">
        <v>3.32</v>
      </c>
      <c r="Q2495">
        <v>9.8000000000000007</v>
      </c>
      <c r="R2495">
        <v>5</v>
      </c>
      <c r="S2495">
        <v>2.65</v>
      </c>
      <c r="T2495">
        <v>0</v>
      </c>
      <c r="U2495" t="s">
        <v>22</v>
      </c>
      <c r="V2495">
        <f>IF(tbl_Customers[[#This Row],[churn]] = "yes", 1, 0)</f>
        <v>0</v>
      </c>
      <c r="W2495" t="str">
        <f>IF(tbl_Customers[[#This Row],[number_customer_service_calls]] &lt;= 1, "0-1 Calls", IF(tbl_Customers[[#This Row],[number_customer_service_calls]] &lt;= 3, "2-3 Calls", IF(tbl_Customers[[#This Row],[number_customer_service_calls]] &lt;=5, "4-5 Calls", "6+ Calls")))</f>
        <v>0-1 Calls</v>
      </c>
      <c r="X2495" t="str">
        <f>IF(tbl_Customers[[#This Row],[account_length]] &lt;= 50, "0-50", IF(tbl_Customers[[#This Row],[account_length]] &lt;=100, "51-100", IF(tbl_Customers[[#This Row],[account_length]] &lt;= 150, "101-150", "151+")))</f>
        <v>101-150</v>
      </c>
      <c r="Y2495" t="str">
        <f>IF(tbl_Customers[[#This Row],[total_intl_charge]] &lt;= 3, "Low Charges", "High Charges")</f>
        <v>Low Charges</v>
      </c>
      <c r="Z2495" t="str">
        <f>IF(tbl_Customers[[#This Row],[total_eve_calls]]&lt;=80,"Low Calls",
IF(tbl_Customers[[#This Row],[total_eve_calls]]&lt;=120,"Medium Calls","High Calls"))</f>
        <v>Medium Calls</v>
      </c>
      <c r="AA2495" t="str">
        <f>IF(tbl_Customers[[#This Row],[total_eve_charge]]&lt;=15,"Low Charges",
IF(tbl_Customers[[#This Row],[total_eve_charge]]&lt;=20,"Medium Charges","High Charges"))</f>
        <v>Medium Charges</v>
      </c>
      <c r="AB24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5" t="str">
        <f>IF(tbl_Customers[[#This Row],[number_vmail_messages]] = 0, "No Usage", IF(tbl_Customers[[#This Row],[number_vmail_messages]] &lt;= 20, "Low Usage", IF(tbl_Customers[[#This Row],[number_vmail_messages]] &lt;= 40, "Medium Usgae", "High Usage")))</f>
        <v>No Usage</v>
      </c>
      <c r="AD2495" t="str">
        <f>IF(tbl_Customers[[#This Row],[total_day_minutes]]&lt;=150,"Low Usage", IF(tbl_Customers[[#This Row],[total_day_minutes]]&lt;=200,"Medium Usage", IF(tbl_Customers[[#This Row],[total_day_minutes]]&lt;=250,"High Usage","Very High Usage")))</f>
        <v>Low Usage</v>
      </c>
      <c r="AE2495" t="str">
        <f>IF(tbl_Customers[[#This Row],[total_intl_calls]]&lt;=5,"Low Calls", IF(tbl_Customers[[#This Row],[total_intl_calls]]&lt;=10, "Medium Calls", "High Calls"))</f>
        <v>Low Calls</v>
      </c>
      <c r="AF24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95" s="36" t="str">
        <f>IF(tbl_Customers[[#This Row],[Churn_Risk_Score]]&gt;=10,"High Risk", IF(tbl_Customers[[#This Row],[Churn_Risk_Score]]&gt;=5,"Medium Risk","Low Risk"))</f>
        <v>Low Risk</v>
      </c>
    </row>
    <row r="2496" spans="1:33" x14ac:dyDescent="0.35">
      <c r="A2496">
        <v>2495</v>
      </c>
      <c r="B2496" t="s">
        <v>55</v>
      </c>
      <c r="C2496">
        <v>95</v>
      </c>
      <c r="D2496" t="s">
        <v>21</v>
      </c>
      <c r="E2496" t="s">
        <v>22</v>
      </c>
      <c r="F2496" t="s">
        <v>22</v>
      </c>
      <c r="G2496">
        <v>0</v>
      </c>
      <c r="H2496">
        <v>157.9</v>
      </c>
      <c r="I2496">
        <v>103</v>
      </c>
      <c r="J2496">
        <v>26.84</v>
      </c>
      <c r="K2496">
        <v>259.60000000000002</v>
      </c>
      <c r="L2496">
        <v>90</v>
      </c>
      <c r="M2496">
        <v>22.07</v>
      </c>
      <c r="N2496">
        <v>230</v>
      </c>
      <c r="O2496">
        <v>117</v>
      </c>
      <c r="P2496">
        <v>10.35</v>
      </c>
      <c r="Q2496">
        <v>14</v>
      </c>
      <c r="R2496">
        <v>2</v>
      </c>
      <c r="S2496">
        <v>3.78</v>
      </c>
      <c r="T2496">
        <v>0</v>
      </c>
      <c r="U2496" t="s">
        <v>22</v>
      </c>
      <c r="V2496">
        <f>IF(tbl_Customers[[#This Row],[churn]] = "yes", 1, 0)</f>
        <v>0</v>
      </c>
      <c r="W2496" t="str">
        <f>IF(tbl_Customers[[#This Row],[number_customer_service_calls]] &lt;= 1, "0-1 Calls", IF(tbl_Customers[[#This Row],[number_customer_service_calls]] &lt;= 3, "2-3 Calls", IF(tbl_Customers[[#This Row],[number_customer_service_calls]] &lt;=5, "4-5 Calls", "6+ Calls")))</f>
        <v>0-1 Calls</v>
      </c>
      <c r="X2496" t="str">
        <f>IF(tbl_Customers[[#This Row],[account_length]] &lt;= 50, "0-50", IF(tbl_Customers[[#This Row],[account_length]] &lt;=100, "51-100", IF(tbl_Customers[[#This Row],[account_length]] &lt;= 150, "101-150", "151+")))</f>
        <v>51-100</v>
      </c>
      <c r="Y2496" t="str">
        <f>IF(tbl_Customers[[#This Row],[total_intl_charge]] &lt;= 3, "Low Charges", "High Charges")</f>
        <v>High Charges</v>
      </c>
      <c r="Z2496" t="str">
        <f>IF(tbl_Customers[[#This Row],[total_eve_calls]]&lt;=80,"Low Calls",
IF(tbl_Customers[[#This Row],[total_eve_calls]]&lt;=120,"Medium Calls","High Calls"))</f>
        <v>Medium Calls</v>
      </c>
      <c r="AA2496" t="str">
        <f>IF(tbl_Customers[[#This Row],[total_eve_charge]]&lt;=15,"Low Charges",
IF(tbl_Customers[[#This Row],[total_eve_charge]]&lt;=20,"Medium Charges","High Charges"))</f>
        <v>High Charges</v>
      </c>
      <c r="AB24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96" t="str">
        <f>IF(tbl_Customers[[#This Row],[number_vmail_messages]] = 0, "No Usage", IF(tbl_Customers[[#This Row],[number_vmail_messages]] &lt;= 20, "Low Usage", IF(tbl_Customers[[#This Row],[number_vmail_messages]] &lt;= 40, "Medium Usgae", "High Usage")))</f>
        <v>No Usage</v>
      </c>
      <c r="AD2496" t="str">
        <f>IF(tbl_Customers[[#This Row],[total_day_minutes]]&lt;=150,"Low Usage", IF(tbl_Customers[[#This Row],[total_day_minutes]]&lt;=200,"Medium Usage", IF(tbl_Customers[[#This Row],[total_day_minutes]]&lt;=250,"High Usage","Very High Usage")))</f>
        <v>Medium Usage</v>
      </c>
      <c r="AE2496" t="str">
        <f>IF(tbl_Customers[[#This Row],[total_intl_calls]]&lt;=5,"Low Calls", IF(tbl_Customers[[#This Row],[total_intl_calls]]&lt;=10, "Medium Calls", "High Calls"))</f>
        <v>Low Calls</v>
      </c>
      <c r="AF24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96" s="36" t="str">
        <f>IF(tbl_Customers[[#This Row],[Churn_Risk_Score]]&gt;=10,"High Risk", IF(tbl_Customers[[#This Row],[Churn_Risk_Score]]&gt;=5,"Medium Risk","Low Risk"))</f>
        <v>Low Risk</v>
      </c>
    </row>
    <row r="2497" spans="1:33" x14ac:dyDescent="0.35">
      <c r="A2497">
        <v>2496</v>
      </c>
      <c r="B2497" t="s">
        <v>52</v>
      </c>
      <c r="C2497">
        <v>82</v>
      </c>
      <c r="D2497" t="s">
        <v>21</v>
      </c>
      <c r="E2497" t="s">
        <v>22</v>
      </c>
      <c r="F2497" t="s">
        <v>23</v>
      </c>
      <c r="G2497">
        <v>19</v>
      </c>
      <c r="H2497">
        <v>146.5</v>
      </c>
      <c r="I2497">
        <v>73</v>
      </c>
      <c r="J2497">
        <v>24.91</v>
      </c>
      <c r="K2497">
        <v>246.4</v>
      </c>
      <c r="L2497">
        <v>65</v>
      </c>
      <c r="M2497">
        <v>20.94</v>
      </c>
      <c r="N2497">
        <v>199</v>
      </c>
      <c r="O2497">
        <v>114</v>
      </c>
      <c r="P2497">
        <v>8.9600000000000009</v>
      </c>
      <c r="Q2497">
        <v>4.0999999999999996</v>
      </c>
      <c r="R2497">
        <v>4</v>
      </c>
      <c r="S2497">
        <v>1.1100000000000001</v>
      </c>
      <c r="T2497">
        <v>1</v>
      </c>
      <c r="U2497" t="s">
        <v>22</v>
      </c>
      <c r="V2497">
        <f>IF(tbl_Customers[[#This Row],[churn]] = "yes", 1, 0)</f>
        <v>0</v>
      </c>
      <c r="W2497" t="str">
        <f>IF(tbl_Customers[[#This Row],[number_customer_service_calls]] &lt;= 1, "0-1 Calls", IF(tbl_Customers[[#This Row],[number_customer_service_calls]] &lt;= 3, "2-3 Calls", IF(tbl_Customers[[#This Row],[number_customer_service_calls]] &lt;=5, "4-5 Calls", "6+ Calls")))</f>
        <v>0-1 Calls</v>
      </c>
      <c r="X2497" t="str">
        <f>IF(tbl_Customers[[#This Row],[account_length]] &lt;= 50, "0-50", IF(tbl_Customers[[#This Row],[account_length]] &lt;=100, "51-100", IF(tbl_Customers[[#This Row],[account_length]] &lt;= 150, "101-150", "151+")))</f>
        <v>51-100</v>
      </c>
      <c r="Y2497" t="str">
        <f>IF(tbl_Customers[[#This Row],[total_intl_charge]] &lt;= 3, "Low Charges", "High Charges")</f>
        <v>Low Charges</v>
      </c>
      <c r="Z2497" t="str">
        <f>IF(tbl_Customers[[#This Row],[total_eve_calls]]&lt;=80,"Low Calls",
IF(tbl_Customers[[#This Row],[total_eve_calls]]&lt;=120,"Medium Calls","High Calls"))</f>
        <v>Low Calls</v>
      </c>
      <c r="AA2497" t="str">
        <f>IF(tbl_Customers[[#This Row],[total_eve_charge]]&lt;=15,"Low Charges",
IF(tbl_Customers[[#This Row],[total_eve_charge]]&lt;=20,"Medium Charges","High Charges"))</f>
        <v>High Charges</v>
      </c>
      <c r="AB24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7" t="str">
        <f>IF(tbl_Customers[[#This Row],[number_vmail_messages]] = 0, "No Usage", IF(tbl_Customers[[#This Row],[number_vmail_messages]] &lt;= 20, "Low Usage", IF(tbl_Customers[[#This Row],[number_vmail_messages]] &lt;= 40, "Medium Usgae", "High Usage")))</f>
        <v>Low Usage</v>
      </c>
      <c r="AD2497" t="str">
        <f>IF(tbl_Customers[[#This Row],[total_day_minutes]]&lt;=150,"Low Usage", IF(tbl_Customers[[#This Row],[total_day_minutes]]&lt;=200,"Medium Usage", IF(tbl_Customers[[#This Row],[total_day_minutes]]&lt;=250,"High Usage","Very High Usage")))</f>
        <v>Low Usage</v>
      </c>
      <c r="AE2497" t="str">
        <f>IF(tbl_Customers[[#This Row],[total_intl_calls]]&lt;=5,"Low Calls", IF(tbl_Customers[[#This Row],[total_intl_calls]]&lt;=10, "Medium Calls", "High Calls"))</f>
        <v>Low Calls</v>
      </c>
      <c r="AF24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97" s="36" t="str">
        <f>IF(tbl_Customers[[#This Row],[Churn_Risk_Score]]&gt;=10,"High Risk", IF(tbl_Customers[[#This Row],[Churn_Risk_Score]]&gt;=5,"Medium Risk","Low Risk"))</f>
        <v>Low Risk</v>
      </c>
    </row>
    <row r="2498" spans="1:33" x14ac:dyDescent="0.35">
      <c r="A2498">
        <v>2497</v>
      </c>
      <c r="B2498" t="s">
        <v>75</v>
      </c>
      <c r="C2498">
        <v>145</v>
      </c>
      <c r="D2498" t="s">
        <v>21</v>
      </c>
      <c r="E2498" t="s">
        <v>22</v>
      </c>
      <c r="F2498" t="s">
        <v>22</v>
      </c>
      <c r="G2498">
        <v>0</v>
      </c>
      <c r="H2498">
        <v>245.8</v>
      </c>
      <c r="I2498">
        <v>116</v>
      </c>
      <c r="J2498">
        <v>41.79</v>
      </c>
      <c r="K2498">
        <v>286.7</v>
      </c>
      <c r="L2498">
        <v>91</v>
      </c>
      <c r="M2498">
        <v>24.37</v>
      </c>
      <c r="N2498">
        <v>240.7</v>
      </c>
      <c r="O2498">
        <v>115</v>
      </c>
      <c r="P2498">
        <v>10.83</v>
      </c>
      <c r="Q2498">
        <v>9</v>
      </c>
      <c r="R2498">
        <v>13</v>
      </c>
      <c r="S2498">
        <v>2.4300000000000002</v>
      </c>
      <c r="T2498">
        <v>1</v>
      </c>
      <c r="U2498" t="s">
        <v>23</v>
      </c>
      <c r="V2498">
        <f>IF(tbl_Customers[[#This Row],[churn]] = "yes", 1, 0)</f>
        <v>1</v>
      </c>
      <c r="W2498" t="str">
        <f>IF(tbl_Customers[[#This Row],[number_customer_service_calls]] &lt;= 1, "0-1 Calls", IF(tbl_Customers[[#This Row],[number_customer_service_calls]] &lt;= 3, "2-3 Calls", IF(tbl_Customers[[#This Row],[number_customer_service_calls]] &lt;=5, "4-5 Calls", "6+ Calls")))</f>
        <v>0-1 Calls</v>
      </c>
      <c r="X2498" t="str">
        <f>IF(tbl_Customers[[#This Row],[account_length]] &lt;= 50, "0-50", IF(tbl_Customers[[#This Row],[account_length]] &lt;=100, "51-100", IF(tbl_Customers[[#This Row],[account_length]] &lt;= 150, "101-150", "151+")))</f>
        <v>101-150</v>
      </c>
      <c r="Y2498" t="str">
        <f>IF(tbl_Customers[[#This Row],[total_intl_charge]] &lt;= 3, "Low Charges", "High Charges")</f>
        <v>Low Charges</v>
      </c>
      <c r="Z2498" t="str">
        <f>IF(tbl_Customers[[#This Row],[total_eve_calls]]&lt;=80,"Low Calls",
IF(tbl_Customers[[#This Row],[total_eve_calls]]&lt;=120,"Medium Calls","High Calls"))</f>
        <v>Medium Calls</v>
      </c>
      <c r="AA2498" t="str">
        <f>IF(tbl_Customers[[#This Row],[total_eve_charge]]&lt;=15,"Low Charges",
IF(tbl_Customers[[#This Row],[total_eve_charge]]&lt;=20,"Medium Charges","High Charges"))</f>
        <v>High Charges</v>
      </c>
      <c r="AB24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8" t="str">
        <f>IF(tbl_Customers[[#This Row],[number_vmail_messages]] = 0, "No Usage", IF(tbl_Customers[[#This Row],[number_vmail_messages]] &lt;= 20, "Low Usage", IF(tbl_Customers[[#This Row],[number_vmail_messages]] &lt;= 40, "Medium Usgae", "High Usage")))</f>
        <v>No Usage</v>
      </c>
      <c r="AD2498" t="str">
        <f>IF(tbl_Customers[[#This Row],[total_day_minutes]]&lt;=150,"Low Usage", IF(tbl_Customers[[#This Row],[total_day_minutes]]&lt;=200,"Medium Usage", IF(tbl_Customers[[#This Row],[total_day_minutes]]&lt;=250,"High Usage","Very High Usage")))</f>
        <v>High Usage</v>
      </c>
      <c r="AE2498" t="str">
        <f>IF(tbl_Customers[[#This Row],[total_intl_calls]]&lt;=5,"Low Calls", IF(tbl_Customers[[#This Row],[total_intl_calls]]&lt;=10, "Medium Calls", "High Calls"))</f>
        <v>High Calls</v>
      </c>
      <c r="AF24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98" s="36" t="str">
        <f>IF(tbl_Customers[[#This Row],[Churn_Risk_Score]]&gt;=10,"High Risk", IF(tbl_Customers[[#This Row],[Churn_Risk_Score]]&gt;=5,"Medium Risk","Low Risk"))</f>
        <v>Low Risk</v>
      </c>
    </row>
    <row r="2499" spans="1:33" x14ac:dyDescent="0.35">
      <c r="A2499">
        <v>2498</v>
      </c>
      <c r="B2499" t="s">
        <v>60</v>
      </c>
      <c r="C2499">
        <v>155</v>
      </c>
      <c r="D2499" t="s">
        <v>25</v>
      </c>
      <c r="E2499" t="s">
        <v>23</v>
      </c>
      <c r="F2499" t="s">
        <v>22</v>
      </c>
      <c r="G2499">
        <v>0</v>
      </c>
      <c r="H2499">
        <v>250.8</v>
      </c>
      <c r="I2499">
        <v>146</v>
      </c>
      <c r="J2499">
        <v>42.64</v>
      </c>
      <c r="K2499">
        <v>152.5</v>
      </c>
      <c r="L2499">
        <v>105</v>
      </c>
      <c r="M2499">
        <v>12.96</v>
      </c>
      <c r="N2499">
        <v>148.1</v>
      </c>
      <c r="O2499">
        <v>104</v>
      </c>
      <c r="P2499">
        <v>6.66</v>
      </c>
      <c r="Q2499">
        <v>10</v>
      </c>
      <c r="R2499">
        <v>5</v>
      </c>
      <c r="S2499">
        <v>2.7</v>
      </c>
      <c r="T2499">
        <v>2</v>
      </c>
      <c r="U2499" t="s">
        <v>22</v>
      </c>
      <c r="V2499">
        <f>IF(tbl_Customers[[#This Row],[churn]] = "yes", 1, 0)</f>
        <v>0</v>
      </c>
      <c r="W2499" t="str">
        <f>IF(tbl_Customers[[#This Row],[number_customer_service_calls]] &lt;= 1, "0-1 Calls", IF(tbl_Customers[[#This Row],[number_customer_service_calls]] &lt;= 3, "2-3 Calls", IF(tbl_Customers[[#This Row],[number_customer_service_calls]] &lt;=5, "4-5 Calls", "6+ Calls")))</f>
        <v>2-3 Calls</v>
      </c>
      <c r="X2499" t="str">
        <f>IF(tbl_Customers[[#This Row],[account_length]] &lt;= 50, "0-50", IF(tbl_Customers[[#This Row],[account_length]] &lt;=100, "51-100", IF(tbl_Customers[[#This Row],[account_length]] &lt;= 150, "101-150", "151+")))</f>
        <v>151+</v>
      </c>
      <c r="Y2499" t="str">
        <f>IF(tbl_Customers[[#This Row],[total_intl_charge]] &lt;= 3, "Low Charges", "High Charges")</f>
        <v>Low Charges</v>
      </c>
      <c r="Z2499" t="str">
        <f>IF(tbl_Customers[[#This Row],[total_eve_calls]]&lt;=80,"Low Calls",
IF(tbl_Customers[[#This Row],[total_eve_calls]]&lt;=120,"Medium Calls","High Calls"))</f>
        <v>Medium Calls</v>
      </c>
      <c r="AA2499" t="str">
        <f>IF(tbl_Customers[[#This Row],[total_eve_charge]]&lt;=15,"Low Charges",
IF(tbl_Customers[[#This Row],[total_eve_charge]]&lt;=20,"Medium Charges","High Charges"))</f>
        <v>Low Charges</v>
      </c>
      <c r="AB24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9" t="str">
        <f>IF(tbl_Customers[[#This Row],[number_vmail_messages]] = 0, "No Usage", IF(tbl_Customers[[#This Row],[number_vmail_messages]] &lt;= 20, "Low Usage", IF(tbl_Customers[[#This Row],[number_vmail_messages]] &lt;= 40, "Medium Usgae", "High Usage")))</f>
        <v>No Usage</v>
      </c>
      <c r="AD2499" t="str">
        <f>IF(tbl_Customers[[#This Row],[total_day_minutes]]&lt;=150,"Low Usage", IF(tbl_Customers[[#This Row],[total_day_minutes]]&lt;=200,"Medium Usage", IF(tbl_Customers[[#This Row],[total_day_minutes]]&lt;=250,"High Usage","Very High Usage")))</f>
        <v>Very High Usage</v>
      </c>
      <c r="AE2499" t="str">
        <f>IF(tbl_Customers[[#This Row],[total_intl_calls]]&lt;=5,"Low Calls", IF(tbl_Customers[[#This Row],[total_intl_calls]]&lt;=10, "Medium Calls", "High Calls"))</f>
        <v>Low Calls</v>
      </c>
      <c r="AF24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99" s="36" t="str">
        <f>IF(tbl_Customers[[#This Row],[Churn_Risk_Score]]&gt;=10,"High Risk", IF(tbl_Customers[[#This Row],[Churn_Risk_Score]]&gt;=5,"Medium Risk","Low Risk"))</f>
        <v>Medium Risk</v>
      </c>
    </row>
    <row r="2500" spans="1:33" x14ac:dyDescent="0.35">
      <c r="A2500">
        <v>2499</v>
      </c>
      <c r="B2500" t="s">
        <v>39</v>
      </c>
      <c r="C2500">
        <v>53</v>
      </c>
      <c r="D2500" t="s">
        <v>21</v>
      </c>
      <c r="E2500" t="s">
        <v>22</v>
      </c>
      <c r="F2500" t="s">
        <v>22</v>
      </c>
      <c r="G2500">
        <v>0</v>
      </c>
      <c r="H2500">
        <v>119.7</v>
      </c>
      <c r="I2500">
        <v>113</v>
      </c>
      <c r="J2500">
        <v>20.350000000000001</v>
      </c>
      <c r="K2500">
        <v>189.7</v>
      </c>
      <c r="L2500">
        <v>84</v>
      </c>
      <c r="M2500">
        <v>16.12</v>
      </c>
      <c r="N2500">
        <v>256.2</v>
      </c>
      <c r="O2500">
        <v>108</v>
      </c>
      <c r="P2500">
        <v>11.53</v>
      </c>
      <c r="Q2500">
        <v>12.9</v>
      </c>
      <c r="R2500">
        <v>7</v>
      </c>
      <c r="S2500">
        <v>3.48</v>
      </c>
      <c r="T2500">
        <v>2</v>
      </c>
      <c r="U2500" t="s">
        <v>22</v>
      </c>
      <c r="V2500">
        <f>IF(tbl_Customers[[#This Row],[churn]] = "yes", 1, 0)</f>
        <v>0</v>
      </c>
      <c r="W2500" t="str">
        <f>IF(tbl_Customers[[#This Row],[number_customer_service_calls]] &lt;= 1, "0-1 Calls", IF(tbl_Customers[[#This Row],[number_customer_service_calls]] &lt;= 3, "2-3 Calls", IF(tbl_Customers[[#This Row],[number_customer_service_calls]] &lt;=5, "4-5 Calls", "6+ Calls")))</f>
        <v>2-3 Calls</v>
      </c>
      <c r="X2500" t="str">
        <f>IF(tbl_Customers[[#This Row],[account_length]] &lt;= 50, "0-50", IF(tbl_Customers[[#This Row],[account_length]] &lt;=100, "51-100", IF(tbl_Customers[[#This Row],[account_length]] &lt;= 150, "101-150", "151+")))</f>
        <v>51-100</v>
      </c>
      <c r="Y2500" t="str">
        <f>IF(tbl_Customers[[#This Row],[total_intl_charge]] &lt;= 3, "Low Charges", "High Charges")</f>
        <v>High Charges</v>
      </c>
      <c r="Z2500" t="str">
        <f>IF(tbl_Customers[[#This Row],[total_eve_calls]]&lt;=80,"Low Calls",
IF(tbl_Customers[[#This Row],[total_eve_calls]]&lt;=120,"Medium Calls","High Calls"))</f>
        <v>Medium Calls</v>
      </c>
      <c r="AA2500" t="str">
        <f>IF(tbl_Customers[[#This Row],[total_eve_charge]]&lt;=15,"Low Charges",
IF(tbl_Customers[[#This Row],[total_eve_charge]]&lt;=20,"Medium Charges","High Charges"))</f>
        <v>Medium Charges</v>
      </c>
      <c r="AB25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0" t="str">
        <f>IF(tbl_Customers[[#This Row],[number_vmail_messages]] = 0, "No Usage", IF(tbl_Customers[[#This Row],[number_vmail_messages]] &lt;= 20, "Low Usage", IF(tbl_Customers[[#This Row],[number_vmail_messages]] &lt;= 40, "Medium Usgae", "High Usage")))</f>
        <v>No Usage</v>
      </c>
      <c r="AD2500" t="str">
        <f>IF(tbl_Customers[[#This Row],[total_day_minutes]]&lt;=150,"Low Usage", IF(tbl_Customers[[#This Row],[total_day_minutes]]&lt;=200,"Medium Usage", IF(tbl_Customers[[#This Row],[total_day_minutes]]&lt;=250,"High Usage","Very High Usage")))</f>
        <v>Low Usage</v>
      </c>
      <c r="AE2500" t="str">
        <f>IF(tbl_Customers[[#This Row],[total_intl_calls]]&lt;=5,"Low Calls", IF(tbl_Customers[[#This Row],[total_intl_calls]]&lt;=10, "Medium Calls", "High Calls"))</f>
        <v>Medium Calls</v>
      </c>
      <c r="AF25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00" s="36" t="str">
        <f>IF(tbl_Customers[[#This Row],[Churn_Risk_Score]]&gt;=10,"High Risk", IF(tbl_Customers[[#This Row],[Churn_Risk_Score]]&gt;=5,"Medium Risk","Low Risk"))</f>
        <v>Low Risk</v>
      </c>
    </row>
    <row r="2501" spans="1:33" x14ac:dyDescent="0.35">
      <c r="A2501">
        <v>2500</v>
      </c>
      <c r="B2501" t="s">
        <v>44</v>
      </c>
      <c r="C2501">
        <v>123</v>
      </c>
      <c r="D2501" t="s">
        <v>21</v>
      </c>
      <c r="E2501" t="s">
        <v>22</v>
      </c>
      <c r="F2501" t="s">
        <v>22</v>
      </c>
      <c r="G2501">
        <v>0</v>
      </c>
      <c r="H2501">
        <v>242.2</v>
      </c>
      <c r="I2501">
        <v>87</v>
      </c>
      <c r="J2501">
        <v>41.17</v>
      </c>
      <c r="K2501">
        <v>226.1</v>
      </c>
      <c r="L2501">
        <v>101</v>
      </c>
      <c r="M2501">
        <v>19.22</v>
      </c>
      <c r="N2501">
        <v>268.60000000000002</v>
      </c>
      <c r="O2501">
        <v>121</v>
      </c>
      <c r="P2501">
        <v>12.09</v>
      </c>
      <c r="Q2501">
        <v>8.1999999999999993</v>
      </c>
      <c r="R2501">
        <v>3</v>
      </c>
      <c r="S2501">
        <v>2.21</v>
      </c>
      <c r="T2501">
        <v>5</v>
      </c>
      <c r="U2501" t="s">
        <v>23</v>
      </c>
      <c r="V2501">
        <f>IF(tbl_Customers[[#This Row],[churn]] = "yes", 1, 0)</f>
        <v>1</v>
      </c>
      <c r="W2501" t="str">
        <f>IF(tbl_Customers[[#This Row],[number_customer_service_calls]] &lt;= 1, "0-1 Calls", IF(tbl_Customers[[#This Row],[number_customer_service_calls]] &lt;= 3, "2-3 Calls", IF(tbl_Customers[[#This Row],[number_customer_service_calls]] &lt;=5, "4-5 Calls", "6+ Calls")))</f>
        <v>4-5 Calls</v>
      </c>
      <c r="X2501" t="str">
        <f>IF(tbl_Customers[[#This Row],[account_length]] &lt;= 50, "0-50", IF(tbl_Customers[[#This Row],[account_length]] &lt;=100, "51-100", IF(tbl_Customers[[#This Row],[account_length]] &lt;= 150, "101-150", "151+")))</f>
        <v>101-150</v>
      </c>
      <c r="Y2501" t="str">
        <f>IF(tbl_Customers[[#This Row],[total_intl_charge]] &lt;= 3, "Low Charges", "High Charges")</f>
        <v>Low Charges</v>
      </c>
      <c r="Z2501" t="str">
        <f>IF(tbl_Customers[[#This Row],[total_eve_calls]]&lt;=80,"Low Calls",
IF(tbl_Customers[[#This Row],[total_eve_calls]]&lt;=120,"Medium Calls","High Calls"))</f>
        <v>Medium Calls</v>
      </c>
      <c r="AA2501" t="str">
        <f>IF(tbl_Customers[[#This Row],[total_eve_charge]]&lt;=15,"Low Charges",
IF(tbl_Customers[[#This Row],[total_eve_charge]]&lt;=20,"Medium Charges","High Charges"))</f>
        <v>Medium Charges</v>
      </c>
      <c r="AB25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01" t="str">
        <f>IF(tbl_Customers[[#This Row],[number_vmail_messages]] = 0, "No Usage", IF(tbl_Customers[[#This Row],[number_vmail_messages]] &lt;= 20, "Low Usage", IF(tbl_Customers[[#This Row],[number_vmail_messages]] &lt;= 40, "Medium Usgae", "High Usage")))</f>
        <v>No Usage</v>
      </c>
      <c r="AD2501" t="str">
        <f>IF(tbl_Customers[[#This Row],[total_day_minutes]]&lt;=150,"Low Usage", IF(tbl_Customers[[#This Row],[total_day_minutes]]&lt;=200,"Medium Usage", IF(tbl_Customers[[#This Row],[total_day_minutes]]&lt;=250,"High Usage","Very High Usage")))</f>
        <v>High Usage</v>
      </c>
      <c r="AE2501" t="str">
        <f>IF(tbl_Customers[[#This Row],[total_intl_calls]]&lt;=5,"Low Calls", IF(tbl_Customers[[#This Row],[total_intl_calls]]&lt;=10, "Medium Calls", "High Calls"))</f>
        <v>Low Calls</v>
      </c>
      <c r="AF25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01" s="36" t="str">
        <f>IF(tbl_Customers[[#This Row],[Churn_Risk_Score]]&gt;=10,"High Risk", IF(tbl_Customers[[#This Row],[Churn_Risk_Score]]&gt;=5,"Medium Risk","Low Risk"))</f>
        <v>Medium Risk</v>
      </c>
    </row>
    <row r="2502" spans="1:33" x14ac:dyDescent="0.35">
      <c r="A2502">
        <v>2501</v>
      </c>
      <c r="B2502" t="s">
        <v>48</v>
      </c>
      <c r="C2502">
        <v>136</v>
      </c>
      <c r="D2502" t="s">
        <v>21</v>
      </c>
      <c r="E2502" t="s">
        <v>22</v>
      </c>
      <c r="F2502" t="s">
        <v>22</v>
      </c>
      <c r="G2502">
        <v>0</v>
      </c>
      <c r="H2502">
        <v>163.4</v>
      </c>
      <c r="I2502">
        <v>83</v>
      </c>
      <c r="J2502">
        <v>27.78</v>
      </c>
      <c r="K2502">
        <v>249.3</v>
      </c>
      <c r="L2502">
        <v>119</v>
      </c>
      <c r="M2502">
        <v>21.19</v>
      </c>
      <c r="N2502">
        <v>249.7</v>
      </c>
      <c r="O2502">
        <v>90</v>
      </c>
      <c r="P2502">
        <v>11.24</v>
      </c>
      <c r="Q2502">
        <v>9.8000000000000007</v>
      </c>
      <c r="R2502">
        <v>4</v>
      </c>
      <c r="S2502">
        <v>2.65</v>
      </c>
      <c r="T2502">
        <v>7</v>
      </c>
      <c r="U2502" t="s">
        <v>22</v>
      </c>
      <c r="V2502">
        <f>IF(tbl_Customers[[#This Row],[churn]] = "yes", 1, 0)</f>
        <v>0</v>
      </c>
      <c r="W2502" t="str">
        <f>IF(tbl_Customers[[#This Row],[number_customer_service_calls]] &lt;= 1, "0-1 Calls", IF(tbl_Customers[[#This Row],[number_customer_service_calls]] &lt;= 3, "2-3 Calls", IF(tbl_Customers[[#This Row],[number_customer_service_calls]] &lt;=5, "4-5 Calls", "6+ Calls")))</f>
        <v>6+ Calls</v>
      </c>
      <c r="X2502" t="str">
        <f>IF(tbl_Customers[[#This Row],[account_length]] &lt;= 50, "0-50", IF(tbl_Customers[[#This Row],[account_length]] &lt;=100, "51-100", IF(tbl_Customers[[#This Row],[account_length]] &lt;= 150, "101-150", "151+")))</f>
        <v>101-150</v>
      </c>
      <c r="Y2502" t="str">
        <f>IF(tbl_Customers[[#This Row],[total_intl_charge]] &lt;= 3, "Low Charges", "High Charges")</f>
        <v>Low Charges</v>
      </c>
      <c r="Z2502" t="str">
        <f>IF(tbl_Customers[[#This Row],[total_eve_calls]]&lt;=80,"Low Calls",
IF(tbl_Customers[[#This Row],[total_eve_calls]]&lt;=120,"Medium Calls","High Calls"))</f>
        <v>Medium Calls</v>
      </c>
      <c r="AA2502" t="str">
        <f>IF(tbl_Customers[[#This Row],[total_eve_charge]]&lt;=15,"Low Charges",
IF(tbl_Customers[[#This Row],[total_eve_charge]]&lt;=20,"Medium Charges","High Charges"))</f>
        <v>High Charges</v>
      </c>
      <c r="AB25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2" t="str">
        <f>IF(tbl_Customers[[#This Row],[number_vmail_messages]] = 0, "No Usage", IF(tbl_Customers[[#This Row],[number_vmail_messages]] &lt;= 20, "Low Usage", IF(tbl_Customers[[#This Row],[number_vmail_messages]] &lt;= 40, "Medium Usgae", "High Usage")))</f>
        <v>No Usage</v>
      </c>
      <c r="AD2502" t="str">
        <f>IF(tbl_Customers[[#This Row],[total_day_minutes]]&lt;=150,"Low Usage", IF(tbl_Customers[[#This Row],[total_day_minutes]]&lt;=200,"Medium Usage", IF(tbl_Customers[[#This Row],[total_day_minutes]]&lt;=250,"High Usage","Very High Usage")))</f>
        <v>Medium Usage</v>
      </c>
      <c r="AE2502" t="str">
        <f>IF(tbl_Customers[[#This Row],[total_intl_calls]]&lt;=5,"Low Calls", IF(tbl_Customers[[#This Row],[total_intl_calls]]&lt;=10, "Medium Calls", "High Calls"))</f>
        <v>Low Calls</v>
      </c>
      <c r="AF25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02" s="36" t="str">
        <f>IF(tbl_Customers[[#This Row],[Churn_Risk_Score]]&gt;=10,"High Risk", IF(tbl_Customers[[#This Row],[Churn_Risk_Score]]&gt;=5,"Medium Risk","Low Risk"))</f>
        <v>Medium Risk</v>
      </c>
    </row>
    <row r="2503" spans="1:33" x14ac:dyDescent="0.35">
      <c r="A2503">
        <v>2502</v>
      </c>
      <c r="B2503" t="s">
        <v>39</v>
      </c>
      <c r="C2503">
        <v>57</v>
      </c>
      <c r="D2503" t="s">
        <v>21</v>
      </c>
      <c r="E2503" t="s">
        <v>22</v>
      </c>
      <c r="F2503" t="s">
        <v>22</v>
      </c>
      <c r="G2503">
        <v>0</v>
      </c>
      <c r="H2503">
        <v>161</v>
      </c>
      <c r="I2503">
        <v>113</v>
      </c>
      <c r="J2503">
        <v>27.37</v>
      </c>
      <c r="K2503">
        <v>208</v>
      </c>
      <c r="L2503">
        <v>134</v>
      </c>
      <c r="M2503">
        <v>17.68</v>
      </c>
      <c r="N2503">
        <v>208.1</v>
      </c>
      <c r="O2503">
        <v>81</v>
      </c>
      <c r="P2503">
        <v>9.36</v>
      </c>
      <c r="Q2503">
        <v>8.4</v>
      </c>
      <c r="R2503">
        <v>4</v>
      </c>
      <c r="S2503">
        <v>2.27</v>
      </c>
      <c r="T2503">
        <v>3</v>
      </c>
      <c r="U2503" t="s">
        <v>22</v>
      </c>
      <c r="V2503">
        <f>IF(tbl_Customers[[#This Row],[churn]] = "yes", 1, 0)</f>
        <v>0</v>
      </c>
      <c r="W2503" t="str">
        <f>IF(tbl_Customers[[#This Row],[number_customer_service_calls]] &lt;= 1, "0-1 Calls", IF(tbl_Customers[[#This Row],[number_customer_service_calls]] &lt;= 3, "2-3 Calls", IF(tbl_Customers[[#This Row],[number_customer_service_calls]] &lt;=5, "4-5 Calls", "6+ Calls")))</f>
        <v>2-3 Calls</v>
      </c>
      <c r="X2503" t="str">
        <f>IF(tbl_Customers[[#This Row],[account_length]] &lt;= 50, "0-50", IF(tbl_Customers[[#This Row],[account_length]] &lt;=100, "51-100", IF(tbl_Customers[[#This Row],[account_length]] &lt;= 150, "101-150", "151+")))</f>
        <v>51-100</v>
      </c>
      <c r="Y2503" t="str">
        <f>IF(tbl_Customers[[#This Row],[total_intl_charge]] &lt;= 3, "Low Charges", "High Charges")</f>
        <v>Low Charges</v>
      </c>
      <c r="Z2503" t="str">
        <f>IF(tbl_Customers[[#This Row],[total_eve_calls]]&lt;=80,"Low Calls",
IF(tbl_Customers[[#This Row],[total_eve_calls]]&lt;=120,"Medium Calls","High Calls"))</f>
        <v>High Calls</v>
      </c>
      <c r="AA2503" t="str">
        <f>IF(tbl_Customers[[#This Row],[total_eve_charge]]&lt;=15,"Low Charges",
IF(tbl_Customers[[#This Row],[total_eve_charge]]&lt;=20,"Medium Charges","High Charges"))</f>
        <v>Medium Charges</v>
      </c>
      <c r="AB25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3" t="str">
        <f>IF(tbl_Customers[[#This Row],[number_vmail_messages]] = 0, "No Usage", IF(tbl_Customers[[#This Row],[number_vmail_messages]] &lt;= 20, "Low Usage", IF(tbl_Customers[[#This Row],[number_vmail_messages]] &lt;= 40, "Medium Usgae", "High Usage")))</f>
        <v>No Usage</v>
      </c>
      <c r="AD2503" t="str">
        <f>IF(tbl_Customers[[#This Row],[total_day_minutes]]&lt;=150,"Low Usage", IF(tbl_Customers[[#This Row],[total_day_minutes]]&lt;=200,"Medium Usage", IF(tbl_Customers[[#This Row],[total_day_minutes]]&lt;=250,"High Usage","Very High Usage")))</f>
        <v>Medium Usage</v>
      </c>
      <c r="AE2503" t="str">
        <f>IF(tbl_Customers[[#This Row],[total_intl_calls]]&lt;=5,"Low Calls", IF(tbl_Customers[[#This Row],[total_intl_calls]]&lt;=10, "Medium Calls", "High Calls"))</f>
        <v>Low Calls</v>
      </c>
      <c r="AF25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03" s="36" t="str">
        <f>IF(tbl_Customers[[#This Row],[Churn_Risk_Score]]&gt;=10,"High Risk", IF(tbl_Customers[[#This Row],[Churn_Risk_Score]]&gt;=5,"Medium Risk","Low Risk"))</f>
        <v>Low Risk</v>
      </c>
    </row>
    <row r="2504" spans="1:33" x14ac:dyDescent="0.35">
      <c r="A2504">
        <v>2503</v>
      </c>
      <c r="B2504" t="s">
        <v>31</v>
      </c>
      <c r="C2504">
        <v>62</v>
      </c>
      <c r="D2504" t="s">
        <v>25</v>
      </c>
      <c r="E2504" t="s">
        <v>22</v>
      </c>
      <c r="F2504" t="s">
        <v>22</v>
      </c>
      <c r="G2504">
        <v>0</v>
      </c>
      <c r="H2504">
        <v>128.69999999999999</v>
      </c>
      <c r="I2504">
        <v>111</v>
      </c>
      <c r="J2504">
        <v>21.88</v>
      </c>
      <c r="K2504">
        <v>169.5</v>
      </c>
      <c r="L2504">
        <v>104</v>
      </c>
      <c r="M2504">
        <v>14.41</v>
      </c>
      <c r="N2504">
        <v>193.6</v>
      </c>
      <c r="O2504">
        <v>97</v>
      </c>
      <c r="P2504">
        <v>8.7100000000000009</v>
      </c>
      <c r="Q2504">
        <v>10.3</v>
      </c>
      <c r="R2504">
        <v>5</v>
      </c>
      <c r="S2504">
        <v>2.78</v>
      </c>
      <c r="T2504">
        <v>1</v>
      </c>
      <c r="U2504" t="s">
        <v>22</v>
      </c>
      <c r="V2504">
        <f>IF(tbl_Customers[[#This Row],[churn]] = "yes", 1, 0)</f>
        <v>0</v>
      </c>
      <c r="W2504" t="str">
        <f>IF(tbl_Customers[[#This Row],[number_customer_service_calls]] &lt;= 1, "0-1 Calls", IF(tbl_Customers[[#This Row],[number_customer_service_calls]] &lt;= 3, "2-3 Calls", IF(tbl_Customers[[#This Row],[number_customer_service_calls]] &lt;=5, "4-5 Calls", "6+ Calls")))</f>
        <v>0-1 Calls</v>
      </c>
      <c r="X2504" t="str">
        <f>IF(tbl_Customers[[#This Row],[account_length]] &lt;= 50, "0-50", IF(tbl_Customers[[#This Row],[account_length]] &lt;=100, "51-100", IF(tbl_Customers[[#This Row],[account_length]] &lt;= 150, "101-150", "151+")))</f>
        <v>51-100</v>
      </c>
      <c r="Y2504" t="str">
        <f>IF(tbl_Customers[[#This Row],[total_intl_charge]] &lt;= 3, "Low Charges", "High Charges")</f>
        <v>Low Charges</v>
      </c>
      <c r="Z2504" t="str">
        <f>IF(tbl_Customers[[#This Row],[total_eve_calls]]&lt;=80,"Low Calls",
IF(tbl_Customers[[#This Row],[total_eve_calls]]&lt;=120,"Medium Calls","High Calls"))</f>
        <v>Medium Calls</v>
      </c>
      <c r="AA2504" t="str">
        <f>IF(tbl_Customers[[#This Row],[total_eve_charge]]&lt;=15,"Low Charges",
IF(tbl_Customers[[#This Row],[total_eve_charge]]&lt;=20,"Medium Charges","High Charges"))</f>
        <v>Low Charges</v>
      </c>
      <c r="AB25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4" t="str">
        <f>IF(tbl_Customers[[#This Row],[number_vmail_messages]] = 0, "No Usage", IF(tbl_Customers[[#This Row],[number_vmail_messages]] &lt;= 20, "Low Usage", IF(tbl_Customers[[#This Row],[number_vmail_messages]] &lt;= 40, "Medium Usgae", "High Usage")))</f>
        <v>No Usage</v>
      </c>
      <c r="AD2504" t="str">
        <f>IF(tbl_Customers[[#This Row],[total_day_minutes]]&lt;=150,"Low Usage", IF(tbl_Customers[[#This Row],[total_day_minutes]]&lt;=200,"Medium Usage", IF(tbl_Customers[[#This Row],[total_day_minutes]]&lt;=250,"High Usage","Very High Usage")))</f>
        <v>Low Usage</v>
      </c>
      <c r="AE2504" t="str">
        <f>IF(tbl_Customers[[#This Row],[total_intl_calls]]&lt;=5,"Low Calls", IF(tbl_Customers[[#This Row],[total_intl_calls]]&lt;=10, "Medium Calls", "High Calls"))</f>
        <v>Low Calls</v>
      </c>
      <c r="AF25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04" s="36" t="str">
        <f>IF(tbl_Customers[[#This Row],[Churn_Risk_Score]]&gt;=10,"High Risk", IF(tbl_Customers[[#This Row],[Churn_Risk_Score]]&gt;=5,"Medium Risk","Low Risk"))</f>
        <v>Low Risk</v>
      </c>
    </row>
    <row r="2505" spans="1:33" x14ac:dyDescent="0.35">
      <c r="A2505">
        <v>2504</v>
      </c>
      <c r="B2505" t="s">
        <v>61</v>
      </c>
      <c r="C2505">
        <v>112</v>
      </c>
      <c r="D2505" t="s">
        <v>21</v>
      </c>
      <c r="E2505" t="s">
        <v>22</v>
      </c>
      <c r="F2505" t="s">
        <v>22</v>
      </c>
      <c r="G2505">
        <v>0</v>
      </c>
      <c r="H2505">
        <v>81.599999999999994</v>
      </c>
      <c r="I2505">
        <v>94</v>
      </c>
      <c r="J2505">
        <v>13.87</v>
      </c>
      <c r="K2505">
        <v>268.10000000000002</v>
      </c>
      <c r="L2505">
        <v>112</v>
      </c>
      <c r="M2505">
        <v>22.79</v>
      </c>
      <c r="N2505">
        <v>140.80000000000001</v>
      </c>
      <c r="O2505">
        <v>75</v>
      </c>
      <c r="P2505">
        <v>6.34</v>
      </c>
      <c r="Q2505">
        <v>8.6</v>
      </c>
      <c r="R2505">
        <v>18</v>
      </c>
      <c r="S2505">
        <v>2.3199999999999998</v>
      </c>
      <c r="T2505">
        <v>1</v>
      </c>
      <c r="U2505" t="s">
        <v>22</v>
      </c>
      <c r="V2505">
        <f>IF(tbl_Customers[[#This Row],[churn]] = "yes", 1, 0)</f>
        <v>0</v>
      </c>
      <c r="W2505" t="str">
        <f>IF(tbl_Customers[[#This Row],[number_customer_service_calls]] &lt;= 1, "0-1 Calls", IF(tbl_Customers[[#This Row],[number_customer_service_calls]] &lt;= 3, "2-3 Calls", IF(tbl_Customers[[#This Row],[number_customer_service_calls]] &lt;=5, "4-5 Calls", "6+ Calls")))</f>
        <v>0-1 Calls</v>
      </c>
      <c r="X2505" t="str">
        <f>IF(tbl_Customers[[#This Row],[account_length]] &lt;= 50, "0-50", IF(tbl_Customers[[#This Row],[account_length]] &lt;=100, "51-100", IF(tbl_Customers[[#This Row],[account_length]] &lt;= 150, "101-150", "151+")))</f>
        <v>101-150</v>
      </c>
      <c r="Y2505" t="str">
        <f>IF(tbl_Customers[[#This Row],[total_intl_charge]] &lt;= 3, "Low Charges", "High Charges")</f>
        <v>Low Charges</v>
      </c>
      <c r="Z2505" t="str">
        <f>IF(tbl_Customers[[#This Row],[total_eve_calls]]&lt;=80,"Low Calls",
IF(tbl_Customers[[#This Row],[total_eve_calls]]&lt;=120,"Medium Calls","High Calls"))</f>
        <v>Medium Calls</v>
      </c>
      <c r="AA2505" t="str">
        <f>IF(tbl_Customers[[#This Row],[total_eve_charge]]&lt;=15,"Low Charges",
IF(tbl_Customers[[#This Row],[total_eve_charge]]&lt;=20,"Medium Charges","High Charges"))</f>
        <v>High Charges</v>
      </c>
      <c r="AB25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5" t="str">
        <f>IF(tbl_Customers[[#This Row],[number_vmail_messages]] = 0, "No Usage", IF(tbl_Customers[[#This Row],[number_vmail_messages]] &lt;= 20, "Low Usage", IF(tbl_Customers[[#This Row],[number_vmail_messages]] &lt;= 40, "Medium Usgae", "High Usage")))</f>
        <v>No Usage</v>
      </c>
      <c r="AD2505" t="str">
        <f>IF(tbl_Customers[[#This Row],[total_day_minutes]]&lt;=150,"Low Usage", IF(tbl_Customers[[#This Row],[total_day_minutes]]&lt;=200,"Medium Usage", IF(tbl_Customers[[#This Row],[total_day_minutes]]&lt;=250,"High Usage","Very High Usage")))</f>
        <v>Low Usage</v>
      </c>
      <c r="AE2505" t="str">
        <f>IF(tbl_Customers[[#This Row],[total_intl_calls]]&lt;=5,"Low Calls", IF(tbl_Customers[[#This Row],[total_intl_calls]]&lt;=10, "Medium Calls", "High Calls"))</f>
        <v>High Calls</v>
      </c>
      <c r="AF25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05" s="36" t="str">
        <f>IF(tbl_Customers[[#This Row],[Churn_Risk_Score]]&gt;=10,"High Risk", IF(tbl_Customers[[#This Row],[Churn_Risk_Score]]&gt;=5,"Medium Risk","Low Risk"))</f>
        <v>Low Risk</v>
      </c>
    </row>
    <row r="2506" spans="1:33" x14ac:dyDescent="0.35">
      <c r="A2506">
        <v>2505</v>
      </c>
      <c r="B2506" t="s">
        <v>53</v>
      </c>
      <c r="C2506">
        <v>55</v>
      </c>
      <c r="D2506" t="s">
        <v>21</v>
      </c>
      <c r="E2506" t="s">
        <v>22</v>
      </c>
      <c r="F2506" t="s">
        <v>23</v>
      </c>
      <c r="G2506">
        <v>20</v>
      </c>
      <c r="H2506">
        <v>207.7</v>
      </c>
      <c r="I2506">
        <v>91</v>
      </c>
      <c r="J2506">
        <v>35.31</v>
      </c>
      <c r="K2506">
        <v>199.7</v>
      </c>
      <c r="L2506">
        <v>113</v>
      </c>
      <c r="M2506">
        <v>16.97</v>
      </c>
      <c r="N2506">
        <v>216.5</v>
      </c>
      <c r="O2506">
        <v>110</v>
      </c>
      <c r="P2506">
        <v>9.74</v>
      </c>
      <c r="Q2506">
        <v>7.3</v>
      </c>
      <c r="R2506">
        <v>1</v>
      </c>
      <c r="S2506">
        <v>1.97</v>
      </c>
      <c r="T2506">
        <v>1</v>
      </c>
      <c r="U2506" t="s">
        <v>22</v>
      </c>
      <c r="V2506">
        <f>IF(tbl_Customers[[#This Row],[churn]] = "yes", 1, 0)</f>
        <v>0</v>
      </c>
      <c r="W2506" t="str">
        <f>IF(tbl_Customers[[#This Row],[number_customer_service_calls]] &lt;= 1, "0-1 Calls", IF(tbl_Customers[[#This Row],[number_customer_service_calls]] &lt;= 3, "2-3 Calls", IF(tbl_Customers[[#This Row],[number_customer_service_calls]] &lt;=5, "4-5 Calls", "6+ Calls")))</f>
        <v>0-1 Calls</v>
      </c>
      <c r="X2506" t="str">
        <f>IF(tbl_Customers[[#This Row],[account_length]] &lt;= 50, "0-50", IF(tbl_Customers[[#This Row],[account_length]] &lt;=100, "51-100", IF(tbl_Customers[[#This Row],[account_length]] &lt;= 150, "101-150", "151+")))</f>
        <v>51-100</v>
      </c>
      <c r="Y2506" t="str">
        <f>IF(tbl_Customers[[#This Row],[total_intl_charge]] &lt;= 3, "Low Charges", "High Charges")</f>
        <v>Low Charges</v>
      </c>
      <c r="Z2506" t="str">
        <f>IF(tbl_Customers[[#This Row],[total_eve_calls]]&lt;=80,"Low Calls",
IF(tbl_Customers[[#This Row],[total_eve_calls]]&lt;=120,"Medium Calls","High Calls"))</f>
        <v>Medium Calls</v>
      </c>
      <c r="AA2506" t="str">
        <f>IF(tbl_Customers[[#This Row],[total_eve_charge]]&lt;=15,"Low Charges",
IF(tbl_Customers[[#This Row],[total_eve_charge]]&lt;=20,"Medium Charges","High Charges"))</f>
        <v>Medium Charges</v>
      </c>
      <c r="AB25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6" t="str">
        <f>IF(tbl_Customers[[#This Row],[number_vmail_messages]] = 0, "No Usage", IF(tbl_Customers[[#This Row],[number_vmail_messages]] &lt;= 20, "Low Usage", IF(tbl_Customers[[#This Row],[number_vmail_messages]] &lt;= 40, "Medium Usgae", "High Usage")))</f>
        <v>Low Usage</v>
      </c>
      <c r="AD2506" t="str">
        <f>IF(tbl_Customers[[#This Row],[total_day_minutes]]&lt;=150,"Low Usage", IF(tbl_Customers[[#This Row],[total_day_minutes]]&lt;=200,"Medium Usage", IF(tbl_Customers[[#This Row],[total_day_minutes]]&lt;=250,"High Usage","Very High Usage")))</f>
        <v>High Usage</v>
      </c>
      <c r="AE2506" t="str">
        <f>IF(tbl_Customers[[#This Row],[total_intl_calls]]&lt;=5,"Low Calls", IF(tbl_Customers[[#This Row],[total_intl_calls]]&lt;=10, "Medium Calls", "High Calls"))</f>
        <v>Low Calls</v>
      </c>
      <c r="AF25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06" s="36" t="str">
        <f>IF(tbl_Customers[[#This Row],[Churn_Risk_Score]]&gt;=10,"High Risk", IF(tbl_Customers[[#This Row],[Churn_Risk_Score]]&gt;=5,"Medium Risk","Low Risk"))</f>
        <v>Low Risk</v>
      </c>
    </row>
    <row r="2507" spans="1:33" x14ac:dyDescent="0.35">
      <c r="A2507">
        <v>2506</v>
      </c>
      <c r="B2507" t="s">
        <v>36</v>
      </c>
      <c r="C2507">
        <v>125</v>
      </c>
      <c r="D2507" t="s">
        <v>21</v>
      </c>
      <c r="E2507" t="s">
        <v>22</v>
      </c>
      <c r="F2507" t="s">
        <v>22</v>
      </c>
      <c r="G2507">
        <v>0</v>
      </c>
      <c r="H2507">
        <v>233.3</v>
      </c>
      <c r="I2507">
        <v>65</v>
      </c>
      <c r="J2507">
        <v>39.659999999999997</v>
      </c>
      <c r="K2507">
        <v>209.8</v>
      </c>
      <c r="L2507">
        <v>93</v>
      </c>
      <c r="M2507">
        <v>17.829999999999998</v>
      </c>
      <c r="N2507">
        <v>210.6</v>
      </c>
      <c r="O2507">
        <v>109</v>
      </c>
      <c r="P2507">
        <v>9.48</v>
      </c>
      <c r="Q2507">
        <v>9.1</v>
      </c>
      <c r="R2507">
        <v>4</v>
      </c>
      <c r="S2507">
        <v>2.46</v>
      </c>
      <c r="T2507">
        <v>1</v>
      </c>
      <c r="U2507" t="s">
        <v>22</v>
      </c>
      <c r="V2507">
        <f>IF(tbl_Customers[[#This Row],[churn]] = "yes", 1, 0)</f>
        <v>0</v>
      </c>
      <c r="W2507" t="str">
        <f>IF(tbl_Customers[[#This Row],[number_customer_service_calls]] &lt;= 1, "0-1 Calls", IF(tbl_Customers[[#This Row],[number_customer_service_calls]] &lt;= 3, "2-3 Calls", IF(tbl_Customers[[#This Row],[number_customer_service_calls]] &lt;=5, "4-5 Calls", "6+ Calls")))</f>
        <v>0-1 Calls</v>
      </c>
      <c r="X2507" t="str">
        <f>IF(tbl_Customers[[#This Row],[account_length]] &lt;= 50, "0-50", IF(tbl_Customers[[#This Row],[account_length]] &lt;=100, "51-100", IF(tbl_Customers[[#This Row],[account_length]] &lt;= 150, "101-150", "151+")))</f>
        <v>101-150</v>
      </c>
      <c r="Y2507" t="str">
        <f>IF(tbl_Customers[[#This Row],[total_intl_charge]] &lt;= 3, "Low Charges", "High Charges")</f>
        <v>Low Charges</v>
      </c>
      <c r="Z2507" t="str">
        <f>IF(tbl_Customers[[#This Row],[total_eve_calls]]&lt;=80,"Low Calls",
IF(tbl_Customers[[#This Row],[total_eve_calls]]&lt;=120,"Medium Calls","High Calls"))</f>
        <v>Medium Calls</v>
      </c>
      <c r="AA2507" t="str">
        <f>IF(tbl_Customers[[#This Row],[total_eve_charge]]&lt;=15,"Low Charges",
IF(tbl_Customers[[#This Row],[total_eve_charge]]&lt;=20,"Medium Charges","High Charges"))</f>
        <v>Medium Charges</v>
      </c>
      <c r="AB25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07" t="str">
        <f>IF(tbl_Customers[[#This Row],[number_vmail_messages]] = 0, "No Usage", IF(tbl_Customers[[#This Row],[number_vmail_messages]] &lt;= 20, "Low Usage", IF(tbl_Customers[[#This Row],[number_vmail_messages]] &lt;= 40, "Medium Usgae", "High Usage")))</f>
        <v>No Usage</v>
      </c>
      <c r="AD2507" t="str">
        <f>IF(tbl_Customers[[#This Row],[total_day_minutes]]&lt;=150,"Low Usage", IF(tbl_Customers[[#This Row],[total_day_minutes]]&lt;=200,"Medium Usage", IF(tbl_Customers[[#This Row],[total_day_minutes]]&lt;=250,"High Usage","Very High Usage")))</f>
        <v>High Usage</v>
      </c>
      <c r="AE2507" t="str">
        <f>IF(tbl_Customers[[#This Row],[total_intl_calls]]&lt;=5,"Low Calls", IF(tbl_Customers[[#This Row],[total_intl_calls]]&lt;=10, "Medium Calls", "High Calls"))</f>
        <v>Low Calls</v>
      </c>
      <c r="AF25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07" s="36" t="str">
        <f>IF(tbl_Customers[[#This Row],[Churn_Risk_Score]]&gt;=10,"High Risk", IF(tbl_Customers[[#This Row],[Churn_Risk_Score]]&gt;=5,"Medium Risk","Low Risk"))</f>
        <v>Low Risk</v>
      </c>
    </row>
    <row r="2508" spans="1:33" x14ac:dyDescent="0.35">
      <c r="A2508">
        <v>2507</v>
      </c>
      <c r="B2508" t="s">
        <v>65</v>
      </c>
      <c r="C2508">
        <v>98</v>
      </c>
      <c r="D2508" t="s">
        <v>21</v>
      </c>
      <c r="E2508" t="s">
        <v>22</v>
      </c>
      <c r="F2508" t="s">
        <v>23</v>
      </c>
      <c r="G2508">
        <v>36</v>
      </c>
      <c r="H2508">
        <v>168</v>
      </c>
      <c r="I2508">
        <v>81</v>
      </c>
      <c r="J2508">
        <v>28.56</v>
      </c>
      <c r="K2508">
        <v>163.19999999999999</v>
      </c>
      <c r="L2508">
        <v>125</v>
      </c>
      <c r="M2508">
        <v>13.87</v>
      </c>
      <c r="N2508">
        <v>172.7</v>
      </c>
      <c r="O2508">
        <v>120</v>
      </c>
      <c r="P2508">
        <v>7.77</v>
      </c>
      <c r="Q2508">
        <v>8</v>
      </c>
      <c r="R2508">
        <v>2</v>
      </c>
      <c r="S2508">
        <v>2.16</v>
      </c>
      <c r="T2508">
        <v>6</v>
      </c>
      <c r="U2508" t="s">
        <v>23</v>
      </c>
      <c r="V2508">
        <f>IF(tbl_Customers[[#This Row],[churn]] = "yes", 1, 0)</f>
        <v>1</v>
      </c>
      <c r="W2508" t="str">
        <f>IF(tbl_Customers[[#This Row],[number_customer_service_calls]] &lt;= 1, "0-1 Calls", IF(tbl_Customers[[#This Row],[number_customer_service_calls]] &lt;= 3, "2-3 Calls", IF(tbl_Customers[[#This Row],[number_customer_service_calls]] &lt;=5, "4-5 Calls", "6+ Calls")))</f>
        <v>6+ Calls</v>
      </c>
      <c r="X2508" t="str">
        <f>IF(tbl_Customers[[#This Row],[account_length]] &lt;= 50, "0-50", IF(tbl_Customers[[#This Row],[account_length]] &lt;=100, "51-100", IF(tbl_Customers[[#This Row],[account_length]] &lt;= 150, "101-150", "151+")))</f>
        <v>51-100</v>
      </c>
      <c r="Y2508" t="str">
        <f>IF(tbl_Customers[[#This Row],[total_intl_charge]] &lt;= 3, "Low Charges", "High Charges")</f>
        <v>Low Charges</v>
      </c>
      <c r="Z2508" t="str">
        <f>IF(tbl_Customers[[#This Row],[total_eve_calls]]&lt;=80,"Low Calls",
IF(tbl_Customers[[#This Row],[total_eve_calls]]&lt;=120,"Medium Calls","High Calls"))</f>
        <v>High Calls</v>
      </c>
      <c r="AA2508" t="str">
        <f>IF(tbl_Customers[[#This Row],[total_eve_charge]]&lt;=15,"Low Charges",
IF(tbl_Customers[[#This Row],[total_eve_charge]]&lt;=20,"Medium Charges","High Charges"))</f>
        <v>Low Charges</v>
      </c>
      <c r="AB25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08" t="str">
        <f>IF(tbl_Customers[[#This Row],[number_vmail_messages]] = 0, "No Usage", IF(tbl_Customers[[#This Row],[number_vmail_messages]] &lt;= 20, "Low Usage", IF(tbl_Customers[[#This Row],[number_vmail_messages]] &lt;= 40, "Medium Usgae", "High Usage")))</f>
        <v>Medium Usgae</v>
      </c>
      <c r="AD2508" t="str">
        <f>IF(tbl_Customers[[#This Row],[total_day_minutes]]&lt;=150,"Low Usage", IF(tbl_Customers[[#This Row],[total_day_minutes]]&lt;=200,"Medium Usage", IF(tbl_Customers[[#This Row],[total_day_minutes]]&lt;=250,"High Usage","Very High Usage")))</f>
        <v>Medium Usage</v>
      </c>
      <c r="AE2508" t="str">
        <f>IF(tbl_Customers[[#This Row],[total_intl_calls]]&lt;=5,"Low Calls", IF(tbl_Customers[[#This Row],[total_intl_calls]]&lt;=10, "Medium Calls", "High Calls"))</f>
        <v>Low Calls</v>
      </c>
      <c r="AF25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08" s="36" t="str">
        <f>IF(tbl_Customers[[#This Row],[Churn_Risk_Score]]&gt;=10,"High Risk", IF(tbl_Customers[[#This Row],[Churn_Risk_Score]]&gt;=5,"Medium Risk","Low Risk"))</f>
        <v>Low Risk</v>
      </c>
    </row>
    <row r="2509" spans="1:33" x14ac:dyDescent="0.35">
      <c r="A2509">
        <v>2508</v>
      </c>
      <c r="B2509" t="s">
        <v>57</v>
      </c>
      <c r="C2509">
        <v>105</v>
      </c>
      <c r="D2509" t="s">
        <v>21</v>
      </c>
      <c r="E2509" t="s">
        <v>22</v>
      </c>
      <c r="F2509" t="s">
        <v>22</v>
      </c>
      <c r="G2509">
        <v>0</v>
      </c>
      <c r="H2509">
        <v>251.6</v>
      </c>
      <c r="I2509">
        <v>88</v>
      </c>
      <c r="J2509">
        <v>42.77</v>
      </c>
      <c r="K2509">
        <v>175.1</v>
      </c>
      <c r="L2509">
        <v>103</v>
      </c>
      <c r="M2509">
        <v>14.88</v>
      </c>
      <c r="N2509">
        <v>184.4</v>
      </c>
      <c r="O2509">
        <v>112</v>
      </c>
      <c r="P2509">
        <v>8.3000000000000007</v>
      </c>
      <c r="Q2509">
        <v>5.4</v>
      </c>
      <c r="R2509">
        <v>5</v>
      </c>
      <c r="S2509">
        <v>1.46</v>
      </c>
      <c r="T2509">
        <v>1</v>
      </c>
      <c r="U2509" t="s">
        <v>22</v>
      </c>
      <c r="V2509">
        <f>IF(tbl_Customers[[#This Row],[churn]] = "yes", 1, 0)</f>
        <v>0</v>
      </c>
      <c r="W2509" t="str">
        <f>IF(tbl_Customers[[#This Row],[number_customer_service_calls]] &lt;= 1, "0-1 Calls", IF(tbl_Customers[[#This Row],[number_customer_service_calls]] &lt;= 3, "2-3 Calls", IF(tbl_Customers[[#This Row],[number_customer_service_calls]] &lt;=5, "4-5 Calls", "6+ Calls")))</f>
        <v>0-1 Calls</v>
      </c>
      <c r="X2509" t="str">
        <f>IF(tbl_Customers[[#This Row],[account_length]] &lt;= 50, "0-50", IF(tbl_Customers[[#This Row],[account_length]] &lt;=100, "51-100", IF(tbl_Customers[[#This Row],[account_length]] &lt;= 150, "101-150", "151+")))</f>
        <v>101-150</v>
      </c>
      <c r="Y2509" t="str">
        <f>IF(tbl_Customers[[#This Row],[total_intl_charge]] &lt;= 3, "Low Charges", "High Charges")</f>
        <v>Low Charges</v>
      </c>
      <c r="Z2509" t="str">
        <f>IF(tbl_Customers[[#This Row],[total_eve_calls]]&lt;=80,"Low Calls",
IF(tbl_Customers[[#This Row],[total_eve_calls]]&lt;=120,"Medium Calls","High Calls"))</f>
        <v>Medium Calls</v>
      </c>
      <c r="AA2509" t="str">
        <f>IF(tbl_Customers[[#This Row],[total_eve_charge]]&lt;=15,"Low Charges",
IF(tbl_Customers[[#This Row],[total_eve_charge]]&lt;=20,"Medium Charges","High Charges"))</f>
        <v>Low Charges</v>
      </c>
      <c r="AB25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9" t="str">
        <f>IF(tbl_Customers[[#This Row],[number_vmail_messages]] = 0, "No Usage", IF(tbl_Customers[[#This Row],[number_vmail_messages]] &lt;= 20, "Low Usage", IF(tbl_Customers[[#This Row],[number_vmail_messages]] &lt;= 40, "Medium Usgae", "High Usage")))</f>
        <v>No Usage</v>
      </c>
      <c r="AD2509" t="str">
        <f>IF(tbl_Customers[[#This Row],[total_day_minutes]]&lt;=150,"Low Usage", IF(tbl_Customers[[#This Row],[total_day_minutes]]&lt;=200,"Medium Usage", IF(tbl_Customers[[#This Row],[total_day_minutes]]&lt;=250,"High Usage","Very High Usage")))</f>
        <v>Very High Usage</v>
      </c>
      <c r="AE2509" t="str">
        <f>IF(tbl_Customers[[#This Row],[total_intl_calls]]&lt;=5,"Low Calls", IF(tbl_Customers[[#This Row],[total_intl_calls]]&lt;=10, "Medium Calls", "High Calls"))</f>
        <v>Low Calls</v>
      </c>
      <c r="AF25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09" s="36" t="str">
        <f>IF(tbl_Customers[[#This Row],[Churn_Risk_Score]]&gt;=10,"High Risk", IF(tbl_Customers[[#This Row],[Churn_Risk_Score]]&gt;=5,"Medium Risk","Low Risk"))</f>
        <v>Medium Risk</v>
      </c>
    </row>
    <row r="2510" spans="1:33" x14ac:dyDescent="0.35">
      <c r="A2510">
        <v>2509</v>
      </c>
      <c r="B2510" t="s">
        <v>37</v>
      </c>
      <c r="C2510">
        <v>113</v>
      </c>
      <c r="D2510" t="s">
        <v>21</v>
      </c>
      <c r="E2510" t="s">
        <v>22</v>
      </c>
      <c r="F2510" t="s">
        <v>23</v>
      </c>
      <c r="G2510">
        <v>30</v>
      </c>
      <c r="H2510">
        <v>183.8</v>
      </c>
      <c r="I2510">
        <v>102</v>
      </c>
      <c r="J2510">
        <v>31.25</v>
      </c>
      <c r="K2510">
        <v>183.4</v>
      </c>
      <c r="L2510">
        <v>123</v>
      </c>
      <c r="M2510">
        <v>15.59</v>
      </c>
      <c r="N2510">
        <v>235</v>
      </c>
      <c r="O2510">
        <v>52</v>
      </c>
      <c r="P2510">
        <v>10.58</v>
      </c>
      <c r="Q2510">
        <v>11.6</v>
      </c>
      <c r="R2510">
        <v>7</v>
      </c>
      <c r="S2510">
        <v>3.13</v>
      </c>
      <c r="T2510">
        <v>0</v>
      </c>
      <c r="U2510" t="s">
        <v>22</v>
      </c>
      <c r="V2510">
        <f>IF(tbl_Customers[[#This Row],[churn]] = "yes", 1, 0)</f>
        <v>0</v>
      </c>
      <c r="W2510" t="str">
        <f>IF(tbl_Customers[[#This Row],[number_customer_service_calls]] &lt;= 1, "0-1 Calls", IF(tbl_Customers[[#This Row],[number_customer_service_calls]] &lt;= 3, "2-3 Calls", IF(tbl_Customers[[#This Row],[number_customer_service_calls]] &lt;=5, "4-5 Calls", "6+ Calls")))</f>
        <v>0-1 Calls</v>
      </c>
      <c r="X2510" t="str">
        <f>IF(tbl_Customers[[#This Row],[account_length]] &lt;= 50, "0-50", IF(tbl_Customers[[#This Row],[account_length]] &lt;=100, "51-100", IF(tbl_Customers[[#This Row],[account_length]] &lt;= 150, "101-150", "151+")))</f>
        <v>101-150</v>
      </c>
      <c r="Y2510" t="str">
        <f>IF(tbl_Customers[[#This Row],[total_intl_charge]] &lt;= 3, "Low Charges", "High Charges")</f>
        <v>High Charges</v>
      </c>
      <c r="Z2510" t="str">
        <f>IF(tbl_Customers[[#This Row],[total_eve_calls]]&lt;=80,"Low Calls",
IF(tbl_Customers[[#This Row],[total_eve_calls]]&lt;=120,"Medium Calls","High Calls"))</f>
        <v>High Calls</v>
      </c>
      <c r="AA2510" t="str">
        <f>IF(tbl_Customers[[#This Row],[total_eve_charge]]&lt;=15,"Low Charges",
IF(tbl_Customers[[#This Row],[total_eve_charge]]&lt;=20,"Medium Charges","High Charges"))</f>
        <v>Medium Charges</v>
      </c>
      <c r="AB25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0" t="str">
        <f>IF(tbl_Customers[[#This Row],[number_vmail_messages]] = 0, "No Usage", IF(tbl_Customers[[#This Row],[number_vmail_messages]] &lt;= 20, "Low Usage", IF(tbl_Customers[[#This Row],[number_vmail_messages]] &lt;= 40, "Medium Usgae", "High Usage")))</f>
        <v>Medium Usgae</v>
      </c>
      <c r="AD2510" t="str">
        <f>IF(tbl_Customers[[#This Row],[total_day_minutes]]&lt;=150,"Low Usage", IF(tbl_Customers[[#This Row],[total_day_minutes]]&lt;=200,"Medium Usage", IF(tbl_Customers[[#This Row],[total_day_minutes]]&lt;=250,"High Usage","Very High Usage")))</f>
        <v>Medium Usage</v>
      </c>
      <c r="AE2510" t="str">
        <f>IF(tbl_Customers[[#This Row],[total_intl_calls]]&lt;=5,"Low Calls", IF(tbl_Customers[[#This Row],[total_intl_calls]]&lt;=10, "Medium Calls", "High Calls"))</f>
        <v>Medium Calls</v>
      </c>
      <c r="AF25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10" s="36" t="str">
        <f>IF(tbl_Customers[[#This Row],[Churn_Risk_Score]]&gt;=10,"High Risk", IF(tbl_Customers[[#This Row],[Churn_Risk_Score]]&gt;=5,"Medium Risk","Low Risk"))</f>
        <v>Low Risk</v>
      </c>
    </row>
    <row r="2511" spans="1:33" x14ac:dyDescent="0.35">
      <c r="A2511">
        <v>2510</v>
      </c>
      <c r="B2511" t="s">
        <v>52</v>
      </c>
      <c r="C2511">
        <v>99</v>
      </c>
      <c r="D2511" t="s">
        <v>25</v>
      </c>
      <c r="E2511" t="s">
        <v>22</v>
      </c>
      <c r="F2511" t="s">
        <v>22</v>
      </c>
      <c r="G2511">
        <v>0</v>
      </c>
      <c r="H2511">
        <v>256.39999999999998</v>
      </c>
      <c r="I2511">
        <v>44</v>
      </c>
      <c r="J2511">
        <v>43.59</v>
      </c>
      <c r="K2511">
        <v>214.5</v>
      </c>
      <c r="L2511">
        <v>105</v>
      </c>
      <c r="M2511">
        <v>18.23</v>
      </c>
      <c r="N2511">
        <v>233.7</v>
      </c>
      <c r="O2511">
        <v>75</v>
      </c>
      <c r="P2511">
        <v>10.52</v>
      </c>
      <c r="Q2511">
        <v>7.9</v>
      </c>
      <c r="R2511">
        <v>1</v>
      </c>
      <c r="S2511">
        <v>2.13</v>
      </c>
      <c r="T2511">
        <v>3</v>
      </c>
      <c r="U2511" t="s">
        <v>23</v>
      </c>
      <c r="V2511">
        <f>IF(tbl_Customers[[#This Row],[churn]] = "yes", 1, 0)</f>
        <v>1</v>
      </c>
      <c r="W2511" t="str">
        <f>IF(tbl_Customers[[#This Row],[number_customer_service_calls]] &lt;= 1, "0-1 Calls", IF(tbl_Customers[[#This Row],[number_customer_service_calls]] &lt;= 3, "2-3 Calls", IF(tbl_Customers[[#This Row],[number_customer_service_calls]] &lt;=5, "4-5 Calls", "6+ Calls")))</f>
        <v>2-3 Calls</v>
      </c>
      <c r="X2511" t="str">
        <f>IF(tbl_Customers[[#This Row],[account_length]] &lt;= 50, "0-50", IF(tbl_Customers[[#This Row],[account_length]] &lt;=100, "51-100", IF(tbl_Customers[[#This Row],[account_length]] &lt;= 150, "101-150", "151+")))</f>
        <v>51-100</v>
      </c>
      <c r="Y2511" t="str">
        <f>IF(tbl_Customers[[#This Row],[total_intl_charge]] &lt;= 3, "Low Charges", "High Charges")</f>
        <v>Low Charges</v>
      </c>
      <c r="Z2511" t="str">
        <f>IF(tbl_Customers[[#This Row],[total_eve_calls]]&lt;=80,"Low Calls",
IF(tbl_Customers[[#This Row],[total_eve_calls]]&lt;=120,"Medium Calls","High Calls"))</f>
        <v>Medium Calls</v>
      </c>
      <c r="AA2511" t="str">
        <f>IF(tbl_Customers[[#This Row],[total_eve_charge]]&lt;=15,"Low Charges",
IF(tbl_Customers[[#This Row],[total_eve_charge]]&lt;=20,"Medium Charges","High Charges"))</f>
        <v>Medium Charges</v>
      </c>
      <c r="AB25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1" t="str">
        <f>IF(tbl_Customers[[#This Row],[number_vmail_messages]] = 0, "No Usage", IF(tbl_Customers[[#This Row],[number_vmail_messages]] &lt;= 20, "Low Usage", IF(tbl_Customers[[#This Row],[number_vmail_messages]] &lt;= 40, "Medium Usgae", "High Usage")))</f>
        <v>No Usage</v>
      </c>
      <c r="AD2511" t="str">
        <f>IF(tbl_Customers[[#This Row],[total_day_minutes]]&lt;=150,"Low Usage", IF(tbl_Customers[[#This Row],[total_day_minutes]]&lt;=200,"Medium Usage", IF(tbl_Customers[[#This Row],[total_day_minutes]]&lt;=250,"High Usage","Very High Usage")))</f>
        <v>Very High Usage</v>
      </c>
      <c r="AE2511" t="str">
        <f>IF(tbl_Customers[[#This Row],[total_intl_calls]]&lt;=5,"Low Calls", IF(tbl_Customers[[#This Row],[total_intl_calls]]&lt;=10, "Medium Calls", "High Calls"))</f>
        <v>Low Calls</v>
      </c>
      <c r="AF25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11" s="36" t="str">
        <f>IF(tbl_Customers[[#This Row],[Churn_Risk_Score]]&gt;=10,"High Risk", IF(tbl_Customers[[#This Row],[Churn_Risk_Score]]&gt;=5,"Medium Risk","Low Risk"))</f>
        <v>Medium Risk</v>
      </c>
    </row>
    <row r="2512" spans="1:33" x14ac:dyDescent="0.35">
      <c r="A2512">
        <v>2511</v>
      </c>
      <c r="B2512" t="s">
        <v>51</v>
      </c>
      <c r="C2512">
        <v>103</v>
      </c>
      <c r="D2512" t="s">
        <v>21</v>
      </c>
      <c r="E2512" t="s">
        <v>22</v>
      </c>
      <c r="F2512" t="s">
        <v>22</v>
      </c>
      <c r="G2512">
        <v>0</v>
      </c>
      <c r="H2512">
        <v>180.2</v>
      </c>
      <c r="I2512">
        <v>134</v>
      </c>
      <c r="J2512">
        <v>30.63</v>
      </c>
      <c r="K2512">
        <v>97.7</v>
      </c>
      <c r="L2512">
        <v>85</v>
      </c>
      <c r="M2512">
        <v>8.3000000000000007</v>
      </c>
      <c r="N2512">
        <v>181.7</v>
      </c>
      <c r="O2512">
        <v>134</v>
      </c>
      <c r="P2512">
        <v>8.18</v>
      </c>
      <c r="Q2512">
        <v>8.4</v>
      </c>
      <c r="R2512">
        <v>3</v>
      </c>
      <c r="S2512">
        <v>2.27</v>
      </c>
      <c r="T2512">
        <v>1</v>
      </c>
      <c r="U2512" t="s">
        <v>22</v>
      </c>
      <c r="V2512">
        <f>IF(tbl_Customers[[#This Row],[churn]] = "yes", 1, 0)</f>
        <v>0</v>
      </c>
      <c r="W2512" t="str">
        <f>IF(tbl_Customers[[#This Row],[number_customer_service_calls]] &lt;= 1, "0-1 Calls", IF(tbl_Customers[[#This Row],[number_customer_service_calls]] &lt;= 3, "2-3 Calls", IF(tbl_Customers[[#This Row],[number_customer_service_calls]] &lt;=5, "4-5 Calls", "6+ Calls")))</f>
        <v>0-1 Calls</v>
      </c>
      <c r="X2512" t="str">
        <f>IF(tbl_Customers[[#This Row],[account_length]] &lt;= 50, "0-50", IF(tbl_Customers[[#This Row],[account_length]] &lt;=100, "51-100", IF(tbl_Customers[[#This Row],[account_length]] &lt;= 150, "101-150", "151+")))</f>
        <v>101-150</v>
      </c>
      <c r="Y2512" t="str">
        <f>IF(tbl_Customers[[#This Row],[total_intl_charge]] &lt;= 3, "Low Charges", "High Charges")</f>
        <v>Low Charges</v>
      </c>
      <c r="Z2512" t="str">
        <f>IF(tbl_Customers[[#This Row],[total_eve_calls]]&lt;=80,"Low Calls",
IF(tbl_Customers[[#This Row],[total_eve_calls]]&lt;=120,"Medium Calls","High Calls"))</f>
        <v>Medium Calls</v>
      </c>
      <c r="AA2512" t="str">
        <f>IF(tbl_Customers[[#This Row],[total_eve_charge]]&lt;=15,"Low Charges",
IF(tbl_Customers[[#This Row],[total_eve_charge]]&lt;=20,"Medium Charges","High Charges"))</f>
        <v>Low Charges</v>
      </c>
      <c r="AB25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2" t="str">
        <f>IF(tbl_Customers[[#This Row],[number_vmail_messages]] = 0, "No Usage", IF(tbl_Customers[[#This Row],[number_vmail_messages]] &lt;= 20, "Low Usage", IF(tbl_Customers[[#This Row],[number_vmail_messages]] &lt;= 40, "Medium Usgae", "High Usage")))</f>
        <v>No Usage</v>
      </c>
      <c r="AD2512" t="str">
        <f>IF(tbl_Customers[[#This Row],[total_day_minutes]]&lt;=150,"Low Usage", IF(tbl_Customers[[#This Row],[total_day_minutes]]&lt;=200,"Medium Usage", IF(tbl_Customers[[#This Row],[total_day_minutes]]&lt;=250,"High Usage","Very High Usage")))</f>
        <v>Medium Usage</v>
      </c>
      <c r="AE2512" t="str">
        <f>IF(tbl_Customers[[#This Row],[total_intl_calls]]&lt;=5,"Low Calls", IF(tbl_Customers[[#This Row],[total_intl_calls]]&lt;=10, "Medium Calls", "High Calls"))</f>
        <v>Low Calls</v>
      </c>
      <c r="AF25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12" s="36" t="str">
        <f>IF(tbl_Customers[[#This Row],[Churn_Risk_Score]]&gt;=10,"High Risk", IF(tbl_Customers[[#This Row],[Churn_Risk_Score]]&gt;=5,"Medium Risk","Low Risk"))</f>
        <v>Low Risk</v>
      </c>
    </row>
    <row r="2513" spans="1:33" x14ac:dyDescent="0.35">
      <c r="A2513">
        <v>2512</v>
      </c>
      <c r="B2513" t="s">
        <v>31</v>
      </c>
      <c r="C2513">
        <v>177</v>
      </c>
      <c r="D2513" t="s">
        <v>25</v>
      </c>
      <c r="E2513" t="s">
        <v>22</v>
      </c>
      <c r="F2513" t="s">
        <v>22</v>
      </c>
      <c r="G2513">
        <v>0</v>
      </c>
      <c r="H2513">
        <v>227.8</v>
      </c>
      <c r="I2513">
        <v>81</v>
      </c>
      <c r="J2513">
        <v>38.729999999999997</v>
      </c>
      <c r="K2513">
        <v>161.80000000000001</v>
      </c>
      <c r="L2513">
        <v>97</v>
      </c>
      <c r="M2513">
        <v>13.75</v>
      </c>
      <c r="N2513">
        <v>217</v>
      </c>
      <c r="O2513">
        <v>106</v>
      </c>
      <c r="P2513">
        <v>9.76</v>
      </c>
      <c r="Q2513">
        <v>8</v>
      </c>
      <c r="R2513">
        <v>5</v>
      </c>
      <c r="S2513">
        <v>2.16</v>
      </c>
      <c r="T2513">
        <v>1</v>
      </c>
      <c r="U2513" t="s">
        <v>22</v>
      </c>
      <c r="V2513">
        <f>IF(tbl_Customers[[#This Row],[churn]] = "yes", 1, 0)</f>
        <v>0</v>
      </c>
      <c r="W2513" t="str">
        <f>IF(tbl_Customers[[#This Row],[number_customer_service_calls]] &lt;= 1, "0-1 Calls", IF(tbl_Customers[[#This Row],[number_customer_service_calls]] &lt;= 3, "2-3 Calls", IF(tbl_Customers[[#This Row],[number_customer_service_calls]] &lt;=5, "4-5 Calls", "6+ Calls")))</f>
        <v>0-1 Calls</v>
      </c>
      <c r="X2513" t="str">
        <f>IF(tbl_Customers[[#This Row],[account_length]] &lt;= 50, "0-50", IF(tbl_Customers[[#This Row],[account_length]] &lt;=100, "51-100", IF(tbl_Customers[[#This Row],[account_length]] &lt;= 150, "101-150", "151+")))</f>
        <v>151+</v>
      </c>
      <c r="Y2513" t="str">
        <f>IF(tbl_Customers[[#This Row],[total_intl_charge]] &lt;= 3, "Low Charges", "High Charges")</f>
        <v>Low Charges</v>
      </c>
      <c r="Z2513" t="str">
        <f>IF(tbl_Customers[[#This Row],[total_eve_calls]]&lt;=80,"Low Calls",
IF(tbl_Customers[[#This Row],[total_eve_calls]]&lt;=120,"Medium Calls","High Calls"))</f>
        <v>Medium Calls</v>
      </c>
      <c r="AA2513" t="str">
        <f>IF(tbl_Customers[[#This Row],[total_eve_charge]]&lt;=15,"Low Charges",
IF(tbl_Customers[[#This Row],[total_eve_charge]]&lt;=20,"Medium Charges","High Charges"))</f>
        <v>Low Charges</v>
      </c>
      <c r="AB25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3" t="str">
        <f>IF(tbl_Customers[[#This Row],[number_vmail_messages]] = 0, "No Usage", IF(tbl_Customers[[#This Row],[number_vmail_messages]] &lt;= 20, "Low Usage", IF(tbl_Customers[[#This Row],[number_vmail_messages]] &lt;= 40, "Medium Usgae", "High Usage")))</f>
        <v>No Usage</v>
      </c>
      <c r="AD2513" t="str">
        <f>IF(tbl_Customers[[#This Row],[total_day_minutes]]&lt;=150,"Low Usage", IF(tbl_Customers[[#This Row],[total_day_minutes]]&lt;=200,"Medium Usage", IF(tbl_Customers[[#This Row],[total_day_minutes]]&lt;=250,"High Usage","Very High Usage")))</f>
        <v>High Usage</v>
      </c>
      <c r="AE2513" t="str">
        <f>IF(tbl_Customers[[#This Row],[total_intl_calls]]&lt;=5,"Low Calls", IF(tbl_Customers[[#This Row],[total_intl_calls]]&lt;=10, "Medium Calls", "High Calls"))</f>
        <v>Low Calls</v>
      </c>
      <c r="AF25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13" s="36" t="str">
        <f>IF(tbl_Customers[[#This Row],[Churn_Risk_Score]]&gt;=10,"High Risk", IF(tbl_Customers[[#This Row],[Churn_Risk_Score]]&gt;=5,"Medium Risk","Low Risk"))</f>
        <v>Low Risk</v>
      </c>
    </row>
    <row r="2514" spans="1:33" x14ac:dyDescent="0.35">
      <c r="A2514">
        <v>2513</v>
      </c>
      <c r="B2514" t="s">
        <v>43</v>
      </c>
      <c r="C2514">
        <v>149</v>
      </c>
      <c r="D2514" t="s">
        <v>21</v>
      </c>
      <c r="E2514" t="s">
        <v>22</v>
      </c>
      <c r="F2514" t="s">
        <v>23</v>
      </c>
      <c r="G2514">
        <v>20</v>
      </c>
      <c r="H2514">
        <v>147.80000000000001</v>
      </c>
      <c r="I2514">
        <v>132</v>
      </c>
      <c r="J2514">
        <v>25.13</v>
      </c>
      <c r="K2514">
        <v>276.8</v>
      </c>
      <c r="L2514">
        <v>94</v>
      </c>
      <c r="M2514">
        <v>23.53</v>
      </c>
      <c r="N2514">
        <v>149.9</v>
      </c>
      <c r="O2514">
        <v>110</v>
      </c>
      <c r="P2514">
        <v>6.75</v>
      </c>
      <c r="Q2514">
        <v>10.199999999999999</v>
      </c>
      <c r="R2514">
        <v>6</v>
      </c>
      <c r="S2514">
        <v>2.75</v>
      </c>
      <c r="T2514">
        <v>0</v>
      </c>
      <c r="U2514" t="s">
        <v>22</v>
      </c>
      <c r="V2514">
        <f>IF(tbl_Customers[[#This Row],[churn]] = "yes", 1, 0)</f>
        <v>0</v>
      </c>
      <c r="W2514" t="str">
        <f>IF(tbl_Customers[[#This Row],[number_customer_service_calls]] &lt;= 1, "0-1 Calls", IF(tbl_Customers[[#This Row],[number_customer_service_calls]] &lt;= 3, "2-3 Calls", IF(tbl_Customers[[#This Row],[number_customer_service_calls]] &lt;=5, "4-5 Calls", "6+ Calls")))</f>
        <v>0-1 Calls</v>
      </c>
      <c r="X2514" t="str">
        <f>IF(tbl_Customers[[#This Row],[account_length]] &lt;= 50, "0-50", IF(tbl_Customers[[#This Row],[account_length]] &lt;=100, "51-100", IF(tbl_Customers[[#This Row],[account_length]] &lt;= 150, "101-150", "151+")))</f>
        <v>101-150</v>
      </c>
      <c r="Y2514" t="str">
        <f>IF(tbl_Customers[[#This Row],[total_intl_charge]] &lt;= 3, "Low Charges", "High Charges")</f>
        <v>Low Charges</v>
      </c>
      <c r="Z2514" t="str">
        <f>IF(tbl_Customers[[#This Row],[total_eve_calls]]&lt;=80,"Low Calls",
IF(tbl_Customers[[#This Row],[total_eve_calls]]&lt;=120,"Medium Calls","High Calls"))</f>
        <v>Medium Calls</v>
      </c>
      <c r="AA2514" t="str">
        <f>IF(tbl_Customers[[#This Row],[total_eve_charge]]&lt;=15,"Low Charges",
IF(tbl_Customers[[#This Row],[total_eve_charge]]&lt;=20,"Medium Charges","High Charges"))</f>
        <v>High Charges</v>
      </c>
      <c r="AB25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4" t="str">
        <f>IF(tbl_Customers[[#This Row],[number_vmail_messages]] = 0, "No Usage", IF(tbl_Customers[[#This Row],[number_vmail_messages]] &lt;= 20, "Low Usage", IF(tbl_Customers[[#This Row],[number_vmail_messages]] &lt;= 40, "Medium Usgae", "High Usage")))</f>
        <v>Low Usage</v>
      </c>
      <c r="AD2514" t="str">
        <f>IF(tbl_Customers[[#This Row],[total_day_minutes]]&lt;=150,"Low Usage", IF(tbl_Customers[[#This Row],[total_day_minutes]]&lt;=200,"Medium Usage", IF(tbl_Customers[[#This Row],[total_day_minutes]]&lt;=250,"High Usage","Very High Usage")))</f>
        <v>Low Usage</v>
      </c>
      <c r="AE2514" t="str">
        <f>IF(tbl_Customers[[#This Row],[total_intl_calls]]&lt;=5,"Low Calls", IF(tbl_Customers[[#This Row],[total_intl_calls]]&lt;=10, "Medium Calls", "High Calls"))</f>
        <v>Medium Calls</v>
      </c>
      <c r="AF25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14" s="36" t="str">
        <f>IF(tbl_Customers[[#This Row],[Churn_Risk_Score]]&gt;=10,"High Risk", IF(tbl_Customers[[#This Row],[Churn_Risk_Score]]&gt;=5,"Medium Risk","Low Risk"))</f>
        <v>Low Risk</v>
      </c>
    </row>
    <row r="2515" spans="1:33" x14ac:dyDescent="0.35">
      <c r="A2515">
        <v>2514</v>
      </c>
      <c r="B2515" t="s">
        <v>74</v>
      </c>
      <c r="C2515">
        <v>160</v>
      </c>
      <c r="D2515" t="s">
        <v>21</v>
      </c>
      <c r="E2515" t="s">
        <v>22</v>
      </c>
      <c r="F2515" t="s">
        <v>22</v>
      </c>
      <c r="G2515">
        <v>0</v>
      </c>
      <c r="H2515">
        <v>234.9</v>
      </c>
      <c r="I2515">
        <v>136</v>
      </c>
      <c r="J2515">
        <v>39.93</v>
      </c>
      <c r="K2515">
        <v>270.8</v>
      </c>
      <c r="L2515">
        <v>134</v>
      </c>
      <c r="M2515">
        <v>23.02</v>
      </c>
      <c r="N2515">
        <v>219.3</v>
      </c>
      <c r="O2515">
        <v>101</v>
      </c>
      <c r="P2515">
        <v>9.8699999999999992</v>
      </c>
      <c r="Q2515">
        <v>13.9</v>
      </c>
      <c r="R2515">
        <v>2</v>
      </c>
      <c r="S2515">
        <v>3.75</v>
      </c>
      <c r="T2515">
        <v>1</v>
      </c>
      <c r="U2515" t="s">
        <v>23</v>
      </c>
      <c r="V2515">
        <f>IF(tbl_Customers[[#This Row],[churn]] = "yes", 1, 0)</f>
        <v>1</v>
      </c>
      <c r="W2515" t="str">
        <f>IF(tbl_Customers[[#This Row],[number_customer_service_calls]] &lt;= 1, "0-1 Calls", IF(tbl_Customers[[#This Row],[number_customer_service_calls]] &lt;= 3, "2-3 Calls", IF(tbl_Customers[[#This Row],[number_customer_service_calls]] &lt;=5, "4-5 Calls", "6+ Calls")))</f>
        <v>0-1 Calls</v>
      </c>
      <c r="X2515" t="str">
        <f>IF(tbl_Customers[[#This Row],[account_length]] &lt;= 50, "0-50", IF(tbl_Customers[[#This Row],[account_length]] &lt;=100, "51-100", IF(tbl_Customers[[#This Row],[account_length]] &lt;= 150, "101-150", "151+")))</f>
        <v>151+</v>
      </c>
      <c r="Y2515" t="str">
        <f>IF(tbl_Customers[[#This Row],[total_intl_charge]] &lt;= 3, "Low Charges", "High Charges")</f>
        <v>High Charges</v>
      </c>
      <c r="Z2515" t="str">
        <f>IF(tbl_Customers[[#This Row],[total_eve_calls]]&lt;=80,"Low Calls",
IF(tbl_Customers[[#This Row],[total_eve_calls]]&lt;=120,"Medium Calls","High Calls"))</f>
        <v>High Calls</v>
      </c>
      <c r="AA2515" t="str">
        <f>IF(tbl_Customers[[#This Row],[total_eve_charge]]&lt;=15,"Low Charges",
IF(tbl_Customers[[#This Row],[total_eve_charge]]&lt;=20,"Medium Charges","High Charges"))</f>
        <v>High Charges</v>
      </c>
      <c r="AB25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5" t="str">
        <f>IF(tbl_Customers[[#This Row],[number_vmail_messages]] = 0, "No Usage", IF(tbl_Customers[[#This Row],[number_vmail_messages]] &lt;= 20, "Low Usage", IF(tbl_Customers[[#This Row],[number_vmail_messages]] &lt;= 40, "Medium Usgae", "High Usage")))</f>
        <v>No Usage</v>
      </c>
      <c r="AD2515" t="str">
        <f>IF(tbl_Customers[[#This Row],[total_day_minutes]]&lt;=150,"Low Usage", IF(tbl_Customers[[#This Row],[total_day_minutes]]&lt;=200,"Medium Usage", IF(tbl_Customers[[#This Row],[total_day_minutes]]&lt;=250,"High Usage","Very High Usage")))</f>
        <v>High Usage</v>
      </c>
      <c r="AE2515" t="str">
        <f>IF(tbl_Customers[[#This Row],[total_intl_calls]]&lt;=5,"Low Calls", IF(tbl_Customers[[#This Row],[total_intl_calls]]&lt;=10, "Medium Calls", "High Calls"))</f>
        <v>Low Calls</v>
      </c>
      <c r="AF25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15" s="36" t="str">
        <f>IF(tbl_Customers[[#This Row],[Churn_Risk_Score]]&gt;=10,"High Risk", IF(tbl_Customers[[#This Row],[Churn_Risk_Score]]&gt;=5,"Medium Risk","Low Risk"))</f>
        <v>Low Risk</v>
      </c>
    </row>
    <row r="2516" spans="1:33" x14ac:dyDescent="0.35">
      <c r="A2516">
        <v>2515</v>
      </c>
      <c r="B2516" t="s">
        <v>62</v>
      </c>
      <c r="C2516">
        <v>116</v>
      </c>
      <c r="D2516" t="s">
        <v>25</v>
      </c>
      <c r="E2516" t="s">
        <v>22</v>
      </c>
      <c r="F2516" t="s">
        <v>22</v>
      </c>
      <c r="G2516">
        <v>0</v>
      </c>
      <c r="H2516">
        <v>110.9</v>
      </c>
      <c r="I2516">
        <v>54</v>
      </c>
      <c r="J2516">
        <v>18.850000000000001</v>
      </c>
      <c r="K2516">
        <v>213.4</v>
      </c>
      <c r="L2516">
        <v>82</v>
      </c>
      <c r="M2516">
        <v>18.14</v>
      </c>
      <c r="N2516">
        <v>186.2</v>
      </c>
      <c r="O2516">
        <v>116</v>
      </c>
      <c r="P2516">
        <v>8.3800000000000008</v>
      </c>
      <c r="Q2516">
        <v>7.9</v>
      </c>
      <c r="R2516">
        <v>2</v>
      </c>
      <c r="S2516">
        <v>2.13</v>
      </c>
      <c r="T2516">
        <v>2</v>
      </c>
      <c r="U2516" t="s">
        <v>22</v>
      </c>
      <c r="V2516">
        <f>IF(tbl_Customers[[#This Row],[churn]] = "yes", 1, 0)</f>
        <v>0</v>
      </c>
      <c r="W2516" t="str">
        <f>IF(tbl_Customers[[#This Row],[number_customer_service_calls]] &lt;= 1, "0-1 Calls", IF(tbl_Customers[[#This Row],[number_customer_service_calls]] &lt;= 3, "2-3 Calls", IF(tbl_Customers[[#This Row],[number_customer_service_calls]] &lt;=5, "4-5 Calls", "6+ Calls")))</f>
        <v>2-3 Calls</v>
      </c>
      <c r="X2516" t="str">
        <f>IF(tbl_Customers[[#This Row],[account_length]] &lt;= 50, "0-50", IF(tbl_Customers[[#This Row],[account_length]] &lt;=100, "51-100", IF(tbl_Customers[[#This Row],[account_length]] &lt;= 150, "101-150", "151+")))</f>
        <v>101-150</v>
      </c>
      <c r="Y2516" t="str">
        <f>IF(tbl_Customers[[#This Row],[total_intl_charge]] &lt;= 3, "Low Charges", "High Charges")</f>
        <v>Low Charges</v>
      </c>
      <c r="Z2516" t="str">
        <f>IF(tbl_Customers[[#This Row],[total_eve_calls]]&lt;=80,"Low Calls",
IF(tbl_Customers[[#This Row],[total_eve_calls]]&lt;=120,"Medium Calls","High Calls"))</f>
        <v>Medium Calls</v>
      </c>
      <c r="AA2516" t="str">
        <f>IF(tbl_Customers[[#This Row],[total_eve_charge]]&lt;=15,"Low Charges",
IF(tbl_Customers[[#This Row],[total_eve_charge]]&lt;=20,"Medium Charges","High Charges"))</f>
        <v>Medium Charges</v>
      </c>
      <c r="AB25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6" t="str">
        <f>IF(tbl_Customers[[#This Row],[number_vmail_messages]] = 0, "No Usage", IF(tbl_Customers[[#This Row],[number_vmail_messages]] &lt;= 20, "Low Usage", IF(tbl_Customers[[#This Row],[number_vmail_messages]] &lt;= 40, "Medium Usgae", "High Usage")))</f>
        <v>No Usage</v>
      </c>
      <c r="AD2516" t="str">
        <f>IF(tbl_Customers[[#This Row],[total_day_minutes]]&lt;=150,"Low Usage", IF(tbl_Customers[[#This Row],[total_day_minutes]]&lt;=200,"Medium Usage", IF(tbl_Customers[[#This Row],[total_day_minutes]]&lt;=250,"High Usage","Very High Usage")))</f>
        <v>Low Usage</v>
      </c>
      <c r="AE2516" t="str">
        <f>IF(tbl_Customers[[#This Row],[total_intl_calls]]&lt;=5,"Low Calls", IF(tbl_Customers[[#This Row],[total_intl_calls]]&lt;=10, "Medium Calls", "High Calls"))</f>
        <v>Low Calls</v>
      </c>
      <c r="AF25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16" s="36" t="str">
        <f>IF(tbl_Customers[[#This Row],[Churn_Risk_Score]]&gt;=10,"High Risk", IF(tbl_Customers[[#This Row],[Churn_Risk_Score]]&gt;=5,"Medium Risk","Low Risk"))</f>
        <v>Low Risk</v>
      </c>
    </row>
    <row r="2517" spans="1:33" x14ac:dyDescent="0.35">
      <c r="A2517">
        <v>2516</v>
      </c>
      <c r="B2517" t="s">
        <v>53</v>
      </c>
      <c r="C2517">
        <v>148</v>
      </c>
      <c r="D2517" t="s">
        <v>21</v>
      </c>
      <c r="E2517" t="s">
        <v>23</v>
      </c>
      <c r="F2517" t="s">
        <v>22</v>
      </c>
      <c r="G2517">
        <v>0</v>
      </c>
      <c r="H2517">
        <v>233.5</v>
      </c>
      <c r="I2517">
        <v>81</v>
      </c>
      <c r="J2517">
        <v>39.700000000000003</v>
      </c>
      <c r="K2517">
        <v>187.7</v>
      </c>
      <c r="L2517">
        <v>71</v>
      </c>
      <c r="M2517">
        <v>15.95</v>
      </c>
      <c r="N2517">
        <v>122.3</v>
      </c>
      <c r="O2517">
        <v>97</v>
      </c>
      <c r="P2517">
        <v>5.5</v>
      </c>
      <c r="Q2517">
        <v>9.6</v>
      </c>
      <c r="R2517">
        <v>2</v>
      </c>
      <c r="S2517">
        <v>2.59</v>
      </c>
      <c r="T2517">
        <v>0</v>
      </c>
      <c r="U2517" t="s">
        <v>23</v>
      </c>
      <c r="V2517">
        <f>IF(tbl_Customers[[#This Row],[churn]] = "yes", 1, 0)</f>
        <v>1</v>
      </c>
      <c r="W2517" t="str">
        <f>IF(tbl_Customers[[#This Row],[number_customer_service_calls]] &lt;= 1, "0-1 Calls", IF(tbl_Customers[[#This Row],[number_customer_service_calls]] &lt;= 3, "2-3 Calls", IF(tbl_Customers[[#This Row],[number_customer_service_calls]] &lt;=5, "4-5 Calls", "6+ Calls")))</f>
        <v>0-1 Calls</v>
      </c>
      <c r="X2517" t="str">
        <f>IF(tbl_Customers[[#This Row],[account_length]] &lt;= 50, "0-50", IF(tbl_Customers[[#This Row],[account_length]] &lt;=100, "51-100", IF(tbl_Customers[[#This Row],[account_length]] &lt;= 150, "101-150", "151+")))</f>
        <v>101-150</v>
      </c>
      <c r="Y2517" t="str">
        <f>IF(tbl_Customers[[#This Row],[total_intl_charge]] &lt;= 3, "Low Charges", "High Charges")</f>
        <v>Low Charges</v>
      </c>
      <c r="Z2517" t="str">
        <f>IF(tbl_Customers[[#This Row],[total_eve_calls]]&lt;=80,"Low Calls",
IF(tbl_Customers[[#This Row],[total_eve_calls]]&lt;=120,"Medium Calls","High Calls"))</f>
        <v>Low Calls</v>
      </c>
      <c r="AA2517" t="str">
        <f>IF(tbl_Customers[[#This Row],[total_eve_charge]]&lt;=15,"Low Charges",
IF(tbl_Customers[[#This Row],[total_eve_charge]]&lt;=20,"Medium Charges","High Charges"))</f>
        <v>Medium Charges</v>
      </c>
      <c r="AB25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7" t="str">
        <f>IF(tbl_Customers[[#This Row],[number_vmail_messages]] = 0, "No Usage", IF(tbl_Customers[[#This Row],[number_vmail_messages]] &lt;= 20, "Low Usage", IF(tbl_Customers[[#This Row],[number_vmail_messages]] &lt;= 40, "Medium Usgae", "High Usage")))</f>
        <v>No Usage</v>
      </c>
      <c r="AD2517" t="str">
        <f>IF(tbl_Customers[[#This Row],[total_day_minutes]]&lt;=150,"Low Usage", IF(tbl_Customers[[#This Row],[total_day_minutes]]&lt;=200,"Medium Usage", IF(tbl_Customers[[#This Row],[total_day_minutes]]&lt;=250,"High Usage","Very High Usage")))</f>
        <v>High Usage</v>
      </c>
      <c r="AE2517" t="str">
        <f>IF(tbl_Customers[[#This Row],[total_intl_calls]]&lt;=5,"Low Calls", IF(tbl_Customers[[#This Row],[total_intl_calls]]&lt;=10, "Medium Calls", "High Calls"))</f>
        <v>Low Calls</v>
      </c>
      <c r="AF25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17" s="36" t="str">
        <f>IF(tbl_Customers[[#This Row],[Churn_Risk_Score]]&gt;=10,"High Risk", IF(tbl_Customers[[#This Row],[Churn_Risk_Score]]&gt;=5,"Medium Risk","Low Risk"))</f>
        <v>Low Risk</v>
      </c>
    </row>
    <row r="2518" spans="1:33" x14ac:dyDescent="0.35">
      <c r="A2518">
        <v>2517</v>
      </c>
      <c r="B2518" t="s">
        <v>35</v>
      </c>
      <c r="C2518">
        <v>147</v>
      </c>
      <c r="D2518" t="s">
        <v>21</v>
      </c>
      <c r="E2518" t="s">
        <v>22</v>
      </c>
      <c r="F2518" t="s">
        <v>23</v>
      </c>
      <c r="G2518">
        <v>35</v>
      </c>
      <c r="H2518">
        <v>197.3</v>
      </c>
      <c r="I2518">
        <v>134</v>
      </c>
      <c r="J2518">
        <v>33.54</v>
      </c>
      <c r="K2518">
        <v>141.1</v>
      </c>
      <c r="L2518">
        <v>99</v>
      </c>
      <c r="M2518">
        <v>11.99</v>
      </c>
      <c r="N2518">
        <v>212.1</v>
      </c>
      <c r="O2518">
        <v>90</v>
      </c>
      <c r="P2518">
        <v>9.5399999999999991</v>
      </c>
      <c r="Q2518">
        <v>10.1</v>
      </c>
      <c r="R2518">
        <v>4</v>
      </c>
      <c r="S2518">
        <v>2.73</v>
      </c>
      <c r="T2518">
        <v>2</v>
      </c>
      <c r="U2518" t="s">
        <v>23</v>
      </c>
      <c r="V2518">
        <f>IF(tbl_Customers[[#This Row],[churn]] = "yes", 1, 0)</f>
        <v>1</v>
      </c>
      <c r="W2518" t="str">
        <f>IF(tbl_Customers[[#This Row],[number_customer_service_calls]] &lt;= 1, "0-1 Calls", IF(tbl_Customers[[#This Row],[number_customer_service_calls]] &lt;= 3, "2-3 Calls", IF(tbl_Customers[[#This Row],[number_customer_service_calls]] &lt;=5, "4-5 Calls", "6+ Calls")))</f>
        <v>2-3 Calls</v>
      </c>
      <c r="X2518" t="str">
        <f>IF(tbl_Customers[[#This Row],[account_length]] &lt;= 50, "0-50", IF(tbl_Customers[[#This Row],[account_length]] &lt;=100, "51-100", IF(tbl_Customers[[#This Row],[account_length]] &lt;= 150, "101-150", "151+")))</f>
        <v>101-150</v>
      </c>
      <c r="Y2518" t="str">
        <f>IF(tbl_Customers[[#This Row],[total_intl_charge]] &lt;= 3, "Low Charges", "High Charges")</f>
        <v>Low Charges</v>
      </c>
      <c r="Z2518" t="str">
        <f>IF(tbl_Customers[[#This Row],[total_eve_calls]]&lt;=80,"Low Calls",
IF(tbl_Customers[[#This Row],[total_eve_calls]]&lt;=120,"Medium Calls","High Calls"))</f>
        <v>Medium Calls</v>
      </c>
      <c r="AA2518" t="str">
        <f>IF(tbl_Customers[[#This Row],[total_eve_charge]]&lt;=15,"Low Charges",
IF(tbl_Customers[[#This Row],[total_eve_charge]]&lt;=20,"Medium Charges","High Charges"))</f>
        <v>Low Charges</v>
      </c>
      <c r="AB25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8" t="str">
        <f>IF(tbl_Customers[[#This Row],[number_vmail_messages]] = 0, "No Usage", IF(tbl_Customers[[#This Row],[number_vmail_messages]] &lt;= 20, "Low Usage", IF(tbl_Customers[[#This Row],[number_vmail_messages]] &lt;= 40, "Medium Usgae", "High Usage")))</f>
        <v>Medium Usgae</v>
      </c>
      <c r="AD2518" t="str">
        <f>IF(tbl_Customers[[#This Row],[total_day_minutes]]&lt;=150,"Low Usage", IF(tbl_Customers[[#This Row],[total_day_minutes]]&lt;=200,"Medium Usage", IF(tbl_Customers[[#This Row],[total_day_minutes]]&lt;=250,"High Usage","Very High Usage")))</f>
        <v>Medium Usage</v>
      </c>
      <c r="AE2518" t="str">
        <f>IF(tbl_Customers[[#This Row],[total_intl_calls]]&lt;=5,"Low Calls", IF(tbl_Customers[[#This Row],[total_intl_calls]]&lt;=10, "Medium Calls", "High Calls"))</f>
        <v>Low Calls</v>
      </c>
      <c r="AF25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18" s="36" t="str">
        <f>IF(tbl_Customers[[#This Row],[Churn_Risk_Score]]&gt;=10,"High Risk", IF(tbl_Customers[[#This Row],[Churn_Risk_Score]]&gt;=5,"Medium Risk","Low Risk"))</f>
        <v>Low Risk</v>
      </c>
    </row>
    <row r="2519" spans="1:33" x14ac:dyDescent="0.35">
      <c r="A2519">
        <v>2518</v>
      </c>
      <c r="B2519" t="s">
        <v>69</v>
      </c>
      <c r="C2519">
        <v>95</v>
      </c>
      <c r="D2519" t="s">
        <v>28</v>
      </c>
      <c r="E2519" t="s">
        <v>22</v>
      </c>
      <c r="F2519" t="s">
        <v>22</v>
      </c>
      <c r="G2519">
        <v>0</v>
      </c>
      <c r="H2519">
        <v>58.2</v>
      </c>
      <c r="I2519">
        <v>96</v>
      </c>
      <c r="J2519">
        <v>9.89</v>
      </c>
      <c r="K2519">
        <v>202.1</v>
      </c>
      <c r="L2519">
        <v>126</v>
      </c>
      <c r="M2519">
        <v>17.18</v>
      </c>
      <c r="N2519">
        <v>210.5</v>
      </c>
      <c r="O2519">
        <v>97</v>
      </c>
      <c r="P2519">
        <v>9.4700000000000006</v>
      </c>
      <c r="Q2519">
        <v>10.4</v>
      </c>
      <c r="R2519">
        <v>5</v>
      </c>
      <c r="S2519">
        <v>2.81</v>
      </c>
      <c r="T2519">
        <v>0</v>
      </c>
      <c r="U2519" t="s">
        <v>22</v>
      </c>
      <c r="V2519">
        <f>IF(tbl_Customers[[#This Row],[churn]] = "yes", 1, 0)</f>
        <v>0</v>
      </c>
      <c r="W2519" t="str">
        <f>IF(tbl_Customers[[#This Row],[number_customer_service_calls]] &lt;= 1, "0-1 Calls", IF(tbl_Customers[[#This Row],[number_customer_service_calls]] &lt;= 3, "2-3 Calls", IF(tbl_Customers[[#This Row],[number_customer_service_calls]] &lt;=5, "4-5 Calls", "6+ Calls")))</f>
        <v>0-1 Calls</v>
      </c>
      <c r="X2519" t="str">
        <f>IF(tbl_Customers[[#This Row],[account_length]] &lt;= 50, "0-50", IF(tbl_Customers[[#This Row],[account_length]] &lt;=100, "51-100", IF(tbl_Customers[[#This Row],[account_length]] &lt;= 150, "101-150", "151+")))</f>
        <v>51-100</v>
      </c>
      <c r="Y2519" t="str">
        <f>IF(tbl_Customers[[#This Row],[total_intl_charge]] &lt;= 3, "Low Charges", "High Charges")</f>
        <v>Low Charges</v>
      </c>
      <c r="Z2519" t="str">
        <f>IF(tbl_Customers[[#This Row],[total_eve_calls]]&lt;=80,"Low Calls",
IF(tbl_Customers[[#This Row],[total_eve_calls]]&lt;=120,"Medium Calls","High Calls"))</f>
        <v>High Calls</v>
      </c>
      <c r="AA2519" t="str">
        <f>IF(tbl_Customers[[#This Row],[total_eve_charge]]&lt;=15,"Low Charges",
IF(tbl_Customers[[#This Row],[total_eve_charge]]&lt;=20,"Medium Charges","High Charges"))</f>
        <v>Medium Charges</v>
      </c>
      <c r="AB25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9" t="str">
        <f>IF(tbl_Customers[[#This Row],[number_vmail_messages]] = 0, "No Usage", IF(tbl_Customers[[#This Row],[number_vmail_messages]] &lt;= 20, "Low Usage", IF(tbl_Customers[[#This Row],[number_vmail_messages]] &lt;= 40, "Medium Usgae", "High Usage")))</f>
        <v>No Usage</v>
      </c>
      <c r="AD2519" t="str">
        <f>IF(tbl_Customers[[#This Row],[total_day_minutes]]&lt;=150,"Low Usage", IF(tbl_Customers[[#This Row],[total_day_minutes]]&lt;=200,"Medium Usage", IF(tbl_Customers[[#This Row],[total_day_minutes]]&lt;=250,"High Usage","Very High Usage")))</f>
        <v>Low Usage</v>
      </c>
      <c r="AE2519" t="str">
        <f>IF(tbl_Customers[[#This Row],[total_intl_calls]]&lt;=5,"Low Calls", IF(tbl_Customers[[#This Row],[total_intl_calls]]&lt;=10, "Medium Calls", "High Calls"))</f>
        <v>Low Calls</v>
      </c>
      <c r="AF25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19" s="36" t="str">
        <f>IF(tbl_Customers[[#This Row],[Churn_Risk_Score]]&gt;=10,"High Risk", IF(tbl_Customers[[#This Row],[Churn_Risk_Score]]&gt;=5,"Medium Risk","Low Risk"))</f>
        <v>Low Risk</v>
      </c>
    </row>
    <row r="2520" spans="1:33" x14ac:dyDescent="0.35">
      <c r="A2520">
        <v>2519</v>
      </c>
      <c r="B2520" t="s">
        <v>55</v>
      </c>
      <c r="C2520">
        <v>201</v>
      </c>
      <c r="D2520" t="s">
        <v>28</v>
      </c>
      <c r="E2520" t="s">
        <v>22</v>
      </c>
      <c r="F2520" t="s">
        <v>22</v>
      </c>
      <c r="G2520">
        <v>0</v>
      </c>
      <c r="H2520">
        <v>212.7</v>
      </c>
      <c r="I2520">
        <v>72</v>
      </c>
      <c r="J2520">
        <v>36.159999999999997</v>
      </c>
      <c r="K2520">
        <v>225.2</v>
      </c>
      <c r="L2520">
        <v>90</v>
      </c>
      <c r="M2520">
        <v>19.14</v>
      </c>
      <c r="N2520">
        <v>195.1</v>
      </c>
      <c r="O2520">
        <v>99</v>
      </c>
      <c r="P2520">
        <v>8.7799999999999994</v>
      </c>
      <c r="Q2520">
        <v>7</v>
      </c>
      <c r="R2520">
        <v>6</v>
      </c>
      <c r="S2520">
        <v>1.89</v>
      </c>
      <c r="T2520">
        <v>1</v>
      </c>
      <c r="U2520" t="s">
        <v>22</v>
      </c>
      <c r="V2520">
        <f>IF(tbl_Customers[[#This Row],[churn]] = "yes", 1, 0)</f>
        <v>0</v>
      </c>
      <c r="W2520" t="str">
        <f>IF(tbl_Customers[[#This Row],[number_customer_service_calls]] &lt;= 1, "0-1 Calls", IF(tbl_Customers[[#This Row],[number_customer_service_calls]] &lt;= 3, "2-3 Calls", IF(tbl_Customers[[#This Row],[number_customer_service_calls]] &lt;=5, "4-5 Calls", "6+ Calls")))</f>
        <v>0-1 Calls</v>
      </c>
      <c r="X2520" t="str">
        <f>IF(tbl_Customers[[#This Row],[account_length]] &lt;= 50, "0-50", IF(tbl_Customers[[#This Row],[account_length]] &lt;=100, "51-100", IF(tbl_Customers[[#This Row],[account_length]] &lt;= 150, "101-150", "151+")))</f>
        <v>151+</v>
      </c>
      <c r="Y2520" t="str">
        <f>IF(tbl_Customers[[#This Row],[total_intl_charge]] &lt;= 3, "Low Charges", "High Charges")</f>
        <v>Low Charges</v>
      </c>
      <c r="Z2520" t="str">
        <f>IF(tbl_Customers[[#This Row],[total_eve_calls]]&lt;=80,"Low Calls",
IF(tbl_Customers[[#This Row],[total_eve_calls]]&lt;=120,"Medium Calls","High Calls"))</f>
        <v>Medium Calls</v>
      </c>
      <c r="AA2520" t="str">
        <f>IF(tbl_Customers[[#This Row],[total_eve_charge]]&lt;=15,"Low Charges",
IF(tbl_Customers[[#This Row],[total_eve_charge]]&lt;=20,"Medium Charges","High Charges"))</f>
        <v>Medium Charges</v>
      </c>
      <c r="AB25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0" t="str">
        <f>IF(tbl_Customers[[#This Row],[number_vmail_messages]] = 0, "No Usage", IF(tbl_Customers[[#This Row],[number_vmail_messages]] &lt;= 20, "Low Usage", IF(tbl_Customers[[#This Row],[number_vmail_messages]] &lt;= 40, "Medium Usgae", "High Usage")))</f>
        <v>No Usage</v>
      </c>
      <c r="AD2520" t="str">
        <f>IF(tbl_Customers[[#This Row],[total_day_minutes]]&lt;=150,"Low Usage", IF(tbl_Customers[[#This Row],[total_day_minutes]]&lt;=200,"Medium Usage", IF(tbl_Customers[[#This Row],[total_day_minutes]]&lt;=250,"High Usage","Very High Usage")))</f>
        <v>High Usage</v>
      </c>
      <c r="AE2520" t="str">
        <f>IF(tbl_Customers[[#This Row],[total_intl_calls]]&lt;=5,"Low Calls", IF(tbl_Customers[[#This Row],[total_intl_calls]]&lt;=10, "Medium Calls", "High Calls"))</f>
        <v>Medium Calls</v>
      </c>
      <c r="AF25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0" s="36" t="str">
        <f>IF(tbl_Customers[[#This Row],[Churn_Risk_Score]]&gt;=10,"High Risk", IF(tbl_Customers[[#This Row],[Churn_Risk_Score]]&gt;=5,"Medium Risk","Low Risk"))</f>
        <v>Low Risk</v>
      </c>
    </row>
    <row r="2521" spans="1:33" x14ac:dyDescent="0.35">
      <c r="A2521">
        <v>2520</v>
      </c>
      <c r="B2521" t="s">
        <v>31</v>
      </c>
      <c r="C2521">
        <v>80</v>
      </c>
      <c r="D2521" t="s">
        <v>21</v>
      </c>
      <c r="E2521" t="s">
        <v>22</v>
      </c>
      <c r="F2521" t="s">
        <v>22</v>
      </c>
      <c r="G2521">
        <v>0</v>
      </c>
      <c r="H2521">
        <v>151.5</v>
      </c>
      <c r="I2521">
        <v>89</v>
      </c>
      <c r="J2521">
        <v>25.76</v>
      </c>
      <c r="K2521">
        <v>131.69999999999999</v>
      </c>
      <c r="L2521">
        <v>78</v>
      </c>
      <c r="M2521">
        <v>11.19</v>
      </c>
      <c r="N2521">
        <v>235.3</v>
      </c>
      <c r="O2521">
        <v>131</v>
      </c>
      <c r="P2521">
        <v>10.59</v>
      </c>
      <c r="Q2521">
        <v>11.8</v>
      </c>
      <c r="R2521">
        <v>4</v>
      </c>
      <c r="S2521">
        <v>3.19</v>
      </c>
      <c r="T2521">
        <v>0</v>
      </c>
      <c r="U2521" t="s">
        <v>22</v>
      </c>
      <c r="V2521">
        <f>IF(tbl_Customers[[#This Row],[churn]] = "yes", 1, 0)</f>
        <v>0</v>
      </c>
      <c r="W2521" t="str">
        <f>IF(tbl_Customers[[#This Row],[number_customer_service_calls]] &lt;= 1, "0-1 Calls", IF(tbl_Customers[[#This Row],[number_customer_service_calls]] &lt;= 3, "2-3 Calls", IF(tbl_Customers[[#This Row],[number_customer_service_calls]] &lt;=5, "4-5 Calls", "6+ Calls")))</f>
        <v>0-1 Calls</v>
      </c>
      <c r="X2521" t="str">
        <f>IF(tbl_Customers[[#This Row],[account_length]] &lt;= 50, "0-50", IF(tbl_Customers[[#This Row],[account_length]] &lt;=100, "51-100", IF(tbl_Customers[[#This Row],[account_length]] &lt;= 150, "101-150", "151+")))</f>
        <v>51-100</v>
      </c>
      <c r="Y2521" t="str">
        <f>IF(tbl_Customers[[#This Row],[total_intl_charge]] &lt;= 3, "Low Charges", "High Charges")</f>
        <v>High Charges</v>
      </c>
      <c r="Z2521" t="str">
        <f>IF(tbl_Customers[[#This Row],[total_eve_calls]]&lt;=80,"Low Calls",
IF(tbl_Customers[[#This Row],[total_eve_calls]]&lt;=120,"Medium Calls","High Calls"))</f>
        <v>Low Calls</v>
      </c>
      <c r="AA2521" t="str">
        <f>IF(tbl_Customers[[#This Row],[total_eve_charge]]&lt;=15,"Low Charges",
IF(tbl_Customers[[#This Row],[total_eve_charge]]&lt;=20,"Medium Charges","High Charges"))</f>
        <v>Low Charges</v>
      </c>
      <c r="AB25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1" t="str">
        <f>IF(tbl_Customers[[#This Row],[number_vmail_messages]] = 0, "No Usage", IF(tbl_Customers[[#This Row],[number_vmail_messages]] &lt;= 20, "Low Usage", IF(tbl_Customers[[#This Row],[number_vmail_messages]] &lt;= 40, "Medium Usgae", "High Usage")))</f>
        <v>No Usage</v>
      </c>
      <c r="AD2521" t="str">
        <f>IF(tbl_Customers[[#This Row],[total_day_minutes]]&lt;=150,"Low Usage", IF(tbl_Customers[[#This Row],[total_day_minutes]]&lt;=200,"Medium Usage", IF(tbl_Customers[[#This Row],[total_day_minutes]]&lt;=250,"High Usage","Very High Usage")))</f>
        <v>Medium Usage</v>
      </c>
      <c r="AE2521" t="str">
        <f>IF(tbl_Customers[[#This Row],[total_intl_calls]]&lt;=5,"Low Calls", IF(tbl_Customers[[#This Row],[total_intl_calls]]&lt;=10, "Medium Calls", "High Calls"))</f>
        <v>Low Calls</v>
      </c>
      <c r="AF25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21" s="36" t="str">
        <f>IF(tbl_Customers[[#This Row],[Churn_Risk_Score]]&gt;=10,"High Risk", IF(tbl_Customers[[#This Row],[Churn_Risk_Score]]&gt;=5,"Medium Risk","Low Risk"))</f>
        <v>Low Risk</v>
      </c>
    </row>
    <row r="2522" spans="1:33" x14ac:dyDescent="0.35">
      <c r="A2522">
        <v>2521</v>
      </c>
      <c r="B2522" t="s">
        <v>50</v>
      </c>
      <c r="C2522">
        <v>122</v>
      </c>
      <c r="D2522" t="s">
        <v>21</v>
      </c>
      <c r="E2522" t="s">
        <v>23</v>
      </c>
      <c r="F2522" t="s">
        <v>22</v>
      </c>
      <c r="G2522">
        <v>0</v>
      </c>
      <c r="H2522">
        <v>146.30000000000001</v>
      </c>
      <c r="I2522">
        <v>117</v>
      </c>
      <c r="J2522">
        <v>24.87</v>
      </c>
      <c r="K2522">
        <v>218.7</v>
      </c>
      <c r="L2522">
        <v>93</v>
      </c>
      <c r="M2522">
        <v>18.59</v>
      </c>
      <c r="N2522">
        <v>236</v>
      </c>
      <c r="O2522">
        <v>97</v>
      </c>
      <c r="P2522">
        <v>10.62</v>
      </c>
      <c r="Q2522">
        <v>11.5</v>
      </c>
      <c r="R2522">
        <v>5</v>
      </c>
      <c r="S2522">
        <v>3.11</v>
      </c>
      <c r="T2522">
        <v>1</v>
      </c>
      <c r="U2522" t="s">
        <v>22</v>
      </c>
      <c r="V2522">
        <f>IF(tbl_Customers[[#This Row],[churn]] = "yes", 1, 0)</f>
        <v>0</v>
      </c>
      <c r="W2522" t="str">
        <f>IF(tbl_Customers[[#This Row],[number_customer_service_calls]] &lt;= 1, "0-1 Calls", IF(tbl_Customers[[#This Row],[number_customer_service_calls]] &lt;= 3, "2-3 Calls", IF(tbl_Customers[[#This Row],[number_customer_service_calls]] &lt;=5, "4-5 Calls", "6+ Calls")))</f>
        <v>0-1 Calls</v>
      </c>
      <c r="X2522" t="str">
        <f>IF(tbl_Customers[[#This Row],[account_length]] &lt;= 50, "0-50", IF(tbl_Customers[[#This Row],[account_length]] &lt;=100, "51-100", IF(tbl_Customers[[#This Row],[account_length]] &lt;= 150, "101-150", "151+")))</f>
        <v>101-150</v>
      </c>
      <c r="Y2522" t="str">
        <f>IF(tbl_Customers[[#This Row],[total_intl_charge]] &lt;= 3, "Low Charges", "High Charges")</f>
        <v>High Charges</v>
      </c>
      <c r="Z2522" t="str">
        <f>IF(tbl_Customers[[#This Row],[total_eve_calls]]&lt;=80,"Low Calls",
IF(tbl_Customers[[#This Row],[total_eve_calls]]&lt;=120,"Medium Calls","High Calls"))</f>
        <v>Medium Calls</v>
      </c>
      <c r="AA2522" t="str">
        <f>IF(tbl_Customers[[#This Row],[total_eve_charge]]&lt;=15,"Low Charges",
IF(tbl_Customers[[#This Row],[total_eve_charge]]&lt;=20,"Medium Charges","High Charges"))</f>
        <v>Medium Charges</v>
      </c>
      <c r="AB25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2" t="str">
        <f>IF(tbl_Customers[[#This Row],[number_vmail_messages]] = 0, "No Usage", IF(tbl_Customers[[#This Row],[number_vmail_messages]] &lt;= 20, "Low Usage", IF(tbl_Customers[[#This Row],[number_vmail_messages]] &lt;= 40, "Medium Usgae", "High Usage")))</f>
        <v>No Usage</v>
      </c>
      <c r="AD2522" t="str">
        <f>IF(tbl_Customers[[#This Row],[total_day_minutes]]&lt;=150,"Low Usage", IF(tbl_Customers[[#This Row],[total_day_minutes]]&lt;=200,"Medium Usage", IF(tbl_Customers[[#This Row],[total_day_minutes]]&lt;=250,"High Usage","Very High Usage")))</f>
        <v>Low Usage</v>
      </c>
      <c r="AE2522" t="str">
        <f>IF(tbl_Customers[[#This Row],[total_intl_calls]]&lt;=5,"Low Calls", IF(tbl_Customers[[#This Row],[total_intl_calls]]&lt;=10, "Medium Calls", "High Calls"))</f>
        <v>Low Calls</v>
      </c>
      <c r="AF25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22" s="36" t="str">
        <f>IF(tbl_Customers[[#This Row],[Churn_Risk_Score]]&gt;=10,"High Risk", IF(tbl_Customers[[#This Row],[Churn_Risk_Score]]&gt;=5,"Medium Risk","Low Risk"))</f>
        <v>Medium Risk</v>
      </c>
    </row>
    <row r="2523" spans="1:33" x14ac:dyDescent="0.35">
      <c r="A2523">
        <v>2522</v>
      </c>
      <c r="B2523" t="s">
        <v>35</v>
      </c>
      <c r="C2523">
        <v>132</v>
      </c>
      <c r="D2523" t="s">
        <v>25</v>
      </c>
      <c r="E2523" t="s">
        <v>22</v>
      </c>
      <c r="F2523" t="s">
        <v>22</v>
      </c>
      <c r="G2523">
        <v>0</v>
      </c>
      <c r="H2523">
        <v>195.1</v>
      </c>
      <c r="I2523">
        <v>100</v>
      </c>
      <c r="J2523">
        <v>33.17</v>
      </c>
      <c r="K2523">
        <v>148.80000000000001</v>
      </c>
      <c r="L2523">
        <v>95</v>
      </c>
      <c r="M2523">
        <v>12.65</v>
      </c>
      <c r="N2523">
        <v>224.5</v>
      </c>
      <c r="O2523">
        <v>117</v>
      </c>
      <c r="P2523">
        <v>10.1</v>
      </c>
      <c r="Q2523">
        <v>6.7</v>
      </c>
      <c r="R2523">
        <v>2</v>
      </c>
      <c r="S2523">
        <v>1.81</v>
      </c>
      <c r="T2523">
        <v>0</v>
      </c>
      <c r="U2523" t="s">
        <v>22</v>
      </c>
      <c r="V2523">
        <f>IF(tbl_Customers[[#This Row],[churn]] = "yes", 1, 0)</f>
        <v>0</v>
      </c>
      <c r="W2523" t="str">
        <f>IF(tbl_Customers[[#This Row],[number_customer_service_calls]] &lt;= 1, "0-1 Calls", IF(tbl_Customers[[#This Row],[number_customer_service_calls]] &lt;= 3, "2-3 Calls", IF(tbl_Customers[[#This Row],[number_customer_service_calls]] &lt;=5, "4-5 Calls", "6+ Calls")))</f>
        <v>0-1 Calls</v>
      </c>
      <c r="X2523" t="str">
        <f>IF(tbl_Customers[[#This Row],[account_length]] &lt;= 50, "0-50", IF(tbl_Customers[[#This Row],[account_length]] &lt;=100, "51-100", IF(tbl_Customers[[#This Row],[account_length]] &lt;= 150, "101-150", "151+")))</f>
        <v>101-150</v>
      </c>
      <c r="Y2523" t="str">
        <f>IF(tbl_Customers[[#This Row],[total_intl_charge]] &lt;= 3, "Low Charges", "High Charges")</f>
        <v>Low Charges</v>
      </c>
      <c r="Z2523" t="str">
        <f>IF(tbl_Customers[[#This Row],[total_eve_calls]]&lt;=80,"Low Calls",
IF(tbl_Customers[[#This Row],[total_eve_calls]]&lt;=120,"Medium Calls","High Calls"))</f>
        <v>Medium Calls</v>
      </c>
      <c r="AA2523" t="str">
        <f>IF(tbl_Customers[[#This Row],[total_eve_charge]]&lt;=15,"Low Charges",
IF(tbl_Customers[[#This Row],[total_eve_charge]]&lt;=20,"Medium Charges","High Charges"))</f>
        <v>Low Charges</v>
      </c>
      <c r="AB25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3" t="str">
        <f>IF(tbl_Customers[[#This Row],[number_vmail_messages]] = 0, "No Usage", IF(tbl_Customers[[#This Row],[number_vmail_messages]] &lt;= 20, "Low Usage", IF(tbl_Customers[[#This Row],[number_vmail_messages]] &lt;= 40, "Medium Usgae", "High Usage")))</f>
        <v>No Usage</v>
      </c>
      <c r="AD2523" t="str">
        <f>IF(tbl_Customers[[#This Row],[total_day_minutes]]&lt;=150,"Low Usage", IF(tbl_Customers[[#This Row],[total_day_minutes]]&lt;=200,"Medium Usage", IF(tbl_Customers[[#This Row],[total_day_minutes]]&lt;=250,"High Usage","Very High Usage")))</f>
        <v>Medium Usage</v>
      </c>
      <c r="AE2523" t="str">
        <f>IF(tbl_Customers[[#This Row],[total_intl_calls]]&lt;=5,"Low Calls", IF(tbl_Customers[[#This Row],[total_intl_calls]]&lt;=10, "Medium Calls", "High Calls"))</f>
        <v>Low Calls</v>
      </c>
      <c r="AF25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3" s="36" t="str">
        <f>IF(tbl_Customers[[#This Row],[Churn_Risk_Score]]&gt;=10,"High Risk", IF(tbl_Customers[[#This Row],[Churn_Risk_Score]]&gt;=5,"Medium Risk","Low Risk"))</f>
        <v>Low Risk</v>
      </c>
    </row>
    <row r="2524" spans="1:33" x14ac:dyDescent="0.35">
      <c r="A2524">
        <v>2523</v>
      </c>
      <c r="B2524" t="s">
        <v>55</v>
      </c>
      <c r="C2524">
        <v>83</v>
      </c>
      <c r="D2524" t="s">
        <v>28</v>
      </c>
      <c r="E2524" t="s">
        <v>22</v>
      </c>
      <c r="F2524" t="s">
        <v>22</v>
      </c>
      <c r="G2524">
        <v>0</v>
      </c>
      <c r="H2524">
        <v>208.9</v>
      </c>
      <c r="I2524">
        <v>71</v>
      </c>
      <c r="J2524">
        <v>35.51</v>
      </c>
      <c r="K2524">
        <v>214.8</v>
      </c>
      <c r="L2524">
        <v>92</v>
      </c>
      <c r="M2524">
        <v>18.260000000000002</v>
      </c>
      <c r="N2524">
        <v>247.9</v>
      </c>
      <c r="O2524">
        <v>108</v>
      </c>
      <c r="P2524">
        <v>11.16</v>
      </c>
      <c r="Q2524">
        <v>13</v>
      </c>
      <c r="R2524">
        <v>5</v>
      </c>
      <c r="S2524">
        <v>3.51</v>
      </c>
      <c r="T2524">
        <v>1</v>
      </c>
      <c r="U2524" t="s">
        <v>22</v>
      </c>
      <c r="V2524">
        <f>IF(tbl_Customers[[#This Row],[churn]] = "yes", 1, 0)</f>
        <v>0</v>
      </c>
      <c r="W2524" t="str">
        <f>IF(tbl_Customers[[#This Row],[number_customer_service_calls]] &lt;= 1, "0-1 Calls", IF(tbl_Customers[[#This Row],[number_customer_service_calls]] &lt;= 3, "2-3 Calls", IF(tbl_Customers[[#This Row],[number_customer_service_calls]] &lt;=5, "4-5 Calls", "6+ Calls")))</f>
        <v>0-1 Calls</v>
      </c>
      <c r="X2524" t="str">
        <f>IF(tbl_Customers[[#This Row],[account_length]] &lt;= 50, "0-50", IF(tbl_Customers[[#This Row],[account_length]] &lt;=100, "51-100", IF(tbl_Customers[[#This Row],[account_length]] &lt;= 150, "101-150", "151+")))</f>
        <v>51-100</v>
      </c>
      <c r="Y2524" t="str">
        <f>IF(tbl_Customers[[#This Row],[total_intl_charge]] &lt;= 3, "Low Charges", "High Charges")</f>
        <v>High Charges</v>
      </c>
      <c r="Z2524" t="str">
        <f>IF(tbl_Customers[[#This Row],[total_eve_calls]]&lt;=80,"Low Calls",
IF(tbl_Customers[[#This Row],[total_eve_calls]]&lt;=120,"Medium Calls","High Calls"))</f>
        <v>Medium Calls</v>
      </c>
      <c r="AA2524" t="str">
        <f>IF(tbl_Customers[[#This Row],[total_eve_charge]]&lt;=15,"Low Charges",
IF(tbl_Customers[[#This Row],[total_eve_charge]]&lt;=20,"Medium Charges","High Charges"))</f>
        <v>Medium Charges</v>
      </c>
      <c r="AB25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4" t="str">
        <f>IF(tbl_Customers[[#This Row],[number_vmail_messages]] = 0, "No Usage", IF(tbl_Customers[[#This Row],[number_vmail_messages]] &lt;= 20, "Low Usage", IF(tbl_Customers[[#This Row],[number_vmail_messages]] &lt;= 40, "Medium Usgae", "High Usage")))</f>
        <v>No Usage</v>
      </c>
      <c r="AD2524" t="str">
        <f>IF(tbl_Customers[[#This Row],[total_day_minutes]]&lt;=150,"Low Usage", IF(tbl_Customers[[#This Row],[total_day_minutes]]&lt;=200,"Medium Usage", IF(tbl_Customers[[#This Row],[total_day_minutes]]&lt;=250,"High Usage","Very High Usage")))</f>
        <v>High Usage</v>
      </c>
      <c r="AE2524" t="str">
        <f>IF(tbl_Customers[[#This Row],[total_intl_calls]]&lt;=5,"Low Calls", IF(tbl_Customers[[#This Row],[total_intl_calls]]&lt;=10, "Medium Calls", "High Calls"))</f>
        <v>Low Calls</v>
      </c>
      <c r="AF25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24" s="36" t="str">
        <f>IF(tbl_Customers[[#This Row],[Churn_Risk_Score]]&gt;=10,"High Risk", IF(tbl_Customers[[#This Row],[Churn_Risk_Score]]&gt;=5,"Medium Risk","Low Risk"))</f>
        <v>Low Risk</v>
      </c>
    </row>
    <row r="2525" spans="1:33" x14ac:dyDescent="0.35">
      <c r="A2525">
        <v>2524</v>
      </c>
      <c r="B2525" t="s">
        <v>45</v>
      </c>
      <c r="C2525">
        <v>99</v>
      </c>
      <c r="D2525" t="s">
        <v>25</v>
      </c>
      <c r="E2525" t="s">
        <v>22</v>
      </c>
      <c r="F2525" t="s">
        <v>22</v>
      </c>
      <c r="G2525">
        <v>0</v>
      </c>
      <c r="H2525">
        <v>135.69999999999999</v>
      </c>
      <c r="I2525">
        <v>107</v>
      </c>
      <c r="J2525">
        <v>23.07</v>
      </c>
      <c r="K2525">
        <v>208.4</v>
      </c>
      <c r="L2525">
        <v>103</v>
      </c>
      <c r="M2525">
        <v>17.71</v>
      </c>
      <c r="N2525">
        <v>209</v>
      </c>
      <c r="O2525">
        <v>95</v>
      </c>
      <c r="P2525">
        <v>9.4</v>
      </c>
      <c r="Q2525">
        <v>8.8000000000000007</v>
      </c>
      <c r="R2525">
        <v>3</v>
      </c>
      <c r="S2525">
        <v>2.38</v>
      </c>
      <c r="T2525">
        <v>7</v>
      </c>
      <c r="U2525" t="s">
        <v>23</v>
      </c>
      <c r="V2525">
        <f>IF(tbl_Customers[[#This Row],[churn]] = "yes", 1, 0)</f>
        <v>1</v>
      </c>
      <c r="W2525" t="str">
        <f>IF(tbl_Customers[[#This Row],[number_customer_service_calls]] &lt;= 1, "0-1 Calls", IF(tbl_Customers[[#This Row],[number_customer_service_calls]] &lt;= 3, "2-3 Calls", IF(tbl_Customers[[#This Row],[number_customer_service_calls]] &lt;=5, "4-5 Calls", "6+ Calls")))</f>
        <v>6+ Calls</v>
      </c>
      <c r="X2525" t="str">
        <f>IF(tbl_Customers[[#This Row],[account_length]] &lt;= 50, "0-50", IF(tbl_Customers[[#This Row],[account_length]] &lt;=100, "51-100", IF(tbl_Customers[[#This Row],[account_length]] &lt;= 150, "101-150", "151+")))</f>
        <v>51-100</v>
      </c>
      <c r="Y2525" t="str">
        <f>IF(tbl_Customers[[#This Row],[total_intl_charge]] &lt;= 3, "Low Charges", "High Charges")</f>
        <v>Low Charges</v>
      </c>
      <c r="Z2525" t="str">
        <f>IF(tbl_Customers[[#This Row],[total_eve_calls]]&lt;=80,"Low Calls",
IF(tbl_Customers[[#This Row],[total_eve_calls]]&lt;=120,"Medium Calls","High Calls"))</f>
        <v>Medium Calls</v>
      </c>
      <c r="AA2525" t="str">
        <f>IF(tbl_Customers[[#This Row],[total_eve_charge]]&lt;=15,"Low Charges",
IF(tbl_Customers[[#This Row],[total_eve_charge]]&lt;=20,"Medium Charges","High Charges"))</f>
        <v>Medium Charges</v>
      </c>
      <c r="AB25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5" t="str">
        <f>IF(tbl_Customers[[#This Row],[number_vmail_messages]] = 0, "No Usage", IF(tbl_Customers[[#This Row],[number_vmail_messages]] &lt;= 20, "Low Usage", IF(tbl_Customers[[#This Row],[number_vmail_messages]] &lt;= 40, "Medium Usgae", "High Usage")))</f>
        <v>No Usage</v>
      </c>
      <c r="AD2525" t="str">
        <f>IF(tbl_Customers[[#This Row],[total_day_minutes]]&lt;=150,"Low Usage", IF(tbl_Customers[[#This Row],[total_day_minutes]]&lt;=200,"Medium Usage", IF(tbl_Customers[[#This Row],[total_day_minutes]]&lt;=250,"High Usage","Very High Usage")))</f>
        <v>Low Usage</v>
      </c>
      <c r="AE2525" t="str">
        <f>IF(tbl_Customers[[#This Row],[total_intl_calls]]&lt;=5,"Low Calls", IF(tbl_Customers[[#This Row],[total_intl_calls]]&lt;=10, "Medium Calls", "High Calls"))</f>
        <v>Low Calls</v>
      </c>
      <c r="AF25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25" s="36" t="str">
        <f>IF(tbl_Customers[[#This Row],[Churn_Risk_Score]]&gt;=10,"High Risk", IF(tbl_Customers[[#This Row],[Churn_Risk_Score]]&gt;=5,"Medium Risk","Low Risk"))</f>
        <v>Medium Risk</v>
      </c>
    </row>
    <row r="2526" spans="1:33" x14ac:dyDescent="0.35">
      <c r="A2526">
        <v>2525</v>
      </c>
      <c r="B2526" t="s">
        <v>70</v>
      </c>
      <c r="C2526">
        <v>84</v>
      </c>
      <c r="D2526" t="s">
        <v>21</v>
      </c>
      <c r="E2526" t="s">
        <v>22</v>
      </c>
      <c r="F2526" t="s">
        <v>22</v>
      </c>
      <c r="G2526">
        <v>0</v>
      </c>
      <c r="H2526">
        <v>225.9</v>
      </c>
      <c r="I2526">
        <v>86</v>
      </c>
      <c r="J2526">
        <v>38.4</v>
      </c>
      <c r="K2526">
        <v>275.60000000000002</v>
      </c>
      <c r="L2526">
        <v>105</v>
      </c>
      <c r="M2526">
        <v>23.43</v>
      </c>
      <c r="N2526">
        <v>201.4</v>
      </c>
      <c r="O2526">
        <v>108</v>
      </c>
      <c r="P2526">
        <v>9.06</v>
      </c>
      <c r="Q2526">
        <v>14.3</v>
      </c>
      <c r="R2526">
        <v>3</v>
      </c>
      <c r="S2526">
        <v>3.86</v>
      </c>
      <c r="T2526">
        <v>3</v>
      </c>
      <c r="U2526" t="s">
        <v>23</v>
      </c>
      <c r="V2526">
        <f>IF(tbl_Customers[[#This Row],[churn]] = "yes", 1, 0)</f>
        <v>1</v>
      </c>
      <c r="W2526" t="str">
        <f>IF(tbl_Customers[[#This Row],[number_customer_service_calls]] &lt;= 1, "0-1 Calls", IF(tbl_Customers[[#This Row],[number_customer_service_calls]] &lt;= 3, "2-3 Calls", IF(tbl_Customers[[#This Row],[number_customer_service_calls]] &lt;=5, "4-5 Calls", "6+ Calls")))</f>
        <v>2-3 Calls</v>
      </c>
      <c r="X2526" t="str">
        <f>IF(tbl_Customers[[#This Row],[account_length]] &lt;= 50, "0-50", IF(tbl_Customers[[#This Row],[account_length]] &lt;=100, "51-100", IF(tbl_Customers[[#This Row],[account_length]] &lt;= 150, "101-150", "151+")))</f>
        <v>51-100</v>
      </c>
      <c r="Y2526" t="str">
        <f>IF(tbl_Customers[[#This Row],[total_intl_charge]] &lt;= 3, "Low Charges", "High Charges")</f>
        <v>High Charges</v>
      </c>
      <c r="Z2526" t="str">
        <f>IF(tbl_Customers[[#This Row],[total_eve_calls]]&lt;=80,"Low Calls",
IF(tbl_Customers[[#This Row],[total_eve_calls]]&lt;=120,"Medium Calls","High Calls"))</f>
        <v>Medium Calls</v>
      </c>
      <c r="AA2526" t="str">
        <f>IF(tbl_Customers[[#This Row],[total_eve_charge]]&lt;=15,"Low Charges",
IF(tbl_Customers[[#This Row],[total_eve_charge]]&lt;=20,"Medium Charges","High Charges"))</f>
        <v>High Charges</v>
      </c>
      <c r="AB25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6" t="str">
        <f>IF(tbl_Customers[[#This Row],[number_vmail_messages]] = 0, "No Usage", IF(tbl_Customers[[#This Row],[number_vmail_messages]] &lt;= 20, "Low Usage", IF(tbl_Customers[[#This Row],[number_vmail_messages]] &lt;= 40, "Medium Usgae", "High Usage")))</f>
        <v>No Usage</v>
      </c>
      <c r="AD2526" t="str">
        <f>IF(tbl_Customers[[#This Row],[total_day_minutes]]&lt;=150,"Low Usage", IF(tbl_Customers[[#This Row],[total_day_minutes]]&lt;=200,"Medium Usage", IF(tbl_Customers[[#This Row],[total_day_minutes]]&lt;=250,"High Usage","Very High Usage")))</f>
        <v>High Usage</v>
      </c>
      <c r="AE2526" t="str">
        <f>IF(tbl_Customers[[#This Row],[total_intl_calls]]&lt;=5,"Low Calls", IF(tbl_Customers[[#This Row],[total_intl_calls]]&lt;=10, "Medium Calls", "High Calls"))</f>
        <v>Low Calls</v>
      </c>
      <c r="AF25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26" s="36" t="str">
        <f>IF(tbl_Customers[[#This Row],[Churn_Risk_Score]]&gt;=10,"High Risk", IF(tbl_Customers[[#This Row],[Churn_Risk_Score]]&gt;=5,"Medium Risk","Low Risk"))</f>
        <v>Low Risk</v>
      </c>
    </row>
    <row r="2527" spans="1:33" x14ac:dyDescent="0.35">
      <c r="A2527">
        <v>2526</v>
      </c>
      <c r="B2527" t="s">
        <v>20</v>
      </c>
      <c r="C2527">
        <v>87</v>
      </c>
      <c r="D2527" t="s">
        <v>28</v>
      </c>
      <c r="E2527" t="s">
        <v>22</v>
      </c>
      <c r="F2527" t="s">
        <v>22</v>
      </c>
      <c r="G2527">
        <v>0</v>
      </c>
      <c r="H2527">
        <v>153.30000000000001</v>
      </c>
      <c r="I2527">
        <v>106</v>
      </c>
      <c r="J2527">
        <v>26.06</v>
      </c>
      <c r="K2527">
        <v>224.5</v>
      </c>
      <c r="L2527">
        <v>117</v>
      </c>
      <c r="M2527">
        <v>19.079999999999998</v>
      </c>
      <c r="N2527">
        <v>273.39999999999998</v>
      </c>
      <c r="O2527">
        <v>152</v>
      </c>
      <c r="P2527">
        <v>12.3</v>
      </c>
      <c r="Q2527">
        <v>8.9</v>
      </c>
      <c r="R2527">
        <v>5</v>
      </c>
      <c r="S2527">
        <v>2.4</v>
      </c>
      <c r="T2527">
        <v>2</v>
      </c>
      <c r="U2527" t="s">
        <v>22</v>
      </c>
      <c r="V2527">
        <f>IF(tbl_Customers[[#This Row],[churn]] = "yes", 1, 0)</f>
        <v>0</v>
      </c>
      <c r="W2527" t="str">
        <f>IF(tbl_Customers[[#This Row],[number_customer_service_calls]] &lt;= 1, "0-1 Calls", IF(tbl_Customers[[#This Row],[number_customer_service_calls]] &lt;= 3, "2-3 Calls", IF(tbl_Customers[[#This Row],[number_customer_service_calls]] &lt;=5, "4-5 Calls", "6+ Calls")))</f>
        <v>2-3 Calls</v>
      </c>
      <c r="X2527" t="str">
        <f>IF(tbl_Customers[[#This Row],[account_length]] &lt;= 50, "0-50", IF(tbl_Customers[[#This Row],[account_length]] &lt;=100, "51-100", IF(tbl_Customers[[#This Row],[account_length]] &lt;= 150, "101-150", "151+")))</f>
        <v>51-100</v>
      </c>
      <c r="Y2527" t="str">
        <f>IF(tbl_Customers[[#This Row],[total_intl_charge]] &lt;= 3, "Low Charges", "High Charges")</f>
        <v>Low Charges</v>
      </c>
      <c r="Z2527" t="str">
        <f>IF(tbl_Customers[[#This Row],[total_eve_calls]]&lt;=80,"Low Calls",
IF(tbl_Customers[[#This Row],[total_eve_calls]]&lt;=120,"Medium Calls","High Calls"))</f>
        <v>Medium Calls</v>
      </c>
      <c r="AA2527" t="str">
        <f>IF(tbl_Customers[[#This Row],[total_eve_charge]]&lt;=15,"Low Charges",
IF(tbl_Customers[[#This Row],[total_eve_charge]]&lt;=20,"Medium Charges","High Charges"))</f>
        <v>Medium Charges</v>
      </c>
      <c r="AB25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7" t="str">
        <f>IF(tbl_Customers[[#This Row],[number_vmail_messages]] = 0, "No Usage", IF(tbl_Customers[[#This Row],[number_vmail_messages]] &lt;= 20, "Low Usage", IF(tbl_Customers[[#This Row],[number_vmail_messages]] &lt;= 40, "Medium Usgae", "High Usage")))</f>
        <v>No Usage</v>
      </c>
      <c r="AD2527" t="str">
        <f>IF(tbl_Customers[[#This Row],[total_day_minutes]]&lt;=150,"Low Usage", IF(tbl_Customers[[#This Row],[total_day_minutes]]&lt;=200,"Medium Usage", IF(tbl_Customers[[#This Row],[total_day_minutes]]&lt;=250,"High Usage","Very High Usage")))</f>
        <v>Medium Usage</v>
      </c>
      <c r="AE2527" t="str">
        <f>IF(tbl_Customers[[#This Row],[total_intl_calls]]&lt;=5,"Low Calls", IF(tbl_Customers[[#This Row],[total_intl_calls]]&lt;=10, "Medium Calls", "High Calls"))</f>
        <v>Low Calls</v>
      </c>
      <c r="AF25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7" s="36" t="str">
        <f>IF(tbl_Customers[[#This Row],[Churn_Risk_Score]]&gt;=10,"High Risk", IF(tbl_Customers[[#This Row],[Churn_Risk_Score]]&gt;=5,"Medium Risk","Low Risk"))</f>
        <v>Low Risk</v>
      </c>
    </row>
    <row r="2528" spans="1:33" x14ac:dyDescent="0.35">
      <c r="A2528">
        <v>2527</v>
      </c>
      <c r="B2528" t="s">
        <v>32</v>
      </c>
      <c r="C2528">
        <v>7</v>
      </c>
      <c r="D2528" t="s">
        <v>21</v>
      </c>
      <c r="E2528" t="s">
        <v>22</v>
      </c>
      <c r="F2528" t="s">
        <v>22</v>
      </c>
      <c r="G2528">
        <v>0</v>
      </c>
      <c r="H2528">
        <v>206.7</v>
      </c>
      <c r="I2528">
        <v>87</v>
      </c>
      <c r="J2528">
        <v>35.14</v>
      </c>
      <c r="K2528">
        <v>281.10000000000002</v>
      </c>
      <c r="L2528">
        <v>83</v>
      </c>
      <c r="M2528">
        <v>23.89</v>
      </c>
      <c r="N2528">
        <v>158.5</v>
      </c>
      <c r="O2528">
        <v>77</v>
      </c>
      <c r="P2528">
        <v>7.13</v>
      </c>
      <c r="Q2528">
        <v>11</v>
      </c>
      <c r="R2528">
        <v>5</v>
      </c>
      <c r="S2528">
        <v>2.97</v>
      </c>
      <c r="T2528">
        <v>3</v>
      </c>
      <c r="U2528" t="s">
        <v>22</v>
      </c>
      <c r="V2528">
        <f>IF(tbl_Customers[[#This Row],[churn]] = "yes", 1, 0)</f>
        <v>0</v>
      </c>
      <c r="W2528" t="str">
        <f>IF(tbl_Customers[[#This Row],[number_customer_service_calls]] &lt;= 1, "0-1 Calls", IF(tbl_Customers[[#This Row],[number_customer_service_calls]] &lt;= 3, "2-3 Calls", IF(tbl_Customers[[#This Row],[number_customer_service_calls]] &lt;=5, "4-5 Calls", "6+ Calls")))</f>
        <v>2-3 Calls</v>
      </c>
      <c r="X2528" t="str">
        <f>IF(tbl_Customers[[#This Row],[account_length]] &lt;= 50, "0-50", IF(tbl_Customers[[#This Row],[account_length]] &lt;=100, "51-100", IF(tbl_Customers[[#This Row],[account_length]] &lt;= 150, "101-150", "151+")))</f>
        <v>0-50</v>
      </c>
      <c r="Y2528" t="str">
        <f>IF(tbl_Customers[[#This Row],[total_intl_charge]] &lt;= 3, "Low Charges", "High Charges")</f>
        <v>Low Charges</v>
      </c>
      <c r="Z2528" t="str">
        <f>IF(tbl_Customers[[#This Row],[total_eve_calls]]&lt;=80,"Low Calls",
IF(tbl_Customers[[#This Row],[total_eve_calls]]&lt;=120,"Medium Calls","High Calls"))</f>
        <v>Medium Calls</v>
      </c>
      <c r="AA2528" t="str">
        <f>IF(tbl_Customers[[#This Row],[total_eve_charge]]&lt;=15,"Low Charges",
IF(tbl_Customers[[#This Row],[total_eve_charge]]&lt;=20,"Medium Charges","High Charges"))</f>
        <v>High Charges</v>
      </c>
      <c r="AB25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8" t="str">
        <f>IF(tbl_Customers[[#This Row],[number_vmail_messages]] = 0, "No Usage", IF(tbl_Customers[[#This Row],[number_vmail_messages]] &lt;= 20, "Low Usage", IF(tbl_Customers[[#This Row],[number_vmail_messages]] &lt;= 40, "Medium Usgae", "High Usage")))</f>
        <v>No Usage</v>
      </c>
      <c r="AD2528" t="str">
        <f>IF(tbl_Customers[[#This Row],[total_day_minutes]]&lt;=150,"Low Usage", IF(tbl_Customers[[#This Row],[total_day_minutes]]&lt;=200,"Medium Usage", IF(tbl_Customers[[#This Row],[total_day_minutes]]&lt;=250,"High Usage","Very High Usage")))</f>
        <v>High Usage</v>
      </c>
      <c r="AE2528" t="str">
        <f>IF(tbl_Customers[[#This Row],[total_intl_calls]]&lt;=5,"Low Calls", IF(tbl_Customers[[#This Row],[total_intl_calls]]&lt;=10, "Medium Calls", "High Calls"))</f>
        <v>Low Calls</v>
      </c>
      <c r="AF25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8" s="36" t="str">
        <f>IF(tbl_Customers[[#This Row],[Churn_Risk_Score]]&gt;=10,"High Risk", IF(tbl_Customers[[#This Row],[Churn_Risk_Score]]&gt;=5,"Medium Risk","Low Risk"))</f>
        <v>Low Risk</v>
      </c>
    </row>
    <row r="2529" spans="1:33" x14ac:dyDescent="0.35">
      <c r="A2529">
        <v>2528</v>
      </c>
      <c r="B2529" t="s">
        <v>52</v>
      </c>
      <c r="C2529">
        <v>89</v>
      </c>
      <c r="D2529" t="s">
        <v>21</v>
      </c>
      <c r="E2529" t="s">
        <v>22</v>
      </c>
      <c r="F2529" t="s">
        <v>23</v>
      </c>
      <c r="G2529">
        <v>12</v>
      </c>
      <c r="H2529">
        <v>188</v>
      </c>
      <c r="I2529">
        <v>105</v>
      </c>
      <c r="J2529">
        <v>31.96</v>
      </c>
      <c r="K2529">
        <v>151.30000000000001</v>
      </c>
      <c r="L2529">
        <v>107</v>
      </c>
      <c r="M2529">
        <v>12.86</v>
      </c>
      <c r="N2529">
        <v>201.9</v>
      </c>
      <c r="O2529">
        <v>132</v>
      </c>
      <c r="P2529">
        <v>9.09</v>
      </c>
      <c r="Q2529">
        <v>10.5</v>
      </c>
      <c r="R2529">
        <v>3</v>
      </c>
      <c r="S2529">
        <v>2.84</v>
      </c>
      <c r="T2529">
        <v>2</v>
      </c>
      <c r="U2529" t="s">
        <v>22</v>
      </c>
      <c r="V2529">
        <f>IF(tbl_Customers[[#This Row],[churn]] = "yes", 1, 0)</f>
        <v>0</v>
      </c>
      <c r="W2529" t="str">
        <f>IF(tbl_Customers[[#This Row],[number_customer_service_calls]] &lt;= 1, "0-1 Calls", IF(tbl_Customers[[#This Row],[number_customer_service_calls]] &lt;= 3, "2-3 Calls", IF(tbl_Customers[[#This Row],[number_customer_service_calls]] &lt;=5, "4-5 Calls", "6+ Calls")))</f>
        <v>2-3 Calls</v>
      </c>
      <c r="X2529" t="str">
        <f>IF(tbl_Customers[[#This Row],[account_length]] &lt;= 50, "0-50", IF(tbl_Customers[[#This Row],[account_length]] &lt;=100, "51-100", IF(tbl_Customers[[#This Row],[account_length]] &lt;= 150, "101-150", "151+")))</f>
        <v>51-100</v>
      </c>
      <c r="Y2529" t="str">
        <f>IF(tbl_Customers[[#This Row],[total_intl_charge]] &lt;= 3, "Low Charges", "High Charges")</f>
        <v>Low Charges</v>
      </c>
      <c r="Z2529" t="str">
        <f>IF(tbl_Customers[[#This Row],[total_eve_calls]]&lt;=80,"Low Calls",
IF(tbl_Customers[[#This Row],[total_eve_calls]]&lt;=120,"Medium Calls","High Calls"))</f>
        <v>Medium Calls</v>
      </c>
      <c r="AA2529" t="str">
        <f>IF(tbl_Customers[[#This Row],[total_eve_charge]]&lt;=15,"Low Charges",
IF(tbl_Customers[[#This Row],[total_eve_charge]]&lt;=20,"Medium Charges","High Charges"))</f>
        <v>Low Charges</v>
      </c>
      <c r="AB25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9" t="str">
        <f>IF(tbl_Customers[[#This Row],[number_vmail_messages]] = 0, "No Usage", IF(tbl_Customers[[#This Row],[number_vmail_messages]] &lt;= 20, "Low Usage", IF(tbl_Customers[[#This Row],[number_vmail_messages]] &lt;= 40, "Medium Usgae", "High Usage")))</f>
        <v>Low Usage</v>
      </c>
      <c r="AD2529" t="str">
        <f>IF(tbl_Customers[[#This Row],[total_day_minutes]]&lt;=150,"Low Usage", IF(tbl_Customers[[#This Row],[total_day_minutes]]&lt;=200,"Medium Usage", IF(tbl_Customers[[#This Row],[total_day_minutes]]&lt;=250,"High Usage","Very High Usage")))</f>
        <v>Medium Usage</v>
      </c>
      <c r="AE2529" t="str">
        <f>IF(tbl_Customers[[#This Row],[total_intl_calls]]&lt;=5,"Low Calls", IF(tbl_Customers[[#This Row],[total_intl_calls]]&lt;=10, "Medium Calls", "High Calls"))</f>
        <v>Low Calls</v>
      </c>
      <c r="AF25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29" s="36" t="str">
        <f>IF(tbl_Customers[[#This Row],[Churn_Risk_Score]]&gt;=10,"High Risk", IF(tbl_Customers[[#This Row],[Churn_Risk_Score]]&gt;=5,"Medium Risk","Low Risk"))</f>
        <v>Low Risk</v>
      </c>
    </row>
    <row r="2530" spans="1:33" x14ac:dyDescent="0.35">
      <c r="A2530">
        <v>2529</v>
      </c>
      <c r="B2530" t="s">
        <v>36</v>
      </c>
      <c r="C2530">
        <v>131</v>
      </c>
      <c r="D2530" t="s">
        <v>25</v>
      </c>
      <c r="E2530" t="s">
        <v>23</v>
      </c>
      <c r="F2530" t="s">
        <v>22</v>
      </c>
      <c r="G2530">
        <v>0</v>
      </c>
      <c r="H2530">
        <v>122.3</v>
      </c>
      <c r="I2530">
        <v>83</v>
      </c>
      <c r="J2530">
        <v>20.79</v>
      </c>
      <c r="K2530">
        <v>118.8</v>
      </c>
      <c r="L2530">
        <v>94</v>
      </c>
      <c r="M2530">
        <v>10.1</v>
      </c>
      <c r="N2530">
        <v>147.9</v>
      </c>
      <c r="O2530">
        <v>95</v>
      </c>
      <c r="P2530">
        <v>6.66</v>
      </c>
      <c r="Q2530">
        <v>13.7</v>
      </c>
      <c r="R2530">
        <v>3</v>
      </c>
      <c r="S2530">
        <v>3.7</v>
      </c>
      <c r="T2530">
        <v>3</v>
      </c>
      <c r="U2530" t="s">
        <v>23</v>
      </c>
      <c r="V2530">
        <f>IF(tbl_Customers[[#This Row],[churn]] = "yes", 1, 0)</f>
        <v>1</v>
      </c>
      <c r="W2530" t="str">
        <f>IF(tbl_Customers[[#This Row],[number_customer_service_calls]] &lt;= 1, "0-1 Calls", IF(tbl_Customers[[#This Row],[number_customer_service_calls]] &lt;= 3, "2-3 Calls", IF(tbl_Customers[[#This Row],[number_customer_service_calls]] &lt;=5, "4-5 Calls", "6+ Calls")))</f>
        <v>2-3 Calls</v>
      </c>
      <c r="X2530" t="str">
        <f>IF(tbl_Customers[[#This Row],[account_length]] &lt;= 50, "0-50", IF(tbl_Customers[[#This Row],[account_length]] &lt;=100, "51-100", IF(tbl_Customers[[#This Row],[account_length]] &lt;= 150, "101-150", "151+")))</f>
        <v>101-150</v>
      </c>
      <c r="Y2530" t="str">
        <f>IF(tbl_Customers[[#This Row],[total_intl_charge]] &lt;= 3, "Low Charges", "High Charges")</f>
        <v>High Charges</v>
      </c>
      <c r="Z2530" t="str">
        <f>IF(tbl_Customers[[#This Row],[total_eve_calls]]&lt;=80,"Low Calls",
IF(tbl_Customers[[#This Row],[total_eve_calls]]&lt;=120,"Medium Calls","High Calls"))</f>
        <v>Medium Calls</v>
      </c>
      <c r="AA2530" t="str">
        <f>IF(tbl_Customers[[#This Row],[total_eve_charge]]&lt;=15,"Low Charges",
IF(tbl_Customers[[#This Row],[total_eve_charge]]&lt;=20,"Medium Charges","High Charges"))</f>
        <v>Low Charges</v>
      </c>
      <c r="AB25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0" t="str">
        <f>IF(tbl_Customers[[#This Row],[number_vmail_messages]] = 0, "No Usage", IF(tbl_Customers[[#This Row],[number_vmail_messages]] &lt;= 20, "Low Usage", IF(tbl_Customers[[#This Row],[number_vmail_messages]] &lt;= 40, "Medium Usgae", "High Usage")))</f>
        <v>No Usage</v>
      </c>
      <c r="AD2530" t="str">
        <f>IF(tbl_Customers[[#This Row],[total_day_minutes]]&lt;=150,"Low Usage", IF(tbl_Customers[[#This Row],[total_day_minutes]]&lt;=200,"Medium Usage", IF(tbl_Customers[[#This Row],[total_day_minutes]]&lt;=250,"High Usage","Very High Usage")))</f>
        <v>Low Usage</v>
      </c>
      <c r="AE2530" t="str">
        <f>IF(tbl_Customers[[#This Row],[total_intl_calls]]&lt;=5,"Low Calls", IF(tbl_Customers[[#This Row],[total_intl_calls]]&lt;=10, "Medium Calls", "High Calls"))</f>
        <v>Low Calls</v>
      </c>
      <c r="AF25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30" s="36" t="str">
        <f>IF(tbl_Customers[[#This Row],[Churn_Risk_Score]]&gt;=10,"High Risk", IF(tbl_Customers[[#This Row],[Churn_Risk_Score]]&gt;=5,"Medium Risk","Low Risk"))</f>
        <v>Medium Risk</v>
      </c>
    </row>
    <row r="2531" spans="1:33" x14ac:dyDescent="0.35">
      <c r="A2531">
        <v>2530</v>
      </c>
      <c r="B2531" t="s">
        <v>38</v>
      </c>
      <c r="C2531">
        <v>105</v>
      </c>
      <c r="D2531" t="s">
        <v>21</v>
      </c>
      <c r="E2531" t="s">
        <v>22</v>
      </c>
      <c r="F2531" t="s">
        <v>22</v>
      </c>
      <c r="G2531">
        <v>0</v>
      </c>
      <c r="H2531">
        <v>259.3</v>
      </c>
      <c r="I2531">
        <v>96</v>
      </c>
      <c r="J2531">
        <v>44.08</v>
      </c>
      <c r="K2531">
        <v>175.2</v>
      </c>
      <c r="L2531">
        <v>97</v>
      </c>
      <c r="M2531">
        <v>14.89</v>
      </c>
      <c r="N2531">
        <v>222.4</v>
      </c>
      <c r="O2531">
        <v>36</v>
      </c>
      <c r="P2531">
        <v>10.01</v>
      </c>
      <c r="Q2531">
        <v>12</v>
      </c>
      <c r="R2531">
        <v>5</v>
      </c>
      <c r="S2531">
        <v>3.24</v>
      </c>
      <c r="T2531">
        <v>3</v>
      </c>
      <c r="U2531" t="s">
        <v>22</v>
      </c>
      <c r="V2531">
        <f>IF(tbl_Customers[[#This Row],[churn]] = "yes", 1, 0)</f>
        <v>0</v>
      </c>
      <c r="W2531" t="str">
        <f>IF(tbl_Customers[[#This Row],[number_customer_service_calls]] &lt;= 1, "0-1 Calls", IF(tbl_Customers[[#This Row],[number_customer_service_calls]] &lt;= 3, "2-3 Calls", IF(tbl_Customers[[#This Row],[number_customer_service_calls]] &lt;=5, "4-5 Calls", "6+ Calls")))</f>
        <v>2-3 Calls</v>
      </c>
      <c r="X2531" t="str">
        <f>IF(tbl_Customers[[#This Row],[account_length]] &lt;= 50, "0-50", IF(tbl_Customers[[#This Row],[account_length]] &lt;=100, "51-100", IF(tbl_Customers[[#This Row],[account_length]] &lt;= 150, "101-150", "151+")))</f>
        <v>101-150</v>
      </c>
      <c r="Y2531" t="str">
        <f>IF(tbl_Customers[[#This Row],[total_intl_charge]] &lt;= 3, "Low Charges", "High Charges")</f>
        <v>High Charges</v>
      </c>
      <c r="Z2531" t="str">
        <f>IF(tbl_Customers[[#This Row],[total_eve_calls]]&lt;=80,"Low Calls",
IF(tbl_Customers[[#This Row],[total_eve_calls]]&lt;=120,"Medium Calls","High Calls"))</f>
        <v>Medium Calls</v>
      </c>
      <c r="AA2531" t="str">
        <f>IF(tbl_Customers[[#This Row],[total_eve_charge]]&lt;=15,"Low Charges",
IF(tbl_Customers[[#This Row],[total_eve_charge]]&lt;=20,"Medium Charges","High Charges"))</f>
        <v>Low Charges</v>
      </c>
      <c r="AB25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1" t="str">
        <f>IF(tbl_Customers[[#This Row],[number_vmail_messages]] = 0, "No Usage", IF(tbl_Customers[[#This Row],[number_vmail_messages]] &lt;= 20, "Low Usage", IF(tbl_Customers[[#This Row],[number_vmail_messages]] &lt;= 40, "Medium Usgae", "High Usage")))</f>
        <v>No Usage</v>
      </c>
      <c r="AD2531" t="str">
        <f>IF(tbl_Customers[[#This Row],[total_day_minutes]]&lt;=150,"Low Usage", IF(tbl_Customers[[#This Row],[total_day_minutes]]&lt;=200,"Medium Usage", IF(tbl_Customers[[#This Row],[total_day_minutes]]&lt;=250,"High Usage","Very High Usage")))</f>
        <v>Very High Usage</v>
      </c>
      <c r="AE2531" t="str">
        <f>IF(tbl_Customers[[#This Row],[total_intl_calls]]&lt;=5,"Low Calls", IF(tbl_Customers[[#This Row],[total_intl_calls]]&lt;=10, "Medium Calls", "High Calls"))</f>
        <v>Low Calls</v>
      </c>
      <c r="AF25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531" s="36" t="str">
        <f>IF(tbl_Customers[[#This Row],[Churn_Risk_Score]]&gt;=10,"High Risk", IF(tbl_Customers[[#This Row],[Churn_Risk_Score]]&gt;=5,"Medium Risk","Low Risk"))</f>
        <v>Medium Risk</v>
      </c>
    </row>
    <row r="2532" spans="1:33" x14ac:dyDescent="0.35">
      <c r="A2532">
        <v>2531</v>
      </c>
      <c r="B2532" t="s">
        <v>53</v>
      </c>
      <c r="C2532">
        <v>108</v>
      </c>
      <c r="D2532" t="s">
        <v>25</v>
      </c>
      <c r="E2532" t="s">
        <v>23</v>
      </c>
      <c r="F2532" t="s">
        <v>22</v>
      </c>
      <c r="G2532">
        <v>0</v>
      </c>
      <c r="H2532">
        <v>115.1</v>
      </c>
      <c r="I2532">
        <v>114</v>
      </c>
      <c r="J2532">
        <v>19.57</v>
      </c>
      <c r="K2532">
        <v>211.3</v>
      </c>
      <c r="L2532">
        <v>70</v>
      </c>
      <c r="M2532">
        <v>17.96</v>
      </c>
      <c r="N2532">
        <v>136.1</v>
      </c>
      <c r="O2532">
        <v>85</v>
      </c>
      <c r="P2532">
        <v>6.12</v>
      </c>
      <c r="Q2532">
        <v>13.8</v>
      </c>
      <c r="R2532">
        <v>3</v>
      </c>
      <c r="S2532">
        <v>3.73</v>
      </c>
      <c r="T2532">
        <v>2</v>
      </c>
      <c r="U2532" t="s">
        <v>23</v>
      </c>
      <c r="V2532">
        <f>IF(tbl_Customers[[#This Row],[churn]] = "yes", 1, 0)</f>
        <v>1</v>
      </c>
      <c r="W2532" t="str">
        <f>IF(tbl_Customers[[#This Row],[number_customer_service_calls]] &lt;= 1, "0-1 Calls", IF(tbl_Customers[[#This Row],[number_customer_service_calls]] &lt;= 3, "2-3 Calls", IF(tbl_Customers[[#This Row],[number_customer_service_calls]] &lt;=5, "4-5 Calls", "6+ Calls")))</f>
        <v>2-3 Calls</v>
      </c>
      <c r="X2532" t="str">
        <f>IF(tbl_Customers[[#This Row],[account_length]] &lt;= 50, "0-50", IF(tbl_Customers[[#This Row],[account_length]] &lt;=100, "51-100", IF(tbl_Customers[[#This Row],[account_length]] &lt;= 150, "101-150", "151+")))</f>
        <v>101-150</v>
      </c>
      <c r="Y2532" t="str">
        <f>IF(tbl_Customers[[#This Row],[total_intl_charge]] &lt;= 3, "Low Charges", "High Charges")</f>
        <v>High Charges</v>
      </c>
      <c r="Z2532" t="str">
        <f>IF(tbl_Customers[[#This Row],[total_eve_calls]]&lt;=80,"Low Calls",
IF(tbl_Customers[[#This Row],[total_eve_calls]]&lt;=120,"Medium Calls","High Calls"))</f>
        <v>Low Calls</v>
      </c>
      <c r="AA2532" t="str">
        <f>IF(tbl_Customers[[#This Row],[total_eve_charge]]&lt;=15,"Low Charges",
IF(tbl_Customers[[#This Row],[total_eve_charge]]&lt;=20,"Medium Charges","High Charges"))</f>
        <v>Medium Charges</v>
      </c>
      <c r="AB25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2" t="str">
        <f>IF(tbl_Customers[[#This Row],[number_vmail_messages]] = 0, "No Usage", IF(tbl_Customers[[#This Row],[number_vmail_messages]] &lt;= 20, "Low Usage", IF(tbl_Customers[[#This Row],[number_vmail_messages]] &lt;= 40, "Medium Usgae", "High Usage")))</f>
        <v>No Usage</v>
      </c>
      <c r="AD2532" t="str">
        <f>IF(tbl_Customers[[#This Row],[total_day_minutes]]&lt;=150,"Low Usage", IF(tbl_Customers[[#This Row],[total_day_minutes]]&lt;=200,"Medium Usage", IF(tbl_Customers[[#This Row],[total_day_minutes]]&lt;=250,"High Usage","Very High Usage")))</f>
        <v>Low Usage</v>
      </c>
      <c r="AE2532" t="str">
        <f>IF(tbl_Customers[[#This Row],[total_intl_calls]]&lt;=5,"Low Calls", IF(tbl_Customers[[#This Row],[total_intl_calls]]&lt;=10, "Medium Calls", "High Calls"))</f>
        <v>Low Calls</v>
      </c>
      <c r="AF25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32" s="36" t="str">
        <f>IF(tbl_Customers[[#This Row],[Churn_Risk_Score]]&gt;=10,"High Risk", IF(tbl_Customers[[#This Row],[Churn_Risk_Score]]&gt;=5,"Medium Risk","Low Risk"))</f>
        <v>Medium Risk</v>
      </c>
    </row>
    <row r="2533" spans="1:33" x14ac:dyDescent="0.35">
      <c r="A2533">
        <v>2532</v>
      </c>
      <c r="B2533" t="s">
        <v>37</v>
      </c>
      <c r="C2533">
        <v>47</v>
      </c>
      <c r="D2533" t="s">
        <v>21</v>
      </c>
      <c r="E2533" t="s">
        <v>22</v>
      </c>
      <c r="F2533" t="s">
        <v>23</v>
      </c>
      <c r="G2533">
        <v>28</v>
      </c>
      <c r="H2533">
        <v>172.9</v>
      </c>
      <c r="I2533">
        <v>109</v>
      </c>
      <c r="J2533">
        <v>29.39</v>
      </c>
      <c r="K2533">
        <v>137.6</v>
      </c>
      <c r="L2533">
        <v>94</v>
      </c>
      <c r="M2533">
        <v>11.7</v>
      </c>
      <c r="N2533">
        <v>203.8</v>
      </c>
      <c r="O2533">
        <v>109</v>
      </c>
      <c r="P2533">
        <v>9.17</v>
      </c>
      <c r="Q2533">
        <v>8.3000000000000007</v>
      </c>
      <c r="R2533">
        <v>6</v>
      </c>
      <c r="S2533">
        <v>2.2400000000000002</v>
      </c>
      <c r="T2533">
        <v>1</v>
      </c>
      <c r="U2533" t="s">
        <v>22</v>
      </c>
      <c r="V2533">
        <f>IF(tbl_Customers[[#This Row],[churn]] = "yes", 1, 0)</f>
        <v>0</v>
      </c>
      <c r="W2533" t="str">
        <f>IF(tbl_Customers[[#This Row],[number_customer_service_calls]] &lt;= 1, "0-1 Calls", IF(tbl_Customers[[#This Row],[number_customer_service_calls]] &lt;= 3, "2-3 Calls", IF(tbl_Customers[[#This Row],[number_customer_service_calls]] &lt;=5, "4-5 Calls", "6+ Calls")))</f>
        <v>0-1 Calls</v>
      </c>
      <c r="X2533" t="str">
        <f>IF(tbl_Customers[[#This Row],[account_length]] &lt;= 50, "0-50", IF(tbl_Customers[[#This Row],[account_length]] &lt;=100, "51-100", IF(tbl_Customers[[#This Row],[account_length]] &lt;= 150, "101-150", "151+")))</f>
        <v>0-50</v>
      </c>
      <c r="Y2533" t="str">
        <f>IF(tbl_Customers[[#This Row],[total_intl_charge]] &lt;= 3, "Low Charges", "High Charges")</f>
        <v>Low Charges</v>
      </c>
      <c r="Z2533" t="str">
        <f>IF(tbl_Customers[[#This Row],[total_eve_calls]]&lt;=80,"Low Calls",
IF(tbl_Customers[[#This Row],[total_eve_calls]]&lt;=120,"Medium Calls","High Calls"))</f>
        <v>Medium Calls</v>
      </c>
      <c r="AA2533" t="str">
        <f>IF(tbl_Customers[[#This Row],[total_eve_charge]]&lt;=15,"Low Charges",
IF(tbl_Customers[[#This Row],[total_eve_charge]]&lt;=20,"Medium Charges","High Charges"))</f>
        <v>Low Charges</v>
      </c>
      <c r="AB25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33" t="str">
        <f>IF(tbl_Customers[[#This Row],[number_vmail_messages]] = 0, "No Usage", IF(tbl_Customers[[#This Row],[number_vmail_messages]] &lt;= 20, "Low Usage", IF(tbl_Customers[[#This Row],[number_vmail_messages]] &lt;= 40, "Medium Usgae", "High Usage")))</f>
        <v>Medium Usgae</v>
      </c>
      <c r="AD2533" t="str">
        <f>IF(tbl_Customers[[#This Row],[total_day_minutes]]&lt;=150,"Low Usage", IF(tbl_Customers[[#This Row],[total_day_minutes]]&lt;=200,"Medium Usage", IF(tbl_Customers[[#This Row],[total_day_minutes]]&lt;=250,"High Usage","Very High Usage")))</f>
        <v>Medium Usage</v>
      </c>
      <c r="AE2533" t="str">
        <f>IF(tbl_Customers[[#This Row],[total_intl_calls]]&lt;=5,"Low Calls", IF(tbl_Customers[[#This Row],[total_intl_calls]]&lt;=10, "Medium Calls", "High Calls"))</f>
        <v>Medium Calls</v>
      </c>
      <c r="AF25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33" s="36" t="str">
        <f>IF(tbl_Customers[[#This Row],[Churn_Risk_Score]]&gt;=10,"High Risk", IF(tbl_Customers[[#This Row],[Churn_Risk_Score]]&gt;=5,"Medium Risk","Low Risk"))</f>
        <v>Low Risk</v>
      </c>
    </row>
    <row r="2534" spans="1:33" x14ac:dyDescent="0.35">
      <c r="A2534">
        <v>2533</v>
      </c>
      <c r="B2534" t="s">
        <v>29</v>
      </c>
      <c r="C2534">
        <v>101</v>
      </c>
      <c r="D2534" t="s">
        <v>21</v>
      </c>
      <c r="E2534" t="s">
        <v>23</v>
      </c>
      <c r="F2534" t="s">
        <v>22</v>
      </c>
      <c r="G2534">
        <v>0</v>
      </c>
      <c r="H2534">
        <v>156.4</v>
      </c>
      <c r="I2534">
        <v>116</v>
      </c>
      <c r="J2534">
        <v>26.59</v>
      </c>
      <c r="K2534">
        <v>130.4</v>
      </c>
      <c r="L2534">
        <v>114</v>
      </c>
      <c r="M2534">
        <v>11.08</v>
      </c>
      <c r="N2534">
        <v>207.3</v>
      </c>
      <c r="O2534">
        <v>109</v>
      </c>
      <c r="P2534">
        <v>9.33</v>
      </c>
      <c r="Q2534">
        <v>7.3</v>
      </c>
      <c r="R2534">
        <v>5</v>
      </c>
      <c r="S2534">
        <v>1.97</v>
      </c>
      <c r="T2534">
        <v>1</v>
      </c>
      <c r="U2534" t="s">
        <v>22</v>
      </c>
      <c r="V2534">
        <f>IF(tbl_Customers[[#This Row],[churn]] = "yes", 1, 0)</f>
        <v>0</v>
      </c>
      <c r="W2534" t="str">
        <f>IF(tbl_Customers[[#This Row],[number_customer_service_calls]] &lt;= 1, "0-1 Calls", IF(tbl_Customers[[#This Row],[number_customer_service_calls]] &lt;= 3, "2-3 Calls", IF(tbl_Customers[[#This Row],[number_customer_service_calls]] &lt;=5, "4-5 Calls", "6+ Calls")))</f>
        <v>0-1 Calls</v>
      </c>
      <c r="X2534" t="str">
        <f>IF(tbl_Customers[[#This Row],[account_length]] &lt;= 50, "0-50", IF(tbl_Customers[[#This Row],[account_length]] &lt;=100, "51-100", IF(tbl_Customers[[#This Row],[account_length]] &lt;= 150, "101-150", "151+")))</f>
        <v>101-150</v>
      </c>
      <c r="Y2534" t="str">
        <f>IF(tbl_Customers[[#This Row],[total_intl_charge]] &lt;= 3, "Low Charges", "High Charges")</f>
        <v>Low Charges</v>
      </c>
      <c r="Z2534" t="str">
        <f>IF(tbl_Customers[[#This Row],[total_eve_calls]]&lt;=80,"Low Calls",
IF(tbl_Customers[[#This Row],[total_eve_calls]]&lt;=120,"Medium Calls","High Calls"))</f>
        <v>Medium Calls</v>
      </c>
      <c r="AA2534" t="str">
        <f>IF(tbl_Customers[[#This Row],[total_eve_charge]]&lt;=15,"Low Charges",
IF(tbl_Customers[[#This Row],[total_eve_charge]]&lt;=20,"Medium Charges","High Charges"))</f>
        <v>Low Charges</v>
      </c>
      <c r="AB25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34" t="str">
        <f>IF(tbl_Customers[[#This Row],[number_vmail_messages]] = 0, "No Usage", IF(tbl_Customers[[#This Row],[number_vmail_messages]] &lt;= 20, "Low Usage", IF(tbl_Customers[[#This Row],[number_vmail_messages]] &lt;= 40, "Medium Usgae", "High Usage")))</f>
        <v>No Usage</v>
      </c>
      <c r="AD2534" t="str">
        <f>IF(tbl_Customers[[#This Row],[total_day_minutes]]&lt;=150,"Low Usage", IF(tbl_Customers[[#This Row],[total_day_minutes]]&lt;=200,"Medium Usage", IF(tbl_Customers[[#This Row],[total_day_minutes]]&lt;=250,"High Usage","Very High Usage")))</f>
        <v>Medium Usage</v>
      </c>
      <c r="AE2534" t="str">
        <f>IF(tbl_Customers[[#This Row],[total_intl_calls]]&lt;=5,"Low Calls", IF(tbl_Customers[[#This Row],[total_intl_calls]]&lt;=10, "Medium Calls", "High Calls"))</f>
        <v>Low Calls</v>
      </c>
      <c r="AF25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34" s="36" t="str">
        <f>IF(tbl_Customers[[#This Row],[Churn_Risk_Score]]&gt;=10,"High Risk", IF(tbl_Customers[[#This Row],[Churn_Risk_Score]]&gt;=5,"Medium Risk","Low Risk"))</f>
        <v>Low Risk</v>
      </c>
    </row>
    <row r="2535" spans="1:33" x14ac:dyDescent="0.35">
      <c r="A2535">
        <v>2534</v>
      </c>
      <c r="B2535" t="s">
        <v>68</v>
      </c>
      <c r="C2535">
        <v>182</v>
      </c>
      <c r="D2535" t="s">
        <v>21</v>
      </c>
      <c r="E2535" t="s">
        <v>22</v>
      </c>
      <c r="F2535" t="s">
        <v>23</v>
      </c>
      <c r="G2535">
        <v>24</v>
      </c>
      <c r="H2535">
        <v>128.1</v>
      </c>
      <c r="I2535">
        <v>104</v>
      </c>
      <c r="J2535">
        <v>21.78</v>
      </c>
      <c r="K2535">
        <v>143.4</v>
      </c>
      <c r="L2535">
        <v>127</v>
      </c>
      <c r="M2535">
        <v>12.19</v>
      </c>
      <c r="N2535">
        <v>191</v>
      </c>
      <c r="O2535">
        <v>98</v>
      </c>
      <c r="P2535">
        <v>8.59</v>
      </c>
      <c r="Q2535">
        <v>11.6</v>
      </c>
      <c r="R2535">
        <v>3</v>
      </c>
      <c r="S2535">
        <v>3.13</v>
      </c>
      <c r="T2535">
        <v>1</v>
      </c>
      <c r="U2535" t="s">
        <v>22</v>
      </c>
      <c r="V2535">
        <f>IF(tbl_Customers[[#This Row],[churn]] = "yes", 1, 0)</f>
        <v>0</v>
      </c>
      <c r="W2535" t="str">
        <f>IF(tbl_Customers[[#This Row],[number_customer_service_calls]] &lt;= 1, "0-1 Calls", IF(tbl_Customers[[#This Row],[number_customer_service_calls]] &lt;= 3, "2-3 Calls", IF(tbl_Customers[[#This Row],[number_customer_service_calls]] &lt;=5, "4-5 Calls", "6+ Calls")))</f>
        <v>0-1 Calls</v>
      </c>
      <c r="X2535" t="str">
        <f>IF(tbl_Customers[[#This Row],[account_length]] &lt;= 50, "0-50", IF(tbl_Customers[[#This Row],[account_length]] &lt;=100, "51-100", IF(tbl_Customers[[#This Row],[account_length]] &lt;= 150, "101-150", "151+")))</f>
        <v>151+</v>
      </c>
      <c r="Y2535" t="str">
        <f>IF(tbl_Customers[[#This Row],[total_intl_charge]] &lt;= 3, "Low Charges", "High Charges")</f>
        <v>High Charges</v>
      </c>
      <c r="Z2535" t="str">
        <f>IF(tbl_Customers[[#This Row],[total_eve_calls]]&lt;=80,"Low Calls",
IF(tbl_Customers[[#This Row],[total_eve_calls]]&lt;=120,"Medium Calls","High Calls"))</f>
        <v>High Calls</v>
      </c>
      <c r="AA2535" t="str">
        <f>IF(tbl_Customers[[#This Row],[total_eve_charge]]&lt;=15,"Low Charges",
IF(tbl_Customers[[#This Row],[total_eve_charge]]&lt;=20,"Medium Charges","High Charges"))</f>
        <v>Low Charges</v>
      </c>
      <c r="AB25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5" t="str">
        <f>IF(tbl_Customers[[#This Row],[number_vmail_messages]] = 0, "No Usage", IF(tbl_Customers[[#This Row],[number_vmail_messages]] &lt;= 20, "Low Usage", IF(tbl_Customers[[#This Row],[number_vmail_messages]] &lt;= 40, "Medium Usgae", "High Usage")))</f>
        <v>Medium Usgae</v>
      </c>
      <c r="AD2535" t="str">
        <f>IF(tbl_Customers[[#This Row],[total_day_minutes]]&lt;=150,"Low Usage", IF(tbl_Customers[[#This Row],[total_day_minutes]]&lt;=200,"Medium Usage", IF(tbl_Customers[[#This Row],[total_day_minutes]]&lt;=250,"High Usage","Very High Usage")))</f>
        <v>Low Usage</v>
      </c>
      <c r="AE2535" t="str">
        <f>IF(tbl_Customers[[#This Row],[total_intl_calls]]&lt;=5,"Low Calls", IF(tbl_Customers[[#This Row],[total_intl_calls]]&lt;=10, "Medium Calls", "High Calls"))</f>
        <v>Low Calls</v>
      </c>
      <c r="AF25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35" s="36" t="str">
        <f>IF(tbl_Customers[[#This Row],[Churn_Risk_Score]]&gt;=10,"High Risk", IF(tbl_Customers[[#This Row],[Churn_Risk_Score]]&gt;=5,"Medium Risk","Low Risk"))</f>
        <v>Low Risk</v>
      </c>
    </row>
    <row r="2536" spans="1:33" x14ac:dyDescent="0.35">
      <c r="A2536">
        <v>2535</v>
      </c>
      <c r="B2536" t="s">
        <v>64</v>
      </c>
      <c r="C2536">
        <v>128</v>
      </c>
      <c r="D2536" t="s">
        <v>25</v>
      </c>
      <c r="E2536" t="s">
        <v>22</v>
      </c>
      <c r="F2536" t="s">
        <v>22</v>
      </c>
      <c r="G2536">
        <v>0</v>
      </c>
      <c r="H2536">
        <v>227.9</v>
      </c>
      <c r="I2536">
        <v>130</v>
      </c>
      <c r="J2536">
        <v>38.74</v>
      </c>
      <c r="K2536">
        <v>302.60000000000002</v>
      </c>
      <c r="L2536">
        <v>71</v>
      </c>
      <c r="M2536">
        <v>25.72</v>
      </c>
      <c r="N2536">
        <v>191.5</v>
      </c>
      <c r="O2536">
        <v>82</v>
      </c>
      <c r="P2536">
        <v>8.6199999999999992</v>
      </c>
      <c r="Q2536">
        <v>5.5</v>
      </c>
      <c r="R2536">
        <v>7</v>
      </c>
      <c r="S2536">
        <v>1.49</v>
      </c>
      <c r="T2536">
        <v>1</v>
      </c>
      <c r="U2536" t="s">
        <v>23</v>
      </c>
      <c r="V2536">
        <f>IF(tbl_Customers[[#This Row],[churn]] = "yes", 1, 0)</f>
        <v>1</v>
      </c>
      <c r="W2536" t="str">
        <f>IF(tbl_Customers[[#This Row],[number_customer_service_calls]] &lt;= 1, "0-1 Calls", IF(tbl_Customers[[#This Row],[number_customer_service_calls]] &lt;= 3, "2-3 Calls", IF(tbl_Customers[[#This Row],[number_customer_service_calls]] &lt;=5, "4-5 Calls", "6+ Calls")))</f>
        <v>0-1 Calls</v>
      </c>
      <c r="X2536" t="str">
        <f>IF(tbl_Customers[[#This Row],[account_length]] &lt;= 50, "0-50", IF(tbl_Customers[[#This Row],[account_length]] &lt;=100, "51-100", IF(tbl_Customers[[#This Row],[account_length]] &lt;= 150, "101-150", "151+")))</f>
        <v>101-150</v>
      </c>
      <c r="Y2536" t="str">
        <f>IF(tbl_Customers[[#This Row],[total_intl_charge]] &lt;= 3, "Low Charges", "High Charges")</f>
        <v>Low Charges</v>
      </c>
      <c r="Z2536" t="str">
        <f>IF(tbl_Customers[[#This Row],[total_eve_calls]]&lt;=80,"Low Calls",
IF(tbl_Customers[[#This Row],[total_eve_calls]]&lt;=120,"Medium Calls","High Calls"))</f>
        <v>Low Calls</v>
      </c>
      <c r="AA2536" t="str">
        <f>IF(tbl_Customers[[#This Row],[total_eve_charge]]&lt;=15,"Low Charges",
IF(tbl_Customers[[#This Row],[total_eve_charge]]&lt;=20,"Medium Charges","High Charges"))</f>
        <v>High Charges</v>
      </c>
      <c r="AB25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36" t="str">
        <f>IF(tbl_Customers[[#This Row],[number_vmail_messages]] = 0, "No Usage", IF(tbl_Customers[[#This Row],[number_vmail_messages]] &lt;= 20, "Low Usage", IF(tbl_Customers[[#This Row],[number_vmail_messages]] &lt;= 40, "Medium Usgae", "High Usage")))</f>
        <v>No Usage</v>
      </c>
      <c r="AD2536" t="str">
        <f>IF(tbl_Customers[[#This Row],[total_day_minutes]]&lt;=150,"Low Usage", IF(tbl_Customers[[#This Row],[total_day_minutes]]&lt;=200,"Medium Usage", IF(tbl_Customers[[#This Row],[total_day_minutes]]&lt;=250,"High Usage","Very High Usage")))</f>
        <v>High Usage</v>
      </c>
      <c r="AE2536" t="str">
        <f>IF(tbl_Customers[[#This Row],[total_intl_calls]]&lt;=5,"Low Calls", IF(tbl_Customers[[#This Row],[total_intl_calls]]&lt;=10, "Medium Calls", "High Calls"))</f>
        <v>Medium Calls</v>
      </c>
      <c r="AF25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36" s="36" t="str">
        <f>IF(tbl_Customers[[#This Row],[Churn_Risk_Score]]&gt;=10,"High Risk", IF(tbl_Customers[[#This Row],[Churn_Risk_Score]]&gt;=5,"Medium Risk","Low Risk"))</f>
        <v>Low Risk</v>
      </c>
    </row>
    <row r="2537" spans="1:33" x14ac:dyDescent="0.35">
      <c r="A2537">
        <v>2536</v>
      </c>
      <c r="B2537" t="s">
        <v>42</v>
      </c>
      <c r="C2537">
        <v>69</v>
      </c>
      <c r="D2537" t="s">
        <v>21</v>
      </c>
      <c r="E2537" t="s">
        <v>22</v>
      </c>
      <c r="F2537" t="s">
        <v>23</v>
      </c>
      <c r="G2537">
        <v>31</v>
      </c>
      <c r="H2537">
        <v>194.9</v>
      </c>
      <c r="I2537">
        <v>63</v>
      </c>
      <c r="J2537">
        <v>33.130000000000003</v>
      </c>
      <c r="K2537">
        <v>191.6</v>
      </c>
      <c r="L2537">
        <v>90</v>
      </c>
      <c r="M2537">
        <v>16.29</v>
      </c>
      <c r="N2537">
        <v>153</v>
      </c>
      <c r="O2537">
        <v>129</v>
      </c>
      <c r="P2537">
        <v>6.89</v>
      </c>
      <c r="Q2537">
        <v>13.2</v>
      </c>
      <c r="R2537">
        <v>2</v>
      </c>
      <c r="S2537">
        <v>3.56</v>
      </c>
      <c r="T2537">
        <v>2</v>
      </c>
      <c r="U2537" t="s">
        <v>22</v>
      </c>
      <c r="V2537">
        <f>IF(tbl_Customers[[#This Row],[churn]] = "yes", 1, 0)</f>
        <v>0</v>
      </c>
      <c r="W2537" t="str">
        <f>IF(tbl_Customers[[#This Row],[number_customer_service_calls]] &lt;= 1, "0-1 Calls", IF(tbl_Customers[[#This Row],[number_customer_service_calls]] &lt;= 3, "2-3 Calls", IF(tbl_Customers[[#This Row],[number_customer_service_calls]] &lt;=5, "4-5 Calls", "6+ Calls")))</f>
        <v>2-3 Calls</v>
      </c>
      <c r="X2537" t="str">
        <f>IF(tbl_Customers[[#This Row],[account_length]] &lt;= 50, "0-50", IF(tbl_Customers[[#This Row],[account_length]] &lt;=100, "51-100", IF(tbl_Customers[[#This Row],[account_length]] &lt;= 150, "101-150", "151+")))</f>
        <v>51-100</v>
      </c>
      <c r="Y2537" t="str">
        <f>IF(tbl_Customers[[#This Row],[total_intl_charge]] &lt;= 3, "Low Charges", "High Charges")</f>
        <v>High Charges</v>
      </c>
      <c r="Z2537" t="str">
        <f>IF(tbl_Customers[[#This Row],[total_eve_calls]]&lt;=80,"Low Calls",
IF(tbl_Customers[[#This Row],[total_eve_calls]]&lt;=120,"Medium Calls","High Calls"))</f>
        <v>Medium Calls</v>
      </c>
      <c r="AA2537" t="str">
        <f>IF(tbl_Customers[[#This Row],[total_eve_charge]]&lt;=15,"Low Charges",
IF(tbl_Customers[[#This Row],[total_eve_charge]]&lt;=20,"Medium Charges","High Charges"))</f>
        <v>Medium Charges</v>
      </c>
      <c r="AB25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7" t="str">
        <f>IF(tbl_Customers[[#This Row],[number_vmail_messages]] = 0, "No Usage", IF(tbl_Customers[[#This Row],[number_vmail_messages]] &lt;= 20, "Low Usage", IF(tbl_Customers[[#This Row],[number_vmail_messages]] &lt;= 40, "Medium Usgae", "High Usage")))</f>
        <v>Medium Usgae</v>
      </c>
      <c r="AD2537" t="str">
        <f>IF(tbl_Customers[[#This Row],[total_day_minutes]]&lt;=150,"Low Usage", IF(tbl_Customers[[#This Row],[total_day_minutes]]&lt;=200,"Medium Usage", IF(tbl_Customers[[#This Row],[total_day_minutes]]&lt;=250,"High Usage","Very High Usage")))</f>
        <v>Medium Usage</v>
      </c>
      <c r="AE2537" t="str">
        <f>IF(tbl_Customers[[#This Row],[total_intl_calls]]&lt;=5,"Low Calls", IF(tbl_Customers[[#This Row],[total_intl_calls]]&lt;=10, "Medium Calls", "High Calls"))</f>
        <v>Low Calls</v>
      </c>
      <c r="AF25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37" s="36" t="str">
        <f>IF(tbl_Customers[[#This Row],[Churn_Risk_Score]]&gt;=10,"High Risk", IF(tbl_Customers[[#This Row],[Churn_Risk_Score]]&gt;=5,"Medium Risk","Low Risk"))</f>
        <v>Low Risk</v>
      </c>
    </row>
    <row r="2538" spans="1:33" x14ac:dyDescent="0.35">
      <c r="A2538">
        <v>2537</v>
      </c>
      <c r="B2538" t="s">
        <v>38</v>
      </c>
      <c r="C2538">
        <v>113</v>
      </c>
      <c r="D2538" t="s">
        <v>25</v>
      </c>
      <c r="E2538" t="s">
        <v>22</v>
      </c>
      <c r="F2538" t="s">
        <v>23</v>
      </c>
      <c r="G2538">
        <v>34</v>
      </c>
      <c r="H2538">
        <v>44.9</v>
      </c>
      <c r="I2538">
        <v>63</v>
      </c>
      <c r="J2538">
        <v>7.63</v>
      </c>
      <c r="K2538">
        <v>134.19999999999999</v>
      </c>
      <c r="L2538">
        <v>82</v>
      </c>
      <c r="M2538">
        <v>11.41</v>
      </c>
      <c r="N2538">
        <v>168.4</v>
      </c>
      <c r="O2538">
        <v>118</v>
      </c>
      <c r="P2538">
        <v>7.58</v>
      </c>
      <c r="Q2538">
        <v>13.3</v>
      </c>
      <c r="R2538">
        <v>3</v>
      </c>
      <c r="S2538">
        <v>3.59</v>
      </c>
      <c r="T2538">
        <v>1</v>
      </c>
      <c r="U2538" t="s">
        <v>22</v>
      </c>
      <c r="V2538">
        <f>IF(tbl_Customers[[#This Row],[churn]] = "yes", 1, 0)</f>
        <v>0</v>
      </c>
      <c r="W2538" t="str">
        <f>IF(tbl_Customers[[#This Row],[number_customer_service_calls]] &lt;= 1, "0-1 Calls", IF(tbl_Customers[[#This Row],[number_customer_service_calls]] &lt;= 3, "2-3 Calls", IF(tbl_Customers[[#This Row],[number_customer_service_calls]] &lt;=5, "4-5 Calls", "6+ Calls")))</f>
        <v>0-1 Calls</v>
      </c>
      <c r="X2538" t="str">
        <f>IF(tbl_Customers[[#This Row],[account_length]] &lt;= 50, "0-50", IF(tbl_Customers[[#This Row],[account_length]] &lt;=100, "51-100", IF(tbl_Customers[[#This Row],[account_length]] &lt;= 150, "101-150", "151+")))</f>
        <v>101-150</v>
      </c>
      <c r="Y2538" t="str">
        <f>IF(tbl_Customers[[#This Row],[total_intl_charge]] &lt;= 3, "Low Charges", "High Charges")</f>
        <v>High Charges</v>
      </c>
      <c r="Z2538" t="str">
        <f>IF(tbl_Customers[[#This Row],[total_eve_calls]]&lt;=80,"Low Calls",
IF(tbl_Customers[[#This Row],[total_eve_calls]]&lt;=120,"Medium Calls","High Calls"))</f>
        <v>Medium Calls</v>
      </c>
      <c r="AA2538" t="str">
        <f>IF(tbl_Customers[[#This Row],[total_eve_charge]]&lt;=15,"Low Charges",
IF(tbl_Customers[[#This Row],[total_eve_charge]]&lt;=20,"Medium Charges","High Charges"))</f>
        <v>Low Charges</v>
      </c>
      <c r="AB25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8" t="str">
        <f>IF(tbl_Customers[[#This Row],[number_vmail_messages]] = 0, "No Usage", IF(tbl_Customers[[#This Row],[number_vmail_messages]] &lt;= 20, "Low Usage", IF(tbl_Customers[[#This Row],[number_vmail_messages]] &lt;= 40, "Medium Usgae", "High Usage")))</f>
        <v>Medium Usgae</v>
      </c>
      <c r="AD2538" t="str">
        <f>IF(tbl_Customers[[#This Row],[total_day_minutes]]&lt;=150,"Low Usage", IF(tbl_Customers[[#This Row],[total_day_minutes]]&lt;=200,"Medium Usage", IF(tbl_Customers[[#This Row],[total_day_minutes]]&lt;=250,"High Usage","Very High Usage")))</f>
        <v>Low Usage</v>
      </c>
      <c r="AE2538" t="str">
        <f>IF(tbl_Customers[[#This Row],[total_intl_calls]]&lt;=5,"Low Calls", IF(tbl_Customers[[#This Row],[total_intl_calls]]&lt;=10, "Medium Calls", "High Calls"))</f>
        <v>Low Calls</v>
      </c>
      <c r="AF25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38" s="36" t="str">
        <f>IF(tbl_Customers[[#This Row],[Churn_Risk_Score]]&gt;=10,"High Risk", IF(tbl_Customers[[#This Row],[Churn_Risk_Score]]&gt;=5,"Medium Risk","Low Risk"))</f>
        <v>Low Risk</v>
      </c>
    </row>
    <row r="2539" spans="1:33" x14ac:dyDescent="0.35">
      <c r="A2539">
        <v>2538</v>
      </c>
      <c r="B2539" t="s">
        <v>73</v>
      </c>
      <c r="C2539">
        <v>87</v>
      </c>
      <c r="D2539" t="s">
        <v>25</v>
      </c>
      <c r="E2539" t="s">
        <v>22</v>
      </c>
      <c r="F2539" t="s">
        <v>23</v>
      </c>
      <c r="G2539">
        <v>30</v>
      </c>
      <c r="H2539">
        <v>262.8</v>
      </c>
      <c r="I2539">
        <v>114</v>
      </c>
      <c r="J2539">
        <v>44.68</v>
      </c>
      <c r="K2539">
        <v>215.8</v>
      </c>
      <c r="L2539">
        <v>130</v>
      </c>
      <c r="M2539">
        <v>18.34</v>
      </c>
      <c r="N2539">
        <v>154.80000000000001</v>
      </c>
      <c r="O2539">
        <v>88</v>
      </c>
      <c r="P2539">
        <v>6.97</v>
      </c>
      <c r="Q2539">
        <v>7.8</v>
      </c>
      <c r="R2539">
        <v>2</v>
      </c>
      <c r="S2539">
        <v>2.11</v>
      </c>
      <c r="T2539">
        <v>0</v>
      </c>
      <c r="U2539" t="s">
        <v>22</v>
      </c>
      <c r="V2539">
        <f>IF(tbl_Customers[[#This Row],[churn]] = "yes", 1, 0)</f>
        <v>0</v>
      </c>
      <c r="W2539" t="str">
        <f>IF(tbl_Customers[[#This Row],[number_customer_service_calls]] &lt;= 1, "0-1 Calls", IF(tbl_Customers[[#This Row],[number_customer_service_calls]] &lt;= 3, "2-3 Calls", IF(tbl_Customers[[#This Row],[number_customer_service_calls]] &lt;=5, "4-5 Calls", "6+ Calls")))</f>
        <v>0-1 Calls</v>
      </c>
      <c r="X2539" t="str">
        <f>IF(tbl_Customers[[#This Row],[account_length]] &lt;= 50, "0-50", IF(tbl_Customers[[#This Row],[account_length]] &lt;=100, "51-100", IF(tbl_Customers[[#This Row],[account_length]] &lt;= 150, "101-150", "151+")))</f>
        <v>51-100</v>
      </c>
      <c r="Y2539" t="str">
        <f>IF(tbl_Customers[[#This Row],[total_intl_charge]] &lt;= 3, "Low Charges", "High Charges")</f>
        <v>Low Charges</v>
      </c>
      <c r="Z2539" t="str">
        <f>IF(tbl_Customers[[#This Row],[total_eve_calls]]&lt;=80,"Low Calls",
IF(tbl_Customers[[#This Row],[total_eve_calls]]&lt;=120,"Medium Calls","High Calls"))</f>
        <v>High Calls</v>
      </c>
      <c r="AA2539" t="str">
        <f>IF(tbl_Customers[[#This Row],[total_eve_charge]]&lt;=15,"Low Charges",
IF(tbl_Customers[[#This Row],[total_eve_charge]]&lt;=20,"Medium Charges","High Charges"))</f>
        <v>Medium Charges</v>
      </c>
      <c r="AB25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39" t="str">
        <f>IF(tbl_Customers[[#This Row],[number_vmail_messages]] = 0, "No Usage", IF(tbl_Customers[[#This Row],[number_vmail_messages]] &lt;= 20, "Low Usage", IF(tbl_Customers[[#This Row],[number_vmail_messages]] &lt;= 40, "Medium Usgae", "High Usage")))</f>
        <v>Medium Usgae</v>
      </c>
      <c r="AD2539" t="str">
        <f>IF(tbl_Customers[[#This Row],[total_day_minutes]]&lt;=150,"Low Usage", IF(tbl_Customers[[#This Row],[total_day_minutes]]&lt;=200,"Medium Usage", IF(tbl_Customers[[#This Row],[total_day_minutes]]&lt;=250,"High Usage","Very High Usage")))</f>
        <v>Very High Usage</v>
      </c>
      <c r="AE2539" t="str">
        <f>IF(tbl_Customers[[#This Row],[total_intl_calls]]&lt;=5,"Low Calls", IF(tbl_Customers[[#This Row],[total_intl_calls]]&lt;=10, "Medium Calls", "High Calls"))</f>
        <v>Low Calls</v>
      </c>
      <c r="AF25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39" s="36" t="str">
        <f>IF(tbl_Customers[[#This Row],[Churn_Risk_Score]]&gt;=10,"High Risk", IF(tbl_Customers[[#This Row],[Churn_Risk_Score]]&gt;=5,"Medium Risk","Low Risk"))</f>
        <v>Low Risk</v>
      </c>
    </row>
    <row r="2540" spans="1:33" x14ac:dyDescent="0.35">
      <c r="A2540">
        <v>2539</v>
      </c>
      <c r="B2540" t="s">
        <v>41</v>
      </c>
      <c r="C2540">
        <v>71</v>
      </c>
      <c r="D2540" t="s">
        <v>21</v>
      </c>
      <c r="E2540" t="s">
        <v>22</v>
      </c>
      <c r="F2540" t="s">
        <v>22</v>
      </c>
      <c r="G2540">
        <v>0</v>
      </c>
      <c r="H2540">
        <v>211.2</v>
      </c>
      <c r="I2540">
        <v>70</v>
      </c>
      <c r="J2540">
        <v>35.9</v>
      </c>
      <c r="K2540">
        <v>252.7</v>
      </c>
      <c r="L2540">
        <v>122</v>
      </c>
      <c r="M2540">
        <v>21.48</v>
      </c>
      <c r="N2540">
        <v>225.8</v>
      </c>
      <c r="O2540">
        <v>104</v>
      </c>
      <c r="P2540">
        <v>10.16</v>
      </c>
      <c r="Q2540">
        <v>12.3</v>
      </c>
      <c r="R2540">
        <v>3</v>
      </c>
      <c r="S2540">
        <v>3.32</v>
      </c>
      <c r="T2540">
        <v>0</v>
      </c>
      <c r="U2540" t="s">
        <v>22</v>
      </c>
      <c r="V2540">
        <f>IF(tbl_Customers[[#This Row],[churn]] = "yes", 1, 0)</f>
        <v>0</v>
      </c>
      <c r="W2540" t="str">
        <f>IF(tbl_Customers[[#This Row],[number_customer_service_calls]] &lt;= 1, "0-1 Calls", IF(tbl_Customers[[#This Row],[number_customer_service_calls]] &lt;= 3, "2-3 Calls", IF(tbl_Customers[[#This Row],[number_customer_service_calls]] &lt;=5, "4-5 Calls", "6+ Calls")))</f>
        <v>0-1 Calls</v>
      </c>
      <c r="X2540" t="str">
        <f>IF(tbl_Customers[[#This Row],[account_length]] &lt;= 50, "0-50", IF(tbl_Customers[[#This Row],[account_length]] &lt;=100, "51-100", IF(tbl_Customers[[#This Row],[account_length]] &lt;= 150, "101-150", "151+")))</f>
        <v>51-100</v>
      </c>
      <c r="Y2540" t="str">
        <f>IF(tbl_Customers[[#This Row],[total_intl_charge]] &lt;= 3, "Low Charges", "High Charges")</f>
        <v>High Charges</v>
      </c>
      <c r="Z2540" t="str">
        <f>IF(tbl_Customers[[#This Row],[total_eve_calls]]&lt;=80,"Low Calls",
IF(tbl_Customers[[#This Row],[total_eve_calls]]&lt;=120,"Medium Calls","High Calls"))</f>
        <v>High Calls</v>
      </c>
      <c r="AA2540" t="str">
        <f>IF(tbl_Customers[[#This Row],[total_eve_charge]]&lt;=15,"Low Charges",
IF(tbl_Customers[[#This Row],[total_eve_charge]]&lt;=20,"Medium Charges","High Charges"))</f>
        <v>High Charges</v>
      </c>
      <c r="AB25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0" t="str">
        <f>IF(tbl_Customers[[#This Row],[number_vmail_messages]] = 0, "No Usage", IF(tbl_Customers[[#This Row],[number_vmail_messages]] &lt;= 20, "Low Usage", IF(tbl_Customers[[#This Row],[number_vmail_messages]] &lt;= 40, "Medium Usgae", "High Usage")))</f>
        <v>No Usage</v>
      </c>
      <c r="AD2540" t="str">
        <f>IF(tbl_Customers[[#This Row],[total_day_minutes]]&lt;=150,"Low Usage", IF(tbl_Customers[[#This Row],[total_day_minutes]]&lt;=200,"Medium Usage", IF(tbl_Customers[[#This Row],[total_day_minutes]]&lt;=250,"High Usage","Very High Usage")))</f>
        <v>High Usage</v>
      </c>
      <c r="AE2540" t="str">
        <f>IF(tbl_Customers[[#This Row],[total_intl_calls]]&lt;=5,"Low Calls", IF(tbl_Customers[[#This Row],[total_intl_calls]]&lt;=10, "Medium Calls", "High Calls"))</f>
        <v>Low Calls</v>
      </c>
      <c r="AF25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0" s="36" t="str">
        <f>IF(tbl_Customers[[#This Row],[Churn_Risk_Score]]&gt;=10,"High Risk", IF(tbl_Customers[[#This Row],[Churn_Risk_Score]]&gt;=5,"Medium Risk","Low Risk"))</f>
        <v>Low Risk</v>
      </c>
    </row>
    <row r="2541" spans="1:33" x14ac:dyDescent="0.35">
      <c r="A2541">
        <v>2540</v>
      </c>
      <c r="B2541" t="s">
        <v>24</v>
      </c>
      <c r="C2541">
        <v>87</v>
      </c>
      <c r="D2541" t="s">
        <v>28</v>
      </c>
      <c r="E2541" t="s">
        <v>22</v>
      </c>
      <c r="F2541" t="s">
        <v>22</v>
      </c>
      <c r="G2541">
        <v>0</v>
      </c>
      <c r="H2541">
        <v>223.2</v>
      </c>
      <c r="I2541">
        <v>109</v>
      </c>
      <c r="J2541">
        <v>37.94</v>
      </c>
      <c r="K2541">
        <v>127.5</v>
      </c>
      <c r="L2541">
        <v>86</v>
      </c>
      <c r="M2541">
        <v>10.84</v>
      </c>
      <c r="N2541">
        <v>289.3</v>
      </c>
      <c r="O2541">
        <v>83</v>
      </c>
      <c r="P2541">
        <v>13.02</v>
      </c>
      <c r="Q2541">
        <v>14.5</v>
      </c>
      <c r="R2541">
        <v>4</v>
      </c>
      <c r="S2541">
        <v>3.92</v>
      </c>
      <c r="T2541">
        <v>3</v>
      </c>
      <c r="U2541" t="s">
        <v>22</v>
      </c>
      <c r="V2541">
        <f>IF(tbl_Customers[[#This Row],[churn]] = "yes", 1, 0)</f>
        <v>0</v>
      </c>
      <c r="W2541" t="str">
        <f>IF(tbl_Customers[[#This Row],[number_customer_service_calls]] &lt;= 1, "0-1 Calls", IF(tbl_Customers[[#This Row],[number_customer_service_calls]] &lt;= 3, "2-3 Calls", IF(tbl_Customers[[#This Row],[number_customer_service_calls]] &lt;=5, "4-5 Calls", "6+ Calls")))</f>
        <v>2-3 Calls</v>
      </c>
      <c r="X2541" t="str">
        <f>IF(tbl_Customers[[#This Row],[account_length]] &lt;= 50, "0-50", IF(tbl_Customers[[#This Row],[account_length]] &lt;=100, "51-100", IF(tbl_Customers[[#This Row],[account_length]] &lt;= 150, "101-150", "151+")))</f>
        <v>51-100</v>
      </c>
      <c r="Y2541" t="str">
        <f>IF(tbl_Customers[[#This Row],[total_intl_charge]] &lt;= 3, "Low Charges", "High Charges")</f>
        <v>High Charges</v>
      </c>
      <c r="Z2541" t="str">
        <f>IF(tbl_Customers[[#This Row],[total_eve_calls]]&lt;=80,"Low Calls",
IF(tbl_Customers[[#This Row],[total_eve_calls]]&lt;=120,"Medium Calls","High Calls"))</f>
        <v>Medium Calls</v>
      </c>
      <c r="AA2541" t="str">
        <f>IF(tbl_Customers[[#This Row],[total_eve_charge]]&lt;=15,"Low Charges",
IF(tbl_Customers[[#This Row],[total_eve_charge]]&lt;=20,"Medium Charges","High Charges"))</f>
        <v>Low Charges</v>
      </c>
      <c r="AB25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1" t="str">
        <f>IF(tbl_Customers[[#This Row],[number_vmail_messages]] = 0, "No Usage", IF(tbl_Customers[[#This Row],[number_vmail_messages]] &lt;= 20, "Low Usage", IF(tbl_Customers[[#This Row],[number_vmail_messages]] &lt;= 40, "Medium Usgae", "High Usage")))</f>
        <v>No Usage</v>
      </c>
      <c r="AD2541" t="str">
        <f>IF(tbl_Customers[[#This Row],[total_day_minutes]]&lt;=150,"Low Usage", IF(tbl_Customers[[#This Row],[total_day_minutes]]&lt;=200,"Medium Usage", IF(tbl_Customers[[#This Row],[total_day_minutes]]&lt;=250,"High Usage","Very High Usage")))</f>
        <v>High Usage</v>
      </c>
      <c r="AE2541" t="str">
        <f>IF(tbl_Customers[[#This Row],[total_intl_calls]]&lt;=5,"Low Calls", IF(tbl_Customers[[#This Row],[total_intl_calls]]&lt;=10, "Medium Calls", "High Calls"))</f>
        <v>Low Calls</v>
      </c>
      <c r="AF25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1" s="36" t="str">
        <f>IF(tbl_Customers[[#This Row],[Churn_Risk_Score]]&gt;=10,"High Risk", IF(tbl_Customers[[#This Row],[Churn_Risk_Score]]&gt;=5,"Medium Risk","Low Risk"))</f>
        <v>Low Risk</v>
      </c>
    </row>
    <row r="2542" spans="1:33" x14ac:dyDescent="0.35">
      <c r="A2542">
        <v>2541</v>
      </c>
      <c r="B2542" t="s">
        <v>72</v>
      </c>
      <c r="C2542">
        <v>117</v>
      </c>
      <c r="D2542" t="s">
        <v>25</v>
      </c>
      <c r="E2542" t="s">
        <v>22</v>
      </c>
      <c r="F2542" t="s">
        <v>22</v>
      </c>
      <c r="G2542">
        <v>0</v>
      </c>
      <c r="H2542">
        <v>119</v>
      </c>
      <c r="I2542">
        <v>82</v>
      </c>
      <c r="J2542">
        <v>20.23</v>
      </c>
      <c r="K2542">
        <v>187.5</v>
      </c>
      <c r="L2542">
        <v>108</v>
      </c>
      <c r="M2542">
        <v>15.94</v>
      </c>
      <c r="N2542">
        <v>189.3</v>
      </c>
      <c r="O2542">
        <v>97</v>
      </c>
      <c r="P2542">
        <v>8.52</v>
      </c>
      <c r="Q2542">
        <v>11.5</v>
      </c>
      <c r="R2542">
        <v>3</v>
      </c>
      <c r="S2542">
        <v>3.11</v>
      </c>
      <c r="T2542">
        <v>1</v>
      </c>
      <c r="U2542" t="s">
        <v>22</v>
      </c>
      <c r="V2542">
        <f>IF(tbl_Customers[[#This Row],[churn]] = "yes", 1, 0)</f>
        <v>0</v>
      </c>
      <c r="W2542" t="str">
        <f>IF(tbl_Customers[[#This Row],[number_customer_service_calls]] &lt;= 1, "0-1 Calls", IF(tbl_Customers[[#This Row],[number_customer_service_calls]] &lt;= 3, "2-3 Calls", IF(tbl_Customers[[#This Row],[number_customer_service_calls]] &lt;=5, "4-5 Calls", "6+ Calls")))</f>
        <v>0-1 Calls</v>
      </c>
      <c r="X2542" t="str">
        <f>IF(tbl_Customers[[#This Row],[account_length]] &lt;= 50, "0-50", IF(tbl_Customers[[#This Row],[account_length]] &lt;=100, "51-100", IF(tbl_Customers[[#This Row],[account_length]] &lt;= 150, "101-150", "151+")))</f>
        <v>101-150</v>
      </c>
      <c r="Y2542" t="str">
        <f>IF(tbl_Customers[[#This Row],[total_intl_charge]] &lt;= 3, "Low Charges", "High Charges")</f>
        <v>High Charges</v>
      </c>
      <c r="Z2542" t="str">
        <f>IF(tbl_Customers[[#This Row],[total_eve_calls]]&lt;=80,"Low Calls",
IF(tbl_Customers[[#This Row],[total_eve_calls]]&lt;=120,"Medium Calls","High Calls"))</f>
        <v>Medium Calls</v>
      </c>
      <c r="AA2542" t="str">
        <f>IF(tbl_Customers[[#This Row],[total_eve_charge]]&lt;=15,"Low Charges",
IF(tbl_Customers[[#This Row],[total_eve_charge]]&lt;=20,"Medium Charges","High Charges"))</f>
        <v>Medium Charges</v>
      </c>
      <c r="AB25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2" t="str">
        <f>IF(tbl_Customers[[#This Row],[number_vmail_messages]] = 0, "No Usage", IF(tbl_Customers[[#This Row],[number_vmail_messages]] &lt;= 20, "Low Usage", IF(tbl_Customers[[#This Row],[number_vmail_messages]] &lt;= 40, "Medium Usgae", "High Usage")))</f>
        <v>No Usage</v>
      </c>
      <c r="AD2542" t="str">
        <f>IF(tbl_Customers[[#This Row],[total_day_minutes]]&lt;=150,"Low Usage", IF(tbl_Customers[[#This Row],[total_day_minutes]]&lt;=200,"Medium Usage", IF(tbl_Customers[[#This Row],[total_day_minutes]]&lt;=250,"High Usage","Very High Usage")))</f>
        <v>Low Usage</v>
      </c>
      <c r="AE2542" t="str">
        <f>IF(tbl_Customers[[#This Row],[total_intl_calls]]&lt;=5,"Low Calls", IF(tbl_Customers[[#This Row],[total_intl_calls]]&lt;=10, "Medium Calls", "High Calls"))</f>
        <v>Low Calls</v>
      </c>
      <c r="AF25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2" s="36" t="str">
        <f>IF(tbl_Customers[[#This Row],[Churn_Risk_Score]]&gt;=10,"High Risk", IF(tbl_Customers[[#This Row],[Churn_Risk_Score]]&gt;=5,"Medium Risk","Low Risk"))</f>
        <v>Low Risk</v>
      </c>
    </row>
    <row r="2543" spans="1:33" x14ac:dyDescent="0.35">
      <c r="A2543">
        <v>2542</v>
      </c>
      <c r="B2543" t="s">
        <v>59</v>
      </c>
      <c r="C2543">
        <v>177</v>
      </c>
      <c r="D2543" t="s">
        <v>21</v>
      </c>
      <c r="E2543" t="s">
        <v>22</v>
      </c>
      <c r="F2543" t="s">
        <v>22</v>
      </c>
      <c r="G2543">
        <v>0</v>
      </c>
      <c r="H2543">
        <v>266.10000000000002</v>
      </c>
      <c r="I2543">
        <v>91</v>
      </c>
      <c r="J2543">
        <v>45.24</v>
      </c>
      <c r="K2543">
        <v>225.2</v>
      </c>
      <c r="L2543">
        <v>79</v>
      </c>
      <c r="M2543">
        <v>19.14</v>
      </c>
      <c r="N2543">
        <v>224.7</v>
      </c>
      <c r="O2543">
        <v>58</v>
      </c>
      <c r="P2543">
        <v>10.11</v>
      </c>
      <c r="Q2543">
        <v>8.9</v>
      </c>
      <c r="R2543">
        <v>8</v>
      </c>
      <c r="S2543">
        <v>2.4</v>
      </c>
      <c r="T2543">
        <v>3</v>
      </c>
      <c r="U2543" t="s">
        <v>23</v>
      </c>
      <c r="V2543">
        <f>IF(tbl_Customers[[#This Row],[churn]] = "yes", 1, 0)</f>
        <v>1</v>
      </c>
      <c r="W2543" t="str">
        <f>IF(tbl_Customers[[#This Row],[number_customer_service_calls]] &lt;= 1, "0-1 Calls", IF(tbl_Customers[[#This Row],[number_customer_service_calls]] &lt;= 3, "2-3 Calls", IF(tbl_Customers[[#This Row],[number_customer_service_calls]] &lt;=5, "4-5 Calls", "6+ Calls")))</f>
        <v>2-3 Calls</v>
      </c>
      <c r="X2543" t="str">
        <f>IF(tbl_Customers[[#This Row],[account_length]] &lt;= 50, "0-50", IF(tbl_Customers[[#This Row],[account_length]] &lt;=100, "51-100", IF(tbl_Customers[[#This Row],[account_length]] &lt;= 150, "101-150", "151+")))</f>
        <v>151+</v>
      </c>
      <c r="Y2543" t="str">
        <f>IF(tbl_Customers[[#This Row],[total_intl_charge]] &lt;= 3, "Low Charges", "High Charges")</f>
        <v>Low Charges</v>
      </c>
      <c r="Z2543" t="str">
        <f>IF(tbl_Customers[[#This Row],[total_eve_calls]]&lt;=80,"Low Calls",
IF(tbl_Customers[[#This Row],[total_eve_calls]]&lt;=120,"Medium Calls","High Calls"))</f>
        <v>Low Calls</v>
      </c>
      <c r="AA2543" t="str">
        <f>IF(tbl_Customers[[#This Row],[total_eve_charge]]&lt;=15,"Low Charges",
IF(tbl_Customers[[#This Row],[total_eve_charge]]&lt;=20,"Medium Charges","High Charges"))</f>
        <v>Medium Charges</v>
      </c>
      <c r="AB25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3" t="str">
        <f>IF(tbl_Customers[[#This Row],[number_vmail_messages]] = 0, "No Usage", IF(tbl_Customers[[#This Row],[number_vmail_messages]] &lt;= 20, "Low Usage", IF(tbl_Customers[[#This Row],[number_vmail_messages]] &lt;= 40, "Medium Usgae", "High Usage")))</f>
        <v>No Usage</v>
      </c>
      <c r="AD2543" t="str">
        <f>IF(tbl_Customers[[#This Row],[total_day_minutes]]&lt;=150,"Low Usage", IF(tbl_Customers[[#This Row],[total_day_minutes]]&lt;=200,"Medium Usage", IF(tbl_Customers[[#This Row],[total_day_minutes]]&lt;=250,"High Usage","Very High Usage")))</f>
        <v>Very High Usage</v>
      </c>
      <c r="AE2543" t="str">
        <f>IF(tbl_Customers[[#This Row],[total_intl_calls]]&lt;=5,"Low Calls", IF(tbl_Customers[[#This Row],[total_intl_calls]]&lt;=10, "Medium Calls", "High Calls"))</f>
        <v>Medium Calls</v>
      </c>
      <c r="AF25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43" s="36" t="str">
        <f>IF(tbl_Customers[[#This Row],[Churn_Risk_Score]]&gt;=10,"High Risk", IF(tbl_Customers[[#This Row],[Churn_Risk_Score]]&gt;=5,"Medium Risk","Low Risk"))</f>
        <v>Medium Risk</v>
      </c>
    </row>
    <row r="2544" spans="1:33" x14ac:dyDescent="0.35">
      <c r="A2544">
        <v>2543</v>
      </c>
      <c r="B2544" t="s">
        <v>20</v>
      </c>
      <c r="C2544">
        <v>66</v>
      </c>
      <c r="D2544" t="s">
        <v>21</v>
      </c>
      <c r="E2544" t="s">
        <v>22</v>
      </c>
      <c r="F2544" t="s">
        <v>22</v>
      </c>
      <c r="G2544">
        <v>0</v>
      </c>
      <c r="H2544">
        <v>170.5</v>
      </c>
      <c r="I2544">
        <v>103</v>
      </c>
      <c r="J2544">
        <v>28.99</v>
      </c>
      <c r="K2544">
        <v>254.3</v>
      </c>
      <c r="L2544">
        <v>77</v>
      </c>
      <c r="M2544">
        <v>21.62</v>
      </c>
      <c r="N2544">
        <v>197.3</v>
      </c>
      <c r="O2544">
        <v>138</v>
      </c>
      <c r="P2544">
        <v>8.8800000000000008</v>
      </c>
      <c r="Q2544">
        <v>10.5</v>
      </c>
      <c r="R2544">
        <v>2</v>
      </c>
      <c r="S2544">
        <v>2.84</v>
      </c>
      <c r="T2544">
        <v>2</v>
      </c>
      <c r="U2544" t="s">
        <v>22</v>
      </c>
      <c r="V2544">
        <f>IF(tbl_Customers[[#This Row],[churn]] = "yes", 1, 0)</f>
        <v>0</v>
      </c>
      <c r="W2544" t="str">
        <f>IF(tbl_Customers[[#This Row],[number_customer_service_calls]] &lt;= 1, "0-1 Calls", IF(tbl_Customers[[#This Row],[number_customer_service_calls]] &lt;= 3, "2-3 Calls", IF(tbl_Customers[[#This Row],[number_customer_service_calls]] &lt;=5, "4-5 Calls", "6+ Calls")))</f>
        <v>2-3 Calls</v>
      </c>
      <c r="X2544" t="str">
        <f>IF(tbl_Customers[[#This Row],[account_length]] &lt;= 50, "0-50", IF(tbl_Customers[[#This Row],[account_length]] &lt;=100, "51-100", IF(tbl_Customers[[#This Row],[account_length]] &lt;= 150, "101-150", "151+")))</f>
        <v>51-100</v>
      </c>
      <c r="Y2544" t="str">
        <f>IF(tbl_Customers[[#This Row],[total_intl_charge]] &lt;= 3, "Low Charges", "High Charges")</f>
        <v>Low Charges</v>
      </c>
      <c r="Z2544" t="str">
        <f>IF(tbl_Customers[[#This Row],[total_eve_calls]]&lt;=80,"Low Calls",
IF(tbl_Customers[[#This Row],[total_eve_calls]]&lt;=120,"Medium Calls","High Calls"))</f>
        <v>Low Calls</v>
      </c>
      <c r="AA2544" t="str">
        <f>IF(tbl_Customers[[#This Row],[total_eve_charge]]&lt;=15,"Low Charges",
IF(tbl_Customers[[#This Row],[total_eve_charge]]&lt;=20,"Medium Charges","High Charges"))</f>
        <v>High Charges</v>
      </c>
      <c r="AB25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4" t="str">
        <f>IF(tbl_Customers[[#This Row],[number_vmail_messages]] = 0, "No Usage", IF(tbl_Customers[[#This Row],[number_vmail_messages]] &lt;= 20, "Low Usage", IF(tbl_Customers[[#This Row],[number_vmail_messages]] &lt;= 40, "Medium Usgae", "High Usage")))</f>
        <v>No Usage</v>
      </c>
      <c r="AD2544" t="str">
        <f>IF(tbl_Customers[[#This Row],[total_day_minutes]]&lt;=150,"Low Usage", IF(tbl_Customers[[#This Row],[total_day_minutes]]&lt;=200,"Medium Usage", IF(tbl_Customers[[#This Row],[total_day_minutes]]&lt;=250,"High Usage","Very High Usage")))</f>
        <v>Medium Usage</v>
      </c>
      <c r="AE2544" t="str">
        <f>IF(tbl_Customers[[#This Row],[total_intl_calls]]&lt;=5,"Low Calls", IF(tbl_Customers[[#This Row],[total_intl_calls]]&lt;=10, "Medium Calls", "High Calls"))</f>
        <v>Low Calls</v>
      </c>
      <c r="AF25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44" s="36" t="str">
        <f>IF(tbl_Customers[[#This Row],[Churn_Risk_Score]]&gt;=10,"High Risk", IF(tbl_Customers[[#This Row],[Churn_Risk_Score]]&gt;=5,"Medium Risk","Low Risk"))</f>
        <v>Low Risk</v>
      </c>
    </row>
    <row r="2545" spans="1:33" x14ac:dyDescent="0.35">
      <c r="A2545">
        <v>2544</v>
      </c>
      <c r="B2545" t="s">
        <v>29</v>
      </c>
      <c r="C2545">
        <v>110</v>
      </c>
      <c r="D2545" t="s">
        <v>21</v>
      </c>
      <c r="E2545" t="s">
        <v>22</v>
      </c>
      <c r="F2545" t="s">
        <v>22</v>
      </c>
      <c r="G2545">
        <v>0</v>
      </c>
      <c r="H2545">
        <v>178.5</v>
      </c>
      <c r="I2545">
        <v>124</v>
      </c>
      <c r="J2545">
        <v>30.35</v>
      </c>
      <c r="K2545">
        <v>146.9</v>
      </c>
      <c r="L2545">
        <v>141</v>
      </c>
      <c r="M2545">
        <v>12.49</v>
      </c>
      <c r="N2545">
        <v>217.1</v>
      </c>
      <c r="O2545">
        <v>102</v>
      </c>
      <c r="P2545">
        <v>9.77</v>
      </c>
      <c r="Q2545">
        <v>9.9</v>
      </c>
      <c r="R2545">
        <v>7</v>
      </c>
      <c r="S2545">
        <v>2.67</v>
      </c>
      <c r="T2545">
        <v>1</v>
      </c>
      <c r="U2545" t="s">
        <v>22</v>
      </c>
      <c r="V2545">
        <f>IF(tbl_Customers[[#This Row],[churn]] = "yes", 1, 0)</f>
        <v>0</v>
      </c>
      <c r="W2545" t="str">
        <f>IF(tbl_Customers[[#This Row],[number_customer_service_calls]] &lt;= 1, "0-1 Calls", IF(tbl_Customers[[#This Row],[number_customer_service_calls]] &lt;= 3, "2-3 Calls", IF(tbl_Customers[[#This Row],[number_customer_service_calls]] &lt;=5, "4-5 Calls", "6+ Calls")))</f>
        <v>0-1 Calls</v>
      </c>
      <c r="X2545" t="str">
        <f>IF(tbl_Customers[[#This Row],[account_length]] &lt;= 50, "0-50", IF(tbl_Customers[[#This Row],[account_length]] &lt;=100, "51-100", IF(tbl_Customers[[#This Row],[account_length]] &lt;= 150, "101-150", "151+")))</f>
        <v>101-150</v>
      </c>
      <c r="Y2545" t="str">
        <f>IF(tbl_Customers[[#This Row],[total_intl_charge]] &lt;= 3, "Low Charges", "High Charges")</f>
        <v>Low Charges</v>
      </c>
      <c r="Z2545" t="str">
        <f>IF(tbl_Customers[[#This Row],[total_eve_calls]]&lt;=80,"Low Calls",
IF(tbl_Customers[[#This Row],[total_eve_calls]]&lt;=120,"Medium Calls","High Calls"))</f>
        <v>High Calls</v>
      </c>
      <c r="AA2545" t="str">
        <f>IF(tbl_Customers[[#This Row],[total_eve_charge]]&lt;=15,"Low Charges",
IF(tbl_Customers[[#This Row],[total_eve_charge]]&lt;=20,"Medium Charges","High Charges"))</f>
        <v>Low Charges</v>
      </c>
      <c r="AB25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45" t="str">
        <f>IF(tbl_Customers[[#This Row],[number_vmail_messages]] = 0, "No Usage", IF(tbl_Customers[[#This Row],[number_vmail_messages]] &lt;= 20, "Low Usage", IF(tbl_Customers[[#This Row],[number_vmail_messages]] &lt;= 40, "Medium Usgae", "High Usage")))</f>
        <v>No Usage</v>
      </c>
      <c r="AD2545" t="str">
        <f>IF(tbl_Customers[[#This Row],[total_day_minutes]]&lt;=150,"Low Usage", IF(tbl_Customers[[#This Row],[total_day_minutes]]&lt;=200,"Medium Usage", IF(tbl_Customers[[#This Row],[total_day_minutes]]&lt;=250,"High Usage","Very High Usage")))</f>
        <v>Medium Usage</v>
      </c>
      <c r="AE2545" t="str">
        <f>IF(tbl_Customers[[#This Row],[total_intl_calls]]&lt;=5,"Low Calls", IF(tbl_Customers[[#This Row],[total_intl_calls]]&lt;=10, "Medium Calls", "High Calls"))</f>
        <v>Medium Calls</v>
      </c>
      <c r="AF25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45" s="36" t="str">
        <f>IF(tbl_Customers[[#This Row],[Churn_Risk_Score]]&gt;=10,"High Risk", IF(tbl_Customers[[#This Row],[Churn_Risk_Score]]&gt;=5,"Medium Risk","Low Risk"))</f>
        <v>Low Risk</v>
      </c>
    </row>
    <row r="2546" spans="1:33" x14ac:dyDescent="0.35">
      <c r="A2546">
        <v>2545</v>
      </c>
      <c r="B2546" t="s">
        <v>49</v>
      </c>
      <c r="C2546">
        <v>204</v>
      </c>
      <c r="D2546" t="s">
        <v>28</v>
      </c>
      <c r="E2546" t="s">
        <v>22</v>
      </c>
      <c r="F2546" t="s">
        <v>22</v>
      </c>
      <c r="G2546">
        <v>0</v>
      </c>
      <c r="H2546">
        <v>205.2</v>
      </c>
      <c r="I2546">
        <v>145</v>
      </c>
      <c r="J2546">
        <v>34.880000000000003</v>
      </c>
      <c r="K2546">
        <v>154.80000000000001</v>
      </c>
      <c r="L2546">
        <v>95</v>
      </c>
      <c r="M2546">
        <v>13.16</v>
      </c>
      <c r="N2546">
        <v>191.4</v>
      </c>
      <c r="O2546">
        <v>77</v>
      </c>
      <c r="P2546">
        <v>8.61</v>
      </c>
      <c r="Q2546">
        <v>14.1</v>
      </c>
      <c r="R2546">
        <v>5</v>
      </c>
      <c r="S2546">
        <v>3.81</v>
      </c>
      <c r="T2546">
        <v>3</v>
      </c>
      <c r="U2546" t="s">
        <v>22</v>
      </c>
      <c r="V2546">
        <f>IF(tbl_Customers[[#This Row],[churn]] = "yes", 1, 0)</f>
        <v>0</v>
      </c>
      <c r="W2546" t="str">
        <f>IF(tbl_Customers[[#This Row],[number_customer_service_calls]] &lt;= 1, "0-1 Calls", IF(tbl_Customers[[#This Row],[number_customer_service_calls]] &lt;= 3, "2-3 Calls", IF(tbl_Customers[[#This Row],[number_customer_service_calls]] &lt;=5, "4-5 Calls", "6+ Calls")))</f>
        <v>2-3 Calls</v>
      </c>
      <c r="X2546" t="str">
        <f>IF(tbl_Customers[[#This Row],[account_length]] &lt;= 50, "0-50", IF(tbl_Customers[[#This Row],[account_length]] &lt;=100, "51-100", IF(tbl_Customers[[#This Row],[account_length]] &lt;= 150, "101-150", "151+")))</f>
        <v>151+</v>
      </c>
      <c r="Y2546" t="str">
        <f>IF(tbl_Customers[[#This Row],[total_intl_charge]] &lt;= 3, "Low Charges", "High Charges")</f>
        <v>High Charges</v>
      </c>
      <c r="Z2546" t="str">
        <f>IF(tbl_Customers[[#This Row],[total_eve_calls]]&lt;=80,"Low Calls",
IF(tbl_Customers[[#This Row],[total_eve_calls]]&lt;=120,"Medium Calls","High Calls"))</f>
        <v>Medium Calls</v>
      </c>
      <c r="AA2546" t="str">
        <f>IF(tbl_Customers[[#This Row],[total_eve_charge]]&lt;=15,"Low Charges",
IF(tbl_Customers[[#This Row],[total_eve_charge]]&lt;=20,"Medium Charges","High Charges"))</f>
        <v>Low Charges</v>
      </c>
      <c r="AB25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6" t="str">
        <f>IF(tbl_Customers[[#This Row],[number_vmail_messages]] = 0, "No Usage", IF(tbl_Customers[[#This Row],[number_vmail_messages]] &lt;= 20, "Low Usage", IF(tbl_Customers[[#This Row],[number_vmail_messages]] &lt;= 40, "Medium Usgae", "High Usage")))</f>
        <v>No Usage</v>
      </c>
      <c r="AD2546" t="str">
        <f>IF(tbl_Customers[[#This Row],[total_day_minutes]]&lt;=150,"Low Usage", IF(tbl_Customers[[#This Row],[total_day_minutes]]&lt;=200,"Medium Usage", IF(tbl_Customers[[#This Row],[total_day_minutes]]&lt;=250,"High Usage","Very High Usage")))</f>
        <v>High Usage</v>
      </c>
      <c r="AE2546" t="str">
        <f>IF(tbl_Customers[[#This Row],[total_intl_calls]]&lt;=5,"Low Calls", IF(tbl_Customers[[#This Row],[total_intl_calls]]&lt;=10, "Medium Calls", "High Calls"))</f>
        <v>Low Calls</v>
      </c>
      <c r="AF25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6" s="36" t="str">
        <f>IF(tbl_Customers[[#This Row],[Churn_Risk_Score]]&gt;=10,"High Risk", IF(tbl_Customers[[#This Row],[Churn_Risk_Score]]&gt;=5,"Medium Risk","Low Risk"))</f>
        <v>Low Risk</v>
      </c>
    </row>
    <row r="2547" spans="1:33" x14ac:dyDescent="0.35">
      <c r="A2547">
        <v>2546</v>
      </c>
      <c r="B2547" t="s">
        <v>20</v>
      </c>
      <c r="C2547">
        <v>32</v>
      </c>
      <c r="D2547" t="s">
        <v>21</v>
      </c>
      <c r="E2547" t="s">
        <v>22</v>
      </c>
      <c r="F2547" t="s">
        <v>23</v>
      </c>
      <c r="G2547">
        <v>31</v>
      </c>
      <c r="H2547">
        <v>232.8</v>
      </c>
      <c r="I2547">
        <v>97</v>
      </c>
      <c r="J2547">
        <v>39.58</v>
      </c>
      <c r="K2547">
        <v>183.5</v>
      </c>
      <c r="L2547">
        <v>111</v>
      </c>
      <c r="M2547">
        <v>15.6</v>
      </c>
      <c r="N2547">
        <v>206.8</v>
      </c>
      <c r="O2547">
        <v>111</v>
      </c>
      <c r="P2547">
        <v>9.31</v>
      </c>
      <c r="Q2547">
        <v>13</v>
      </c>
      <c r="R2547">
        <v>2</v>
      </c>
      <c r="S2547">
        <v>3.51</v>
      </c>
      <c r="T2547">
        <v>0</v>
      </c>
      <c r="U2547" t="s">
        <v>22</v>
      </c>
      <c r="V2547">
        <f>IF(tbl_Customers[[#This Row],[churn]] = "yes", 1, 0)</f>
        <v>0</v>
      </c>
      <c r="W2547" t="str">
        <f>IF(tbl_Customers[[#This Row],[number_customer_service_calls]] &lt;= 1, "0-1 Calls", IF(tbl_Customers[[#This Row],[number_customer_service_calls]] &lt;= 3, "2-3 Calls", IF(tbl_Customers[[#This Row],[number_customer_service_calls]] &lt;=5, "4-5 Calls", "6+ Calls")))</f>
        <v>0-1 Calls</v>
      </c>
      <c r="X2547" t="str">
        <f>IF(tbl_Customers[[#This Row],[account_length]] &lt;= 50, "0-50", IF(tbl_Customers[[#This Row],[account_length]] &lt;=100, "51-100", IF(tbl_Customers[[#This Row],[account_length]] &lt;= 150, "101-150", "151+")))</f>
        <v>0-50</v>
      </c>
      <c r="Y2547" t="str">
        <f>IF(tbl_Customers[[#This Row],[total_intl_charge]] &lt;= 3, "Low Charges", "High Charges")</f>
        <v>High Charges</v>
      </c>
      <c r="Z2547" t="str">
        <f>IF(tbl_Customers[[#This Row],[total_eve_calls]]&lt;=80,"Low Calls",
IF(tbl_Customers[[#This Row],[total_eve_calls]]&lt;=120,"Medium Calls","High Calls"))</f>
        <v>Medium Calls</v>
      </c>
      <c r="AA2547" t="str">
        <f>IF(tbl_Customers[[#This Row],[total_eve_charge]]&lt;=15,"Low Charges",
IF(tbl_Customers[[#This Row],[total_eve_charge]]&lt;=20,"Medium Charges","High Charges"))</f>
        <v>Medium Charges</v>
      </c>
      <c r="AB25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7" t="str">
        <f>IF(tbl_Customers[[#This Row],[number_vmail_messages]] = 0, "No Usage", IF(tbl_Customers[[#This Row],[number_vmail_messages]] &lt;= 20, "Low Usage", IF(tbl_Customers[[#This Row],[number_vmail_messages]] &lt;= 40, "Medium Usgae", "High Usage")))</f>
        <v>Medium Usgae</v>
      </c>
      <c r="AD2547" t="str">
        <f>IF(tbl_Customers[[#This Row],[total_day_minutes]]&lt;=150,"Low Usage", IF(tbl_Customers[[#This Row],[total_day_minutes]]&lt;=200,"Medium Usage", IF(tbl_Customers[[#This Row],[total_day_minutes]]&lt;=250,"High Usage","Very High Usage")))</f>
        <v>High Usage</v>
      </c>
      <c r="AE2547" t="str">
        <f>IF(tbl_Customers[[#This Row],[total_intl_calls]]&lt;=5,"Low Calls", IF(tbl_Customers[[#This Row],[total_intl_calls]]&lt;=10, "Medium Calls", "High Calls"))</f>
        <v>Low Calls</v>
      </c>
      <c r="AF25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47" s="36" t="str">
        <f>IF(tbl_Customers[[#This Row],[Churn_Risk_Score]]&gt;=10,"High Risk", IF(tbl_Customers[[#This Row],[Churn_Risk_Score]]&gt;=5,"Medium Risk","Low Risk"))</f>
        <v>Low Risk</v>
      </c>
    </row>
    <row r="2548" spans="1:33" x14ac:dyDescent="0.35">
      <c r="A2548">
        <v>2547</v>
      </c>
      <c r="B2548" t="s">
        <v>38</v>
      </c>
      <c r="C2548">
        <v>133</v>
      </c>
      <c r="D2548" t="s">
        <v>25</v>
      </c>
      <c r="E2548" t="s">
        <v>22</v>
      </c>
      <c r="F2548" t="s">
        <v>23</v>
      </c>
      <c r="G2548">
        <v>39</v>
      </c>
      <c r="H2548">
        <v>239.9</v>
      </c>
      <c r="I2548">
        <v>107</v>
      </c>
      <c r="J2548">
        <v>40.78</v>
      </c>
      <c r="K2548">
        <v>253.8</v>
      </c>
      <c r="L2548">
        <v>77</v>
      </c>
      <c r="M2548">
        <v>21.57</v>
      </c>
      <c r="N2548">
        <v>128.69999999999999</v>
      </c>
      <c r="O2548">
        <v>85</v>
      </c>
      <c r="P2548">
        <v>5.79</v>
      </c>
      <c r="Q2548">
        <v>6.7</v>
      </c>
      <c r="R2548">
        <v>3</v>
      </c>
      <c r="S2548">
        <v>1.81</v>
      </c>
      <c r="T2548">
        <v>5</v>
      </c>
      <c r="U2548" t="s">
        <v>22</v>
      </c>
      <c r="V2548">
        <f>IF(tbl_Customers[[#This Row],[churn]] = "yes", 1, 0)</f>
        <v>0</v>
      </c>
      <c r="W2548" t="str">
        <f>IF(tbl_Customers[[#This Row],[number_customer_service_calls]] &lt;= 1, "0-1 Calls", IF(tbl_Customers[[#This Row],[number_customer_service_calls]] &lt;= 3, "2-3 Calls", IF(tbl_Customers[[#This Row],[number_customer_service_calls]] &lt;=5, "4-5 Calls", "6+ Calls")))</f>
        <v>4-5 Calls</v>
      </c>
      <c r="X2548" t="str">
        <f>IF(tbl_Customers[[#This Row],[account_length]] &lt;= 50, "0-50", IF(tbl_Customers[[#This Row],[account_length]] &lt;=100, "51-100", IF(tbl_Customers[[#This Row],[account_length]] &lt;= 150, "101-150", "151+")))</f>
        <v>101-150</v>
      </c>
      <c r="Y2548" t="str">
        <f>IF(tbl_Customers[[#This Row],[total_intl_charge]] &lt;= 3, "Low Charges", "High Charges")</f>
        <v>Low Charges</v>
      </c>
      <c r="Z2548" t="str">
        <f>IF(tbl_Customers[[#This Row],[total_eve_calls]]&lt;=80,"Low Calls",
IF(tbl_Customers[[#This Row],[total_eve_calls]]&lt;=120,"Medium Calls","High Calls"))</f>
        <v>Low Calls</v>
      </c>
      <c r="AA2548" t="str">
        <f>IF(tbl_Customers[[#This Row],[total_eve_charge]]&lt;=15,"Low Charges",
IF(tbl_Customers[[#This Row],[total_eve_charge]]&lt;=20,"Medium Charges","High Charges"))</f>
        <v>High Charges</v>
      </c>
      <c r="AB25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8" t="str">
        <f>IF(tbl_Customers[[#This Row],[number_vmail_messages]] = 0, "No Usage", IF(tbl_Customers[[#This Row],[number_vmail_messages]] &lt;= 20, "Low Usage", IF(tbl_Customers[[#This Row],[number_vmail_messages]] &lt;= 40, "Medium Usgae", "High Usage")))</f>
        <v>Medium Usgae</v>
      </c>
      <c r="AD2548" t="str">
        <f>IF(tbl_Customers[[#This Row],[total_day_minutes]]&lt;=150,"Low Usage", IF(tbl_Customers[[#This Row],[total_day_minutes]]&lt;=200,"Medium Usage", IF(tbl_Customers[[#This Row],[total_day_minutes]]&lt;=250,"High Usage","Very High Usage")))</f>
        <v>High Usage</v>
      </c>
      <c r="AE2548" t="str">
        <f>IF(tbl_Customers[[#This Row],[total_intl_calls]]&lt;=5,"Low Calls", IF(tbl_Customers[[#This Row],[total_intl_calls]]&lt;=10, "Medium Calls", "High Calls"))</f>
        <v>Low Calls</v>
      </c>
      <c r="AF25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8" s="36" t="str">
        <f>IF(tbl_Customers[[#This Row],[Churn_Risk_Score]]&gt;=10,"High Risk", IF(tbl_Customers[[#This Row],[Churn_Risk_Score]]&gt;=5,"Medium Risk","Low Risk"))</f>
        <v>Low Risk</v>
      </c>
    </row>
    <row r="2549" spans="1:33" x14ac:dyDescent="0.35">
      <c r="A2549">
        <v>2548</v>
      </c>
      <c r="B2549" t="s">
        <v>40</v>
      </c>
      <c r="C2549">
        <v>185</v>
      </c>
      <c r="D2549" t="s">
        <v>25</v>
      </c>
      <c r="E2549" t="s">
        <v>22</v>
      </c>
      <c r="F2549" t="s">
        <v>22</v>
      </c>
      <c r="G2549">
        <v>0</v>
      </c>
      <c r="H2549">
        <v>55.6</v>
      </c>
      <c r="I2549">
        <v>97</v>
      </c>
      <c r="J2549">
        <v>9.4499999999999993</v>
      </c>
      <c r="K2549">
        <v>288.7</v>
      </c>
      <c r="L2549">
        <v>83</v>
      </c>
      <c r="M2549">
        <v>24.54</v>
      </c>
      <c r="N2549">
        <v>111.2</v>
      </c>
      <c r="O2549">
        <v>110</v>
      </c>
      <c r="P2549">
        <v>5</v>
      </c>
      <c r="Q2549">
        <v>12.1</v>
      </c>
      <c r="R2549">
        <v>3</v>
      </c>
      <c r="S2549">
        <v>3.27</v>
      </c>
      <c r="T2549">
        <v>2</v>
      </c>
      <c r="U2549" t="s">
        <v>22</v>
      </c>
      <c r="V2549">
        <f>IF(tbl_Customers[[#This Row],[churn]] = "yes", 1, 0)</f>
        <v>0</v>
      </c>
      <c r="W2549" t="str">
        <f>IF(tbl_Customers[[#This Row],[number_customer_service_calls]] &lt;= 1, "0-1 Calls", IF(tbl_Customers[[#This Row],[number_customer_service_calls]] &lt;= 3, "2-3 Calls", IF(tbl_Customers[[#This Row],[number_customer_service_calls]] &lt;=5, "4-5 Calls", "6+ Calls")))</f>
        <v>2-3 Calls</v>
      </c>
      <c r="X2549" t="str">
        <f>IF(tbl_Customers[[#This Row],[account_length]] &lt;= 50, "0-50", IF(tbl_Customers[[#This Row],[account_length]] &lt;=100, "51-100", IF(tbl_Customers[[#This Row],[account_length]] &lt;= 150, "101-150", "151+")))</f>
        <v>151+</v>
      </c>
      <c r="Y2549" t="str">
        <f>IF(tbl_Customers[[#This Row],[total_intl_charge]] &lt;= 3, "Low Charges", "High Charges")</f>
        <v>High Charges</v>
      </c>
      <c r="Z2549" t="str">
        <f>IF(tbl_Customers[[#This Row],[total_eve_calls]]&lt;=80,"Low Calls",
IF(tbl_Customers[[#This Row],[total_eve_calls]]&lt;=120,"Medium Calls","High Calls"))</f>
        <v>Medium Calls</v>
      </c>
      <c r="AA2549" t="str">
        <f>IF(tbl_Customers[[#This Row],[total_eve_charge]]&lt;=15,"Low Charges",
IF(tbl_Customers[[#This Row],[total_eve_charge]]&lt;=20,"Medium Charges","High Charges"))</f>
        <v>High Charges</v>
      </c>
      <c r="AB25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9" t="str">
        <f>IF(tbl_Customers[[#This Row],[number_vmail_messages]] = 0, "No Usage", IF(tbl_Customers[[#This Row],[number_vmail_messages]] &lt;= 20, "Low Usage", IF(tbl_Customers[[#This Row],[number_vmail_messages]] &lt;= 40, "Medium Usgae", "High Usage")))</f>
        <v>No Usage</v>
      </c>
      <c r="AD2549" t="str">
        <f>IF(tbl_Customers[[#This Row],[total_day_minutes]]&lt;=150,"Low Usage", IF(tbl_Customers[[#This Row],[total_day_minutes]]&lt;=200,"Medium Usage", IF(tbl_Customers[[#This Row],[total_day_minutes]]&lt;=250,"High Usage","Very High Usage")))</f>
        <v>Low Usage</v>
      </c>
      <c r="AE2549" t="str">
        <f>IF(tbl_Customers[[#This Row],[total_intl_calls]]&lt;=5,"Low Calls", IF(tbl_Customers[[#This Row],[total_intl_calls]]&lt;=10, "Medium Calls", "High Calls"))</f>
        <v>Low Calls</v>
      </c>
      <c r="AF25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9" s="36" t="str">
        <f>IF(tbl_Customers[[#This Row],[Churn_Risk_Score]]&gt;=10,"High Risk", IF(tbl_Customers[[#This Row],[Churn_Risk_Score]]&gt;=5,"Medium Risk","Low Risk"))</f>
        <v>Low Risk</v>
      </c>
    </row>
    <row r="2550" spans="1:33" x14ac:dyDescent="0.35">
      <c r="A2550">
        <v>2549</v>
      </c>
      <c r="B2550" t="s">
        <v>36</v>
      </c>
      <c r="C2550">
        <v>91</v>
      </c>
      <c r="D2550" t="s">
        <v>28</v>
      </c>
      <c r="E2550" t="s">
        <v>22</v>
      </c>
      <c r="F2550" t="s">
        <v>22</v>
      </c>
      <c r="G2550">
        <v>0</v>
      </c>
      <c r="H2550">
        <v>109.8</v>
      </c>
      <c r="I2550">
        <v>100</v>
      </c>
      <c r="J2550">
        <v>18.670000000000002</v>
      </c>
      <c r="K2550">
        <v>189.6</v>
      </c>
      <c r="L2550">
        <v>104</v>
      </c>
      <c r="M2550">
        <v>16.12</v>
      </c>
      <c r="N2550">
        <v>206.7</v>
      </c>
      <c r="O2550">
        <v>85</v>
      </c>
      <c r="P2550">
        <v>9.3000000000000007</v>
      </c>
      <c r="Q2550">
        <v>11.1</v>
      </c>
      <c r="R2550">
        <v>3</v>
      </c>
      <c r="S2550">
        <v>3</v>
      </c>
      <c r="T2550">
        <v>1</v>
      </c>
      <c r="U2550" t="s">
        <v>22</v>
      </c>
      <c r="V2550">
        <f>IF(tbl_Customers[[#This Row],[churn]] = "yes", 1, 0)</f>
        <v>0</v>
      </c>
      <c r="W2550" t="str">
        <f>IF(tbl_Customers[[#This Row],[number_customer_service_calls]] &lt;= 1, "0-1 Calls", IF(tbl_Customers[[#This Row],[number_customer_service_calls]] &lt;= 3, "2-3 Calls", IF(tbl_Customers[[#This Row],[number_customer_service_calls]] &lt;=5, "4-5 Calls", "6+ Calls")))</f>
        <v>0-1 Calls</v>
      </c>
      <c r="X2550" t="str">
        <f>IF(tbl_Customers[[#This Row],[account_length]] &lt;= 50, "0-50", IF(tbl_Customers[[#This Row],[account_length]] &lt;=100, "51-100", IF(tbl_Customers[[#This Row],[account_length]] &lt;= 150, "101-150", "151+")))</f>
        <v>51-100</v>
      </c>
      <c r="Y2550" t="str">
        <f>IF(tbl_Customers[[#This Row],[total_intl_charge]] &lt;= 3, "Low Charges", "High Charges")</f>
        <v>Low Charges</v>
      </c>
      <c r="Z2550" t="str">
        <f>IF(tbl_Customers[[#This Row],[total_eve_calls]]&lt;=80,"Low Calls",
IF(tbl_Customers[[#This Row],[total_eve_calls]]&lt;=120,"Medium Calls","High Calls"))</f>
        <v>Medium Calls</v>
      </c>
      <c r="AA2550" t="str">
        <f>IF(tbl_Customers[[#This Row],[total_eve_charge]]&lt;=15,"Low Charges",
IF(tbl_Customers[[#This Row],[total_eve_charge]]&lt;=20,"Medium Charges","High Charges"))</f>
        <v>Medium Charges</v>
      </c>
      <c r="AB25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0" t="str">
        <f>IF(tbl_Customers[[#This Row],[number_vmail_messages]] = 0, "No Usage", IF(tbl_Customers[[#This Row],[number_vmail_messages]] &lt;= 20, "Low Usage", IF(tbl_Customers[[#This Row],[number_vmail_messages]] &lt;= 40, "Medium Usgae", "High Usage")))</f>
        <v>No Usage</v>
      </c>
      <c r="AD2550" t="str">
        <f>IF(tbl_Customers[[#This Row],[total_day_minutes]]&lt;=150,"Low Usage", IF(tbl_Customers[[#This Row],[total_day_minutes]]&lt;=200,"Medium Usage", IF(tbl_Customers[[#This Row],[total_day_minutes]]&lt;=250,"High Usage","Very High Usage")))</f>
        <v>Low Usage</v>
      </c>
      <c r="AE2550" t="str">
        <f>IF(tbl_Customers[[#This Row],[total_intl_calls]]&lt;=5,"Low Calls", IF(tbl_Customers[[#This Row],[total_intl_calls]]&lt;=10, "Medium Calls", "High Calls"))</f>
        <v>Low Calls</v>
      </c>
      <c r="AF25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50" s="36" t="str">
        <f>IF(tbl_Customers[[#This Row],[Churn_Risk_Score]]&gt;=10,"High Risk", IF(tbl_Customers[[#This Row],[Churn_Risk_Score]]&gt;=5,"Medium Risk","Low Risk"))</f>
        <v>Low Risk</v>
      </c>
    </row>
    <row r="2551" spans="1:33" x14ac:dyDescent="0.35">
      <c r="A2551">
        <v>2550</v>
      </c>
      <c r="B2551" t="s">
        <v>31</v>
      </c>
      <c r="C2551">
        <v>131</v>
      </c>
      <c r="D2551" t="s">
        <v>21</v>
      </c>
      <c r="E2551" t="s">
        <v>22</v>
      </c>
      <c r="F2551" t="s">
        <v>22</v>
      </c>
      <c r="G2551">
        <v>0</v>
      </c>
      <c r="H2551">
        <v>196.1</v>
      </c>
      <c r="I2551">
        <v>89</v>
      </c>
      <c r="J2551">
        <v>33.340000000000003</v>
      </c>
      <c r="K2551">
        <v>185.5</v>
      </c>
      <c r="L2551">
        <v>87</v>
      </c>
      <c r="M2551">
        <v>15.77</v>
      </c>
      <c r="N2551">
        <v>250</v>
      </c>
      <c r="O2551">
        <v>132</v>
      </c>
      <c r="P2551">
        <v>11.25</v>
      </c>
      <c r="Q2551">
        <v>5.2</v>
      </c>
      <c r="R2551">
        <v>6</v>
      </c>
      <c r="S2551">
        <v>1.4</v>
      </c>
      <c r="T2551">
        <v>2</v>
      </c>
      <c r="U2551" t="s">
        <v>22</v>
      </c>
      <c r="V2551">
        <f>IF(tbl_Customers[[#This Row],[churn]] = "yes", 1, 0)</f>
        <v>0</v>
      </c>
      <c r="W2551" t="str">
        <f>IF(tbl_Customers[[#This Row],[number_customer_service_calls]] &lt;= 1, "0-1 Calls", IF(tbl_Customers[[#This Row],[number_customer_service_calls]] &lt;= 3, "2-3 Calls", IF(tbl_Customers[[#This Row],[number_customer_service_calls]] &lt;=5, "4-5 Calls", "6+ Calls")))</f>
        <v>2-3 Calls</v>
      </c>
      <c r="X2551" t="str">
        <f>IF(tbl_Customers[[#This Row],[account_length]] &lt;= 50, "0-50", IF(tbl_Customers[[#This Row],[account_length]] &lt;=100, "51-100", IF(tbl_Customers[[#This Row],[account_length]] &lt;= 150, "101-150", "151+")))</f>
        <v>101-150</v>
      </c>
      <c r="Y2551" t="str">
        <f>IF(tbl_Customers[[#This Row],[total_intl_charge]] &lt;= 3, "Low Charges", "High Charges")</f>
        <v>Low Charges</v>
      </c>
      <c r="Z2551" t="str">
        <f>IF(tbl_Customers[[#This Row],[total_eve_calls]]&lt;=80,"Low Calls",
IF(tbl_Customers[[#This Row],[total_eve_calls]]&lt;=120,"Medium Calls","High Calls"))</f>
        <v>Medium Calls</v>
      </c>
      <c r="AA2551" t="str">
        <f>IF(tbl_Customers[[#This Row],[total_eve_charge]]&lt;=15,"Low Charges",
IF(tbl_Customers[[#This Row],[total_eve_charge]]&lt;=20,"Medium Charges","High Charges"))</f>
        <v>Medium Charges</v>
      </c>
      <c r="AB25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51" t="str">
        <f>IF(tbl_Customers[[#This Row],[number_vmail_messages]] = 0, "No Usage", IF(tbl_Customers[[#This Row],[number_vmail_messages]] &lt;= 20, "Low Usage", IF(tbl_Customers[[#This Row],[number_vmail_messages]] &lt;= 40, "Medium Usgae", "High Usage")))</f>
        <v>No Usage</v>
      </c>
      <c r="AD2551" t="str">
        <f>IF(tbl_Customers[[#This Row],[total_day_minutes]]&lt;=150,"Low Usage", IF(tbl_Customers[[#This Row],[total_day_minutes]]&lt;=200,"Medium Usage", IF(tbl_Customers[[#This Row],[total_day_minutes]]&lt;=250,"High Usage","Very High Usage")))</f>
        <v>Medium Usage</v>
      </c>
      <c r="AE2551" t="str">
        <f>IF(tbl_Customers[[#This Row],[total_intl_calls]]&lt;=5,"Low Calls", IF(tbl_Customers[[#This Row],[total_intl_calls]]&lt;=10, "Medium Calls", "High Calls"))</f>
        <v>Medium Calls</v>
      </c>
      <c r="AF25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51" s="36" t="str">
        <f>IF(tbl_Customers[[#This Row],[Churn_Risk_Score]]&gt;=10,"High Risk", IF(tbl_Customers[[#This Row],[Churn_Risk_Score]]&gt;=5,"Medium Risk","Low Risk"))</f>
        <v>Low Risk</v>
      </c>
    </row>
    <row r="2552" spans="1:33" x14ac:dyDescent="0.35">
      <c r="A2552">
        <v>2551</v>
      </c>
      <c r="B2552" t="s">
        <v>30</v>
      </c>
      <c r="C2552">
        <v>153</v>
      </c>
      <c r="D2552" t="s">
        <v>28</v>
      </c>
      <c r="E2552" t="s">
        <v>22</v>
      </c>
      <c r="F2552" t="s">
        <v>22</v>
      </c>
      <c r="G2552">
        <v>0</v>
      </c>
      <c r="H2552">
        <v>166.8</v>
      </c>
      <c r="I2552">
        <v>127</v>
      </c>
      <c r="J2552">
        <v>28.36</v>
      </c>
      <c r="K2552">
        <v>143.5</v>
      </c>
      <c r="L2552">
        <v>121</v>
      </c>
      <c r="M2552">
        <v>12.2</v>
      </c>
      <c r="N2552">
        <v>210.7</v>
      </c>
      <c r="O2552">
        <v>130</v>
      </c>
      <c r="P2552">
        <v>9.48</v>
      </c>
      <c r="Q2552">
        <v>11.8</v>
      </c>
      <c r="R2552">
        <v>4</v>
      </c>
      <c r="S2552">
        <v>3.19</v>
      </c>
      <c r="T2552">
        <v>0</v>
      </c>
      <c r="U2552" t="s">
        <v>22</v>
      </c>
      <c r="V2552">
        <f>IF(tbl_Customers[[#This Row],[churn]] = "yes", 1, 0)</f>
        <v>0</v>
      </c>
      <c r="W2552" t="str">
        <f>IF(tbl_Customers[[#This Row],[number_customer_service_calls]] &lt;= 1, "0-1 Calls", IF(tbl_Customers[[#This Row],[number_customer_service_calls]] &lt;= 3, "2-3 Calls", IF(tbl_Customers[[#This Row],[number_customer_service_calls]] &lt;=5, "4-5 Calls", "6+ Calls")))</f>
        <v>0-1 Calls</v>
      </c>
      <c r="X2552" t="str">
        <f>IF(tbl_Customers[[#This Row],[account_length]] &lt;= 50, "0-50", IF(tbl_Customers[[#This Row],[account_length]] &lt;=100, "51-100", IF(tbl_Customers[[#This Row],[account_length]] &lt;= 150, "101-150", "151+")))</f>
        <v>151+</v>
      </c>
      <c r="Y2552" t="str">
        <f>IF(tbl_Customers[[#This Row],[total_intl_charge]] &lt;= 3, "Low Charges", "High Charges")</f>
        <v>High Charges</v>
      </c>
      <c r="Z2552" t="str">
        <f>IF(tbl_Customers[[#This Row],[total_eve_calls]]&lt;=80,"Low Calls",
IF(tbl_Customers[[#This Row],[total_eve_calls]]&lt;=120,"Medium Calls","High Calls"))</f>
        <v>High Calls</v>
      </c>
      <c r="AA2552" t="str">
        <f>IF(tbl_Customers[[#This Row],[total_eve_charge]]&lt;=15,"Low Charges",
IF(tbl_Customers[[#This Row],[total_eve_charge]]&lt;=20,"Medium Charges","High Charges"))</f>
        <v>Low Charges</v>
      </c>
      <c r="AB25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2" t="str">
        <f>IF(tbl_Customers[[#This Row],[number_vmail_messages]] = 0, "No Usage", IF(tbl_Customers[[#This Row],[number_vmail_messages]] &lt;= 20, "Low Usage", IF(tbl_Customers[[#This Row],[number_vmail_messages]] &lt;= 40, "Medium Usgae", "High Usage")))</f>
        <v>No Usage</v>
      </c>
      <c r="AD2552" t="str">
        <f>IF(tbl_Customers[[#This Row],[total_day_minutes]]&lt;=150,"Low Usage", IF(tbl_Customers[[#This Row],[total_day_minutes]]&lt;=200,"Medium Usage", IF(tbl_Customers[[#This Row],[total_day_minutes]]&lt;=250,"High Usage","Very High Usage")))</f>
        <v>Medium Usage</v>
      </c>
      <c r="AE2552" t="str">
        <f>IF(tbl_Customers[[#This Row],[total_intl_calls]]&lt;=5,"Low Calls", IF(tbl_Customers[[#This Row],[total_intl_calls]]&lt;=10, "Medium Calls", "High Calls"))</f>
        <v>Low Calls</v>
      </c>
      <c r="AF25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52" s="36" t="str">
        <f>IF(tbl_Customers[[#This Row],[Churn_Risk_Score]]&gt;=10,"High Risk", IF(tbl_Customers[[#This Row],[Churn_Risk_Score]]&gt;=5,"Medium Risk","Low Risk"))</f>
        <v>Low Risk</v>
      </c>
    </row>
    <row r="2553" spans="1:33" x14ac:dyDescent="0.35">
      <c r="A2553">
        <v>2552</v>
      </c>
      <c r="B2553" t="s">
        <v>68</v>
      </c>
      <c r="C2553">
        <v>141</v>
      </c>
      <c r="D2553" t="s">
        <v>25</v>
      </c>
      <c r="E2553" t="s">
        <v>22</v>
      </c>
      <c r="F2553" t="s">
        <v>22</v>
      </c>
      <c r="G2553">
        <v>0</v>
      </c>
      <c r="H2553">
        <v>242.8</v>
      </c>
      <c r="I2553">
        <v>90</v>
      </c>
      <c r="J2553">
        <v>41.28</v>
      </c>
      <c r="K2553">
        <v>234.1</v>
      </c>
      <c r="L2553">
        <v>80</v>
      </c>
      <c r="M2553">
        <v>19.899999999999999</v>
      </c>
      <c r="N2553">
        <v>211.5</v>
      </c>
      <c r="O2553">
        <v>104</v>
      </c>
      <c r="P2553">
        <v>9.52</v>
      </c>
      <c r="Q2553">
        <v>6</v>
      </c>
      <c r="R2553">
        <v>3</v>
      </c>
      <c r="S2553">
        <v>1.62</v>
      </c>
      <c r="T2553">
        <v>5</v>
      </c>
      <c r="U2553" t="s">
        <v>22</v>
      </c>
      <c r="V2553">
        <f>IF(tbl_Customers[[#This Row],[churn]] = "yes", 1, 0)</f>
        <v>0</v>
      </c>
      <c r="W2553" t="str">
        <f>IF(tbl_Customers[[#This Row],[number_customer_service_calls]] &lt;= 1, "0-1 Calls", IF(tbl_Customers[[#This Row],[number_customer_service_calls]] &lt;= 3, "2-3 Calls", IF(tbl_Customers[[#This Row],[number_customer_service_calls]] &lt;=5, "4-5 Calls", "6+ Calls")))</f>
        <v>4-5 Calls</v>
      </c>
      <c r="X2553" t="str">
        <f>IF(tbl_Customers[[#This Row],[account_length]] &lt;= 50, "0-50", IF(tbl_Customers[[#This Row],[account_length]] &lt;=100, "51-100", IF(tbl_Customers[[#This Row],[account_length]] &lt;= 150, "101-150", "151+")))</f>
        <v>101-150</v>
      </c>
      <c r="Y2553" t="str">
        <f>IF(tbl_Customers[[#This Row],[total_intl_charge]] &lt;= 3, "Low Charges", "High Charges")</f>
        <v>Low Charges</v>
      </c>
      <c r="Z2553" t="str">
        <f>IF(tbl_Customers[[#This Row],[total_eve_calls]]&lt;=80,"Low Calls",
IF(tbl_Customers[[#This Row],[total_eve_calls]]&lt;=120,"Medium Calls","High Calls"))</f>
        <v>Low Calls</v>
      </c>
      <c r="AA2553" t="str">
        <f>IF(tbl_Customers[[#This Row],[total_eve_charge]]&lt;=15,"Low Charges",
IF(tbl_Customers[[#This Row],[total_eve_charge]]&lt;=20,"Medium Charges","High Charges"))</f>
        <v>Medium Charges</v>
      </c>
      <c r="AB25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3" t="str">
        <f>IF(tbl_Customers[[#This Row],[number_vmail_messages]] = 0, "No Usage", IF(tbl_Customers[[#This Row],[number_vmail_messages]] &lt;= 20, "Low Usage", IF(tbl_Customers[[#This Row],[number_vmail_messages]] &lt;= 40, "Medium Usgae", "High Usage")))</f>
        <v>No Usage</v>
      </c>
      <c r="AD2553" t="str">
        <f>IF(tbl_Customers[[#This Row],[total_day_minutes]]&lt;=150,"Low Usage", IF(tbl_Customers[[#This Row],[total_day_minutes]]&lt;=200,"Medium Usage", IF(tbl_Customers[[#This Row],[total_day_minutes]]&lt;=250,"High Usage","Very High Usage")))</f>
        <v>High Usage</v>
      </c>
      <c r="AE2553" t="str">
        <f>IF(tbl_Customers[[#This Row],[total_intl_calls]]&lt;=5,"Low Calls", IF(tbl_Customers[[#This Row],[total_intl_calls]]&lt;=10, "Medium Calls", "High Calls"))</f>
        <v>Low Calls</v>
      </c>
      <c r="AF25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53" s="36" t="str">
        <f>IF(tbl_Customers[[#This Row],[Churn_Risk_Score]]&gt;=10,"High Risk", IF(tbl_Customers[[#This Row],[Churn_Risk_Score]]&gt;=5,"Medium Risk","Low Risk"))</f>
        <v>Medium Risk</v>
      </c>
    </row>
    <row r="2554" spans="1:33" x14ac:dyDescent="0.35">
      <c r="A2554">
        <v>2553</v>
      </c>
      <c r="B2554" t="s">
        <v>39</v>
      </c>
      <c r="C2554">
        <v>169</v>
      </c>
      <c r="D2554" t="s">
        <v>25</v>
      </c>
      <c r="E2554" t="s">
        <v>22</v>
      </c>
      <c r="F2554" t="s">
        <v>22</v>
      </c>
      <c r="G2554">
        <v>0</v>
      </c>
      <c r="H2554">
        <v>266.7</v>
      </c>
      <c r="I2554">
        <v>105</v>
      </c>
      <c r="J2554">
        <v>45.34</v>
      </c>
      <c r="K2554">
        <v>158.19999999999999</v>
      </c>
      <c r="L2554">
        <v>88</v>
      </c>
      <c r="M2554">
        <v>13.45</v>
      </c>
      <c r="N2554">
        <v>287.7</v>
      </c>
      <c r="O2554">
        <v>111</v>
      </c>
      <c r="P2554">
        <v>12.95</v>
      </c>
      <c r="Q2554">
        <v>13.8</v>
      </c>
      <c r="R2554">
        <v>3</v>
      </c>
      <c r="S2554">
        <v>3.73</v>
      </c>
      <c r="T2554">
        <v>3</v>
      </c>
      <c r="U2554" t="s">
        <v>23</v>
      </c>
      <c r="V2554">
        <f>IF(tbl_Customers[[#This Row],[churn]] = "yes", 1, 0)</f>
        <v>1</v>
      </c>
      <c r="W2554" t="str">
        <f>IF(tbl_Customers[[#This Row],[number_customer_service_calls]] &lt;= 1, "0-1 Calls", IF(tbl_Customers[[#This Row],[number_customer_service_calls]] &lt;= 3, "2-3 Calls", IF(tbl_Customers[[#This Row],[number_customer_service_calls]] &lt;=5, "4-5 Calls", "6+ Calls")))</f>
        <v>2-3 Calls</v>
      </c>
      <c r="X2554" t="str">
        <f>IF(tbl_Customers[[#This Row],[account_length]] &lt;= 50, "0-50", IF(tbl_Customers[[#This Row],[account_length]] &lt;=100, "51-100", IF(tbl_Customers[[#This Row],[account_length]] &lt;= 150, "101-150", "151+")))</f>
        <v>151+</v>
      </c>
      <c r="Y2554" t="str">
        <f>IF(tbl_Customers[[#This Row],[total_intl_charge]] &lt;= 3, "Low Charges", "High Charges")</f>
        <v>High Charges</v>
      </c>
      <c r="Z2554" t="str">
        <f>IF(tbl_Customers[[#This Row],[total_eve_calls]]&lt;=80,"Low Calls",
IF(tbl_Customers[[#This Row],[total_eve_calls]]&lt;=120,"Medium Calls","High Calls"))</f>
        <v>Medium Calls</v>
      </c>
      <c r="AA2554" t="str">
        <f>IF(tbl_Customers[[#This Row],[total_eve_charge]]&lt;=15,"Low Charges",
IF(tbl_Customers[[#This Row],[total_eve_charge]]&lt;=20,"Medium Charges","High Charges"))</f>
        <v>Low Charges</v>
      </c>
      <c r="AB25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4" t="str">
        <f>IF(tbl_Customers[[#This Row],[number_vmail_messages]] = 0, "No Usage", IF(tbl_Customers[[#This Row],[number_vmail_messages]] &lt;= 20, "Low Usage", IF(tbl_Customers[[#This Row],[number_vmail_messages]] &lt;= 40, "Medium Usgae", "High Usage")))</f>
        <v>No Usage</v>
      </c>
      <c r="AD2554" t="str">
        <f>IF(tbl_Customers[[#This Row],[total_day_minutes]]&lt;=150,"Low Usage", IF(tbl_Customers[[#This Row],[total_day_minutes]]&lt;=200,"Medium Usage", IF(tbl_Customers[[#This Row],[total_day_minutes]]&lt;=250,"High Usage","Very High Usage")))</f>
        <v>Very High Usage</v>
      </c>
      <c r="AE2554" t="str">
        <f>IF(tbl_Customers[[#This Row],[total_intl_calls]]&lt;=5,"Low Calls", IF(tbl_Customers[[#This Row],[total_intl_calls]]&lt;=10, "Medium Calls", "High Calls"))</f>
        <v>Low Calls</v>
      </c>
      <c r="AF25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554" s="36" t="str">
        <f>IF(tbl_Customers[[#This Row],[Churn_Risk_Score]]&gt;=10,"High Risk", IF(tbl_Customers[[#This Row],[Churn_Risk_Score]]&gt;=5,"Medium Risk","Low Risk"))</f>
        <v>Medium Risk</v>
      </c>
    </row>
    <row r="2555" spans="1:33" x14ac:dyDescent="0.35">
      <c r="A2555">
        <v>2554</v>
      </c>
      <c r="B2555" t="s">
        <v>75</v>
      </c>
      <c r="C2555">
        <v>127</v>
      </c>
      <c r="D2555" t="s">
        <v>21</v>
      </c>
      <c r="E2555" t="s">
        <v>22</v>
      </c>
      <c r="F2555" t="s">
        <v>23</v>
      </c>
      <c r="G2555">
        <v>23</v>
      </c>
      <c r="H2555">
        <v>182</v>
      </c>
      <c r="I2555">
        <v>80</v>
      </c>
      <c r="J2555">
        <v>30.94</v>
      </c>
      <c r="K2555">
        <v>216.1</v>
      </c>
      <c r="L2555">
        <v>85</v>
      </c>
      <c r="M2555">
        <v>18.37</v>
      </c>
      <c r="N2555">
        <v>156.9</v>
      </c>
      <c r="O2555">
        <v>82</v>
      </c>
      <c r="P2555">
        <v>7.06</v>
      </c>
      <c r="Q2555">
        <v>9.8000000000000007</v>
      </c>
      <c r="R2555">
        <v>4</v>
      </c>
      <c r="S2555">
        <v>2.65</v>
      </c>
      <c r="T2555">
        <v>1</v>
      </c>
      <c r="U2555" t="s">
        <v>22</v>
      </c>
      <c r="V2555">
        <f>IF(tbl_Customers[[#This Row],[churn]] = "yes", 1, 0)</f>
        <v>0</v>
      </c>
      <c r="W2555" t="str">
        <f>IF(tbl_Customers[[#This Row],[number_customer_service_calls]] &lt;= 1, "0-1 Calls", IF(tbl_Customers[[#This Row],[number_customer_service_calls]] &lt;= 3, "2-3 Calls", IF(tbl_Customers[[#This Row],[number_customer_service_calls]] &lt;=5, "4-5 Calls", "6+ Calls")))</f>
        <v>0-1 Calls</v>
      </c>
      <c r="X2555" t="str">
        <f>IF(tbl_Customers[[#This Row],[account_length]] &lt;= 50, "0-50", IF(tbl_Customers[[#This Row],[account_length]] &lt;=100, "51-100", IF(tbl_Customers[[#This Row],[account_length]] &lt;= 150, "101-150", "151+")))</f>
        <v>101-150</v>
      </c>
      <c r="Y2555" t="str">
        <f>IF(tbl_Customers[[#This Row],[total_intl_charge]] &lt;= 3, "Low Charges", "High Charges")</f>
        <v>Low Charges</v>
      </c>
      <c r="Z2555" t="str">
        <f>IF(tbl_Customers[[#This Row],[total_eve_calls]]&lt;=80,"Low Calls",
IF(tbl_Customers[[#This Row],[total_eve_calls]]&lt;=120,"Medium Calls","High Calls"))</f>
        <v>Medium Calls</v>
      </c>
      <c r="AA2555" t="str">
        <f>IF(tbl_Customers[[#This Row],[total_eve_charge]]&lt;=15,"Low Charges",
IF(tbl_Customers[[#This Row],[total_eve_charge]]&lt;=20,"Medium Charges","High Charges"))</f>
        <v>Medium Charges</v>
      </c>
      <c r="AB25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5" t="str">
        <f>IF(tbl_Customers[[#This Row],[number_vmail_messages]] = 0, "No Usage", IF(tbl_Customers[[#This Row],[number_vmail_messages]] &lt;= 20, "Low Usage", IF(tbl_Customers[[#This Row],[number_vmail_messages]] &lt;= 40, "Medium Usgae", "High Usage")))</f>
        <v>Medium Usgae</v>
      </c>
      <c r="AD2555" t="str">
        <f>IF(tbl_Customers[[#This Row],[total_day_minutes]]&lt;=150,"Low Usage", IF(tbl_Customers[[#This Row],[total_day_minutes]]&lt;=200,"Medium Usage", IF(tbl_Customers[[#This Row],[total_day_minutes]]&lt;=250,"High Usage","Very High Usage")))</f>
        <v>Medium Usage</v>
      </c>
      <c r="AE2555" t="str">
        <f>IF(tbl_Customers[[#This Row],[total_intl_calls]]&lt;=5,"Low Calls", IF(tbl_Customers[[#This Row],[total_intl_calls]]&lt;=10, "Medium Calls", "High Calls"))</f>
        <v>Low Calls</v>
      </c>
      <c r="AF25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55" s="36" t="str">
        <f>IF(tbl_Customers[[#This Row],[Churn_Risk_Score]]&gt;=10,"High Risk", IF(tbl_Customers[[#This Row],[Churn_Risk_Score]]&gt;=5,"Medium Risk","Low Risk"))</f>
        <v>Low Risk</v>
      </c>
    </row>
    <row r="2556" spans="1:33" x14ac:dyDescent="0.35">
      <c r="A2556">
        <v>2555</v>
      </c>
      <c r="B2556" t="s">
        <v>41</v>
      </c>
      <c r="C2556">
        <v>57</v>
      </c>
      <c r="D2556" t="s">
        <v>21</v>
      </c>
      <c r="E2556" t="s">
        <v>22</v>
      </c>
      <c r="F2556" t="s">
        <v>22</v>
      </c>
      <c r="G2556">
        <v>0</v>
      </c>
      <c r="H2556">
        <v>85.9</v>
      </c>
      <c r="I2556">
        <v>92</v>
      </c>
      <c r="J2556">
        <v>14.6</v>
      </c>
      <c r="K2556">
        <v>193.9</v>
      </c>
      <c r="L2556">
        <v>127</v>
      </c>
      <c r="M2556">
        <v>16.48</v>
      </c>
      <c r="N2556">
        <v>231.5</v>
      </c>
      <c r="O2556">
        <v>93</v>
      </c>
      <c r="P2556">
        <v>10.42</v>
      </c>
      <c r="Q2556">
        <v>10.1</v>
      </c>
      <c r="R2556">
        <v>2</v>
      </c>
      <c r="S2556">
        <v>2.73</v>
      </c>
      <c r="T2556">
        <v>0</v>
      </c>
      <c r="U2556" t="s">
        <v>22</v>
      </c>
      <c r="V2556">
        <f>IF(tbl_Customers[[#This Row],[churn]] = "yes", 1, 0)</f>
        <v>0</v>
      </c>
      <c r="W2556" t="str">
        <f>IF(tbl_Customers[[#This Row],[number_customer_service_calls]] &lt;= 1, "0-1 Calls", IF(tbl_Customers[[#This Row],[number_customer_service_calls]] &lt;= 3, "2-3 Calls", IF(tbl_Customers[[#This Row],[number_customer_service_calls]] &lt;=5, "4-5 Calls", "6+ Calls")))</f>
        <v>0-1 Calls</v>
      </c>
      <c r="X2556" t="str">
        <f>IF(tbl_Customers[[#This Row],[account_length]] &lt;= 50, "0-50", IF(tbl_Customers[[#This Row],[account_length]] &lt;=100, "51-100", IF(tbl_Customers[[#This Row],[account_length]] &lt;= 150, "101-150", "151+")))</f>
        <v>51-100</v>
      </c>
      <c r="Y2556" t="str">
        <f>IF(tbl_Customers[[#This Row],[total_intl_charge]] &lt;= 3, "Low Charges", "High Charges")</f>
        <v>Low Charges</v>
      </c>
      <c r="Z2556" t="str">
        <f>IF(tbl_Customers[[#This Row],[total_eve_calls]]&lt;=80,"Low Calls",
IF(tbl_Customers[[#This Row],[total_eve_calls]]&lt;=120,"Medium Calls","High Calls"))</f>
        <v>High Calls</v>
      </c>
      <c r="AA2556" t="str">
        <f>IF(tbl_Customers[[#This Row],[total_eve_charge]]&lt;=15,"Low Charges",
IF(tbl_Customers[[#This Row],[total_eve_charge]]&lt;=20,"Medium Charges","High Charges"))</f>
        <v>Medium Charges</v>
      </c>
      <c r="AB25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6" t="str">
        <f>IF(tbl_Customers[[#This Row],[number_vmail_messages]] = 0, "No Usage", IF(tbl_Customers[[#This Row],[number_vmail_messages]] &lt;= 20, "Low Usage", IF(tbl_Customers[[#This Row],[number_vmail_messages]] &lt;= 40, "Medium Usgae", "High Usage")))</f>
        <v>No Usage</v>
      </c>
      <c r="AD2556" t="str">
        <f>IF(tbl_Customers[[#This Row],[total_day_minutes]]&lt;=150,"Low Usage", IF(tbl_Customers[[#This Row],[total_day_minutes]]&lt;=200,"Medium Usage", IF(tbl_Customers[[#This Row],[total_day_minutes]]&lt;=250,"High Usage","Very High Usage")))</f>
        <v>Low Usage</v>
      </c>
      <c r="AE2556" t="str">
        <f>IF(tbl_Customers[[#This Row],[total_intl_calls]]&lt;=5,"Low Calls", IF(tbl_Customers[[#This Row],[total_intl_calls]]&lt;=10, "Medium Calls", "High Calls"))</f>
        <v>Low Calls</v>
      </c>
      <c r="AF25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56" s="36" t="str">
        <f>IF(tbl_Customers[[#This Row],[Churn_Risk_Score]]&gt;=10,"High Risk", IF(tbl_Customers[[#This Row],[Churn_Risk_Score]]&gt;=5,"Medium Risk","Low Risk"))</f>
        <v>Low Risk</v>
      </c>
    </row>
    <row r="2557" spans="1:33" x14ac:dyDescent="0.35">
      <c r="A2557">
        <v>2556</v>
      </c>
      <c r="B2557" t="s">
        <v>30</v>
      </c>
      <c r="C2557">
        <v>123</v>
      </c>
      <c r="D2557" t="s">
        <v>21</v>
      </c>
      <c r="E2557" t="s">
        <v>22</v>
      </c>
      <c r="F2557" t="s">
        <v>23</v>
      </c>
      <c r="G2557">
        <v>33</v>
      </c>
      <c r="H2557">
        <v>146.6</v>
      </c>
      <c r="I2557">
        <v>87</v>
      </c>
      <c r="J2557">
        <v>24.92</v>
      </c>
      <c r="K2557">
        <v>114.8</v>
      </c>
      <c r="L2557">
        <v>59</v>
      </c>
      <c r="M2557">
        <v>9.76</v>
      </c>
      <c r="N2557">
        <v>220.4</v>
      </c>
      <c r="O2557">
        <v>99</v>
      </c>
      <c r="P2557">
        <v>9.92</v>
      </c>
      <c r="Q2557">
        <v>2.9</v>
      </c>
      <c r="R2557">
        <v>7</v>
      </c>
      <c r="S2557">
        <v>0.78</v>
      </c>
      <c r="T2557">
        <v>0</v>
      </c>
      <c r="U2557" t="s">
        <v>22</v>
      </c>
      <c r="V2557">
        <f>IF(tbl_Customers[[#This Row],[churn]] = "yes", 1, 0)</f>
        <v>0</v>
      </c>
      <c r="W2557" t="str">
        <f>IF(tbl_Customers[[#This Row],[number_customer_service_calls]] &lt;= 1, "0-1 Calls", IF(tbl_Customers[[#This Row],[number_customer_service_calls]] &lt;= 3, "2-3 Calls", IF(tbl_Customers[[#This Row],[number_customer_service_calls]] &lt;=5, "4-5 Calls", "6+ Calls")))</f>
        <v>0-1 Calls</v>
      </c>
      <c r="X2557" t="str">
        <f>IF(tbl_Customers[[#This Row],[account_length]] &lt;= 50, "0-50", IF(tbl_Customers[[#This Row],[account_length]] &lt;=100, "51-100", IF(tbl_Customers[[#This Row],[account_length]] &lt;= 150, "101-150", "151+")))</f>
        <v>101-150</v>
      </c>
      <c r="Y2557" t="str">
        <f>IF(tbl_Customers[[#This Row],[total_intl_charge]] &lt;= 3, "Low Charges", "High Charges")</f>
        <v>Low Charges</v>
      </c>
      <c r="Z2557" t="str">
        <f>IF(tbl_Customers[[#This Row],[total_eve_calls]]&lt;=80,"Low Calls",
IF(tbl_Customers[[#This Row],[total_eve_calls]]&lt;=120,"Medium Calls","High Calls"))</f>
        <v>Low Calls</v>
      </c>
      <c r="AA2557" t="str">
        <f>IF(tbl_Customers[[#This Row],[total_eve_charge]]&lt;=15,"Low Charges",
IF(tbl_Customers[[#This Row],[total_eve_charge]]&lt;=20,"Medium Charges","High Charges"))</f>
        <v>Low Charges</v>
      </c>
      <c r="AB25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57" t="str">
        <f>IF(tbl_Customers[[#This Row],[number_vmail_messages]] = 0, "No Usage", IF(tbl_Customers[[#This Row],[number_vmail_messages]] &lt;= 20, "Low Usage", IF(tbl_Customers[[#This Row],[number_vmail_messages]] &lt;= 40, "Medium Usgae", "High Usage")))</f>
        <v>Medium Usgae</v>
      </c>
      <c r="AD2557" t="str">
        <f>IF(tbl_Customers[[#This Row],[total_day_minutes]]&lt;=150,"Low Usage", IF(tbl_Customers[[#This Row],[total_day_minutes]]&lt;=200,"Medium Usage", IF(tbl_Customers[[#This Row],[total_day_minutes]]&lt;=250,"High Usage","Very High Usage")))</f>
        <v>Low Usage</v>
      </c>
      <c r="AE2557" t="str">
        <f>IF(tbl_Customers[[#This Row],[total_intl_calls]]&lt;=5,"Low Calls", IF(tbl_Customers[[#This Row],[total_intl_calls]]&lt;=10, "Medium Calls", "High Calls"))</f>
        <v>Medium Calls</v>
      </c>
      <c r="AF25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57" s="36" t="str">
        <f>IF(tbl_Customers[[#This Row],[Churn_Risk_Score]]&gt;=10,"High Risk", IF(tbl_Customers[[#This Row],[Churn_Risk_Score]]&gt;=5,"Medium Risk","Low Risk"))</f>
        <v>Low Risk</v>
      </c>
    </row>
    <row r="2558" spans="1:33" x14ac:dyDescent="0.35">
      <c r="A2558">
        <v>2557</v>
      </c>
      <c r="B2558" t="s">
        <v>35</v>
      </c>
      <c r="C2558">
        <v>103</v>
      </c>
      <c r="D2558" t="s">
        <v>28</v>
      </c>
      <c r="E2558" t="s">
        <v>22</v>
      </c>
      <c r="F2558" t="s">
        <v>23</v>
      </c>
      <c r="G2558">
        <v>35</v>
      </c>
      <c r="H2558">
        <v>110.5</v>
      </c>
      <c r="I2558">
        <v>101</v>
      </c>
      <c r="J2558">
        <v>18.79</v>
      </c>
      <c r="K2558">
        <v>208.3</v>
      </c>
      <c r="L2558">
        <v>81</v>
      </c>
      <c r="M2558">
        <v>17.71</v>
      </c>
      <c r="N2558">
        <v>87.4</v>
      </c>
      <c r="O2558">
        <v>77</v>
      </c>
      <c r="P2558">
        <v>3.93</v>
      </c>
      <c r="Q2558">
        <v>13.9</v>
      </c>
      <c r="R2558">
        <v>2</v>
      </c>
      <c r="S2558">
        <v>3.75</v>
      </c>
      <c r="T2558">
        <v>4</v>
      </c>
      <c r="U2558" t="s">
        <v>23</v>
      </c>
      <c r="V2558">
        <f>IF(tbl_Customers[[#This Row],[churn]] = "yes", 1, 0)</f>
        <v>1</v>
      </c>
      <c r="W2558" t="str">
        <f>IF(tbl_Customers[[#This Row],[number_customer_service_calls]] &lt;= 1, "0-1 Calls", IF(tbl_Customers[[#This Row],[number_customer_service_calls]] &lt;= 3, "2-3 Calls", IF(tbl_Customers[[#This Row],[number_customer_service_calls]] &lt;=5, "4-5 Calls", "6+ Calls")))</f>
        <v>4-5 Calls</v>
      </c>
      <c r="X2558" t="str">
        <f>IF(tbl_Customers[[#This Row],[account_length]] &lt;= 50, "0-50", IF(tbl_Customers[[#This Row],[account_length]] &lt;=100, "51-100", IF(tbl_Customers[[#This Row],[account_length]] &lt;= 150, "101-150", "151+")))</f>
        <v>101-150</v>
      </c>
      <c r="Y2558" t="str">
        <f>IF(tbl_Customers[[#This Row],[total_intl_charge]] &lt;= 3, "Low Charges", "High Charges")</f>
        <v>High Charges</v>
      </c>
      <c r="Z2558" t="str">
        <f>IF(tbl_Customers[[#This Row],[total_eve_calls]]&lt;=80,"Low Calls",
IF(tbl_Customers[[#This Row],[total_eve_calls]]&lt;=120,"Medium Calls","High Calls"))</f>
        <v>Medium Calls</v>
      </c>
      <c r="AA2558" t="str">
        <f>IF(tbl_Customers[[#This Row],[total_eve_charge]]&lt;=15,"Low Charges",
IF(tbl_Customers[[#This Row],[total_eve_charge]]&lt;=20,"Medium Charges","High Charges"))</f>
        <v>Medium Charges</v>
      </c>
      <c r="AB25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8" t="str">
        <f>IF(tbl_Customers[[#This Row],[number_vmail_messages]] = 0, "No Usage", IF(tbl_Customers[[#This Row],[number_vmail_messages]] &lt;= 20, "Low Usage", IF(tbl_Customers[[#This Row],[number_vmail_messages]] &lt;= 40, "Medium Usgae", "High Usage")))</f>
        <v>Medium Usgae</v>
      </c>
      <c r="AD2558" t="str">
        <f>IF(tbl_Customers[[#This Row],[total_day_minutes]]&lt;=150,"Low Usage", IF(tbl_Customers[[#This Row],[total_day_minutes]]&lt;=200,"Medium Usage", IF(tbl_Customers[[#This Row],[total_day_minutes]]&lt;=250,"High Usage","Very High Usage")))</f>
        <v>Low Usage</v>
      </c>
      <c r="AE2558" t="str">
        <f>IF(tbl_Customers[[#This Row],[total_intl_calls]]&lt;=5,"Low Calls", IF(tbl_Customers[[#This Row],[total_intl_calls]]&lt;=10, "Medium Calls", "High Calls"))</f>
        <v>Low Calls</v>
      </c>
      <c r="AF25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58" s="36" t="str">
        <f>IF(tbl_Customers[[#This Row],[Churn_Risk_Score]]&gt;=10,"High Risk", IF(tbl_Customers[[#This Row],[Churn_Risk_Score]]&gt;=5,"Medium Risk","Low Risk"))</f>
        <v>Medium Risk</v>
      </c>
    </row>
    <row r="2559" spans="1:33" x14ac:dyDescent="0.35">
      <c r="A2559">
        <v>2558</v>
      </c>
      <c r="B2559" t="s">
        <v>52</v>
      </c>
      <c r="C2559">
        <v>101</v>
      </c>
      <c r="D2559" t="s">
        <v>21</v>
      </c>
      <c r="E2559" t="s">
        <v>22</v>
      </c>
      <c r="F2559" t="s">
        <v>22</v>
      </c>
      <c r="G2559">
        <v>0</v>
      </c>
      <c r="H2559">
        <v>118.6</v>
      </c>
      <c r="I2559">
        <v>89</v>
      </c>
      <c r="J2559">
        <v>20.16</v>
      </c>
      <c r="K2559">
        <v>199.6</v>
      </c>
      <c r="L2559">
        <v>97</v>
      </c>
      <c r="M2559">
        <v>16.97</v>
      </c>
      <c r="N2559">
        <v>53.3</v>
      </c>
      <c r="O2559">
        <v>61</v>
      </c>
      <c r="P2559">
        <v>2.4</v>
      </c>
      <c r="Q2559">
        <v>11.5</v>
      </c>
      <c r="R2559">
        <v>5</v>
      </c>
      <c r="S2559">
        <v>3.11</v>
      </c>
      <c r="T2559">
        <v>1</v>
      </c>
      <c r="U2559" t="s">
        <v>22</v>
      </c>
      <c r="V2559">
        <f>IF(tbl_Customers[[#This Row],[churn]] = "yes", 1, 0)</f>
        <v>0</v>
      </c>
      <c r="W2559" t="str">
        <f>IF(tbl_Customers[[#This Row],[number_customer_service_calls]] &lt;= 1, "0-1 Calls", IF(tbl_Customers[[#This Row],[number_customer_service_calls]] &lt;= 3, "2-3 Calls", IF(tbl_Customers[[#This Row],[number_customer_service_calls]] &lt;=5, "4-5 Calls", "6+ Calls")))</f>
        <v>0-1 Calls</v>
      </c>
      <c r="X2559" t="str">
        <f>IF(tbl_Customers[[#This Row],[account_length]] &lt;= 50, "0-50", IF(tbl_Customers[[#This Row],[account_length]] &lt;=100, "51-100", IF(tbl_Customers[[#This Row],[account_length]] &lt;= 150, "101-150", "151+")))</f>
        <v>101-150</v>
      </c>
      <c r="Y2559" t="str">
        <f>IF(tbl_Customers[[#This Row],[total_intl_charge]] &lt;= 3, "Low Charges", "High Charges")</f>
        <v>High Charges</v>
      </c>
      <c r="Z2559" t="str">
        <f>IF(tbl_Customers[[#This Row],[total_eve_calls]]&lt;=80,"Low Calls",
IF(tbl_Customers[[#This Row],[total_eve_calls]]&lt;=120,"Medium Calls","High Calls"))</f>
        <v>Medium Calls</v>
      </c>
      <c r="AA2559" t="str">
        <f>IF(tbl_Customers[[#This Row],[total_eve_charge]]&lt;=15,"Low Charges",
IF(tbl_Customers[[#This Row],[total_eve_charge]]&lt;=20,"Medium Charges","High Charges"))</f>
        <v>Medium Charges</v>
      </c>
      <c r="AB25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9" t="str">
        <f>IF(tbl_Customers[[#This Row],[number_vmail_messages]] = 0, "No Usage", IF(tbl_Customers[[#This Row],[number_vmail_messages]] &lt;= 20, "Low Usage", IF(tbl_Customers[[#This Row],[number_vmail_messages]] &lt;= 40, "Medium Usgae", "High Usage")))</f>
        <v>No Usage</v>
      </c>
      <c r="AD2559" t="str">
        <f>IF(tbl_Customers[[#This Row],[total_day_minutes]]&lt;=150,"Low Usage", IF(tbl_Customers[[#This Row],[total_day_minutes]]&lt;=200,"Medium Usage", IF(tbl_Customers[[#This Row],[total_day_minutes]]&lt;=250,"High Usage","Very High Usage")))</f>
        <v>Low Usage</v>
      </c>
      <c r="AE2559" t="str">
        <f>IF(tbl_Customers[[#This Row],[total_intl_calls]]&lt;=5,"Low Calls", IF(tbl_Customers[[#This Row],[total_intl_calls]]&lt;=10, "Medium Calls", "High Calls"))</f>
        <v>Low Calls</v>
      </c>
      <c r="AF25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59" s="36" t="str">
        <f>IF(tbl_Customers[[#This Row],[Churn_Risk_Score]]&gt;=10,"High Risk", IF(tbl_Customers[[#This Row],[Churn_Risk_Score]]&gt;=5,"Medium Risk","Low Risk"))</f>
        <v>Low Risk</v>
      </c>
    </row>
    <row r="2560" spans="1:33" x14ac:dyDescent="0.35">
      <c r="A2560">
        <v>2559</v>
      </c>
      <c r="B2560" t="s">
        <v>46</v>
      </c>
      <c r="C2560">
        <v>123</v>
      </c>
      <c r="D2560" t="s">
        <v>21</v>
      </c>
      <c r="E2560" t="s">
        <v>22</v>
      </c>
      <c r="F2560" t="s">
        <v>23</v>
      </c>
      <c r="G2560">
        <v>22</v>
      </c>
      <c r="H2560">
        <v>197.6</v>
      </c>
      <c r="I2560">
        <v>105</v>
      </c>
      <c r="J2560">
        <v>33.590000000000003</v>
      </c>
      <c r="K2560">
        <v>80</v>
      </c>
      <c r="L2560">
        <v>86</v>
      </c>
      <c r="M2560">
        <v>6.8</v>
      </c>
      <c r="N2560">
        <v>120.8</v>
      </c>
      <c r="O2560">
        <v>82</v>
      </c>
      <c r="P2560">
        <v>5.44</v>
      </c>
      <c r="Q2560">
        <v>15.6</v>
      </c>
      <c r="R2560">
        <v>12</v>
      </c>
      <c r="S2560">
        <v>4.21</v>
      </c>
      <c r="T2560">
        <v>2</v>
      </c>
      <c r="U2560" t="s">
        <v>22</v>
      </c>
      <c r="V2560">
        <f>IF(tbl_Customers[[#This Row],[churn]] = "yes", 1, 0)</f>
        <v>0</v>
      </c>
      <c r="W2560" t="str">
        <f>IF(tbl_Customers[[#This Row],[number_customer_service_calls]] &lt;= 1, "0-1 Calls", IF(tbl_Customers[[#This Row],[number_customer_service_calls]] &lt;= 3, "2-3 Calls", IF(tbl_Customers[[#This Row],[number_customer_service_calls]] &lt;=5, "4-5 Calls", "6+ Calls")))</f>
        <v>2-3 Calls</v>
      </c>
      <c r="X2560" t="str">
        <f>IF(tbl_Customers[[#This Row],[account_length]] &lt;= 50, "0-50", IF(tbl_Customers[[#This Row],[account_length]] &lt;=100, "51-100", IF(tbl_Customers[[#This Row],[account_length]] &lt;= 150, "101-150", "151+")))</f>
        <v>101-150</v>
      </c>
      <c r="Y2560" t="str">
        <f>IF(tbl_Customers[[#This Row],[total_intl_charge]] &lt;= 3, "Low Charges", "High Charges")</f>
        <v>High Charges</v>
      </c>
      <c r="Z2560" t="str">
        <f>IF(tbl_Customers[[#This Row],[total_eve_calls]]&lt;=80,"Low Calls",
IF(tbl_Customers[[#This Row],[total_eve_calls]]&lt;=120,"Medium Calls","High Calls"))</f>
        <v>Medium Calls</v>
      </c>
      <c r="AA2560" t="str">
        <f>IF(tbl_Customers[[#This Row],[total_eve_charge]]&lt;=15,"Low Charges",
IF(tbl_Customers[[#This Row],[total_eve_charge]]&lt;=20,"Medium Charges","High Charges"))</f>
        <v>Low Charges</v>
      </c>
      <c r="AB25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0" t="str">
        <f>IF(tbl_Customers[[#This Row],[number_vmail_messages]] = 0, "No Usage", IF(tbl_Customers[[#This Row],[number_vmail_messages]] &lt;= 20, "Low Usage", IF(tbl_Customers[[#This Row],[number_vmail_messages]] &lt;= 40, "Medium Usgae", "High Usage")))</f>
        <v>Medium Usgae</v>
      </c>
      <c r="AD2560" t="str">
        <f>IF(tbl_Customers[[#This Row],[total_day_minutes]]&lt;=150,"Low Usage", IF(tbl_Customers[[#This Row],[total_day_minutes]]&lt;=200,"Medium Usage", IF(tbl_Customers[[#This Row],[total_day_minutes]]&lt;=250,"High Usage","Very High Usage")))</f>
        <v>Medium Usage</v>
      </c>
      <c r="AE2560" t="str">
        <f>IF(tbl_Customers[[#This Row],[total_intl_calls]]&lt;=5,"Low Calls", IF(tbl_Customers[[#This Row],[total_intl_calls]]&lt;=10, "Medium Calls", "High Calls"))</f>
        <v>High Calls</v>
      </c>
      <c r="AF25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60" s="36" t="str">
        <f>IF(tbl_Customers[[#This Row],[Churn_Risk_Score]]&gt;=10,"High Risk", IF(tbl_Customers[[#This Row],[Churn_Risk_Score]]&gt;=5,"Medium Risk","Low Risk"))</f>
        <v>Low Risk</v>
      </c>
    </row>
    <row r="2561" spans="1:33" x14ac:dyDescent="0.35">
      <c r="A2561">
        <v>2560</v>
      </c>
      <c r="B2561" t="s">
        <v>69</v>
      </c>
      <c r="C2561">
        <v>78</v>
      </c>
      <c r="D2561" t="s">
        <v>28</v>
      </c>
      <c r="E2561" t="s">
        <v>22</v>
      </c>
      <c r="F2561" t="s">
        <v>23</v>
      </c>
      <c r="G2561">
        <v>32</v>
      </c>
      <c r="H2561">
        <v>210.3</v>
      </c>
      <c r="I2561">
        <v>116</v>
      </c>
      <c r="J2561">
        <v>35.75</v>
      </c>
      <c r="K2561">
        <v>192.2</v>
      </c>
      <c r="L2561">
        <v>83</v>
      </c>
      <c r="M2561">
        <v>16.34</v>
      </c>
      <c r="N2561">
        <v>246.1</v>
      </c>
      <c r="O2561">
        <v>92</v>
      </c>
      <c r="P2561">
        <v>11.07</v>
      </c>
      <c r="Q2561">
        <v>10.8</v>
      </c>
      <c r="R2561">
        <v>4</v>
      </c>
      <c r="S2561">
        <v>2.92</v>
      </c>
      <c r="T2561">
        <v>6</v>
      </c>
      <c r="U2561" t="s">
        <v>22</v>
      </c>
      <c r="V2561">
        <f>IF(tbl_Customers[[#This Row],[churn]] = "yes", 1, 0)</f>
        <v>0</v>
      </c>
      <c r="W2561" t="str">
        <f>IF(tbl_Customers[[#This Row],[number_customer_service_calls]] &lt;= 1, "0-1 Calls", IF(tbl_Customers[[#This Row],[number_customer_service_calls]] &lt;= 3, "2-3 Calls", IF(tbl_Customers[[#This Row],[number_customer_service_calls]] &lt;=5, "4-5 Calls", "6+ Calls")))</f>
        <v>6+ Calls</v>
      </c>
      <c r="X2561" t="str">
        <f>IF(tbl_Customers[[#This Row],[account_length]] &lt;= 50, "0-50", IF(tbl_Customers[[#This Row],[account_length]] &lt;=100, "51-100", IF(tbl_Customers[[#This Row],[account_length]] &lt;= 150, "101-150", "151+")))</f>
        <v>51-100</v>
      </c>
      <c r="Y2561" t="str">
        <f>IF(tbl_Customers[[#This Row],[total_intl_charge]] &lt;= 3, "Low Charges", "High Charges")</f>
        <v>Low Charges</v>
      </c>
      <c r="Z2561" t="str">
        <f>IF(tbl_Customers[[#This Row],[total_eve_calls]]&lt;=80,"Low Calls",
IF(tbl_Customers[[#This Row],[total_eve_calls]]&lt;=120,"Medium Calls","High Calls"))</f>
        <v>Medium Calls</v>
      </c>
      <c r="AA2561" t="str">
        <f>IF(tbl_Customers[[#This Row],[total_eve_charge]]&lt;=15,"Low Charges",
IF(tbl_Customers[[#This Row],[total_eve_charge]]&lt;=20,"Medium Charges","High Charges"))</f>
        <v>Medium Charges</v>
      </c>
      <c r="AB25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1" t="str">
        <f>IF(tbl_Customers[[#This Row],[number_vmail_messages]] = 0, "No Usage", IF(tbl_Customers[[#This Row],[number_vmail_messages]] &lt;= 20, "Low Usage", IF(tbl_Customers[[#This Row],[number_vmail_messages]] &lt;= 40, "Medium Usgae", "High Usage")))</f>
        <v>Medium Usgae</v>
      </c>
      <c r="AD2561" t="str">
        <f>IF(tbl_Customers[[#This Row],[total_day_minutes]]&lt;=150,"Low Usage", IF(tbl_Customers[[#This Row],[total_day_minutes]]&lt;=200,"Medium Usage", IF(tbl_Customers[[#This Row],[total_day_minutes]]&lt;=250,"High Usage","Very High Usage")))</f>
        <v>High Usage</v>
      </c>
      <c r="AE2561" t="str">
        <f>IF(tbl_Customers[[#This Row],[total_intl_calls]]&lt;=5,"Low Calls", IF(tbl_Customers[[#This Row],[total_intl_calls]]&lt;=10, "Medium Calls", "High Calls"))</f>
        <v>Low Calls</v>
      </c>
      <c r="AF25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61" s="36" t="str">
        <f>IF(tbl_Customers[[#This Row],[Churn_Risk_Score]]&gt;=10,"High Risk", IF(tbl_Customers[[#This Row],[Churn_Risk_Score]]&gt;=5,"Medium Risk","Low Risk"))</f>
        <v>Low Risk</v>
      </c>
    </row>
    <row r="2562" spans="1:33" x14ac:dyDescent="0.35">
      <c r="A2562">
        <v>2561</v>
      </c>
      <c r="B2562" t="s">
        <v>31</v>
      </c>
      <c r="C2562">
        <v>101</v>
      </c>
      <c r="D2562" t="s">
        <v>21</v>
      </c>
      <c r="E2562" t="s">
        <v>22</v>
      </c>
      <c r="F2562" t="s">
        <v>23</v>
      </c>
      <c r="G2562">
        <v>28</v>
      </c>
      <c r="H2562">
        <v>220.3</v>
      </c>
      <c r="I2562">
        <v>96</v>
      </c>
      <c r="J2562">
        <v>37.450000000000003</v>
      </c>
      <c r="K2562">
        <v>285.8</v>
      </c>
      <c r="L2562">
        <v>72</v>
      </c>
      <c r="M2562">
        <v>24.29</v>
      </c>
      <c r="N2562">
        <v>203</v>
      </c>
      <c r="O2562">
        <v>111</v>
      </c>
      <c r="P2562">
        <v>9.14</v>
      </c>
      <c r="Q2562">
        <v>9.4</v>
      </c>
      <c r="R2562">
        <v>6</v>
      </c>
      <c r="S2562">
        <v>2.54</v>
      </c>
      <c r="T2562">
        <v>4</v>
      </c>
      <c r="U2562" t="s">
        <v>22</v>
      </c>
      <c r="V2562">
        <f>IF(tbl_Customers[[#This Row],[churn]] = "yes", 1, 0)</f>
        <v>0</v>
      </c>
      <c r="W2562" t="str">
        <f>IF(tbl_Customers[[#This Row],[number_customer_service_calls]] &lt;= 1, "0-1 Calls", IF(tbl_Customers[[#This Row],[number_customer_service_calls]] &lt;= 3, "2-3 Calls", IF(tbl_Customers[[#This Row],[number_customer_service_calls]] &lt;=5, "4-5 Calls", "6+ Calls")))</f>
        <v>4-5 Calls</v>
      </c>
      <c r="X2562" t="str">
        <f>IF(tbl_Customers[[#This Row],[account_length]] &lt;= 50, "0-50", IF(tbl_Customers[[#This Row],[account_length]] &lt;=100, "51-100", IF(tbl_Customers[[#This Row],[account_length]] &lt;= 150, "101-150", "151+")))</f>
        <v>101-150</v>
      </c>
      <c r="Y2562" t="str">
        <f>IF(tbl_Customers[[#This Row],[total_intl_charge]] &lt;= 3, "Low Charges", "High Charges")</f>
        <v>Low Charges</v>
      </c>
      <c r="Z2562" t="str">
        <f>IF(tbl_Customers[[#This Row],[total_eve_calls]]&lt;=80,"Low Calls",
IF(tbl_Customers[[#This Row],[total_eve_calls]]&lt;=120,"Medium Calls","High Calls"))</f>
        <v>Low Calls</v>
      </c>
      <c r="AA2562" t="str">
        <f>IF(tbl_Customers[[#This Row],[total_eve_charge]]&lt;=15,"Low Charges",
IF(tbl_Customers[[#This Row],[total_eve_charge]]&lt;=20,"Medium Charges","High Charges"))</f>
        <v>High Charges</v>
      </c>
      <c r="AB25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2" t="str">
        <f>IF(tbl_Customers[[#This Row],[number_vmail_messages]] = 0, "No Usage", IF(tbl_Customers[[#This Row],[number_vmail_messages]] &lt;= 20, "Low Usage", IF(tbl_Customers[[#This Row],[number_vmail_messages]] &lt;= 40, "Medium Usgae", "High Usage")))</f>
        <v>Medium Usgae</v>
      </c>
      <c r="AD2562" t="str">
        <f>IF(tbl_Customers[[#This Row],[total_day_minutes]]&lt;=150,"Low Usage", IF(tbl_Customers[[#This Row],[total_day_minutes]]&lt;=200,"Medium Usage", IF(tbl_Customers[[#This Row],[total_day_minutes]]&lt;=250,"High Usage","Very High Usage")))</f>
        <v>High Usage</v>
      </c>
      <c r="AE2562" t="str">
        <f>IF(tbl_Customers[[#This Row],[total_intl_calls]]&lt;=5,"Low Calls", IF(tbl_Customers[[#This Row],[total_intl_calls]]&lt;=10, "Medium Calls", "High Calls"))</f>
        <v>Medium Calls</v>
      </c>
      <c r="AF25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62" s="36" t="str">
        <f>IF(tbl_Customers[[#This Row],[Churn_Risk_Score]]&gt;=10,"High Risk", IF(tbl_Customers[[#This Row],[Churn_Risk_Score]]&gt;=5,"Medium Risk","Low Risk"))</f>
        <v>Low Risk</v>
      </c>
    </row>
    <row r="2563" spans="1:33" x14ac:dyDescent="0.35">
      <c r="A2563">
        <v>2562</v>
      </c>
      <c r="B2563" t="s">
        <v>27</v>
      </c>
      <c r="C2563">
        <v>67</v>
      </c>
      <c r="D2563" t="s">
        <v>21</v>
      </c>
      <c r="E2563" t="s">
        <v>22</v>
      </c>
      <c r="F2563" t="s">
        <v>23</v>
      </c>
      <c r="G2563">
        <v>34</v>
      </c>
      <c r="H2563">
        <v>161.69999999999999</v>
      </c>
      <c r="I2563">
        <v>114</v>
      </c>
      <c r="J2563">
        <v>27.49</v>
      </c>
      <c r="K2563">
        <v>207.6</v>
      </c>
      <c r="L2563">
        <v>115</v>
      </c>
      <c r="M2563">
        <v>17.649999999999999</v>
      </c>
      <c r="N2563">
        <v>205.7</v>
      </c>
      <c r="O2563">
        <v>114</v>
      </c>
      <c r="P2563">
        <v>9.26</v>
      </c>
      <c r="Q2563">
        <v>9.1999999999999993</v>
      </c>
      <c r="R2563">
        <v>4</v>
      </c>
      <c r="S2563">
        <v>2.48</v>
      </c>
      <c r="T2563">
        <v>0</v>
      </c>
      <c r="U2563" t="s">
        <v>22</v>
      </c>
      <c r="V2563">
        <f>IF(tbl_Customers[[#This Row],[churn]] = "yes", 1, 0)</f>
        <v>0</v>
      </c>
      <c r="W2563" t="str">
        <f>IF(tbl_Customers[[#This Row],[number_customer_service_calls]] &lt;= 1, "0-1 Calls", IF(tbl_Customers[[#This Row],[number_customer_service_calls]] &lt;= 3, "2-3 Calls", IF(tbl_Customers[[#This Row],[number_customer_service_calls]] &lt;=5, "4-5 Calls", "6+ Calls")))</f>
        <v>0-1 Calls</v>
      </c>
      <c r="X2563" t="str">
        <f>IF(tbl_Customers[[#This Row],[account_length]] &lt;= 50, "0-50", IF(tbl_Customers[[#This Row],[account_length]] &lt;=100, "51-100", IF(tbl_Customers[[#This Row],[account_length]] &lt;= 150, "101-150", "151+")))</f>
        <v>51-100</v>
      </c>
      <c r="Y2563" t="str">
        <f>IF(tbl_Customers[[#This Row],[total_intl_charge]] &lt;= 3, "Low Charges", "High Charges")</f>
        <v>Low Charges</v>
      </c>
      <c r="Z2563" t="str">
        <f>IF(tbl_Customers[[#This Row],[total_eve_calls]]&lt;=80,"Low Calls",
IF(tbl_Customers[[#This Row],[total_eve_calls]]&lt;=120,"Medium Calls","High Calls"))</f>
        <v>Medium Calls</v>
      </c>
      <c r="AA2563" t="str">
        <f>IF(tbl_Customers[[#This Row],[total_eve_charge]]&lt;=15,"Low Charges",
IF(tbl_Customers[[#This Row],[total_eve_charge]]&lt;=20,"Medium Charges","High Charges"))</f>
        <v>Medium Charges</v>
      </c>
      <c r="AB25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63" t="str">
        <f>IF(tbl_Customers[[#This Row],[number_vmail_messages]] = 0, "No Usage", IF(tbl_Customers[[#This Row],[number_vmail_messages]] &lt;= 20, "Low Usage", IF(tbl_Customers[[#This Row],[number_vmail_messages]] &lt;= 40, "Medium Usgae", "High Usage")))</f>
        <v>Medium Usgae</v>
      </c>
      <c r="AD2563" t="str">
        <f>IF(tbl_Customers[[#This Row],[total_day_minutes]]&lt;=150,"Low Usage", IF(tbl_Customers[[#This Row],[total_day_minutes]]&lt;=200,"Medium Usage", IF(tbl_Customers[[#This Row],[total_day_minutes]]&lt;=250,"High Usage","Very High Usage")))</f>
        <v>Medium Usage</v>
      </c>
      <c r="AE2563" t="str">
        <f>IF(tbl_Customers[[#This Row],[total_intl_calls]]&lt;=5,"Low Calls", IF(tbl_Customers[[#This Row],[total_intl_calls]]&lt;=10, "Medium Calls", "High Calls"))</f>
        <v>Low Calls</v>
      </c>
      <c r="AF25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63" s="36" t="str">
        <f>IF(tbl_Customers[[#This Row],[Churn_Risk_Score]]&gt;=10,"High Risk", IF(tbl_Customers[[#This Row],[Churn_Risk_Score]]&gt;=5,"Medium Risk","Low Risk"))</f>
        <v>Low Risk</v>
      </c>
    </row>
    <row r="2564" spans="1:33" x14ac:dyDescent="0.35">
      <c r="A2564">
        <v>2563</v>
      </c>
      <c r="B2564" t="s">
        <v>65</v>
      </c>
      <c r="C2564">
        <v>64</v>
      </c>
      <c r="D2564" t="s">
        <v>21</v>
      </c>
      <c r="E2564" t="s">
        <v>23</v>
      </c>
      <c r="F2564" t="s">
        <v>22</v>
      </c>
      <c r="G2564">
        <v>0</v>
      </c>
      <c r="H2564">
        <v>146.69999999999999</v>
      </c>
      <c r="I2564">
        <v>83</v>
      </c>
      <c r="J2564">
        <v>24.94</v>
      </c>
      <c r="K2564">
        <v>148.30000000000001</v>
      </c>
      <c r="L2564">
        <v>91</v>
      </c>
      <c r="M2564">
        <v>12.61</v>
      </c>
      <c r="N2564">
        <v>238.6</v>
      </c>
      <c r="O2564">
        <v>69</v>
      </c>
      <c r="P2564">
        <v>10.74</v>
      </c>
      <c r="Q2564">
        <v>12.5</v>
      </c>
      <c r="R2564">
        <v>3</v>
      </c>
      <c r="S2564">
        <v>3.38</v>
      </c>
      <c r="T2564">
        <v>3</v>
      </c>
      <c r="U2564" t="s">
        <v>22</v>
      </c>
      <c r="V2564">
        <f>IF(tbl_Customers[[#This Row],[churn]] = "yes", 1, 0)</f>
        <v>0</v>
      </c>
      <c r="W2564" t="str">
        <f>IF(tbl_Customers[[#This Row],[number_customer_service_calls]] &lt;= 1, "0-1 Calls", IF(tbl_Customers[[#This Row],[number_customer_service_calls]] &lt;= 3, "2-3 Calls", IF(tbl_Customers[[#This Row],[number_customer_service_calls]] &lt;=5, "4-5 Calls", "6+ Calls")))</f>
        <v>2-3 Calls</v>
      </c>
      <c r="X2564" t="str">
        <f>IF(tbl_Customers[[#This Row],[account_length]] &lt;= 50, "0-50", IF(tbl_Customers[[#This Row],[account_length]] &lt;=100, "51-100", IF(tbl_Customers[[#This Row],[account_length]] &lt;= 150, "101-150", "151+")))</f>
        <v>51-100</v>
      </c>
      <c r="Y2564" t="str">
        <f>IF(tbl_Customers[[#This Row],[total_intl_charge]] &lt;= 3, "Low Charges", "High Charges")</f>
        <v>High Charges</v>
      </c>
      <c r="Z2564" t="str">
        <f>IF(tbl_Customers[[#This Row],[total_eve_calls]]&lt;=80,"Low Calls",
IF(tbl_Customers[[#This Row],[total_eve_calls]]&lt;=120,"Medium Calls","High Calls"))</f>
        <v>Medium Calls</v>
      </c>
      <c r="AA2564" t="str">
        <f>IF(tbl_Customers[[#This Row],[total_eve_charge]]&lt;=15,"Low Charges",
IF(tbl_Customers[[#This Row],[total_eve_charge]]&lt;=20,"Medium Charges","High Charges"))</f>
        <v>Low Charges</v>
      </c>
      <c r="AB25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4" t="str">
        <f>IF(tbl_Customers[[#This Row],[number_vmail_messages]] = 0, "No Usage", IF(tbl_Customers[[#This Row],[number_vmail_messages]] &lt;= 20, "Low Usage", IF(tbl_Customers[[#This Row],[number_vmail_messages]] &lt;= 40, "Medium Usgae", "High Usage")))</f>
        <v>No Usage</v>
      </c>
      <c r="AD2564" t="str">
        <f>IF(tbl_Customers[[#This Row],[total_day_minutes]]&lt;=150,"Low Usage", IF(tbl_Customers[[#This Row],[total_day_minutes]]&lt;=200,"Medium Usage", IF(tbl_Customers[[#This Row],[total_day_minutes]]&lt;=250,"High Usage","Very High Usage")))</f>
        <v>Low Usage</v>
      </c>
      <c r="AE2564" t="str">
        <f>IF(tbl_Customers[[#This Row],[total_intl_calls]]&lt;=5,"Low Calls", IF(tbl_Customers[[#This Row],[total_intl_calls]]&lt;=10, "Medium Calls", "High Calls"))</f>
        <v>Low Calls</v>
      </c>
      <c r="AF25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64" s="36" t="str">
        <f>IF(tbl_Customers[[#This Row],[Churn_Risk_Score]]&gt;=10,"High Risk", IF(tbl_Customers[[#This Row],[Churn_Risk_Score]]&gt;=5,"Medium Risk","Low Risk"))</f>
        <v>Medium Risk</v>
      </c>
    </row>
    <row r="2565" spans="1:33" x14ac:dyDescent="0.35">
      <c r="A2565">
        <v>2564</v>
      </c>
      <c r="B2565" t="s">
        <v>31</v>
      </c>
      <c r="C2565">
        <v>173</v>
      </c>
      <c r="D2565" t="s">
        <v>28</v>
      </c>
      <c r="E2565" t="s">
        <v>22</v>
      </c>
      <c r="F2565" t="s">
        <v>22</v>
      </c>
      <c r="G2565">
        <v>0</v>
      </c>
      <c r="H2565">
        <v>109.4</v>
      </c>
      <c r="I2565">
        <v>103</v>
      </c>
      <c r="J2565">
        <v>18.600000000000001</v>
      </c>
      <c r="K2565">
        <v>101.3</v>
      </c>
      <c r="L2565">
        <v>111</v>
      </c>
      <c r="M2565">
        <v>8.61</v>
      </c>
      <c r="N2565">
        <v>167.3</v>
      </c>
      <c r="O2565">
        <v>106</v>
      </c>
      <c r="P2565">
        <v>7.53</v>
      </c>
      <c r="Q2565">
        <v>7.8</v>
      </c>
      <c r="R2565">
        <v>7</v>
      </c>
      <c r="S2565">
        <v>2.11</v>
      </c>
      <c r="T2565">
        <v>1</v>
      </c>
      <c r="U2565" t="s">
        <v>22</v>
      </c>
      <c r="V2565">
        <f>IF(tbl_Customers[[#This Row],[churn]] = "yes", 1, 0)</f>
        <v>0</v>
      </c>
      <c r="W2565" t="str">
        <f>IF(tbl_Customers[[#This Row],[number_customer_service_calls]] &lt;= 1, "0-1 Calls", IF(tbl_Customers[[#This Row],[number_customer_service_calls]] &lt;= 3, "2-3 Calls", IF(tbl_Customers[[#This Row],[number_customer_service_calls]] &lt;=5, "4-5 Calls", "6+ Calls")))</f>
        <v>0-1 Calls</v>
      </c>
      <c r="X2565" t="str">
        <f>IF(tbl_Customers[[#This Row],[account_length]] &lt;= 50, "0-50", IF(tbl_Customers[[#This Row],[account_length]] &lt;=100, "51-100", IF(tbl_Customers[[#This Row],[account_length]] &lt;= 150, "101-150", "151+")))</f>
        <v>151+</v>
      </c>
      <c r="Y2565" t="str">
        <f>IF(tbl_Customers[[#This Row],[total_intl_charge]] &lt;= 3, "Low Charges", "High Charges")</f>
        <v>Low Charges</v>
      </c>
      <c r="Z2565" t="str">
        <f>IF(tbl_Customers[[#This Row],[total_eve_calls]]&lt;=80,"Low Calls",
IF(tbl_Customers[[#This Row],[total_eve_calls]]&lt;=120,"Medium Calls","High Calls"))</f>
        <v>Medium Calls</v>
      </c>
      <c r="AA2565" t="str">
        <f>IF(tbl_Customers[[#This Row],[total_eve_charge]]&lt;=15,"Low Charges",
IF(tbl_Customers[[#This Row],[total_eve_charge]]&lt;=20,"Medium Charges","High Charges"))</f>
        <v>Low Charges</v>
      </c>
      <c r="AB25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65" t="str">
        <f>IF(tbl_Customers[[#This Row],[number_vmail_messages]] = 0, "No Usage", IF(tbl_Customers[[#This Row],[number_vmail_messages]] &lt;= 20, "Low Usage", IF(tbl_Customers[[#This Row],[number_vmail_messages]] &lt;= 40, "Medium Usgae", "High Usage")))</f>
        <v>No Usage</v>
      </c>
      <c r="AD2565" t="str">
        <f>IF(tbl_Customers[[#This Row],[total_day_minutes]]&lt;=150,"Low Usage", IF(tbl_Customers[[#This Row],[total_day_minutes]]&lt;=200,"Medium Usage", IF(tbl_Customers[[#This Row],[total_day_minutes]]&lt;=250,"High Usage","Very High Usage")))</f>
        <v>Low Usage</v>
      </c>
      <c r="AE2565" t="str">
        <f>IF(tbl_Customers[[#This Row],[total_intl_calls]]&lt;=5,"Low Calls", IF(tbl_Customers[[#This Row],[total_intl_calls]]&lt;=10, "Medium Calls", "High Calls"))</f>
        <v>Medium Calls</v>
      </c>
      <c r="AF25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65" s="36" t="str">
        <f>IF(tbl_Customers[[#This Row],[Churn_Risk_Score]]&gt;=10,"High Risk", IF(tbl_Customers[[#This Row],[Churn_Risk_Score]]&gt;=5,"Medium Risk","Low Risk"))</f>
        <v>Low Risk</v>
      </c>
    </row>
    <row r="2566" spans="1:33" x14ac:dyDescent="0.35">
      <c r="A2566">
        <v>2565</v>
      </c>
      <c r="B2566" t="s">
        <v>65</v>
      </c>
      <c r="C2566">
        <v>135</v>
      </c>
      <c r="D2566" t="s">
        <v>28</v>
      </c>
      <c r="E2566" t="s">
        <v>22</v>
      </c>
      <c r="F2566" t="s">
        <v>22</v>
      </c>
      <c r="G2566">
        <v>0</v>
      </c>
      <c r="H2566">
        <v>144.1</v>
      </c>
      <c r="I2566">
        <v>115</v>
      </c>
      <c r="J2566">
        <v>24.5</v>
      </c>
      <c r="K2566">
        <v>249.8</v>
      </c>
      <c r="L2566">
        <v>68</v>
      </c>
      <c r="M2566">
        <v>21.23</v>
      </c>
      <c r="N2566">
        <v>211.4</v>
      </c>
      <c r="O2566">
        <v>82</v>
      </c>
      <c r="P2566">
        <v>9.51</v>
      </c>
      <c r="Q2566">
        <v>13.6</v>
      </c>
      <c r="R2566">
        <v>3</v>
      </c>
      <c r="S2566">
        <v>3.67</v>
      </c>
      <c r="T2566">
        <v>1</v>
      </c>
      <c r="U2566" t="s">
        <v>22</v>
      </c>
      <c r="V2566">
        <f>IF(tbl_Customers[[#This Row],[churn]] = "yes", 1, 0)</f>
        <v>0</v>
      </c>
      <c r="W2566" t="str">
        <f>IF(tbl_Customers[[#This Row],[number_customer_service_calls]] &lt;= 1, "0-1 Calls", IF(tbl_Customers[[#This Row],[number_customer_service_calls]] &lt;= 3, "2-3 Calls", IF(tbl_Customers[[#This Row],[number_customer_service_calls]] &lt;=5, "4-5 Calls", "6+ Calls")))</f>
        <v>0-1 Calls</v>
      </c>
      <c r="X2566" t="str">
        <f>IF(tbl_Customers[[#This Row],[account_length]] &lt;= 50, "0-50", IF(tbl_Customers[[#This Row],[account_length]] &lt;=100, "51-100", IF(tbl_Customers[[#This Row],[account_length]] &lt;= 150, "101-150", "151+")))</f>
        <v>101-150</v>
      </c>
      <c r="Y2566" t="str">
        <f>IF(tbl_Customers[[#This Row],[total_intl_charge]] &lt;= 3, "Low Charges", "High Charges")</f>
        <v>High Charges</v>
      </c>
      <c r="Z2566" t="str">
        <f>IF(tbl_Customers[[#This Row],[total_eve_calls]]&lt;=80,"Low Calls",
IF(tbl_Customers[[#This Row],[total_eve_calls]]&lt;=120,"Medium Calls","High Calls"))</f>
        <v>Low Calls</v>
      </c>
      <c r="AA2566" t="str">
        <f>IF(tbl_Customers[[#This Row],[total_eve_charge]]&lt;=15,"Low Charges",
IF(tbl_Customers[[#This Row],[total_eve_charge]]&lt;=20,"Medium Charges","High Charges"))</f>
        <v>High Charges</v>
      </c>
      <c r="AB25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6" t="str">
        <f>IF(tbl_Customers[[#This Row],[number_vmail_messages]] = 0, "No Usage", IF(tbl_Customers[[#This Row],[number_vmail_messages]] &lt;= 20, "Low Usage", IF(tbl_Customers[[#This Row],[number_vmail_messages]] &lt;= 40, "Medium Usgae", "High Usage")))</f>
        <v>No Usage</v>
      </c>
      <c r="AD2566" t="str">
        <f>IF(tbl_Customers[[#This Row],[total_day_minutes]]&lt;=150,"Low Usage", IF(tbl_Customers[[#This Row],[total_day_minutes]]&lt;=200,"Medium Usage", IF(tbl_Customers[[#This Row],[total_day_minutes]]&lt;=250,"High Usage","Very High Usage")))</f>
        <v>Low Usage</v>
      </c>
      <c r="AE2566" t="str">
        <f>IF(tbl_Customers[[#This Row],[total_intl_calls]]&lt;=5,"Low Calls", IF(tbl_Customers[[#This Row],[total_intl_calls]]&lt;=10, "Medium Calls", "High Calls"))</f>
        <v>Low Calls</v>
      </c>
      <c r="AF25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66" s="36" t="str">
        <f>IF(tbl_Customers[[#This Row],[Churn_Risk_Score]]&gt;=10,"High Risk", IF(tbl_Customers[[#This Row],[Churn_Risk_Score]]&gt;=5,"Medium Risk","Low Risk"))</f>
        <v>Low Risk</v>
      </c>
    </row>
    <row r="2567" spans="1:33" x14ac:dyDescent="0.35">
      <c r="A2567">
        <v>2566</v>
      </c>
      <c r="B2567" t="s">
        <v>24</v>
      </c>
      <c r="C2567">
        <v>75</v>
      </c>
      <c r="D2567" t="s">
        <v>21</v>
      </c>
      <c r="E2567" t="s">
        <v>22</v>
      </c>
      <c r="F2567" t="s">
        <v>23</v>
      </c>
      <c r="G2567">
        <v>42</v>
      </c>
      <c r="H2567">
        <v>248.9</v>
      </c>
      <c r="I2567">
        <v>93</v>
      </c>
      <c r="J2567">
        <v>42.31</v>
      </c>
      <c r="K2567">
        <v>170.8</v>
      </c>
      <c r="L2567">
        <v>108</v>
      </c>
      <c r="M2567">
        <v>14.52</v>
      </c>
      <c r="N2567">
        <v>104.5</v>
      </c>
      <c r="O2567">
        <v>91</v>
      </c>
      <c r="P2567">
        <v>4.7</v>
      </c>
      <c r="Q2567">
        <v>11.2</v>
      </c>
      <c r="R2567">
        <v>8</v>
      </c>
      <c r="S2567">
        <v>3.02</v>
      </c>
      <c r="T2567">
        <v>1</v>
      </c>
      <c r="U2567" t="s">
        <v>22</v>
      </c>
      <c r="V2567">
        <f>IF(tbl_Customers[[#This Row],[churn]] = "yes", 1, 0)</f>
        <v>0</v>
      </c>
      <c r="W2567" t="str">
        <f>IF(tbl_Customers[[#This Row],[number_customer_service_calls]] &lt;= 1, "0-1 Calls", IF(tbl_Customers[[#This Row],[number_customer_service_calls]] &lt;= 3, "2-3 Calls", IF(tbl_Customers[[#This Row],[number_customer_service_calls]] &lt;=5, "4-5 Calls", "6+ Calls")))</f>
        <v>0-1 Calls</v>
      </c>
      <c r="X2567" t="str">
        <f>IF(tbl_Customers[[#This Row],[account_length]] &lt;= 50, "0-50", IF(tbl_Customers[[#This Row],[account_length]] &lt;=100, "51-100", IF(tbl_Customers[[#This Row],[account_length]] &lt;= 150, "101-150", "151+")))</f>
        <v>51-100</v>
      </c>
      <c r="Y2567" t="str">
        <f>IF(tbl_Customers[[#This Row],[total_intl_charge]] &lt;= 3, "Low Charges", "High Charges")</f>
        <v>High Charges</v>
      </c>
      <c r="Z2567" t="str">
        <f>IF(tbl_Customers[[#This Row],[total_eve_calls]]&lt;=80,"Low Calls",
IF(tbl_Customers[[#This Row],[total_eve_calls]]&lt;=120,"Medium Calls","High Calls"))</f>
        <v>Medium Calls</v>
      </c>
      <c r="AA2567" t="str">
        <f>IF(tbl_Customers[[#This Row],[total_eve_charge]]&lt;=15,"Low Charges",
IF(tbl_Customers[[#This Row],[total_eve_charge]]&lt;=20,"Medium Charges","High Charges"))</f>
        <v>Low Charges</v>
      </c>
      <c r="AB25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7" t="str">
        <f>IF(tbl_Customers[[#This Row],[number_vmail_messages]] = 0, "No Usage", IF(tbl_Customers[[#This Row],[number_vmail_messages]] &lt;= 20, "Low Usage", IF(tbl_Customers[[#This Row],[number_vmail_messages]] &lt;= 40, "Medium Usgae", "High Usage")))</f>
        <v>High Usage</v>
      </c>
      <c r="AD2567" t="str">
        <f>IF(tbl_Customers[[#This Row],[total_day_minutes]]&lt;=150,"Low Usage", IF(tbl_Customers[[#This Row],[total_day_minutes]]&lt;=200,"Medium Usage", IF(tbl_Customers[[#This Row],[total_day_minutes]]&lt;=250,"High Usage","Very High Usage")))</f>
        <v>High Usage</v>
      </c>
      <c r="AE2567" t="str">
        <f>IF(tbl_Customers[[#This Row],[total_intl_calls]]&lt;=5,"Low Calls", IF(tbl_Customers[[#This Row],[total_intl_calls]]&lt;=10, "Medium Calls", "High Calls"))</f>
        <v>Medium Calls</v>
      </c>
      <c r="AF25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67" s="36" t="str">
        <f>IF(tbl_Customers[[#This Row],[Churn_Risk_Score]]&gt;=10,"High Risk", IF(tbl_Customers[[#This Row],[Churn_Risk_Score]]&gt;=5,"Medium Risk","Low Risk"))</f>
        <v>Low Risk</v>
      </c>
    </row>
    <row r="2568" spans="1:33" x14ac:dyDescent="0.35">
      <c r="A2568">
        <v>2567</v>
      </c>
      <c r="B2568" t="s">
        <v>66</v>
      </c>
      <c r="C2568">
        <v>88</v>
      </c>
      <c r="D2568" t="s">
        <v>21</v>
      </c>
      <c r="E2568" t="s">
        <v>22</v>
      </c>
      <c r="F2568" t="s">
        <v>22</v>
      </c>
      <c r="G2568">
        <v>0</v>
      </c>
      <c r="H2568">
        <v>85.7</v>
      </c>
      <c r="I2568">
        <v>112</v>
      </c>
      <c r="J2568">
        <v>14.57</v>
      </c>
      <c r="K2568">
        <v>221.6</v>
      </c>
      <c r="L2568">
        <v>70</v>
      </c>
      <c r="M2568">
        <v>18.84</v>
      </c>
      <c r="N2568">
        <v>190.6</v>
      </c>
      <c r="O2568">
        <v>75</v>
      </c>
      <c r="P2568">
        <v>8.58</v>
      </c>
      <c r="Q2568">
        <v>11.6</v>
      </c>
      <c r="R2568">
        <v>3</v>
      </c>
      <c r="S2568">
        <v>3.13</v>
      </c>
      <c r="T2568">
        <v>4</v>
      </c>
      <c r="U2568" t="s">
        <v>23</v>
      </c>
      <c r="V2568">
        <f>IF(tbl_Customers[[#This Row],[churn]] = "yes", 1, 0)</f>
        <v>1</v>
      </c>
      <c r="W2568" t="str">
        <f>IF(tbl_Customers[[#This Row],[number_customer_service_calls]] &lt;= 1, "0-1 Calls", IF(tbl_Customers[[#This Row],[number_customer_service_calls]] &lt;= 3, "2-3 Calls", IF(tbl_Customers[[#This Row],[number_customer_service_calls]] &lt;=5, "4-5 Calls", "6+ Calls")))</f>
        <v>4-5 Calls</v>
      </c>
      <c r="X2568" t="str">
        <f>IF(tbl_Customers[[#This Row],[account_length]] &lt;= 50, "0-50", IF(tbl_Customers[[#This Row],[account_length]] &lt;=100, "51-100", IF(tbl_Customers[[#This Row],[account_length]] &lt;= 150, "101-150", "151+")))</f>
        <v>51-100</v>
      </c>
      <c r="Y2568" t="str">
        <f>IF(tbl_Customers[[#This Row],[total_intl_charge]] &lt;= 3, "Low Charges", "High Charges")</f>
        <v>High Charges</v>
      </c>
      <c r="Z2568" t="str">
        <f>IF(tbl_Customers[[#This Row],[total_eve_calls]]&lt;=80,"Low Calls",
IF(tbl_Customers[[#This Row],[total_eve_calls]]&lt;=120,"Medium Calls","High Calls"))</f>
        <v>Low Calls</v>
      </c>
      <c r="AA2568" t="str">
        <f>IF(tbl_Customers[[#This Row],[total_eve_charge]]&lt;=15,"Low Charges",
IF(tbl_Customers[[#This Row],[total_eve_charge]]&lt;=20,"Medium Charges","High Charges"))</f>
        <v>Medium Charges</v>
      </c>
      <c r="AB25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8" t="str">
        <f>IF(tbl_Customers[[#This Row],[number_vmail_messages]] = 0, "No Usage", IF(tbl_Customers[[#This Row],[number_vmail_messages]] &lt;= 20, "Low Usage", IF(tbl_Customers[[#This Row],[number_vmail_messages]] &lt;= 40, "Medium Usgae", "High Usage")))</f>
        <v>No Usage</v>
      </c>
      <c r="AD2568" t="str">
        <f>IF(tbl_Customers[[#This Row],[total_day_minutes]]&lt;=150,"Low Usage", IF(tbl_Customers[[#This Row],[total_day_minutes]]&lt;=200,"Medium Usage", IF(tbl_Customers[[#This Row],[total_day_minutes]]&lt;=250,"High Usage","Very High Usage")))</f>
        <v>Low Usage</v>
      </c>
      <c r="AE2568" t="str">
        <f>IF(tbl_Customers[[#This Row],[total_intl_calls]]&lt;=5,"Low Calls", IF(tbl_Customers[[#This Row],[total_intl_calls]]&lt;=10, "Medium Calls", "High Calls"))</f>
        <v>Low Calls</v>
      </c>
      <c r="AF25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568" s="36" t="str">
        <f>IF(tbl_Customers[[#This Row],[Churn_Risk_Score]]&gt;=10,"High Risk", IF(tbl_Customers[[#This Row],[Churn_Risk_Score]]&gt;=5,"Medium Risk","Low Risk"))</f>
        <v>Medium Risk</v>
      </c>
    </row>
    <row r="2569" spans="1:33" x14ac:dyDescent="0.35">
      <c r="A2569">
        <v>2568</v>
      </c>
      <c r="B2569" t="s">
        <v>39</v>
      </c>
      <c r="C2569">
        <v>112</v>
      </c>
      <c r="D2569" t="s">
        <v>21</v>
      </c>
      <c r="E2569" t="s">
        <v>22</v>
      </c>
      <c r="F2569" t="s">
        <v>22</v>
      </c>
      <c r="G2569">
        <v>0</v>
      </c>
      <c r="H2569">
        <v>214.8</v>
      </c>
      <c r="I2569">
        <v>112</v>
      </c>
      <c r="J2569">
        <v>36.520000000000003</v>
      </c>
      <c r="K2569">
        <v>209.7</v>
      </c>
      <c r="L2569">
        <v>104</v>
      </c>
      <c r="M2569">
        <v>17.82</v>
      </c>
      <c r="N2569">
        <v>164.4</v>
      </c>
      <c r="O2569">
        <v>97</v>
      </c>
      <c r="P2569">
        <v>7.4</v>
      </c>
      <c r="Q2569">
        <v>9.4</v>
      </c>
      <c r="R2569">
        <v>5</v>
      </c>
      <c r="S2569">
        <v>2.54</v>
      </c>
      <c r="T2569">
        <v>3</v>
      </c>
      <c r="U2569" t="s">
        <v>22</v>
      </c>
      <c r="V2569">
        <f>IF(tbl_Customers[[#This Row],[churn]] = "yes", 1, 0)</f>
        <v>0</v>
      </c>
      <c r="W2569" t="str">
        <f>IF(tbl_Customers[[#This Row],[number_customer_service_calls]] &lt;= 1, "0-1 Calls", IF(tbl_Customers[[#This Row],[number_customer_service_calls]] &lt;= 3, "2-3 Calls", IF(tbl_Customers[[#This Row],[number_customer_service_calls]] &lt;=5, "4-5 Calls", "6+ Calls")))</f>
        <v>2-3 Calls</v>
      </c>
      <c r="X2569" t="str">
        <f>IF(tbl_Customers[[#This Row],[account_length]] &lt;= 50, "0-50", IF(tbl_Customers[[#This Row],[account_length]] &lt;=100, "51-100", IF(tbl_Customers[[#This Row],[account_length]] &lt;= 150, "101-150", "151+")))</f>
        <v>101-150</v>
      </c>
      <c r="Y2569" t="str">
        <f>IF(tbl_Customers[[#This Row],[total_intl_charge]] &lt;= 3, "Low Charges", "High Charges")</f>
        <v>Low Charges</v>
      </c>
      <c r="Z2569" t="str">
        <f>IF(tbl_Customers[[#This Row],[total_eve_calls]]&lt;=80,"Low Calls",
IF(tbl_Customers[[#This Row],[total_eve_calls]]&lt;=120,"Medium Calls","High Calls"))</f>
        <v>Medium Calls</v>
      </c>
      <c r="AA2569" t="str">
        <f>IF(tbl_Customers[[#This Row],[total_eve_charge]]&lt;=15,"Low Charges",
IF(tbl_Customers[[#This Row],[total_eve_charge]]&lt;=20,"Medium Charges","High Charges"))</f>
        <v>Medium Charges</v>
      </c>
      <c r="AB25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9" t="str">
        <f>IF(tbl_Customers[[#This Row],[number_vmail_messages]] = 0, "No Usage", IF(tbl_Customers[[#This Row],[number_vmail_messages]] &lt;= 20, "Low Usage", IF(tbl_Customers[[#This Row],[number_vmail_messages]] &lt;= 40, "Medium Usgae", "High Usage")))</f>
        <v>No Usage</v>
      </c>
      <c r="AD2569" t="str">
        <f>IF(tbl_Customers[[#This Row],[total_day_minutes]]&lt;=150,"Low Usage", IF(tbl_Customers[[#This Row],[total_day_minutes]]&lt;=200,"Medium Usage", IF(tbl_Customers[[#This Row],[total_day_minutes]]&lt;=250,"High Usage","Very High Usage")))</f>
        <v>High Usage</v>
      </c>
      <c r="AE2569" t="str">
        <f>IF(tbl_Customers[[#This Row],[total_intl_calls]]&lt;=5,"Low Calls", IF(tbl_Customers[[#This Row],[total_intl_calls]]&lt;=10, "Medium Calls", "High Calls"))</f>
        <v>Low Calls</v>
      </c>
      <c r="AF25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69" s="36" t="str">
        <f>IF(tbl_Customers[[#This Row],[Churn_Risk_Score]]&gt;=10,"High Risk", IF(tbl_Customers[[#This Row],[Churn_Risk_Score]]&gt;=5,"Medium Risk","Low Risk"))</f>
        <v>Low Risk</v>
      </c>
    </row>
    <row r="2570" spans="1:33" x14ac:dyDescent="0.35">
      <c r="A2570">
        <v>2569</v>
      </c>
      <c r="B2570" t="s">
        <v>60</v>
      </c>
      <c r="C2570">
        <v>113</v>
      </c>
      <c r="D2570" t="s">
        <v>25</v>
      </c>
      <c r="E2570" t="s">
        <v>22</v>
      </c>
      <c r="F2570" t="s">
        <v>22</v>
      </c>
      <c r="G2570">
        <v>0</v>
      </c>
      <c r="H2570">
        <v>158.9</v>
      </c>
      <c r="I2570">
        <v>137</v>
      </c>
      <c r="J2570">
        <v>27.01</v>
      </c>
      <c r="K2570">
        <v>242.8</v>
      </c>
      <c r="L2570">
        <v>109</v>
      </c>
      <c r="M2570">
        <v>20.64</v>
      </c>
      <c r="N2570">
        <v>247.8</v>
      </c>
      <c r="O2570">
        <v>97</v>
      </c>
      <c r="P2570">
        <v>11.15</v>
      </c>
      <c r="Q2570">
        <v>6.5</v>
      </c>
      <c r="R2570">
        <v>4</v>
      </c>
      <c r="S2570">
        <v>1.76</v>
      </c>
      <c r="T2570">
        <v>0</v>
      </c>
      <c r="U2570" t="s">
        <v>22</v>
      </c>
      <c r="V2570">
        <f>IF(tbl_Customers[[#This Row],[churn]] = "yes", 1, 0)</f>
        <v>0</v>
      </c>
      <c r="W2570" t="str">
        <f>IF(tbl_Customers[[#This Row],[number_customer_service_calls]] &lt;= 1, "0-1 Calls", IF(tbl_Customers[[#This Row],[number_customer_service_calls]] &lt;= 3, "2-3 Calls", IF(tbl_Customers[[#This Row],[number_customer_service_calls]] &lt;=5, "4-5 Calls", "6+ Calls")))</f>
        <v>0-1 Calls</v>
      </c>
      <c r="X2570" t="str">
        <f>IF(tbl_Customers[[#This Row],[account_length]] &lt;= 50, "0-50", IF(tbl_Customers[[#This Row],[account_length]] &lt;=100, "51-100", IF(tbl_Customers[[#This Row],[account_length]] &lt;= 150, "101-150", "151+")))</f>
        <v>101-150</v>
      </c>
      <c r="Y2570" t="str">
        <f>IF(tbl_Customers[[#This Row],[total_intl_charge]] &lt;= 3, "Low Charges", "High Charges")</f>
        <v>Low Charges</v>
      </c>
      <c r="Z2570" t="str">
        <f>IF(tbl_Customers[[#This Row],[total_eve_calls]]&lt;=80,"Low Calls",
IF(tbl_Customers[[#This Row],[total_eve_calls]]&lt;=120,"Medium Calls","High Calls"))</f>
        <v>Medium Calls</v>
      </c>
      <c r="AA2570" t="str">
        <f>IF(tbl_Customers[[#This Row],[total_eve_charge]]&lt;=15,"Low Charges",
IF(tbl_Customers[[#This Row],[total_eve_charge]]&lt;=20,"Medium Charges","High Charges"))</f>
        <v>High Charges</v>
      </c>
      <c r="AB25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0" t="str">
        <f>IF(tbl_Customers[[#This Row],[number_vmail_messages]] = 0, "No Usage", IF(tbl_Customers[[#This Row],[number_vmail_messages]] &lt;= 20, "Low Usage", IF(tbl_Customers[[#This Row],[number_vmail_messages]] &lt;= 40, "Medium Usgae", "High Usage")))</f>
        <v>No Usage</v>
      </c>
      <c r="AD2570" t="str">
        <f>IF(tbl_Customers[[#This Row],[total_day_minutes]]&lt;=150,"Low Usage", IF(tbl_Customers[[#This Row],[total_day_minutes]]&lt;=200,"Medium Usage", IF(tbl_Customers[[#This Row],[total_day_minutes]]&lt;=250,"High Usage","Very High Usage")))</f>
        <v>Medium Usage</v>
      </c>
      <c r="AE2570" t="str">
        <f>IF(tbl_Customers[[#This Row],[total_intl_calls]]&lt;=5,"Low Calls", IF(tbl_Customers[[#This Row],[total_intl_calls]]&lt;=10, "Medium Calls", "High Calls"))</f>
        <v>Low Calls</v>
      </c>
      <c r="AF25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0" s="36" t="str">
        <f>IF(tbl_Customers[[#This Row],[Churn_Risk_Score]]&gt;=10,"High Risk", IF(tbl_Customers[[#This Row],[Churn_Risk_Score]]&gt;=5,"Medium Risk","Low Risk"))</f>
        <v>Low Risk</v>
      </c>
    </row>
    <row r="2571" spans="1:33" x14ac:dyDescent="0.35">
      <c r="A2571">
        <v>2570</v>
      </c>
      <c r="B2571" t="s">
        <v>38</v>
      </c>
      <c r="C2571">
        <v>121</v>
      </c>
      <c r="D2571" t="s">
        <v>28</v>
      </c>
      <c r="E2571" t="s">
        <v>22</v>
      </c>
      <c r="F2571" t="s">
        <v>23</v>
      </c>
      <c r="G2571">
        <v>28</v>
      </c>
      <c r="H2571">
        <v>110</v>
      </c>
      <c r="I2571">
        <v>94</v>
      </c>
      <c r="J2571">
        <v>18.7</v>
      </c>
      <c r="K2571">
        <v>141.5</v>
      </c>
      <c r="L2571">
        <v>76</v>
      </c>
      <c r="M2571">
        <v>12.03</v>
      </c>
      <c r="N2571">
        <v>237.3</v>
      </c>
      <c r="O2571">
        <v>87</v>
      </c>
      <c r="P2571">
        <v>10.68</v>
      </c>
      <c r="Q2571">
        <v>6.4</v>
      </c>
      <c r="R2571">
        <v>3</v>
      </c>
      <c r="S2571">
        <v>1.73</v>
      </c>
      <c r="T2571">
        <v>2</v>
      </c>
      <c r="U2571" t="s">
        <v>22</v>
      </c>
      <c r="V2571">
        <f>IF(tbl_Customers[[#This Row],[churn]] = "yes", 1, 0)</f>
        <v>0</v>
      </c>
      <c r="W2571" t="str">
        <f>IF(tbl_Customers[[#This Row],[number_customer_service_calls]] &lt;= 1, "0-1 Calls", IF(tbl_Customers[[#This Row],[number_customer_service_calls]] &lt;= 3, "2-3 Calls", IF(tbl_Customers[[#This Row],[number_customer_service_calls]] &lt;=5, "4-5 Calls", "6+ Calls")))</f>
        <v>2-3 Calls</v>
      </c>
      <c r="X2571" t="str">
        <f>IF(tbl_Customers[[#This Row],[account_length]] &lt;= 50, "0-50", IF(tbl_Customers[[#This Row],[account_length]] &lt;=100, "51-100", IF(tbl_Customers[[#This Row],[account_length]] &lt;= 150, "101-150", "151+")))</f>
        <v>101-150</v>
      </c>
      <c r="Y2571" t="str">
        <f>IF(tbl_Customers[[#This Row],[total_intl_charge]] &lt;= 3, "Low Charges", "High Charges")</f>
        <v>Low Charges</v>
      </c>
      <c r="Z2571" t="str">
        <f>IF(tbl_Customers[[#This Row],[total_eve_calls]]&lt;=80,"Low Calls",
IF(tbl_Customers[[#This Row],[total_eve_calls]]&lt;=120,"Medium Calls","High Calls"))</f>
        <v>Low Calls</v>
      </c>
      <c r="AA2571" t="str">
        <f>IF(tbl_Customers[[#This Row],[total_eve_charge]]&lt;=15,"Low Charges",
IF(tbl_Customers[[#This Row],[total_eve_charge]]&lt;=20,"Medium Charges","High Charges"))</f>
        <v>Low Charges</v>
      </c>
      <c r="AB25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1" t="str">
        <f>IF(tbl_Customers[[#This Row],[number_vmail_messages]] = 0, "No Usage", IF(tbl_Customers[[#This Row],[number_vmail_messages]] &lt;= 20, "Low Usage", IF(tbl_Customers[[#This Row],[number_vmail_messages]] &lt;= 40, "Medium Usgae", "High Usage")))</f>
        <v>Medium Usgae</v>
      </c>
      <c r="AD2571" t="str">
        <f>IF(tbl_Customers[[#This Row],[total_day_minutes]]&lt;=150,"Low Usage", IF(tbl_Customers[[#This Row],[total_day_minutes]]&lt;=200,"Medium Usage", IF(tbl_Customers[[#This Row],[total_day_minutes]]&lt;=250,"High Usage","Very High Usage")))</f>
        <v>Low Usage</v>
      </c>
      <c r="AE2571" t="str">
        <f>IF(tbl_Customers[[#This Row],[total_intl_calls]]&lt;=5,"Low Calls", IF(tbl_Customers[[#This Row],[total_intl_calls]]&lt;=10, "Medium Calls", "High Calls"))</f>
        <v>Low Calls</v>
      </c>
      <c r="AF25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71" s="36" t="str">
        <f>IF(tbl_Customers[[#This Row],[Churn_Risk_Score]]&gt;=10,"High Risk", IF(tbl_Customers[[#This Row],[Churn_Risk_Score]]&gt;=5,"Medium Risk","Low Risk"))</f>
        <v>Low Risk</v>
      </c>
    </row>
    <row r="2572" spans="1:33" x14ac:dyDescent="0.35">
      <c r="A2572">
        <v>2571</v>
      </c>
      <c r="B2572" t="s">
        <v>63</v>
      </c>
      <c r="C2572">
        <v>70</v>
      </c>
      <c r="D2572" t="s">
        <v>21</v>
      </c>
      <c r="E2572" t="s">
        <v>22</v>
      </c>
      <c r="F2572" t="s">
        <v>22</v>
      </c>
      <c r="G2572">
        <v>0</v>
      </c>
      <c r="H2572">
        <v>152.80000000000001</v>
      </c>
      <c r="I2572">
        <v>145</v>
      </c>
      <c r="J2572">
        <v>25.98</v>
      </c>
      <c r="K2572">
        <v>183.6</v>
      </c>
      <c r="L2572">
        <v>102</v>
      </c>
      <c r="M2572">
        <v>15.61</v>
      </c>
      <c r="N2572">
        <v>151.80000000000001</v>
      </c>
      <c r="O2572">
        <v>75</v>
      </c>
      <c r="P2572">
        <v>6.83</v>
      </c>
      <c r="Q2572">
        <v>10.5</v>
      </c>
      <c r="R2572">
        <v>2</v>
      </c>
      <c r="S2572">
        <v>2.84</v>
      </c>
      <c r="T2572">
        <v>1</v>
      </c>
      <c r="U2572" t="s">
        <v>22</v>
      </c>
      <c r="V2572">
        <f>IF(tbl_Customers[[#This Row],[churn]] = "yes", 1, 0)</f>
        <v>0</v>
      </c>
      <c r="W2572" t="str">
        <f>IF(tbl_Customers[[#This Row],[number_customer_service_calls]] &lt;= 1, "0-1 Calls", IF(tbl_Customers[[#This Row],[number_customer_service_calls]] &lt;= 3, "2-3 Calls", IF(tbl_Customers[[#This Row],[number_customer_service_calls]] &lt;=5, "4-5 Calls", "6+ Calls")))</f>
        <v>0-1 Calls</v>
      </c>
      <c r="X2572" t="str">
        <f>IF(tbl_Customers[[#This Row],[account_length]] &lt;= 50, "0-50", IF(tbl_Customers[[#This Row],[account_length]] &lt;=100, "51-100", IF(tbl_Customers[[#This Row],[account_length]] &lt;= 150, "101-150", "151+")))</f>
        <v>51-100</v>
      </c>
      <c r="Y2572" t="str">
        <f>IF(tbl_Customers[[#This Row],[total_intl_charge]] &lt;= 3, "Low Charges", "High Charges")</f>
        <v>Low Charges</v>
      </c>
      <c r="Z2572" t="str">
        <f>IF(tbl_Customers[[#This Row],[total_eve_calls]]&lt;=80,"Low Calls",
IF(tbl_Customers[[#This Row],[total_eve_calls]]&lt;=120,"Medium Calls","High Calls"))</f>
        <v>Medium Calls</v>
      </c>
      <c r="AA2572" t="str">
        <f>IF(tbl_Customers[[#This Row],[total_eve_charge]]&lt;=15,"Low Charges",
IF(tbl_Customers[[#This Row],[total_eve_charge]]&lt;=20,"Medium Charges","High Charges"))</f>
        <v>Medium Charges</v>
      </c>
      <c r="AB25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2" t="str">
        <f>IF(tbl_Customers[[#This Row],[number_vmail_messages]] = 0, "No Usage", IF(tbl_Customers[[#This Row],[number_vmail_messages]] &lt;= 20, "Low Usage", IF(tbl_Customers[[#This Row],[number_vmail_messages]] &lt;= 40, "Medium Usgae", "High Usage")))</f>
        <v>No Usage</v>
      </c>
      <c r="AD2572" t="str">
        <f>IF(tbl_Customers[[#This Row],[total_day_minutes]]&lt;=150,"Low Usage", IF(tbl_Customers[[#This Row],[total_day_minutes]]&lt;=200,"Medium Usage", IF(tbl_Customers[[#This Row],[total_day_minutes]]&lt;=250,"High Usage","Very High Usage")))</f>
        <v>Medium Usage</v>
      </c>
      <c r="AE2572" t="str">
        <f>IF(tbl_Customers[[#This Row],[total_intl_calls]]&lt;=5,"Low Calls", IF(tbl_Customers[[#This Row],[total_intl_calls]]&lt;=10, "Medium Calls", "High Calls"))</f>
        <v>Low Calls</v>
      </c>
      <c r="AF25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2" s="36" t="str">
        <f>IF(tbl_Customers[[#This Row],[Churn_Risk_Score]]&gt;=10,"High Risk", IF(tbl_Customers[[#This Row],[Churn_Risk_Score]]&gt;=5,"Medium Risk","Low Risk"))</f>
        <v>Low Risk</v>
      </c>
    </row>
    <row r="2573" spans="1:33" x14ac:dyDescent="0.35">
      <c r="A2573">
        <v>2572</v>
      </c>
      <c r="B2573" t="s">
        <v>49</v>
      </c>
      <c r="C2573">
        <v>90</v>
      </c>
      <c r="D2573" t="s">
        <v>21</v>
      </c>
      <c r="E2573" t="s">
        <v>22</v>
      </c>
      <c r="F2573" t="s">
        <v>22</v>
      </c>
      <c r="G2573">
        <v>0</v>
      </c>
      <c r="H2573">
        <v>145.6</v>
      </c>
      <c r="I2573">
        <v>103</v>
      </c>
      <c r="J2573">
        <v>24.75</v>
      </c>
      <c r="K2573">
        <v>197.1</v>
      </c>
      <c r="L2573">
        <v>137</v>
      </c>
      <c r="M2573">
        <v>16.75</v>
      </c>
      <c r="N2573">
        <v>294.5</v>
      </c>
      <c r="O2573">
        <v>83</v>
      </c>
      <c r="P2573">
        <v>13.25</v>
      </c>
      <c r="Q2573">
        <v>10.5</v>
      </c>
      <c r="R2573">
        <v>4</v>
      </c>
      <c r="S2573">
        <v>2.84</v>
      </c>
      <c r="T2573">
        <v>0</v>
      </c>
      <c r="U2573" t="s">
        <v>22</v>
      </c>
      <c r="V2573">
        <f>IF(tbl_Customers[[#This Row],[churn]] = "yes", 1, 0)</f>
        <v>0</v>
      </c>
      <c r="W2573" t="str">
        <f>IF(tbl_Customers[[#This Row],[number_customer_service_calls]] &lt;= 1, "0-1 Calls", IF(tbl_Customers[[#This Row],[number_customer_service_calls]] &lt;= 3, "2-3 Calls", IF(tbl_Customers[[#This Row],[number_customer_service_calls]] &lt;=5, "4-5 Calls", "6+ Calls")))</f>
        <v>0-1 Calls</v>
      </c>
      <c r="X2573" t="str">
        <f>IF(tbl_Customers[[#This Row],[account_length]] &lt;= 50, "0-50", IF(tbl_Customers[[#This Row],[account_length]] &lt;=100, "51-100", IF(tbl_Customers[[#This Row],[account_length]] &lt;= 150, "101-150", "151+")))</f>
        <v>51-100</v>
      </c>
      <c r="Y2573" t="str">
        <f>IF(tbl_Customers[[#This Row],[total_intl_charge]] &lt;= 3, "Low Charges", "High Charges")</f>
        <v>Low Charges</v>
      </c>
      <c r="Z2573" t="str">
        <f>IF(tbl_Customers[[#This Row],[total_eve_calls]]&lt;=80,"Low Calls",
IF(tbl_Customers[[#This Row],[total_eve_calls]]&lt;=120,"Medium Calls","High Calls"))</f>
        <v>High Calls</v>
      </c>
      <c r="AA2573" t="str">
        <f>IF(tbl_Customers[[#This Row],[total_eve_charge]]&lt;=15,"Low Charges",
IF(tbl_Customers[[#This Row],[total_eve_charge]]&lt;=20,"Medium Charges","High Charges"))</f>
        <v>Medium Charges</v>
      </c>
      <c r="AB25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3" t="str">
        <f>IF(tbl_Customers[[#This Row],[number_vmail_messages]] = 0, "No Usage", IF(tbl_Customers[[#This Row],[number_vmail_messages]] &lt;= 20, "Low Usage", IF(tbl_Customers[[#This Row],[number_vmail_messages]] &lt;= 40, "Medium Usgae", "High Usage")))</f>
        <v>No Usage</v>
      </c>
      <c r="AD2573" t="str">
        <f>IF(tbl_Customers[[#This Row],[total_day_minutes]]&lt;=150,"Low Usage", IF(tbl_Customers[[#This Row],[total_day_minutes]]&lt;=200,"Medium Usage", IF(tbl_Customers[[#This Row],[total_day_minutes]]&lt;=250,"High Usage","Very High Usage")))</f>
        <v>Low Usage</v>
      </c>
      <c r="AE2573" t="str">
        <f>IF(tbl_Customers[[#This Row],[total_intl_calls]]&lt;=5,"Low Calls", IF(tbl_Customers[[#This Row],[total_intl_calls]]&lt;=10, "Medium Calls", "High Calls"))</f>
        <v>Low Calls</v>
      </c>
      <c r="AF25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3" s="36" t="str">
        <f>IF(tbl_Customers[[#This Row],[Churn_Risk_Score]]&gt;=10,"High Risk", IF(tbl_Customers[[#This Row],[Churn_Risk_Score]]&gt;=5,"Medium Risk","Low Risk"))</f>
        <v>Low Risk</v>
      </c>
    </row>
    <row r="2574" spans="1:33" x14ac:dyDescent="0.35">
      <c r="A2574">
        <v>2573</v>
      </c>
      <c r="B2574" t="s">
        <v>33</v>
      </c>
      <c r="C2574">
        <v>39</v>
      </c>
      <c r="D2574" t="s">
        <v>25</v>
      </c>
      <c r="E2574" t="s">
        <v>22</v>
      </c>
      <c r="F2574" t="s">
        <v>22</v>
      </c>
      <c r="G2574">
        <v>0</v>
      </c>
      <c r="H2574">
        <v>93.3</v>
      </c>
      <c r="I2574">
        <v>83</v>
      </c>
      <c r="J2574">
        <v>15.86</v>
      </c>
      <c r="K2574">
        <v>199.6</v>
      </c>
      <c r="L2574">
        <v>114</v>
      </c>
      <c r="M2574">
        <v>16.97</v>
      </c>
      <c r="N2574">
        <v>206.2</v>
      </c>
      <c r="O2574">
        <v>104</v>
      </c>
      <c r="P2574">
        <v>9.2799999999999994</v>
      </c>
      <c r="Q2574">
        <v>6.5</v>
      </c>
      <c r="R2574">
        <v>4</v>
      </c>
      <c r="S2574">
        <v>1.76</v>
      </c>
      <c r="T2574">
        <v>0</v>
      </c>
      <c r="U2574" t="s">
        <v>22</v>
      </c>
      <c r="V2574">
        <f>IF(tbl_Customers[[#This Row],[churn]] = "yes", 1, 0)</f>
        <v>0</v>
      </c>
      <c r="W2574" t="str">
        <f>IF(tbl_Customers[[#This Row],[number_customer_service_calls]] &lt;= 1, "0-1 Calls", IF(tbl_Customers[[#This Row],[number_customer_service_calls]] &lt;= 3, "2-3 Calls", IF(tbl_Customers[[#This Row],[number_customer_service_calls]] &lt;=5, "4-5 Calls", "6+ Calls")))</f>
        <v>0-1 Calls</v>
      </c>
      <c r="X2574" t="str">
        <f>IF(tbl_Customers[[#This Row],[account_length]] &lt;= 50, "0-50", IF(tbl_Customers[[#This Row],[account_length]] &lt;=100, "51-100", IF(tbl_Customers[[#This Row],[account_length]] &lt;= 150, "101-150", "151+")))</f>
        <v>0-50</v>
      </c>
      <c r="Y2574" t="str">
        <f>IF(tbl_Customers[[#This Row],[total_intl_charge]] &lt;= 3, "Low Charges", "High Charges")</f>
        <v>Low Charges</v>
      </c>
      <c r="Z2574" t="str">
        <f>IF(tbl_Customers[[#This Row],[total_eve_calls]]&lt;=80,"Low Calls",
IF(tbl_Customers[[#This Row],[total_eve_calls]]&lt;=120,"Medium Calls","High Calls"))</f>
        <v>Medium Calls</v>
      </c>
      <c r="AA2574" t="str">
        <f>IF(tbl_Customers[[#This Row],[total_eve_charge]]&lt;=15,"Low Charges",
IF(tbl_Customers[[#This Row],[total_eve_charge]]&lt;=20,"Medium Charges","High Charges"))</f>
        <v>Medium Charges</v>
      </c>
      <c r="AB25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4" t="str">
        <f>IF(tbl_Customers[[#This Row],[number_vmail_messages]] = 0, "No Usage", IF(tbl_Customers[[#This Row],[number_vmail_messages]] &lt;= 20, "Low Usage", IF(tbl_Customers[[#This Row],[number_vmail_messages]] &lt;= 40, "Medium Usgae", "High Usage")))</f>
        <v>No Usage</v>
      </c>
      <c r="AD2574" t="str">
        <f>IF(tbl_Customers[[#This Row],[total_day_minutes]]&lt;=150,"Low Usage", IF(tbl_Customers[[#This Row],[total_day_minutes]]&lt;=200,"Medium Usage", IF(tbl_Customers[[#This Row],[total_day_minutes]]&lt;=250,"High Usage","Very High Usage")))</f>
        <v>Low Usage</v>
      </c>
      <c r="AE2574" t="str">
        <f>IF(tbl_Customers[[#This Row],[total_intl_calls]]&lt;=5,"Low Calls", IF(tbl_Customers[[#This Row],[total_intl_calls]]&lt;=10, "Medium Calls", "High Calls"))</f>
        <v>Low Calls</v>
      </c>
      <c r="AF25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4" s="36" t="str">
        <f>IF(tbl_Customers[[#This Row],[Churn_Risk_Score]]&gt;=10,"High Risk", IF(tbl_Customers[[#This Row],[Churn_Risk_Score]]&gt;=5,"Medium Risk","Low Risk"))</f>
        <v>Low Risk</v>
      </c>
    </row>
    <row r="2575" spans="1:33" x14ac:dyDescent="0.35">
      <c r="A2575">
        <v>2574</v>
      </c>
      <c r="B2575" t="s">
        <v>27</v>
      </c>
      <c r="C2575">
        <v>142</v>
      </c>
      <c r="D2575" t="s">
        <v>25</v>
      </c>
      <c r="E2575" t="s">
        <v>22</v>
      </c>
      <c r="F2575" t="s">
        <v>22</v>
      </c>
      <c r="G2575">
        <v>0</v>
      </c>
      <c r="H2575">
        <v>216.8</v>
      </c>
      <c r="I2575">
        <v>134</v>
      </c>
      <c r="J2575">
        <v>36.86</v>
      </c>
      <c r="K2575">
        <v>187.8</v>
      </c>
      <c r="L2575">
        <v>106</v>
      </c>
      <c r="M2575">
        <v>15.96</v>
      </c>
      <c r="N2575">
        <v>138.1</v>
      </c>
      <c r="O2575">
        <v>108</v>
      </c>
      <c r="P2575">
        <v>6.21</v>
      </c>
      <c r="Q2575">
        <v>8.3000000000000007</v>
      </c>
      <c r="R2575">
        <v>2</v>
      </c>
      <c r="S2575">
        <v>2.2400000000000002</v>
      </c>
      <c r="T2575">
        <v>0</v>
      </c>
      <c r="U2575" t="s">
        <v>22</v>
      </c>
      <c r="V2575">
        <f>IF(tbl_Customers[[#This Row],[churn]] = "yes", 1, 0)</f>
        <v>0</v>
      </c>
      <c r="W2575" t="str">
        <f>IF(tbl_Customers[[#This Row],[number_customer_service_calls]] &lt;= 1, "0-1 Calls", IF(tbl_Customers[[#This Row],[number_customer_service_calls]] &lt;= 3, "2-3 Calls", IF(tbl_Customers[[#This Row],[number_customer_service_calls]] &lt;=5, "4-5 Calls", "6+ Calls")))</f>
        <v>0-1 Calls</v>
      </c>
      <c r="X2575" t="str">
        <f>IF(tbl_Customers[[#This Row],[account_length]] &lt;= 50, "0-50", IF(tbl_Customers[[#This Row],[account_length]] &lt;=100, "51-100", IF(tbl_Customers[[#This Row],[account_length]] &lt;= 150, "101-150", "151+")))</f>
        <v>101-150</v>
      </c>
      <c r="Y2575" t="str">
        <f>IF(tbl_Customers[[#This Row],[total_intl_charge]] &lt;= 3, "Low Charges", "High Charges")</f>
        <v>Low Charges</v>
      </c>
      <c r="Z2575" t="str">
        <f>IF(tbl_Customers[[#This Row],[total_eve_calls]]&lt;=80,"Low Calls",
IF(tbl_Customers[[#This Row],[total_eve_calls]]&lt;=120,"Medium Calls","High Calls"))</f>
        <v>Medium Calls</v>
      </c>
      <c r="AA2575" t="str">
        <f>IF(tbl_Customers[[#This Row],[total_eve_charge]]&lt;=15,"Low Charges",
IF(tbl_Customers[[#This Row],[total_eve_charge]]&lt;=20,"Medium Charges","High Charges"))</f>
        <v>Medium Charges</v>
      </c>
      <c r="AB25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5" t="str">
        <f>IF(tbl_Customers[[#This Row],[number_vmail_messages]] = 0, "No Usage", IF(tbl_Customers[[#This Row],[number_vmail_messages]] &lt;= 20, "Low Usage", IF(tbl_Customers[[#This Row],[number_vmail_messages]] &lt;= 40, "Medium Usgae", "High Usage")))</f>
        <v>No Usage</v>
      </c>
      <c r="AD2575" t="str">
        <f>IF(tbl_Customers[[#This Row],[total_day_minutes]]&lt;=150,"Low Usage", IF(tbl_Customers[[#This Row],[total_day_minutes]]&lt;=200,"Medium Usage", IF(tbl_Customers[[#This Row],[total_day_minutes]]&lt;=250,"High Usage","Very High Usage")))</f>
        <v>High Usage</v>
      </c>
      <c r="AE2575" t="str">
        <f>IF(tbl_Customers[[#This Row],[total_intl_calls]]&lt;=5,"Low Calls", IF(tbl_Customers[[#This Row],[total_intl_calls]]&lt;=10, "Medium Calls", "High Calls"))</f>
        <v>Low Calls</v>
      </c>
      <c r="AF25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5" s="36" t="str">
        <f>IF(tbl_Customers[[#This Row],[Churn_Risk_Score]]&gt;=10,"High Risk", IF(tbl_Customers[[#This Row],[Churn_Risk_Score]]&gt;=5,"Medium Risk","Low Risk"))</f>
        <v>Low Risk</v>
      </c>
    </row>
    <row r="2576" spans="1:33" x14ac:dyDescent="0.35">
      <c r="A2576">
        <v>2575</v>
      </c>
      <c r="B2576" t="s">
        <v>49</v>
      </c>
      <c r="C2576">
        <v>176</v>
      </c>
      <c r="D2576" t="s">
        <v>25</v>
      </c>
      <c r="E2576" t="s">
        <v>22</v>
      </c>
      <c r="F2576" t="s">
        <v>22</v>
      </c>
      <c r="G2576">
        <v>0</v>
      </c>
      <c r="H2576">
        <v>201.9</v>
      </c>
      <c r="I2576">
        <v>101</v>
      </c>
      <c r="J2576">
        <v>34.32</v>
      </c>
      <c r="K2576">
        <v>154.69999999999999</v>
      </c>
      <c r="L2576">
        <v>78</v>
      </c>
      <c r="M2576">
        <v>13.15</v>
      </c>
      <c r="N2576">
        <v>164.4</v>
      </c>
      <c r="O2576">
        <v>79</v>
      </c>
      <c r="P2576">
        <v>7.4</v>
      </c>
      <c r="Q2576">
        <v>9</v>
      </c>
      <c r="R2576">
        <v>2</v>
      </c>
      <c r="S2576">
        <v>2.4300000000000002</v>
      </c>
      <c r="T2576">
        <v>1</v>
      </c>
      <c r="U2576" t="s">
        <v>22</v>
      </c>
      <c r="V2576">
        <f>IF(tbl_Customers[[#This Row],[churn]] = "yes", 1, 0)</f>
        <v>0</v>
      </c>
      <c r="W2576" t="str">
        <f>IF(tbl_Customers[[#This Row],[number_customer_service_calls]] &lt;= 1, "0-1 Calls", IF(tbl_Customers[[#This Row],[number_customer_service_calls]] &lt;= 3, "2-3 Calls", IF(tbl_Customers[[#This Row],[number_customer_service_calls]] &lt;=5, "4-5 Calls", "6+ Calls")))</f>
        <v>0-1 Calls</v>
      </c>
      <c r="X2576" t="str">
        <f>IF(tbl_Customers[[#This Row],[account_length]] &lt;= 50, "0-50", IF(tbl_Customers[[#This Row],[account_length]] &lt;=100, "51-100", IF(tbl_Customers[[#This Row],[account_length]] &lt;= 150, "101-150", "151+")))</f>
        <v>151+</v>
      </c>
      <c r="Y2576" t="str">
        <f>IF(tbl_Customers[[#This Row],[total_intl_charge]] &lt;= 3, "Low Charges", "High Charges")</f>
        <v>Low Charges</v>
      </c>
      <c r="Z2576" t="str">
        <f>IF(tbl_Customers[[#This Row],[total_eve_calls]]&lt;=80,"Low Calls",
IF(tbl_Customers[[#This Row],[total_eve_calls]]&lt;=120,"Medium Calls","High Calls"))</f>
        <v>Low Calls</v>
      </c>
      <c r="AA2576" t="str">
        <f>IF(tbl_Customers[[#This Row],[total_eve_charge]]&lt;=15,"Low Charges",
IF(tbl_Customers[[#This Row],[total_eve_charge]]&lt;=20,"Medium Charges","High Charges"))</f>
        <v>Low Charges</v>
      </c>
      <c r="AB25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6" t="str">
        <f>IF(tbl_Customers[[#This Row],[number_vmail_messages]] = 0, "No Usage", IF(tbl_Customers[[#This Row],[number_vmail_messages]] &lt;= 20, "Low Usage", IF(tbl_Customers[[#This Row],[number_vmail_messages]] &lt;= 40, "Medium Usgae", "High Usage")))</f>
        <v>No Usage</v>
      </c>
      <c r="AD2576" t="str">
        <f>IF(tbl_Customers[[#This Row],[total_day_minutes]]&lt;=150,"Low Usage", IF(tbl_Customers[[#This Row],[total_day_minutes]]&lt;=200,"Medium Usage", IF(tbl_Customers[[#This Row],[total_day_minutes]]&lt;=250,"High Usage","Very High Usage")))</f>
        <v>High Usage</v>
      </c>
      <c r="AE2576" t="str">
        <f>IF(tbl_Customers[[#This Row],[total_intl_calls]]&lt;=5,"Low Calls", IF(tbl_Customers[[#This Row],[total_intl_calls]]&lt;=10, "Medium Calls", "High Calls"))</f>
        <v>Low Calls</v>
      </c>
      <c r="AF25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6" s="36" t="str">
        <f>IF(tbl_Customers[[#This Row],[Churn_Risk_Score]]&gt;=10,"High Risk", IF(tbl_Customers[[#This Row],[Churn_Risk_Score]]&gt;=5,"Medium Risk","Low Risk"))</f>
        <v>Low Risk</v>
      </c>
    </row>
    <row r="2577" spans="1:33" x14ac:dyDescent="0.35">
      <c r="A2577">
        <v>2576</v>
      </c>
      <c r="B2577" t="s">
        <v>61</v>
      </c>
      <c r="C2577">
        <v>105</v>
      </c>
      <c r="D2577" t="s">
        <v>25</v>
      </c>
      <c r="E2577" t="s">
        <v>22</v>
      </c>
      <c r="F2577" t="s">
        <v>22</v>
      </c>
      <c r="G2577">
        <v>0</v>
      </c>
      <c r="H2577">
        <v>146.4</v>
      </c>
      <c r="I2577">
        <v>81</v>
      </c>
      <c r="J2577">
        <v>24.89</v>
      </c>
      <c r="K2577">
        <v>225.1</v>
      </c>
      <c r="L2577">
        <v>80</v>
      </c>
      <c r="M2577">
        <v>19.13</v>
      </c>
      <c r="N2577">
        <v>230.1</v>
      </c>
      <c r="O2577">
        <v>117</v>
      </c>
      <c r="P2577">
        <v>10.35</v>
      </c>
      <c r="Q2577">
        <v>8.5</v>
      </c>
      <c r="R2577">
        <v>2</v>
      </c>
      <c r="S2577">
        <v>2.2999999999999998</v>
      </c>
      <c r="T2577">
        <v>1</v>
      </c>
      <c r="U2577" t="s">
        <v>22</v>
      </c>
      <c r="V2577">
        <f>IF(tbl_Customers[[#This Row],[churn]] = "yes", 1, 0)</f>
        <v>0</v>
      </c>
      <c r="W2577" t="str">
        <f>IF(tbl_Customers[[#This Row],[number_customer_service_calls]] &lt;= 1, "0-1 Calls", IF(tbl_Customers[[#This Row],[number_customer_service_calls]] &lt;= 3, "2-3 Calls", IF(tbl_Customers[[#This Row],[number_customer_service_calls]] &lt;=5, "4-5 Calls", "6+ Calls")))</f>
        <v>0-1 Calls</v>
      </c>
      <c r="X2577" t="str">
        <f>IF(tbl_Customers[[#This Row],[account_length]] &lt;= 50, "0-50", IF(tbl_Customers[[#This Row],[account_length]] &lt;=100, "51-100", IF(tbl_Customers[[#This Row],[account_length]] &lt;= 150, "101-150", "151+")))</f>
        <v>101-150</v>
      </c>
      <c r="Y2577" t="str">
        <f>IF(tbl_Customers[[#This Row],[total_intl_charge]] &lt;= 3, "Low Charges", "High Charges")</f>
        <v>Low Charges</v>
      </c>
      <c r="Z2577" t="str">
        <f>IF(tbl_Customers[[#This Row],[total_eve_calls]]&lt;=80,"Low Calls",
IF(tbl_Customers[[#This Row],[total_eve_calls]]&lt;=120,"Medium Calls","High Calls"))</f>
        <v>Low Calls</v>
      </c>
      <c r="AA2577" t="str">
        <f>IF(tbl_Customers[[#This Row],[total_eve_charge]]&lt;=15,"Low Charges",
IF(tbl_Customers[[#This Row],[total_eve_charge]]&lt;=20,"Medium Charges","High Charges"))</f>
        <v>Medium Charges</v>
      </c>
      <c r="AB25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7" t="str">
        <f>IF(tbl_Customers[[#This Row],[number_vmail_messages]] = 0, "No Usage", IF(tbl_Customers[[#This Row],[number_vmail_messages]] &lt;= 20, "Low Usage", IF(tbl_Customers[[#This Row],[number_vmail_messages]] &lt;= 40, "Medium Usgae", "High Usage")))</f>
        <v>No Usage</v>
      </c>
      <c r="AD2577" t="str">
        <f>IF(tbl_Customers[[#This Row],[total_day_minutes]]&lt;=150,"Low Usage", IF(tbl_Customers[[#This Row],[total_day_minutes]]&lt;=200,"Medium Usage", IF(tbl_Customers[[#This Row],[total_day_minutes]]&lt;=250,"High Usage","Very High Usage")))</f>
        <v>Low Usage</v>
      </c>
      <c r="AE2577" t="str">
        <f>IF(tbl_Customers[[#This Row],[total_intl_calls]]&lt;=5,"Low Calls", IF(tbl_Customers[[#This Row],[total_intl_calls]]&lt;=10, "Medium Calls", "High Calls"))</f>
        <v>Low Calls</v>
      </c>
      <c r="AF25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7" s="36" t="str">
        <f>IF(tbl_Customers[[#This Row],[Churn_Risk_Score]]&gt;=10,"High Risk", IF(tbl_Customers[[#This Row],[Churn_Risk_Score]]&gt;=5,"Medium Risk","Low Risk"))</f>
        <v>Low Risk</v>
      </c>
    </row>
    <row r="2578" spans="1:33" x14ac:dyDescent="0.35">
      <c r="A2578">
        <v>2577</v>
      </c>
      <c r="B2578" t="s">
        <v>60</v>
      </c>
      <c r="C2578">
        <v>57</v>
      </c>
      <c r="D2578" t="s">
        <v>21</v>
      </c>
      <c r="E2578" t="s">
        <v>22</v>
      </c>
      <c r="F2578" t="s">
        <v>22</v>
      </c>
      <c r="G2578">
        <v>0</v>
      </c>
      <c r="H2578">
        <v>272.7</v>
      </c>
      <c r="I2578">
        <v>74</v>
      </c>
      <c r="J2578">
        <v>46.36</v>
      </c>
      <c r="K2578">
        <v>224.9</v>
      </c>
      <c r="L2578">
        <v>85</v>
      </c>
      <c r="M2578">
        <v>19.12</v>
      </c>
      <c r="N2578">
        <v>178.2</v>
      </c>
      <c r="O2578">
        <v>104</v>
      </c>
      <c r="P2578">
        <v>8.02</v>
      </c>
      <c r="Q2578">
        <v>10.5</v>
      </c>
      <c r="R2578">
        <v>3</v>
      </c>
      <c r="S2578">
        <v>2.84</v>
      </c>
      <c r="T2578">
        <v>2</v>
      </c>
      <c r="U2578" t="s">
        <v>23</v>
      </c>
      <c r="V2578">
        <f>IF(tbl_Customers[[#This Row],[churn]] = "yes", 1, 0)</f>
        <v>1</v>
      </c>
      <c r="W2578" t="str">
        <f>IF(tbl_Customers[[#This Row],[number_customer_service_calls]] &lt;= 1, "0-1 Calls", IF(tbl_Customers[[#This Row],[number_customer_service_calls]] &lt;= 3, "2-3 Calls", IF(tbl_Customers[[#This Row],[number_customer_service_calls]] &lt;=5, "4-5 Calls", "6+ Calls")))</f>
        <v>2-3 Calls</v>
      </c>
      <c r="X2578" t="str">
        <f>IF(tbl_Customers[[#This Row],[account_length]] &lt;= 50, "0-50", IF(tbl_Customers[[#This Row],[account_length]] &lt;=100, "51-100", IF(tbl_Customers[[#This Row],[account_length]] &lt;= 150, "101-150", "151+")))</f>
        <v>51-100</v>
      </c>
      <c r="Y2578" t="str">
        <f>IF(tbl_Customers[[#This Row],[total_intl_charge]] &lt;= 3, "Low Charges", "High Charges")</f>
        <v>Low Charges</v>
      </c>
      <c r="Z2578" t="str">
        <f>IF(tbl_Customers[[#This Row],[total_eve_calls]]&lt;=80,"Low Calls",
IF(tbl_Customers[[#This Row],[total_eve_calls]]&lt;=120,"Medium Calls","High Calls"))</f>
        <v>Medium Calls</v>
      </c>
      <c r="AA2578" t="str">
        <f>IF(tbl_Customers[[#This Row],[total_eve_charge]]&lt;=15,"Low Charges",
IF(tbl_Customers[[#This Row],[total_eve_charge]]&lt;=20,"Medium Charges","High Charges"))</f>
        <v>Medium Charges</v>
      </c>
      <c r="AB25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78" t="str">
        <f>IF(tbl_Customers[[#This Row],[number_vmail_messages]] = 0, "No Usage", IF(tbl_Customers[[#This Row],[number_vmail_messages]] &lt;= 20, "Low Usage", IF(tbl_Customers[[#This Row],[number_vmail_messages]] &lt;= 40, "Medium Usgae", "High Usage")))</f>
        <v>No Usage</v>
      </c>
      <c r="AD2578" t="str">
        <f>IF(tbl_Customers[[#This Row],[total_day_minutes]]&lt;=150,"Low Usage", IF(tbl_Customers[[#This Row],[total_day_minutes]]&lt;=200,"Medium Usage", IF(tbl_Customers[[#This Row],[total_day_minutes]]&lt;=250,"High Usage","Very High Usage")))</f>
        <v>Very High Usage</v>
      </c>
      <c r="AE2578" t="str">
        <f>IF(tbl_Customers[[#This Row],[total_intl_calls]]&lt;=5,"Low Calls", IF(tbl_Customers[[#This Row],[total_intl_calls]]&lt;=10, "Medium Calls", "High Calls"))</f>
        <v>Low Calls</v>
      </c>
      <c r="AF25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78" s="36" t="str">
        <f>IF(tbl_Customers[[#This Row],[Churn_Risk_Score]]&gt;=10,"High Risk", IF(tbl_Customers[[#This Row],[Churn_Risk_Score]]&gt;=5,"Medium Risk","Low Risk"))</f>
        <v>Medium Risk</v>
      </c>
    </row>
    <row r="2579" spans="1:33" x14ac:dyDescent="0.35">
      <c r="A2579">
        <v>2578</v>
      </c>
      <c r="B2579" t="s">
        <v>42</v>
      </c>
      <c r="C2579">
        <v>88</v>
      </c>
      <c r="D2579" t="s">
        <v>21</v>
      </c>
      <c r="E2579" t="s">
        <v>22</v>
      </c>
      <c r="F2579" t="s">
        <v>22</v>
      </c>
      <c r="G2579">
        <v>0</v>
      </c>
      <c r="H2579">
        <v>172.8</v>
      </c>
      <c r="I2579">
        <v>81</v>
      </c>
      <c r="J2579">
        <v>29.38</v>
      </c>
      <c r="K2579">
        <v>193.4</v>
      </c>
      <c r="L2579">
        <v>90</v>
      </c>
      <c r="M2579">
        <v>16.440000000000001</v>
      </c>
      <c r="N2579">
        <v>89.6</v>
      </c>
      <c r="O2579">
        <v>107</v>
      </c>
      <c r="P2579">
        <v>4.03</v>
      </c>
      <c r="Q2579">
        <v>12.8</v>
      </c>
      <c r="R2579">
        <v>5</v>
      </c>
      <c r="S2579">
        <v>3.46</v>
      </c>
      <c r="T2579">
        <v>2</v>
      </c>
      <c r="U2579" t="s">
        <v>22</v>
      </c>
      <c r="V2579">
        <f>IF(tbl_Customers[[#This Row],[churn]] = "yes", 1, 0)</f>
        <v>0</v>
      </c>
      <c r="W2579" t="str">
        <f>IF(tbl_Customers[[#This Row],[number_customer_service_calls]] &lt;= 1, "0-1 Calls", IF(tbl_Customers[[#This Row],[number_customer_service_calls]] &lt;= 3, "2-3 Calls", IF(tbl_Customers[[#This Row],[number_customer_service_calls]] &lt;=5, "4-5 Calls", "6+ Calls")))</f>
        <v>2-3 Calls</v>
      </c>
      <c r="X2579" t="str">
        <f>IF(tbl_Customers[[#This Row],[account_length]] &lt;= 50, "0-50", IF(tbl_Customers[[#This Row],[account_length]] &lt;=100, "51-100", IF(tbl_Customers[[#This Row],[account_length]] &lt;= 150, "101-150", "151+")))</f>
        <v>51-100</v>
      </c>
      <c r="Y2579" t="str">
        <f>IF(tbl_Customers[[#This Row],[total_intl_charge]] &lt;= 3, "Low Charges", "High Charges")</f>
        <v>High Charges</v>
      </c>
      <c r="Z2579" t="str">
        <f>IF(tbl_Customers[[#This Row],[total_eve_calls]]&lt;=80,"Low Calls",
IF(tbl_Customers[[#This Row],[total_eve_calls]]&lt;=120,"Medium Calls","High Calls"))</f>
        <v>Medium Calls</v>
      </c>
      <c r="AA2579" t="str">
        <f>IF(tbl_Customers[[#This Row],[total_eve_charge]]&lt;=15,"Low Charges",
IF(tbl_Customers[[#This Row],[total_eve_charge]]&lt;=20,"Medium Charges","High Charges"))</f>
        <v>Medium Charges</v>
      </c>
      <c r="AB25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9" t="str">
        <f>IF(tbl_Customers[[#This Row],[number_vmail_messages]] = 0, "No Usage", IF(tbl_Customers[[#This Row],[number_vmail_messages]] &lt;= 20, "Low Usage", IF(tbl_Customers[[#This Row],[number_vmail_messages]] &lt;= 40, "Medium Usgae", "High Usage")))</f>
        <v>No Usage</v>
      </c>
      <c r="AD2579" t="str">
        <f>IF(tbl_Customers[[#This Row],[total_day_minutes]]&lt;=150,"Low Usage", IF(tbl_Customers[[#This Row],[total_day_minutes]]&lt;=200,"Medium Usage", IF(tbl_Customers[[#This Row],[total_day_minutes]]&lt;=250,"High Usage","Very High Usage")))</f>
        <v>Medium Usage</v>
      </c>
      <c r="AE2579" t="str">
        <f>IF(tbl_Customers[[#This Row],[total_intl_calls]]&lt;=5,"Low Calls", IF(tbl_Customers[[#This Row],[total_intl_calls]]&lt;=10, "Medium Calls", "High Calls"))</f>
        <v>Low Calls</v>
      </c>
      <c r="AF25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79" s="36" t="str">
        <f>IF(tbl_Customers[[#This Row],[Churn_Risk_Score]]&gt;=10,"High Risk", IF(tbl_Customers[[#This Row],[Churn_Risk_Score]]&gt;=5,"Medium Risk","Low Risk"))</f>
        <v>Low Risk</v>
      </c>
    </row>
    <row r="2580" spans="1:33" x14ac:dyDescent="0.35">
      <c r="A2580">
        <v>2579</v>
      </c>
      <c r="B2580" t="s">
        <v>68</v>
      </c>
      <c r="C2580">
        <v>95</v>
      </c>
      <c r="D2580" t="s">
        <v>25</v>
      </c>
      <c r="E2580" t="s">
        <v>22</v>
      </c>
      <c r="F2580" t="s">
        <v>22</v>
      </c>
      <c r="G2580">
        <v>0</v>
      </c>
      <c r="H2580">
        <v>190.2</v>
      </c>
      <c r="I2580">
        <v>119</v>
      </c>
      <c r="J2580">
        <v>32.33</v>
      </c>
      <c r="K2580">
        <v>157.1</v>
      </c>
      <c r="L2580">
        <v>70</v>
      </c>
      <c r="M2580">
        <v>13.35</v>
      </c>
      <c r="N2580">
        <v>181.5</v>
      </c>
      <c r="O2580">
        <v>120</v>
      </c>
      <c r="P2580">
        <v>8.17</v>
      </c>
      <c r="Q2580">
        <v>14</v>
      </c>
      <c r="R2580">
        <v>6</v>
      </c>
      <c r="S2580">
        <v>3.78</v>
      </c>
      <c r="T2580">
        <v>0</v>
      </c>
      <c r="U2580" t="s">
        <v>22</v>
      </c>
      <c r="V2580">
        <f>IF(tbl_Customers[[#This Row],[churn]] = "yes", 1, 0)</f>
        <v>0</v>
      </c>
      <c r="W2580" t="str">
        <f>IF(tbl_Customers[[#This Row],[number_customer_service_calls]] &lt;= 1, "0-1 Calls", IF(tbl_Customers[[#This Row],[number_customer_service_calls]] &lt;= 3, "2-3 Calls", IF(tbl_Customers[[#This Row],[number_customer_service_calls]] &lt;=5, "4-5 Calls", "6+ Calls")))</f>
        <v>0-1 Calls</v>
      </c>
      <c r="X2580" t="str">
        <f>IF(tbl_Customers[[#This Row],[account_length]] &lt;= 50, "0-50", IF(tbl_Customers[[#This Row],[account_length]] &lt;=100, "51-100", IF(tbl_Customers[[#This Row],[account_length]] &lt;= 150, "101-150", "151+")))</f>
        <v>51-100</v>
      </c>
      <c r="Y2580" t="str">
        <f>IF(tbl_Customers[[#This Row],[total_intl_charge]] &lt;= 3, "Low Charges", "High Charges")</f>
        <v>High Charges</v>
      </c>
      <c r="Z2580" t="str">
        <f>IF(tbl_Customers[[#This Row],[total_eve_calls]]&lt;=80,"Low Calls",
IF(tbl_Customers[[#This Row],[total_eve_calls]]&lt;=120,"Medium Calls","High Calls"))</f>
        <v>Low Calls</v>
      </c>
      <c r="AA2580" t="str">
        <f>IF(tbl_Customers[[#This Row],[total_eve_charge]]&lt;=15,"Low Charges",
IF(tbl_Customers[[#This Row],[total_eve_charge]]&lt;=20,"Medium Charges","High Charges"))</f>
        <v>Low Charges</v>
      </c>
      <c r="AB25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0" t="str">
        <f>IF(tbl_Customers[[#This Row],[number_vmail_messages]] = 0, "No Usage", IF(tbl_Customers[[#This Row],[number_vmail_messages]] &lt;= 20, "Low Usage", IF(tbl_Customers[[#This Row],[number_vmail_messages]] &lt;= 40, "Medium Usgae", "High Usage")))</f>
        <v>No Usage</v>
      </c>
      <c r="AD2580" t="str">
        <f>IF(tbl_Customers[[#This Row],[total_day_minutes]]&lt;=150,"Low Usage", IF(tbl_Customers[[#This Row],[total_day_minutes]]&lt;=200,"Medium Usage", IF(tbl_Customers[[#This Row],[total_day_minutes]]&lt;=250,"High Usage","Very High Usage")))</f>
        <v>Medium Usage</v>
      </c>
      <c r="AE2580" t="str">
        <f>IF(tbl_Customers[[#This Row],[total_intl_calls]]&lt;=5,"Low Calls", IF(tbl_Customers[[#This Row],[total_intl_calls]]&lt;=10, "Medium Calls", "High Calls"))</f>
        <v>Medium Calls</v>
      </c>
      <c r="AF25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80" s="36" t="str">
        <f>IF(tbl_Customers[[#This Row],[Churn_Risk_Score]]&gt;=10,"High Risk", IF(tbl_Customers[[#This Row],[Churn_Risk_Score]]&gt;=5,"Medium Risk","Low Risk"))</f>
        <v>Low Risk</v>
      </c>
    </row>
    <row r="2581" spans="1:33" x14ac:dyDescent="0.35">
      <c r="A2581">
        <v>2580</v>
      </c>
      <c r="B2581" t="s">
        <v>53</v>
      </c>
      <c r="C2581">
        <v>147</v>
      </c>
      <c r="D2581" t="s">
        <v>21</v>
      </c>
      <c r="E2581" t="s">
        <v>22</v>
      </c>
      <c r="F2581" t="s">
        <v>22</v>
      </c>
      <c r="G2581">
        <v>0</v>
      </c>
      <c r="H2581">
        <v>130.6</v>
      </c>
      <c r="I2581">
        <v>83</v>
      </c>
      <c r="J2581">
        <v>22.2</v>
      </c>
      <c r="K2581">
        <v>208.1</v>
      </c>
      <c r="L2581">
        <v>144</v>
      </c>
      <c r="M2581">
        <v>17.690000000000001</v>
      </c>
      <c r="N2581">
        <v>204.6</v>
      </c>
      <c r="O2581">
        <v>72</v>
      </c>
      <c r="P2581">
        <v>9.2100000000000009</v>
      </c>
      <c r="Q2581">
        <v>15.6</v>
      </c>
      <c r="R2581">
        <v>3</v>
      </c>
      <c r="S2581">
        <v>4.21</v>
      </c>
      <c r="T2581">
        <v>3</v>
      </c>
      <c r="U2581" t="s">
        <v>22</v>
      </c>
      <c r="V2581">
        <f>IF(tbl_Customers[[#This Row],[churn]] = "yes", 1, 0)</f>
        <v>0</v>
      </c>
      <c r="W2581" t="str">
        <f>IF(tbl_Customers[[#This Row],[number_customer_service_calls]] &lt;= 1, "0-1 Calls", IF(tbl_Customers[[#This Row],[number_customer_service_calls]] &lt;= 3, "2-3 Calls", IF(tbl_Customers[[#This Row],[number_customer_service_calls]] &lt;=5, "4-5 Calls", "6+ Calls")))</f>
        <v>2-3 Calls</v>
      </c>
      <c r="X2581" t="str">
        <f>IF(tbl_Customers[[#This Row],[account_length]] &lt;= 50, "0-50", IF(tbl_Customers[[#This Row],[account_length]] &lt;=100, "51-100", IF(tbl_Customers[[#This Row],[account_length]] &lt;= 150, "101-150", "151+")))</f>
        <v>101-150</v>
      </c>
      <c r="Y2581" t="str">
        <f>IF(tbl_Customers[[#This Row],[total_intl_charge]] &lt;= 3, "Low Charges", "High Charges")</f>
        <v>High Charges</v>
      </c>
      <c r="Z2581" t="str">
        <f>IF(tbl_Customers[[#This Row],[total_eve_calls]]&lt;=80,"Low Calls",
IF(tbl_Customers[[#This Row],[total_eve_calls]]&lt;=120,"Medium Calls","High Calls"))</f>
        <v>High Calls</v>
      </c>
      <c r="AA2581" t="str">
        <f>IF(tbl_Customers[[#This Row],[total_eve_charge]]&lt;=15,"Low Charges",
IF(tbl_Customers[[#This Row],[total_eve_charge]]&lt;=20,"Medium Charges","High Charges"))</f>
        <v>Medium Charges</v>
      </c>
      <c r="AB25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1" t="str">
        <f>IF(tbl_Customers[[#This Row],[number_vmail_messages]] = 0, "No Usage", IF(tbl_Customers[[#This Row],[number_vmail_messages]] &lt;= 20, "Low Usage", IF(tbl_Customers[[#This Row],[number_vmail_messages]] &lt;= 40, "Medium Usgae", "High Usage")))</f>
        <v>No Usage</v>
      </c>
      <c r="AD2581" t="str">
        <f>IF(tbl_Customers[[#This Row],[total_day_minutes]]&lt;=150,"Low Usage", IF(tbl_Customers[[#This Row],[total_day_minutes]]&lt;=200,"Medium Usage", IF(tbl_Customers[[#This Row],[total_day_minutes]]&lt;=250,"High Usage","Very High Usage")))</f>
        <v>Low Usage</v>
      </c>
      <c r="AE2581" t="str">
        <f>IF(tbl_Customers[[#This Row],[total_intl_calls]]&lt;=5,"Low Calls", IF(tbl_Customers[[#This Row],[total_intl_calls]]&lt;=10, "Medium Calls", "High Calls"))</f>
        <v>Low Calls</v>
      </c>
      <c r="AF25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81" s="36" t="str">
        <f>IF(tbl_Customers[[#This Row],[Churn_Risk_Score]]&gt;=10,"High Risk", IF(tbl_Customers[[#This Row],[Churn_Risk_Score]]&gt;=5,"Medium Risk","Low Risk"))</f>
        <v>Low Risk</v>
      </c>
    </row>
    <row r="2582" spans="1:33" x14ac:dyDescent="0.35">
      <c r="A2582">
        <v>2581</v>
      </c>
      <c r="B2582" t="s">
        <v>43</v>
      </c>
      <c r="C2582">
        <v>101</v>
      </c>
      <c r="D2582" t="s">
        <v>21</v>
      </c>
      <c r="E2582" t="s">
        <v>22</v>
      </c>
      <c r="F2582" t="s">
        <v>22</v>
      </c>
      <c r="G2582">
        <v>0</v>
      </c>
      <c r="H2582">
        <v>158.4</v>
      </c>
      <c r="I2582">
        <v>92</v>
      </c>
      <c r="J2582">
        <v>26.93</v>
      </c>
      <c r="K2582">
        <v>188</v>
      </c>
      <c r="L2582">
        <v>117</v>
      </c>
      <c r="M2582">
        <v>15.98</v>
      </c>
      <c r="N2582">
        <v>219.7</v>
      </c>
      <c r="O2582">
        <v>125</v>
      </c>
      <c r="P2582">
        <v>9.89</v>
      </c>
      <c r="Q2582">
        <v>13.5</v>
      </c>
      <c r="R2582">
        <v>4</v>
      </c>
      <c r="S2582">
        <v>3.65</v>
      </c>
      <c r="T2582">
        <v>4</v>
      </c>
      <c r="U2582" t="s">
        <v>23</v>
      </c>
      <c r="V2582">
        <f>IF(tbl_Customers[[#This Row],[churn]] = "yes", 1, 0)</f>
        <v>1</v>
      </c>
      <c r="W2582" t="str">
        <f>IF(tbl_Customers[[#This Row],[number_customer_service_calls]] &lt;= 1, "0-1 Calls", IF(tbl_Customers[[#This Row],[number_customer_service_calls]] &lt;= 3, "2-3 Calls", IF(tbl_Customers[[#This Row],[number_customer_service_calls]] &lt;=5, "4-5 Calls", "6+ Calls")))</f>
        <v>4-5 Calls</v>
      </c>
      <c r="X2582" t="str">
        <f>IF(tbl_Customers[[#This Row],[account_length]] &lt;= 50, "0-50", IF(tbl_Customers[[#This Row],[account_length]] &lt;=100, "51-100", IF(tbl_Customers[[#This Row],[account_length]] &lt;= 150, "101-150", "151+")))</f>
        <v>101-150</v>
      </c>
      <c r="Y2582" t="str">
        <f>IF(tbl_Customers[[#This Row],[total_intl_charge]] &lt;= 3, "Low Charges", "High Charges")</f>
        <v>High Charges</v>
      </c>
      <c r="Z2582" t="str">
        <f>IF(tbl_Customers[[#This Row],[total_eve_calls]]&lt;=80,"Low Calls",
IF(tbl_Customers[[#This Row],[total_eve_calls]]&lt;=120,"Medium Calls","High Calls"))</f>
        <v>Medium Calls</v>
      </c>
      <c r="AA2582" t="str">
        <f>IF(tbl_Customers[[#This Row],[total_eve_charge]]&lt;=15,"Low Charges",
IF(tbl_Customers[[#This Row],[total_eve_charge]]&lt;=20,"Medium Charges","High Charges"))</f>
        <v>Medium Charges</v>
      </c>
      <c r="AB25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2" t="str">
        <f>IF(tbl_Customers[[#This Row],[number_vmail_messages]] = 0, "No Usage", IF(tbl_Customers[[#This Row],[number_vmail_messages]] &lt;= 20, "Low Usage", IF(tbl_Customers[[#This Row],[number_vmail_messages]] &lt;= 40, "Medium Usgae", "High Usage")))</f>
        <v>No Usage</v>
      </c>
      <c r="AD2582" t="str">
        <f>IF(tbl_Customers[[#This Row],[total_day_minutes]]&lt;=150,"Low Usage", IF(tbl_Customers[[#This Row],[total_day_minutes]]&lt;=200,"Medium Usage", IF(tbl_Customers[[#This Row],[total_day_minutes]]&lt;=250,"High Usage","Very High Usage")))</f>
        <v>Medium Usage</v>
      </c>
      <c r="AE2582" t="str">
        <f>IF(tbl_Customers[[#This Row],[total_intl_calls]]&lt;=5,"Low Calls", IF(tbl_Customers[[#This Row],[total_intl_calls]]&lt;=10, "Medium Calls", "High Calls"))</f>
        <v>Low Calls</v>
      </c>
      <c r="AF25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582" s="36" t="str">
        <f>IF(tbl_Customers[[#This Row],[Churn_Risk_Score]]&gt;=10,"High Risk", IF(tbl_Customers[[#This Row],[Churn_Risk_Score]]&gt;=5,"Medium Risk","Low Risk"))</f>
        <v>Medium Risk</v>
      </c>
    </row>
    <row r="2583" spans="1:33" x14ac:dyDescent="0.35">
      <c r="A2583">
        <v>2582</v>
      </c>
      <c r="B2583" t="s">
        <v>67</v>
      </c>
      <c r="C2583">
        <v>115</v>
      </c>
      <c r="D2583" t="s">
        <v>21</v>
      </c>
      <c r="E2583" t="s">
        <v>22</v>
      </c>
      <c r="F2583" t="s">
        <v>22</v>
      </c>
      <c r="G2583">
        <v>0</v>
      </c>
      <c r="H2583">
        <v>166.5</v>
      </c>
      <c r="I2583">
        <v>111</v>
      </c>
      <c r="J2583">
        <v>28.31</v>
      </c>
      <c r="K2583">
        <v>236.2</v>
      </c>
      <c r="L2583">
        <v>98</v>
      </c>
      <c r="M2583">
        <v>20.079999999999998</v>
      </c>
      <c r="N2583">
        <v>205.6</v>
      </c>
      <c r="O2583">
        <v>92</v>
      </c>
      <c r="P2583">
        <v>9.25</v>
      </c>
      <c r="Q2583">
        <v>15.6</v>
      </c>
      <c r="R2583">
        <v>2</v>
      </c>
      <c r="S2583">
        <v>4.21</v>
      </c>
      <c r="T2583">
        <v>1</v>
      </c>
      <c r="U2583" t="s">
        <v>22</v>
      </c>
      <c r="V2583">
        <f>IF(tbl_Customers[[#This Row],[churn]] = "yes", 1, 0)</f>
        <v>0</v>
      </c>
      <c r="W2583" t="str">
        <f>IF(tbl_Customers[[#This Row],[number_customer_service_calls]] &lt;= 1, "0-1 Calls", IF(tbl_Customers[[#This Row],[number_customer_service_calls]] &lt;= 3, "2-3 Calls", IF(tbl_Customers[[#This Row],[number_customer_service_calls]] &lt;=5, "4-5 Calls", "6+ Calls")))</f>
        <v>0-1 Calls</v>
      </c>
      <c r="X2583" t="str">
        <f>IF(tbl_Customers[[#This Row],[account_length]] &lt;= 50, "0-50", IF(tbl_Customers[[#This Row],[account_length]] &lt;=100, "51-100", IF(tbl_Customers[[#This Row],[account_length]] &lt;= 150, "101-150", "151+")))</f>
        <v>101-150</v>
      </c>
      <c r="Y2583" t="str">
        <f>IF(tbl_Customers[[#This Row],[total_intl_charge]] &lt;= 3, "Low Charges", "High Charges")</f>
        <v>High Charges</v>
      </c>
      <c r="Z2583" t="str">
        <f>IF(tbl_Customers[[#This Row],[total_eve_calls]]&lt;=80,"Low Calls",
IF(tbl_Customers[[#This Row],[total_eve_calls]]&lt;=120,"Medium Calls","High Calls"))</f>
        <v>Medium Calls</v>
      </c>
      <c r="AA2583" t="str">
        <f>IF(tbl_Customers[[#This Row],[total_eve_charge]]&lt;=15,"Low Charges",
IF(tbl_Customers[[#This Row],[total_eve_charge]]&lt;=20,"Medium Charges","High Charges"))</f>
        <v>High Charges</v>
      </c>
      <c r="AB25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3" t="str">
        <f>IF(tbl_Customers[[#This Row],[number_vmail_messages]] = 0, "No Usage", IF(tbl_Customers[[#This Row],[number_vmail_messages]] &lt;= 20, "Low Usage", IF(tbl_Customers[[#This Row],[number_vmail_messages]] &lt;= 40, "Medium Usgae", "High Usage")))</f>
        <v>No Usage</v>
      </c>
      <c r="AD2583" t="str">
        <f>IF(tbl_Customers[[#This Row],[total_day_minutes]]&lt;=150,"Low Usage", IF(tbl_Customers[[#This Row],[total_day_minutes]]&lt;=200,"Medium Usage", IF(tbl_Customers[[#This Row],[total_day_minutes]]&lt;=250,"High Usage","Very High Usage")))</f>
        <v>Medium Usage</v>
      </c>
      <c r="AE2583" t="str">
        <f>IF(tbl_Customers[[#This Row],[total_intl_calls]]&lt;=5,"Low Calls", IF(tbl_Customers[[#This Row],[total_intl_calls]]&lt;=10, "Medium Calls", "High Calls"))</f>
        <v>Low Calls</v>
      </c>
      <c r="AF25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83" s="36" t="str">
        <f>IF(tbl_Customers[[#This Row],[Churn_Risk_Score]]&gt;=10,"High Risk", IF(tbl_Customers[[#This Row],[Churn_Risk_Score]]&gt;=5,"Medium Risk","Low Risk"))</f>
        <v>Low Risk</v>
      </c>
    </row>
    <row r="2584" spans="1:33" x14ac:dyDescent="0.35">
      <c r="A2584">
        <v>2583</v>
      </c>
      <c r="B2584" t="s">
        <v>67</v>
      </c>
      <c r="C2584">
        <v>103</v>
      </c>
      <c r="D2584" t="s">
        <v>21</v>
      </c>
      <c r="E2584" t="s">
        <v>22</v>
      </c>
      <c r="F2584" t="s">
        <v>22</v>
      </c>
      <c r="G2584">
        <v>0</v>
      </c>
      <c r="H2584">
        <v>129.30000000000001</v>
      </c>
      <c r="I2584">
        <v>103</v>
      </c>
      <c r="J2584">
        <v>21.98</v>
      </c>
      <c r="K2584">
        <v>202.8</v>
      </c>
      <c r="L2584">
        <v>89</v>
      </c>
      <c r="M2584">
        <v>17.239999999999998</v>
      </c>
      <c r="N2584">
        <v>233</v>
      </c>
      <c r="O2584">
        <v>126</v>
      </c>
      <c r="P2584">
        <v>10.49</v>
      </c>
      <c r="Q2584">
        <v>12.9</v>
      </c>
      <c r="R2584">
        <v>2</v>
      </c>
      <c r="S2584">
        <v>3.48</v>
      </c>
      <c r="T2584">
        <v>2</v>
      </c>
      <c r="U2584" t="s">
        <v>22</v>
      </c>
      <c r="V2584">
        <f>IF(tbl_Customers[[#This Row],[churn]] = "yes", 1, 0)</f>
        <v>0</v>
      </c>
      <c r="W2584" t="str">
        <f>IF(tbl_Customers[[#This Row],[number_customer_service_calls]] &lt;= 1, "0-1 Calls", IF(tbl_Customers[[#This Row],[number_customer_service_calls]] &lt;= 3, "2-3 Calls", IF(tbl_Customers[[#This Row],[number_customer_service_calls]] &lt;=5, "4-5 Calls", "6+ Calls")))</f>
        <v>2-3 Calls</v>
      </c>
      <c r="X2584" t="str">
        <f>IF(tbl_Customers[[#This Row],[account_length]] &lt;= 50, "0-50", IF(tbl_Customers[[#This Row],[account_length]] &lt;=100, "51-100", IF(tbl_Customers[[#This Row],[account_length]] &lt;= 150, "101-150", "151+")))</f>
        <v>101-150</v>
      </c>
      <c r="Y2584" t="str">
        <f>IF(tbl_Customers[[#This Row],[total_intl_charge]] &lt;= 3, "Low Charges", "High Charges")</f>
        <v>High Charges</v>
      </c>
      <c r="Z2584" t="str">
        <f>IF(tbl_Customers[[#This Row],[total_eve_calls]]&lt;=80,"Low Calls",
IF(tbl_Customers[[#This Row],[total_eve_calls]]&lt;=120,"Medium Calls","High Calls"))</f>
        <v>Medium Calls</v>
      </c>
      <c r="AA2584" t="str">
        <f>IF(tbl_Customers[[#This Row],[total_eve_charge]]&lt;=15,"Low Charges",
IF(tbl_Customers[[#This Row],[total_eve_charge]]&lt;=20,"Medium Charges","High Charges"))</f>
        <v>Medium Charges</v>
      </c>
      <c r="AB25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4" t="str">
        <f>IF(tbl_Customers[[#This Row],[number_vmail_messages]] = 0, "No Usage", IF(tbl_Customers[[#This Row],[number_vmail_messages]] &lt;= 20, "Low Usage", IF(tbl_Customers[[#This Row],[number_vmail_messages]] &lt;= 40, "Medium Usgae", "High Usage")))</f>
        <v>No Usage</v>
      </c>
      <c r="AD2584" t="str">
        <f>IF(tbl_Customers[[#This Row],[total_day_minutes]]&lt;=150,"Low Usage", IF(tbl_Customers[[#This Row],[total_day_minutes]]&lt;=200,"Medium Usage", IF(tbl_Customers[[#This Row],[total_day_minutes]]&lt;=250,"High Usage","Very High Usage")))</f>
        <v>Low Usage</v>
      </c>
      <c r="AE2584" t="str">
        <f>IF(tbl_Customers[[#This Row],[total_intl_calls]]&lt;=5,"Low Calls", IF(tbl_Customers[[#This Row],[total_intl_calls]]&lt;=10, "Medium Calls", "High Calls"))</f>
        <v>Low Calls</v>
      </c>
      <c r="AF25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84" s="36" t="str">
        <f>IF(tbl_Customers[[#This Row],[Churn_Risk_Score]]&gt;=10,"High Risk", IF(tbl_Customers[[#This Row],[Churn_Risk_Score]]&gt;=5,"Medium Risk","Low Risk"))</f>
        <v>Low Risk</v>
      </c>
    </row>
    <row r="2585" spans="1:33" x14ac:dyDescent="0.35">
      <c r="A2585">
        <v>2584</v>
      </c>
      <c r="B2585" t="s">
        <v>56</v>
      </c>
      <c r="C2585">
        <v>82</v>
      </c>
      <c r="D2585" t="s">
        <v>21</v>
      </c>
      <c r="E2585" t="s">
        <v>22</v>
      </c>
      <c r="F2585" t="s">
        <v>22</v>
      </c>
      <c r="G2585">
        <v>0</v>
      </c>
      <c r="H2585">
        <v>199.3</v>
      </c>
      <c r="I2585">
        <v>112</v>
      </c>
      <c r="J2585">
        <v>33.880000000000003</v>
      </c>
      <c r="K2585">
        <v>193.4</v>
      </c>
      <c r="L2585">
        <v>120</v>
      </c>
      <c r="M2585">
        <v>16.440000000000001</v>
      </c>
      <c r="N2585">
        <v>254.4</v>
      </c>
      <c r="O2585">
        <v>117</v>
      </c>
      <c r="P2585">
        <v>11.45</v>
      </c>
      <c r="Q2585">
        <v>7</v>
      </c>
      <c r="R2585">
        <v>10</v>
      </c>
      <c r="S2585">
        <v>1.89</v>
      </c>
      <c r="T2585">
        <v>0</v>
      </c>
      <c r="U2585" t="s">
        <v>22</v>
      </c>
      <c r="V2585">
        <f>IF(tbl_Customers[[#This Row],[churn]] = "yes", 1, 0)</f>
        <v>0</v>
      </c>
      <c r="W2585" t="str">
        <f>IF(tbl_Customers[[#This Row],[number_customer_service_calls]] &lt;= 1, "0-1 Calls", IF(tbl_Customers[[#This Row],[number_customer_service_calls]] &lt;= 3, "2-3 Calls", IF(tbl_Customers[[#This Row],[number_customer_service_calls]] &lt;=5, "4-5 Calls", "6+ Calls")))</f>
        <v>0-1 Calls</v>
      </c>
      <c r="X2585" t="str">
        <f>IF(tbl_Customers[[#This Row],[account_length]] &lt;= 50, "0-50", IF(tbl_Customers[[#This Row],[account_length]] &lt;=100, "51-100", IF(tbl_Customers[[#This Row],[account_length]] &lt;= 150, "101-150", "151+")))</f>
        <v>51-100</v>
      </c>
      <c r="Y2585" t="str">
        <f>IF(tbl_Customers[[#This Row],[total_intl_charge]] &lt;= 3, "Low Charges", "High Charges")</f>
        <v>Low Charges</v>
      </c>
      <c r="Z2585" t="str">
        <f>IF(tbl_Customers[[#This Row],[total_eve_calls]]&lt;=80,"Low Calls",
IF(tbl_Customers[[#This Row],[total_eve_calls]]&lt;=120,"Medium Calls","High Calls"))</f>
        <v>Medium Calls</v>
      </c>
      <c r="AA2585" t="str">
        <f>IF(tbl_Customers[[#This Row],[total_eve_charge]]&lt;=15,"Low Charges",
IF(tbl_Customers[[#This Row],[total_eve_charge]]&lt;=20,"Medium Charges","High Charges"))</f>
        <v>Medium Charges</v>
      </c>
      <c r="AB25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85" t="str">
        <f>IF(tbl_Customers[[#This Row],[number_vmail_messages]] = 0, "No Usage", IF(tbl_Customers[[#This Row],[number_vmail_messages]] &lt;= 20, "Low Usage", IF(tbl_Customers[[#This Row],[number_vmail_messages]] &lt;= 40, "Medium Usgae", "High Usage")))</f>
        <v>No Usage</v>
      </c>
      <c r="AD2585" t="str">
        <f>IF(tbl_Customers[[#This Row],[total_day_minutes]]&lt;=150,"Low Usage", IF(tbl_Customers[[#This Row],[total_day_minutes]]&lt;=200,"Medium Usage", IF(tbl_Customers[[#This Row],[total_day_minutes]]&lt;=250,"High Usage","Very High Usage")))</f>
        <v>Medium Usage</v>
      </c>
      <c r="AE2585" t="str">
        <f>IF(tbl_Customers[[#This Row],[total_intl_calls]]&lt;=5,"Low Calls", IF(tbl_Customers[[#This Row],[total_intl_calls]]&lt;=10, "Medium Calls", "High Calls"))</f>
        <v>Medium Calls</v>
      </c>
      <c r="AF25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5" s="36" t="str">
        <f>IF(tbl_Customers[[#This Row],[Churn_Risk_Score]]&gt;=10,"High Risk", IF(tbl_Customers[[#This Row],[Churn_Risk_Score]]&gt;=5,"Medium Risk","Low Risk"))</f>
        <v>Low Risk</v>
      </c>
    </row>
    <row r="2586" spans="1:33" x14ac:dyDescent="0.35">
      <c r="A2586">
        <v>2585</v>
      </c>
      <c r="B2586" t="s">
        <v>49</v>
      </c>
      <c r="C2586">
        <v>141</v>
      </c>
      <c r="D2586" t="s">
        <v>21</v>
      </c>
      <c r="E2586" t="s">
        <v>22</v>
      </c>
      <c r="F2586" t="s">
        <v>22</v>
      </c>
      <c r="G2586">
        <v>0</v>
      </c>
      <c r="H2586">
        <v>185.1</v>
      </c>
      <c r="I2586">
        <v>126</v>
      </c>
      <c r="J2586">
        <v>31.47</v>
      </c>
      <c r="K2586">
        <v>233</v>
      </c>
      <c r="L2586">
        <v>98</v>
      </c>
      <c r="M2586">
        <v>19.809999999999999</v>
      </c>
      <c r="N2586">
        <v>152.19999999999999</v>
      </c>
      <c r="O2586">
        <v>106</v>
      </c>
      <c r="P2586">
        <v>6.85</v>
      </c>
      <c r="Q2586">
        <v>9.1</v>
      </c>
      <c r="R2586">
        <v>7</v>
      </c>
      <c r="S2586">
        <v>2.46</v>
      </c>
      <c r="T2586">
        <v>0</v>
      </c>
      <c r="U2586" t="s">
        <v>22</v>
      </c>
      <c r="V2586">
        <f>IF(tbl_Customers[[#This Row],[churn]] = "yes", 1, 0)</f>
        <v>0</v>
      </c>
      <c r="W2586" t="str">
        <f>IF(tbl_Customers[[#This Row],[number_customer_service_calls]] &lt;= 1, "0-1 Calls", IF(tbl_Customers[[#This Row],[number_customer_service_calls]] &lt;= 3, "2-3 Calls", IF(tbl_Customers[[#This Row],[number_customer_service_calls]] &lt;=5, "4-5 Calls", "6+ Calls")))</f>
        <v>0-1 Calls</v>
      </c>
      <c r="X2586" t="str">
        <f>IF(tbl_Customers[[#This Row],[account_length]] &lt;= 50, "0-50", IF(tbl_Customers[[#This Row],[account_length]] &lt;=100, "51-100", IF(tbl_Customers[[#This Row],[account_length]] &lt;= 150, "101-150", "151+")))</f>
        <v>101-150</v>
      </c>
      <c r="Y2586" t="str">
        <f>IF(tbl_Customers[[#This Row],[total_intl_charge]] &lt;= 3, "Low Charges", "High Charges")</f>
        <v>Low Charges</v>
      </c>
      <c r="Z2586" t="str">
        <f>IF(tbl_Customers[[#This Row],[total_eve_calls]]&lt;=80,"Low Calls",
IF(tbl_Customers[[#This Row],[total_eve_calls]]&lt;=120,"Medium Calls","High Calls"))</f>
        <v>Medium Calls</v>
      </c>
      <c r="AA2586" t="str">
        <f>IF(tbl_Customers[[#This Row],[total_eve_charge]]&lt;=15,"Low Charges",
IF(tbl_Customers[[#This Row],[total_eve_charge]]&lt;=20,"Medium Charges","High Charges"))</f>
        <v>Medium Charges</v>
      </c>
      <c r="AB25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86" t="str">
        <f>IF(tbl_Customers[[#This Row],[number_vmail_messages]] = 0, "No Usage", IF(tbl_Customers[[#This Row],[number_vmail_messages]] &lt;= 20, "Low Usage", IF(tbl_Customers[[#This Row],[number_vmail_messages]] &lt;= 40, "Medium Usgae", "High Usage")))</f>
        <v>No Usage</v>
      </c>
      <c r="AD2586" t="str">
        <f>IF(tbl_Customers[[#This Row],[total_day_minutes]]&lt;=150,"Low Usage", IF(tbl_Customers[[#This Row],[total_day_minutes]]&lt;=200,"Medium Usage", IF(tbl_Customers[[#This Row],[total_day_minutes]]&lt;=250,"High Usage","Very High Usage")))</f>
        <v>Medium Usage</v>
      </c>
      <c r="AE2586" t="str">
        <f>IF(tbl_Customers[[#This Row],[total_intl_calls]]&lt;=5,"Low Calls", IF(tbl_Customers[[#This Row],[total_intl_calls]]&lt;=10, "Medium Calls", "High Calls"))</f>
        <v>Medium Calls</v>
      </c>
      <c r="AF25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6" s="36" t="str">
        <f>IF(tbl_Customers[[#This Row],[Churn_Risk_Score]]&gt;=10,"High Risk", IF(tbl_Customers[[#This Row],[Churn_Risk_Score]]&gt;=5,"Medium Risk","Low Risk"))</f>
        <v>Low Risk</v>
      </c>
    </row>
    <row r="2587" spans="1:33" x14ac:dyDescent="0.35">
      <c r="A2587">
        <v>2586</v>
      </c>
      <c r="B2587" t="s">
        <v>75</v>
      </c>
      <c r="C2587">
        <v>149</v>
      </c>
      <c r="D2587" t="s">
        <v>25</v>
      </c>
      <c r="E2587" t="s">
        <v>22</v>
      </c>
      <c r="F2587" t="s">
        <v>22</v>
      </c>
      <c r="G2587">
        <v>0</v>
      </c>
      <c r="H2587">
        <v>175.4</v>
      </c>
      <c r="I2587">
        <v>80</v>
      </c>
      <c r="J2587">
        <v>29.82</v>
      </c>
      <c r="K2587">
        <v>197.4</v>
      </c>
      <c r="L2587">
        <v>127</v>
      </c>
      <c r="M2587">
        <v>16.78</v>
      </c>
      <c r="N2587">
        <v>188.2</v>
      </c>
      <c r="O2587">
        <v>102</v>
      </c>
      <c r="P2587">
        <v>8.4700000000000006</v>
      </c>
      <c r="Q2587">
        <v>9.6999999999999993</v>
      </c>
      <c r="R2587">
        <v>2</v>
      </c>
      <c r="S2587">
        <v>2.62</v>
      </c>
      <c r="T2587">
        <v>2</v>
      </c>
      <c r="U2587" t="s">
        <v>22</v>
      </c>
      <c r="V2587">
        <f>IF(tbl_Customers[[#This Row],[churn]] = "yes", 1, 0)</f>
        <v>0</v>
      </c>
      <c r="W2587" t="str">
        <f>IF(tbl_Customers[[#This Row],[number_customer_service_calls]] &lt;= 1, "0-1 Calls", IF(tbl_Customers[[#This Row],[number_customer_service_calls]] &lt;= 3, "2-3 Calls", IF(tbl_Customers[[#This Row],[number_customer_service_calls]] &lt;=5, "4-5 Calls", "6+ Calls")))</f>
        <v>2-3 Calls</v>
      </c>
      <c r="X2587" t="str">
        <f>IF(tbl_Customers[[#This Row],[account_length]] &lt;= 50, "0-50", IF(tbl_Customers[[#This Row],[account_length]] &lt;=100, "51-100", IF(tbl_Customers[[#This Row],[account_length]] &lt;= 150, "101-150", "151+")))</f>
        <v>101-150</v>
      </c>
      <c r="Y2587" t="str">
        <f>IF(tbl_Customers[[#This Row],[total_intl_charge]] &lt;= 3, "Low Charges", "High Charges")</f>
        <v>Low Charges</v>
      </c>
      <c r="Z2587" t="str">
        <f>IF(tbl_Customers[[#This Row],[total_eve_calls]]&lt;=80,"Low Calls",
IF(tbl_Customers[[#This Row],[total_eve_calls]]&lt;=120,"Medium Calls","High Calls"))</f>
        <v>High Calls</v>
      </c>
      <c r="AA2587" t="str">
        <f>IF(tbl_Customers[[#This Row],[total_eve_charge]]&lt;=15,"Low Charges",
IF(tbl_Customers[[#This Row],[total_eve_charge]]&lt;=20,"Medium Charges","High Charges"))</f>
        <v>Medium Charges</v>
      </c>
      <c r="AB25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87" t="str">
        <f>IF(tbl_Customers[[#This Row],[number_vmail_messages]] = 0, "No Usage", IF(tbl_Customers[[#This Row],[number_vmail_messages]] &lt;= 20, "Low Usage", IF(tbl_Customers[[#This Row],[number_vmail_messages]] &lt;= 40, "Medium Usgae", "High Usage")))</f>
        <v>No Usage</v>
      </c>
      <c r="AD2587" t="str">
        <f>IF(tbl_Customers[[#This Row],[total_day_minutes]]&lt;=150,"Low Usage", IF(tbl_Customers[[#This Row],[total_day_minutes]]&lt;=200,"Medium Usage", IF(tbl_Customers[[#This Row],[total_day_minutes]]&lt;=250,"High Usage","Very High Usage")))</f>
        <v>Medium Usage</v>
      </c>
      <c r="AE2587" t="str">
        <f>IF(tbl_Customers[[#This Row],[total_intl_calls]]&lt;=5,"Low Calls", IF(tbl_Customers[[#This Row],[total_intl_calls]]&lt;=10, "Medium Calls", "High Calls"))</f>
        <v>Low Calls</v>
      </c>
      <c r="AF25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7" s="36" t="str">
        <f>IF(tbl_Customers[[#This Row],[Churn_Risk_Score]]&gt;=10,"High Risk", IF(tbl_Customers[[#This Row],[Churn_Risk_Score]]&gt;=5,"Medium Risk","Low Risk"))</f>
        <v>Low Risk</v>
      </c>
    </row>
    <row r="2588" spans="1:33" x14ac:dyDescent="0.35">
      <c r="A2588">
        <v>2587</v>
      </c>
      <c r="B2588" t="s">
        <v>72</v>
      </c>
      <c r="C2588">
        <v>131</v>
      </c>
      <c r="D2588" t="s">
        <v>28</v>
      </c>
      <c r="E2588" t="s">
        <v>22</v>
      </c>
      <c r="F2588" t="s">
        <v>22</v>
      </c>
      <c r="G2588">
        <v>0</v>
      </c>
      <c r="H2588">
        <v>263.39999999999998</v>
      </c>
      <c r="I2588">
        <v>123</v>
      </c>
      <c r="J2588">
        <v>44.78</v>
      </c>
      <c r="K2588">
        <v>151.9</v>
      </c>
      <c r="L2588">
        <v>74</v>
      </c>
      <c r="M2588">
        <v>12.91</v>
      </c>
      <c r="N2588">
        <v>218.5</v>
      </c>
      <c r="O2588">
        <v>101</v>
      </c>
      <c r="P2588">
        <v>9.83</v>
      </c>
      <c r="Q2588">
        <v>10.7</v>
      </c>
      <c r="R2588">
        <v>2</v>
      </c>
      <c r="S2588">
        <v>2.89</v>
      </c>
      <c r="T2588">
        <v>2</v>
      </c>
      <c r="U2588" t="s">
        <v>22</v>
      </c>
      <c r="V2588">
        <f>IF(tbl_Customers[[#This Row],[churn]] = "yes", 1, 0)</f>
        <v>0</v>
      </c>
      <c r="W2588" t="str">
        <f>IF(tbl_Customers[[#This Row],[number_customer_service_calls]] &lt;= 1, "0-1 Calls", IF(tbl_Customers[[#This Row],[number_customer_service_calls]] &lt;= 3, "2-3 Calls", IF(tbl_Customers[[#This Row],[number_customer_service_calls]] &lt;=5, "4-5 Calls", "6+ Calls")))</f>
        <v>2-3 Calls</v>
      </c>
      <c r="X2588" t="str">
        <f>IF(tbl_Customers[[#This Row],[account_length]] &lt;= 50, "0-50", IF(tbl_Customers[[#This Row],[account_length]] &lt;=100, "51-100", IF(tbl_Customers[[#This Row],[account_length]] &lt;= 150, "101-150", "151+")))</f>
        <v>101-150</v>
      </c>
      <c r="Y2588" t="str">
        <f>IF(tbl_Customers[[#This Row],[total_intl_charge]] &lt;= 3, "Low Charges", "High Charges")</f>
        <v>Low Charges</v>
      </c>
      <c r="Z2588" t="str">
        <f>IF(tbl_Customers[[#This Row],[total_eve_calls]]&lt;=80,"Low Calls",
IF(tbl_Customers[[#This Row],[total_eve_calls]]&lt;=120,"Medium Calls","High Calls"))</f>
        <v>Low Calls</v>
      </c>
      <c r="AA2588" t="str">
        <f>IF(tbl_Customers[[#This Row],[total_eve_charge]]&lt;=15,"Low Charges",
IF(tbl_Customers[[#This Row],[total_eve_charge]]&lt;=20,"Medium Charges","High Charges"))</f>
        <v>Low Charges</v>
      </c>
      <c r="AB25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8" t="str">
        <f>IF(tbl_Customers[[#This Row],[number_vmail_messages]] = 0, "No Usage", IF(tbl_Customers[[#This Row],[number_vmail_messages]] &lt;= 20, "Low Usage", IF(tbl_Customers[[#This Row],[number_vmail_messages]] &lt;= 40, "Medium Usgae", "High Usage")))</f>
        <v>No Usage</v>
      </c>
      <c r="AD2588" t="str">
        <f>IF(tbl_Customers[[#This Row],[total_day_minutes]]&lt;=150,"Low Usage", IF(tbl_Customers[[#This Row],[total_day_minutes]]&lt;=200,"Medium Usage", IF(tbl_Customers[[#This Row],[total_day_minutes]]&lt;=250,"High Usage","Very High Usage")))</f>
        <v>Very High Usage</v>
      </c>
      <c r="AE2588" t="str">
        <f>IF(tbl_Customers[[#This Row],[total_intl_calls]]&lt;=5,"Low Calls", IF(tbl_Customers[[#This Row],[total_intl_calls]]&lt;=10, "Medium Calls", "High Calls"))</f>
        <v>Low Calls</v>
      </c>
      <c r="AF25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88" s="36" t="str">
        <f>IF(tbl_Customers[[#This Row],[Churn_Risk_Score]]&gt;=10,"High Risk", IF(tbl_Customers[[#This Row],[Churn_Risk_Score]]&gt;=5,"Medium Risk","Low Risk"))</f>
        <v>Medium Risk</v>
      </c>
    </row>
    <row r="2589" spans="1:33" x14ac:dyDescent="0.35">
      <c r="A2589">
        <v>2588</v>
      </c>
      <c r="B2589" t="s">
        <v>57</v>
      </c>
      <c r="C2589">
        <v>119</v>
      </c>
      <c r="D2589" t="s">
        <v>28</v>
      </c>
      <c r="E2589" t="s">
        <v>22</v>
      </c>
      <c r="F2589" t="s">
        <v>22</v>
      </c>
      <c r="G2589">
        <v>0</v>
      </c>
      <c r="H2589">
        <v>94.2</v>
      </c>
      <c r="I2589">
        <v>108</v>
      </c>
      <c r="J2589">
        <v>16.010000000000002</v>
      </c>
      <c r="K2589">
        <v>264.10000000000002</v>
      </c>
      <c r="L2589">
        <v>100</v>
      </c>
      <c r="M2589">
        <v>22.45</v>
      </c>
      <c r="N2589">
        <v>203.7</v>
      </c>
      <c r="O2589">
        <v>79</v>
      </c>
      <c r="P2589">
        <v>9.17</v>
      </c>
      <c r="Q2589">
        <v>7.3</v>
      </c>
      <c r="R2589">
        <v>3</v>
      </c>
      <c r="S2589">
        <v>1.97</v>
      </c>
      <c r="T2589">
        <v>1</v>
      </c>
      <c r="U2589" t="s">
        <v>22</v>
      </c>
      <c r="V2589">
        <f>IF(tbl_Customers[[#This Row],[churn]] = "yes", 1, 0)</f>
        <v>0</v>
      </c>
      <c r="W2589" t="str">
        <f>IF(tbl_Customers[[#This Row],[number_customer_service_calls]] &lt;= 1, "0-1 Calls", IF(tbl_Customers[[#This Row],[number_customer_service_calls]] &lt;= 3, "2-3 Calls", IF(tbl_Customers[[#This Row],[number_customer_service_calls]] &lt;=5, "4-5 Calls", "6+ Calls")))</f>
        <v>0-1 Calls</v>
      </c>
      <c r="X2589" t="str">
        <f>IF(tbl_Customers[[#This Row],[account_length]] &lt;= 50, "0-50", IF(tbl_Customers[[#This Row],[account_length]] &lt;=100, "51-100", IF(tbl_Customers[[#This Row],[account_length]] &lt;= 150, "101-150", "151+")))</f>
        <v>101-150</v>
      </c>
      <c r="Y2589" t="str">
        <f>IF(tbl_Customers[[#This Row],[total_intl_charge]] &lt;= 3, "Low Charges", "High Charges")</f>
        <v>Low Charges</v>
      </c>
      <c r="Z2589" t="str">
        <f>IF(tbl_Customers[[#This Row],[total_eve_calls]]&lt;=80,"Low Calls",
IF(tbl_Customers[[#This Row],[total_eve_calls]]&lt;=120,"Medium Calls","High Calls"))</f>
        <v>Medium Calls</v>
      </c>
      <c r="AA2589" t="str">
        <f>IF(tbl_Customers[[#This Row],[total_eve_charge]]&lt;=15,"Low Charges",
IF(tbl_Customers[[#This Row],[total_eve_charge]]&lt;=20,"Medium Charges","High Charges"))</f>
        <v>High Charges</v>
      </c>
      <c r="AB25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89" t="str">
        <f>IF(tbl_Customers[[#This Row],[number_vmail_messages]] = 0, "No Usage", IF(tbl_Customers[[#This Row],[number_vmail_messages]] &lt;= 20, "Low Usage", IF(tbl_Customers[[#This Row],[number_vmail_messages]] &lt;= 40, "Medium Usgae", "High Usage")))</f>
        <v>No Usage</v>
      </c>
      <c r="AD2589" t="str">
        <f>IF(tbl_Customers[[#This Row],[total_day_minutes]]&lt;=150,"Low Usage", IF(tbl_Customers[[#This Row],[total_day_minutes]]&lt;=200,"Medium Usage", IF(tbl_Customers[[#This Row],[total_day_minutes]]&lt;=250,"High Usage","Very High Usage")))</f>
        <v>Low Usage</v>
      </c>
      <c r="AE2589" t="str">
        <f>IF(tbl_Customers[[#This Row],[total_intl_calls]]&lt;=5,"Low Calls", IF(tbl_Customers[[#This Row],[total_intl_calls]]&lt;=10, "Medium Calls", "High Calls"))</f>
        <v>Low Calls</v>
      </c>
      <c r="AF25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9" s="36" t="str">
        <f>IF(tbl_Customers[[#This Row],[Churn_Risk_Score]]&gt;=10,"High Risk", IF(tbl_Customers[[#This Row],[Churn_Risk_Score]]&gt;=5,"Medium Risk","Low Risk"))</f>
        <v>Low Risk</v>
      </c>
    </row>
    <row r="2590" spans="1:33" x14ac:dyDescent="0.35">
      <c r="A2590">
        <v>2589</v>
      </c>
      <c r="B2590" t="s">
        <v>68</v>
      </c>
      <c r="C2590">
        <v>112</v>
      </c>
      <c r="D2590" t="s">
        <v>28</v>
      </c>
      <c r="E2590" t="s">
        <v>22</v>
      </c>
      <c r="F2590" t="s">
        <v>22</v>
      </c>
      <c r="G2590">
        <v>0</v>
      </c>
      <c r="H2590">
        <v>189.4</v>
      </c>
      <c r="I2590">
        <v>83</v>
      </c>
      <c r="J2590">
        <v>32.200000000000003</v>
      </c>
      <c r="K2590">
        <v>219</v>
      </c>
      <c r="L2590">
        <v>89</v>
      </c>
      <c r="M2590">
        <v>18.62</v>
      </c>
      <c r="N2590">
        <v>168</v>
      </c>
      <c r="O2590">
        <v>116</v>
      </c>
      <c r="P2590">
        <v>7.56</v>
      </c>
      <c r="Q2590">
        <v>7.1</v>
      </c>
      <c r="R2590">
        <v>8</v>
      </c>
      <c r="S2590">
        <v>1.92</v>
      </c>
      <c r="T2590">
        <v>3</v>
      </c>
      <c r="U2590" t="s">
        <v>22</v>
      </c>
      <c r="V2590">
        <f>IF(tbl_Customers[[#This Row],[churn]] = "yes", 1, 0)</f>
        <v>0</v>
      </c>
      <c r="W2590" t="str">
        <f>IF(tbl_Customers[[#This Row],[number_customer_service_calls]] &lt;= 1, "0-1 Calls", IF(tbl_Customers[[#This Row],[number_customer_service_calls]] &lt;= 3, "2-3 Calls", IF(tbl_Customers[[#This Row],[number_customer_service_calls]] &lt;=5, "4-5 Calls", "6+ Calls")))</f>
        <v>2-3 Calls</v>
      </c>
      <c r="X2590" t="str">
        <f>IF(tbl_Customers[[#This Row],[account_length]] &lt;= 50, "0-50", IF(tbl_Customers[[#This Row],[account_length]] &lt;=100, "51-100", IF(tbl_Customers[[#This Row],[account_length]] &lt;= 150, "101-150", "151+")))</f>
        <v>101-150</v>
      </c>
      <c r="Y2590" t="str">
        <f>IF(tbl_Customers[[#This Row],[total_intl_charge]] &lt;= 3, "Low Charges", "High Charges")</f>
        <v>Low Charges</v>
      </c>
      <c r="Z2590" t="str">
        <f>IF(tbl_Customers[[#This Row],[total_eve_calls]]&lt;=80,"Low Calls",
IF(tbl_Customers[[#This Row],[total_eve_calls]]&lt;=120,"Medium Calls","High Calls"))</f>
        <v>Medium Calls</v>
      </c>
      <c r="AA2590" t="str">
        <f>IF(tbl_Customers[[#This Row],[total_eve_charge]]&lt;=15,"Low Charges",
IF(tbl_Customers[[#This Row],[total_eve_charge]]&lt;=20,"Medium Charges","High Charges"))</f>
        <v>Medium Charges</v>
      </c>
      <c r="AB25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0" t="str">
        <f>IF(tbl_Customers[[#This Row],[number_vmail_messages]] = 0, "No Usage", IF(tbl_Customers[[#This Row],[number_vmail_messages]] &lt;= 20, "Low Usage", IF(tbl_Customers[[#This Row],[number_vmail_messages]] &lt;= 40, "Medium Usgae", "High Usage")))</f>
        <v>No Usage</v>
      </c>
      <c r="AD2590" t="str">
        <f>IF(tbl_Customers[[#This Row],[total_day_minutes]]&lt;=150,"Low Usage", IF(tbl_Customers[[#This Row],[total_day_minutes]]&lt;=200,"Medium Usage", IF(tbl_Customers[[#This Row],[total_day_minutes]]&lt;=250,"High Usage","Very High Usage")))</f>
        <v>Medium Usage</v>
      </c>
      <c r="AE2590" t="str">
        <f>IF(tbl_Customers[[#This Row],[total_intl_calls]]&lt;=5,"Low Calls", IF(tbl_Customers[[#This Row],[total_intl_calls]]&lt;=10, "Medium Calls", "High Calls"))</f>
        <v>Medium Calls</v>
      </c>
      <c r="AF25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90" s="36" t="str">
        <f>IF(tbl_Customers[[#This Row],[Churn_Risk_Score]]&gt;=10,"High Risk", IF(tbl_Customers[[#This Row],[Churn_Risk_Score]]&gt;=5,"Medium Risk","Low Risk"))</f>
        <v>Low Risk</v>
      </c>
    </row>
    <row r="2591" spans="1:33" x14ac:dyDescent="0.35">
      <c r="A2591">
        <v>2590</v>
      </c>
      <c r="B2591" t="s">
        <v>62</v>
      </c>
      <c r="C2591">
        <v>116</v>
      </c>
      <c r="D2591" t="s">
        <v>28</v>
      </c>
      <c r="E2591" t="s">
        <v>22</v>
      </c>
      <c r="F2591" t="s">
        <v>23</v>
      </c>
      <c r="G2591">
        <v>35</v>
      </c>
      <c r="H2591">
        <v>118</v>
      </c>
      <c r="I2591">
        <v>103</v>
      </c>
      <c r="J2591">
        <v>20.059999999999999</v>
      </c>
      <c r="K2591">
        <v>167.2</v>
      </c>
      <c r="L2591">
        <v>106</v>
      </c>
      <c r="M2591">
        <v>14.21</v>
      </c>
      <c r="N2591">
        <v>205.7</v>
      </c>
      <c r="O2591">
        <v>102</v>
      </c>
      <c r="P2591">
        <v>9.26</v>
      </c>
      <c r="Q2591">
        <v>11.8</v>
      </c>
      <c r="R2591">
        <v>2</v>
      </c>
      <c r="S2591">
        <v>3.19</v>
      </c>
      <c r="T2591">
        <v>2</v>
      </c>
      <c r="U2591" t="s">
        <v>22</v>
      </c>
      <c r="V2591">
        <f>IF(tbl_Customers[[#This Row],[churn]] = "yes", 1, 0)</f>
        <v>0</v>
      </c>
      <c r="W2591" t="str">
        <f>IF(tbl_Customers[[#This Row],[number_customer_service_calls]] &lt;= 1, "0-1 Calls", IF(tbl_Customers[[#This Row],[number_customer_service_calls]] &lt;= 3, "2-3 Calls", IF(tbl_Customers[[#This Row],[number_customer_service_calls]] &lt;=5, "4-5 Calls", "6+ Calls")))</f>
        <v>2-3 Calls</v>
      </c>
      <c r="X2591" t="str">
        <f>IF(tbl_Customers[[#This Row],[account_length]] &lt;= 50, "0-50", IF(tbl_Customers[[#This Row],[account_length]] &lt;=100, "51-100", IF(tbl_Customers[[#This Row],[account_length]] &lt;= 150, "101-150", "151+")))</f>
        <v>101-150</v>
      </c>
      <c r="Y2591" t="str">
        <f>IF(tbl_Customers[[#This Row],[total_intl_charge]] &lt;= 3, "Low Charges", "High Charges")</f>
        <v>High Charges</v>
      </c>
      <c r="Z2591" t="str">
        <f>IF(tbl_Customers[[#This Row],[total_eve_calls]]&lt;=80,"Low Calls",
IF(tbl_Customers[[#This Row],[total_eve_calls]]&lt;=120,"Medium Calls","High Calls"))</f>
        <v>Medium Calls</v>
      </c>
      <c r="AA2591" t="str">
        <f>IF(tbl_Customers[[#This Row],[total_eve_charge]]&lt;=15,"Low Charges",
IF(tbl_Customers[[#This Row],[total_eve_charge]]&lt;=20,"Medium Charges","High Charges"))</f>
        <v>Low Charges</v>
      </c>
      <c r="AB25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1" t="str">
        <f>IF(tbl_Customers[[#This Row],[number_vmail_messages]] = 0, "No Usage", IF(tbl_Customers[[#This Row],[number_vmail_messages]] &lt;= 20, "Low Usage", IF(tbl_Customers[[#This Row],[number_vmail_messages]] &lt;= 40, "Medium Usgae", "High Usage")))</f>
        <v>Medium Usgae</v>
      </c>
      <c r="AD2591" t="str">
        <f>IF(tbl_Customers[[#This Row],[total_day_minutes]]&lt;=150,"Low Usage", IF(tbl_Customers[[#This Row],[total_day_minutes]]&lt;=200,"Medium Usage", IF(tbl_Customers[[#This Row],[total_day_minutes]]&lt;=250,"High Usage","Very High Usage")))</f>
        <v>Low Usage</v>
      </c>
      <c r="AE2591" t="str">
        <f>IF(tbl_Customers[[#This Row],[total_intl_calls]]&lt;=5,"Low Calls", IF(tbl_Customers[[#This Row],[total_intl_calls]]&lt;=10, "Medium Calls", "High Calls"))</f>
        <v>Low Calls</v>
      </c>
      <c r="AF25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91" s="36" t="str">
        <f>IF(tbl_Customers[[#This Row],[Churn_Risk_Score]]&gt;=10,"High Risk", IF(tbl_Customers[[#This Row],[Churn_Risk_Score]]&gt;=5,"Medium Risk","Low Risk"))</f>
        <v>Low Risk</v>
      </c>
    </row>
    <row r="2592" spans="1:33" x14ac:dyDescent="0.35">
      <c r="A2592">
        <v>2591</v>
      </c>
      <c r="B2592" t="s">
        <v>30</v>
      </c>
      <c r="C2592">
        <v>94</v>
      </c>
      <c r="D2592" t="s">
        <v>21</v>
      </c>
      <c r="E2592" t="s">
        <v>22</v>
      </c>
      <c r="F2592" t="s">
        <v>22</v>
      </c>
      <c r="G2592">
        <v>0</v>
      </c>
      <c r="H2592">
        <v>212.1</v>
      </c>
      <c r="I2592">
        <v>98</v>
      </c>
      <c r="J2592">
        <v>36.06</v>
      </c>
      <c r="K2592">
        <v>189.4</v>
      </c>
      <c r="L2592">
        <v>89</v>
      </c>
      <c r="M2592">
        <v>16.100000000000001</v>
      </c>
      <c r="N2592">
        <v>352.2</v>
      </c>
      <c r="O2592">
        <v>95</v>
      </c>
      <c r="P2592">
        <v>15.85</v>
      </c>
      <c r="Q2592">
        <v>8.4</v>
      </c>
      <c r="R2592">
        <v>5</v>
      </c>
      <c r="S2592">
        <v>2.27</v>
      </c>
      <c r="T2592">
        <v>3</v>
      </c>
      <c r="U2592" t="s">
        <v>22</v>
      </c>
      <c r="V2592">
        <f>IF(tbl_Customers[[#This Row],[churn]] = "yes", 1, 0)</f>
        <v>0</v>
      </c>
      <c r="W2592" t="str">
        <f>IF(tbl_Customers[[#This Row],[number_customer_service_calls]] &lt;= 1, "0-1 Calls", IF(tbl_Customers[[#This Row],[number_customer_service_calls]] &lt;= 3, "2-3 Calls", IF(tbl_Customers[[#This Row],[number_customer_service_calls]] &lt;=5, "4-5 Calls", "6+ Calls")))</f>
        <v>2-3 Calls</v>
      </c>
      <c r="X2592" t="str">
        <f>IF(tbl_Customers[[#This Row],[account_length]] &lt;= 50, "0-50", IF(tbl_Customers[[#This Row],[account_length]] &lt;=100, "51-100", IF(tbl_Customers[[#This Row],[account_length]] &lt;= 150, "101-150", "151+")))</f>
        <v>51-100</v>
      </c>
      <c r="Y2592" t="str">
        <f>IF(tbl_Customers[[#This Row],[total_intl_charge]] &lt;= 3, "Low Charges", "High Charges")</f>
        <v>Low Charges</v>
      </c>
      <c r="Z2592" t="str">
        <f>IF(tbl_Customers[[#This Row],[total_eve_calls]]&lt;=80,"Low Calls",
IF(tbl_Customers[[#This Row],[total_eve_calls]]&lt;=120,"Medium Calls","High Calls"))</f>
        <v>Medium Calls</v>
      </c>
      <c r="AA2592" t="str">
        <f>IF(tbl_Customers[[#This Row],[total_eve_charge]]&lt;=15,"Low Charges",
IF(tbl_Customers[[#This Row],[total_eve_charge]]&lt;=20,"Medium Charges","High Charges"))</f>
        <v>Medium Charges</v>
      </c>
      <c r="AB25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2" t="str">
        <f>IF(tbl_Customers[[#This Row],[number_vmail_messages]] = 0, "No Usage", IF(tbl_Customers[[#This Row],[number_vmail_messages]] &lt;= 20, "Low Usage", IF(tbl_Customers[[#This Row],[number_vmail_messages]] &lt;= 40, "Medium Usgae", "High Usage")))</f>
        <v>No Usage</v>
      </c>
      <c r="AD2592" t="str">
        <f>IF(tbl_Customers[[#This Row],[total_day_minutes]]&lt;=150,"Low Usage", IF(tbl_Customers[[#This Row],[total_day_minutes]]&lt;=200,"Medium Usage", IF(tbl_Customers[[#This Row],[total_day_minutes]]&lt;=250,"High Usage","Very High Usage")))</f>
        <v>High Usage</v>
      </c>
      <c r="AE2592" t="str">
        <f>IF(tbl_Customers[[#This Row],[total_intl_calls]]&lt;=5,"Low Calls", IF(tbl_Customers[[#This Row],[total_intl_calls]]&lt;=10, "Medium Calls", "High Calls"))</f>
        <v>Low Calls</v>
      </c>
      <c r="AF25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92" s="36" t="str">
        <f>IF(tbl_Customers[[#This Row],[Churn_Risk_Score]]&gt;=10,"High Risk", IF(tbl_Customers[[#This Row],[Churn_Risk_Score]]&gt;=5,"Medium Risk","Low Risk"))</f>
        <v>Low Risk</v>
      </c>
    </row>
    <row r="2593" spans="1:33" x14ac:dyDescent="0.35">
      <c r="A2593">
        <v>2592</v>
      </c>
      <c r="B2593" t="s">
        <v>54</v>
      </c>
      <c r="C2593">
        <v>114</v>
      </c>
      <c r="D2593" t="s">
        <v>21</v>
      </c>
      <c r="E2593" t="s">
        <v>22</v>
      </c>
      <c r="F2593" t="s">
        <v>23</v>
      </c>
      <c r="G2593">
        <v>31</v>
      </c>
      <c r="H2593">
        <v>222.8</v>
      </c>
      <c r="I2593">
        <v>98</v>
      </c>
      <c r="J2593">
        <v>37.880000000000003</v>
      </c>
      <c r="K2593">
        <v>180.5</v>
      </c>
      <c r="L2593">
        <v>105</v>
      </c>
      <c r="M2593">
        <v>15.34</v>
      </c>
      <c r="N2593">
        <v>151.30000000000001</v>
      </c>
      <c r="O2593">
        <v>101</v>
      </c>
      <c r="P2593">
        <v>6.81</v>
      </c>
      <c r="Q2593">
        <v>13</v>
      </c>
      <c r="R2593">
        <v>4</v>
      </c>
      <c r="S2593">
        <v>3.51</v>
      </c>
      <c r="T2593">
        <v>0</v>
      </c>
      <c r="U2593" t="s">
        <v>22</v>
      </c>
      <c r="V2593">
        <f>IF(tbl_Customers[[#This Row],[churn]] = "yes", 1, 0)</f>
        <v>0</v>
      </c>
      <c r="W2593" t="str">
        <f>IF(tbl_Customers[[#This Row],[number_customer_service_calls]] &lt;= 1, "0-1 Calls", IF(tbl_Customers[[#This Row],[number_customer_service_calls]] &lt;= 3, "2-3 Calls", IF(tbl_Customers[[#This Row],[number_customer_service_calls]] &lt;=5, "4-5 Calls", "6+ Calls")))</f>
        <v>0-1 Calls</v>
      </c>
      <c r="X2593" t="str">
        <f>IF(tbl_Customers[[#This Row],[account_length]] &lt;= 50, "0-50", IF(tbl_Customers[[#This Row],[account_length]] &lt;=100, "51-100", IF(tbl_Customers[[#This Row],[account_length]] &lt;= 150, "101-150", "151+")))</f>
        <v>101-150</v>
      </c>
      <c r="Y2593" t="str">
        <f>IF(tbl_Customers[[#This Row],[total_intl_charge]] &lt;= 3, "Low Charges", "High Charges")</f>
        <v>High Charges</v>
      </c>
      <c r="Z2593" t="str">
        <f>IF(tbl_Customers[[#This Row],[total_eve_calls]]&lt;=80,"Low Calls",
IF(tbl_Customers[[#This Row],[total_eve_calls]]&lt;=120,"Medium Calls","High Calls"))</f>
        <v>Medium Calls</v>
      </c>
      <c r="AA2593" t="str">
        <f>IF(tbl_Customers[[#This Row],[total_eve_charge]]&lt;=15,"Low Charges",
IF(tbl_Customers[[#This Row],[total_eve_charge]]&lt;=20,"Medium Charges","High Charges"))</f>
        <v>Medium Charges</v>
      </c>
      <c r="AB25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3" t="str">
        <f>IF(tbl_Customers[[#This Row],[number_vmail_messages]] = 0, "No Usage", IF(tbl_Customers[[#This Row],[number_vmail_messages]] &lt;= 20, "Low Usage", IF(tbl_Customers[[#This Row],[number_vmail_messages]] &lt;= 40, "Medium Usgae", "High Usage")))</f>
        <v>Medium Usgae</v>
      </c>
      <c r="AD2593" t="str">
        <f>IF(tbl_Customers[[#This Row],[total_day_minutes]]&lt;=150,"Low Usage", IF(tbl_Customers[[#This Row],[total_day_minutes]]&lt;=200,"Medium Usage", IF(tbl_Customers[[#This Row],[total_day_minutes]]&lt;=250,"High Usage","Very High Usage")))</f>
        <v>High Usage</v>
      </c>
      <c r="AE2593" t="str">
        <f>IF(tbl_Customers[[#This Row],[total_intl_calls]]&lt;=5,"Low Calls", IF(tbl_Customers[[#This Row],[total_intl_calls]]&lt;=10, "Medium Calls", "High Calls"))</f>
        <v>Low Calls</v>
      </c>
      <c r="AF25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93" s="36" t="str">
        <f>IF(tbl_Customers[[#This Row],[Churn_Risk_Score]]&gt;=10,"High Risk", IF(tbl_Customers[[#This Row],[Churn_Risk_Score]]&gt;=5,"Medium Risk","Low Risk"))</f>
        <v>Low Risk</v>
      </c>
    </row>
    <row r="2594" spans="1:33" x14ac:dyDescent="0.35">
      <c r="A2594">
        <v>2593</v>
      </c>
      <c r="B2594" t="s">
        <v>74</v>
      </c>
      <c r="C2594">
        <v>63</v>
      </c>
      <c r="D2594" t="s">
        <v>25</v>
      </c>
      <c r="E2594" t="s">
        <v>22</v>
      </c>
      <c r="F2594" t="s">
        <v>23</v>
      </c>
      <c r="G2594">
        <v>25</v>
      </c>
      <c r="H2594">
        <v>190</v>
      </c>
      <c r="I2594">
        <v>137</v>
      </c>
      <c r="J2594">
        <v>32.299999999999997</v>
      </c>
      <c r="K2594">
        <v>116.6</v>
      </c>
      <c r="L2594">
        <v>76</v>
      </c>
      <c r="M2594">
        <v>9.91</v>
      </c>
      <c r="N2594">
        <v>141.5</v>
      </c>
      <c r="O2594">
        <v>110</v>
      </c>
      <c r="P2594">
        <v>6.37</v>
      </c>
      <c r="Q2594">
        <v>12.2</v>
      </c>
      <c r="R2594">
        <v>2</v>
      </c>
      <c r="S2594">
        <v>3.29</v>
      </c>
      <c r="T2594">
        <v>1</v>
      </c>
      <c r="U2594" t="s">
        <v>22</v>
      </c>
      <c r="V2594">
        <f>IF(tbl_Customers[[#This Row],[churn]] = "yes", 1, 0)</f>
        <v>0</v>
      </c>
      <c r="W2594" t="str">
        <f>IF(tbl_Customers[[#This Row],[number_customer_service_calls]] &lt;= 1, "0-1 Calls", IF(tbl_Customers[[#This Row],[number_customer_service_calls]] &lt;= 3, "2-3 Calls", IF(tbl_Customers[[#This Row],[number_customer_service_calls]] &lt;=5, "4-5 Calls", "6+ Calls")))</f>
        <v>0-1 Calls</v>
      </c>
      <c r="X2594" t="str">
        <f>IF(tbl_Customers[[#This Row],[account_length]] &lt;= 50, "0-50", IF(tbl_Customers[[#This Row],[account_length]] &lt;=100, "51-100", IF(tbl_Customers[[#This Row],[account_length]] &lt;= 150, "101-150", "151+")))</f>
        <v>51-100</v>
      </c>
      <c r="Y2594" t="str">
        <f>IF(tbl_Customers[[#This Row],[total_intl_charge]] &lt;= 3, "Low Charges", "High Charges")</f>
        <v>High Charges</v>
      </c>
      <c r="Z2594" t="str">
        <f>IF(tbl_Customers[[#This Row],[total_eve_calls]]&lt;=80,"Low Calls",
IF(tbl_Customers[[#This Row],[total_eve_calls]]&lt;=120,"Medium Calls","High Calls"))</f>
        <v>Low Calls</v>
      </c>
      <c r="AA2594" t="str">
        <f>IF(tbl_Customers[[#This Row],[total_eve_charge]]&lt;=15,"Low Charges",
IF(tbl_Customers[[#This Row],[total_eve_charge]]&lt;=20,"Medium Charges","High Charges"))</f>
        <v>Low Charges</v>
      </c>
      <c r="AB25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4" t="str">
        <f>IF(tbl_Customers[[#This Row],[number_vmail_messages]] = 0, "No Usage", IF(tbl_Customers[[#This Row],[number_vmail_messages]] &lt;= 20, "Low Usage", IF(tbl_Customers[[#This Row],[number_vmail_messages]] &lt;= 40, "Medium Usgae", "High Usage")))</f>
        <v>Medium Usgae</v>
      </c>
      <c r="AD2594" t="str">
        <f>IF(tbl_Customers[[#This Row],[total_day_minutes]]&lt;=150,"Low Usage", IF(tbl_Customers[[#This Row],[total_day_minutes]]&lt;=200,"Medium Usage", IF(tbl_Customers[[#This Row],[total_day_minutes]]&lt;=250,"High Usage","Very High Usage")))</f>
        <v>Medium Usage</v>
      </c>
      <c r="AE2594" t="str">
        <f>IF(tbl_Customers[[#This Row],[total_intl_calls]]&lt;=5,"Low Calls", IF(tbl_Customers[[#This Row],[total_intl_calls]]&lt;=10, "Medium Calls", "High Calls"))</f>
        <v>Low Calls</v>
      </c>
      <c r="AF25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94" s="36" t="str">
        <f>IF(tbl_Customers[[#This Row],[Churn_Risk_Score]]&gt;=10,"High Risk", IF(tbl_Customers[[#This Row],[Churn_Risk_Score]]&gt;=5,"Medium Risk","Low Risk"))</f>
        <v>Low Risk</v>
      </c>
    </row>
    <row r="2595" spans="1:33" x14ac:dyDescent="0.35">
      <c r="A2595">
        <v>2594</v>
      </c>
      <c r="B2595" t="s">
        <v>41</v>
      </c>
      <c r="C2595">
        <v>130</v>
      </c>
      <c r="D2595" t="s">
        <v>25</v>
      </c>
      <c r="E2595" t="s">
        <v>22</v>
      </c>
      <c r="F2595" t="s">
        <v>22</v>
      </c>
      <c r="G2595">
        <v>0</v>
      </c>
      <c r="H2595">
        <v>271.8</v>
      </c>
      <c r="I2595">
        <v>129</v>
      </c>
      <c r="J2595">
        <v>46.21</v>
      </c>
      <c r="K2595">
        <v>237.2</v>
      </c>
      <c r="L2595">
        <v>128</v>
      </c>
      <c r="M2595">
        <v>20.16</v>
      </c>
      <c r="N2595">
        <v>210.1</v>
      </c>
      <c r="O2595">
        <v>91</v>
      </c>
      <c r="P2595">
        <v>9.4499999999999993</v>
      </c>
      <c r="Q2595">
        <v>8.6999999999999993</v>
      </c>
      <c r="R2595">
        <v>2</v>
      </c>
      <c r="S2595">
        <v>2.35</v>
      </c>
      <c r="T2595">
        <v>4</v>
      </c>
      <c r="U2595" t="s">
        <v>23</v>
      </c>
      <c r="V2595">
        <f>IF(tbl_Customers[[#This Row],[churn]] = "yes", 1, 0)</f>
        <v>1</v>
      </c>
      <c r="W2595" t="str">
        <f>IF(tbl_Customers[[#This Row],[number_customer_service_calls]] &lt;= 1, "0-1 Calls", IF(tbl_Customers[[#This Row],[number_customer_service_calls]] &lt;= 3, "2-3 Calls", IF(tbl_Customers[[#This Row],[number_customer_service_calls]] &lt;=5, "4-5 Calls", "6+ Calls")))</f>
        <v>4-5 Calls</v>
      </c>
      <c r="X2595" t="str">
        <f>IF(tbl_Customers[[#This Row],[account_length]] &lt;= 50, "0-50", IF(tbl_Customers[[#This Row],[account_length]] &lt;=100, "51-100", IF(tbl_Customers[[#This Row],[account_length]] &lt;= 150, "101-150", "151+")))</f>
        <v>101-150</v>
      </c>
      <c r="Y2595" t="str">
        <f>IF(tbl_Customers[[#This Row],[total_intl_charge]] &lt;= 3, "Low Charges", "High Charges")</f>
        <v>Low Charges</v>
      </c>
      <c r="Z2595" t="str">
        <f>IF(tbl_Customers[[#This Row],[total_eve_calls]]&lt;=80,"Low Calls",
IF(tbl_Customers[[#This Row],[total_eve_calls]]&lt;=120,"Medium Calls","High Calls"))</f>
        <v>High Calls</v>
      </c>
      <c r="AA2595" t="str">
        <f>IF(tbl_Customers[[#This Row],[total_eve_charge]]&lt;=15,"Low Charges",
IF(tbl_Customers[[#This Row],[total_eve_charge]]&lt;=20,"Medium Charges","High Charges"))</f>
        <v>High Charges</v>
      </c>
      <c r="AB25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5" t="str">
        <f>IF(tbl_Customers[[#This Row],[number_vmail_messages]] = 0, "No Usage", IF(tbl_Customers[[#This Row],[number_vmail_messages]] &lt;= 20, "Low Usage", IF(tbl_Customers[[#This Row],[number_vmail_messages]] &lt;= 40, "Medium Usgae", "High Usage")))</f>
        <v>No Usage</v>
      </c>
      <c r="AD2595" t="str">
        <f>IF(tbl_Customers[[#This Row],[total_day_minutes]]&lt;=150,"Low Usage", IF(tbl_Customers[[#This Row],[total_day_minutes]]&lt;=200,"Medium Usage", IF(tbl_Customers[[#This Row],[total_day_minutes]]&lt;=250,"High Usage","Very High Usage")))</f>
        <v>Very High Usage</v>
      </c>
      <c r="AE2595" t="str">
        <f>IF(tbl_Customers[[#This Row],[total_intl_calls]]&lt;=5,"Low Calls", IF(tbl_Customers[[#This Row],[total_intl_calls]]&lt;=10, "Medium Calls", "High Calls"))</f>
        <v>Low Calls</v>
      </c>
      <c r="AF25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595" s="36" t="str">
        <f>IF(tbl_Customers[[#This Row],[Churn_Risk_Score]]&gt;=10,"High Risk", IF(tbl_Customers[[#This Row],[Churn_Risk_Score]]&gt;=5,"Medium Risk","Low Risk"))</f>
        <v>Medium Risk</v>
      </c>
    </row>
    <row r="2596" spans="1:33" x14ac:dyDescent="0.35">
      <c r="A2596">
        <v>2595</v>
      </c>
      <c r="B2596" t="s">
        <v>27</v>
      </c>
      <c r="C2596">
        <v>122</v>
      </c>
      <c r="D2596" t="s">
        <v>25</v>
      </c>
      <c r="E2596" t="s">
        <v>22</v>
      </c>
      <c r="F2596" t="s">
        <v>23</v>
      </c>
      <c r="G2596">
        <v>29</v>
      </c>
      <c r="H2596">
        <v>195.4</v>
      </c>
      <c r="I2596">
        <v>83</v>
      </c>
      <c r="J2596">
        <v>33.22</v>
      </c>
      <c r="K2596">
        <v>268.2</v>
      </c>
      <c r="L2596">
        <v>93</v>
      </c>
      <c r="M2596">
        <v>22.8</v>
      </c>
      <c r="N2596">
        <v>168</v>
      </c>
      <c r="O2596">
        <v>95</v>
      </c>
      <c r="P2596">
        <v>7.56</v>
      </c>
      <c r="Q2596">
        <v>8.4</v>
      </c>
      <c r="R2596">
        <v>6</v>
      </c>
      <c r="S2596">
        <v>2.27</v>
      </c>
      <c r="T2596">
        <v>3</v>
      </c>
      <c r="U2596" t="s">
        <v>22</v>
      </c>
      <c r="V2596">
        <f>IF(tbl_Customers[[#This Row],[churn]] = "yes", 1, 0)</f>
        <v>0</v>
      </c>
      <c r="W2596" t="str">
        <f>IF(tbl_Customers[[#This Row],[number_customer_service_calls]] &lt;= 1, "0-1 Calls", IF(tbl_Customers[[#This Row],[number_customer_service_calls]] &lt;= 3, "2-3 Calls", IF(tbl_Customers[[#This Row],[number_customer_service_calls]] &lt;=5, "4-5 Calls", "6+ Calls")))</f>
        <v>2-3 Calls</v>
      </c>
      <c r="X2596" t="str">
        <f>IF(tbl_Customers[[#This Row],[account_length]] &lt;= 50, "0-50", IF(tbl_Customers[[#This Row],[account_length]] &lt;=100, "51-100", IF(tbl_Customers[[#This Row],[account_length]] &lt;= 150, "101-150", "151+")))</f>
        <v>101-150</v>
      </c>
      <c r="Y2596" t="str">
        <f>IF(tbl_Customers[[#This Row],[total_intl_charge]] &lt;= 3, "Low Charges", "High Charges")</f>
        <v>Low Charges</v>
      </c>
      <c r="Z2596" t="str">
        <f>IF(tbl_Customers[[#This Row],[total_eve_calls]]&lt;=80,"Low Calls",
IF(tbl_Customers[[#This Row],[total_eve_calls]]&lt;=120,"Medium Calls","High Calls"))</f>
        <v>Medium Calls</v>
      </c>
      <c r="AA2596" t="str">
        <f>IF(tbl_Customers[[#This Row],[total_eve_charge]]&lt;=15,"Low Charges",
IF(tbl_Customers[[#This Row],[total_eve_charge]]&lt;=20,"Medium Charges","High Charges"))</f>
        <v>High Charges</v>
      </c>
      <c r="AB25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6" t="str">
        <f>IF(tbl_Customers[[#This Row],[number_vmail_messages]] = 0, "No Usage", IF(tbl_Customers[[#This Row],[number_vmail_messages]] &lt;= 20, "Low Usage", IF(tbl_Customers[[#This Row],[number_vmail_messages]] &lt;= 40, "Medium Usgae", "High Usage")))</f>
        <v>Medium Usgae</v>
      </c>
      <c r="AD2596" t="str">
        <f>IF(tbl_Customers[[#This Row],[total_day_minutes]]&lt;=150,"Low Usage", IF(tbl_Customers[[#This Row],[total_day_minutes]]&lt;=200,"Medium Usage", IF(tbl_Customers[[#This Row],[total_day_minutes]]&lt;=250,"High Usage","Very High Usage")))</f>
        <v>Medium Usage</v>
      </c>
      <c r="AE2596" t="str">
        <f>IF(tbl_Customers[[#This Row],[total_intl_calls]]&lt;=5,"Low Calls", IF(tbl_Customers[[#This Row],[total_intl_calls]]&lt;=10, "Medium Calls", "High Calls"))</f>
        <v>Medium Calls</v>
      </c>
      <c r="AF25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96" s="36" t="str">
        <f>IF(tbl_Customers[[#This Row],[Churn_Risk_Score]]&gt;=10,"High Risk", IF(tbl_Customers[[#This Row],[Churn_Risk_Score]]&gt;=5,"Medium Risk","Low Risk"))</f>
        <v>Low Risk</v>
      </c>
    </row>
    <row r="2597" spans="1:33" x14ac:dyDescent="0.35">
      <c r="A2597">
        <v>2596</v>
      </c>
      <c r="B2597" t="s">
        <v>52</v>
      </c>
      <c r="C2597">
        <v>166</v>
      </c>
      <c r="D2597" t="s">
        <v>28</v>
      </c>
      <c r="E2597" t="s">
        <v>22</v>
      </c>
      <c r="F2597" t="s">
        <v>22</v>
      </c>
      <c r="G2597">
        <v>0</v>
      </c>
      <c r="H2597">
        <v>199.6</v>
      </c>
      <c r="I2597">
        <v>93</v>
      </c>
      <c r="J2597">
        <v>33.93</v>
      </c>
      <c r="K2597">
        <v>214.3</v>
      </c>
      <c r="L2597">
        <v>99</v>
      </c>
      <c r="M2597">
        <v>18.22</v>
      </c>
      <c r="N2597">
        <v>196.8</v>
      </c>
      <c r="O2597">
        <v>110</v>
      </c>
      <c r="P2597">
        <v>8.86</v>
      </c>
      <c r="Q2597">
        <v>7.2</v>
      </c>
      <c r="R2597">
        <v>5</v>
      </c>
      <c r="S2597">
        <v>1.94</v>
      </c>
      <c r="T2597">
        <v>3</v>
      </c>
      <c r="U2597" t="s">
        <v>22</v>
      </c>
      <c r="V2597">
        <f>IF(tbl_Customers[[#This Row],[churn]] = "yes", 1, 0)</f>
        <v>0</v>
      </c>
      <c r="W2597" t="str">
        <f>IF(tbl_Customers[[#This Row],[number_customer_service_calls]] &lt;= 1, "0-1 Calls", IF(tbl_Customers[[#This Row],[number_customer_service_calls]] &lt;= 3, "2-3 Calls", IF(tbl_Customers[[#This Row],[number_customer_service_calls]] &lt;=5, "4-5 Calls", "6+ Calls")))</f>
        <v>2-3 Calls</v>
      </c>
      <c r="X2597" t="str">
        <f>IF(tbl_Customers[[#This Row],[account_length]] &lt;= 50, "0-50", IF(tbl_Customers[[#This Row],[account_length]] &lt;=100, "51-100", IF(tbl_Customers[[#This Row],[account_length]] &lt;= 150, "101-150", "151+")))</f>
        <v>151+</v>
      </c>
      <c r="Y2597" t="str">
        <f>IF(tbl_Customers[[#This Row],[total_intl_charge]] &lt;= 3, "Low Charges", "High Charges")</f>
        <v>Low Charges</v>
      </c>
      <c r="Z2597" t="str">
        <f>IF(tbl_Customers[[#This Row],[total_eve_calls]]&lt;=80,"Low Calls",
IF(tbl_Customers[[#This Row],[total_eve_calls]]&lt;=120,"Medium Calls","High Calls"))</f>
        <v>Medium Calls</v>
      </c>
      <c r="AA2597" t="str">
        <f>IF(tbl_Customers[[#This Row],[total_eve_charge]]&lt;=15,"Low Charges",
IF(tbl_Customers[[#This Row],[total_eve_charge]]&lt;=20,"Medium Charges","High Charges"))</f>
        <v>Medium Charges</v>
      </c>
      <c r="AB25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7" t="str">
        <f>IF(tbl_Customers[[#This Row],[number_vmail_messages]] = 0, "No Usage", IF(tbl_Customers[[#This Row],[number_vmail_messages]] &lt;= 20, "Low Usage", IF(tbl_Customers[[#This Row],[number_vmail_messages]] &lt;= 40, "Medium Usgae", "High Usage")))</f>
        <v>No Usage</v>
      </c>
      <c r="AD2597" t="str">
        <f>IF(tbl_Customers[[#This Row],[total_day_minutes]]&lt;=150,"Low Usage", IF(tbl_Customers[[#This Row],[total_day_minutes]]&lt;=200,"Medium Usage", IF(tbl_Customers[[#This Row],[total_day_minutes]]&lt;=250,"High Usage","Very High Usage")))</f>
        <v>Medium Usage</v>
      </c>
      <c r="AE2597" t="str">
        <f>IF(tbl_Customers[[#This Row],[total_intl_calls]]&lt;=5,"Low Calls", IF(tbl_Customers[[#This Row],[total_intl_calls]]&lt;=10, "Medium Calls", "High Calls"))</f>
        <v>Low Calls</v>
      </c>
      <c r="AF25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97" s="36" t="str">
        <f>IF(tbl_Customers[[#This Row],[Churn_Risk_Score]]&gt;=10,"High Risk", IF(tbl_Customers[[#This Row],[Churn_Risk_Score]]&gt;=5,"Medium Risk","Low Risk"))</f>
        <v>Low Risk</v>
      </c>
    </row>
    <row r="2598" spans="1:33" x14ac:dyDescent="0.35">
      <c r="A2598">
        <v>2597</v>
      </c>
      <c r="B2598" t="s">
        <v>43</v>
      </c>
      <c r="C2598">
        <v>78</v>
      </c>
      <c r="D2598" t="s">
        <v>21</v>
      </c>
      <c r="E2598" t="s">
        <v>22</v>
      </c>
      <c r="F2598" t="s">
        <v>23</v>
      </c>
      <c r="G2598">
        <v>21</v>
      </c>
      <c r="H2598">
        <v>160.6</v>
      </c>
      <c r="I2598">
        <v>85</v>
      </c>
      <c r="J2598">
        <v>27.3</v>
      </c>
      <c r="K2598">
        <v>223.1</v>
      </c>
      <c r="L2598">
        <v>79</v>
      </c>
      <c r="M2598">
        <v>18.96</v>
      </c>
      <c r="N2598">
        <v>124</v>
      </c>
      <c r="O2598">
        <v>92</v>
      </c>
      <c r="P2598">
        <v>5.58</v>
      </c>
      <c r="Q2598">
        <v>9.5</v>
      </c>
      <c r="R2598">
        <v>1</v>
      </c>
      <c r="S2598">
        <v>2.57</v>
      </c>
      <c r="T2598">
        <v>2</v>
      </c>
      <c r="U2598" t="s">
        <v>22</v>
      </c>
      <c r="V2598">
        <f>IF(tbl_Customers[[#This Row],[churn]] = "yes", 1, 0)</f>
        <v>0</v>
      </c>
      <c r="W2598" t="str">
        <f>IF(tbl_Customers[[#This Row],[number_customer_service_calls]] &lt;= 1, "0-1 Calls", IF(tbl_Customers[[#This Row],[number_customer_service_calls]] &lt;= 3, "2-3 Calls", IF(tbl_Customers[[#This Row],[number_customer_service_calls]] &lt;=5, "4-5 Calls", "6+ Calls")))</f>
        <v>2-3 Calls</v>
      </c>
      <c r="X2598" t="str">
        <f>IF(tbl_Customers[[#This Row],[account_length]] &lt;= 50, "0-50", IF(tbl_Customers[[#This Row],[account_length]] &lt;=100, "51-100", IF(tbl_Customers[[#This Row],[account_length]] &lt;= 150, "101-150", "151+")))</f>
        <v>51-100</v>
      </c>
      <c r="Y2598" t="str">
        <f>IF(tbl_Customers[[#This Row],[total_intl_charge]] &lt;= 3, "Low Charges", "High Charges")</f>
        <v>Low Charges</v>
      </c>
      <c r="Z2598" t="str">
        <f>IF(tbl_Customers[[#This Row],[total_eve_calls]]&lt;=80,"Low Calls",
IF(tbl_Customers[[#This Row],[total_eve_calls]]&lt;=120,"Medium Calls","High Calls"))</f>
        <v>Low Calls</v>
      </c>
      <c r="AA2598" t="str">
        <f>IF(tbl_Customers[[#This Row],[total_eve_charge]]&lt;=15,"Low Charges",
IF(tbl_Customers[[#This Row],[total_eve_charge]]&lt;=20,"Medium Charges","High Charges"))</f>
        <v>Medium Charges</v>
      </c>
      <c r="AB25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8" t="str">
        <f>IF(tbl_Customers[[#This Row],[number_vmail_messages]] = 0, "No Usage", IF(tbl_Customers[[#This Row],[number_vmail_messages]] &lt;= 20, "Low Usage", IF(tbl_Customers[[#This Row],[number_vmail_messages]] &lt;= 40, "Medium Usgae", "High Usage")))</f>
        <v>Medium Usgae</v>
      </c>
      <c r="AD2598" t="str">
        <f>IF(tbl_Customers[[#This Row],[total_day_minutes]]&lt;=150,"Low Usage", IF(tbl_Customers[[#This Row],[total_day_minutes]]&lt;=200,"Medium Usage", IF(tbl_Customers[[#This Row],[total_day_minutes]]&lt;=250,"High Usage","Very High Usage")))</f>
        <v>Medium Usage</v>
      </c>
      <c r="AE2598" t="str">
        <f>IF(tbl_Customers[[#This Row],[total_intl_calls]]&lt;=5,"Low Calls", IF(tbl_Customers[[#This Row],[total_intl_calls]]&lt;=10, "Medium Calls", "High Calls"))</f>
        <v>Low Calls</v>
      </c>
      <c r="AF25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98" s="36" t="str">
        <f>IF(tbl_Customers[[#This Row],[Churn_Risk_Score]]&gt;=10,"High Risk", IF(tbl_Customers[[#This Row],[Churn_Risk_Score]]&gt;=5,"Medium Risk","Low Risk"))</f>
        <v>Low Risk</v>
      </c>
    </row>
    <row r="2599" spans="1:33" x14ac:dyDescent="0.35">
      <c r="A2599">
        <v>2598</v>
      </c>
      <c r="B2599" t="s">
        <v>32</v>
      </c>
      <c r="C2599">
        <v>148</v>
      </c>
      <c r="D2599" t="s">
        <v>21</v>
      </c>
      <c r="E2599" t="s">
        <v>22</v>
      </c>
      <c r="F2599" t="s">
        <v>23</v>
      </c>
      <c r="G2599">
        <v>26</v>
      </c>
      <c r="H2599">
        <v>158.69999999999999</v>
      </c>
      <c r="I2599">
        <v>91</v>
      </c>
      <c r="J2599">
        <v>26.98</v>
      </c>
      <c r="K2599">
        <v>160.5</v>
      </c>
      <c r="L2599">
        <v>127</v>
      </c>
      <c r="M2599">
        <v>13.64</v>
      </c>
      <c r="N2599">
        <v>218.3</v>
      </c>
      <c r="O2599">
        <v>88</v>
      </c>
      <c r="P2599">
        <v>9.82</v>
      </c>
      <c r="Q2599">
        <v>9.9</v>
      </c>
      <c r="R2599">
        <v>3</v>
      </c>
      <c r="S2599">
        <v>2.67</v>
      </c>
      <c r="T2599">
        <v>1</v>
      </c>
      <c r="U2599" t="s">
        <v>22</v>
      </c>
      <c r="V2599">
        <f>IF(tbl_Customers[[#This Row],[churn]] = "yes", 1, 0)</f>
        <v>0</v>
      </c>
      <c r="W2599" t="str">
        <f>IF(tbl_Customers[[#This Row],[number_customer_service_calls]] &lt;= 1, "0-1 Calls", IF(tbl_Customers[[#This Row],[number_customer_service_calls]] &lt;= 3, "2-3 Calls", IF(tbl_Customers[[#This Row],[number_customer_service_calls]] &lt;=5, "4-5 Calls", "6+ Calls")))</f>
        <v>0-1 Calls</v>
      </c>
      <c r="X2599" t="str">
        <f>IF(tbl_Customers[[#This Row],[account_length]] &lt;= 50, "0-50", IF(tbl_Customers[[#This Row],[account_length]] &lt;=100, "51-100", IF(tbl_Customers[[#This Row],[account_length]] &lt;= 150, "101-150", "151+")))</f>
        <v>101-150</v>
      </c>
      <c r="Y2599" t="str">
        <f>IF(tbl_Customers[[#This Row],[total_intl_charge]] &lt;= 3, "Low Charges", "High Charges")</f>
        <v>Low Charges</v>
      </c>
      <c r="Z2599" t="str">
        <f>IF(tbl_Customers[[#This Row],[total_eve_calls]]&lt;=80,"Low Calls",
IF(tbl_Customers[[#This Row],[total_eve_calls]]&lt;=120,"Medium Calls","High Calls"))</f>
        <v>High Calls</v>
      </c>
      <c r="AA2599" t="str">
        <f>IF(tbl_Customers[[#This Row],[total_eve_charge]]&lt;=15,"Low Charges",
IF(tbl_Customers[[#This Row],[total_eve_charge]]&lt;=20,"Medium Charges","High Charges"))</f>
        <v>Low Charges</v>
      </c>
      <c r="AB25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9" t="str">
        <f>IF(tbl_Customers[[#This Row],[number_vmail_messages]] = 0, "No Usage", IF(tbl_Customers[[#This Row],[number_vmail_messages]] &lt;= 20, "Low Usage", IF(tbl_Customers[[#This Row],[number_vmail_messages]] &lt;= 40, "Medium Usgae", "High Usage")))</f>
        <v>Medium Usgae</v>
      </c>
      <c r="AD2599" t="str">
        <f>IF(tbl_Customers[[#This Row],[total_day_minutes]]&lt;=150,"Low Usage", IF(tbl_Customers[[#This Row],[total_day_minutes]]&lt;=200,"Medium Usage", IF(tbl_Customers[[#This Row],[total_day_minutes]]&lt;=250,"High Usage","Very High Usage")))</f>
        <v>Medium Usage</v>
      </c>
      <c r="AE2599" t="str">
        <f>IF(tbl_Customers[[#This Row],[total_intl_calls]]&lt;=5,"Low Calls", IF(tbl_Customers[[#This Row],[total_intl_calls]]&lt;=10, "Medium Calls", "High Calls"))</f>
        <v>Low Calls</v>
      </c>
      <c r="AF25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99" s="36" t="str">
        <f>IF(tbl_Customers[[#This Row],[Churn_Risk_Score]]&gt;=10,"High Risk", IF(tbl_Customers[[#This Row],[Churn_Risk_Score]]&gt;=5,"Medium Risk","Low Risk"))</f>
        <v>Low Risk</v>
      </c>
    </row>
    <row r="2600" spans="1:33" x14ac:dyDescent="0.35">
      <c r="A2600">
        <v>2599</v>
      </c>
      <c r="B2600" t="s">
        <v>49</v>
      </c>
      <c r="C2600">
        <v>154</v>
      </c>
      <c r="D2600" t="s">
        <v>28</v>
      </c>
      <c r="E2600" t="s">
        <v>22</v>
      </c>
      <c r="F2600" t="s">
        <v>22</v>
      </c>
      <c r="G2600">
        <v>0</v>
      </c>
      <c r="H2600">
        <v>154.5</v>
      </c>
      <c r="I2600">
        <v>122</v>
      </c>
      <c r="J2600">
        <v>26.27</v>
      </c>
      <c r="K2600">
        <v>214.2</v>
      </c>
      <c r="L2600">
        <v>71</v>
      </c>
      <c r="M2600">
        <v>18.21</v>
      </c>
      <c r="N2600">
        <v>178</v>
      </c>
      <c r="O2600">
        <v>105</v>
      </c>
      <c r="P2600">
        <v>8.01</v>
      </c>
      <c r="Q2600">
        <v>12</v>
      </c>
      <c r="R2600">
        <v>2</v>
      </c>
      <c r="S2600">
        <v>3.24</v>
      </c>
      <c r="T2600">
        <v>3</v>
      </c>
      <c r="U2600" t="s">
        <v>23</v>
      </c>
      <c r="V2600">
        <f>IF(tbl_Customers[[#This Row],[churn]] = "yes", 1, 0)</f>
        <v>1</v>
      </c>
      <c r="W2600" t="str">
        <f>IF(tbl_Customers[[#This Row],[number_customer_service_calls]] &lt;= 1, "0-1 Calls", IF(tbl_Customers[[#This Row],[number_customer_service_calls]] &lt;= 3, "2-3 Calls", IF(tbl_Customers[[#This Row],[number_customer_service_calls]] &lt;=5, "4-5 Calls", "6+ Calls")))</f>
        <v>2-3 Calls</v>
      </c>
      <c r="X2600" t="str">
        <f>IF(tbl_Customers[[#This Row],[account_length]] &lt;= 50, "0-50", IF(tbl_Customers[[#This Row],[account_length]] &lt;=100, "51-100", IF(tbl_Customers[[#This Row],[account_length]] &lt;= 150, "101-150", "151+")))</f>
        <v>151+</v>
      </c>
      <c r="Y2600" t="str">
        <f>IF(tbl_Customers[[#This Row],[total_intl_charge]] &lt;= 3, "Low Charges", "High Charges")</f>
        <v>High Charges</v>
      </c>
      <c r="Z2600" t="str">
        <f>IF(tbl_Customers[[#This Row],[total_eve_calls]]&lt;=80,"Low Calls",
IF(tbl_Customers[[#This Row],[total_eve_calls]]&lt;=120,"Medium Calls","High Calls"))</f>
        <v>Low Calls</v>
      </c>
      <c r="AA2600" t="str">
        <f>IF(tbl_Customers[[#This Row],[total_eve_charge]]&lt;=15,"Low Charges",
IF(tbl_Customers[[#This Row],[total_eve_charge]]&lt;=20,"Medium Charges","High Charges"))</f>
        <v>Medium Charges</v>
      </c>
      <c r="AB26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0" t="str">
        <f>IF(tbl_Customers[[#This Row],[number_vmail_messages]] = 0, "No Usage", IF(tbl_Customers[[#This Row],[number_vmail_messages]] &lt;= 20, "Low Usage", IF(tbl_Customers[[#This Row],[number_vmail_messages]] &lt;= 40, "Medium Usgae", "High Usage")))</f>
        <v>No Usage</v>
      </c>
      <c r="AD2600" t="str">
        <f>IF(tbl_Customers[[#This Row],[total_day_minutes]]&lt;=150,"Low Usage", IF(tbl_Customers[[#This Row],[total_day_minutes]]&lt;=200,"Medium Usage", IF(tbl_Customers[[#This Row],[total_day_minutes]]&lt;=250,"High Usage","Very High Usage")))</f>
        <v>Medium Usage</v>
      </c>
      <c r="AE2600" t="str">
        <f>IF(tbl_Customers[[#This Row],[total_intl_calls]]&lt;=5,"Low Calls", IF(tbl_Customers[[#This Row],[total_intl_calls]]&lt;=10, "Medium Calls", "High Calls"))</f>
        <v>Low Calls</v>
      </c>
      <c r="AF26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00" s="36" t="str">
        <f>IF(tbl_Customers[[#This Row],[Churn_Risk_Score]]&gt;=10,"High Risk", IF(tbl_Customers[[#This Row],[Churn_Risk_Score]]&gt;=5,"Medium Risk","Low Risk"))</f>
        <v>Low Risk</v>
      </c>
    </row>
    <row r="2601" spans="1:33" x14ac:dyDescent="0.35">
      <c r="A2601">
        <v>2600</v>
      </c>
      <c r="B2601" t="s">
        <v>62</v>
      </c>
      <c r="C2601">
        <v>110</v>
      </c>
      <c r="D2601" t="s">
        <v>25</v>
      </c>
      <c r="E2601" t="s">
        <v>22</v>
      </c>
      <c r="F2601" t="s">
        <v>23</v>
      </c>
      <c r="G2601">
        <v>34</v>
      </c>
      <c r="H2601">
        <v>192.3</v>
      </c>
      <c r="I2601">
        <v>114</v>
      </c>
      <c r="J2601">
        <v>32.69</v>
      </c>
      <c r="K2601">
        <v>129.30000000000001</v>
      </c>
      <c r="L2601">
        <v>114</v>
      </c>
      <c r="M2601">
        <v>10.99</v>
      </c>
      <c r="N2601">
        <v>136.30000000000001</v>
      </c>
      <c r="O2601">
        <v>102</v>
      </c>
      <c r="P2601">
        <v>6.13</v>
      </c>
      <c r="Q2601">
        <v>6.3</v>
      </c>
      <c r="R2601">
        <v>12</v>
      </c>
      <c r="S2601">
        <v>1.7</v>
      </c>
      <c r="T2601">
        <v>1</v>
      </c>
      <c r="U2601" t="s">
        <v>22</v>
      </c>
      <c r="V2601">
        <f>IF(tbl_Customers[[#This Row],[churn]] = "yes", 1, 0)</f>
        <v>0</v>
      </c>
      <c r="W2601" t="str">
        <f>IF(tbl_Customers[[#This Row],[number_customer_service_calls]] &lt;= 1, "0-1 Calls", IF(tbl_Customers[[#This Row],[number_customer_service_calls]] &lt;= 3, "2-3 Calls", IF(tbl_Customers[[#This Row],[number_customer_service_calls]] &lt;=5, "4-5 Calls", "6+ Calls")))</f>
        <v>0-1 Calls</v>
      </c>
      <c r="X2601" t="str">
        <f>IF(tbl_Customers[[#This Row],[account_length]] &lt;= 50, "0-50", IF(tbl_Customers[[#This Row],[account_length]] &lt;=100, "51-100", IF(tbl_Customers[[#This Row],[account_length]] &lt;= 150, "101-150", "151+")))</f>
        <v>101-150</v>
      </c>
      <c r="Y2601" t="str">
        <f>IF(tbl_Customers[[#This Row],[total_intl_charge]] &lt;= 3, "Low Charges", "High Charges")</f>
        <v>Low Charges</v>
      </c>
      <c r="Z2601" t="str">
        <f>IF(tbl_Customers[[#This Row],[total_eve_calls]]&lt;=80,"Low Calls",
IF(tbl_Customers[[#This Row],[total_eve_calls]]&lt;=120,"Medium Calls","High Calls"))</f>
        <v>Medium Calls</v>
      </c>
      <c r="AA2601" t="str">
        <f>IF(tbl_Customers[[#This Row],[total_eve_charge]]&lt;=15,"Low Charges",
IF(tbl_Customers[[#This Row],[total_eve_charge]]&lt;=20,"Medium Charges","High Charges"))</f>
        <v>Low Charges</v>
      </c>
      <c r="AB26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1" t="str">
        <f>IF(tbl_Customers[[#This Row],[number_vmail_messages]] = 0, "No Usage", IF(tbl_Customers[[#This Row],[number_vmail_messages]] &lt;= 20, "Low Usage", IF(tbl_Customers[[#This Row],[number_vmail_messages]] &lt;= 40, "Medium Usgae", "High Usage")))</f>
        <v>Medium Usgae</v>
      </c>
      <c r="AD2601" t="str">
        <f>IF(tbl_Customers[[#This Row],[total_day_minutes]]&lt;=150,"Low Usage", IF(tbl_Customers[[#This Row],[total_day_minutes]]&lt;=200,"Medium Usage", IF(tbl_Customers[[#This Row],[total_day_minutes]]&lt;=250,"High Usage","Very High Usage")))</f>
        <v>Medium Usage</v>
      </c>
      <c r="AE2601" t="str">
        <f>IF(tbl_Customers[[#This Row],[total_intl_calls]]&lt;=5,"Low Calls", IF(tbl_Customers[[#This Row],[total_intl_calls]]&lt;=10, "Medium Calls", "High Calls"))</f>
        <v>High Calls</v>
      </c>
      <c r="AF26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01" s="36" t="str">
        <f>IF(tbl_Customers[[#This Row],[Churn_Risk_Score]]&gt;=10,"High Risk", IF(tbl_Customers[[#This Row],[Churn_Risk_Score]]&gt;=5,"Medium Risk","Low Risk"))</f>
        <v>Low Risk</v>
      </c>
    </row>
    <row r="2602" spans="1:33" x14ac:dyDescent="0.35">
      <c r="A2602">
        <v>2601</v>
      </c>
      <c r="B2602" t="s">
        <v>39</v>
      </c>
      <c r="C2602">
        <v>75</v>
      </c>
      <c r="D2602" t="s">
        <v>21</v>
      </c>
      <c r="E2602" t="s">
        <v>22</v>
      </c>
      <c r="F2602" t="s">
        <v>22</v>
      </c>
      <c r="G2602">
        <v>0</v>
      </c>
      <c r="H2602">
        <v>305.10000000000002</v>
      </c>
      <c r="I2602">
        <v>106</v>
      </c>
      <c r="J2602">
        <v>51.87</v>
      </c>
      <c r="K2602">
        <v>188</v>
      </c>
      <c r="L2602">
        <v>115</v>
      </c>
      <c r="M2602">
        <v>15.98</v>
      </c>
      <c r="N2602">
        <v>235.4</v>
      </c>
      <c r="O2602">
        <v>116</v>
      </c>
      <c r="P2602">
        <v>10.59</v>
      </c>
      <c r="Q2602">
        <v>8.5</v>
      </c>
      <c r="R2602">
        <v>5</v>
      </c>
      <c r="S2602">
        <v>2.2999999999999998</v>
      </c>
      <c r="T2602">
        <v>0</v>
      </c>
      <c r="U2602" t="s">
        <v>23</v>
      </c>
      <c r="V2602">
        <f>IF(tbl_Customers[[#This Row],[churn]] = "yes", 1, 0)</f>
        <v>1</v>
      </c>
      <c r="W2602" t="str">
        <f>IF(tbl_Customers[[#This Row],[number_customer_service_calls]] &lt;= 1, "0-1 Calls", IF(tbl_Customers[[#This Row],[number_customer_service_calls]] &lt;= 3, "2-3 Calls", IF(tbl_Customers[[#This Row],[number_customer_service_calls]] &lt;=5, "4-5 Calls", "6+ Calls")))</f>
        <v>0-1 Calls</v>
      </c>
      <c r="X2602" t="str">
        <f>IF(tbl_Customers[[#This Row],[account_length]] &lt;= 50, "0-50", IF(tbl_Customers[[#This Row],[account_length]] &lt;=100, "51-100", IF(tbl_Customers[[#This Row],[account_length]] &lt;= 150, "101-150", "151+")))</f>
        <v>51-100</v>
      </c>
      <c r="Y2602" t="str">
        <f>IF(tbl_Customers[[#This Row],[total_intl_charge]] &lt;= 3, "Low Charges", "High Charges")</f>
        <v>Low Charges</v>
      </c>
      <c r="Z2602" t="str">
        <f>IF(tbl_Customers[[#This Row],[total_eve_calls]]&lt;=80,"Low Calls",
IF(tbl_Customers[[#This Row],[total_eve_calls]]&lt;=120,"Medium Calls","High Calls"))</f>
        <v>Medium Calls</v>
      </c>
      <c r="AA2602" t="str">
        <f>IF(tbl_Customers[[#This Row],[total_eve_charge]]&lt;=15,"Low Charges",
IF(tbl_Customers[[#This Row],[total_eve_charge]]&lt;=20,"Medium Charges","High Charges"))</f>
        <v>Medium Charges</v>
      </c>
      <c r="AB26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2" t="str">
        <f>IF(tbl_Customers[[#This Row],[number_vmail_messages]] = 0, "No Usage", IF(tbl_Customers[[#This Row],[number_vmail_messages]] &lt;= 20, "Low Usage", IF(tbl_Customers[[#This Row],[number_vmail_messages]] &lt;= 40, "Medium Usgae", "High Usage")))</f>
        <v>No Usage</v>
      </c>
      <c r="AD2602" t="str">
        <f>IF(tbl_Customers[[#This Row],[total_day_minutes]]&lt;=150,"Low Usage", IF(tbl_Customers[[#This Row],[total_day_minutes]]&lt;=200,"Medium Usage", IF(tbl_Customers[[#This Row],[total_day_minutes]]&lt;=250,"High Usage","Very High Usage")))</f>
        <v>Very High Usage</v>
      </c>
      <c r="AE2602" t="str">
        <f>IF(tbl_Customers[[#This Row],[total_intl_calls]]&lt;=5,"Low Calls", IF(tbl_Customers[[#This Row],[total_intl_calls]]&lt;=10, "Medium Calls", "High Calls"))</f>
        <v>Low Calls</v>
      </c>
      <c r="AF26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02" s="36" t="str">
        <f>IF(tbl_Customers[[#This Row],[Churn_Risk_Score]]&gt;=10,"High Risk", IF(tbl_Customers[[#This Row],[Churn_Risk_Score]]&gt;=5,"Medium Risk","Low Risk"))</f>
        <v>Medium Risk</v>
      </c>
    </row>
    <row r="2603" spans="1:33" x14ac:dyDescent="0.35">
      <c r="A2603">
        <v>2602</v>
      </c>
      <c r="B2603" t="s">
        <v>31</v>
      </c>
      <c r="C2603">
        <v>113</v>
      </c>
      <c r="D2603" t="s">
        <v>28</v>
      </c>
      <c r="E2603" t="s">
        <v>22</v>
      </c>
      <c r="F2603" t="s">
        <v>22</v>
      </c>
      <c r="G2603">
        <v>0</v>
      </c>
      <c r="H2603">
        <v>72.5</v>
      </c>
      <c r="I2603">
        <v>88</v>
      </c>
      <c r="J2603">
        <v>12.33</v>
      </c>
      <c r="K2603">
        <v>204</v>
      </c>
      <c r="L2603">
        <v>112</v>
      </c>
      <c r="M2603">
        <v>17.34</v>
      </c>
      <c r="N2603">
        <v>117.9</v>
      </c>
      <c r="O2603">
        <v>118</v>
      </c>
      <c r="P2603">
        <v>5.31</v>
      </c>
      <c r="Q2603">
        <v>6.6</v>
      </c>
      <c r="R2603">
        <v>3</v>
      </c>
      <c r="S2603">
        <v>1.78</v>
      </c>
      <c r="T2603">
        <v>1</v>
      </c>
      <c r="U2603" t="s">
        <v>22</v>
      </c>
      <c r="V2603">
        <f>IF(tbl_Customers[[#This Row],[churn]] = "yes", 1, 0)</f>
        <v>0</v>
      </c>
      <c r="W2603" t="str">
        <f>IF(tbl_Customers[[#This Row],[number_customer_service_calls]] &lt;= 1, "0-1 Calls", IF(tbl_Customers[[#This Row],[number_customer_service_calls]] &lt;= 3, "2-3 Calls", IF(tbl_Customers[[#This Row],[number_customer_service_calls]] &lt;=5, "4-5 Calls", "6+ Calls")))</f>
        <v>0-1 Calls</v>
      </c>
      <c r="X2603" t="str">
        <f>IF(tbl_Customers[[#This Row],[account_length]] &lt;= 50, "0-50", IF(tbl_Customers[[#This Row],[account_length]] &lt;=100, "51-100", IF(tbl_Customers[[#This Row],[account_length]] &lt;= 150, "101-150", "151+")))</f>
        <v>101-150</v>
      </c>
      <c r="Y2603" t="str">
        <f>IF(tbl_Customers[[#This Row],[total_intl_charge]] &lt;= 3, "Low Charges", "High Charges")</f>
        <v>Low Charges</v>
      </c>
      <c r="Z2603" t="str">
        <f>IF(tbl_Customers[[#This Row],[total_eve_calls]]&lt;=80,"Low Calls",
IF(tbl_Customers[[#This Row],[total_eve_calls]]&lt;=120,"Medium Calls","High Calls"))</f>
        <v>Medium Calls</v>
      </c>
      <c r="AA2603" t="str">
        <f>IF(tbl_Customers[[#This Row],[total_eve_charge]]&lt;=15,"Low Charges",
IF(tbl_Customers[[#This Row],[total_eve_charge]]&lt;=20,"Medium Charges","High Charges"))</f>
        <v>Medium Charges</v>
      </c>
      <c r="AB26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3" t="str">
        <f>IF(tbl_Customers[[#This Row],[number_vmail_messages]] = 0, "No Usage", IF(tbl_Customers[[#This Row],[number_vmail_messages]] &lt;= 20, "Low Usage", IF(tbl_Customers[[#This Row],[number_vmail_messages]] &lt;= 40, "Medium Usgae", "High Usage")))</f>
        <v>No Usage</v>
      </c>
      <c r="AD2603" t="str">
        <f>IF(tbl_Customers[[#This Row],[total_day_minutes]]&lt;=150,"Low Usage", IF(tbl_Customers[[#This Row],[total_day_minutes]]&lt;=200,"Medium Usage", IF(tbl_Customers[[#This Row],[total_day_minutes]]&lt;=250,"High Usage","Very High Usage")))</f>
        <v>Low Usage</v>
      </c>
      <c r="AE2603" t="str">
        <f>IF(tbl_Customers[[#This Row],[total_intl_calls]]&lt;=5,"Low Calls", IF(tbl_Customers[[#This Row],[total_intl_calls]]&lt;=10, "Medium Calls", "High Calls"))</f>
        <v>Low Calls</v>
      </c>
      <c r="AF26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03" s="36" t="str">
        <f>IF(tbl_Customers[[#This Row],[Churn_Risk_Score]]&gt;=10,"High Risk", IF(tbl_Customers[[#This Row],[Churn_Risk_Score]]&gt;=5,"Medium Risk","Low Risk"))</f>
        <v>Low Risk</v>
      </c>
    </row>
    <row r="2604" spans="1:33" x14ac:dyDescent="0.35">
      <c r="A2604">
        <v>2603</v>
      </c>
      <c r="B2604" t="s">
        <v>41</v>
      </c>
      <c r="C2604">
        <v>181</v>
      </c>
      <c r="D2604" t="s">
        <v>28</v>
      </c>
      <c r="E2604" t="s">
        <v>22</v>
      </c>
      <c r="F2604" t="s">
        <v>23</v>
      </c>
      <c r="G2604">
        <v>40</v>
      </c>
      <c r="H2604">
        <v>105.2</v>
      </c>
      <c r="I2604">
        <v>61</v>
      </c>
      <c r="J2604">
        <v>17.88</v>
      </c>
      <c r="K2604">
        <v>341.3</v>
      </c>
      <c r="L2604">
        <v>79</v>
      </c>
      <c r="M2604">
        <v>29.01</v>
      </c>
      <c r="N2604">
        <v>165.7</v>
      </c>
      <c r="O2604">
        <v>97</v>
      </c>
      <c r="P2604">
        <v>7.46</v>
      </c>
      <c r="Q2604">
        <v>6.3</v>
      </c>
      <c r="R2604">
        <v>3</v>
      </c>
      <c r="S2604">
        <v>1.7</v>
      </c>
      <c r="T2604">
        <v>2</v>
      </c>
      <c r="U2604" t="s">
        <v>22</v>
      </c>
      <c r="V2604">
        <f>IF(tbl_Customers[[#This Row],[churn]] = "yes", 1, 0)</f>
        <v>0</v>
      </c>
      <c r="W2604" t="str">
        <f>IF(tbl_Customers[[#This Row],[number_customer_service_calls]] &lt;= 1, "0-1 Calls", IF(tbl_Customers[[#This Row],[number_customer_service_calls]] &lt;= 3, "2-3 Calls", IF(tbl_Customers[[#This Row],[number_customer_service_calls]] &lt;=5, "4-5 Calls", "6+ Calls")))</f>
        <v>2-3 Calls</v>
      </c>
      <c r="X2604" t="str">
        <f>IF(tbl_Customers[[#This Row],[account_length]] &lt;= 50, "0-50", IF(tbl_Customers[[#This Row],[account_length]] &lt;=100, "51-100", IF(tbl_Customers[[#This Row],[account_length]] &lt;= 150, "101-150", "151+")))</f>
        <v>151+</v>
      </c>
      <c r="Y2604" t="str">
        <f>IF(tbl_Customers[[#This Row],[total_intl_charge]] &lt;= 3, "Low Charges", "High Charges")</f>
        <v>Low Charges</v>
      </c>
      <c r="Z2604" t="str">
        <f>IF(tbl_Customers[[#This Row],[total_eve_calls]]&lt;=80,"Low Calls",
IF(tbl_Customers[[#This Row],[total_eve_calls]]&lt;=120,"Medium Calls","High Calls"))</f>
        <v>Low Calls</v>
      </c>
      <c r="AA2604" t="str">
        <f>IF(tbl_Customers[[#This Row],[total_eve_charge]]&lt;=15,"Low Charges",
IF(tbl_Customers[[#This Row],[total_eve_charge]]&lt;=20,"Medium Charges","High Charges"))</f>
        <v>High Charges</v>
      </c>
      <c r="AB26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4" t="str">
        <f>IF(tbl_Customers[[#This Row],[number_vmail_messages]] = 0, "No Usage", IF(tbl_Customers[[#This Row],[number_vmail_messages]] &lt;= 20, "Low Usage", IF(tbl_Customers[[#This Row],[number_vmail_messages]] &lt;= 40, "Medium Usgae", "High Usage")))</f>
        <v>Medium Usgae</v>
      </c>
      <c r="AD2604" t="str">
        <f>IF(tbl_Customers[[#This Row],[total_day_minutes]]&lt;=150,"Low Usage", IF(tbl_Customers[[#This Row],[total_day_minutes]]&lt;=200,"Medium Usage", IF(tbl_Customers[[#This Row],[total_day_minutes]]&lt;=250,"High Usage","Very High Usage")))</f>
        <v>Low Usage</v>
      </c>
      <c r="AE2604" t="str">
        <f>IF(tbl_Customers[[#This Row],[total_intl_calls]]&lt;=5,"Low Calls", IF(tbl_Customers[[#This Row],[total_intl_calls]]&lt;=10, "Medium Calls", "High Calls"))</f>
        <v>Low Calls</v>
      </c>
      <c r="AF26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04" s="36" t="str">
        <f>IF(tbl_Customers[[#This Row],[Churn_Risk_Score]]&gt;=10,"High Risk", IF(tbl_Customers[[#This Row],[Churn_Risk_Score]]&gt;=5,"Medium Risk","Low Risk"))</f>
        <v>Low Risk</v>
      </c>
    </row>
    <row r="2605" spans="1:33" x14ac:dyDescent="0.35">
      <c r="A2605">
        <v>2604</v>
      </c>
      <c r="B2605" t="s">
        <v>39</v>
      </c>
      <c r="C2605">
        <v>51</v>
      </c>
      <c r="D2605" t="s">
        <v>21</v>
      </c>
      <c r="E2605" t="s">
        <v>22</v>
      </c>
      <c r="F2605" t="s">
        <v>22</v>
      </c>
      <c r="G2605">
        <v>0</v>
      </c>
      <c r="H2605">
        <v>180.5</v>
      </c>
      <c r="I2605">
        <v>88</v>
      </c>
      <c r="J2605">
        <v>30.69</v>
      </c>
      <c r="K2605">
        <v>134.69999999999999</v>
      </c>
      <c r="L2605">
        <v>102</v>
      </c>
      <c r="M2605">
        <v>11.45</v>
      </c>
      <c r="N2605">
        <v>170.7</v>
      </c>
      <c r="O2605">
        <v>97</v>
      </c>
      <c r="P2605">
        <v>7.68</v>
      </c>
      <c r="Q2605">
        <v>10</v>
      </c>
      <c r="R2605">
        <v>3</v>
      </c>
      <c r="S2605">
        <v>2.7</v>
      </c>
      <c r="T2605">
        <v>2</v>
      </c>
      <c r="U2605" t="s">
        <v>22</v>
      </c>
      <c r="V2605">
        <f>IF(tbl_Customers[[#This Row],[churn]] = "yes", 1, 0)</f>
        <v>0</v>
      </c>
      <c r="W2605" t="str">
        <f>IF(tbl_Customers[[#This Row],[number_customer_service_calls]] &lt;= 1, "0-1 Calls", IF(tbl_Customers[[#This Row],[number_customer_service_calls]] &lt;= 3, "2-3 Calls", IF(tbl_Customers[[#This Row],[number_customer_service_calls]] &lt;=5, "4-5 Calls", "6+ Calls")))</f>
        <v>2-3 Calls</v>
      </c>
      <c r="X2605" t="str">
        <f>IF(tbl_Customers[[#This Row],[account_length]] &lt;= 50, "0-50", IF(tbl_Customers[[#This Row],[account_length]] &lt;=100, "51-100", IF(tbl_Customers[[#This Row],[account_length]] &lt;= 150, "101-150", "151+")))</f>
        <v>51-100</v>
      </c>
      <c r="Y2605" t="str">
        <f>IF(tbl_Customers[[#This Row],[total_intl_charge]] &lt;= 3, "Low Charges", "High Charges")</f>
        <v>Low Charges</v>
      </c>
      <c r="Z2605" t="str">
        <f>IF(tbl_Customers[[#This Row],[total_eve_calls]]&lt;=80,"Low Calls",
IF(tbl_Customers[[#This Row],[total_eve_calls]]&lt;=120,"Medium Calls","High Calls"))</f>
        <v>Medium Calls</v>
      </c>
      <c r="AA2605" t="str">
        <f>IF(tbl_Customers[[#This Row],[total_eve_charge]]&lt;=15,"Low Charges",
IF(tbl_Customers[[#This Row],[total_eve_charge]]&lt;=20,"Medium Charges","High Charges"))</f>
        <v>Low Charges</v>
      </c>
      <c r="AB26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5" t="str">
        <f>IF(tbl_Customers[[#This Row],[number_vmail_messages]] = 0, "No Usage", IF(tbl_Customers[[#This Row],[number_vmail_messages]] &lt;= 20, "Low Usage", IF(tbl_Customers[[#This Row],[number_vmail_messages]] &lt;= 40, "Medium Usgae", "High Usage")))</f>
        <v>No Usage</v>
      </c>
      <c r="AD2605" t="str">
        <f>IF(tbl_Customers[[#This Row],[total_day_minutes]]&lt;=150,"Low Usage", IF(tbl_Customers[[#This Row],[total_day_minutes]]&lt;=200,"Medium Usage", IF(tbl_Customers[[#This Row],[total_day_minutes]]&lt;=250,"High Usage","Very High Usage")))</f>
        <v>Medium Usage</v>
      </c>
      <c r="AE2605" t="str">
        <f>IF(tbl_Customers[[#This Row],[total_intl_calls]]&lt;=5,"Low Calls", IF(tbl_Customers[[#This Row],[total_intl_calls]]&lt;=10, "Medium Calls", "High Calls"))</f>
        <v>Low Calls</v>
      </c>
      <c r="AF26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05" s="36" t="str">
        <f>IF(tbl_Customers[[#This Row],[Churn_Risk_Score]]&gt;=10,"High Risk", IF(tbl_Customers[[#This Row],[Churn_Risk_Score]]&gt;=5,"Medium Risk","Low Risk"))</f>
        <v>Low Risk</v>
      </c>
    </row>
    <row r="2606" spans="1:33" x14ac:dyDescent="0.35">
      <c r="A2606">
        <v>2605</v>
      </c>
      <c r="B2606" t="s">
        <v>40</v>
      </c>
      <c r="C2606">
        <v>102</v>
      </c>
      <c r="D2606" t="s">
        <v>25</v>
      </c>
      <c r="E2606" t="s">
        <v>22</v>
      </c>
      <c r="F2606" t="s">
        <v>23</v>
      </c>
      <c r="G2606">
        <v>29</v>
      </c>
      <c r="H2606">
        <v>214.7</v>
      </c>
      <c r="I2606">
        <v>86</v>
      </c>
      <c r="J2606">
        <v>36.5</v>
      </c>
      <c r="K2606">
        <v>314.3</v>
      </c>
      <c r="L2606">
        <v>109</v>
      </c>
      <c r="M2606">
        <v>26.72</v>
      </c>
      <c r="N2606">
        <v>280.2</v>
      </c>
      <c r="O2606">
        <v>110</v>
      </c>
      <c r="P2606">
        <v>12.61</v>
      </c>
      <c r="Q2606">
        <v>14.3</v>
      </c>
      <c r="R2606">
        <v>2</v>
      </c>
      <c r="S2606">
        <v>3.86</v>
      </c>
      <c r="T2606">
        <v>0</v>
      </c>
      <c r="U2606" t="s">
        <v>22</v>
      </c>
      <c r="V2606">
        <f>IF(tbl_Customers[[#This Row],[churn]] = "yes", 1, 0)</f>
        <v>0</v>
      </c>
      <c r="W2606" t="str">
        <f>IF(tbl_Customers[[#This Row],[number_customer_service_calls]] &lt;= 1, "0-1 Calls", IF(tbl_Customers[[#This Row],[number_customer_service_calls]] &lt;= 3, "2-3 Calls", IF(tbl_Customers[[#This Row],[number_customer_service_calls]] &lt;=5, "4-5 Calls", "6+ Calls")))</f>
        <v>0-1 Calls</v>
      </c>
      <c r="X2606" t="str">
        <f>IF(tbl_Customers[[#This Row],[account_length]] &lt;= 50, "0-50", IF(tbl_Customers[[#This Row],[account_length]] &lt;=100, "51-100", IF(tbl_Customers[[#This Row],[account_length]] &lt;= 150, "101-150", "151+")))</f>
        <v>101-150</v>
      </c>
      <c r="Y2606" t="str">
        <f>IF(tbl_Customers[[#This Row],[total_intl_charge]] &lt;= 3, "Low Charges", "High Charges")</f>
        <v>High Charges</v>
      </c>
      <c r="Z2606" t="str">
        <f>IF(tbl_Customers[[#This Row],[total_eve_calls]]&lt;=80,"Low Calls",
IF(tbl_Customers[[#This Row],[total_eve_calls]]&lt;=120,"Medium Calls","High Calls"))</f>
        <v>Medium Calls</v>
      </c>
      <c r="AA2606" t="str">
        <f>IF(tbl_Customers[[#This Row],[total_eve_charge]]&lt;=15,"Low Charges",
IF(tbl_Customers[[#This Row],[total_eve_charge]]&lt;=20,"Medium Charges","High Charges"))</f>
        <v>High Charges</v>
      </c>
      <c r="AB26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06" t="str">
        <f>IF(tbl_Customers[[#This Row],[number_vmail_messages]] = 0, "No Usage", IF(tbl_Customers[[#This Row],[number_vmail_messages]] &lt;= 20, "Low Usage", IF(tbl_Customers[[#This Row],[number_vmail_messages]] &lt;= 40, "Medium Usgae", "High Usage")))</f>
        <v>Medium Usgae</v>
      </c>
      <c r="AD2606" t="str">
        <f>IF(tbl_Customers[[#This Row],[total_day_minutes]]&lt;=150,"Low Usage", IF(tbl_Customers[[#This Row],[total_day_minutes]]&lt;=200,"Medium Usage", IF(tbl_Customers[[#This Row],[total_day_minutes]]&lt;=250,"High Usage","Very High Usage")))</f>
        <v>High Usage</v>
      </c>
      <c r="AE2606" t="str">
        <f>IF(tbl_Customers[[#This Row],[total_intl_calls]]&lt;=5,"Low Calls", IF(tbl_Customers[[#This Row],[total_intl_calls]]&lt;=10, "Medium Calls", "High Calls"))</f>
        <v>Low Calls</v>
      </c>
      <c r="AF26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06" s="36" t="str">
        <f>IF(tbl_Customers[[#This Row],[Churn_Risk_Score]]&gt;=10,"High Risk", IF(tbl_Customers[[#This Row],[Churn_Risk_Score]]&gt;=5,"Medium Risk","Low Risk"))</f>
        <v>Low Risk</v>
      </c>
    </row>
    <row r="2607" spans="1:33" x14ac:dyDescent="0.35">
      <c r="A2607">
        <v>2606</v>
      </c>
      <c r="B2607" t="s">
        <v>68</v>
      </c>
      <c r="C2607">
        <v>107</v>
      </c>
      <c r="D2607" t="s">
        <v>25</v>
      </c>
      <c r="E2607" t="s">
        <v>22</v>
      </c>
      <c r="F2607" t="s">
        <v>22</v>
      </c>
      <c r="G2607">
        <v>0</v>
      </c>
      <c r="H2607">
        <v>86.8</v>
      </c>
      <c r="I2607">
        <v>95</v>
      </c>
      <c r="J2607">
        <v>14.76</v>
      </c>
      <c r="K2607">
        <v>108.1</v>
      </c>
      <c r="L2607">
        <v>85</v>
      </c>
      <c r="M2607">
        <v>9.19</v>
      </c>
      <c r="N2607">
        <v>204.3</v>
      </c>
      <c r="O2607">
        <v>87</v>
      </c>
      <c r="P2607">
        <v>9.19</v>
      </c>
      <c r="Q2607">
        <v>13.2</v>
      </c>
      <c r="R2607">
        <v>3</v>
      </c>
      <c r="S2607">
        <v>3.56</v>
      </c>
      <c r="T2607">
        <v>1</v>
      </c>
      <c r="U2607" t="s">
        <v>22</v>
      </c>
      <c r="V2607">
        <f>IF(tbl_Customers[[#This Row],[churn]] = "yes", 1, 0)</f>
        <v>0</v>
      </c>
      <c r="W2607" t="str">
        <f>IF(tbl_Customers[[#This Row],[number_customer_service_calls]] &lt;= 1, "0-1 Calls", IF(tbl_Customers[[#This Row],[number_customer_service_calls]] &lt;= 3, "2-3 Calls", IF(tbl_Customers[[#This Row],[number_customer_service_calls]] &lt;=5, "4-5 Calls", "6+ Calls")))</f>
        <v>0-1 Calls</v>
      </c>
      <c r="X2607" t="str">
        <f>IF(tbl_Customers[[#This Row],[account_length]] &lt;= 50, "0-50", IF(tbl_Customers[[#This Row],[account_length]] &lt;=100, "51-100", IF(tbl_Customers[[#This Row],[account_length]] &lt;= 150, "101-150", "151+")))</f>
        <v>101-150</v>
      </c>
      <c r="Y2607" t="str">
        <f>IF(tbl_Customers[[#This Row],[total_intl_charge]] &lt;= 3, "Low Charges", "High Charges")</f>
        <v>High Charges</v>
      </c>
      <c r="Z2607" t="str">
        <f>IF(tbl_Customers[[#This Row],[total_eve_calls]]&lt;=80,"Low Calls",
IF(tbl_Customers[[#This Row],[total_eve_calls]]&lt;=120,"Medium Calls","High Calls"))</f>
        <v>Medium Calls</v>
      </c>
      <c r="AA2607" t="str">
        <f>IF(tbl_Customers[[#This Row],[total_eve_charge]]&lt;=15,"Low Charges",
IF(tbl_Customers[[#This Row],[total_eve_charge]]&lt;=20,"Medium Charges","High Charges"))</f>
        <v>Low Charges</v>
      </c>
      <c r="AB26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7" t="str">
        <f>IF(tbl_Customers[[#This Row],[number_vmail_messages]] = 0, "No Usage", IF(tbl_Customers[[#This Row],[number_vmail_messages]] &lt;= 20, "Low Usage", IF(tbl_Customers[[#This Row],[number_vmail_messages]] &lt;= 40, "Medium Usgae", "High Usage")))</f>
        <v>No Usage</v>
      </c>
      <c r="AD2607" t="str">
        <f>IF(tbl_Customers[[#This Row],[total_day_minutes]]&lt;=150,"Low Usage", IF(tbl_Customers[[#This Row],[total_day_minutes]]&lt;=200,"Medium Usage", IF(tbl_Customers[[#This Row],[total_day_minutes]]&lt;=250,"High Usage","Very High Usage")))</f>
        <v>Low Usage</v>
      </c>
      <c r="AE2607" t="str">
        <f>IF(tbl_Customers[[#This Row],[total_intl_calls]]&lt;=5,"Low Calls", IF(tbl_Customers[[#This Row],[total_intl_calls]]&lt;=10, "Medium Calls", "High Calls"))</f>
        <v>Low Calls</v>
      </c>
      <c r="AF26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07" s="36" t="str">
        <f>IF(tbl_Customers[[#This Row],[Churn_Risk_Score]]&gt;=10,"High Risk", IF(tbl_Customers[[#This Row],[Churn_Risk_Score]]&gt;=5,"Medium Risk","Low Risk"))</f>
        <v>Low Risk</v>
      </c>
    </row>
    <row r="2608" spans="1:33" x14ac:dyDescent="0.35">
      <c r="A2608">
        <v>2607</v>
      </c>
      <c r="B2608" t="s">
        <v>31</v>
      </c>
      <c r="C2608">
        <v>88</v>
      </c>
      <c r="D2608" t="s">
        <v>28</v>
      </c>
      <c r="E2608" t="s">
        <v>22</v>
      </c>
      <c r="F2608" t="s">
        <v>22</v>
      </c>
      <c r="G2608">
        <v>0</v>
      </c>
      <c r="H2608">
        <v>131.5</v>
      </c>
      <c r="I2608">
        <v>99</v>
      </c>
      <c r="J2608">
        <v>22.36</v>
      </c>
      <c r="K2608">
        <v>174.8</v>
      </c>
      <c r="L2608">
        <v>128</v>
      </c>
      <c r="M2608">
        <v>14.86</v>
      </c>
      <c r="N2608">
        <v>184.2</v>
      </c>
      <c r="O2608">
        <v>83</v>
      </c>
      <c r="P2608">
        <v>8.2899999999999991</v>
      </c>
      <c r="Q2608">
        <v>7.9</v>
      </c>
      <c r="R2608">
        <v>2</v>
      </c>
      <c r="S2608">
        <v>2.13</v>
      </c>
      <c r="T2608">
        <v>5</v>
      </c>
      <c r="U2608" t="s">
        <v>23</v>
      </c>
      <c r="V2608">
        <f>IF(tbl_Customers[[#This Row],[churn]] = "yes", 1, 0)</f>
        <v>1</v>
      </c>
      <c r="W2608" t="str">
        <f>IF(tbl_Customers[[#This Row],[number_customer_service_calls]] &lt;= 1, "0-1 Calls", IF(tbl_Customers[[#This Row],[number_customer_service_calls]] &lt;= 3, "2-3 Calls", IF(tbl_Customers[[#This Row],[number_customer_service_calls]] &lt;=5, "4-5 Calls", "6+ Calls")))</f>
        <v>4-5 Calls</v>
      </c>
      <c r="X2608" t="str">
        <f>IF(tbl_Customers[[#This Row],[account_length]] &lt;= 50, "0-50", IF(tbl_Customers[[#This Row],[account_length]] &lt;=100, "51-100", IF(tbl_Customers[[#This Row],[account_length]] &lt;= 150, "101-150", "151+")))</f>
        <v>51-100</v>
      </c>
      <c r="Y2608" t="str">
        <f>IF(tbl_Customers[[#This Row],[total_intl_charge]] &lt;= 3, "Low Charges", "High Charges")</f>
        <v>Low Charges</v>
      </c>
      <c r="Z2608" t="str">
        <f>IF(tbl_Customers[[#This Row],[total_eve_calls]]&lt;=80,"Low Calls",
IF(tbl_Customers[[#This Row],[total_eve_calls]]&lt;=120,"Medium Calls","High Calls"))</f>
        <v>High Calls</v>
      </c>
      <c r="AA2608" t="str">
        <f>IF(tbl_Customers[[#This Row],[total_eve_charge]]&lt;=15,"Low Charges",
IF(tbl_Customers[[#This Row],[total_eve_charge]]&lt;=20,"Medium Charges","High Charges"))</f>
        <v>Low Charges</v>
      </c>
      <c r="AB26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08" t="str">
        <f>IF(tbl_Customers[[#This Row],[number_vmail_messages]] = 0, "No Usage", IF(tbl_Customers[[#This Row],[number_vmail_messages]] &lt;= 20, "Low Usage", IF(tbl_Customers[[#This Row],[number_vmail_messages]] &lt;= 40, "Medium Usgae", "High Usage")))</f>
        <v>No Usage</v>
      </c>
      <c r="AD2608" t="str">
        <f>IF(tbl_Customers[[#This Row],[total_day_minutes]]&lt;=150,"Low Usage", IF(tbl_Customers[[#This Row],[total_day_minutes]]&lt;=200,"Medium Usage", IF(tbl_Customers[[#This Row],[total_day_minutes]]&lt;=250,"High Usage","Very High Usage")))</f>
        <v>Low Usage</v>
      </c>
      <c r="AE2608" t="str">
        <f>IF(tbl_Customers[[#This Row],[total_intl_calls]]&lt;=5,"Low Calls", IF(tbl_Customers[[#This Row],[total_intl_calls]]&lt;=10, "Medium Calls", "High Calls"))</f>
        <v>Low Calls</v>
      </c>
      <c r="AF26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08" s="36" t="str">
        <f>IF(tbl_Customers[[#This Row],[Churn_Risk_Score]]&gt;=10,"High Risk", IF(tbl_Customers[[#This Row],[Churn_Risk_Score]]&gt;=5,"Medium Risk","Low Risk"))</f>
        <v>Medium Risk</v>
      </c>
    </row>
    <row r="2609" spans="1:33" x14ac:dyDescent="0.35">
      <c r="A2609">
        <v>2608</v>
      </c>
      <c r="B2609" t="s">
        <v>53</v>
      </c>
      <c r="C2609">
        <v>82</v>
      </c>
      <c r="D2609" t="s">
        <v>21</v>
      </c>
      <c r="E2609" t="s">
        <v>22</v>
      </c>
      <c r="F2609" t="s">
        <v>22</v>
      </c>
      <c r="G2609">
        <v>0</v>
      </c>
      <c r="H2609">
        <v>135.4</v>
      </c>
      <c r="I2609">
        <v>102</v>
      </c>
      <c r="J2609">
        <v>23.02</v>
      </c>
      <c r="K2609">
        <v>237.1</v>
      </c>
      <c r="L2609">
        <v>122</v>
      </c>
      <c r="M2609">
        <v>20.149999999999999</v>
      </c>
      <c r="N2609">
        <v>118.3</v>
      </c>
      <c r="O2609">
        <v>91</v>
      </c>
      <c r="P2609">
        <v>5.32</v>
      </c>
      <c r="Q2609">
        <v>17.5</v>
      </c>
      <c r="R2609">
        <v>4</v>
      </c>
      <c r="S2609">
        <v>4.7300000000000004</v>
      </c>
      <c r="T2609">
        <v>0</v>
      </c>
      <c r="U2609" t="s">
        <v>22</v>
      </c>
      <c r="V2609">
        <f>IF(tbl_Customers[[#This Row],[churn]] = "yes", 1, 0)</f>
        <v>0</v>
      </c>
      <c r="W2609" t="str">
        <f>IF(tbl_Customers[[#This Row],[number_customer_service_calls]] &lt;= 1, "0-1 Calls", IF(tbl_Customers[[#This Row],[number_customer_service_calls]] &lt;= 3, "2-3 Calls", IF(tbl_Customers[[#This Row],[number_customer_service_calls]] &lt;=5, "4-5 Calls", "6+ Calls")))</f>
        <v>0-1 Calls</v>
      </c>
      <c r="X2609" t="str">
        <f>IF(tbl_Customers[[#This Row],[account_length]] &lt;= 50, "0-50", IF(tbl_Customers[[#This Row],[account_length]] &lt;=100, "51-100", IF(tbl_Customers[[#This Row],[account_length]] &lt;= 150, "101-150", "151+")))</f>
        <v>51-100</v>
      </c>
      <c r="Y2609" t="str">
        <f>IF(tbl_Customers[[#This Row],[total_intl_charge]] &lt;= 3, "Low Charges", "High Charges")</f>
        <v>High Charges</v>
      </c>
      <c r="Z2609" t="str">
        <f>IF(tbl_Customers[[#This Row],[total_eve_calls]]&lt;=80,"Low Calls",
IF(tbl_Customers[[#This Row],[total_eve_calls]]&lt;=120,"Medium Calls","High Calls"))</f>
        <v>High Calls</v>
      </c>
      <c r="AA2609" t="str">
        <f>IF(tbl_Customers[[#This Row],[total_eve_charge]]&lt;=15,"Low Charges",
IF(tbl_Customers[[#This Row],[total_eve_charge]]&lt;=20,"Medium Charges","High Charges"))</f>
        <v>High Charges</v>
      </c>
      <c r="AB26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9" t="str">
        <f>IF(tbl_Customers[[#This Row],[number_vmail_messages]] = 0, "No Usage", IF(tbl_Customers[[#This Row],[number_vmail_messages]] &lt;= 20, "Low Usage", IF(tbl_Customers[[#This Row],[number_vmail_messages]] &lt;= 40, "Medium Usgae", "High Usage")))</f>
        <v>No Usage</v>
      </c>
      <c r="AD2609" t="str">
        <f>IF(tbl_Customers[[#This Row],[total_day_minutes]]&lt;=150,"Low Usage", IF(tbl_Customers[[#This Row],[total_day_minutes]]&lt;=200,"Medium Usage", IF(tbl_Customers[[#This Row],[total_day_minutes]]&lt;=250,"High Usage","Very High Usage")))</f>
        <v>Low Usage</v>
      </c>
      <c r="AE2609" t="str">
        <f>IF(tbl_Customers[[#This Row],[total_intl_calls]]&lt;=5,"Low Calls", IF(tbl_Customers[[#This Row],[total_intl_calls]]&lt;=10, "Medium Calls", "High Calls"))</f>
        <v>Low Calls</v>
      </c>
      <c r="AF26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09" s="36" t="str">
        <f>IF(tbl_Customers[[#This Row],[Churn_Risk_Score]]&gt;=10,"High Risk", IF(tbl_Customers[[#This Row],[Churn_Risk_Score]]&gt;=5,"Medium Risk","Low Risk"))</f>
        <v>Low Risk</v>
      </c>
    </row>
    <row r="2610" spans="1:33" x14ac:dyDescent="0.35">
      <c r="A2610">
        <v>2609</v>
      </c>
      <c r="B2610" t="s">
        <v>36</v>
      </c>
      <c r="C2610">
        <v>204</v>
      </c>
      <c r="D2610" t="s">
        <v>21</v>
      </c>
      <c r="E2610" t="s">
        <v>22</v>
      </c>
      <c r="F2610" t="s">
        <v>22</v>
      </c>
      <c r="G2610">
        <v>0</v>
      </c>
      <c r="H2610">
        <v>174.3</v>
      </c>
      <c r="I2610">
        <v>85</v>
      </c>
      <c r="J2610">
        <v>29.63</v>
      </c>
      <c r="K2610">
        <v>254.1</v>
      </c>
      <c r="L2610">
        <v>95</v>
      </c>
      <c r="M2610">
        <v>21.6</v>
      </c>
      <c r="N2610">
        <v>176.4</v>
      </c>
      <c r="O2610">
        <v>96</v>
      </c>
      <c r="P2610">
        <v>7.94</v>
      </c>
      <c r="Q2610">
        <v>5.9</v>
      </c>
      <c r="R2610">
        <v>3</v>
      </c>
      <c r="S2610">
        <v>1.59</v>
      </c>
      <c r="T2610">
        <v>6</v>
      </c>
      <c r="U2610" t="s">
        <v>22</v>
      </c>
      <c r="V2610">
        <f>IF(tbl_Customers[[#This Row],[churn]] = "yes", 1, 0)</f>
        <v>0</v>
      </c>
      <c r="W2610" t="str">
        <f>IF(tbl_Customers[[#This Row],[number_customer_service_calls]] &lt;= 1, "0-1 Calls", IF(tbl_Customers[[#This Row],[number_customer_service_calls]] &lt;= 3, "2-3 Calls", IF(tbl_Customers[[#This Row],[number_customer_service_calls]] &lt;=5, "4-5 Calls", "6+ Calls")))</f>
        <v>6+ Calls</v>
      </c>
      <c r="X2610" t="str">
        <f>IF(tbl_Customers[[#This Row],[account_length]] &lt;= 50, "0-50", IF(tbl_Customers[[#This Row],[account_length]] &lt;=100, "51-100", IF(tbl_Customers[[#This Row],[account_length]] &lt;= 150, "101-150", "151+")))</f>
        <v>151+</v>
      </c>
      <c r="Y2610" t="str">
        <f>IF(tbl_Customers[[#This Row],[total_intl_charge]] &lt;= 3, "Low Charges", "High Charges")</f>
        <v>Low Charges</v>
      </c>
      <c r="Z2610" t="str">
        <f>IF(tbl_Customers[[#This Row],[total_eve_calls]]&lt;=80,"Low Calls",
IF(tbl_Customers[[#This Row],[total_eve_calls]]&lt;=120,"Medium Calls","High Calls"))</f>
        <v>Medium Calls</v>
      </c>
      <c r="AA2610" t="str">
        <f>IF(tbl_Customers[[#This Row],[total_eve_charge]]&lt;=15,"Low Charges",
IF(tbl_Customers[[#This Row],[total_eve_charge]]&lt;=20,"Medium Charges","High Charges"))</f>
        <v>High Charges</v>
      </c>
      <c r="AB26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0" t="str">
        <f>IF(tbl_Customers[[#This Row],[number_vmail_messages]] = 0, "No Usage", IF(tbl_Customers[[#This Row],[number_vmail_messages]] &lt;= 20, "Low Usage", IF(tbl_Customers[[#This Row],[number_vmail_messages]] &lt;= 40, "Medium Usgae", "High Usage")))</f>
        <v>No Usage</v>
      </c>
      <c r="AD2610" t="str">
        <f>IF(tbl_Customers[[#This Row],[total_day_minutes]]&lt;=150,"Low Usage", IF(tbl_Customers[[#This Row],[total_day_minutes]]&lt;=200,"Medium Usage", IF(tbl_Customers[[#This Row],[total_day_minutes]]&lt;=250,"High Usage","Very High Usage")))</f>
        <v>Medium Usage</v>
      </c>
      <c r="AE2610" t="str">
        <f>IF(tbl_Customers[[#This Row],[total_intl_calls]]&lt;=5,"Low Calls", IF(tbl_Customers[[#This Row],[total_intl_calls]]&lt;=10, "Medium Calls", "High Calls"))</f>
        <v>Low Calls</v>
      </c>
      <c r="AF26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10" s="36" t="str">
        <f>IF(tbl_Customers[[#This Row],[Churn_Risk_Score]]&gt;=10,"High Risk", IF(tbl_Customers[[#This Row],[Churn_Risk_Score]]&gt;=5,"Medium Risk","Low Risk"))</f>
        <v>Medium Risk</v>
      </c>
    </row>
    <row r="2611" spans="1:33" x14ac:dyDescent="0.35">
      <c r="A2611">
        <v>2610</v>
      </c>
      <c r="B2611" t="s">
        <v>67</v>
      </c>
      <c r="C2611">
        <v>130</v>
      </c>
      <c r="D2611" t="s">
        <v>28</v>
      </c>
      <c r="E2611" t="s">
        <v>22</v>
      </c>
      <c r="F2611" t="s">
        <v>22</v>
      </c>
      <c r="G2611">
        <v>0</v>
      </c>
      <c r="H2611">
        <v>203.9</v>
      </c>
      <c r="I2611">
        <v>63</v>
      </c>
      <c r="J2611">
        <v>34.659999999999997</v>
      </c>
      <c r="K2611">
        <v>191.8</v>
      </c>
      <c r="L2611">
        <v>93</v>
      </c>
      <c r="M2611">
        <v>16.3</v>
      </c>
      <c r="N2611">
        <v>132.5</v>
      </c>
      <c r="O2611">
        <v>125</v>
      </c>
      <c r="P2611">
        <v>5.96</v>
      </c>
      <c r="Q2611">
        <v>12.1</v>
      </c>
      <c r="R2611">
        <v>4</v>
      </c>
      <c r="S2611">
        <v>3.27</v>
      </c>
      <c r="T2611">
        <v>3</v>
      </c>
      <c r="U2611" t="s">
        <v>22</v>
      </c>
      <c r="V2611">
        <f>IF(tbl_Customers[[#This Row],[churn]] = "yes", 1, 0)</f>
        <v>0</v>
      </c>
      <c r="W2611" t="str">
        <f>IF(tbl_Customers[[#This Row],[number_customer_service_calls]] &lt;= 1, "0-1 Calls", IF(tbl_Customers[[#This Row],[number_customer_service_calls]] &lt;= 3, "2-3 Calls", IF(tbl_Customers[[#This Row],[number_customer_service_calls]] &lt;=5, "4-5 Calls", "6+ Calls")))</f>
        <v>2-3 Calls</v>
      </c>
      <c r="X2611" t="str">
        <f>IF(tbl_Customers[[#This Row],[account_length]] &lt;= 50, "0-50", IF(tbl_Customers[[#This Row],[account_length]] &lt;=100, "51-100", IF(tbl_Customers[[#This Row],[account_length]] &lt;= 150, "101-150", "151+")))</f>
        <v>101-150</v>
      </c>
      <c r="Y2611" t="str">
        <f>IF(tbl_Customers[[#This Row],[total_intl_charge]] &lt;= 3, "Low Charges", "High Charges")</f>
        <v>High Charges</v>
      </c>
      <c r="Z2611" t="str">
        <f>IF(tbl_Customers[[#This Row],[total_eve_calls]]&lt;=80,"Low Calls",
IF(tbl_Customers[[#This Row],[total_eve_calls]]&lt;=120,"Medium Calls","High Calls"))</f>
        <v>Medium Calls</v>
      </c>
      <c r="AA2611" t="str">
        <f>IF(tbl_Customers[[#This Row],[total_eve_charge]]&lt;=15,"Low Charges",
IF(tbl_Customers[[#This Row],[total_eve_charge]]&lt;=20,"Medium Charges","High Charges"))</f>
        <v>Medium Charges</v>
      </c>
      <c r="AB26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1" t="str">
        <f>IF(tbl_Customers[[#This Row],[number_vmail_messages]] = 0, "No Usage", IF(tbl_Customers[[#This Row],[number_vmail_messages]] &lt;= 20, "Low Usage", IF(tbl_Customers[[#This Row],[number_vmail_messages]] &lt;= 40, "Medium Usgae", "High Usage")))</f>
        <v>No Usage</v>
      </c>
      <c r="AD2611" t="str">
        <f>IF(tbl_Customers[[#This Row],[total_day_minutes]]&lt;=150,"Low Usage", IF(tbl_Customers[[#This Row],[total_day_minutes]]&lt;=200,"Medium Usage", IF(tbl_Customers[[#This Row],[total_day_minutes]]&lt;=250,"High Usage","Very High Usage")))</f>
        <v>High Usage</v>
      </c>
      <c r="AE2611" t="str">
        <f>IF(tbl_Customers[[#This Row],[total_intl_calls]]&lt;=5,"Low Calls", IF(tbl_Customers[[#This Row],[total_intl_calls]]&lt;=10, "Medium Calls", "High Calls"))</f>
        <v>Low Calls</v>
      </c>
      <c r="AF26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11" s="36" t="str">
        <f>IF(tbl_Customers[[#This Row],[Churn_Risk_Score]]&gt;=10,"High Risk", IF(tbl_Customers[[#This Row],[Churn_Risk_Score]]&gt;=5,"Medium Risk","Low Risk"))</f>
        <v>Low Risk</v>
      </c>
    </row>
    <row r="2612" spans="1:33" x14ac:dyDescent="0.35">
      <c r="A2612">
        <v>2611</v>
      </c>
      <c r="B2612" t="s">
        <v>29</v>
      </c>
      <c r="C2612">
        <v>174</v>
      </c>
      <c r="D2612" t="s">
        <v>28</v>
      </c>
      <c r="E2612" t="s">
        <v>22</v>
      </c>
      <c r="F2612" t="s">
        <v>22</v>
      </c>
      <c r="G2612">
        <v>0</v>
      </c>
      <c r="H2612">
        <v>235.5</v>
      </c>
      <c r="I2612">
        <v>108</v>
      </c>
      <c r="J2612">
        <v>40.04</v>
      </c>
      <c r="K2612">
        <v>142.30000000000001</v>
      </c>
      <c r="L2612">
        <v>143</v>
      </c>
      <c r="M2612">
        <v>12.1</v>
      </c>
      <c r="N2612">
        <v>316.7</v>
      </c>
      <c r="O2612">
        <v>131</v>
      </c>
      <c r="P2612">
        <v>14.25</v>
      </c>
      <c r="Q2612">
        <v>12.5</v>
      </c>
      <c r="R2612">
        <v>5</v>
      </c>
      <c r="S2612">
        <v>3.38</v>
      </c>
      <c r="T2612">
        <v>0</v>
      </c>
      <c r="U2612" t="s">
        <v>22</v>
      </c>
      <c r="V2612">
        <f>IF(tbl_Customers[[#This Row],[churn]] = "yes", 1, 0)</f>
        <v>0</v>
      </c>
      <c r="W2612" t="str">
        <f>IF(tbl_Customers[[#This Row],[number_customer_service_calls]] &lt;= 1, "0-1 Calls", IF(tbl_Customers[[#This Row],[number_customer_service_calls]] &lt;= 3, "2-3 Calls", IF(tbl_Customers[[#This Row],[number_customer_service_calls]] &lt;=5, "4-5 Calls", "6+ Calls")))</f>
        <v>0-1 Calls</v>
      </c>
      <c r="X2612" t="str">
        <f>IF(tbl_Customers[[#This Row],[account_length]] &lt;= 50, "0-50", IF(tbl_Customers[[#This Row],[account_length]] &lt;=100, "51-100", IF(tbl_Customers[[#This Row],[account_length]] &lt;= 150, "101-150", "151+")))</f>
        <v>151+</v>
      </c>
      <c r="Y2612" t="str">
        <f>IF(tbl_Customers[[#This Row],[total_intl_charge]] &lt;= 3, "Low Charges", "High Charges")</f>
        <v>High Charges</v>
      </c>
      <c r="Z2612" t="str">
        <f>IF(tbl_Customers[[#This Row],[total_eve_calls]]&lt;=80,"Low Calls",
IF(tbl_Customers[[#This Row],[total_eve_calls]]&lt;=120,"Medium Calls","High Calls"))</f>
        <v>High Calls</v>
      </c>
      <c r="AA2612" t="str">
        <f>IF(tbl_Customers[[#This Row],[total_eve_charge]]&lt;=15,"Low Charges",
IF(tbl_Customers[[#This Row],[total_eve_charge]]&lt;=20,"Medium Charges","High Charges"))</f>
        <v>Low Charges</v>
      </c>
      <c r="AB26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2" t="str">
        <f>IF(tbl_Customers[[#This Row],[number_vmail_messages]] = 0, "No Usage", IF(tbl_Customers[[#This Row],[number_vmail_messages]] &lt;= 20, "Low Usage", IF(tbl_Customers[[#This Row],[number_vmail_messages]] &lt;= 40, "Medium Usgae", "High Usage")))</f>
        <v>No Usage</v>
      </c>
      <c r="AD2612" t="str">
        <f>IF(tbl_Customers[[#This Row],[total_day_minutes]]&lt;=150,"Low Usage", IF(tbl_Customers[[#This Row],[total_day_minutes]]&lt;=200,"Medium Usage", IF(tbl_Customers[[#This Row],[total_day_minutes]]&lt;=250,"High Usage","Very High Usage")))</f>
        <v>High Usage</v>
      </c>
      <c r="AE2612" t="str">
        <f>IF(tbl_Customers[[#This Row],[total_intl_calls]]&lt;=5,"Low Calls", IF(tbl_Customers[[#This Row],[total_intl_calls]]&lt;=10, "Medium Calls", "High Calls"))</f>
        <v>Low Calls</v>
      </c>
      <c r="AF26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12" s="36" t="str">
        <f>IF(tbl_Customers[[#This Row],[Churn_Risk_Score]]&gt;=10,"High Risk", IF(tbl_Customers[[#This Row],[Churn_Risk_Score]]&gt;=5,"Medium Risk","Low Risk"))</f>
        <v>Low Risk</v>
      </c>
    </row>
    <row r="2613" spans="1:33" x14ac:dyDescent="0.35">
      <c r="A2613">
        <v>2612</v>
      </c>
      <c r="B2613" t="s">
        <v>50</v>
      </c>
      <c r="C2613">
        <v>129</v>
      </c>
      <c r="D2613" t="s">
        <v>21</v>
      </c>
      <c r="E2613" t="s">
        <v>22</v>
      </c>
      <c r="F2613" t="s">
        <v>22</v>
      </c>
      <c r="G2613">
        <v>0</v>
      </c>
      <c r="H2613">
        <v>157</v>
      </c>
      <c r="I2613">
        <v>113</v>
      </c>
      <c r="J2613">
        <v>26.69</v>
      </c>
      <c r="K2613">
        <v>256.89999999999998</v>
      </c>
      <c r="L2613">
        <v>97</v>
      </c>
      <c r="M2613">
        <v>21.84</v>
      </c>
      <c r="N2613">
        <v>185.5</v>
      </c>
      <c r="O2613">
        <v>126</v>
      </c>
      <c r="P2613">
        <v>8.35</v>
      </c>
      <c r="Q2613">
        <v>12.1</v>
      </c>
      <c r="R2613">
        <v>2</v>
      </c>
      <c r="S2613">
        <v>3.27</v>
      </c>
      <c r="T2613">
        <v>2</v>
      </c>
      <c r="U2613" t="s">
        <v>22</v>
      </c>
      <c r="V2613">
        <f>IF(tbl_Customers[[#This Row],[churn]] = "yes", 1, 0)</f>
        <v>0</v>
      </c>
      <c r="W2613" t="str">
        <f>IF(tbl_Customers[[#This Row],[number_customer_service_calls]] &lt;= 1, "0-1 Calls", IF(tbl_Customers[[#This Row],[number_customer_service_calls]] &lt;= 3, "2-3 Calls", IF(tbl_Customers[[#This Row],[number_customer_service_calls]] &lt;=5, "4-5 Calls", "6+ Calls")))</f>
        <v>2-3 Calls</v>
      </c>
      <c r="X2613" t="str">
        <f>IF(tbl_Customers[[#This Row],[account_length]] &lt;= 50, "0-50", IF(tbl_Customers[[#This Row],[account_length]] &lt;=100, "51-100", IF(tbl_Customers[[#This Row],[account_length]] &lt;= 150, "101-150", "151+")))</f>
        <v>101-150</v>
      </c>
      <c r="Y2613" t="str">
        <f>IF(tbl_Customers[[#This Row],[total_intl_charge]] &lt;= 3, "Low Charges", "High Charges")</f>
        <v>High Charges</v>
      </c>
      <c r="Z2613" t="str">
        <f>IF(tbl_Customers[[#This Row],[total_eve_calls]]&lt;=80,"Low Calls",
IF(tbl_Customers[[#This Row],[total_eve_calls]]&lt;=120,"Medium Calls","High Calls"))</f>
        <v>Medium Calls</v>
      </c>
      <c r="AA2613" t="str">
        <f>IF(tbl_Customers[[#This Row],[total_eve_charge]]&lt;=15,"Low Charges",
IF(tbl_Customers[[#This Row],[total_eve_charge]]&lt;=20,"Medium Charges","High Charges"))</f>
        <v>High Charges</v>
      </c>
      <c r="AB26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3" t="str">
        <f>IF(tbl_Customers[[#This Row],[number_vmail_messages]] = 0, "No Usage", IF(tbl_Customers[[#This Row],[number_vmail_messages]] &lt;= 20, "Low Usage", IF(tbl_Customers[[#This Row],[number_vmail_messages]] &lt;= 40, "Medium Usgae", "High Usage")))</f>
        <v>No Usage</v>
      </c>
      <c r="AD2613" t="str">
        <f>IF(tbl_Customers[[#This Row],[total_day_minutes]]&lt;=150,"Low Usage", IF(tbl_Customers[[#This Row],[total_day_minutes]]&lt;=200,"Medium Usage", IF(tbl_Customers[[#This Row],[total_day_minutes]]&lt;=250,"High Usage","Very High Usage")))</f>
        <v>Medium Usage</v>
      </c>
      <c r="AE2613" t="str">
        <f>IF(tbl_Customers[[#This Row],[total_intl_calls]]&lt;=5,"Low Calls", IF(tbl_Customers[[#This Row],[total_intl_calls]]&lt;=10, "Medium Calls", "High Calls"))</f>
        <v>Low Calls</v>
      </c>
      <c r="AF26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13" s="36" t="str">
        <f>IF(tbl_Customers[[#This Row],[Churn_Risk_Score]]&gt;=10,"High Risk", IF(tbl_Customers[[#This Row],[Churn_Risk_Score]]&gt;=5,"Medium Risk","Low Risk"))</f>
        <v>Low Risk</v>
      </c>
    </row>
    <row r="2614" spans="1:33" x14ac:dyDescent="0.35">
      <c r="A2614">
        <v>2613</v>
      </c>
      <c r="B2614" t="s">
        <v>67</v>
      </c>
      <c r="C2614">
        <v>190</v>
      </c>
      <c r="D2614" t="s">
        <v>21</v>
      </c>
      <c r="E2614" t="s">
        <v>23</v>
      </c>
      <c r="F2614" t="s">
        <v>22</v>
      </c>
      <c r="G2614">
        <v>0</v>
      </c>
      <c r="H2614">
        <v>111.9</v>
      </c>
      <c r="I2614">
        <v>55</v>
      </c>
      <c r="J2614">
        <v>19.02</v>
      </c>
      <c r="K2614">
        <v>223</v>
      </c>
      <c r="L2614">
        <v>124</v>
      </c>
      <c r="M2614">
        <v>18.96</v>
      </c>
      <c r="N2614">
        <v>243.2</v>
      </c>
      <c r="O2614">
        <v>81</v>
      </c>
      <c r="P2614">
        <v>10.94</v>
      </c>
      <c r="Q2614">
        <v>10</v>
      </c>
      <c r="R2614">
        <v>7</v>
      </c>
      <c r="S2614">
        <v>2.7</v>
      </c>
      <c r="T2614">
        <v>3</v>
      </c>
      <c r="U2614" t="s">
        <v>22</v>
      </c>
      <c r="V2614">
        <f>IF(tbl_Customers[[#This Row],[churn]] = "yes", 1, 0)</f>
        <v>0</v>
      </c>
      <c r="W2614" t="str">
        <f>IF(tbl_Customers[[#This Row],[number_customer_service_calls]] &lt;= 1, "0-1 Calls", IF(tbl_Customers[[#This Row],[number_customer_service_calls]] &lt;= 3, "2-3 Calls", IF(tbl_Customers[[#This Row],[number_customer_service_calls]] &lt;=5, "4-5 Calls", "6+ Calls")))</f>
        <v>2-3 Calls</v>
      </c>
      <c r="X2614" t="str">
        <f>IF(tbl_Customers[[#This Row],[account_length]] &lt;= 50, "0-50", IF(tbl_Customers[[#This Row],[account_length]] &lt;=100, "51-100", IF(tbl_Customers[[#This Row],[account_length]] &lt;= 150, "101-150", "151+")))</f>
        <v>151+</v>
      </c>
      <c r="Y2614" t="str">
        <f>IF(tbl_Customers[[#This Row],[total_intl_charge]] &lt;= 3, "Low Charges", "High Charges")</f>
        <v>Low Charges</v>
      </c>
      <c r="Z2614" t="str">
        <f>IF(tbl_Customers[[#This Row],[total_eve_calls]]&lt;=80,"Low Calls",
IF(tbl_Customers[[#This Row],[total_eve_calls]]&lt;=120,"Medium Calls","High Calls"))</f>
        <v>High Calls</v>
      </c>
      <c r="AA2614" t="str">
        <f>IF(tbl_Customers[[#This Row],[total_eve_charge]]&lt;=15,"Low Charges",
IF(tbl_Customers[[#This Row],[total_eve_charge]]&lt;=20,"Medium Charges","High Charges"))</f>
        <v>Medium Charges</v>
      </c>
      <c r="AB26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4" t="str">
        <f>IF(tbl_Customers[[#This Row],[number_vmail_messages]] = 0, "No Usage", IF(tbl_Customers[[#This Row],[number_vmail_messages]] &lt;= 20, "Low Usage", IF(tbl_Customers[[#This Row],[number_vmail_messages]] &lt;= 40, "Medium Usgae", "High Usage")))</f>
        <v>No Usage</v>
      </c>
      <c r="AD2614" t="str">
        <f>IF(tbl_Customers[[#This Row],[total_day_minutes]]&lt;=150,"Low Usage", IF(tbl_Customers[[#This Row],[total_day_minutes]]&lt;=200,"Medium Usage", IF(tbl_Customers[[#This Row],[total_day_minutes]]&lt;=250,"High Usage","Very High Usage")))</f>
        <v>Low Usage</v>
      </c>
      <c r="AE2614" t="str">
        <f>IF(tbl_Customers[[#This Row],[total_intl_calls]]&lt;=5,"Low Calls", IF(tbl_Customers[[#This Row],[total_intl_calls]]&lt;=10, "Medium Calls", "High Calls"))</f>
        <v>Medium Calls</v>
      </c>
      <c r="AF26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14" s="36" t="str">
        <f>IF(tbl_Customers[[#This Row],[Churn_Risk_Score]]&gt;=10,"High Risk", IF(tbl_Customers[[#This Row],[Churn_Risk_Score]]&gt;=5,"Medium Risk","Low Risk"))</f>
        <v>Low Risk</v>
      </c>
    </row>
    <row r="2615" spans="1:33" x14ac:dyDescent="0.35">
      <c r="A2615">
        <v>2614</v>
      </c>
      <c r="B2615" t="s">
        <v>36</v>
      </c>
      <c r="C2615">
        <v>54</v>
      </c>
      <c r="D2615" t="s">
        <v>28</v>
      </c>
      <c r="E2615" t="s">
        <v>23</v>
      </c>
      <c r="F2615" t="s">
        <v>22</v>
      </c>
      <c r="G2615">
        <v>0</v>
      </c>
      <c r="H2615">
        <v>236.3</v>
      </c>
      <c r="I2615">
        <v>91</v>
      </c>
      <c r="J2615">
        <v>40.17</v>
      </c>
      <c r="K2615">
        <v>152.80000000000001</v>
      </c>
      <c r="L2615">
        <v>130</v>
      </c>
      <c r="M2615">
        <v>12.99</v>
      </c>
      <c r="N2615">
        <v>160.30000000000001</v>
      </c>
      <c r="O2615">
        <v>98</v>
      </c>
      <c r="P2615">
        <v>7.21</v>
      </c>
      <c r="Q2615">
        <v>11.2</v>
      </c>
      <c r="R2615">
        <v>8</v>
      </c>
      <c r="S2615">
        <v>3.02</v>
      </c>
      <c r="T2615">
        <v>3</v>
      </c>
      <c r="U2615" t="s">
        <v>22</v>
      </c>
      <c r="V2615">
        <f>IF(tbl_Customers[[#This Row],[churn]] = "yes", 1, 0)</f>
        <v>0</v>
      </c>
      <c r="W2615" t="str">
        <f>IF(tbl_Customers[[#This Row],[number_customer_service_calls]] &lt;= 1, "0-1 Calls", IF(tbl_Customers[[#This Row],[number_customer_service_calls]] &lt;= 3, "2-3 Calls", IF(tbl_Customers[[#This Row],[number_customer_service_calls]] &lt;=5, "4-5 Calls", "6+ Calls")))</f>
        <v>2-3 Calls</v>
      </c>
      <c r="X2615" t="str">
        <f>IF(tbl_Customers[[#This Row],[account_length]] &lt;= 50, "0-50", IF(tbl_Customers[[#This Row],[account_length]] &lt;=100, "51-100", IF(tbl_Customers[[#This Row],[account_length]] &lt;= 150, "101-150", "151+")))</f>
        <v>51-100</v>
      </c>
      <c r="Y2615" t="str">
        <f>IF(tbl_Customers[[#This Row],[total_intl_charge]] &lt;= 3, "Low Charges", "High Charges")</f>
        <v>High Charges</v>
      </c>
      <c r="Z2615" t="str">
        <f>IF(tbl_Customers[[#This Row],[total_eve_calls]]&lt;=80,"Low Calls",
IF(tbl_Customers[[#This Row],[total_eve_calls]]&lt;=120,"Medium Calls","High Calls"))</f>
        <v>High Calls</v>
      </c>
      <c r="AA2615" t="str">
        <f>IF(tbl_Customers[[#This Row],[total_eve_charge]]&lt;=15,"Low Charges",
IF(tbl_Customers[[#This Row],[total_eve_charge]]&lt;=20,"Medium Charges","High Charges"))</f>
        <v>Low Charges</v>
      </c>
      <c r="AB26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5" t="str">
        <f>IF(tbl_Customers[[#This Row],[number_vmail_messages]] = 0, "No Usage", IF(tbl_Customers[[#This Row],[number_vmail_messages]] &lt;= 20, "Low Usage", IF(tbl_Customers[[#This Row],[number_vmail_messages]] &lt;= 40, "Medium Usgae", "High Usage")))</f>
        <v>No Usage</v>
      </c>
      <c r="AD2615" t="str">
        <f>IF(tbl_Customers[[#This Row],[total_day_minutes]]&lt;=150,"Low Usage", IF(tbl_Customers[[#This Row],[total_day_minutes]]&lt;=200,"Medium Usage", IF(tbl_Customers[[#This Row],[total_day_minutes]]&lt;=250,"High Usage","Very High Usage")))</f>
        <v>High Usage</v>
      </c>
      <c r="AE2615" t="str">
        <f>IF(tbl_Customers[[#This Row],[total_intl_calls]]&lt;=5,"Low Calls", IF(tbl_Customers[[#This Row],[total_intl_calls]]&lt;=10, "Medium Calls", "High Calls"))</f>
        <v>Medium Calls</v>
      </c>
      <c r="AF26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615" s="36" t="str">
        <f>IF(tbl_Customers[[#This Row],[Churn_Risk_Score]]&gt;=10,"High Risk", IF(tbl_Customers[[#This Row],[Churn_Risk_Score]]&gt;=5,"Medium Risk","Low Risk"))</f>
        <v>Medium Risk</v>
      </c>
    </row>
    <row r="2616" spans="1:33" x14ac:dyDescent="0.35">
      <c r="A2616">
        <v>2615</v>
      </c>
      <c r="B2616" t="s">
        <v>57</v>
      </c>
      <c r="C2616">
        <v>78</v>
      </c>
      <c r="D2616" t="s">
        <v>25</v>
      </c>
      <c r="E2616" t="s">
        <v>22</v>
      </c>
      <c r="F2616" t="s">
        <v>22</v>
      </c>
      <c r="G2616">
        <v>0</v>
      </c>
      <c r="H2616">
        <v>163.6</v>
      </c>
      <c r="I2616">
        <v>88</v>
      </c>
      <c r="J2616">
        <v>27.81</v>
      </c>
      <c r="K2616">
        <v>283.39999999999998</v>
      </c>
      <c r="L2616">
        <v>93</v>
      </c>
      <c r="M2616">
        <v>24.09</v>
      </c>
      <c r="N2616">
        <v>262.10000000000002</v>
      </c>
      <c r="O2616">
        <v>108</v>
      </c>
      <c r="P2616">
        <v>11.79</v>
      </c>
      <c r="Q2616">
        <v>8.6</v>
      </c>
      <c r="R2616">
        <v>9</v>
      </c>
      <c r="S2616">
        <v>2.3199999999999998</v>
      </c>
      <c r="T2616">
        <v>0</v>
      </c>
      <c r="U2616" t="s">
        <v>22</v>
      </c>
      <c r="V2616">
        <f>IF(tbl_Customers[[#This Row],[churn]] = "yes", 1, 0)</f>
        <v>0</v>
      </c>
      <c r="W2616" t="str">
        <f>IF(tbl_Customers[[#This Row],[number_customer_service_calls]] &lt;= 1, "0-1 Calls", IF(tbl_Customers[[#This Row],[number_customer_service_calls]] &lt;= 3, "2-3 Calls", IF(tbl_Customers[[#This Row],[number_customer_service_calls]] &lt;=5, "4-5 Calls", "6+ Calls")))</f>
        <v>0-1 Calls</v>
      </c>
      <c r="X2616" t="str">
        <f>IF(tbl_Customers[[#This Row],[account_length]] &lt;= 50, "0-50", IF(tbl_Customers[[#This Row],[account_length]] &lt;=100, "51-100", IF(tbl_Customers[[#This Row],[account_length]] &lt;= 150, "101-150", "151+")))</f>
        <v>51-100</v>
      </c>
      <c r="Y2616" t="str">
        <f>IF(tbl_Customers[[#This Row],[total_intl_charge]] &lt;= 3, "Low Charges", "High Charges")</f>
        <v>Low Charges</v>
      </c>
      <c r="Z2616" t="str">
        <f>IF(tbl_Customers[[#This Row],[total_eve_calls]]&lt;=80,"Low Calls",
IF(tbl_Customers[[#This Row],[total_eve_calls]]&lt;=120,"Medium Calls","High Calls"))</f>
        <v>Medium Calls</v>
      </c>
      <c r="AA2616" t="str">
        <f>IF(tbl_Customers[[#This Row],[total_eve_charge]]&lt;=15,"Low Charges",
IF(tbl_Customers[[#This Row],[total_eve_charge]]&lt;=20,"Medium Charges","High Charges"))</f>
        <v>High Charges</v>
      </c>
      <c r="AB26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6" t="str">
        <f>IF(tbl_Customers[[#This Row],[number_vmail_messages]] = 0, "No Usage", IF(tbl_Customers[[#This Row],[number_vmail_messages]] &lt;= 20, "Low Usage", IF(tbl_Customers[[#This Row],[number_vmail_messages]] &lt;= 40, "Medium Usgae", "High Usage")))</f>
        <v>No Usage</v>
      </c>
      <c r="AD2616" t="str">
        <f>IF(tbl_Customers[[#This Row],[total_day_minutes]]&lt;=150,"Low Usage", IF(tbl_Customers[[#This Row],[total_day_minutes]]&lt;=200,"Medium Usage", IF(tbl_Customers[[#This Row],[total_day_minutes]]&lt;=250,"High Usage","Very High Usage")))</f>
        <v>Medium Usage</v>
      </c>
      <c r="AE2616" t="str">
        <f>IF(tbl_Customers[[#This Row],[total_intl_calls]]&lt;=5,"Low Calls", IF(tbl_Customers[[#This Row],[total_intl_calls]]&lt;=10, "Medium Calls", "High Calls"))</f>
        <v>Medium Calls</v>
      </c>
      <c r="AF26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16" s="36" t="str">
        <f>IF(tbl_Customers[[#This Row],[Churn_Risk_Score]]&gt;=10,"High Risk", IF(tbl_Customers[[#This Row],[Churn_Risk_Score]]&gt;=5,"Medium Risk","Low Risk"))</f>
        <v>Low Risk</v>
      </c>
    </row>
    <row r="2617" spans="1:33" x14ac:dyDescent="0.35">
      <c r="A2617">
        <v>2616</v>
      </c>
      <c r="B2617" t="s">
        <v>47</v>
      </c>
      <c r="C2617">
        <v>100</v>
      </c>
      <c r="D2617" t="s">
        <v>21</v>
      </c>
      <c r="E2617" t="s">
        <v>22</v>
      </c>
      <c r="F2617" t="s">
        <v>23</v>
      </c>
      <c r="G2617">
        <v>29</v>
      </c>
      <c r="H2617">
        <v>213.6</v>
      </c>
      <c r="I2617">
        <v>127</v>
      </c>
      <c r="J2617">
        <v>36.31</v>
      </c>
      <c r="K2617">
        <v>175.9</v>
      </c>
      <c r="L2617">
        <v>82</v>
      </c>
      <c r="M2617">
        <v>14.95</v>
      </c>
      <c r="N2617">
        <v>207.2</v>
      </c>
      <c r="O2617">
        <v>100</v>
      </c>
      <c r="P2617">
        <v>9.32</v>
      </c>
      <c r="Q2617">
        <v>8.9</v>
      </c>
      <c r="R2617">
        <v>3</v>
      </c>
      <c r="S2617">
        <v>2.4</v>
      </c>
      <c r="T2617">
        <v>1</v>
      </c>
      <c r="U2617" t="s">
        <v>22</v>
      </c>
      <c r="V2617">
        <f>IF(tbl_Customers[[#This Row],[churn]] = "yes", 1, 0)</f>
        <v>0</v>
      </c>
      <c r="W2617" t="str">
        <f>IF(tbl_Customers[[#This Row],[number_customer_service_calls]] &lt;= 1, "0-1 Calls", IF(tbl_Customers[[#This Row],[number_customer_service_calls]] &lt;= 3, "2-3 Calls", IF(tbl_Customers[[#This Row],[number_customer_service_calls]] &lt;=5, "4-5 Calls", "6+ Calls")))</f>
        <v>0-1 Calls</v>
      </c>
      <c r="X2617" t="str">
        <f>IF(tbl_Customers[[#This Row],[account_length]] &lt;= 50, "0-50", IF(tbl_Customers[[#This Row],[account_length]] &lt;=100, "51-100", IF(tbl_Customers[[#This Row],[account_length]] &lt;= 150, "101-150", "151+")))</f>
        <v>51-100</v>
      </c>
      <c r="Y2617" t="str">
        <f>IF(tbl_Customers[[#This Row],[total_intl_charge]] &lt;= 3, "Low Charges", "High Charges")</f>
        <v>Low Charges</v>
      </c>
      <c r="Z2617" t="str">
        <f>IF(tbl_Customers[[#This Row],[total_eve_calls]]&lt;=80,"Low Calls",
IF(tbl_Customers[[#This Row],[total_eve_calls]]&lt;=120,"Medium Calls","High Calls"))</f>
        <v>Medium Calls</v>
      </c>
      <c r="AA2617" t="str">
        <f>IF(tbl_Customers[[#This Row],[total_eve_charge]]&lt;=15,"Low Charges",
IF(tbl_Customers[[#This Row],[total_eve_charge]]&lt;=20,"Medium Charges","High Charges"))</f>
        <v>Low Charges</v>
      </c>
      <c r="AB26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7" t="str">
        <f>IF(tbl_Customers[[#This Row],[number_vmail_messages]] = 0, "No Usage", IF(tbl_Customers[[#This Row],[number_vmail_messages]] &lt;= 20, "Low Usage", IF(tbl_Customers[[#This Row],[number_vmail_messages]] &lt;= 40, "Medium Usgae", "High Usage")))</f>
        <v>Medium Usgae</v>
      </c>
      <c r="AD2617" t="str">
        <f>IF(tbl_Customers[[#This Row],[total_day_minutes]]&lt;=150,"Low Usage", IF(tbl_Customers[[#This Row],[total_day_minutes]]&lt;=200,"Medium Usage", IF(tbl_Customers[[#This Row],[total_day_minutes]]&lt;=250,"High Usage","Very High Usage")))</f>
        <v>High Usage</v>
      </c>
      <c r="AE2617" t="str">
        <f>IF(tbl_Customers[[#This Row],[total_intl_calls]]&lt;=5,"Low Calls", IF(tbl_Customers[[#This Row],[total_intl_calls]]&lt;=10, "Medium Calls", "High Calls"))</f>
        <v>Low Calls</v>
      </c>
      <c r="AF26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17" s="36" t="str">
        <f>IF(tbl_Customers[[#This Row],[Churn_Risk_Score]]&gt;=10,"High Risk", IF(tbl_Customers[[#This Row],[Churn_Risk_Score]]&gt;=5,"Medium Risk","Low Risk"))</f>
        <v>Low Risk</v>
      </c>
    </row>
    <row r="2618" spans="1:33" x14ac:dyDescent="0.35">
      <c r="A2618">
        <v>2617</v>
      </c>
      <c r="B2618" t="s">
        <v>31</v>
      </c>
      <c r="C2618">
        <v>70</v>
      </c>
      <c r="D2618" t="s">
        <v>28</v>
      </c>
      <c r="E2618" t="s">
        <v>22</v>
      </c>
      <c r="F2618" t="s">
        <v>23</v>
      </c>
      <c r="G2618">
        <v>30</v>
      </c>
      <c r="H2618">
        <v>143.4</v>
      </c>
      <c r="I2618">
        <v>72</v>
      </c>
      <c r="J2618">
        <v>24.38</v>
      </c>
      <c r="K2618">
        <v>170</v>
      </c>
      <c r="L2618">
        <v>92</v>
      </c>
      <c r="M2618">
        <v>14.45</v>
      </c>
      <c r="N2618">
        <v>127.9</v>
      </c>
      <c r="O2618">
        <v>68</v>
      </c>
      <c r="P2618">
        <v>5.76</v>
      </c>
      <c r="Q2618">
        <v>9.4</v>
      </c>
      <c r="R2618">
        <v>4</v>
      </c>
      <c r="S2618">
        <v>2.54</v>
      </c>
      <c r="T2618">
        <v>3</v>
      </c>
      <c r="U2618" t="s">
        <v>22</v>
      </c>
      <c r="V2618">
        <f>IF(tbl_Customers[[#This Row],[churn]] = "yes", 1, 0)</f>
        <v>0</v>
      </c>
      <c r="W2618" t="str">
        <f>IF(tbl_Customers[[#This Row],[number_customer_service_calls]] &lt;= 1, "0-1 Calls", IF(tbl_Customers[[#This Row],[number_customer_service_calls]] &lt;= 3, "2-3 Calls", IF(tbl_Customers[[#This Row],[number_customer_service_calls]] &lt;=5, "4-5 Calls", "6+ Calls")))</f>
        <v>2-3 Calls</v>
      </c>
      <c r="X2618" t="str">
        <f>IF(tbl_Customers[[#This Row],[account_length]] &lt;= 50, "0-50", IF(tbl_Customers[[#This Row],[account_length]] &lt;=100, "51-100", IF(tbl_Customers[[#This Row],[account_length]] &lt;= 150, "101-150", "151+")))</f>
        <v>51-100</v>
      </c>
      <c r="Y2618" t="str">
        <f>IF(tbl_Customers[[#This Row],[total_intl_charge]] &lt;= 3, "Low Charges", "High Charges")</f>
        <v>Low Charges</v>
      </c>
      <c r="Z2618" t="str">
        <f>IF(tbl_Customers[[#This Row],[total_eve_calls]]&lt;=80,"Low Calls",
IF(tbl_Customers[[#This Row],[total_eve_calls]]&lt;=120,"Medium Calls","High Calls"))</f>
        <v>Medium Calls</v>
      </c>
      <c r="AA2618" t="str">
        <f>IF(tbl_Customers[[#This Row],[total_eve_charge]]&lt;=15,"Low Charges",
IF(tbl_Customers[[#This Row],[total_eve_charge]]&lt;=20,"Medium Charges","High Charges"))</f>
        <v>Low Charges</v>
      </c>
      <c r="AB26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18" t="str">
        <f>IF(tbl_Customers[[#This Row],[number_vmail_messages]] = 0, "No Usage", IF(tbl_Customers[[#This Row],[number_vmail_messages]] &lt;= 20, "Low Usage", IF(tbl_Customers[[#This Row],[number_vmail_messages]] &lt;= 40, "Medium Usgae", "High Usage")))</f>
        <v>Medium Usgae</v>
      </c>
      <c r="AD2618" t="str">
        <f>IF(tbl_Customers[[#This Row],[total_day_minutes]]&lt;=150,"Low Usage", IF(tbl_Customers[[#This Row],[total_day_minutes]]&lt;=200,"Medium Usage", IF(tbl_Customers[[#This Row],[total_day_minutes]]&lt;=250,"High Usage","Very High Usage")))</f>
        <v>Low Usage</v>
      </c>
      <c r="AE2618" t="str">
        <f>IF(tbl_Customers[[#This Row],[total_intl_calls]]&lt;=5,"Low Calls", IF(tbl_Customers[[#This Row],[total_intl_calls]]&lt;=10, "Medium Calls", "High Calls"))</f>
        <v>Low Calls</v>
      </c>
      <c r="AF26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18" s="36" t="str">
        <f>IF(tbl_Customers[[#This Row],[Churn_Risk_Score]]&gt;=10,"High Risk", IF(tbl_Customers[[#This Row],[Churn_Risk_Score]]&gt;=5,"Medium Risk","Low Risk"))</f>
        <v>Low Risk</v>
      </c>
    </row>
    <row r="2619" spans="1:33" x14ac:dyDescent="0.35">
      <c r="A2619">
        <v>2618</v>
      </c>
      <c r="B2619" t="s">
        <v>38</v>
      </c>
      <c r="C2619">
        <v>117</v>
      </c>
      <c r="D2619" t="s">
        <v>25</v>
      </c>
      <c r="E2619" t="s">
        <v>22</v>
      </c>
      <c r="F2619" t="s">
        <v>22</v>
      </c>
      <c r="G2619">
        <v>0</v>
      </c>
      <c r="H2619">
        <v>97.1</v>
      </c>
      <c r="I2619">
        <v>98</v>
      </c>
      <c r="J2619">
        <v>16.510000000000002</v>
      </c>
      <c r="K2619">
        <v>228</v>
      </c>
      <c r="L2619">
        <v>131</v>
      </c>
      <c r="M2619">
        <v>19.38</v>
      </c>
      <c r="N2619">
        <v>240</v>
      </c>
      <c r="O2619">
        <v>111</v>
      </c>
      <c r="P2619">
        <v>10.8</v>
      </c>
      <c r="Q2619">
        <v>10.6</v>
      </c>
      <c r="R2619">
        <v>3</v>
      </c>
      <c r="S2619">
        <v>2.86</v>
      </c>
      <c r="T2619">
        <v>1</v>
      </c>
      <c r="U2619" t="s">
        <v>22</v>
      </c>
      <c r="V2619">
        <f>IF(tbl_Customers[[#This Row],[churn]] = "yes", 1, 0)</f>
        <v>0</v>
      </c>
      <c r="W2619" t="str">
        <f>IF(tbl_Customers[[#This Row],[number_customer_service_calls]] &lt;= 1, "0-1 Calls", IF(tbl_Customers[[#This Row],[number_customer_service_calls]] &lt;= 3, "2-3 Calls", IF(tbl_Customers[[#This Row],[number_customer_service_calls]] &lt;=5, "4-5 Calls", "6+ Calls")))</f>
        <v>0-1 Calls</v>
      </c>
      <c r="X2619" t="str">
        <f>IF(tbl_Customers[[#This Row],[account_length]] &lt;= 50, "0-50", IF(tbl_Customers[[#This Row],[account_length]] &lt;=100, "51-100", IF(tbl_Customers[[#This Row],[account_length]] &lt;= 150, "101-150", "151+")))</f>
        <v>101-150</v>
      </c>
      <c r="Y2619" t="str">
        <f>IF(tbl_Customers[[#This Row],[total_intl_charge]] &lt;= 3, "Low Charges", "High Charges")</f>
        <v>Low Charges</v>
      </c>
      <c r="Z2619" t="str">
        <f>IF(tbl_Customers[[#This Row],[total_eve_calls]]&lt;=80,"Low Calls",
IF(tbl_Customers[[#This Row],[total_eve_calls]]&lt;=120,"Medium Calls","High Calls"))</f>
        <v>High Calls</v>
      </c>
      <c r="AA2619" t="str">
        <f>IF(tbl_Customers[[#This Row],[total_eve_charge]]&lt;=15,"Low Charges",
IF(tbl_Customers[[#This Row],[total_eve_charge]]&lt;=20,"Medium Charges","High Charges"))</f>
        <v>Medium Charges</v>
      </c>
      <c r="AB26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9" t="str">
        <f>IF(tbl_Customers[[#This Row],[number_vmail_messages]] = 0, "No Usage", IF(tbl_Customers[[#This Row],[number_vmail_messages]] &lt;= 20, "Low Usage", IF(tbl_Customers[[#This Row],[number_vmail_messages]] &lt;= 40, "Medium Usgae", "High Usage")))</f>
        <v>No Usage</v>
      </c>
      <c r="AD2619" t="str">
        <f>IF(tbl_Customers[[#This Row],[total_day_minutes]]&lt;=150,"Low Usage", IF(tbl_Customers[[#This Row],[total_day_minutes]]&lt;=200,"Medium Usage", IF(tbl_Customers[[#This Row],[total_day_minutes]]&lt;=250,"High Usage","Very High Usage")))</f>
        <v>Low Usage</v>
      </c>
      <c r="AE2619" t="str">
        <f>IF(tbl_Customers[[#This Row],[total_intl_calls]]&lt;=5,"Low Calls", IF(tbl_Customers[[#This Row],[total_intl_calls]]&lt;=10, "Medium Calls", "High Calls"))</f>
        <v>Low Calls</v>
      </c>
      <c r="AF26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19" s="36" t="str">
        <f>IF(tbl_Customers[[#This Row],[Churn_Risk_Score]]&gt;=10,"High Risk", IF(tbl_Customers[[#This Row],[Churn_Risk_Score]]&gt;=5,"Medium Risk","Low Risk"))</f>
        <v>Low Risk</v>
      </c>
    </row>
    <row r="2620" spans="1:33" x14ac:dyDescent="0.35">
      <c r="A2620">
        <v>2619</v>
      </c>
      <c r="B2620" t="s">
        <v>67</v>
      </c>
      <c r="C2620">
        <v>68</v>
      </c>
      <c r="D2620" t="s">
        <v>21</v>
      </c>
      <c r="E2620" t="s">
        <v>22</v>
      </c>
      <c r="F2620" t="s">
        <v>22</v>
      </c>
      <c r="G2620">
        <v>0</v>
      </c>
      <c r="H2620">
        <v>94.1</v>
      </c>
      <c r="I2620">
        <v>93</v>
      </c>
      <c r="J2620">
        <v>16</v>
      </c>
      <c r="K2620">
        <v>147.6</v>
      </c>
      <c r="L2620">
        <v>80</v>
      </c>
      <c r="M2620">
        <v>12.55</v>
      </c>
      <c r="N2620">
        <v>213.5</v>
      </c>
      <c r="O2620">
        <v>85</v>
      </c>
      <c r="P2620">
        <v>9.61</v>
      </c>
      <c r="Q2620">
        <v>10.1</v>
      </c>
      <c r="R2620">
        <v>2</v>
      </c>
      <c r="S2620">
        <v>2.73</v>
      </c>
      <c r="T2620">
        <v>0</v>
      </c>
      <c r="U2620" t="s">
        <v>22</v>
      </c>
      <c r="V2620">
        <f>IF(tbl_Customers[[#This Row],[churn]] = "yes", 1, 0)</f>
        <v>0</v>
      </c>
      <c r="W2620" t="str">
        <f>IF(tbl_Customers[[#This Row],[number_customer_service_calls]] &lt;= 1, "0-1 Calls", IF(tbl_Customers[[#This Row],[number_customer_service_calls]] &lt;= 3, "2-3 Calls", IF(tbl_Customers[[#This Row],[number_customer_service_calls]] &lt;=5, "4-5 Calls", "6+ Calls")))</f>
        <v>0-1 Calls</v>
      </c>
      <c r="X2620" t="str">
        <f>IF(tbl_Customers[[#This Row],[account_length]] &lt;= 50, "0-50", IF(tbl_Customers[[#This Row],[account_length]] &lt;=100, "51-100", IF(tbl_Customers[[#This Row],[account_length]] &lt;= 150, "101-150", "151+")))</f>
        <v>51-100</v>
      </c>
      <c r="Y2620" t="str">
        <f>IF(tbl_Customers[[#This Row],[total_intl_charge]] &lt;= 3, "Low Charges", "High Charges")</f>
        <v>Low Charges</v>
      </c>
      <c r="Z2620" t="str">
        <f>IF(tbl_Customers[[#This Row],[total_eve_calls]]&lt;=80,"Low Calls",
IF(tbl_Customers[[#This Row],[total_eve_calls]]&lt;=120,"Medium Calls","High Calls"))</f>
        <v>Low Calls</v>
      </c>
      <c r="AA2620" t="str">
        <f>IF(tbl_Customers[[#This Row],[total_eve_charge]]&lt;=15,"Low Charges",
IF(tbl_Customers[[#This Row],[total_eve_charge]]&lt;=20,"Medium Charges","High Charges"))</f>
        <v>Low Charges</v>
      </c>
      <c r="AB26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0" t="str">
        <f>IF(tbl_Customers[[#This Row],[number_vmail_messages]] = 0, "No Usage", IF(tbl_Customers[[#This Row],[number_vmail_messages]] &lt;= 20, "Low Usage", IF(tbl_Customers[[#This Row],[number_vmail_messages]] &lt;= 40, "Medium Usgae", "High Usage")))</f>
        <v>No Usage</v>
      </c>
      <c r="AD2620" t="str">
        <f>IF(tbl_Customers[[#This Row],[total_day_minutes]]&lt;=150,"Low Usage", IF(tbl_Customers[[#This Row],[total_day_minutes]]&lt;=200,"Medium Usage", IF(tbl_Customers[[#This Row],[total_day_minutes]]&lt;=250,"High Usage","Very High Usage")))</f>
        <v>Low Usage</v>
      </c>
      <c r="AE2620" t="str">
        <f>IF(tbl_Customers[[#This Row],[total_intl_calls]]&lt;=5,"Low Calls", IF(tbl_Customers[[#This Row],[total_intl_calls]]&lt;=10, "Medium Calls", "High Calls"))</f>
        <v>Low Calls</v>
      </c>
      <c r="AF26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0" s="36" t="str">
        <f>IF(tbl_Customers[[#This Row],[Churn_Risk_Score]]&gt;=10,"High Risk", IF(tbl_Customers[[#This Row],[Churn_Risk_Score]]&gt;=5,"Medium Risk","Low Risk"))</f>
        <v>Low Risk</v>
      </c>
    </row>
    <row r="2621" spans="1:33" x14ac:dyDescent="0.35">
      <c r="A2621">
        <v>2620</v>
      </c>
      <c r="B2621" t="s">
        <v>57</v>
      </c>
      <c r="C2621">
        <v>27</v>
      </c>
      <c r="D2621" t="s">
        <v>28</v>
      </c>
      <c r="E2621" t="s">
        <v>22</v>
      </c>
      <c r="F2621" t="s">
        <v>22</v>
      </c>
      <c r="G2621">
        <v>0</v>
      </c>
      <c r="H2621">
        <v>226.3</v>
      </c>
      <c r="I2621">
        <v>95</v>
      </c>
      <c r="J2621">
        <v>38.47</v>
      </c>
      <c r="K2621">
        <v>274.3</v>
      </c>
      <c r="L2621">
        <v>109</v>
      </c>
      <c r="M2621">
        <v>23.32</v>
      </c>
      <c r="N2621">
        <v>242.7</v>
      </c>
      <c r="O2621">
        <v>119</v>
      </c>
      <c r="P2621">
        <v>10.92</v>
      </c>
      <c r="Q2621">
        <v>8.1999999999999993</v>
      </c>
      <c r="R2621">
        <v>3</v>
      </c>
      <c r="S2621">
        <v>2.21</v>
      </c>
      <c r="T2621">
        <v>2</v>
      </c>
      <c r="U2621" t="s">
        <v>23</v>
      </c>
      <c r="V2621">
        <f>IF(tbl_Customers[[#This Row],[churn]] = "yes", 1, 0)</f>
        <v>1</v>
      </c>
      <c r="W2621" t="str">
        <f>IF(tbl_Customers[[#This Row],[number_customer_service_calls]] &lt;= 1, "0-1 Calls", IF(tbl_Customers[[#This Row],[number_customer_service_calls]] &lt;= 3, "2-3 Calls", IF(tbl_Customers[[#This Row],[number_customer_service_calls]] &lt;=5, "4-5 Calls", "6+ Calls")))</f>
        <v>2-3 Calls</v>
      </c>
      <c r="X2621" t="str">
        <f>IF(tbl_Customers[[#This Row],[account_length]] &lt;= 50, "0-50", IF(tbl_Customers[[#This Row],[account_length]] &lt;=100, "51-100", IF(tbl_Customers[[#This Row],[account_length]] &lt;= 150, "101-150", "151+")))</f>
        <v>0-50</v>
      </c>
      <c r="Y2621" t="str">
        <f>IF(tbl_Customers[[#This Row],[total_intl_charge]] &lt;= 3, "Low Charges", "High Charges")</f>
        <v>Low Charges</v>
      </c>
      <c r="Z2621" t="str">
        <f>IF(tbl_Customers[[#This Row],[total_eve_calls]]&lt;=80,"Low Calls",
IF(tbl_Customers[[#This Row],[total_eve_calls]]&lt;=120,"Medium Calls","High Calls"))</f>
        <v>Medium Calls</v>
      </c>
      <c r="AA2621" t="str">
        <f>IF(tbl_Customers[[#This Row],[total_eve_charge]]&lt;=15,"Low Charges",
IF(tbl_Customers[[#This Row],[total_eve_charge]]&lt;=20,"Medium Charges","High Charges"))</f>
        <v>High Charges</v>
      </c>
      <c r="AB26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1" t="str">
        <f>IF(tbl_Customers[[#This Row],[number_vmail_messages]] = 0, "No Usage", IF(tbl_Customers[[#This Row],[number_vmail_messages]] &lt;= 20, "Low Usage", IF(tbl_Customers[[#This Row],[number_vmail_messages]] &lt;= 40, "Medium Usgae", "High Usage")))</f>
        <v>No Usage</v>
      </c>
      <c r="AD2621" t="str">
        <f>IF(tbl_Customers[[#This Row],[total_day_minutes]]&lt;=150,"Low Usage", IF(tbl_Customers[[#This Row],[total_day_minutes]]&lt;=200,"Medium Usage", IF(tbl_Customers[[#This Row],[total_day_minutes]]&lt;=250,"High Usage","Very High Usage")))</f>
        <v>High Usage</v>
      </c>
      <c r="AE2621" t="str">
        <f>IF(tbl_Customers[[#This Row],[total_intl_calls]]&lt;=5,"Low Calls", IF(tbl_Customers[[#This Row],[total_intl_calls]]&lt;=10, "Medium Calls", "High Calls"))</f>
        <v>Low Calls</v>
      </c>
      <c r="AF26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1" s="36" t="str">
        <f>IF(tbl_Customers[[#This Row],[Churn_Risk_Score]]&gt;=10,"High Risk", IF(tbl_Customers[[#This Row],[Churn_Risk_Score]]&gt;=5,"Medium Risk","Low Risk"))</f>
        <v>Low Risk</v>
      </c>
    </row>
    <row r="2622" spans="1:33" x14ac:dyDescent="0.35">
      <c r="A2622">
        <v>2621</v>
      </c>
      <c r="B2622" t="s">
        <v>68</v>
      </c>
      <c r="C2622">
        <v>181</v>
      </c>
      <c r="D2622" t="s">
        <v>21</v>
      </c>
      <c r="E2622" t="s">
        <v>22</v>
      </c>
      <c r="F2622" t="s">
        <v>23</v>
      </c>
      <c r="G2622">
        <v>27</v>
      </c>
      <c r="H2622">
        <v>190.3</v>
      </c>
      <c r="I2622">
        <v>93</v>
      </c>
      <c r="J2622">
        <v>32.35</v>
      </c>
      <c r="K2622">
        <v>249</v>
      </c>
      <c r="L2622">
        <v>127</v>
      </c>
      <c r="M2622">
        <v>21.17</v>
      </c>
      <c r="N2622">
        <v>215.7</v>
      </c>
      <c r="O2622">
        <v>82</v>
      </c>
      <c r="P2622">
        <v>9.7100000000000009</v>
      </c>
      <c r="Q2622">
        <v>10.6</v>
      </c>
      <c r="R2622">
        <v>4</v>
      </c>
      <c r="S2622">
        <v>2.86</v>
      </c>
      <c r="T2622">
        <v>1</v>
      </c>
      <c r="U2622" t="s">
        <v>22</v>
      </c>
      <c r="V2622">
        <f>IF(tbl_Customers[[#This Row],[churn]] = "yes", 1, 0)</f>
        <v>0</v>
      </c>
      <c r="W2622" t="str">
        <f>IF(tbl_Customers[[#This Row],[number_customer_service_calls]] &lt;= 1, "0-1 Calls", IF(tbl_Customers[[#This Row],[number_customer_service_calls]] &lt;= 3, "2-3 Calls", IF(tbl_Customers[[#This Row],[number_customer_service_calls]] &lt;=5, "4-5 Calls", "6+ Calls")))</f>
        <v>0-1 Calls</v>
      </c>
      <c r="X2622" t="str">
        <f>IF(tbl_Customers[[#This Row],[account_length]] &lt;= 50, "0-50", IF(tbl_Customers[[#This Row],[account_length]] &lt;=100, "51-100", IF(tbl_Customers[[#This Row],[account_length]] &lt;= 150, "101-150", "151+")))</f>
        <v>151+</v>
      </c>
      <c r="Y2622" t="str">
        <f>IF(tbl_Customers[[#This Row],[total_intl_charge]] &lt;= 3, "Low Charges", "High Charges")</f>
        <v>Low Charges</v>
      </c>
      <c r="Z2622" t="str">
        <f>IF(tbl_Customers[[#This Row],[total_eve_calls]]&lt;=80,"Low Calls",
IF(tbl_Customers[[#This Row],[total_eve_calls]]&lt;=120,"Medium Calls","High Calls"))</f>
        <v>High Calls</v>
      </c>
      <c r="AA2622" t="str">
        <f>IF(tbl_Customers[[#This Row],[total_eve_charge]]&lt;=15,"Low Charges",
IF(tbl_Customers[[#This Row],[total_eve_charge]]&lt;=20,"Medium Charges","High Charges"))</f>
        <v>High Charges</v>
      </c>
      <c r="AB26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2" t="str">
        <f>IF(tbl_Customers[[#This Row],[number_vmail_messages]] = 0, "No Usage", IF(tbl_Customers[[#This Row],[number_vmail_messages]] &lt;= 20, "Low Usage", IF(tbl_Customers[[#This Row],[number_vmail_messages]] &lt;= 40, "Medium Usgae", "High Usage")))</f>
        <v>Medium Usgae</v>
      </c>
      <c r="AD2622" t="str">
        <f>IF(tbl_Customers[[#This Row],[total_day_minutes]]&lt;=150,"Low Usage", IF(tbl_Customers[[#This Row],[total_day_minutes]]&lt;=200,"Medium Usage", IF(tbl_Customers[[#This Row],[total_day_minutes]]&lt;=250,"High Usage","Very High Usage")))</f>
        <v>Medium Usage</v>
      </c>
      <c r="AE2622" t="str">
        <f>IF(tbl_Customers[[#This Row],[total_intl_calls]]&lt;=5,"Low Calls", IF(tbl_Customers[[#This Row],[total_intl_calls]]&lt;=10, "Medium Calls", "High Calls"))</f>
        <v>Low Calls</v>
      </c>
      <c r="AF26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22" s="36" t="str">
        <f>IF(tbl_Customers[[#This Row],[Churn_Risk_Score]]&gt;=10,"High Risk", IF(tbl_Customers[[#This Row],[Churn_Risk_Score]]&gt;=5,"Medium Risk","Low Risk"))</f>
        <v>Low Risk</v>
      </c>
    </row>
    <row r="2623" spans="1:33" x14ac:dyDescent="0.35">
      <c r="A2623">
        <v>2622</v>
      </c>
      <c r="B2623" t="s">
        <v>66</v>
      </c>
      <c r="C2623">
        <v>112</v>
      </c>
      <c r="D2623" t="s">
        <v>21</v>
      </c>
      <c r="E2623" t="s">
        <v>22</v>
      </c>
      <c r="F2623" t="s">
        <v>22</v>
      </c>
      <c r="G2623">
        <v>0</v>
      </c>
      <c r="H2623">
        <v>185.4</v>
      </c>
      <c r="I2623">
        <v>114</v>
      </c>
      <c r="J2623">
        <v>31.52</v>
      </c>
      <c r="K2623">
        <v>191.4</v>
      </c>
      <c r="L2623">
        <v>119</v>
      </c>
      <c r="M2623">
        <v>16.27</v>
      </c>
      <c r="N2623">
        <v>144</v>
      </c>
      <c r="O2623">
        <v>78</v>
      </c>
      <c r="P2623">
        <v>6.48</v>
      </c>
      <c r="Q2623">
        <v>10</v>
      </c>
      <c r="R2623">
        <v>11</v>
      </c>
      <c r="S2623">
        <v>2.7</v>
      </c>
      <c r="T2623">
        <v>2</v>
      </c>
      <c r="U2623" t="s">
        <v>22</v>
      </c>
      <c r="V2623">
        <f>IF(tbl_Customers[[#This Row],[churn]] = "yes", 1, 0)</f>
        <v>0</v>
      </c>
      <c r="W2623" t="str">
        <f>IF(tbl_Customers[[#This Row],[number_customer_service_calls]] &lt;= 1, "0-1 Calls", IF(tbl_Customers[[#This Row],[number_customer_service_calls]] &lt;= 3, "2-3 Calls", IF(tbl_Customers[[#This Row],[number_customer_service_calls]] &lt;=5, "4-5 Calls", "6+ Calls")))</f>
        <v>2-3 Calls</v>
      </c>
      <c r="X2623" t="str">
        <f>IF(tbl_Customers[[#This Row],[account_length]] &lt;= 50, "0-50", IF(tbl_Customers[[#This Row],[account_length]] &lt;=100, "51-100", IF(tbl_Customers[[#This Row],[account_length]] &lt;= 150, "101-150", "151+")))</f>
        <v>101-150</v>
      </c>
      <c r="Y2623" t="str">
        <f>IF(tbl_Customers[[#This Row],[total_intl_charge]] &lt;= 3, "Low Charges", "High Charges")</f>
        <v>Low Charges</v>
      </c>
      <c r="Z2623" t="str">
        <f>IF(tbl_Customers[[#This Row],[total_eve_calls]]&lt;=80,"Low Calls",
IF(tbl_Customers[[#This Row],[total_eve_calls]]&lt;=120,"Medium Calls","High Calls"))</f>
        <v>Medium Calls</v>
      </c>
      <c r="AA2623" t="str">
        <f>IF(tbl_Customers[[#This Row],[total_eve_charge]]&lt;=15,"Low Charges",
IF(tbl_Customers[[#This Row],[total_eve_charge]]&lt;=20,"Medium Charges","High Charges"))</f>
        <v>Medium Charges</v>
      </c>
      <c r="AB26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3" t="str">
        <f>IF(tbl_Customers[[#This Row],[number_vmail_messages]] = 0, "No Usage", IF(tbl_Customers[[#This Row],[number_vmail_messages]] &lt;= 20, "Low Usage", IF(tbl_Customers[[#This Row],[number_vmail_messages]] &lt;= 40, "Medium Usgae", "High Usage")))</f>
        <v>No Usage</v>
      </c>
      <c r="AD2623" t="str">
        <f>IF(tbl_Customers[[#This Row],[total_day_minutes]]&lt;=150,"Low Usage", IF(tbl_Customers[[#This Row],[total_day_minutes]]&lt;=200,"Medium Usage", IF(tbl_Customers[[#This Row],[total_day_minutes]]&lt;=250,"High Usage","Very High Usage")))</f>
        <v>Medium Usage</v>
      </c>
      <c r="AE2623" t="str">
        <f>IF(tbl_Customers[[#This Row],[total_intl_calls]]&lt;=5,"Low Calls", IF(tbl_Customers[[#This Row],[total_intl_calls]]&lt;=10, "Medium Calls", "High Calls"))</f>
        <v>High Calls</v>
      </c>
      <c r="AF26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3" s="36" t="str">
        <f>IF(tbl_Customers[[#This Row],[Churn_Risk_Score]]&gt;=10,"High Risk", IF(tbl_Customers[[#This Row],[Churn_Risk_Score]]&gt;=5,"Medium Risk","Low Risk"))</f>
        <v>Low Risk</v>
      </c>
    </row>
    <row r="2624" spans="1:33" x14ac:dyDescent="0.35">
      <c r="A2624">
        <v>2623</v>
      </c>
      <c r="B2624" t="s">
        <v>48</v>
      </c>
      <c r="C2624">
        <v>93</v>
      </c>
      <c r="D2624" t="s">
        <v>21</v>
      </c>
      <c r="E2624" t="s">
        <v>22</v>
      </c>
      <c r="F2624" t="s">
        <v>22</v>
      </c>
      <c r="G2624">
        <v>0</v>
      </c>
      <c r="H2624">
        <v>179.5</v>
      </c>
      <c r="I2624">
        <v>121</v>
      </c>
      <c r="J2624">
        <v>30.52</v>
      </c>
      <c r="K2624">
        <v>191.9</v>
      </c>
      <c r="L2624">
        <v>131</v>
      </c>
      <c r="M2624">
        <v>16.309999999999999</v>
      </c>
      <c r="N2624">
        <v>165.5</v>
      </c>
      <c r="O2624">
        <v>125</v>
      </c>
      <c r="P2624">
        <v>7.45</v>
      </c>
      <c r="Q2624">
        <v>12</v>
      </c>
      <c r="R2624">
        <v>4</v>
      </c>
      <c r="S2624">
        <v>3.24</v>
      </c>
      <c r="T2624">
        <v>0</v>
      </c>
      <c r="U2624" t="s">
        <v>22</v>
      </c>
      <c r="V2624">
        <f>IF(tbl_Customers[[#This Row],[churn]] = "yes", 1, 0)</f>
        <v>0</v>
      </c>
      <c r="W2624" t="str">
        <f>IF(tbl_Customers[[#This Row],[number_customer_service_calls]] &lt;= 1, "0-1 Calls", IF(tbl_Customers[[#This Row],[number_customer_service_calls]] &lt;= 3, "2-3 Calls", IF(tbl_Customers[[#This Row],[number_customer_service_calls]] &lt;=5, "4-5 Calls", "6+ Calls")))</f>
        <v>0-1 Calls</v>
      </c>
      <c r="X2624" t="str">
        <f>IF(tbl_Customers[[#This Row],[account_length]] &lt;= 50, "0-50", IF(tbl_Customers[[#This Row],[account_length]] &lt;=100, "51-100", IF(tbl_Customers[[#This Row],[account_length]] &lt;= 150, "101-150", "151+")))</f>
        <v>51-100</v>
      </c>
      <c r="Y2624" t="str">
        <f>IF(tbl_Customers[[#This Row],[total_intl_charge]] &lt;= 3, "Low Charges", "High Charges")</f>
        <v>High Charges</v>
      </c>
      <c r="Z2624" t="str">
        <f>IF(tbl_Customers[[#This Row],[total_eve_calls]]&lt;=80,"Low Calls",
IF(tbl_Customers[[#This Row],[total_eve_calls]]&lt;=120,"Medium Calls","High Calls"))</f>
        <v>High Calls</v>
      </c>
      <c r="AA2624" t="str">
        <f>IF(tbl_Customers[[#This Row],[total_eve_charge]]&lt;=15,"Low Charges",
IF(tbl_Customers[[#This Row],[total_eve_charge]]&lt;=20,"Medium Charges","High Charges"))</f>
        <v>Medium Charges</v>
      </c>
      <c r="AB26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4" t="str">
        <f>IF(tbl_Customers[[#This Row],[number_vmail_messages]] = 0, "No Usage", IF(tbl_Customers[[#This Row],[number_vmail_messages]] &lt;= 20, "Low Usage", IF(tbl_Customers[[#This Row],[number_vmail_messages]] &lt;= 40, "Medium Usgae", "High Usage")))</f>
        <v>No Usage</v>
      </c>
      <c r="AD2624" t="str">
        <f>IF(tbl_Customers[[#This Row],[total_day_minutes]]&lt;=150,"Low Usage", IF(tbl_Customers[[#This Row],[total_day_minutes]]&lt;=200,"Medium Usage", IF(tbl_Customers[[#This Row],[total_day_minutes]]&lt;=250,"High Usage","Very High Usage")))</f>
        <v>Medium Usage</v>
      </c>
      <c r="AE2624" t="str">
        <f>IF(tbl_Customers[[#This Row],[total_intl_calls]]&lt;=5,"Low Calls", IF(tbl_Customers[[#This Row],[total_intl_calls]]&lt;=10, "Medium Calls", "High Calls"))</f>
        <v>Low Calls</v>
      </c>
      <c r="AF26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24" s="36" t="str">
        <f>IF(tbl_Customers[[#This Row],[Churn_Risk_Score]]&gt;=10,"High Risk", IF(tbl_Customers[[#This Row],[Churn_Risk_Score]]&gt;=5,"Medium Risk","Low Risk"))</f>
        <v>Low Risk</v>
      </c>
    </row>
    <row r="2625" spans="1:33" x14ac:dyDescent="0.35">
      <c r="A2625">
        <v>2624</v>
      </c>
      <c r="B2625" t="s">
        <v>42</v>
      </c>
      <c r="C2625">
        <v>102</v>
      </c>
      <c r="D2625" t="s">
        <v>25</v>
      </c>
      <c r="E2625" t="s">
        <v>22</v>
      </c>
      <c r="F2625" t="s">
        <v>22</v>
      </c>
      <c r="G2625">
        <v>0</v>
      </c>
      <c r="H2625">
        <v>158</v>
      </c>
      <c r="I2625">
        <v>94</v>
      </c>
      <c r="J2625">
        <v>26.86</v>
      </c>
      <c r="K2625">
        <v>207.9</v>
      </c>
      <c r="L2625">
        <v>100</v>
      </c>
      <c r="M2625">
        <v>17.670000000000002</v>
      </c>
      <c r="N2625">
        <v>190.4</v>
      </c>
      <c r="O2625">
        <v>120</v>
      </c>
      <c r="P2625">
        <v>8.57</v>
      </c>
      <c r="Q2625">
        <v>10.1</v>
      </c>
      <c r="R2625">
        <v>10</v>
      </c>
      <c r="S2625">
        <v>2.73</v>
      </c>
      <c r="T2625">
        <v>0</v>
      </c>
      <c r="U2625" t="s">
        <v>22</v>
      </c>
      <c r="V2625">
        <f>IF(tbl_Customers[[#This Row],[churn]] = "yes", 1, 0)</f>
        <v>0</v>
      </c>
      <c r="W2625" t="str">
        <f>IF(tbl_Customers[[#This Row],[number_customer_service_calls]] &lt;= 1, "0-1 Calls", IF(tbl_Customers[[#This Row],[number_customer_service_calls]] &lt;= 3, "2-3 Calls", IF(tbl_Customers[[#This Row],[number_customer_service_calls]] &lt;=5, "4-5 Calls", "6+ Calls")))</f>
        <v>0-1 Calls</v>
      </c>
      <c r="X2625" t="str">
        <f>IF(tbl_Customers[[#This Row],[account_length]] &lt;= 50, "0-50", IF(tbl_Customers[[#This Row],[account_length]] &lt;=100, "51-100", IF(tbl_Customers[[#This Row],[account_length]] &lt;= 150, "101-150", "151+")))</f>
        <v>101-150</v>
      </c>
      <c r="Y2625" t="str">
        <f>IF(tbl_Customers[[#This Row],[total_intl_charge]] &lt;= 3, "Low Charges", "High Charges")</f>
        <v>Low Charges</v>
      </c>
      <c r="Z2625" t="str">
        <f>IF(tbl_Customers[[#This Row],[total_eve_calls]]&lt;=80,"Low Calls",
IF(tbl_Customers[[#This Row],[total_eve_calls]]&lt;=120,"Medium Calls","High Calls"))</f>
        <v>Medium Calls</v>
      </c>
      <c r="AA2625" t="str">
        <f>IF(tbl_Customers[[#This Row],[total_eve_charge]]&lt;=15,"Low Charges",
IF(tbl_Customers[[#This Row],[total_eve_charge]]&lt;=20,"Medium Charges","High Charges"))</f>
        <v>Medium Charges</v>
      </c>
      <c r="AB26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5" t="str">
        <f>IF(tbl_Customers[[#This Row],[number_vmail_messages]] = 0, "No Usage", IF(tbl_Customers[[#This Row],[number_vmail_messages]] &lt;= 20, "Low Usage", IF(tbl_Customers[[#This Row],[number_vmail_messages]] &lt;= 40, "Medium Usgae", "High Usage")))</f>
        <v>No Usage</v>
      </c>
      <c r="AD2625" t="str">
        <f>IF(tbl_Customers[[#This Row],[total_day_minutes]]&lt;=150,"Low Usage", IF(tbl_Customers[[#This Row],[total_day_minutes]]&lt;=200,"Medium Usage", IF(tbl_Customers[[#This Row],[total_day_minutes]]&lt;=250,"High Usage","Very High Usage")))</f>
        <v>Medium Usage</v>
      </c>
      <c r="AE2625" t="str">
        <f>IF(tbl_Customers[[#This Row],[total_intl_calls]]&lt;=5,"Low Calls", IF(tbl_Customers[[#This Row],[total_intl_calls]]&lt;=10, "Medium Calls", "High Calls"))</f>
        <v>Medium Calls</v>
      </c>
      <c r="AF26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5" s="36" t="str">
        <f>IF(tbl_Customers[[#This Row],[Churn_Risk_Score]]&gt;=10,"High Risk", IF(tbl_Customers[[#This Row],[Churn_Risk_Score]]&gt;=5,"Medium Risk","Low Risk"))</f>
        <v>Low Risk</v>
      </c>
    </row>
    <row r="2626" spans="1:33" x14ac:dyDescent="0.35">
      <c r="A2626">
        <v>2625</v>
      </c>
      <c r="B2626" t="s">
        <v>27</v>
      </c>
      <c r="C2626">
        <v>93</v>
      </c>
      <c r="D2626" t="s">
        <v>21</v>
      </c>
      <c r="E2626" t="s">
        <v>22</v>
      </c>
      <c r="F2626" t="s">
        <v>22</v>
      </c>
      <c r="G2626">
        <v>0</v>
      </c>
      <c r="H2626">
        <v>173</v>
      </c>
      <c r="I2626">
        <v>131</v>
      </c>
      <c r="J2626">
        <v>29.41</v>
      </c>
      <c r="K2626">
        <v>190.4</v>
      </c>
      <c r="L2626">
        <v>108</v>
      </c>
      <c r="M2626">
        <v>16.18</v>
      </c>
      <c r="N2626">
        <v>290</v>
      </c>
      <c r="O2626">
        <v>66</v>
      </c>
      <c r="P2626">
        <v>13.05</v>
      </c>
      <c r="Q2626">
        <v>10.4</v>
      </c>
      <c r="R2626">
        <v>2</v>
      </c>
      <c r="S2626">
        <v>2.81</v>
      </c>
      <c r="T2626">
        <v>0</v>
      </c>
      <c r="U2626" t="s">
        <v>22</v>
      </c>
      <c r="V2626">
        <f>IF(tbl_Customers[[#This Row],[churn]] = "yes", 1, 0)</f>
        <v>0</v>
      </c>
      <c r="W2626" t="str">
        <f>IF(tbl_Customers[[#This Row],[number_customer_service_calls]] &lt;= 1, "0-1 Calls", IF(tbl_Customers[[#This Row],[number_customer_service_calls]] &lt;= 3, "2-3 Calls", IF(tbl_Customers[[#This Row],[number_customer_service_calls]] &lt;=5, "4-5 Calls", "6+ Calls")))</f>
        <v>0-1 Calls</v>
      </c>
      <c r="X2626" t="str">
        <f>IF(tbl_Customers[[#This Row],[account_length]] &lt;= 50, "0-50", IF(tbl_Customers[[#This Row],[account_length]] &lt;=100, "51-100", IF(tbl_Customers[[#This Row],[account_length]] &lt;= 150, "101-150", "151+")))</f>
        <v>51-100</v>
      </c>
      <c r="Y2626" t="str">
        <f>IF(tbl_Customers[[#This Row],[total_intl_charge]] &lt;= 3, "Low Charges", "High Charges")</f>
        <v>Low Charges</v>
      </c>
      <c r="Z2626" t="str">
        <f>IF(tbl_Customers[[#This Row],[total_eve_calls]]&lt;=80,"Low Calls",
IF(tbl_Customers[[#This Row],[total_eve_calls]]&lt;=120,"Medium Calls","High Calls"))</f>
        <v>Medium Calls</v>
      </c>
      <c r="AA2626" t="str">
        <f>IF(tbl_Customers[[#This Row],[total_eve_charge]]&lt;=15,"Low Charges",
IF(tbl_Customers[[#This Row],[total_eve_charge]]&lt;=20,"Medium Charges","High Charges"))</f>
        <v>Medium Charges</v>
      </c>
      <c r="AB26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6" t="str">
        <f>IF(tbl_Customers[[#This Row],[number_vmail_messages]] = 0, "No Usage", IF(tbl_Customers[[#This Row],[number_vmail_messages]] &lt;= 20, "Low Usage", IF(tbl_Customers[[#This Row],[number_vmail_messages]] &lt;= 40, "Medium Usgae", "High Usage")))</f>
        <v>No Usage</v>
      </c>
      <c r="AD2626" t="str">
        <f>IF(tbl_Customers[[#This Row],[total_day_minutes]]&lt;=150,"Low Usage", IF(tbl_Customers[[#This Row],[total_day_minutes]]&lt;=200,"Medium Usage", IF(tbl_Customers[[#This Row],[total_day_minutes]]&lt;=250,"High Usage","Very High Usage")))</f>
        <v>Medium Usage</v>
      </c>
      <c r="AE2626" t="str">
        <f>IF(tbl_Customers[[#This Row],[total_intl_calls]]&lt;=5,"Low Calls", IF(tbl_Customers[[#This Row],[total_intl_calls]]&lt;=10, "Medium Calls", "High Calls"))</f>
        <v>Low Calls</v>
      </c>
      <c r="AF26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6" s="36" t="str">
        <f>IF(tbl_Customers[[#This Row],[Churn_Risk_Score]]&gt;=10,"High Risk", IF(tbl_Customers[[#This Row],[Churn_Risk_Score]]&gt;=5,"Medium Risk","Low Risk"))</f>
        <v>Low Risk</v>
      </c>
    </row>
    <row r="2627" spans="1:33" x14ac:dyDescent="0.35">
      <c r="A2627">
        <v>2626</v>
      </c>
      <c r="B2627" t="s">
        <v>42</v>
      </c>
      <c r="C2627">
        <v>107</v>
      </c>
      <c r="D2627" t="s">
        <v>21</v>
      </c>
      <c r="E2627" t="s">
        <v>22</v>
      </c>
      <c r="F2627" t="s">
        <v>23</v>
      </c>
      <c r="G2627">
        <v>32</v>
      </c>
      <c r="H2627">
        <v>134.19999999999999</v>
      </c>
      <c r="I2627">
        <v>101</v>
      </c>
      <c r="J2627">
        <v>22.81</v>
      </c>
      <c r="K2627">
        <v>211.9</v>
      </c>
      <c r="L2627">
        <v>145</v>
      </c>
      <c r="M2627">
        <v>18.010000000000002</v>
      </c>
      <c r="N2627">
        <v>167.6</v>
      </c>
      <c r="O2627">
        <v>138</v>
      </c>
      <c r="P2627">
        <v>7.54</v>
      </c>
      <c r="Q2627">
        <v>8.1999999999999993</v>
      </c>
      <c r="R2627">
        <v>5</v>
      </c>
      <c r="S2627">
        <v>2.21</v>
      </c>
      <c r="T2627">
        <v>1</v>
      </c>
      <c r="U2627" t="s">
        <v>22</v>
      </c>
      <c r="V2627">
        <f>IF(tbl_Customers[[#This Row],[churn]] = "yes", 1, 0)</f>
        <v>0</v>
      </c>
      <c r="W2627" t="str">
        <f>IF(tbl_Customers[[#This Row],[number_customer_service_calls]] &lt;= 1, "0-1 Calls", IF(tbl_Customers[[#This Row],[number_customer_service_calls]] &lt;= 3, "2-3 Calls", IF(tbl_Customers[[#This Row],[number_customer_service_calls]] &lt;=5, "4-5 Calls", "6+ Calls")))</f>
        <v>0-1 Calls</v>
      </c>
      <c r="X2627" t="str">
        <f>IF(tbl_Customers[[#This Row],[account_length]] &lt;= 50, "0-50", IF(tbl_Customers[[#This Row],[account_length]] &lt;=100, "51-100", IF(tbl_Customers[[#This Row],[account_length]] &lt;= 150, "101-150", "151+")))</f>
        <v>101-150</v>
      </c>
      <c r="Y2627" t="str">
        <f>IF(tbl_Customers[[#This Row],[total_intl_charge]] &lt;= 3, "Low Charges", "High Charges")</f>
        <v>Low Charges</v>
      </c>
      <c r="Z2627" t="str">
        <f>IF(tbl_Customers[[#This Row],[total_eve_calls]]&lt;=80,"Low Calls",
IF(tbl_Customers[[#This Row],[total_eve_calls]]&lt;=120,"Medium Calls","High Calls"))</f>
        <v>High Calls</v>
      </c>
      <c r="AA2627" t="str">
        <f>IF(tbl_Customers[[#This Row],[total_eve_charge]]&lt;=15,"Low Charges",
IF(tbl_Customers[[#This Row],[total_eve_charge]]&lt;=20,"Medium Charges","High Charges"))</f>
        <v>Medium Charges</v>
      </c>
      <c r="AB26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7" t="str">
        <f>IF(tbl_Customers[[#This Row],[number_vmail_messages]] = 0, "No Usage", IF(tbl_Customers[[#This Row],[number_vmail_messages]] &lt;= 20, "Low Usage", IF(tbl_Customers[[#This Row],[number_vmail_messages]] &lt;= 40, "Medium Usgae", "High Usage")))</f>
        <v>Medium Usgae</v>
      </c>
      <c r="AD2627" t="str">
        <f>IF(tbl_Customers[[#This Row],[total_day_minutes]]&lt;=150,"Low Usage", IF(tbl_Customers[[#This Row],[total_day_minutes]]&lt;=200,"Medium Usage", IF(tbl_Customers[[#This Row],[total_day_minutes]]&lt;=250,"High Usage","Very High Usage")))</f>
        <v>Low Usage</v>
      </c>
      <c r="AE2627" t="str">
        <f>IF(tbl_Customers[[#This Row],[total_intl_calls]]&lt;=5,"Low Calls", IF(tbl_Customers[[#This Row],[total_intl_calls]]&lt;=10, "Medium Calls", "High Calls"))</f>
        <v>Low Calls</v>
      </c>
      <c r="AF26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27" s="36" t="str">
        <f>IF(tbl_Customers[[#This Row],[Churn_Risk_Score]]&gt;=10,"High Risk", IF(tbl_Customers[[#This Row],[Churn_Risk_Score]]&gt;=5,"Medium Risk","Low Risk"))</f>
        <v>Low Risk</v>
      </c>
    </row>
    <row r="2628" spans="1:33" x14ac:dyDescent="0.35">
      <c r="A2628">
        <v>2627</v>
      </c>
      <c r="B2628" t="s">
        <v>32</v>
      </c>
      <c r="C2628">
        <v>100</v>
      </c>
      <c r="D2628" t="s">
        <v>21</v>
      </c>
      <c r="E2628" t="s">
        <v>22</v>
      </c>
      <c r="F2628" t="s">
        <v>23</v>
      </c>
      <c r="G2628">
        <v>32</v>
      </c>
      <c r="H2628">
        <v>125.2</v>
      </c>
      <c r="I2628">
        <v>123</v>
      </c>
      <c r="J2628">
        <v>21.28</v>
      </c>
      <c r="K2628">
        <v>230.9</v>
      </c>
      <c r="L2628">
        <v>101</v>
      </c>
      <c r="M2628">
        <v>19.63</v>
      </c>
      <c r="N2628">
        <v>192</v>
      </c>
      <c r="O2628">
        <v>106</v>
      </c>
      <c r="P2628">
        <v>8.64</v>
      </c>
      <c r="Q2628">
        <v>12.6</v>
      </c>
      <c r="R2628">
        <v>9</v>
      </c>
      <c r="S2628">
        <v>3.4</v>
      </c>
      <c r="T2628">
        <v>3</v>
      </c>
      <c r="U2628" t="s">
        <v>22</v>
      </c>
      <c r="V2628">
        <f>IF(tbl_Customers[[#This Row],[churn]] = "yes", 1, 0)</f>
        <v>0</v>
      </c>
      <c r="W2628" t="str">
        <f>IF(tbl_Customers[[#This Row],[number_customer_service_calls]] &lt;= 1, "0-1 Calls", IF(tbl_Customers[[#This Row],[number_customer_service_calls]] &lt;= 3, "2-3 Calls", IF(tbl_Customers[[#This Row],[number_customer_service_calls]] &lt;=5, "4-5 Calls", "6+ Calls")))</f>
        <v>2-3 Calls</v>
      </c>
      <c r="X2628" t="str">
        <f>IF(tbl_Customers[[#This Row],[account_length]] &lt;= 50, "0-50", IF(tbl_Customers[[#This Row],[account_length]] &lt;=100, "51-100", IF(tbl_Customers[[#This Row],[account_length]] &lt;= 150, "101-150", "151+")))</f>
        <v>51-100</v>
      </c>
      <c r="Y2628" t="str">
        <f>IF(tbl_Customers[[#This Row],[total_intl_charge]] &lt;= 3, "Low Charges", "High Charges")</f>
        <v>High Charges</v>
      </c>
      <c r="Z2628" t="str">
        <f>IF(tbl_Customers[[#This Row],[total_eve_calls]]&lt;=80,"Low Calls",
IF(tbl_Customers[[#This Row],[total_eve_calls]]&lt;=120,"Medium Calls","High Calls"))</f>
        <v>Medium Calls</v>
      </c>
      <c r="AA2628" t="str">
        <f>IF(tbl_Customers[[#This Row],[total_eve_charge]]&lt;=15,"Low Charges",
IF(tbl_Customers[[#This Row],[total_eve_charge]]&lt;=20,"Medium Charges","High Charges"))</f>
        <v>Medium Charges</v>
      </c>
      <c r="AB26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8" t="str">
        <f>IF(tbl_Customers[[#This Row],[number_vmail_messages]] = 0, "No Usage", IF(tbl_Customers[[#This Row],[number_vmail_messages]] &lt;= 20, "Low Usage", IF(tbl_Customers[[#This Row],[number_vmail_messages]] &lt;= 40, "Medium Usgae", "High Usage")))</f>
        <v>Medium Usgae</v>
      </c>
      <c r="AD2628" t="str">
        <f>IF(tbl_Customers[[#This Row],[total_day_minutes]]&lt;=150,"Low Usage", IF(tbl_Customers[[#This Row],[total_day_minutes]]&lt;=200,"Medium Usage", IF(tbl_Customers[[#This Row],[total_day_minutes]]&lt;=250,"High Usage","Very High Usage")))</f>
        <v>Low Usage</v>
      </c>
      <c r="AE2628" t="str">
        <f>IF(tbl_Customers[[#This Row],[total_intl_calls]]&lt;=5,"Low Calls", IF(tbl_Customers[[#This Row],[total_intl_calls]]&lt;=10, "Medium Calls", "High Calls"))</f>
        <v>Medium Calls</v>
      </c>
      <c r="AF26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28" s="36" t="str">
        <f>IF(tbl_Customers[[#This Row],[Churn_Risk_Score]]&gt;=10,"High Risk", IF(tbl_Customers[[#This Row],[Churn_Risk_Score]]&gt;=5,"Medium Risk","Low Risk"))</f>
        <v>Low Risk</v>
      </c>
    </row>
    <row r="2629" spans="1:33" x14ac:dyDescent="0.35">
      <c r="A2629">
        <v>2628</v>
      </c>
      <c r="B2629" t="s">
        <v>54</v>
      </c>
      <c r="C2629">
        <v>115</v>
      </c>
      <c r="D2629" t="s">
        <v>21</v>
      </c>
      <c r="E2629" t="s">
        <v>22</v>
      </c>
      <c r="F2629" t="s">
        <v>22</v>
      </c>
      <c r="G2629">
        <v>0</v>
      </c>
      <c r="H2629">
        <v>195.9</v>
      </c>
      <c r="I2629">
        <v>111</v>
      </c>
      <c r="J2629">
        <v>33.299999999999997</v>
      </c>
      <c r="K2629">
        <v>227</v>
      </c>
      <c r="L2629">
        <v>108</v>
      </c>
      <c r="M2629">
        <v>19.3</v>
      </c>
      <c r="N2629">
        <v>313.2</v>
      </c>
      <c r="O2629">
        <v>113</v>
      </c>
      <c r="P2629">
        <v>14.09</v>
      </c>
      <c r="Q2629">
        <v>13.2</v>
      </c>
      <c r="R2629">
        <v>1</v>
      </c>
      <c r="S2629">
        <v>3.56</v>
      </c>
      <c r="T2629">
        <v>2</v>
      </c>
      <c r="U2629" t="s">
        <v>22</v>
      </c>
      <c r="V2629">
        <f>IF(tbl_Customers[[#This Row],[churn]] = "yes", 1, 0)</f>
        <v>0</v>
      </c>
      <c r="W2629" t="str">
        <f>IF(tbl_Customers[[#This Row],[number_customer_service_calls]] &lt;= 1, "0-1 Calls", IF(tbl_Customers[[#This Row],[number_customer_service_calls]] &lt;= 3, "2-3 Calls", IF(tbl_Customers[[#This Row],[number_customer_service_calls]] &lt;=5, "4-5 Calls", "6+ Calls")))</f>
        <v>2-3 Calls</v>
      </c>
      <c r="X2629" t="str">
        <f>IF(tbl_Customers[[#This Row],[account_length]] &lt;= 50, "0-50", IF(tbl_Customers[[#This Row],[account_length]] &lt;=100, "51-100", IF(tbl_Customers[[#This Row],[account_length]] &lt;= 150, "101-150", "151+")))</f>
        <v>101-150</v>
      </c>
      <c r="Y2629" t="str">
        <f>IF(tbl_Customers[[#This Row],[total_intl_charge]] &lt;= 3, "Low Charges", "High Charges")</f>
        <v>High Charges</v>
      </c>
      <c r="Z2629" t="str">
        <f>IF(tbl_Customers[[#This Row],[total_eve_calls]]&lt;=80,"Low Calls",
IF(tbl_Customers[[#This Row],[total_eve_calls]]&lt;=120,"Medium Calls","High Calls"))</f>
        <v>Medium Calls</v>
      </c>
      <c r="AA2629" t="str">
        <f>IF(tbl_Customers[[#This Row],[total_eve_charge]]&lt;=15,"Low Charges",
IF(tbl_Customers[[#This Row],[total_eve_charge]]&lt;=20,"Medium Charges","High Charges"))</f>
        <v>Medium Charges</v>
      </c>
      <c r="AB26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9" t="str">
        <f>IF(tbl_Customers[[#This Row],[number_vmail_messages]] = 0, "No Usage", IF(tbl_Customers[[#This Row],[number_vmail_messages]] &lt;= 20, "Low Usage", IF(tbl_Customers[[#This Row],[number_vmail_messages]] &lt;= 40, "Medium Usgae", "High Usage")))</f>
        <v>No Usage</v>
      </c>
      <c r="AD2629" t="str">
        <f>IF(tbl_Customers[[#This Row],[total_day_minutes]]&lt;=150,"Low Usage", IF(tbl_Customers[[#This Row],[total_day_minutes]]&lt;=200,"Medium Usage", IF(tbl_Customers[[#This Row],[total_day_minutes]]&lt;=250,"High Usage","Very High Usage")))</f>
        <v>Medium Usage</v>
      </c>
      <c r="AE2629" t="str">
        <f>IF(tbl_Customers[[#This Row],[total_intl_calls]]&lt;=5,"Low Calls", IF(tbl_Customers[[#This Row],[total_intl_calls]]&lt;=10, "Medium Calls", "High Calls"))</f>
        <v>Low Calls</v>
      </c>
      <c r="AF26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29" s="36" t="str">
        <f>IF(tbl_Customers[[#This Row],[Churn_Risk_Score]]&gt;=10,"High Risk", IF(tbl_Customers[[#This Row],[Churn_Risk_Score]]&gt;=5,"Medium Risk","Low Risk"))</f>
        <v>Low Risk</v>
      </c>
    </row>
    <row r="2630" spans="1:33" x14ac:dyDescent="0.35">
      <c r="A2630">
        <v>2629</v>
      </c>
      <c r="B2630" t="s">
        <v>51</v>
      </c>
      <c r="C2630">
        <v>63</v>
      </c>
      <c r="D2630" t="s">
        <v>28</v>
      </c>
      <c r="E2630" t="s">
        <v>22</v>
      </c>
      <c r="F2630" t="s">
        <v>23</v>
      </c>
      <c r="G2630">
        <v>13</v>
      </c>
      <c r="H2630">
        <v>214.2</v>
      </c>
      <c r="I2630">
        <v>61</v>
      </c>
      <c r="J2630">
        <v>36.409999999999997</v>
      </c>
      <c r="K2630">
        <v>181.2</v>
      </c>
      <c r="L2630">
        <v>88</v>
      </c>
      <c r="M2630">
        <v>15.4</v>
      </c>
      <c r="N2630">
        <v>174</v>
      </c>
      <c r="O2630">
        <v>68</v>
      </c>
      <c r="P2630">
        <v>7.83</v>
      </c>
      <c r="Q2630">
        <v>10.3</v>
      </c>
      <c r="R2630">
        <v>2</v>
      </c>
      <c r="S2630">
        <v>2.78</v>
      </c>
      <c r="T2630">
        <v>0</v>
      </c>
      <c r="U2630" t="s">
        <v>22</v>
      </c>
      <c r="V2630">
        <f>IF(tbl_Customers[[#This Row],[churn]] = "yes", 1, 0)</f>
        <v>0</v>
      </c>
      <c r="W2630" t="str">
        <f>IF(tbl_Customers[[#This Row],[number_customer_service_calls]] &lt;= 1, "0-1 Calls", IF(tbl_Customers[[#This Row],[number_customer_service_calls]] &lt;= 3, "2-3 Calls", IF(tbl_Customers[[#This Row],[number_customer_service_calls]] &lt;=5, "4-5 Calls", "6+ Calls")))</f>
        <v>0-1 Calls</v>
      </c>
      <c r="X2630" t="str">
        <f>IF(tbl_Customers[[#This Row],[account_length]] &lt;= 50, "0-50", IF(tbl_Customers[[#This Row],[account_length]] &lt;=100, "51-100", IF(tbl_Customers[[#This Row],[account_length]] &lt;= 150, "101-150", "151+")))</f>
        <v>51-100</v>
      </c>
      <c r="Y2630" t="str">
        <f>IF(tbl_Customers[[#This Row],[total_intl_charge]] &lt;= 3, "Low Charges", "High Charges")</f>
        <v>Low Charges</v>
      </c>
      <c r="Z2630" t="str">
        <f>IF(tbl_Customers[[#This Row],[total_eve_calls]]&lt;=80,"Low Calls",
IF(tbl_Customers[[#This Row],[total_eve_calls]]&lt;=120,"Medium Calls","High Calls"))</f>
        <v>Medium Calls</v>
      </c>
      <c r="AA2630" t="str">
        <f>IF(tbl_Customers[[#This Row],[total_eve_charge]]&lt;=15,"Low Charges",
IF(tbl_Customers[[#This Row],[total_eve_charge]]&lt;=20,"Medium Charges","High Charges"))</f>
        <v>Medium Charges</v>
      </c>
      <c r="AB26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0" t="str">
        <f>IF(tbl_Customers[[#This Row],[number_vmail_messages]] = 0, "No Usage", IF(tbl_Customers[[#This Row],[number_vmail_messages]] &lt;= 20, "Low Usage", IF(tbl_Customers[[#This Row],[number_vmail_messages]] &lt;= 40, "Medium Usgae", "High Usage")))</f>
        <v>Low Usage</v>
      </c>
      <c r="AD2630" t="str">
        <f>IF(tbl_Customers[[#This Row],[total_day_minutes]]&lt;=150,"Low Usage", IF(tbl_Customers[[#This Row],[total_day_minutes]]&lt;=200,"Medium Usage", IF(tbl_Customers[[#This Row],[total_day_minutes]]&lt;=250,"High Usage","Very High Usage")))</f>
        <v>High Usage</v>
      </c>
      <c r="AE2630" t="str">
        <f>IF(tbl_Customers[[#This Row],[total_intl_calls]]&lt;=5,"Low Calls", IF(tbl_Customers[[#This Row],[total_intl_calls]]&lt;=10, "Medium Calls", "High Calls"))</f>
        <v>Low Calls</v>
      </c>
      <c r="AF26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30" s="36" t="str">
        <f>IF(tbl_Customers[[#This Row],[Churn_Risk_Score]]&gt;=10,"High Risk", IF(tbl_Customers[[#This Row],[Churn_Risk_Score]]&gt;=5,"Medium Risk","Low Risk"))</f>
        <v>Low Risk</v>
      </c>
    </row>
    <row r="2631" spans="1:33" x14ac:dyDescent="0.35">
      <c r="A2631">
        <v>2630</v>
      </c>
      <c r="B2631" t="s">
        <v>66</v>
      </c>
      <c r="C2631">
        <v>57</v>
      </c>
      <c r="D2631" t="s">
        <v>21</v>
      </c>
      <c r="E2631" t="s">
        <v>22</v>
      </c>
      <c r="F2631" t="s">
        <v>22</v>
      </c>
      <c r="G2631">
        <v>0</v>
      </c>
      <c r="H2631">
        <v>221.1</v>
      </c>
      <c r="I2631">
        <v>101</v>
      </c>
      <c r="J2631">
        <v>37.590000000000003</v>
      </c>
      <c r="K2631">
        <v>236.7</v>
      </c>
      <c r="L2631">
        <v>65</v>
      </c>
      <c r="M2631">
        <v>20.12</v>
      </c>
      <c r="N2631">
        <v>252.3</v>
      </c>
      <c r="O2631">
        <v>137</v>
      </c>
      <c r="P2631">
        <v>11.35</v>
      </c>
      <c r="Q2631">
        <v>9.5</v>
      </c>
      <c r="R2631">
        <v>1</v>
      </c>
      <c r="S2631">
        <v>2.57</v>
      </c>
      <c r="T2631">
        <v>0</v>
      </c>
      <c r="U2631" t="s">
        <v>22</v>
      </c>
      <c r="V2631">
        <f>IF(tbl_Customers[[#This Row],[churn]] = "yes", 1, 0)</f>
        <v>0</v>
      </c>
      <c r="W2631" t="str">
        <f>IF(tbl_Customers[[#This Row],[number_customer_service_calls]] &lt;= 1, "0-1 Calls", IF(tbl_Customers[[#This Row],[number_customer_service_calls]] &lt;= 3, "2-3 Calls", IF(tbl_Customers[[#This Row],[number_customer_service_calls]] &lt;=5, "4-5 Calls", "6+ Calls")))</f>
        <v>0-1 Calls</v>
      </c>
      <c r="X2631" t="str">
        <f>IF(tbl_Customers[[#This Row],[account_length]] &lt;= 50, "0-50", IF(tbl_Customers[[#This Row],[account_length]] &lt;=100, "51-100", IF(tbl_Customers[[#This Row],[account_length]] &lt;= 150, "101-150", "151+")))</f>
        <v>51-100</v>
      </c>
      <c r="Y2631" t="str">
        <f>IF(tbl_Customers[[#This Row],[total_intl_charge]] &lt;= 3, "Low Charges", "High Charges")</f>
        <v>Low Charges</v>
      </c>
      <c r="Z2631" t="str">
        <f>IF(tbl_Customers[[#This Row],[total_eve_calls]]&lt;=80,"Low Calls",
IF(tbl_Customers[[#This Row],[total_eve_calls]]&lt;=120,"Medium Calls","High Calls"))</f>
        <v>Low Calls</v>
      </c>
      <c r="AA2631" t="str">
        <f>IF(tbl_Customers[[#This Row],[total_eve_charge]]&lt;=15,"Low Charges",
IF(tbl_Customers[[#This Row],[total_eve_charge]]&lt;=20,"Medium Charges","High Charges"))</f>
        <v>High Charges</v>
      </c>
      <c r="AB26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31" t="str">
        <f>IF(tbl_Customers[[#This Row],[number_vmail_messages]] = 0, "No Usage", IF(tbl_Customers[[#This Row],[number_vmail_messages]] &lt;= 20, "Low Usage", IF(tbl_Customers[[#This Row],[number_vmail_messages]] &lt;= 40, "Medium Usgae", "High Usage")))</f>
        <v>No Usage</v>
      </c>
      <c r="AD2631" t="str">
        <f>IF(tbl_Customers[[#This Row],[total_day_minutes]]&lt;=150,"Low Usage", IF(tbl_Customers[[#This Row],[total_day_minutes]]&lt;=200,"Medium Usage", IF(tbl_Customers[[#This Row],[total_day_minutes]]&lt;=250,"High Usage","Very High Usage")))</f>
        <v>High Usage</v>
      </c>
      <c r="AE2631" t="str">
        <f>IF(tbl_Customers[[#This Row],[total_intl_calls]]&lt;=5,"Low Calls", IF(tbl_Customers[[#This Row],[total_intl_calls]]&lt;=10, "Medium Calls", "High Calls"))</f>
        <v>Low Calls</v>
      </c>
      <c r="AF26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31" s="36" t="str">
        <f>IF(tbl_Customers[[#This Row],[Churn_Risk_Score]]&gt;=10,"High Risk", IF(tbl_Customers[[#This Row],[Churn_Risk_Score]]&gt;=5,"Medium Risk","Low Risk"))</f>
        <v>Low Risk</v>
      </c>
    </row>
    <row r="2632" spans="1:33" x14ac:dyDescent="0.35">
      <c r="A2632">
        <v>2631</v>
      </c>
      <c r="B2632" t="s">
        <v>63</v>
      </c>
      <c r="C2632">
        <v>119</v>
      </c>
      <c r="D2632" t="s">
        <v>25</v>
      </c>
      <c r="E2632" t="s">
        <v>22</v>
      </c>
      <c r="F2632" t="s">
        <v>23</v>
      </c>
      <c r="G2632">
        <v>26</v>
      </c>
      <c r="H2632">
        <v>132</v>
      </c>
      <c r="I2632">
        <v>100</v>
      </c>
      <c r="J2632">
        <v>22.44</v>
      </c>
      <c r="K2632">
        <v>173.3</v>
      </c>
      <c r="L2632">
        <v>121</v>
      </c>
      <c r="M2632">
        <v>14.73</v>
      </c>
      <c r="N2632">
        <v>203.5</v>
      </c>
      <c r="O2632">
        <v>108</v>
      </c>
      <c r="P2632">
        <v>9.16</v>
      </c>
      <c r="Q2632">
        <v>11.6</v>
      </c>
      <c r="R2632">
        <v>5</v>
      </c>
      <c r="S2632">
        <v>3.13</v>
      </c>
      <c r="T2632">
        <v>1</v>
      </c>
      <c r="U2632" t="s">
        <v>22</v>
      </c>
      <c r="V2632">
        <f>IF(tbl_Customers[[#This Row],[churn]] = "yes", 1, 0)</f>
        <v>0</v>
      </c>
      <c r="W2632" t="str">
        <f>IF(tbl_Customers[[#This Row],[number_customer_service_calls]] &lt;= 1, "0-1 Calls", IF(tbl_Customers[[#This Row],[number_customer_service_calls]] &lt;= 3, "2-3 Calls", IF(tbl_Customers[[#This Row],[number_customer_service_calls]] &lt;=5, "4-5 Calls", "6+ Calls")))</f>
        <v>0-1 Calls</v>
      </c>
      <c r="X2632" t="str">
        <f>IF(tbl_Customers[[#This Row],[account_length]] &lt;= 50, "0-50", IF(tbl_Customers[[#This Row],[account_length]] &lt;=100, "51-100", IF(tbl_Customers[[#This Row],[account_length]] &lt;= 150, "101-150", "151+")))</f>
        <v>101-150</v>
      </c>
      <c r="Y2632" t="str">
        <f>IF(tbl_Customers[[#This Row],[total_intl_charge]] &lt;= 3, "Low Charges", "High Charges")</f>
        <v>High Charges</v>
      </c>
      <c r="Z2632" t="str">
        <f>IF(tbl_Customers[[#This Row],[total_eve_calls]]&lt;=80,"Low Calls",
IF(tbl_Customers[[#This Row],[total_eve_calls]]&lt;=120,"Medium Calls","High Calls"))</f>
        <v>High Calls</v>
      </c>
      <c r="AA2632" t="str">
        <f>IF(tbl_Customers[[#This Row],[total_eve_charge]]&lt;=15,"Low Charges",
IF(tbl_Customers[[#This Row],[total_eve_charge]]&lt;=20,"Medium Charges","High Charges"))</f>
        <v>Low Charges</v>
      </c>
      <c r="AB26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2" t="str">
        <f>IF(tbl_Customers[[#This Row],[number_vmail_messages]] = 0, "No Usage", IF(tbl_Customers[[#This Row],[number_vmail_messages]] &lt;= 20, "Low Usage", IF(tbl_Customers[[#This Row],[number_vmail_messages]] &lt;= 40, "Medium Usgae", "High Usage")))</f>
        <v>Medium Usgae</v>
      </c>
      <c r="AD2632" t="str">
        <f>IF(tbl_Customers[[#This Row],[total_day_minutes]]&lt;=150,"Low Usage", IF(tbl_Customers[[#This Row],[total_day_minutes]]&lt;=200,"Medium Usage", IF(tbl_Customers[[#This Row],[total_day_minutes]]&lt;=250,"High Usage","Very High Usage")))</f>
        <v>Low Usage</v>
      </c>
      <c r="AE2632" t="str">
        <f>IF(tbl_Customers[[#This Row],[total_intl_calls]]&lt;=5,"Low Calls", IF(tbl_Customers[[#This Row],[total_intl_calls]]&lt;=10, "Medium Calls", "High Calls"))</f>
        <v>Low Calls</v>
      </c>
      <c r="AF26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32" s="36" t="str">
        <f>IF(tbl_Customers[[#This Row],[Churn_Risk_Score]]&gt;=10,"High Risk", IF(tbl_Customers[[#This Row],[Churn_Risk_Score]]&gt;=5,"Medium Risk","Low Risk"))</f>
        <v>Low Risk</v>
      </c>
    </row>
    <row r="2633" spans="1:33" x14ac:dyDescent="0.35">
      <c r="A2633">
        <v>2632</v>
      </c>
      <c r="B2633" t="s">
        <v>48</v>
      </c>
      <c r="C2633">
        <v>73</v>
      </c>
      <c r="D2633" t="s">
        <v>25</v>
      </c>
      <c r="E2633" t="s">
        <v>22</v>
      </c>
      <c r="F2633" t="s">
        <v>22</v>
      </c>
      <c r="G2633">
        <v>0</v>
      </c>
      <c r="H2633">
        <v>157.6</v>
      </c>
      <c r="I2633">
        <v>92</v>
      </c>
      <c r="J2633">
        <v>26.79</v>
      </c>
      <c r="K2633">
        <v>198.3</v>
      </c>
      <c r="L2633">
        <v>87</v>
      </c>
      <c r="M2633">
        <v>16.86</v>
      </c>
      <c r="N2633">
        <v>364.9</v>
      </c>
      <c r="O2633">
        <v>106</v>
      </c>
      <c r="P2633">
        <v>16.420000000000002</v>
      </c>
      <c r="Q2633">
        <v>9.1</v>
      </c>
      <c r="R2633">
        <v>4</v>
      </c>
      <c r="S2633">
        <v>2.46</v>
      </c>
      <c r="T2633">
        <v>1</v>
      </c>
      <c r="U2633" t="s">
        <v>22</v>
      </c>
      <c r="V2633">
        <f>IF(tbl_Customers[[#This Row],[churn]] = "yes", 1, 0)</f>
        <v>0</v>
      </c>
      <c r="W2633" t="str">
        <f>IF(tbl_Customers[[#This Row],[number_customer_service_calls]] &lt;= 1, "0-1 Calls", IF(tbl_Customers[[#This Row],[number_customer_service_calls]] &lt;= 3, "2-3 Calls", IF(tbl_Customers[[#This Row],[number_customer_service_calls]] &lt;=5, "4-5 Calls", "6+ Calls")))</f>
        <v>0-1 Calls</v>
      </c>
      <c r="X2633" t="str">
        <f>IF(tbl_Customers[[#This Row],[account_length]] &lt;= 50, "0-50", IF(tbl_Customers[[#This Row],[account_length]] &lt;=100, "51-100", IF(tbl_Customers[[#This Row],[account_length]] &lt;= 150, "101-150", "151+")))</f>
        <v>51-100</v>
      </c>
      <c r="Y2633" t="str">
        <f>IF(tbl_Customers[[#This Row],[total_intl_charge]] &lt;= 3, "Low Charges", "High Charges")</f>
        <v>Low Charges</v>
      </c>
      <c r="Z2633" t="str">
        <f>IF(tbl_Customers[[#This Row],[total_eve_calls]]&lt;=80,"Low Calls",
IF(tbl_Customers[[#This Row],[total_eve_calls]]&lt;=120,"Medium Calls","High Calls"))</f>
        <v>Medium Calls</v>
      </c>
      <c r="AA2633" t="str">
        <f>IF(tbl_Customers[[#This Row],[total_eve_charge]]&lt;=15,"Low Charges",
IF(tbl_Customers[[#This Row],[total_eve_charge]]&lt;=20,"Medium Charges","High Charges"))</f>
        <v>Medium Charges</v>
      </c>
      <c r="AB26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33" t="str">
        <f>IF(tbl_Customers[[#This Row],[number_vmail_messages]] = 0, "No Usage", IF(tbl_Customers[[#This Row],[number_vmail_messages]] &lt;= 20, "Low Usage", IF(tbl_Customers[[#This Row],[number_vmail_messages]] &lt;= 40, "Medium Usgae", "High Usage")))</f>
        <v>No Usage</v>
      </c>
      <c r="AD2633" t="str">
        <f>IF(tbl_Customers[[#This Row],[total_day_minutes]]&lt;=150,"Low Usage", IF(tbl_Customers[[#This Row],[total_day_minutes]]&lt;=200,"Medium Usage", IF(tbl_Customers[[#This Row],[total_day_minutes]]&lt;=250,"High Usage","Very High Usage")))</f>
        <v>Medium Usage</v>
      </c>
      <c r="AE2633" t="str">
        <f>IF(tbl_Customers[[#This Row],[total_intl_calls]]&lt;=5,"Low Calls", IF(tbl_Customers[[#This Row],[total_intl_calls]]&lt;=10, "Medium Calls", "High Calls"))</f>
        <v>Low Calls</v>
      </c>
      <c r="AF26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33" s="36" t="str">
        <f>IF(tbl_Customers[[#This Row],[Churn_Risk_Score]]&gt;=10,"High Risk", IF(tbl_Customers[[#This Row],[Churn_Risk_Score]]&gt;=5,"Medium Risk","Low Risk"))</f>
        <v>Low Risk</v>
      </c>
    </row>
    <row r="2634" spans="1:33" x14ac:dyDescent="0.35">
      <c r="A2634">
        <v>2633</v>
      </c>
      <c r="B2634" t="s">
        <v>45</v>
      </c>
      <c r="C2634">
        <v>98</v>
      </c>
      <c r="D2634" t="s">
        <v>25</v>
      </c>
      <c r="E2634" t="s">
        <v>22</v>
      </c>
      <c r="F2634" t="s">
        <v>23</v>
      </c>
      <c r="G2634">
        <v>30</v>
      </c>
      <c r="H2634">
        <v>110.3</v>
      </c>
      <c r="I2634">
        <v>71</v>
      </c>
      <c r="J2634">
        <v>18.75</v>
      </c>
      <c r="K2634">
        <v>182.4</v>
      </c>
      <c r="L2634">
        <v>108</v>
      </c>
      <c r="M2634">
        <v>15.5</v>
      </c>
      <c r="N2634">
        <v>183.8</v>
      </c>
      <c r="O2634">
        <v>88</v>
      </c>
      <c r="P2634">
        <v>8.27</v>
      </c>
      <c r="Q2634">
        <v>11</v>
      </c>
      <c r="R2634">
        <v>8</v>
      </c>
      <c r="S2634">
        <v>2.97</v>
      </c>
      <c r="T2634">
        <v>2</v>
      </c>
      <c r="U2634" t="s">
        <v>22</v>
      </c>
      <c r="V2634">
        <f>IF(tbl_Customers[[#This Row],[churn]] = "yes", 1, 0)</f>
        <v>0</v>
      </c>
      <c r="W2634" t="str">
        <f>IF(tbl_Customers[[#This Row],[number_customer_service_calls]] &lt;= 1, "0-1 Calls", IF(tbl_Customers[[#This Row],[number_customer_service_calls]] &lt;= 3, "2-3 Calls", IF(tbl_Customers[[#This Row],[number_customer_service_calls]] &lt;=5, "4-5 Calls", "6+ Calls")))</f>
        <v>2-3 Calls</v>
      </c>
      <c r="X2634" t="str">
        <f>IF(tbl_Customers[[#This Row],[account_length]] &lt;= 50, "0-50", IF(tbl_Customers[[#This Row],[account_length]] &lt;=100, "51-100", IF(tbl_Customers[[#This Row],[account_length]] &lt;= 150, "101-150", "151+")))</f>
        <v>51-100</v>
      </c>
      <c r="Y2634" t="str">
        <f>IF(tbl_Customers[[#This Row],[total_intl_charge]] &lt;= 3, "Low Charges", "High Charges")</f>
        <v>Low Charges</v>
      </c>
      <c r="Z2634" t="str">
        <f>IF(tbl_Customers[[#This Row],[total_eve_calls]]&lt;=80,"Low Calls",
IF(tbl_Customers[[#This Row],[total_eve_calls]]&lt;=120,"Medium Calls","High Calls"))</f>
        <v>Medium Calls</v>
      </c>
      <c r="AA2634" t="str">
        <f>IF(tbl_Customers[[#This Row],[total_eve_charge]]&lt;=15,"Low Charges",
IF(tbl_Customers[[#This Row],[total_eve_charge]]&lt;=20,"Medium Charges","High Charges"))</f>
        <v>Medium Charges</v>
      </c>
      <c r="AB26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4" t="str">
        <f>IF(tbl_Customers[[#This Row],[number_vmail_messages]] = 0, "No Usage", IF(tbl_Customers[[#This Row],[number_vmail_messages]] &lt;= 20, "Low Usage", IF(tbl_Customers[[#This Row],[number_vmail_messages]] &lt;= 40, "Medium Usgae", "High Usage")))</f>
        <v>Medium Usgae</v>
      </c>
      <c r="AD2634" t="str">
        <f>IF(tbl_Customers[[#This Row],[total_day_minutes]]&lt;=150,"Low Usage", IF(tbl_Customers[[#This Row],[total_day_minutes]]&lt;=200,"Medium Usage", IF(tbl_Customers[[#This Row],[total_day_minutes]]&lt;=250,"High Usage","Very High Usage")))</f>
        <v>Low Usage</v>
      </c>
      <c r="AE2634" t="str">
        <f>IF(tbl_Customers[[#This Row],[total_intl_calls]]&lt;=5,"Low Calls", IF(tbl_Customers[[#This Row],[total_intl_calls]]&lt;=10, "Medium Calls", "High Calls"))</f>
        <v>Medium Calls</v>
      </c>
      <c r="AF26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34" s="36" t="str">
        <f>IF(tbl_Customers[[#This Row],[Churn_Risk_Score]]&gt;=10,"High Risk", IF(tbl_Customers[[#This Row],[Churn_Risk_Score]]&gt;=5,"Medium Risk","Low Risk"))</f>
        <v>Low Risk</v>
      </c>
    </row>
    <row r="2635" spans="1:33" x14ac:dyDescent="0.35">
      <c r="A2635">
        <v>2634</v>
      </c>
      <c r="B2635" t="s">
        <v>38</v>
      </c>
      <c r="C2635">
        <v>139</v>
      </c>
      <c r="D2635" t="s">
        <v>21</v>
      </c>
      <c r="E2635" t="s">
        <v>23</v>
      </c>
      <c r="F2635" t="s">
        <v>22</v>
      </c>
      <c r="G2635">
        <v>0</v>
      </c>
      <c r="H2635">
        <v>161.5</v>
      </c>
      <c r="I2635">
        <v>121</v>
      </c>
      <c r="J2635">
        <v>27.46</v>
      </c>
      <c r="K2635">
        <v>192.9</v>
      </c>
      <c r="L2635">
        <v>137</v>
      </c>
      <c r="M2635">
        <v>16.399999999999999</v>
      </c>
      <c r="N2635">
        <v>168.3</v>
      </c>
      <c r="O2635">
        <v>96</v>
      </c>
      <c r="P2635">
        <v>7.57</v>
      </c>
      <c r="Q2635">
        <v>11.2</v>
      </c>
      <c r="R2635">
        <v>13</v>
      </c>
      <c r="S2635">
        <v>3.02</v>
      </c>
      <c r="T2635">
        <v>0</v>
      </c>
      <c r="U2635" t="s">
        <v>22</v>
      </c>
      <c r="V2635">
        <f>IF(tbl_Customers[[#This Row],[churn]] = "yes", 1, 0)</f>
        <v>0</v>
      </c>
      <c r="W2635" t="str">
        <f>IF(tbl_Customers[[#This Row],[number_customer_service_calls]] &lt;= 1, "0-1 Calls", IF(tbl_Customers[[#This Row],[number_customer_service_calls]] &lt;= 3, "2-3 Calls", IF(tbl_Customers[[#This Row],[number_customer_service_calls]] &lt;=5, "4-5 Calls", "6+ Calls")))</f>
        <v>0-1 Calls</v>
      </c>
      <c r="X2635" t="str">
        <f>IF(tbl_Customers[[#This Row],[account_length]] &lt;= 50, "0-50", IF(tbl_Customers[[#This Row],[account_length]] &lt;=100, "51-100", IF(tbl_Customers[[#This Row],[account_length]] &lt;= 150, "101-150", "151+")))</f>
        <v>101-150</v>
      </c>
      <c r="Y2635" t="str">
        <f>IF(tbl_Customers[[#This Row],[total_intl_charge]] &lt;= 3, "Low Charges", "High Charges")</f>
        <v>High Charges</v>
      </c>
      <c r="Z2635" t="str">
        <f>IF(tbl_Customers[[#This Row],[total_eve_calls]]&lt;=80,"Low Calls",
IF(tbl_Customers[[#This Row],[total_eve_calls]]&lt;=120,"Medium Calls","High Calls"))</f>
        <v>High Calls</v>
      </c>
      <c r="AA2635" t="str">
        <f>IF(tbl_Customers[[#This Row],[total_eve_charge]]&lt;=15,"Low Charges",
IF(tbl_Customers[[#This Row],[total_eve_charge]]&lt;=20,"Medium Charges","High Charges"))</f>
        <v>Medium Charges</v>
      </c>
      <c r="AB26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5" t="str">
        <f>IF(tbl_Customers[[#This Row],[number_vmail_messages]] = 0, "No Usage", IF(tbl_Customers[[#This Row],[number_vmail_messages]] &lt;= 20, "Low Usage", IF(tbl_Customers[[#This Row],[number_vmail_messages]] &lt;= 40, "Medium Usgae", "High Usage")))</f>
        <v>No Usage</v>
      </c>
      <c r="AD2635" t="str">
        <f>IF(tbl_Customers[[#This Row],[total_day_minutes]]&lt;=150,"Low Usage", IF(tbl_Customers[[#This Row],[total_day_minutes]]&lt;=200,"Medium Usage", IF(tbl_Customers[[#This Row],[total_day_minutes]]&lt;=250,"High Usage","Very High Usage")))</f>
        <v>Medium Usage</v>
      </c>
      <c r="AE2635" t="str">
        <f>IF(tbl_Customers[[#This Row],[total_intl_calls]]&lt;=5,"Low Calls", IF(tbl_Customers[[#This Row],[total_intl_calls]]&lt;=10, "Medium Calls", "High Calls"))</f>
        <v>High Calls</v>
      </c>
      <c r="AF26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635" s="36" t="str">
        <f>IF(tbl_Customers[[#This Row],[Churn_Risk_Score]]&gt;=10,"High Risk", IF(tbl_Customers[[#This Row],[Churn_Risk_Score]]&gt;=5,"Medium Risk","Low Risk"))</f>
        <v>Medium Risk</v>
      </c>
    </row>
    <row r="2636" spans="1:33" x14ac:dyDescent="0.35">
      <c r="A2636">
        <v>2635</v>
      </c>
      <c r="B2636" t="s">
        <v>36</v>
      </c>
      <c r="C2636">
        <v>31</v>
      </c>
      <c r="D2636" t="s">
        <v>25</v>
      </c>
      <c r="E2636" t="s">
        <v>22</v>
      </c>
      <c r="F2636" t="s">
        <v>23</v>
      </c>
      <c r="G2636">
        <v>28</v>
      </c>
      <c r="H2636">
        <v>171.8</v>
      </c>
      <c r="I2636">
        <v>116</v>
      </c>
      <c r="J2636">
        <v>29.21</v>
      </c>
      <c r="K2636">
        <v>240.7</v>
      </c>
      <c r="L2636">
        <v>125</v>
      </c>
      <c r="M2636">
        <v>20.46</v>
      </c>
      <c r="N2636">
        <v>245.5</v>
      </c>
      <c r="O2636">
        <v>80</v>
      </c>
      <c r="P2636">
        <v>11.05</v>
      </c>
      <c r="Q2636">
        <v>10.6</v>
      </c>
      <c r="R2636">
        <v>7</v>
      </c>
      <c r="S2636">
        <v>2.86</v>
      </c>
      <c r="T2636">
        <v>1</v>
      </c>
      <c r="U2636" t="s">
        <v>22</v>
      </c>
      <c r="V2636">
        <f>IF(tbl_Customers[[#This Row],[churn]] = "yes", 1, 0)</f>
        <v>0</v>
      </c>
      <c r="W2636" t="str">
        <f>IF(tbl_Customers[[#This Row],[number_customer_service_calls]] &lt;= 1, "0-1 Calls", IF(tbl_Customers[[#This Row],[number_customer_service_calls]] &lt;= 3, "2-3 Calls", IF(tbl_Customers[[#This Row],[number_customer_service_calls]] &lt;=5, "4-5 Calls", "6+ Calls")))</f>
        <v>0-1 Calls</v>
      </c>
      <c r="X2636" t="str">
        <f>IF(tbl_Customers[[#This Row],[account_length]] &lt;= 50, "0-50", IF(tbl_Customers[[#This Row],[account_length]] &lt;=100, "51-100", IF(tbl_Customers[[#This Row],[account_length]] &lt;= 150, "101-150", "151+")))</f>
        <v>0-50</v>
      </c>
      <c r="Y2636" t="str">
        <f>IF(tbl_Customers[[#This Row],[total_intl_charge]] &lt;= 3, "Low Charges", "High Charges")</f>
        <v>Low Charges</v>
      </c>
      <c r="Z2636" t="str">
        <f>IF(tbl_Customers[[#This Row],[total_eve_calls]]&lt;=80,"Low Calls",
IF(tbl_Customers[[#This Row],[total_eve_calls]]&lt;=120,"Medium Calls","High Calls"))</f>
        <v>High Calls</v>
      </c>
      <c r="AA2636" t="str">
        <f>IF(tbl_Customers[[#This Row],[total_eve_charge]]&lt;=15,"Low Charges",
IF(tbl_Customers[[#This Row],[total_eve_charge]]&lt;=20,"Medium Charges","High Charges"))</f>
        <v>High Charges</v>
      </c>
      <c r="AB26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6" t="str">
        <f>IF(tbl_Customers[[#This Row],[number_vmail_messages]] = 0, "No Usage", IF(tbl_Customers[[#This Row],[number_vmail_messages]] &lt;= 20, "Low Usage", IF(tbl_Customers[[#This Row],[number_vmail_messages]] &lt;= 40, "Medium Usgae", "High Usage")))</f>
        <v>Medium Usgae</v>
      </c>
      <c r="AD2636" t="str">
        <f>IF(tbl_Customers[[#This Row],[total_day_minutes]]&lt;=150,"Low Usage", IF(tbl_Customers[[#This Row],[total_day_minutes]]&lt;=200,"Medium Usage", IF(tbl_Customers[[#This Row],[total_day_minutes]]&lt;=250,"High Usage","Very High Usage")))</f>
        <v>Medium Usage</v>
      </c>
      <c r="AE2636" t="str">
        <f>IF(tbl_Customers[[#This Row],[total_intl_calls]]&lt;=5,"Low Calls", IF(tbl_Customers[[#This Row],[total_intl_calls]]&lt;=10, "Medium Calls", "High Calls"))</f>
        <v>Medium Calls</v>
      </c>
      <c r="AF26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36" s="36" t="str">
        <f>IF(tbl_Customers[[#This Row],[Churn_Risk_Score]]&gt;=10,"High Risk", IF(tbl_Customers[[#This Row],[Churn_Risk_Score]]&gt;=5,"Medium Risk","Low Risk"))</f>
        <v>Low Risk</v>
      </c>
    </row>
    <row r="2637" spans="1:33" x14ac:dyDescent="0.35">
      <c r="A2637">
        <v>2636</v>
      </c>
      <c r="B2637" t="s">
        <v>73</v>
      </c>
      <c r="C2637">
        <v>129</v>
      </c>
      <c r="D2637" t="s">
        <v>28</v>
      </c>
      <c r="E2637" t="s">
        <v>22</v>
      </c>
      <c r="F2637" t="s">
        <v>23</v>
      </c>
      <c r="G2637">
        <v>32</v>
      </c>
      <c r="H2637">
        <v>211</v>
      </c>
      <c r="I2637">
        <v>99</v>
      </c>
      <c r="J2637">
        <v>35.869999999999997</v>
      </c>
      <c r="K2637">
        <v>155.1</v>
      </c>
      <c r="L2637">
        <v>89</v>
      </c>
      <c r="M2637">
        <v>13.18</v>
      </c>
      <c r="N2637">
        <v>234.8</v>
      </c>
      <c r="O2637">
        <v>96</v>
      </c>
      <c r="P2637">
        <v>10.57</v>
      </c>
      <c r="Q2637">
        <v>11.4</v>
      </c>
      <c r="R2637">
        <v>5</v>
      </c>
      <c r="S2637">
        <v>3.08</v>
      </c>
      <c r="T2637">
        <v>1</v>
      </c>
      <c r="U2637" t="s">
        <v>22</v>
      </c>
      <c r="V2637">
        <f>IF(tbl_Customers[[#This Row],[churn]] = "yes", 1, 0)</f>
        <v>0</v>
      </c>
      <c r="W2637" t="str">
        <f>IF(tbl_Customers[[#This Row],[number_customer_service_calls]] &lt;= 1, "0-1 Calls", IF(tbl_Customers[[#This Row],[number_customer_service_calls]] &lt;= 3, "2-3 Calls", IF(tbl_Customers[[#This Row],[number_customer_service_calls]] &lt;=5, "4-5 Calls", "6+ Calls")))</f>
        <v>0-1 Calls</v>
      </c>
      <c r="X2637" t="str">
        <f>IF(tbl_Customers[[#This Row],[account_length]] &lt;= 50, "0-50", IF(tbl_Customers[[#This Row],[account_length]] &lt;=100, "51-100", IF(tbl_Customers[[#This Row],[account_length]] &lt;= 150, "101-150", "151+")))</f>
        <v>101-150</v>
      </c>
      <c r="Y2637" t="str">
        <f>IF(tbl_Customers[[#This Row],[total_intl_charge]] &lt;= 3, "Low Charges", "High Charges")</f>
        <v>High Charges</v>
      </c>
      <c r="Z2637" t="str">
        <f>IF(tbl_Customers[[#This Row],[total_eve_calls]]&lt;=80,"Low Calls",
IF(tbl_Customers[[#This Row],[total_eve_calls]]&lt;=120,"Medium Calls","High Calls"))</f>
        <v>Medium Calls</v>
      </c>
      <c r="AA2637" t="str">
        <f>IF(tbl_Customers[[#This Row],[total_eve_charge]]&lt;=15,"Low Charges",
IF(tbl_Customers[[#This Row],[total_eve_charge]]&lt;=20,"Medium Charges","High Charges"))</f>
        <v>Low Charges</v>
      </c>
      <c r="AB26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7" t="str">
        <f>IF(tbl_Customers[[#This Row],[number_vmail_messages]] = 0, "No Usage", IF(tbl_Customers[[#This Row],[number_vmail_messages]] &lt;= 20, "Low Usage", IF(tbl_Customers[[#This Row],[number_vmail_messages]] &lt;= 40, "Medium Usgae", "High Usage")))</f>
        <v>Medium Usgae</v>
      </c>
      <c r="AD2637" t="str">
        <f>IF(tbl_Customers[[#This Row],[total_day_minutes]]&lt;=150,"Low Usage", IF(tbl_Customers[[#This Row],[total_day_minutes]]&lt;=200,"Medium Usage", IF(tbl_Customers[[#This Row],[total_day_minutes]]&lt;=250,"High Usage","Very High Usage")))</f>
        <v>High Usage</v>
      </c>
      <c r="AE2637" t="str">
        <f>IF(tbl_Customers[[#This Row],[total_intl_calls]]&lt;=5,"Low Calls", IF(tbl_Customers[[#This Row],[total_intl_calls]]&lt;=10, "Medium Calls", "High Calls"))</f>
        <v>Low Calls</v>
      </c>
      <c r="AF26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37" s="36" t="str">
        <f>IF(tbl_Customers[[#This Row],[Churn_Risk_Score]]&gt;=10,"High Risk", IF(tbl_Customers[[#This Row],[Churn_Risk_Score]]&gt;=5,"Medium Risk","Low Risk"))</f>
        <v>Low Risk</v>
      </c>
    </row>
    <row r="2638" spans="1:33" x14ac:dyDescent="0.35">
      <c r="A2638">
        <v>2637</v>
      </c>
      <c r="B2638" t="s">
        <v>50</v>
      </c>
      <c r="C2638">
        <v>115</v>
      </c>
      <c r="D2638" t="s">
        <v>21</v>
      </c>
      <c r="E2638" t="s">
        <v>22</v>
      </c>
      <c r="F2638" t="s">
        <v>22</v>
      </c>
      <c r="G2638">
        <v>0</v>
      </c>
      <c r="H2638">
        <v>139.30000000000001</v>
      </c>
      <c r="I2638">
        <v>89</v>
      </c>
      <c r="J2638">
        <v>23.68</v>
      </c>
      <c r="K2638">
        <v>192.3</v>
      </c>
      <c r="L2638">
        <v>95</v>
      </c>
      <c r="M2638">
        <v>16.350000000000001</v>
      </c>
      <c r="N2638">
        <v>151</v>
      </c>
      <c r="O2638">
        <v>75</v>
      </c>
      <c r="P2638">
        <v>6.8</v>
      </c>
      <c r="Q2638">
        <v>9.3000000000000007</v>
      </c>
      <c r="R2638">
        <v>3</v>
      </c>
      <c r="S2638">
        <v>2.5099999999999998</v>
      </c>
      <c r="T2638">
        <v>7</v>
      </c>
      <c r="U2638" t="s">
        <v>23</v>
      </c>
      <c r="V2638">
        <f>IF(tbl_Customers[[#This Row],[churn]] = "yes", 1, 0)</f>
        <v>1</v>
      </c>
      <c r="W2638" t="str">
        <f>IF(tbl_Customers[[#This Row],[number_customer_service_calls]] &lt;= 1, "0-1 Calls", IF(tbl_Customers[[#This Row],[number_customer_service_calls]] &lt;= 3, "2-3 Calls", IF(tbl_Customers[[#This Row],[number_customer_service_calls]] &lt;=5, "4-5 Calls", "6+ Calls")))</f>
        <v>6+ Calls</v>
      </c>
      <c r="X2638" t="str">
        <f>IF(tbl_Customers[[#This Row],[account_length]] &lt;= 50, "0-50", IF(tbl_Customers[[#This Row],[account_length]] &lt;=100, "51-100", IF(tbl_Customers[[#This Row],[account_length]] &lt;= 150, "101-150", "151+")))</f>
        <v>101-150</v>
      </c>
      <c r="Y2638" t="str">
        <f>IF(tbl_Customers[[#This Row],[total_intl_charge]] &lt;= 3, "Low Charges", "High Charges")</f>
        <v>Low Charges</v>
      </c>
      <c r="Z2638" t="str">
        <f>IF(tbl_Customers[[#This Row],[total_eve_calls]]&lt;=80,"Low Calls",
IF(tbl_Customers[[#This Row],[total_eve_calls]]&lt;=120,"Medium Calls","High Calls"))</f>
        <v>Medium Calls</v>
      </c>
      <c r="AA2638" t="str">
        <f>IF(tbl_Customers[[#This Row],[total_eve_charge]]&lt;=15,"Low Charges",
IF(tbl_Customers[[#This Row],[total_eve_charge]]&lt;=20,"Medium Charges","High Charges"))</f>
        <v>Medium Charges</v>
      </c>
      <c r="AB26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38" t="str">
        <f>IF(tbl_Customers[[#This Row],[number_vmail_messages]] = 0, "No Usage", IF(tbl_Customers[[#This Row],[number_vmail_messages]] &lt;= 20, "Low Usage", IF(tbl_Customers[[#This Row],[number_vmail_messages]] &lt;= 40, "Medium Usgae", "High Usage")))</f>
        <v>No Usage</v>
      </c>
      <c r="AD2638" t="str">
        <f>IF(tbl_Customers[[#This Row],[total_day_minutes]]&lt;=150,"Low Usage", IF(tbl_Customers[[#This Row],[total_day_minutes]]&lt;=200,"Medium Usage", IF(tbl_Customers[[#This Row],[total_day_minutes]]&lt;=250,"High Usage","Very High Usage")))</f>
        <v>Low Usage</v>
      </c>
      <c r="AE2638" t="str">
        <f>IF(tbl_Customers[[#This Row],[total_intl_calls]]&lt;=5,"Low Calls", IF(tbl_Customers[[#This Row],[total_intl_calls]]&lt;=10, "Medium Calls", "High Calls"))</f>
        <v>Low Calls</v>
      </c>
      <c r="AF26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38" s="36" t="str">
        <f>IF(tbl_Customers[[#This Row],[Churn_Risk_Score]]&gt;=10,"High Risk", IF(tbl_Customers[[#This Row],[Churn_Risk_Score]]&gt;=5,"Medium Risk","Low Risk"))</f>
        <v>Medium Risk</v>
      </c>
    </row>
    <row r="2639" spans="1:33" x14ac:dyDescent="0.35">
      <c r="A2639">
        <v>2638</v>
      </c>
      <c r="B2639" t="s">
        <v>45</v>
      </c>
      <c r="C2639">
        <v>108</v>
      </c>
      <c r="D2639" t="s">
        <v>21</v>
      </c>
      <c r="E2639" t="s">
        <v>22</v>
      </c>
      <c r="F2639" t="s">
        <v>22</v>
      </c>
      <c r="G2639">
        <v>0</v>
      </c>
      <c r="H2639">
        <v>291.60000000000002</v>
      </c>
      <c r="I2639">
        <v>99</v>
      </c>
      <c r="J2639">
        <v>49.57</v>
      </c>
      <c r="K2639">
        <v>221.1</v>
      </c>
      <c r="L2639">
        <v>93</v>
      </c>
      <c r="M2639">
        <v>18.79</v>
      </c>
      <c r="N2639">
        <v>229.2</v>
      </c>
      <c r="O2639">
        <v>110</v>
      </c>
      <c r="P2639">
        <v>10.31</v>
      </c>
      <c r="Q2639">
        <v>14</v>
      </c>
      <c r="R2639">
        <v>9</v>
      </c>
      <c r="S2639">
        <v>3.78</v>
      </c>
      <c r="T2639">
        <v>2</v>
      </c>
      <c r="U2639" t="s">
        <v>23</v>
      </c>
      <c r="V2639">
        <f>IF(tbl_Customers[[#This Row],[churn]] = "yes", 1, 0)</f>
        <v>1</v>
      </c>
      <c r="W2639" t="str">
        <f>IF(tbl_Customers[[#This Row],[number_customer_service_calls]] &lt;= 1, "0-1 Calls", IF(tbl_Customers[[#This Row],[number_customer_service_calls]] &lt;= 3, "2-3 Calls", IF(tbl_Customers[[#This Row],[number_customer_service_calls]] &lt;=5, "4-5 Calls", "6+ Calls")))</f>
        <v>2-3 Calls</v>
      </c>
      <c r="X2639" t="str">
        <f>IF(tbl_Customers[[#This Row],[account_length]] &lt;= 50, "0-50", IF(tbl_Customers[[#This Row],[account_length]] &lt;=100, "51-100", IF(tbl_Customers[[#This Row],[account_length]] &lt;= 150, "101-150", "151+")))</f>
        <v>101-150</v>
      </c>
      <c r="Y2639" t="str">
        <f>IF(tbl_Customers[[#This Row],[total_intl_charge]] &lt;= 3, "Low Charges", "High Charges")</f>
        <v>High Charges</v>
      </c>
      <c r="Z2639" t="str">
        <f>IF(tbl_Customers[[#This Row],[total_eve_calls]]&lt;=80,"Low Calls",
IF(tbl_Customers[[#This Row],[total_eve_calls]]&lt;=120,"Medium Calls","High Calls"))</f>
        <v>Medium Calls</v>
      </c>
      <c r="AA2639" t="str">
        <f>IF(tbl_Customers[[#This Row],[total_eve_charge]]&lt;=15,"Low Charges",
IF(tbl_Customers[[#This Row],[total_eve_charge]]&lt;=20,"Medium Charges","High Charges"))</f>
        <v>Medium Charges</v>
      </c>
      <c r="AB26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39" t="str">
        <f>IF(tbl_Customers[[#This Row],[number_vmail_messages]] = 0, "No Usage", IF(tbl_Customers[[#This Row],[number_vmail_messages]] &lt;= 20, "Low Usage", IF(tbl_Customers[[#This Row],[number_vmail_messages]] &lt;= 40, "Medium Usgae", "High Usage")))</f>
        <v>No Usage</v>
      </c>
      <c r="AD2639" t="str">
        <f>IF(tbl_Customers[[#This Row],[total_day_minutes]]&lt;=150,"Low Usage", IF(tbl_Customers[[#This Row],[total_day_minutes]]&lt;=200,"Medium Usage", IF(tbl_Customers[[#This Row],[total_day_minutes]]&lt;=250,"High Usage","Very High Usage")))</f>
        <v>Very High Usage</v>
      </c>
      <c r="AE2639" t="str">
        <f>IF(tbl_Customers[[#This Row],[total_intl_calls]]&lt;=5,"Low Calls", IF(tbl_Customers[[#This Row],[total_intl_calls]]&lt;=10, "Medium Calls", "High Calls"))</f>
        <v>Medium Calls</v>
      </c>
      <c r="AF26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639" s="36" t="str">
        <f>IF(tbl_Customers[[#This Row],[Churn_Risk_Score]]&gt;=10,"High Risk", IF(tbl_Customers[[#This Row],[Churn_Risk_Score]]&gt;=5,"Medium Risk","Low Risk"))</f>
        <v>Medium Risk</v>
      </c>
    </row>
    <row r="2640" spans="1:33" x14ac:dyDescent="0.35">
      <c r="A2640">
        <v>2639</v>
      </c>
      <c r="B2640" t="s">
        <v>54</v>
      </c>
      <c r="C2640">
        <v>139</v>
      </c>
      <c r="D2640" t="s">
        <v>25</v>
      </c>
      <c r="E2640" t="s">
        <v>22</v>
      </c>
      <c r="F2640" t="s">
        <v>22</v>
      </c>
      <c r="G2640">
        <v>0</v>
      </c>
      <c r="H2640">
        <v>139</v>
      </c>
      <c r="I2640">
        <v>110</v>
      </c>
      <c r="J2640">
        <v>23.63</v>
      </c>
      <c r="K2640">
        <v>132.9</v>
      </c>
      <c r="L2640">
        <v>93</v>
      </c>
      <c r="M2640">
        <v>11.3</v>
      </c>
      <c r="N2640">
        <v>272</v>
      </c>
      <c r="O2640">
        <v>120</v>
      </c>
      <c r="P2640">
        <v>12.24</v>
      </c>
      <c r="Q2640">
        <v>12.1</v>
      </c>
      <c r="R2640">
        <v>1</v>
      </c>
      <c r="S2640">
        <v>3.27</v>
      </c>
      <c r="T2640">
        <v>0</v>
      </c>
      <c r="U2640" t="s">
        <v>22</v>
      </c>
      <c r="V2640">
        <f>IF(tbl_Customers[[#This Row],[churn]] = "yes", 1, 0)</f>
        <v>0</v>
      </c>
      <c r="W2640" t="str">
        <f>IF(tbl_Customers[[#This Row],[number_customer_service_calls]] &lt;= 1, "0-1 Calls", IF(tbl_Customers[[#This Row],[number_customer_service_calls]] &lt;= 3, "2-3 Calls", IF(tbl_Customers[[#This Row],[number_customer_service_calls]] &lt;=5, "4-5 Calls", "6+ Calls")))</f>
        <v>0-1 Calls</v>
      </c>
      <c r="X2640" t="str">
        <f>IF(tbl_Customers[[#This Row],[account_length]] &lt;= 50, "0-50", IF(tbl_Customers[[#This Row],[account_length]] &lt;=100, "51-100", IF(tbl_Customers[[#This Row],[account_length]] &lt;= 150, "101-150", "151+")))</f>
        <v>101-150</v>
      </c>
      <c r="Y2640" t="str">
        <f>IF(tbl_Customers[[#This Row],[total_intl_charge]] &lt;= 3, "Low Charges", "High Charges")</f>
        <v>High Charges</v>
      </c>
      <c r="Z2640" t="str">
        <f>IF(tbl_Customers[[#This Row],[total_eve_calls]]&lt;=80,"Low Calls",
IF(tbl_Customers[[#This Row],[total_eve_calls]]&lt;=120,"Medium Calls","High Calls"))</f>
        <v>Medium Calls</v>
      </c>
      <c r="AA2640" t="str">
        <f>IF(tbl_Customers[[#This Row],[total_eve_charge]]&lt;=15,"Low Charges",
IF(tbl_Customers[[#This Row],[total_eve_charge]]&lt;=20,"Medium Charges","High Charges"))</f>
        <v>Low Charges</v>
      </c>
      <c r="AB26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0" t="str">
        <f>IF(tbl_Customers[[#This Row],[number_vmail_messages]] = 0, "No Usage", IF(tbl_Customers[[#This Row],[number_vmail_messages]] &lt;= 20, "Low Usage", IF(tbl_Customers[[#This Row],[number_vmail_messages]] &lt;= 40, "Medium Usgae", "High Usage")))</f>
        <v>No Usage</v>
      </c>
      <c r="AD2640" t="str">
        <f>IF(tbl_Customers[[#This Row],[total_day_minutes]]&lt;=150,"Low Usage", IF(tbl_Customers[[#This Row],[total_day_minutes]]&lt;=200,"Medium Usage", IF(tbl_Customers[[#This Row],[total_day_minutes]]&lt;=250,"High Usage","Very High Usage")))</f>
        <v>Low Usage</v>
      </c>
      <c r="AE2640" t="str">
        <f>IF(tbl_Customers[[#This Row],[total_intl_calls]]&lt;=5,"Low Calls", IF(tbl_Customers[[#This Row],[total_intl_calls]]&lt;=10, "Medium Calls", "High Calls"))</f>
        <v>Low Calls</v>
      </c>
      <c r="AF26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0" s="36" t="str">
        <f>IF(tbl_Customers[[#This Row],[Churn_Risk_Score]]&gt;=10,"High Risk", IF(tbl_Customers[[#This Row],[Churn_Risk_Score]]&gt;=5,"Medium Risk","Low Risk"))</f>
        <v>Low Risk</v>
      </c>
    </row>
    <row r="2641" spans="1:33" x14ac:dyDescent="0.35">
      <c r="A2641">
        <v>2640</v>
      </c>
      <c r="B2641" t="s">
        <v>31</v>
      </c>
      <c r="C2641">
        <v>102</v>
      </c>
      <c r="D2641" t="s">
        <v>25</v>
      </c>
      <c r="E2641" t="s">
        <v>22</v>
      </c>
      <c r="F2641" t="s">
        <v>22</v>
      </c>
      <c r="G2641">
        <v>0</v>
      </c>
      <c r="H2641">
        <v>234.8</v>
      </c>
      <c r="I2641">
        <v>125</v>
      </c>
      <c r="J2641">
        <v>39.92</v>
      </c>
      <c r="K2641">
        <v>199.2</v>
      </c>
      <c r="L2641">
        <v>99</v>
      </c>
      <c r="M2641">
        <v>16.93</v>
      </c>
      <c r="N2641">
        <v>163.19999999999999</v>
      </c>
      <c r="O2641">
        <v>88</v>
      </c>
      <c r="P2641">
        <v>7.34</v>
      </c>
      <c r="Q2641">
        <v>10</v>
      </c>
      <c r="R2641">
        <v>1</v>
      </c>
      <c r="S2641">
        <v>2.7</v>
      </c>
      <c r="T2641">
        <v>4</v>
      </c>
      <c r="U2641" t="s">
        <v>22</v>
      </c>
      <c r="V2641">
        <f>IF(tbl_Customers[[#This Row],[churn]] = "yes", 1, 0)</f>
        <v>0</v>
      </c>
      <c r="W2641" t="str">
        <f>IF(tbl_Customers[[#This Row],[number_customer_service_calls]] &lt;= 1, "0-1 Calls", IF(tbl_Customers[[#This Row],[number_customer_service_calls]] &lt;= 3, "2-3 Calls", IF(tbl_Customers[[#This Row],[number_customer_service_calls]] &lt;=5, "4-5 Calls", "6+ Calls")))</f>
        <v>4-5 Calls</v>
      </c>
      <c r="X2641" t="str">
        <f>IF(tbl_Customers[[#This Row],[account_length]] &lt;= 50, "0-50", IF(tbl_Customers[[#This Row],[account_length]] &lt;=100, "51-100", IF(tbl_Customers[[#This Row],[account_length]] &lt;= 150, "101-150", "151+")))</f>
        <v>101-150</v>
      </c>
      <c r="Y2641" t="str">
        <f>IF(tbl_Customers[[#This Row],[total_intl_charge]] &lt;= 3, "Low Charges", "High Charges")</f>
        <v>Low Charges</v>
      </c>
      <c r="Z2641" t="str">
        <f>IF(tbl_Customers[[#This Row],[total_eve_calls]]&lt;=80,"Low Calls",
IF(tbl_Customers[[#This Row],[total_eve_calls]]&lt;=120,"Medium Calls","High Calls"))</f>
        <v>Medium Calls</v>
      </c>
      <c r="AA2641" t="str">
        <f>IF(tbl_Customers[[#This Row],[total_eve_charge]]&lt;=15,"Low Charges",
IF(tbl_Customers[[#This Row],[total_eve_charge]]&lt;=20,"Medium Charges","High Charges"))</f>
        <v>Medium Charges</v>
      </c>
      <c r="AB26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41" t="str">
        <f>IF(tbl_Customers[[#This Row],[number_vmail_messages]] = 0, "No Usage", IF(tbl_Customers[[#This Row],[number_vmail_messages]] &lt;= 20, "Low Usage", IF(tbl_Customers[[#This Row],[number_vmail_messages]] &lt;= 40, "Medium Usgae", "High Usage")))</f>
        <v>No Usage</v>
      </c>
      <c r="AD2641" t="str">
        <f>IF(tbl_Customers[[#This Row],[total_day_minutes]]&lt;=150,"Low Usage", IF(tbl_Customers[[#This Row],[total_day_minutes]]&lt;=200,"Medium Usage", IF(tbl_Customers[[#This Row],[total_day_minutes]]&lt;=250,"High Usage","Very High Usage")))</f>
        <v>High Usage</v>
      </c>
      <c r="AE2641" t="str">
        <f>IF(tbl_Customers[[#This Row],[total_intl_calls]]&lt;=5,"Low Calls", IF(tbl_Customers[[#This Row],[total_intl_calls]]&lt;=10, "Medium Calls", "High Calls"))</f>
        <v>Low Calls</v>
      </c>
      <c r="AF26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41" s="36" t="str">
        <f>IF(tbl_Customers[[#This Row],[Churn_Risk_Score]]&gt;=10,"High Risk", IF(tbl_Customers[[#This Row],[Churn_Risk_Score]]&gt;=5,"Medium Risk","Low Risk"))</f>
        <v>Medium Risk</v>
      </c>
    </row>
    <row r="2642" spans="1:33" x14ac:dyDescent="0.35">
      <c r="A2642">
        <v>2641</v>
      </c>
      <c r="B2642" t="s">
        <v>26</v>
      </c>
      <c r="C2642">
        <v>149</v>
      </c>
      <c r="D2642" t="s">
        <v>25</v>
      </c>
      <c r="E2642" t="s">
        <v>22</v>
      </c>
      <c r="F2642" t="s">
        <v>22</v>
      </c>
      <c r="G2642">
        <v>0</v>
      </c>
      <c r="H2642">
        <v>187.6</v>
      </c>
      <c r="I2642">
        <v>83</v>
      </c>
      <c r="J2642">
        <v>31.89</v>
      </c>
      <c r="K2642">
        <v>201.4</v>
      </c>
      <c r="L2642">
        <v>81</v>
      </c>
      <c r="M2642">
        <v>17.12</v>
      </c>
      <c r="N2642">
        <v>264.2</v>
      </c>
      <c r="O2642">
        <v>79</v>
      </c>
      <c r="P2642">
        <v>11.89</v>
      </c>
      <c r="Q2642">
        <v>8.8000000000000007</v>
      </c>
      <c r="R2642">
        <v>1</v>
      </c>
      <c r="S2642">
        <v>2.38</v>
      </c>
      <c r="T2642">
        <v>1</v>
      </c>
      <c r="U2642" t="s">
        <v>22</v>
      </c>
      <c r="V2642">
        <f>IF(tbl_Customers[[#This Row],[churn]] = "yes", 1, 0)</f>
        <v>0</v>
      </c>
      <c r="W2642" t="str">
        <f>IF(tbl_Customers[[#This Row],[number_customer_service_calls]] &lt;= 1, "0-1 Calls", IF(tbl_Customers[[#This Row],[number_customer_service_calls]] &lt;= 3, "2-3 Calls", IF(tbl_Customers[[#This Row],[number_customer_service_calls]] &lt;=5, "4-5 Calls", "6+ Calls")))</f>
        <v>0-1 Calls</v>
      </c>
      <c r="X2642" t="str">
        <f>IF(tbl_Customers[[#This Row],[account_length]] &lt;= 50, "0-50", IF(tbl_Customers[[#This Row],[account_length]] &lt;=100, "51-100", IF(tbl_Customers[[#This Row],[account_length]] &lt;= 150, "101-150", "151+")))</f>
        <v>101-150</v>
      </c>
      <c r="Y2642" t="str">
        <f>IF(tbl_Customers[[#This Row],[total_intl_charge]] &lt;= 3, "Low Charges", "High Charges")</f>
        <v>Low Charges</v>
      </c>
      <c r="Z2642" t="str">
        <f>IF(tbl_Customers[[#This Row],[total_eve_calls]]&lt;=80,"Low Calls",
IF(tbl_Customers[[#This Row],[total_eve_calls]]&lt;=120,"Medium Calls","High Calls"))</f>
        <v>Medium Calls</v>
      </c>
      <c r="AA2642" t="str">
        <f>IF(tbl_Customers[[#This Row],[total_eve_charge]]&lt;=15,"Low Charges",
IF(tbl_Customers[[#This Row],[total_eve_charge]]&lt;=20,"Medium Charges","High Charges"))</f>
        <v>Medium Charges</v>
      </c>
      <c r="AB26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2" t="str">
        <f>IF(tbl_Customers[[#This Row],[number_vmail_messages]] = 0, "No Usage", IF(tbl_Customers[[#This Row],[number_vmail_messages]] &lt;= 20, "Low Usage", IF(tbl_Customers[[#This Row],[number_vmail_messages]] &lt;= 40, "Medium Usgae", "High Usage")))</f>
        <v>No Usage</v>
      </c>
      <c r="AD2642" t="str">
        <f>IF(tbl_Customers[[#This Row],[total_day_minutes]]&lt;=150,"Low Usage", IF(tbl_Customers[[#This Row],[total_day_minutes]]&lt;=200,"Medium Usage", IF(tbl_Customers[[#This Row],[total_day_minutes]]&lt;=250,"High Usage","Very High Usage")))</f>
        <v>Medium Usage</v>
      </c>
      <c r="AE2642" t="str">
        <f>IF(tbl_Customers[[#This Row],[total_intl_calls]]&lt;=5,"Low Calls", IF(tbl_Customers[[#This Row],[total_intl_calls]]&lt;=10, "Medium Calls", "High Calls"))</f>
        <v>Low Calls</v>
      </c>
      <c r="AF26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42" s="36" t="str">
        <f>IF(tbl_Customers[[#This Row],[Churn_Risk_Score]]&gt;=10,"High Risk", IF(tbl_Customers[[#This Row],[Churn_Risk_Score]]&gt;=5,"Medium Risk","Low Risk"))</f>
        <v>Low Risk</v>
      </c>
    </row>
    <row r="2643" spans="1:33" x14ac:dyDescent="0.35">
      <c r="A2643">
        <v>2642</v>
      </c>
      <c r="B2643" t="s">
        <v>52</v>
      </c>
      <c r="C2643">
        <v>113</v>
      </c>
      <c r="D2643" t="s">
        <v>21</v>
      </c>
      <c r="E2643" t="s">
        <v>22</v>
      </c>
      <c r="F2643" t="s">
        <v>22</v>
      </c>
      <c r="G2643">
        <v>0</v>
      </c>
      <c r="H2643">
        <v>159.80000000000001</v>
      </c>
      <c r="I2643">
        <v>143</v>
      </c>
      <c r="J2643">
        <v>27.17</v>
      </c>
      <c r="K2643">
        <v>210.1</v>
      </c>
      <c r="L2643">
        <v>93</v>
      </c>
      <c r="M2643">
        <v>17.86</v>
      </c>
      <c r="N2643">
        <v>175.1</v>
      </c>
      <c r="O2643">
        <v>86</v>
      </c>
      <c r="P2643">
        <v>7.88</v>
      </c>
      <c r="Q2643">
        <v>13.1</v>
      </c>
      <c r="R2643">
        <v>7</v>
      </c>
      <c r="S2643">
        <v>3.54</v>
      </c>
      <c r="T2643">
        <v>2</v>
      </c>
      <c r="U2643" t="s">
        <v>22</v>
      </c>
      <c r="V2643">
        <f>IF(tbl_Customers[[#This Row],[churn]] = "yes", 1, 0)</f>
        <v>0</v>
      </c>
      <c r="W2643" t="str">
        <f>IF(tbl_Customers[[#This Row],[number_customer_service_calls]] &lt;= 1, "0-1 Calls", IF(tbl_Customers[[#This Row],[number_customer_service_calls]] &lt;= 3, "2-3 Calls", IF(tbl_Customers[[#This Row],[number_customer_service_calls]] &lt;=5, "4-5 Calls", "6+ Calls")))</f>
        <v>2-3 Calls</v>
      </c>
      <c r="X2643" t="str">
        <f>IF(tbl_Customers[[#This Row],[account_length]] &lt;= 50, "0-50", IF(tbl_Customers[[#This Row],[account_length]] &lt;=100, "51-100", IF(tbl_Customers[[#This Row],[account_length]] &lt;= 150, "101-150", "151+")))</f>
        <v>101-150</v>
      </c>
      <c r="Y2643" t="str">
        <f>IF(tbl_Customers[[#This Row],[total_intl_charge]] &lt;= 3, "Low Charges", "High Charges")</f>
        <v>High Charges</v>
      </c>
      <c r="Z2643" t="str">
        <f>IF(tbl_Customers[[#This Row],[total_eve_calls]]&lt;=80,"Low Calls",
IF(tbl_Customers[[#This Row],[total_eve_calls]]&lt;=120,"Medium Calls","High Calls"))</f>
        <v>Medium Calls</v>
      </c>
      <c r="AA2643" t="str">
        <f>IF(tbl_Customers[[#This Row],[total_eve_charge]]&lt;=15,"Low Charges",
IF(tbl_Customers[[#This Row],[total_eve_charge]]&lt;=20,"Medium Charges","High Charges"))</f>
        <v>Medium Charges</v>
      </c>
      <c r="AB26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3" t="str">
        <f>IF(tbl_Customers[[#This Row],[number_vmail_messages]] = 0, "No Usage", IF(tbl_Customers[[#This Row],[number_vmail_messages]] &lt;= 20, "Low Usage", IF(tbl_Customers[[#This Row],[number_vmail_messages]] &lt;= 40, "Medium Usgae", "High Usage")))</f>
        <v>No Usage</v>
      </c>
      <c r="AD2643" t="str">
        <f>IF(tbl_Customers[[#This Row],[total_day_minutes]]&lt;=150,"Low Usage", IF(tbl_Customers[[#This Row],[total_day_minutes]]&lt;=200,"Medium Usage", IF(tbl_Customers[[#This Row],[total_day_minutes]]&lt;=250,"High Usage","Very High Usage")))</f>
        <v>Medium Usage</v>
      </c>
      <c r="AE2643" t="str">
        <f>IF(tbl_Customers[[#This Row],[total_intl_calls]]&lt;=5,"Low Calls", IF(tbl_Customers[[#This Row],[total_intl_calls]]&lt;=10, "Medium Calls", "High Calls"))</f>
        <v>Medium Calls</v>
      </c>
      <c r="AF26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3" s="36" t="str">
        <f>IF(tbl_Customers[[#This Row],[Churn_Risk_Score]]&gt;=10,"High Risk", IF(tbl_Customers[[#This Row],[Churn_Risk_Score]]&gt;=5,"Medium Risk","Low Risk"))</f>
        <v>Low Risk</v>
      </c>
    </row>
    <row r="2644" spans="1:33" x14ac:dyDescent="0.35">
      <c r="A2644">
        <v>2643</v>
      </c>
      <c r="B2644" t="s">
        <v>75</v>
      </c>
      <c r="C2644">
        <v>131</v>
      </c>
      <c r="D2644" t="s">
        <v>25</v>
      </c>
      <c r="E2644" t="s">
        <v>22</v>
      </c>
      <c r="F2644" t="s">
        <v>23</v>
      </c>
      <c r="G2644">
        <v>33</v>
      </c>
      <c r="H2644">
        <v>177.1</v>
      </c>
      <c r="I2644">
        <v>100</v>
      </c>
      <c r="J2644">
        <v>30.11</v>
      </c>
      <c r="K2644">
        <v>194</v>
      </c>
      <c r="L2644">
        <v>85</v>
      </c>
      <c r="M2644">
        <v>16.489999999999998</v>
      </c>
      <c r="N2644">
        <v>253.4</v>
      </c>
      <c r="O2644">
        <v>124</v>
      </c>
      <c r="P2644">
        <v>11.4</v>
      </c>
      <c r="Q2644">
        <v>5.2</v>
      </c>
      <c r="R2644">
        <v>5</v>
      </c>
      <c r="S2644">
        <v>1.4</v>
      </c>
      <c r="T2644">
        <v>1</v>
      </c>
      <c r="U2644" t="s">
        <v>22</v>
      </c>
      <c r="V2644">
        <f>IF(tbl_Customers[[#This Row],[churn]] = "yes", 1, 0)</f>
        <v>0</v>
      </c>
      <c r="W2644" t="str">
        <f>IF(tbl_Customers[[#This Row],[number_customer_service_calls]] &lt;= 1, "0-1 Calls", IF(tbl_Customers[[#This Row],[number_customer_service_calls]] &lt;= 3, "2-3 Calls", IF(tbl_Customers[[#This Row],[number_customer_service_calls]] &lt;=5, "4-5 Calls", "6+ Calls")))</f>
        <v>0-1 Calls</v>
      </c>
      <c r="X2644" t="str">
        <f>IF(tbl_Customers[[#This Row],[account_length]] &lt;= 50, "0-50", IF(tbl_Customers[[#This Row],[account_length]] &lt;=100, "51-100", IF(tbl_Customers[[#This Row],[account_length]] &lt;= 150, "101-150", "151+")))</f>
        <v>101-150</v>
      </c>
      <c r="Y2644" t="str">
        <f>IF(tbl_Customers[[#This Row],[total_intl_charge]] &lt;= 3, "Low Charges", "High Charges")</f>
        <v>Low Charges</v>
      </c>
      <c r="Z2644" t="str">
        <f>IF(tbl_Customers[[#This Row],[total_eve_calls]]&lt;=80,"Low Calls",
IF(tbl_Customers[[#This Row],[total_eve_calls]]&lt;=120,"Medium Calls","High Calls"))</f>
        <v>Medium Calls</v>
      </c>
      <c r="AA2644" t="str">
        <f>IF(tbl_Customers[[#This Row],[total_eve_charge]]&lt;=15,"Low Charges",
IF(tbl_Customers[[#This Row],[total_eve_charge]]&lt;=20,"Medium Charges","High Charges"))</f>
        <v>Medium Charges</v>
      </c>
      <c r="AB26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44" t="str">
        <f>IF(tbl_Customers[[#This Row],[number_vmail_messages]] = 0, "No Usage", IF(tbl_Customers[[#This Row],[number_vmail_messages]] &lt;= 20, "Low Usage", IF(tbl_Customers[[#This Row],[number_vmail_messages]] &lt;= 40, "Medium Usgae", "High Usage")))</f>
        <v>Medium Usgae</v>
      </c>
      <c r="AD2644" t="str">
        <f>IF(tbl_Customers[[#This Row],[total_day_minutes]]&lt;=150,"Low Usage", IF(tbl_Customers[[#This Row],[total_day_minutes]]&lt;=200,"Medium Usage", IF(tbl_Customers[[#This Row],[total_day_minutes]]&lt;=250,"High Usage","Very High Usage")))</f>
        <v>Medium Usage</v>
      </c>
      <c r="AE2644" t="str">
        <f>IF(tbl_Customers[[#This Row],[total_intl_calls]]&lt;=5,"Low Calls", IF(tbl_Customers[[#This Row],[total_intl_calls]]&lt;=10, "Medium Calls", "High Calls"))</f>
        <v>Low Calls</v>
      </c>
      <c r="AF26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44" s="36" t="str">
        <f>IF(tbl_Customers[[#This Row],[Churn_Risk_Score]]&gt;=10,"High Risk", IF(tbl_Customers[[#This Row],[Churn_Risk_Score]]&gt;=5,"Medium Risk","Low Risk"))</f>
        <v>Low Risk</v>
      </c>
    </row>
    <row r="2645" spans="1:33" x14ac:dyDescent="0.35">
      <c r="A2645">
        <v>2644</v>
      </c>
      <c r="B2645" t="s">
        <v>29</v>
      </c>
      <c r="C2645">
        <v>83</v>
      </c>
      <c r="D2645" t="s">
        <v>25</v>
      </c>
      <c r="E2645" t="s">
        <v>22</v>
      </c>
      <c r="F2645" t="s">
        <v>22</v>
      </c>
      <c r="G2645">
        <v>0</v>
      </c>
      <c r="H2645">
        <v>117.9</v>
      </c>
      <c r="I2645">
        <v>101</v>
      </c>
      <c r="J2645">
        <v>20.04</v>
      </c>
      <c r="K2645">
        <v>160.4</v>
      </c>
      <c r="L2645">
        <v>92</v>
      </c>
      <c r="M2645">
        <v>13.63</v>
      </c>
      <c r="N2645">
        <v>235.3</v>
      </c>
      <c r="O2645">
        <v>150</v>
      </c>
      <c r="P2645">
        <v>10.59</v>
      </c>
      <c r="Q2645">
        <v>11.4</v>
      </c>
      <c r="R2645">
        <v>10</v>
      </c>
      <c r="S2645">
        <v>3.08</v>
      </c>
      <c r="T2645">
        <v>0</v>
      </c>
      <c r="U2645" t="s">
        <v>22</v>
      </c>
      <c r="V2645">
        <f>IF(tbl_Customers[[#This Row],[churn]] = "yes", 1, 0)</f>
        <v>0</v>
      </c>
      <c r="W2645" t="str">
        <f>IF(tbl_Customers[[#This Row],[number_customer_service_calls]] &lt;= 1, "0-1 Calls", IF(tbl_Customers[[#This Row],[number_customer_service_calls]] &lt;= 3, "2-3 Calls", IF(tbl_Customers[[#This Row],[number_customer_service_calls]] &lt;=5, "4-5 Calls", "6+ Calls")))</f>
        <v>0-1 Calls</v>
      </c>
      <c r="X2645" t="str">
        <f>IF(tbl_Customers[[#This Row],[account_length]] &lt;= 50, "0-50", IF(tbl_Customers[[#This Row],[account_length]] &lt;=100, "51-100", IF(tbl_Customers[[#This Row],[account_length]] &lt;= 150, "101-150", "151+")))</f>
        <v>51-100</v>
      </c>
      <c r="Y2645" t="str">
        <f>IF(tbl_Customers[[#This Row],[total_intl_charge]] &lt;= 3, "Low Charges", "High Charges")</f>
        <v>High Charges</v>
      </c>
      <c r="Z2645" t="str">
        <f>IF(tbl_Customers[[#This Row],[total_eve_calls]]&lt;=80,"Low Calls",
IF(tbl_Customers[[#This Row],[total_eve_calls]]&lt;=120,"Medium Calls","High Calls"))</f>
        <v>Medium Calls</v>
      </c>
      <c r="AA2645" t="str">
        <f>IF(tbl_Customers[[#This Row],[total_eve_charge]]&lt;=15,"Low Charges",
IF(tbl_Customers[[#This Row],[total_eve_charge]]&lt;=20,"Medium Charges","High Charges"))</f>
        <v>Low Charges</v>
      </c>
      <c r="AB26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5" t="str">
        <f>IF(tbl_Customers[[#This Row],[number_vmail_messages]] = 0, "No Usage", IF(tbl_Customers[[#This Row],[number_vmail_messages]] &lt;= 20, "Low Usage", IF(tbl_Customers[[#This Row],[number_vmail_messages]] &lt;= 40, "Medium Usgae", "High Usage")))</f>
        <v>No Usage</v>
      </c>
      <c r="AD2645" t="str">
        <f>IF(tbl_Customers[[#This Row],[total_day_minutes]]&lt;=150,"Low Usage", IF(tbl_Customers[[#This Row],[total_day_minutes]]&lt;=200,"Medium Usage", IF(tbl_Customers[[#This Row],[total_day_minutes]]&lt;=250,"High Usage","Very High Usage")))</f>
        <v>Low Usage</v>
      </c>
      <c r="AE2645" t="str">
        <f>IF(tbl_Customers[[#This Row],[total_intl_calls]]&lt;=5,"Low Calls", IF(tbl_Customers[[#This Row],[total_intl_calls]]&lt;=10, "Medium Calls", "High Calls"))</f>
        <v>Medium Calls</v>
      </c>
      <c r="AF26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5" s="36" t="str">
        <f>IF(tbl_Customers[[#This Row],[Churn_Risk_Score]]&gt;=10,"High Risk", IF(tbl_Customers[[#This Row],[Churn_Risk_Score]]&gt;=5,"Medium Risk","Low Risk"))</f>
        <v>Low Risk</v>
      </c>
    </row>
    <row r="2646" spans="1:33" x14ac:dyDescent="0.35">
      <c r="A2646">
        <v>2645</v>
      </c>
      <c r="B2646" t="s">
        <v>50</v>
      </c>
      <c r="C2646">
        <v>96</v>
      </c>
      <c r="D2646" t="s">
        <v>21</v>
      </c>
      <c r="E2646" t="s">
        <v>22</v>
      </c>
      <c r="F2646" t="s">
        <v>23</v>
      </c>
      <c r="G2646">
        <v>21</v>
      </c>
      <c r="H2646">
        <v>247.6</v>
      </c>
      <c r="I2646">
        <v>95</v>
      </c>
      <c r="J2646">
        <v>42.09</v>
      </c>
      <c r="K2646">
        <v>256.3</v>
      </c>
      <c r="L2646">
        <v>150</v>
      </c>
      <c r="M2646">
        <v>21.79</v>
      </c>
      <c r="N2646">
        <v>158.6</v>
      </c>
      <c r="O2646">
        <v>72</v>
      </c>
      <c r="P2646">
        <v>7.14</v>
      </c>
      <c r="Q2646">
        <v>10.8</v>
      </c>
      <c r="R2646">
        <v>6</v>
      </c>
      <c r="S2646">
        <v>2.92</v>
      </c>
      <c r="T2646">
        <v>2</v>
      </c>
      <c r="U2646" t="s">
        <v>22</v>
      </c>
      <c r="V2646">
        <f>IF(tbl_Customers[[#This Row],[churn]] = "yes", 1, 0)</f>
        <v>0</v>
      </c>
      <c r="W2646" t="str">
        <f>IF(tbl_Customers[[#This Row],[number_customer_service_calls]] &lt;= 1, "0-1 Calls", IF(tbl_Customers[[#This Row],[number_customer_service_calls]] &lt;= 3, "2-3 Calls", IF(tbl_Customers[[#This Row],[number_customer_service_calls]] &lt;=5, "4-5 Calls", "6+ Calls")))</f>
        <v>2-3 Calls</v>
      </c>
      <c r="X2646" t="str">
        <f>IF(tbl_Customers[[#This Row],[account_length]] &lt;= 50, "0-50", IF(tbl_Customers[[#This Row],[account_length]] &lt;=100, "51-100", IF(tbl_Customers[[#This Row],[account_length]] &lt;= 150, "101-150", "151+")))</f>
        <v>51-100</v>
      </c>
      <c r="Y2646" t="str">
        <f>IF(tbl_Customers[[#This Row],[total_intl_charge]] &lt;= 3, "Low Charges", "High Charges")</f>
        <v>Low Charges</v>
      </c>
      <c r="Z2646" t="str">
        <f>IF(tbl_Customers[[#This Row],[total_eve_calls]]&lt;=80,"Low Calls",
IF(tbl_Customers[[#This Row],[total_eve_calls]]&lt;=120,"Medium Calls","High Calls"))</f>
        <v>High Calls</v>
      </c>
      <c r="AA2646" t="str">
        <f>IF(tbl_Customers[[#This Row],[total_eve_charge]]&lt;=15,"Low Charges",
IF(tbl_Customers[[#This Row],[total_eve_charge]]&lt;=20,"Medium Charges","High Charges"))</f>
        <v>High Charges</v>
      </c>
      <c r="AB26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6" t="str">
        <f>IF(tbl_Customers[[#This Row],[number_vmail_messages]] = 0, "No Usage", IF(tbl_Customers[[#This Row],[number_vmail_messages]] &lt;= 20, "Low Usage", IF(tbl_Customers[[#This Row],[number_vmail_messages]] &lt;= 40, "Medium Usgae", "High Usage")))</f>
        <v>Medium Usgae</v>
      </c>
      <c r="AD2646" t="str">
        <f>IF(tbl_Customers[[#This Row],[total_day_minutes]]&lt;=150,"Low Usage", IF(tbl_Customers[[#This Row],[total_day_minutes]]&lt;=200,"Medium Usage", IF(tbl_Customers[[#This Row],[total_day_minutes]]&lt;=250,"High Usage","Very High Usage")))</f>
        <v>High Usage</v>
      </c>
      <c r="AE2646" t="str">
        <f>IF(tbl_Customers[[#This Row],[total_intl_calls]]&lt;=5,"Low Calls", IF(tbl_Customers[[#This Row],[total_intl_calls]]&lt;=10, "Medium Calls", "High Calls"))</f>
        <v>Medium Calls</v>
      </c>
      <c r="AF26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46" s="36" t="str">
        <f>IF(tbl_Customers[[#This Row],[Churn_Risk_Score]]&gt;=10,"High Risk", IF(tbl_Customers[[#This Row],[Churn_Risk_Score]]&gt;=5,"Medium Risk","Low Risk"))</f>
        <v>Low Risk</v>
      </c>
    </row>
    <row r="2647" spans="1:33" x14ac:dyDescent="0.35">
      <c r="A2647">
        <v>2646</v>
      </c>
      <c r="B2647" t="s">
        <v>48</v>
      </c>
      <c r="C2647">
        <v>98</v>
      </c>
      <c r="D2647" t="s">
        <v>25</v>
      </c>
      <c r="E2647" t="s">
        <v>22</v>
      </c>
      <c r="F2647" t="s">
        <v>22</v>
      </c>
      <c r="G2647">
        <v>0</v>
      </c>
      <c r="H2647">
        <v>169.9</v>
      </c>
      <c r="I2647">
        <v>77</v>
      </c>
      <c r="J2647">
        <v>28.88</v>
      </c>
      <c r="K2647">
        <v>138.30000000000001</v>
      </c>
      <c r="L2647">
        <v>155</v>
      </c>
      <c r="M2647">
        <v>11.76</v>
      </c>
      <c r="N2647">
        <v>142.6</v>
      </c>
      <c r="O2647">
        <v>105</v>
      </c>
      <c r="P2647">
        <v>6.42</v>
      </c>
      <c r="Q2647">
        <v>8.5</v>
      </c>
      <c r="R2647">
        <v>7</v>
      </c>
      <c r="S2647">
        <v>2.2999999999999998</v>
      </c>
      <c r="T2647">
        <v>1</v>
      </c>
      <c r="U2647" t="s">
        <v>22</v>
      </c>
      <c r="V2647">
        <f>IF(tbl_Customers[[#This Row],[churn]] = "yes", 1, 0)</f>
        <v>0</v>
      </c>
      <c r="W2647" t="str">
        <f>IF(tbl_Customers[[#This Row],[number_customer_service_calls]] &lt;= 1, "0-1 Calls", IF(tbl_Customers[[#This Row],[number_customer_service_calls]] &lt;= 3, "2-3 Calls", IF(tbl_Customers[[#This Row],[number_customer_service_calls]] &lt;=5, "4-5 Calls", "6+ Calls")))</f>
        <v>0-1 Calls</v>
      </c>
      <c r="X2647" t="str">
        <f>IF(tbl_Customers[[#This Row],[account_length]] &lt;= 50, "0-50", IF(tbl_Customers[[#This Row],[account_length]] &lt;=100, "51-100", IF(tbl_Customers[[#This Row],[account_length]] &lt;= 150, "101-150", "151+")))</f>
        <v>51-100</v>
      </c>
      <c r="Y2647" t="str">
        <f>IF(tbl_Customers[[#This Row],[total_intl_charge]] &lt;= 3, "Low Charges", "High Charges")</f>
        <v>Low Charges</v>
      </c>
      <c r="Z2647" t="str">
        <f>IF(tbl_Customers[[#This Row],[total_eve_calls]]&lt;=80,"Low Calls",
IF(tbl_Customers[[#This Row],[total_eve_calls]]&lt;=120,"Medium Calls","High Calls"))</f>
        <v>High Calls</v>
      </c>
      <c r="AA2647" t="str">
        <f>IF(tbl_Customers[[#This Row],[total_eve_charge]]&lt;=15,"Low Charges",
IF(tbl_Customers[[#This Row],[total_eve_charge]]&lt;=20,"Medium Charges","High Charges"))</f>
        <v>Low Charges</v>
      </c>
      <c r="AB26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47" t="str">
        <f>IF(tbl_Customers[[#This Row],[number_vmail_messages]] = 0, "No Usage", IF(tbl_Customers[[#This Row],[number_vmail_messages]] &lt;= 20, "Low Usage", IF(tbl_Customers[[#This Row],[number_vmail_messages]] &lt;= 40, "Medium Usgae", "High Usage")))</f>
        <v>No Usage</v>
      </c>
      <c r="AD2647" t="str">
        <f>IF(tbl_Customers[[#This Row],[total_day_minutes]]&lt;=150,"Low Usage", IF(tbl_Customers[[#This Row],[total_day_minutes]]&lt;=200,"Medium Usage", IF(tbl_Customers[[#This Row],[total_day_minutes]]&lt;=250,"High Usage","Very High Usage")))</f>
        <v>Medium Usage</v>
      </c>
      <c r="AE2647" t="str">
        <f>IF(tbl_Customers[[#This Row],[total_intl_calls]]&lt;=5,"Low Calls", IF(tbl_Customers[[#This Row],[total_intl_calls]]&lt;=10, "Medium Calls", "High Calls"))</f>
        <v>Medium Calls</v>
      </c>
      <c r="AF26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47" s="36" t="str">
        <f>IF(tbl_Customers[[#This Row],[Churn_Risk_Score]]&gt;=10,"High Risk", IF(tbl_Customers[[#This Row],[Churn_Risk_Score]]&gt;=5,"Medium Risk","Low Risk"))</f>
        <v>Low Risk</v>
      </c>
    </row>
    <row r="2648" spans="1:33" x14ac:dyDescent="0.35">
      <c r="A2648">
        <v>2647</v>
      </c>
      <c r="B2648" t="s">
        <v>71</v>
      </c>
      <c r="C2648">
        <v>3</v>
      </c>
      <c r="D2648" t="s">
        <v>21</v>
      </c>
      <c r="E2648" t="s">
        <v>22</v>
      </c>
      <c r="F2648" t="s">
        <v>22</v>
      </c>
      <c r="G2648">
        <v>0</v>
      </c>
      <c r="H2648">
        <v>185</v>
      </c>
      <c r="I2648">
        <v>120</v>
      </c>
      <c r="J2648">
        <v>31.45</v>
      </c>
      <c r="K2648">
        <v>203.7</v>
      </c>
      <c r="L2648">
        <v>129</v>
      </c>
      <c r="M2648">
        <v>17.309999999999999</v>
      </c>
      <c r="N2648">
        <v>170.5</v>
      </c>
      <c r="O2648">
        <v>89</v>
      </c>
      <c r="P2648">
        <v>7.67</v>
      </c>
      <c r="Q2648">
        <v>14.1</v>
      </c>
      <c r="R2648">
        <v>3</v>
      </c>
      <c r="S2648">
        <v>3.81</v>
      </c>
      <c r="T2648">
        <v>3</v>
      </c>
      <c r="U2648" t="s">
        <v>22</v>
      </c>
      <c r="V2648">
        <f>IF(tbl_Customers[[#This Row],[churn]] = "yes", 1, 0)</f>
        <v>0</v>
      </c>
      <c r="W2648" t="str">
        <f>IF(tbl_Customers[[#This Row],[number_customer_service_calls]] &lt;= 1, "0-1 Calls", IF(tbl_Customers[[#This Row],[number_customer_service_calls]] &lt;= 3, "2-3 Calls", IF(tbl_Customers[[#This Row],[number_customer_service_calls]] &lt;=5, "4-5 Calls", "6+ Calls")))</f>
        <v>2-3 Calls</v>
      </c>
      <c r="X2648" t="str">
        <f>IF(tbl_Customers[[#This Row],[account_length]] &lt;= 50, "0-50", IF(tbl_Customers[[#This Row],[account_length]] &lt;=100, "51-100", IF(tbl_Customers[[#This Row],[account_length]] &lt;= 150, "101-150", "151+")))</f>
        <v>0-50</v>
      </c>
      <c r="Y2648" t="str">
        <f>IF(tbl_Customers[[#This Row],[total_intl_charge]] &lt;= 3, "Low Charges", "High Charges")</f>
        <v>High Charges</v>
      </c>
      <c r="Z2648" t="str">
        <f>IF(tbl_Customers[[#This Row],[total_eve_calls]]&lt;=80,"Low Calls",
IF(tbl_Customers[[#This Row],[total_eve_calls]]&lt;=120,"Medium Calls","High Calls"))</f>
        <v>High Calls</v>
      </c>
      <c r="AA2648" t="str">
        <f>IF(tbl_Customers[[#This Row],[total_eve_charge]]&lt;=15,"Low Charges",
IF(tbl_Customers[[#This Row],[total_eve_charge]]&lt;=20,"Medium Charges","High Charges"))</f>
        <v>Medium Charges</v>
      </c>
      <c r="AB26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8" t="str">
        <f>IF(tbl_Customers[[#This Row],[number_vmail_messages]] = 0, "No Usage", IF(tbl_Customers[[#This Row],[number_vmail_messages]] &lt;= 20, "Low Usage", IF(tbl_Customers[[#This Row],[number_vmail_messages]] &lt;= 40, "Medium Usgae", "High Usage")))</f>
        <v>No Usage</v>
      </c>
      <c r="AD2648" t="str">
        <f>IF(tbl_Customers[[#This Row],[total_day_minutes]]&lt;=150,"Low Usage", IF(tbl_Customers[[#This Row],[total_day_minutes]]&lt;=200,"Medium Usage", IF(tbl_Customers[[#This Row],[total_day_minutes]]&lt;=250,"High Usage","Very High Usage")))</f>
        <v>Medium Usage</v>
      </c>
      <c r="AE2648" t="str">
        <f>IF(tbl_Customers[[#This Row],[total_intl_calls]]&lt;=5,"Low Calls", IF(tbl_Customers[[#This Row],[total_intl_calls]]&lt;=10, "Medium Calls", "High Calls"))</f>
        <v>Low Calls</v>
      </c>
      <c r="AF26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8" s="36" t="str">
        <f>IF(tbl_Customers[[#This Row],[Churn_Risk_Score]]&gt;=10,"High Risk", IF(tbl_Customers[[#This Row],[Churn_Risk_Score]]&gt;=5,"Medium Risk","Low Risk"))</f>
        <v>Low Risk</v>
      </c>
    </row>
    <row r="2649" spans="1:33" x14ac:dyDescent="0.35">
      <c r="A2649">
        <v>2648</v>
      </c>
      <c r="B2649" t="s">
        <v>27</v>
      </c>
      <c r="C2649">
        <v>77</v>
      </c>
      <c r="D2649" t="s">
        <v>25</v>
      </c>
      <c r="E2649" t="s">
        <v>22</v>
      </c>
      <c r="F2649" t="s">
        <v>23</v>
      </c>
      <c r="G2649">
        <v>17</v>
      </c>
      <c r="H2649">
        <v>204.9</v>
      </c>
      <c r="I2649">
        <v>84</v>
      </c>
      <c r="J2649">
        <v>34.83</v>
      </c>
      <c r="K2649">
        <v>201</v>
      </c>
      <c r="L2649">
        <v>102</v>
      </c>
      <c r="M2649">
        <v>17.09</v>
      </c>
      <c r="N2649">
        <v>219.7</v>
      </c>
      <c r="O2649">
        <v>97</v>
      </c>
      <c r="P2649">
        <v>9.89</v>
      </c>
      <c r="Q2649">
        <v>11.3</v>
      </c>
      <c r="R2649">
        <v>5</v>
      </c>
      <c r="S2649">
        <v>3.05</v>
      </c>
      <c r="T2649">
        <v>0</v>
      </c>
      <c r="U2649" t="s">
        <v>22</v>
      </c>
      <c r="V2649">
        <f>IF(tbl_Customers[[#This Row],[churn]] = "yes", 1, 0)</f>
        <v>0</v>
      </c>
      <c r="W2649" t="str">
        <f>IF(tbl_Customers[[#This Row],[number_customer_service_calls]] &lt;= 1, "0-1 Calls", IF(tbl_Customers[[#This Row],[number_customer_service_calls]] &lt;= 3, "2-3 Calls", IF(tbl_Customers[[#This Row],[number_customer_service_calls]] &lt;=5, "4-5 Calls", "6+ Calls")))</f>
        <v>0-1 Calls</v>
      </c>
      <c r="X2649" t="str">
        <f>IF(tbl_Customers[[#This Row],[account_length]] &lt;= 50, "0-50", IF(tbl_Customers[[#This Row],[account_length]] &lt;=100, "51-100", IF(tbl_Customers[[#This Row],[account_length]] &lt;= 150, "101-150", "151+")))</f>
        <v>51-100</v>
      </c>
      <c r="Y2649" t="str">
        <f>IF(tbl_Customers[[#This Row],[total_intl_charge]] &lt;= 3, "Low Charges", "High Charges")</f>
        <v>High Charges</v>
      </c>
      <c r="Z2649" t="str">
        <f>IF(tbl_Customers[[#This Row],[total_eve_calls]]&lt;=80,"Low Calls",
IF(tbl_Customers[[#This Row],[total_eve_calls]]&lt;=120,"Medium Calls","High Calls"))</f>
        <v>Medium Calls</v>
      </c>
      <c r="AA2649" t="str">
        <f>IF(tbl_Customers[[#This Row],[total_eve_charge]]&lt;=15,"Low Charges",
IF(tbl_Customers[[#This Row],[total_eve_charge]]&lt;=20,"Medium Charges","High Charges"))</f>
        <v>Medium Charges</v>
      </c>
      <c r="AB26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9" t="str">
        <f>IF(tbl_Customers[[#This Row],[number_vmail_messages]] = 0, "No Usage", IF(tbl_Customers[[#This Row],[number_vmail_messages]] &lt;= 20, "Low Usage", IF(tbl_Customers[[#This Row],[number_vmail_messages]] &lt;= 40, "Medium Usgae", "High Usage")))</f>
        <v>Low Usage</v>
      </c>
      <c r="AD2649" t="str">
        <f>IF(tbl_Customers[[#This Row],[total_day_minutes]]&lt;=150,"Low Usage", IF(tbl_Customers[[#This Row],[total_day_minutes]]&lt;=200,"Medium Usage", IF(tbl_Customers[[#This Row],[total_day_minutes]]&lt;=250,"High Usage","Very High Usage")))</f>
        <v>High Usage</v>
      </c>
      <c r="AE2649" t="str">
        <f>IF(tbl_Customers[[#This Row],[total_intl_calls]]&lt;=5,"Low Calls", IF(tbl_Customers[[#This Row],[total_intl_calls]]&lt;=10, "Medium Calls", "High Calls"))</f>
        <v>Low Calls</v>
      </c>
      <c r="AF26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49" s="36" t="str">
        <f>IF(tbl_Customers[[#This Row],[Churn_Risk_Score]]&gt;=10,"High Risk", IF(tbl_Customers[[#This Row],[Churn_Risk_Score]]&gt;=5,"Medium Risk","Low Risk"))</f>
        <v>Low Risk</v>
      </c>
    </row>
    <row r="2650" spans="1:33" x14ac:dyDescent="0.35">
      <c r="A2650">
        <v>2649</v>
      </c>
      <c r="B2650" t="s">
        <v>75</v>
      </c>
      <c r="C2650">
        <v>75</v>
      </c>
      <c r="D2650" t="s">
        <v>25</v>
      </c>
      <c r="E2650" t="s">
        <v>22</v>
      </c>
      <c r="F2650" t="s">
        <v>23</v>
      </c>
      <c r="G2650">
        <v>24</v>
      </c>
      <c r="H2650">
        <v>225.5</v>
      </c>
      <c r="I2650">
        <v>119</v>
      </c>
      <c r="J2650">
        <v>38.340000000000003</v>
      </c>
      <c r="K2650">
        <v>182</v>
      </c>
      <c r="L2650">
        <v>108</v>
      </c>
      <c r="M2650">
        <v>15.47</v>
      </c>
      <c r="N2650">
        <v>270.89999999999998</v>
      </c>
      <c r="O2650">
        <v>106</v>
      </c>
      <c r="P2650">
        <v>12.19</v>
      </c>
      <c r="Q2650">
        <v>9.4</v>
      </c>
      <c r="R2650">
        <v>2</v>
      </c>
      <c r="S2650">
        <v>2.54</v>
      </c>
      <c r="T2650">
        <v>3</v>
      </c>
      <c r="U2650" t="s">
        <v>22</v>
      </c>
      <c r="V2650">
        <f>IF(tbl_Customers[[#This Row],[churn]] = "yes", 1, 0)</f>
        <v>0</v>
      </c>
      <c r="W2650" t="str">
        <f>IF(tbl_Customers[[#This Row],[number_customer_service_calls]] &lt;= 1, "0-1 Calls", IF(tbl_Customers[[#This Row],[number_customer_service_calls]] &lt;= 3, "2-3 Calls", IF(tbl_Customers[[#This Row],[number_customer_service_calls]] &lt;=5, "4-5 Calls", "6+ Calls")))</f>
        <v>2-3 Calls</v>
      </c>
      <c r="X2650" t="str">
        <f>IF(tbl_Customers[[#This Row],[account_length]] &lt;= 50, "0-50", IF(tbl_Customers[[#This Row],[account_length]] &lt;=100, "51-100", IF(tbl_Customers[[#This Row],[account_length]] &lt;= 150, "101-150", "151+")))</f>
        <v>51-100</v>
      </c>
      <c r="Y2650" t="str">
        <f>IF(tbl_Customers[[#This Row],[total_intl_charge]] &lt;= 3, "Low Charges", "High Charges")</f>
        <v>Low Charges</v>
      </c>
      <c r="Z2650" t="str">
        <f>IF(tbl_Customers[[#This Row],[total_eve_calls]]&lt;=80,"Low Calls",
IF(tbl_Customers[[#This Row],[total_eve_calls]]&lt;=120,"Medium Calls","High Calls"))</f>
        <v>Medium Calls</v>
      </c>
      <c r="AA2650" t="str">
        <f>IF(tbl_Customers[[#This Row],[total_eve_charge]]&lt;=15,"Low Charges",
IF(tbl_Customers[[#This Row],[total_eve_charge]]&lt;=20,"Medium Charges","High Charges"))</f>
        <v>Medium Charges</v>
      </c>
      <c r="AB26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50" t="str">
        <f>IF(tbl_Customers[[#This Row],[number_vmail_messages]] = 0, "No Usage", IF(tbl_Customers[[#This Row],[number_vmail_messages]] &lt;= 20, "Low Usage", IF(tbl_Customers[[#This Row],[number_vmail_messages]] &lt;= 40, "Medium Usgae", "High Usage")))</f>
        <v>Medium Usgae</v>
      </c>
      <c r="AD2650" t="str">
        <f>IF(tbl_Customers[[#This Row],[total_day_minutes]]&lt;=150,"Low Usage", IF(tbl_Customers[[#This Row],[total_day_minutes]]&lt;=200,"Medium Usage", IF(tbl_Customers[[#This Row],[total_day_minutes]]&lt;=250,"High Usage","Very High Usage")))</f>
        <v>High Usage</v>
      </c>
      <c r="AE2650" t="str">
        <f>IF(tbl_Customers[[#This Row],[total_intl_calls]]&lt;=5,"Low Calls", IF(tbl_Customers[[#This Row],[total_intl_calls]]&lt;=10, "Medium Calls", "High Calls"))</f>
        <v>Low Calls</v>
      </c>
      <c r="AF26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50" s="36" t="str">
        <f>IF(tbl_Customers[[#This Row],[Churn_Risk_Score]]&gt;=10,"High Risk", IF(tbl_Customers[[#This Row],[Churn_Risk_Score]]&gt;=5,"Medium Risk","Low Risk"))</f>
        <v>Low Risk</v>
      </c>
    </row>
    <row r="2651" spans="1:33" x14ac:dyDescent="0.35">
      <c r="A2651">
        <v>2650</v>
      </c>
      <c r="B2651" t="s">
        <v>34</v>
      </c>
      <c r="C2651">
        <v>40</v>
      </c>
      <c r="D2651" t="s">
        <v>28</v>
      </c>
      <c r="E2651" t="s">
        <v>22</v>
      </c>
      <c r="F2651" t="s">
        <v>22</v>
      </c>
      <c r="G2651">
        <v>0</v>
      </c>
      <c r="H2651">
        <v>169.7</v>
      </c>
      <c r="I2651">
        <v>115</v>
      </c>
      <c r="J2651">
        <v>28.85</v>
      </c>
      <c r="K2651">
        <v>141.4</v>
      </c>
      <c r="L2651">
        <v>123</v>
      </c>
      <c r="M2651">
        <v>12.02</v>
      </c>
      <c r="N2651">
        <v>253</v>
      </c>
      <c r="O2651">
        <v>115</v>
      </c>
      <c r="P2651">
        <v>11.39</v>
      </c>
      <c r="Q2651">
        <v>10.5</v>
      </c>
      <c r="R2651">
        <v>3</v>
      </c>
      <c r="S2651">
        <v>2.84</v>
      </c>
      <c r="T2651">
        <v>4</v>
      </c>
      <c r="U2651" t="s">
        <v>23</v>
      </c>
      <c r="V2651">
        <f>IF(tbl_Customers[[#This Row],[churn]] = "yes", 1, 0)</f>
        <v>1</v>
      </c>
      <c r="W2651" t="str">
        <f>IF(tbl_Customers[[#This Row],[number_customer_service_calls]] &lt;= 1, "0-1 Calls", IF(tbl_Customers[[#This Row],[number_customer_service_calls]] &lt;= 3, "2-3 Calls", IF(tbl_Customers[[#This Row],[number_customer_service_calls]] &lt;=5, "4-5 Calls", "6+ Calls")))</f>
        <v>4-5 Calls</v>
      </c>
      <c r="X2651" t="str">
        <f>IF(tbl_Customers[[#This Row],[account_length]] &lt;= 50, "0-50", IF(tbl_Customers[[#This Row],[account_length]] &lt;=100, "51-100", IF(tbl_Customers[[#This Row],[account_length]] &lt;= 150, "101-150", "151+")))</f>
        <v>0-50</v>
      </c>
      <c r="Y2651" t="str">
        <f>IF(tbl_Customers[[#This Row],[total_intl_charge]] &lt;= 3, "Low Charges", "High Charges")</f>
        <v>Low Charges</v>
      </c>
      <c r="Z2651" t="str">
        <f>IF(tbl_Customers[[#This Row],[total_eve_calls]]&lt;=80,"Low Calls",
IF(tbl_Customers[[#This Row],[total_eve_calls]]&lt;=120,"Medium Calls","High Calls"))</f>
        <v>High Calls</v>
      </c>
      <c r="AA2651" t="str">
        <f>IF(tbl_Customers[[#This Row],[total_eve_charge]]&lt;=15,"Low Charges",
IF(tbl_Customers[[#This Row],[total_eve_charge]]&lt;=20,"Medium Charges","High Charges"))</f>
        <v>Low Charges</v>
      </c>
      <c r="AB26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1" t="str">
        <f>IF(tbl_Customers[[#This Row],[number_vmail_messages]] = 0, "No Usage", IF(tbl_Customers[[#This Row],[number_vmail_messages]] &lt;= 20, "Low Usage", IF(tbl_Customers[[#This Row],[number_vmail_messages]] &lt;= 40, "Medium Usgae", "High Usage")))</f>
        <v>No Usage</v>
      </c>
      <c r="AD2651" t="str">
        <f>IF(tbl_Customers[[#This Row],[total_day_minutes]]&lt;=150,"Low Usage", IF(tbl_Customers[[#This Row],[total_day_minutes]]&lt;=200,"Medium Usage", IF(tbl_Customers[[#This Row],[total_day_minutes]]&lt;=250,"High Usage","Very High Usage")))</f>
        <v>Medium Usage</v>
      </c>
      <c r="AE2651" t="str">
        <f>IF(tbl_Customers[[#This Row],[total_intl_calls]]&lt;=5,"Low Calls", IF(tbl_Customers[[#This Row],[total_intl_calls]]&lt;=10, "Medium Calls", "High Calls"))</f>
        <v>Low Calls</v>
      </c>
      <c r="AF26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51" s="36" t="str">
        <f>IF(tbl_Customers[[#This Row],[Churn_Risk_Score]]&gt;=10,"High Risk", IF(tbl_Customers[[#This Row],[Churn_Risk_Score]]&gt;=5,"Medium Risk","Low Risk"))</f>
        <v>Medium Risk</v>
      </c>
    </row>
    <row r="2652" spans="1:33" x14ac:dyDescent="0.35">
      <c r="A2652">
        <v>2651</v>
      </c>
      <c r="B2652" t="s">
        <v>24</v>
      </c>
      <c r="C2652">
        <v>108</v>
      </c>
      <c r="D2652" t="s">
        <v>21</v>
      </c>
      <c r="E2652" t="s">
        <v>22</v>
      </c>
      <c r="F2652" t="s">
        <v>22</v>
      </c>
      <c r="G2652">
        <v>0</v>
      </c>
      <c r="H2652">
        <v>239.3</v>
      </c>
      <c r="I2652">
        <v>102</v>
      </c>
      <c r="J2652">
        <v>40.68</v>
      </c>
      <c r="K2652">
        <v>223.4</v>
      </c>
      <c r="L2652">
        <v>127</v>
      </c>
      <c r="M2652">
        <v>18.989999999999998</v>
      </c>
      <c r="N2652">
        <v>251.4</v>
      </c>
      <c r="O2652">
        <v>104</v>
      </c>
      <c r="P2652">
        <v>11.31</v>
      </c>
      <c r="Q2652">
        <v>10.6</v>
      </c>
      <c r="R2652">
        <v>6</v>
      </c>
      <c r="S2652">
        <v>2.86</v>
      </c>
      <c r="T2652">
        <v>0</v>
      </c>
      <c r="U2652" t="s">
        <v>22</v>
      </c>
      <c r="V2652">
        <f>IF(tbl_Customers[[#This Row],[churn]] = "yes", 1, 0)</f>
        <v>0</v>
      </c>
      <c r="W2652" t="str">
        <f>IF(tbl_Customers[[#This Row],[number_customer_service_calls]] &lt;= 1, "0-1 Calls", IF(tbl_Customers[[#This Row],[number_customer_service_calls]] &lt;= 3, "2-3 Calls", IF(tbl_Customers[[#This Row],[number_customer_service_calls]] &lt;=5, "4-5 Calls", "6+ Calls")))</f>
        <v>0-1 Calls</v>
      </c>
      <c r="X2652" t="str">
        <f>IF(tbl_Customers[[#This Row],[account_length]] &lt;= 50, "0-50", IF(tbl_Customers[[#This Row],[account_length]] &lt;=100, "51-100", IF(tbl_Customers[[#This Row],[account_length]] &lt;= 150, "101-150", "151+")))</f>
        <v>101-150</v>
      </c>
      <c r="Y2652" t="str">
        <f>IF(tbl_Customers[[#This Row],[total_intl_charge]] &lt;= 3, "Low Charges", "High Charges")</f>
        <v>Low Charges</v>
      </c>
      <c r="Z2652" t="str">
        <f>IF(tbl_Customers[[#This Row],[total_eve_calls]]&lt;=80,"Low Calls",
IF(tbl_Customers[[#This Row],[total_eve_calls]]&lt;=120,"Medium Calls","High Calls"))</f>
        <v>High Calls</v>
      </c>
      <c r="AA2652" t="str">
        <f>IF(tbl_Customers[[#This Row],[total_eve_charge]]&lt;=15,"Low Charges",
IF(tbl_Customers[[#This Row],[total_eve_charge]]&lt;=20,"Medium Charges","High Charges"))</f>
        <v>Medium Charges</v>
      </c>
      <c r="AB26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52" t="str">
        <f>IF(tbl_Customers[[#This Row],[number_vmail_messages]] = 0, "No Usage", IF(tbl_Customers[[#This Row],[number_vmail_messages]] &lt;= 20, "Low Usage", IF(tbl_Customers[[#This Row],[number_vmail_messages]] &lt;= 40, "Medium Usgae", "High Usage")))</f>
        <v>No Usage</v>
      </c>
      <c r="AD2652" t="str">
        <f>IF(tbl_Customers[[#This Row],[total_day_minutes]]&lt;=150,"Low Usage", IF(tbl_Customers[[#This Row],[total_day_minutes]]&lt;=200,"Medium Usage", IF(tbl_Customers[[#This Row],[total_day_minutes]]&lt;=250,"High Usage","Very High Usage")))</f>
        <v>High Usage</v>
      </c>
      <c r="AE2652" t="str">
        <f>IF(tbl_Customers[[#This Row],[total_intl_calls]]&lt;=5,"Low Calls", IF(tbl_Customers[[#This Row],[total_intl_calls]]&lt;=10, "Medium Calls", "High Calls"))</f>
        <v>Medium Calls</v>
      </c>
      <c r="AF26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52" s="36" t="str">
        <f>IF(tbl_Customers[[#This Row],[Churn_Risk_Score]]&gt;=10,"High Risk", IF(tbl_Customers[[#This Row],[Churn_Risk_Score]]&gt;=5,"Medium Risk","Low Risk"))</f>
        <v>Low Risk</v>
      </c>
    </row>
    <row r="2653" spans="1:33" x14ac:dyDescent="0.35">
      <c r="A2653">
        <v>2652</v>
      </c>
      <c r="B2653" t="s">
        <v>35</v>
      </c>
      <c r="C2653">
        <v>100</v>
      </c>
      <c r="D2653" t="s">
        <v>21</v>
      </c>
      <c r="E2653" t="s">
        <v>22</v>
      </c>
      <c r="F2653" t="s">
        <v>22</v>
      </c>
      <c r="G2653">
        <v>0</v>
      </c>
      <c r="H2653">
        <v>113.3</v>
      </c>
      <c r="I2653">
        <v>96</v>
      </c>
      <c r="J2653">
        <v>19.260000000000002</v>
      </c>
      <c r="K2653">
        <v>197.9</v>
      </c>
      <c r="L2653">
        <v>89</v>
      </c>
      <c r="M2653">
        <v>16.82</v>
      </c>
      <c r="N2653">
        <v>284.5</v>
      </c>
      <c r="O2653">
        <v>93</v>
      </c>
      <c r="P2653">
        <v>12.8</v>
      </c>
      <c r="Q2653">
        <v>11.7</v>
      </c>
      <c r="R2653">
        <v>2</v>
      </c>
      <c r="S2653">
        <v>3.16</v>
      </c>
      <c r="T2653">
        <v>4</v>
      </c>
      <c r="U2653" t="s">
        <v>23</v>
      </c>
      <c r="V2653">
        <f>IF(tbl_Customers[[#This Row],[churn]] = "yes", 1, 0)</f>
        <v>1</v>
      </c>
      <c r="W2653" t="str">
        <f>IF(tbl_Customers[[#This Row],[number_customer_service_calls]] &lt;= 1, "0-1 Calls", IF(tbl_Customers[[#This Row],[number_customer_service_calls]] &lt;= 3, "2-3 Calls", IF(tbl_Customers[[#This Row],[number_customer_service_calls]] &lt;=5, "4-5 Calls", "6+ Calls")))</f>
        <v>4-5 Calls</v>
      </c>
      <c r="X2653" t="str">
        <f>IF(tbl_Customers[[#This Row],[account_length]] &lt;= 50, "0-50", IF(tbl_Customers[[#This Row],[account_length]] &lt;=100, "51-100", IF(tbl_Customers[[#This Row],[account_length]] &lt;= 150, "101-150", "151+")))</f>
        <v>51-100</v>
      </c>
      <c r="Y2653" t="str">
        <f>IF(tbl_Customers[[#This Row],[total_intl_charge]] &lt;= 3, "Low Charges", "High Charges")</f>
        <v>High Charges</v>
      </c>
      <c r="Z2653" t="str">
        <f>IF(tbl_Customers[[#This Row],[total_eve_calls]]&lt;=80,"Low Calls",
IF(tbl_Customers[[#This Row],[total_eve_calls]]&lt;=120,"Medium Calls","High Calls"))</f>
        <v>Medium Calls</v>
      </c>
      <c r="AA2653" t="str">
        <f>IF(tbl_Customers[[#This Row],[total_eve_charge]]&lt;=15,"Low Charges",
IF(tbl_Customers[[#This Row],[total_eve_charge]]&lt;=20,"Medium Charges","High Charges"))</f>
        <v>Medium Charges</v>
      </c>
      <c r="AB26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3" t="str">
        <f>IF(tbl_Customers[[#This Row],[number_vmail_messages]] = 0, "No Usage", IF(tbl_Customers[[#This Row],[number_vmail_messages]] &lt;= 20, "Low Usage", IF(tbl_Customers[[#This Row],[number_vmail_messages]] &lt;= 40, "Medium Usgae", "High Usage")))</f>
        <v>No Usage</v>
      </c>
      <c r="AD2653" t="str">
        <f>IF(tbl_Customers[[#This Row],[total_day_minutes]]&lt;=150,"Low Usage", IF(tbl_Customers[[#This Row],[total_day_minutes]]&lt;=200,"Medium Usage", IF(tbl_Customers[[#This Row],[total_day_minutes]]&lt;=250,"High Usage","Very High Usage")))</f>
        <v>Low Usage</v>
      </c>
      <c r="AE2653" t="str">
        <f>IF(tbl_Customers[[#This Row],[total_intl_calls]]&lt;=5,"Low Calls", IF(tbl_Customers[[#This Row],[total_intl_calls]]&lt;=10, "Medium Calls", "High Calls"))</f>
        <v>Low Calls</v>
      </c>
      <c r="AF26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653" s="36" t="str">
        <f>IF(tbl_Customers[[#This Row],[Churn_Risk_Score]]&gt;=10,"High Risk", IF(tbl_Customers[[#This Row],[Churn_Risk_Score]]&gt;=5,"Medium Risk","Low Risk"))</f>
        <v>Medium Risk</v>
      </c>
    </row>
    <row r="2654" spans="1:33" x14ac:dyDescent="0.35">
      <c r="A2654">
        <v>2653</v>
      </c>
      <c r="B2654" t="s">
        <v>68</v>
      </c>
      <c r="C2654">
        <v>16</v>
      </c>
      <c r="D2654" t="s">
        <v>21</v>
      </c>
      <c r="E2654" t="s">
        <v>22</v>
      </c>
      <c r="F2654" t="s">
        <v>22</v>
      </c>
      <c r="G2654">
        <v>0</v>
      </c>
      <c r="H2654">
        <v>161.9</v>
      </c>
      <c r="I2654">
        <v>100</v>
      </c>
      <c r="J2654">
        <v>27.52</v>
      </c>
      <c r="K2654">
        <v>230.1</v>
      </c>
      <c r="L2654">
        <v>138</v>
      </c>
      <c r="M2654">
        <v>19.559999999999999</v>
      </c>
      <c r="N2654">
        <v>148.80000000000001</v>
      </c>
      <c r="O2654">
        <v>78</v>
      </c>
      <c r="P2654">
        <v>6.7</v>
      </c>
      <c r="Q2654">
        <v>10.199999999999999</v>
      </c>
      <c r="R2654">
        <v>11</v>
      </c>
      <c r="S2654">
        <v>2.75</v>
      </c>
      <c r="T2654">
        <v>3</v>
      </c>
      <c r="U2654" t="s">
        <v>22</v>
      </c>
      <c r="V2654">
        <f>IF(tbl_Customers[[#This Row],[churn]] = "yes", 1, 0)</f>
        <v>0</v>
      </c>
      <c r="W2654" t="str">
        <f>IF(tbl_Customers[[#This Row],[number_customer_service_calls]] &lt;= 1, "0-1 Calls", IF(tbl_Customers[[#This Row],[number_customer_service_calls]] &lt;= 3, "2-3 Calls", IF(tbl_Customers[[#This Row],[number_customer_service_calls]] &lt;=5, "4-5 Calls", "6+ Calls")))</f>
        <v>2-3 Calls</v>
      </c>
      <c r="X2654" t="str">
        <f>IF(tbl_Customers[[#This Row],[account_length]] &lt;= 50, "0-50", IF(tbl_Customers[[#This Row],[account_length]] &lt;=100, "51-100", IF(tbl_Customers[[#This Row],[account_length]] &lt;= 150, "101-150", "151+")))</f>
        <v>0-50</v>
      </c>
      <c r="Y2654" t="str">
        <f>IF(tbl_Customers[[#This Row],[total_intl_charge]] &lt;= 3, "Low Charges", "High Charges")</f>
        <v>Low Charges</v>
      </c>
      <c r="Z2654" t="str">
        <f>IF(tbl_Customers[[#This Row],[total_eve_calls]]&lt;=80,"Low Calls",
IF(tbl_Customers[[#This Row],[total_eve_calls]]&lt;=120,"Medium Calls","High Calls"))</f>
        <v>High Calls</v>
      </c>
      <c r="AA2654" t="str">
        <f>IF(tbl_Customers[[#This Row],[total_eve_charge]]&lt;=15,"Low Charges",
IF(tbl_Customers[[#This Row],[total_eve_charge]]&lt;=20,"Medium Charges","High Charges"))</f>
        <v>Medium Charges</v>
      </c>
      <c r="AB26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4" t="str">
        <f>IF(tbl_Customers[[#This Row],[number_vmail_messages]] = 0, "No Usage", IF(tbl_Customers[[#This Row],[number_vmail_messages]] &lt;= 20, "Low Usage", IF(tbl_Customers[[#This Row],[number_vmail_messages]] &lt;= 40, "Medium Usgae", "High Usage")))</f>
        <v>No Usage</v>
      </c>
      <c r="AD2654" t="str">
        <f>IF(tbl_Customers[[#This Row],[total_day_minutes]]&lt;=150,"Low Usage", IF(tbl_Customers[[#This Row],[total_day_minutes]]&lt;=200,"Medium Usage", IF(tbl_Customers[[#This Row],[total_day_minutes]]&lt;=250,"High Usage","Very High Usage")))</f>
        <v>Medium Usage</v>
      </c>
      <c r="AE2654" t="str">
        <f>IF(tbl_Customers[[#This Row],[total_intl_calls]]&lt;=5,"Low Calls", IF(tbl_Customers[[#This Row],[total_intl_calls]]&lt;=10, "Medium Calls", "High Calls"))</f>
        <v>High Calls</v>
      </c>
      <c r="AF26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54" s="36" t="str">
        <f>IF(tbl_Customers[[#This Row],[Churn_Risk_Score]]&gt;=10,"High Risk", IF(tbl_Customers[[#This Row],[Churn_Risk_Score]]&gt;=5,"Medium Risk","Low Risk"))</f>
        <v>Low Risk</v>
      </c>
    </row>
    <row r="2655" spans="1:33" x14ac:dyDescent="0.35">
      <c r="A2655">
        <v>2654</v>
      </c>
      <c r="B2655" t="s">
        <v>36</v>
      </c>
      <c r="C2655">
        <v>115</v>
      </c>
      <c r="D2655" t="s">
        <v>28</v>
      </c>
      <c r="E2655" t="s">
        <v>22</v>
      </c>
      <c r="F2655" t="s">
        <v>23</v>
      </c>
      <c r="G2655">
        <v>16</v>
      </c>
      <c r="H2655">
        <v>133.30000000000001</v>
      </c>
      <c r="I2655">
        <v>110</v>
      </c>
      <c r="J2655">
        <v>22.66</v>
      </c>
      <c r="K2655">
        <v>185.7</v>
      </c>
      <c r="L2655">
        <v>111</v>
      </c>
      <c r="M2655">
        <v>15.78</v>
      </c>
      <c r="N2655">
        <v>161.5</v>
      </c>
      <c r="O2655">
        <v>113</v>
      </c>
      <c r="P2655">
        <v>7.27</v>
      </c>
      <c r="Q2655">
        <v>5.6</v>
      </c>
      <c r="R2655">
        <v>4</v>
      </c>
      <c r="S2655">
        <v>1.51</v>
      </c>
      <c r="T2655">
        <v>2</v>
      </c>
      <c r="U2655" t="s">
        <v>22</v>
      </c>
      <c r="V2655">
        <f>IF(tbl_Customers[[#This Row],[churn]] = "yes", 1, 0)</f>
        <v>0</v>
      </c>
      <c r="W2655" t="str">
        <f>IF(tbl_Customers[[#This Row],[number_customer_service_calls]] &lt;= 1, "0-1 Calls", IF(tbl_Customers[[#This Row],[number_customer_service_calls]] &lt;= 3, "2-3 Calls", IF(tbl_Customers[[#This Row],[number_customer_service_calls]] &lt;=5, "4-5 Calls", "6+ Calls")))</f>
        <v>2-3 Calls</v>
      </c>
      <c r="X2655" t="str">
        <f>IF(tbl_Customers[[#This Row],[account_length]] &lt;= 50, "0-50", IF(tbl_Customers[[#This Row],[account_length]] &lt;=100, "51-100", IF(tbl_Customers[[#This Row],[account_length]] &lt;= 150, "101-150", "151+")))</f>
        <v>101-150</v>
      </c>
      <c r="Y2655" t="str">
        <f>IF(tbl_Customers[[#This Row],[total_intl_charge]] &lt;= 3, "Low Charges", "High Charges")</f>
        <v>Low Charges</v>
      </c>
      <c r="Z2655" t="str">
        <f>IF(tbl_Customers[[#This Row],[total_eve_calls]]&lt;=80,"Low Calls",
IF(tbl_Customers[[#This Row],[total_eve_calls]]&lt;=120,"Medium Calls","High Calls"))</f>
        <v>Medium Calls</v>
      </c>
      <c r="AA2655" t="str">
        <f>IF(tbl_Customers[[#This Row],[total_eve_charge]]&lt;=15,"Low Charges",
IF(tbl_Customers[[#This Row],[total_eve_charge]]&lt;=20,"Medium Charges","High Charges"))</f>
        <v>Medium Charges</v>
      </c>
      <c r="AB26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55" t="str">
        <f>IF(tbl_Customers[[#This Row],[number_vmail_messages]] = 0, "No Usage", IF(tbl_Customers[[#This Row],[number_vmail_messages]] &lt;= 20, "Low Usage", IF(tbl_Customers[[#This Row],[number_vmail_messages]] &lt;= 40, "Medium Usgae", "High Usage")))</f>
        <v>Low Usage</v>
      </c>
      <c r="AD2655" t="str">
        <f>IF(tbl_Customers[[#This Row],[total_day_minutes]]&lt;=150,"Low Usage", IF(tbl_Customers[[#This Row],[total_day_minutes]]&lt;=200,"Medium Usage", IF(tbl_Customers[[#This Row],[total_day_minutes]]&lt;=250,"High Usage","Very High Usage")))</f>
        <v>Low Usage</v>
      </c>
      <c r="AE2655" t="str">
        <f>IF(tbl_Customers[[#This Row],[total_intl_calls]]&lt;=5,"Low Calls", IF(tbl_Customers[[#This Row],[total_intl_calls]]&lt;=10, "Medium Calls", "High Calls"))</f>
        <v>Low Calls</v>
      </c>
      <c r="AF26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55" s="36" t="str">
        <f>IF(tbl_Customers[[#This Row],[Churn_Risk_Score]]&gt;=10,"High Risk", IF(tbl_Customers[[#This Row],[Churn_Risk_Score]]&gt;=5,"Medium Risk","Low Risk"))</f>
        <v>Low Risk</v>
      </c>
    </row>
    <row r="2656" spans="1:33" x14ac:dyDescent="0.35">
      <c r="A2656">
        <v>2655</v>
      </c>
      <c r="B2656" t="s">
        <v>73</v>
      </c>
      <c r="C2656">
        <v>108</v>
      </c>
      <c r="D2656" t="s">
        <v>28</v>
      </c>
      <c r="E2656" t="s">
        <v>22</v>
      </c>
      <c r="F2656" t="s">
        <v>23</v>
      </c>
      <c r="G2656">
        <v>25</v>
      </c>
      <c r="H2656">
        <v>170.7</v>
      </c>
      <c r="I2656">
        <v>88</v>
      </c>
      <c r="J2656">
        <v>29.02</v>
      </c>
      <c r="K2656">
        <v>109.9</v>
      </c>
      <c r="L2656">
        <v>113</v>
      </c>
      <c r="M2656">
        <v>9.34</v>
      </c>
      <c r="N2656">
        <v>165.7</v>
      </c>
      <c r="O2656">
        <v>99</v>
      </c>
      <c r="P2656">
        <v>7.46</v>
      </c>
      <c r="Q2656">
        <v>8.6999999999999993</v>
      </c>
      <c r="R2656">
        <v>1</v>
      </c>
      <c r="S2656">
        <v>2.35</v>
      </c>
      <c r="T2656">
        <v>3</v>
      </c>
      <c r="U2656" t="s">
        <v>22</v>
      </c>
      <c r="V2656">
        <f>IF(tbl_Customers[[#This Row],[churn]] = "yes", 1, 0)</f>
        <v>0</v>
      </c>
      <c r="W2656" t="str">
        <f>IF(tbl_Customers[[#This Row],[number_customer_service_calls]] &lt;= 1, "0-1 Calls", IF(tbl_Customers[[#This Row],[number_customer_service_calls]] &lt;= 3, "2-3 Calls", IF(tbl_Customers[[#This Row],[number_customer_service_calls]] &lt;=5, "4-5 Calls", "6+ Calls")))</f>
        <v>2-3 Calls</v>
      </c>
      <c r="X2656" t="str">
        <f>IF(tbl_Customers[[#This Row],[account_length]] &lt;= 50, "0-50", IF(tbl_Customers[[#This Row],[account_length]] &lt;=100, "51-100", IF(tbl_Customers[[#This Row],[account_length]] &lt;= 150, "101-150", "151+")))</f>
        <v>101-150</v>
      </c>
      <c r="Y2656" t="str">
        <f>IF(tbl_Customers[[#This Row],[total_intl_charge]] &lt;= 3, "Low Charges", "High Charges")</f>
        <v>Low Charges</v>
      </c>
      <c r="Z2656" t="str">
        <f>IF(tbl_Customers[[#This Row],[total_eve_calls]]&lt;=80,"Low Calls",
IF(tbl_Customers[[#This Row],[total_eve_calls]]&lt;=120,"Medium Calls","High Calls"))</f>
        <v>Medium Calls</v>
      </c>
      <c r="AA2656" t="str">
        <f>IF(tbl_Customers[[#This Row],[total_eve_charge]]&lt;=15,"Low Charges",
IF(tbl_Customers[[#This Row],[total_eve_charge]]&lt;=20,"Medium Charges","High Charges"))</f>
        <v>Low Charges</v>
      </c>
      <c r="AB26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56" t="str">
        <f>IF(tbl_Customers[[#This Row],[number_vmail_messages]] = 0, "No Usage", IF(tbl_Customers[[#This Row],[number_vmail_messages]] &lt;= 20, "Low Usage", IF(tbl_Customers[[#This Row],[number_vmail_messages]] &lt;= 40, "Medium Usgae", "High Usage")))</f>
        <v>Medium Usgae</v>
      </c>
      <c r="AD2656" t="str">
        <f>IF(tbl_Customers[[#This Row],[total_day_minutes]]&lt;=150,"Low Usage", IF(tbl_Customers[[#This Row],[total_day_minutes]]&lt;=200,"Medium Usage", IF(tbl_Customers[[#This Row],[total_day_minutes]]&lt;=250,"High Usage","Very High Usage")))</f>
        <v>Medium Usage</v>
      </c>
      <c r="AE2656" t="str">
        <f>IF(tbl_Customers[[#This Row],[total_intl_calls]]&lt;=5,"Low Calls", IF(tbl_Customers[[#This Row],[total_intl_calls]]&lt;=10, "Medium Calls", "High Calls"))</f>
        <v>Low Calls</v>
      </c>
      <c r="AF26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56" s="36" t="str">
        <f>IF(tbl_Customers[[#This Row],[Churn_Risk_Score]]&gt;=10,"High Risk", IF(tbl_Customers[[#This Row],[Churn_Risk_Score]]&gt;=5,"Medium Risk","Low Risk"))</f>
        <v>Low Risk</v>
      </c>
    </row>
    <row r="2657" spans="1:33" x14ac:dyDescent="0.35">
      <c r="A2657">
        <v>2656</v>
      </c>
      <c r="B2657" t="s">
        <v>58</v>
      </c>
      <c r="C2657">
        <v>161</v>
      </c>
      <c r="D2657" t="s">
        <v>21</v>
      </c>
      <c r="E2657" t="s">
        <v>22</v>
      </c>
      <c r="F2657" t="s">
        <v>22</v>
      </c>
      <c r="G2657">
        <v>0</v>
      </c>
      <c r="H2657">
        <v>322.3</v>
      </c>
      <c r="I2657">
        <v>100</v>
      </c>
      <c r="J2657">
        <v>54.79</v>
      </c>
      <c r="K2657">
        <v>230.4</v>
      </c>
      <c r="L2657">
        <v>135</v>
      </c>
      <c r="M2657">
        <v>19.579999999999998</v>
      </c>
      <c r="N2657">
        <v>241.5</v>
      </c>
      <c r="O2657">
        <v>104</v>
      </c>
      <c r="P2657">
        <v>10.87</v>
      </c>
      <c r="Q2657">
        <v>7.8</v>
      </c>
      <c r="R2657">
        <v>5</v>
      </c>
      <c r="S2657">
        <v>2.11</v>
      </c>
      <c r="T2657">
        <v>2</v>
      </c>
      <c r="U2657" t="s">
        <v>23</v>
      </c>
      <c r="V2657">
        <f>IF(tbl_Customers[[#This Row],[churn]] = "yes", 1, 0)</f>
        <v>1</v>
      </c>
      <c r="W2657" t="str">
        <f>IF(tbl_Customers[[#This Row],[number_customer_service_calls]] &lt;= 1, "0-1 Calls", IF(tbl_Customers[[#This Row],[number_customer_service_calls]] &lt;= 3, "2-3 Calls", IF(tbl_Customers[[#This Row],[number_customer_service_calls]] &lt;=5, "4-5 Calls", "6+ Calls")))</f>
        <v>2-3 Calls</v>
      </c>
      <c r="X2657" t="str">
        <f>IF(tbl_Customers[[#This Row],[account_length]] &lt;= 50, "0-50", IF(tbl_Customers[[#This Row],[account_length]] &lt;=100, "51-100", IF(tbl_Customers[[#This Row],[account_length]] &lt;= 150, "101-150", "151+")))</f>
        <v>151+</v>
      </c>
      <c r="Y2657" t="str">
        <f>IF(tbl_Customers[[#This Row],[total_intl_charge]] &lt;= 3, "Low Charges", "High Charges")</f>
        <v>Low Charges</v>
      </c>
      <c r="Z2657" t="str">
        <f>IF(tbl_Customers[[#This Row],[total_eve_calls]]&lt;=80,"Low Calls",
IF(tbl_Customers[[#This Row],[total_eve_calls]]&lt;=120,"Medium Calls","High Calls"))</f>
        <v>High Calls</v>
      </c>
      <c r="AA2657" t="str">
        <f>IF(tbl_Customers[[#This Row],[total_eve_charge]]&lt;=15,"Low Charges",
IF(tbl_Customers[[#This Row],[total_eve_charge]]&lt;=20,"Medium Charges","High Charges"))</f>
        <v>Medium Charges</v>
      </c>
      <c r="AB26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57" t="str">
        <f>IF(tbl_Customers[[#This Row],[number_vmail_messages]] = 0, "No Usage", IF(tbl_Customers[[#This Row],[number_vmail_messages]] &lt;= 20, "Low Usage", IF(tbl_Customers[[#This Row],[number_vmail_messages]] &lt;= 40, "Medium Usgae", "High Usage")))</f>
        <v>No Usage</v>
      </c>
      <c r="AD2657" t="str">
        <f>IF(tbl_Customers[[#This Row],[total_day_minutes]]&lt;=150,"Low Usage", IF(tbl_Customers[[#This Row],[total_day_minutes]]&lt;=200,"Medium Usage", IF(tbl_Customers[[#This Row],[total_day_minutes]]&lt;=250,"High Usage","Very High Usage")))</f>
        <v>Very High Usage</v>
      </c>
      <c r="AE2657" t="str">
        <f>IF(tbl_Customers[[#This Row],[total_intl_calls]]&lt;=5,"Low Calls", IF(tbl_Customers[[#This Row],[total_intl_calls]]&lt;=10, "Medium Calls", "High Calls"))</f>
        <v>Low Calls</v>
      </c>
      <c r="AF26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57" s="36" t="str">
        <f>IF(tbl_Customers[[#This Row],[Churn_Risk_Score]]&gt;=10,"High Risk", IF(tbl_Customers[[#This Row],[Churn_Risk_Score]]&gt;=5,"Medium Risk","Low Risk"))</f>
        <v>Medium Risk</v>
      </c>
    </row>
    <row r="2658" spans="1:33" x14ac:dyDescent="0.35">
      <c r="A2658">
        <v>2657</v>
      </c>
      <c r="B2658" t="s">
        <v>74</v>
      </c>
      <c r="C2658">
        <v>147</v>
      </c>
      <c r="D2658" t="s">
        <v>21</v>
      </c>
      <c r="E2658" t="s">
        <v>22</v>
      </c>
      <c r="F2658" t="s">
        <v>22</v>
      </c>
      <c r="G2658">
        <v>0</v>
      </c>
      <c r="H2658">
        <v>124.4</v>
      </c>
      <c r="I2658">
        <v>74</v>
      </c>
      <c r="J2658">
        <v>21.15</v>
      </c>
      <c r="K2658">
        <v>320.89999999999998</v>
      </c>
      <c r="L2658">
        <v>78</v>
      </c>
      <c r="M2658">
        <v>27.28</v>
      </c>
      <c r="N2658">
        <v>157.19999999999999</v>
      </c>
      <c r="O2658">
        <v>126</v>
      </c>
      <c r="P2658">
        <v>7.07</v>
      </c>
      <c r="Q2658">
        <v>10.4</v>
      </c>
      <c r="R2658">
        <v>4</v>
      </c>
      <c r="S2658">
        <v>2.81</v>
      </c>
      <c r="T2658">
        <v>2</v>
      </c>
      <c r="U2658" t="s">
        <v>22</v>
      </c>
      <c r="V2658">
        <f>IF(tbl_Customers[[#This Row],[churn]] = "yes", 1, 0)</f>
        <v>0</v>
      </c>
      <c r="W2658" t="str">
        <f>IF(tbl_Customers[[#This Row],[number_customer_service_calls]] &lt;= 1, "0-1 Calls", IF(tbl_Customers[[#This Row],[number_customer_service_calls]] &lt;= 3, "2-3 Calls", IF(tbl_Customers[[#This Row],[number_customer_service_calls]] &lt;=5, "4-5 Calls", "6+ Calls")))</f>
        <v>2-3 Calls</v>
      </c>
      <c r="X2658" t="str">
        <f>IF(tbl_Customers[[#This Row],[account_length]] &lt;= 50, "0-50", IF(tbl_Customers[[#This Row],[account_length]] &lt;=100, "51-100", IF(tbl_Customers[[#This Row],[account_length]] &lt;= 150, "101-150", "151+")))</f>
        <v>101-150</v>
      </c>
      <c r="Y2658" t="str">
        <f>IF(tbl_Customers[[#This Row],[total_intl_charge]] &lt;= 3, "Low Charges", "High Charges")</f>
        <v>Low Charges</v>
      </c>
      <c r="Z2658" t="str">
        <f>IF(tbl_Customers[[#This Row],[total_eve_calls]]&lt;=80,"Low Calls",
IF(tbl_Customers[[#This Row],[total_eve_calls]]&lt;=120,"Medium Calls","High Calls"))</f>
        <v>Low Calls</v>
      </c>
      <c r="AA2658" t="str">
        <f>IF(tbl_Customers[[#This Row],[total_eve_charge]]&lt;=15,"Low Charges",
IF(tbl_Customers[[#This Row],[total_eve_charge]]&lt;=20,"Medium Charges","High Charges"))</f>
        <v>High Charges</v>
      </c>
      <c r="AB26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8" t="str">
        <f>IF(tbl_Customers[[#This Row],[number_vmail_messages]] = 0, "No Usage", IF(tbl_Customers[[#This Row],[number_vmail_messages]] &lt;= 20, "Low Usage", IF(tbl_Customers[[#This Row],[number_vmail_messages]] &lt;= 40, "Medium Usgae", "High Usage")))</f>
        <v>No Usage</v>
      </c>
      <c r="AD2658" t="str">
        <f>IF(tbl_Customers[[#This Row],[total_day_minutes]]&lt;=150,"Low Usage", IF(tbl_Customers[[#This Row],[total_day_minutes]]&lt;=200,"Medium Usage", IF(tbl_Customers[[#This Row],[total_day_minutes]]&lt;=250,"High Usage","Very High Usage")))</f>
        <v>Low Usage</v>
      </c>
      <c r="AE2658" t="str">
        <f>IF(tbl_Customers[[#This Row],[total_intl_calls]]&lt;=5,"Low Calls", IF(tbl_Customers[[#This Row],[total_intl_calls]]&lt;=10, "Medium Calls", "High Calls"))</f>
        <v>Low Calls</v>
      </c>
      <c r="AF26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58" s="36" t="str">
        <f>IF(tbl_Customers[[#This Row],[Churn_Risk_Score]]&gt;=10,"High Risk", IF(tbl_Customers[[#This Row],[Churn_Risk_Score]]&gt;=5,"Medium Risk","Low Risk"))</f>
        <v>Low Risk</v>
      </c>
    </row>
    <row r="2659" spans="1:33" x14ac:dyDescent="0.35">
      <c r="A2659">
        <v>2658</v>
      </c>
      <c r="B2659" t="s">
        <v>29</v>
      </c>
      <c r="C2659">
        <v>107</v>
      </c>
      <c r="D2659" t="s">
        <v>21</v>
      </c>
      <c r="E2659" t="s">
        <v>22</v>
      </c>
      <c r="F2659" t="s">
        <v>22</v>
      </c>
      <c r="G2659">
        <v>0</v>
      </c>
      <c r="H2659">
        <v>146.9</v>
      </c>
      <c r="I2659">
        <v>94</v>
      </c>
      <c r="J2659">
        <v>24.97</v>
      </c>
      <c r="K2659">
        <v>114.3</v>
      </c>
      <c r="L2659">
        <v>111</v>
      </c>
      <c r="M2659">
        <v>9.7200000000000006</v>
      </c>
      <c r="N2659">
        <v>114.5</v>
      </c>
      <c r="O2659">
        <v>97</v>
      </c>
      <c r="P2659">
        <v>5.15</v>
      </c>
      <c r="Q2659">
        <v>11.4</v>
      </c>
      <c r="R2659">
        <v>5</v>
      </c>
      <c r="S2659">
        <v>3.08</v>
      </c>
      <c r="T2659">
        <v>3</v>
      </c>
      <c r="U2659" t="s">
        <v>22</v>
      </c>
      <c r="V2659">
        <f>IF(tbl_Customers[[#This Row],[churn]] = "yes", 1, 0)</f>
        <v>0</v>
      </c>
      <c r="W2659" t="str">
        <f>IF(tbl_Customers[[#This Row],[number_customer_service_calls]] &lt;= 1, "0-1 Calls", IF(tbl_Customers[[#This Row],[number_customer_service_calls]] &lt;= 3, "2-3 Calls", IF(tbl_Customers[[#This Row],[number_customer_service_calls]] &lt;=5, "4-5 Calls", "6+ Calls")))</f>
        <v>2-3 Calls</v>
      </c>
      <c r="X2659" t="str">
        <f>IF(tbl_Customers[[#This Row],[account_length]] &lt;= 50, "0-50", IF(tbl_Customers[[#This Row],[account_length]] &lt;=100, "51-100", IF(tbl_Customers[[#This Row],[account_length]] &lt;= 150, "101-150", "151+")))</f>
        <v>101-150</v>
      </c>
      <c r="Y2659" t="str">
        <f>IF(tbl_Customers[[#This Row],[total_intl_charge]] &lt;= 3, "Low Charges", "High Charges")</f>
        <v>High Charges</v>
      </c>
      <c r="Z2659" t="str">
        <f>IF(tbl_Customers[[#This Row],[total_eve_calls]]&lt;=80,"Low Calls",
IF(tbl_Customers[[#This Row],[total_eve_calls]]&lt;=120,"Medium Calls","High Calls"))</f>
        <v>Medium Calls</v>
      </c>
      <c r="AA2659" t="str">
        <f>IF(tbl_Customers[[#This Row],[total_eve_charge]]&lt;=15,"Low Charges",
IF(tbl_Customers[[#This Row],[total_eve_charge]]&lt;=20,"Medium Charges","High Charges"))</f>
        <v>Low Charges</v>
      </c>
      <c r="AB26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9" t="str">
        <f>IF(tbl_Customers[[#This Row],[number_vmail_messages]] = 0, "No Usage", IF(tbl_Customers[[#This Row],[number_vmail_messages]] &lt;= 20, "Low Usage", IF(tbl_Customers[[#This Row],[number_vmail_messages]] &lt;= 40, "Medium Usgae", "High Usage")))</f>
        <v>No Usage</v>
      </c>
      <c r="AD2659" t="str">
        <f>IF(tbl_Customers[[#This Row],[total_day_minutes]]&lt;=150,"Low Usage", IF(tbl_Customers[[#This Row],[total_day_minutes]]&lt;=200,"Medium Usage", IF(tbl_Customers[[#This Row],[total_day_minutes]]&lt;=250,"High Usage","Very High Usage")))</f>
        <v>Low Usage</v>
      </c>
      <c r="AE2659" t="str">
        <f>IF(tbl_Customers[[#This Row],[total_intl_calls]]&lt;=5,"Low Calls", IF(tbl_Customers[[#This Row],[total_intl_calls]]&lt;=10, "Medium Calls", "High Calls"))</f>
        <v>Low Calls</v>
      </c>
      <c r="AF26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59" s="36" t="str">
        <f>IF(tbl_Customers[[#This Row],[Churn_Risk_Score]]&gt;=10,"High Risk", IF(tbl_Customers[[#This Row],[Churn_Risk_Score]]&gt;=5,"Medium Risk","Low Risk"))</f>
        <v>Low Risk</v>
      </c>
    </row>
    <row r="2660" spans="1:33" x14ac:dyDescent="0.35">
      <c r="A2660">
        <v>2659</v>
      </c>
      <c r="B2660" t="s">
        <v>31</v>
      </c>
      <c r="C2660">
        <v>120</v>
      </c>
      <c r="D2660" t="s">
        <v>28</v>
      </c>
      <c r="E2660" t="s">
        <v>22</v>
      </c>
      <c r="F2660" t="s">
        <v>22</v>
      </c>
      <c r="G2660">
        <v>0</v>
      </c>
      <c r="H2660">
        <v>192.6</v>
      </c>
      <c r="I2660">
        <v>123</v>
      </c>
      <c r="J2660">
        <v>32.74</v>
      </c>
      <c r="K2660">
        <v>206.4</v>
      </c>
      <c r="L2660">
        <v>105</v>
      </c>
      <c r="M2660">
        <v>17.54</v>
      </c>
      <c r="N2660">
        <v>283.2</v>
      </c>
      <c r="O2660">
        <v>93</v>
      </c>
      <c r="P2660">
        <v>12.74</v>
      </c>
      <c r="Q2660">
        <v>10.8</v>
      </c>
      <c r="R2660">
        <v>3</v>
      </c>
      <c r="S2660">
        <v>2.92</v>
      </c>
      <c r="T2660">
        <v>1</v>
      </c>
      <c r="U2660" t="s">
        <v>22</v>
      </c>
      <c r="V2660">
        <f>IF(tbl_Customers[[#This Row],[churn]] = "yes", 1, 0)</f>
        <v>0</v>
      </c>
      <c r="W2660" t="str">
        <f>IF(tbl_Customers[[#This Row],[number_customer_service_calls]] &lt;= 1, "0-1 Calls", IF(tbl_Customers[[#This Row],[number_customer_service_calls]] &lt;= 3, "2-3 Calls", IF(tbl_Customers[[#This Row],[number_customer_service_calls]] &lt;=5, "4-5 Calls", "6+ Calls")))</f>
        <v>0-1 Calls</v>
      </c>
      <c r="X2660" t="str">
        <f>IF(tbl_Customers[[#This Row],[account_length]] &lt;= 50, "0-50", IF(tbl_Customers[[#This Row],[account_length]] &lt;=100, "51-100", IF(tbl_Customers[[#This Row],[account_length]] &lt;= 150, "101-150", "151+")))</f>
        <v>101-150</v>
      </c>
      <c r="Y2660" t="str">
        <f>IF(tbl_Customers[[#This Row],[total_intl_charge]] &lt;= 3, "Low Charges", "High Charges")</f>
        <v>Low Charges</v>
      </c>
      <c r="Z2660" t="str">
        <f>IF(tbl_Customers[[#This Row],[total_eve_calls]]&lt;=80,"Low Calls",
IF(tbl_Customers[[#This Row],[total_eve_calls]]&lt;=120,"Medium Calls","High Calls"))</f>
        <v>Medium Calls</v>
      </c>
      <c r="AA2660" t="str">
        <f>IF(tbl_Customers[[#This Row],[total_eve_charge]]&lt;=15,"Low Charges",
IF(tbl_Customers[[#This Row],[total_eve_charge]]&lt;=20,"Medium Charges","High Charges"))</f>
        <v>Medium Charges</v>
      </c>
      <c r="AB26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60" t="str">
        <f>IF(tbl_Customers[[#This Row],[number_vmail_messages]] = 0, "No Usage", IF(tbl_Customers[[#This Row],[number_vmail_messages]] &lt;= 20, "Low Usage", IF(tbl_Customers[[#This Row],[number_vmail_messages]] &lt;= 40, "Medium Usgae", "High Usage")))</f>
        <v>No Usage</v>
      </c>
      <c r="AD2660" t="str">
        <f>IF(tbl_Customers[[#This Row],[total_day_minutes]]&lt;=150,"Low Usage", IF(tbl_Customers[[#This Row],[total_day_minutes]]&lt;=200,"Medium Usage", IF(tbl_Customers[[#This Row],[total_day_minutes]]&lt;=250,"High Usage","Very High Usage")))</f>
        <v>Medium Usage</v>
      </c>
      <c r="AE2660" t="str">
        <f>IF(tbl_Customers[[#This Row],[total_intl_calls]]&lt;=5,"Low Calls", IF(tbl_Customers[[#This Row],[total_intl_calls]]&lt;=10, "Medium Calls", "High Calls"))</f>
        <v>Low Calls</v>
      </c>
      <c r="AF26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60" s="36" t="str">
        <f>IF(tbl_Customers[[#This Row],[Churn_Risk_Score]]&gt;=10,"High Risk", IF(tbl_Customers[[#This Row],[Churn_Risk_Score]]&gt;=5,"Medium Risk","Low Risk"))</f>
        <v>Low Risk</v>
      </c>
    </row>
    <row r="2661" spans="1:33" x14ac:dyDescent="0.35">
      <c r="A2661">
        <v>2660</v>
      </c>
      <c r="B2661" t="s">
        <v>24</v>
      </c>
      <c r="C2661">
        <v>107</v>
      </c>
      <c r="D2661" t="s">
        <v>25</v>
      </c>
      <c r="E2661" t="s">
        <v>22</v>
      </c>
      <c r="F2661" t="s">
        <v>23</v>
      </c>
      <c r="G2661">
        <v>36</v>
      </c>
      <c r="H2661">
        <v>96.3</v>
      </c>
      <c r="I2661">
        <v>83</v>
      </c>
      <c r="J2661">
        <v>16.37</v>
      </c>
      <c r="K2661">
        <v>179.6</v>
      </c>
      <c r="L2661">
        <v>91</v>
      </c>
      <c r="M2661">
        <v>15.27</v>
      </c>
      <c r="N2661">
        <v>166.3</v>
      </c>
      <c r="O2661">
        <v>121</v>
      </c>
      <c r="P2661">
        <v>7.48</v>
      </c>
      <c r="Q2661">
        <v>10.3</v>
      </c>
      <c r="R2661">
        <v>2</v>
      </c>
      <c r="S2661">
        <v>2.78</v>
      </c>
      <c r="T2661">
        <v>1</v>
      </c>
      <c r="U2661" t="s">
        <v>22</v>
      </c>
      <c r="V2661">
        <f>IF(tbl_Customers[[#This Row],[churn]] = "yes", 1, 0)</f>
        <v>0</v>
      </c>
      <c r="W2661" t="str">
        <f>IF(tbl_Customers[[#This Row],[number_customer_service_calls]] &lt;= 1, "0-1 Calls", IF(tbl_Customers[[#This Row],[number_customer_service_calls]] &lt;= 3, "2-3 Calls", IF(tbl_Customers[[#This Row],[number_customer_service_calls]] &lt;=5, "4-5 Calls", "6+ Calls")))</f>
        <v>0-1 Calls</v>
      </c>
      <c r="X2661" t="str">
        <f>IF(tbl_Customers[[#This Row],[account_length]] &lt;= 50, "0-50", IF(tbl_Customers[[#This Row],[account_length]] &lt;=100, "51-100", IF(tbl_Customers[[#This Row],[account_length]] &lt;= 150, "101-150", "151+")))</f>
        <v>101-150</v>
      </c>
      <c r="Y2661" t="str">
        <f>IF(tbl_Customers[[#This Row],[total_intl_charge]] &lt;= 3, "Low Charges", "High Charges")</f>
        <v>Low Charges</v>
      </c>
      <c r="Z2661" t="str">
        <f>IF(tbl_Customers[[#This Row],[total_eve_calls]]&lt;=80,"Low Calls",
IF(tbl_Customers[[#This Row],[total_eve_calls]]&lt;=120,"Medium Calls","High Calls"))</f>
        <v>Medium Calls</v>
      </c>
      <c r="AA2661" t="str">
        <f>IF(tbl_Customers[[#This Row],[total_eve_charge]]&lt;=15,"Low Charges",
IF(tbl_Customers[[#This Row],[total_eve_charge]]&lt;=20,"Medium Charges","High Charges"))</f>
        <v>Medium Charges</v>
      </c>
      <c r="AB26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1" t="str">
        <f>IF(tbl_Customers[[#This Row],[number_vmail_messages]] = 0, "No Usage", IF(tbl_Customers[[#This Row],[number_vmail_messages]] &lt;= 20, "Low Usage", IF(tbl_Customers[[#This Row],[number_vmail_messages]] &lt;= 40, "Medium Usgae", "High Usage")))</f>
        <v>Medium Usgae</v>
      </c>
      <c r="AD2661" t="str">
        <f>IF(tbl_Customers[[#This Row],[total_day_minutes]]&lt;=150,"Low Usage", IF(tbl_Customers[[#This Row],[total_day_minutes]]&lt;=200,"Medium Usage", IF(tbl_Customers[[#This Row],[total_day_minutes]]&lt;=250,"High Usage","Very High Usage")))</f>
        <v>Low Usage</v>
      </c>
      <c r="AE2661" t="str">
        <f>IF(tbl_Customers[[#This Row],[total_intl_calls]]&lt;=5,"Low Calls", IF(tbl_Customers[[#This Row],[total_intl_calls]]&lt;=10, "Medium Calls", "High Calls"))</f>
        <v>Low Calls</v>
      </c>
      <c r="AF26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61" s="36" t="str">
        <f>IF(tbl_Customers[[#This Row],[Churn_Risk_Score]]&gt;=10,"High Risk", IF(tbl_Customers[[#This Row],[Churn_Risk_Score]]&gt;=5,"Medium Risk","Low Risk"))</f>
        <v>Low Risk</v>
      </c>
    </row>
    <row r="2662" spans="1:33" x14ac:dyDescent="0.35">
      <c r="A2662">
        <v>2661</v>
      </c>
      <c r="B2662" t="s">
        <v>47</v>
      </c>
      <c r="C2662">
        <v>58</v>
      </c>
      <c r="D2662" t="s">
        <v>28</v>
      </c>
      <c r="E2662" t="s">
        <v>22</v>
      </c>
      <c r="F2662" t="s">
        <v>22</v>
      </c>
      <c r="G2662">
        <v>0</v>
      </c>
      <c r="H2662">
        <v>131.9</v>
      </c>
      <c r="I2662">
        <v>96</v>
      </c>
      <c r="J2662">
        <v>22.42</v>
      </c>
      <c r="K2662">
        <v>167.6</v>
      </c>
      <c r="L2662">
        <v>107</v>
      </c>
      <c r="M2662">
        <v>14.25</v>
      </c>
      <c r="N2662">
        <v>205.9</v>
      </c>
      <c r="O2662">
        <v>106</v>
      </c>
      <c r="P2662">
        <v>9.27</v>
      </c>
      <c r="Q2662">
        <v>14.7</v>
      </c>
      <c r="R2662">
        <v>5</v>
      </c>
      <c r="S2662">
        <v>3.97</v>
      </c>
      <c r="T2662">
        <v>3</v>
      </c>
      <c r="U2662" t="s">
        <v>22</v>
      </c>
      <c r="V2662">
        <f>IF(tbl_Customers[[#This Row],[churn]] = "yes", 1, 0)</f>
        <v>0</v>
      </c>
      <c r="W2662" t="str">
        <f>IF(tbl_Customers[[#This Row],[number_customer_service_calls]] &lt;= 1, "0-1 Calls", IF(tbl_Customers[[#This Row],[number_customer_service_calls]] &lt;= 3, "2-3 Calls", IF(tbl_Customers[[#This Row],[number_customer_service_calls]] &lt;=5, "4-5 Calls", "6+ Calls")))</f>
        <v>2-3 Calls</v>
      </c>
      <c r="X2662" t="str">
        <f>IF(tbl_Customers[[#This Row],[account_length]] &lt;= 50, "0-50", IF(tbl_Customers[[#This Row],[account_length]] &lt;=100, "51-100", IF(tbl_Customers[[#This Row],[account_length]] &lt;= 150, "101-150", "151+")))</f>
        <v>51-100</v>
      </c>
      <c r="Y2662" t="str">
        <f>IF(tbl_Customers[[#This Row],[total_intl_charge]] &lt;= 3, "Low Charges", "High Charges")</f>
        <v>High Charges</v>
      </c>
      <c r="Z2662" t="str">
        <f>IF(tbl_Customers[[#This Row],[total_eve_calls]]&lt;=80,"Low Calls",
IF(tbl_Customers[[#This Row],[total_eve_calls]]&lt;=120,"Medium Calls","High Calls"))</f>
        <v>Medium Calls</v>
      </c>
      <c r="AA2662" t="str">
        <f>IF(tbl_Customers[[#This Row],[total_eve_charge]]&lt;=15,"Low Charges",
IF(tbl_Customers[[#This Row],[total_eve_charge]]&lt;=20,"Medium Charges","High Charges"))</f>
        <v>Low Charges</v>
      </c>
      <c r="AB26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2" t="str">
        <f>IF(tbl_Customers[[#This Row],[number_vmail_messages]] = 0, "No Usage", IF(tbl_Customers[[#This Row],[number_vmail_messages]] &lt;= 20, "Low Usage", IF(tbl_Customers[[#This Row],[number_vmail_messages]] &lt;= 40, "Medium Usgae", "High Usage")))</f>
        <v>No Usage</v>
      </c>
      <c r="AD2662" t="str">
        <f>IF(tbl_Customers[[#This Row],[total_day_minutes]]&lt;=150,"Low Usage", IF(tbl_Customers[[#This Row],[total_day_minutes]]&lt;=200,"Medium Usage", IF(tbl_Customers[[#This Row],[total_day_minutes]]&lt;=250,"High Usage","Very High Usage")))</f>
        <v>Low Usage</v>
      </c>
      <c r="AE2662" t="str">
        <f>IF(tbl_Customers[[#This Row],[total_intl_calls]]&lt;=5,"Low Calls", IF(tbl_Customers[[#This Row],[total_intl_calls]]&lt;=10, "Medium Calls", "High Calls"))</f>
        <v>Low Calls</v>
      </c>
      <c r="AF26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62" s="36" t="str">
        <f>IF(tbl_Customers[[#This Row],[Churn_Risk_Score]]&gt;=10,"High Risk", IF(tbl_Customers[[#This Row],[Churn_Risk_Score]]&gt;=5,"Medium Risk","Low Risk"))</f>
        <v>Low Risk</v>
      </c>
    </row>
    <row r="2663" spans="1:33" x14ac:dyDescent="0.35">
      <c r="A2663">
        <v>2662</v>
      </c>
      <c r="B2663" t="s">
        <v>30</v>
      </c>
      <c r="C2663">
        <v>91</v>
      </c>
      <c r="D2663" t="s">
        <v>25</v>
      </c>
      <c r="E2663" t="s">
        <v>22</v>
      </c>
      <c r="F2663" t="s">
        <v>22</v>
      </c>
      <c r="G2663">
        <v>0</v>
      </c>
      <c r="H2663">
        <v>147.19999999999999</v>
      </c>
      <c r="I2663">
        <v>121</v>
      </c>
      <c r="J2663">
        <v>25.02</v>
      </c>
      <c r="K2663">
        <v>175.2</v>
      </c>
      <c r="L2663">
        <v>87</v>
      </c>
      <c r="M2663">
        <v>14.89</v>
      </c>
      <c r="N2663">
        <v>136.30000000000001</v>
      </c>
      <c r="O2663">
        <v>80</v>
      </c>
      <c r="P2663">
        <v>6.13</v>
      </c>
      <c r="Q2663">
        <v>13.3</v>
      </c>
      <c r="R2663">
        <v>3</v>
      </c>
      <c r="S2663">
        <v>3.59</v>
      </c>
      <c r="T2663">
        <v>2</v>
      </c>
      <c r="U2663" t="s">
        <v>22</v>
      </c>
      <c r="V2663">
        <f>IF(tbl_Customers[[#This Row],[churn]] = "yes", 1, 0)</f>
        <v>0</v>
      </c>
      <c r="W2663" t="str">
        <f>IF(tbl_Customers[[#This Row],[number_customer_service_calls]] &lt;= 1, "0-1 Calls", IF(tbl_Customers[[#This Row],[number_customer_service_calls]] &lt;= 3, "2-3 Calls", IF(tbl_Customers[[#This Row],[number_customer_service_calls]] &lt;=5, "4-5 Calls", "6+ Calls")))</f>
        <v>2-3 Calls</v>
      </c>
      <c r="X2663" t="str">
        <f>IF(tbl_Customers[[#This Row],[account_length]] &lt;= 50, "0-50", IF(tbl_Customers[[#This Row],[account_length]] &lt;=100, "51-100", IF(tbl_Customers[[#This Row],[account_length]] &lt;= 150, "101-150", "151+")))</f>
        <v>51-100</v>
      </c>
      <c r="Y2663" t="str">
        <f>IF(tbl_Customers[[#This Row],[total_intl_charge]] &lt;= 3, "Low Charges", "High Charges")</f>
        <v>High Charges</v>
      </c>
      <c r="Z2663" t="str">
        <f>IF(tbl_Customers[[#This Row],[total_eve_calls]]&lt;=80,"Low Calls",
IF(tbl_Customers[[#This Row],[total_eve_calls]]&lt;=120,"Medium Calls","High Calls"))</f>
        <v>Medium Calls</v>
      </c>
      <c r="AA2663" t="str">
        <f>IF(tbl_Customers[[#This Row],[total_eve_charge]]&lt;=15,"Low Charges",
IF(tbl_Customers[[#This Row],[total_eve_charge]]&lt;=20,"Medium Charges","High Charges"))</f>
        <v>Low Charges</v>
      </c>
      <c r="AB26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3" t="str">
        <f>IF(tbl_Customers[[#This Row],[number_vmail_messages]] = 0, "No Usage", IF(tbl_Customers[[#This Row],[number_vmail_messages]] &lt;= 20, "Low Usage", IF(tbl_Customers[[#This Row],[number_vmail_messages]] &lt;= 40, "Medium Usgae", "High Usage")))</f>
        <v>No Usage</v>
      </c>
      <c r="AD2663" t="str">
        <f>IF(tbl_Customers[[#This Row],[total_day_minutes]]&lt;=150,"Low Usage", IF(tbl_Customers[[#This Row],[total_day_minutes]]&lt;=200,"Medium Usage", IF(tbl_Customers[[#This Row],[total_day_minutes]]&lt;=250,"High Usage","Very High Usage")))</f>
        <v>Low Usage</v>
      </c>
      <c r="AE2663" t="str">
        <f>IF(tbl_Customers[[#This Row],[total_intl_calls]]&lt;=5,"Low Calls", IF(tbl_Customers[[#This Row],[total_intl_calls]]&lt;=10, "Medium Calls", "High Calls"))</f>
        <v>Low Calls</v>
      </c>
      <c r="AF26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63" s="36" t="str">
        <f>IF(tbl_Customers[[#This Row],[Churn_Risk_Score]]&gt;=10,"High Risk", IF(tbl_Customers[[#This Row],[Churn_Risk_Score]]&gt;=5,"Medium Risk","Low Risk"))</f>
        <v>Low Risk</v>
      </c>
    </row>
    <row r="2664" spans="1:33" x14ac:dyDescent="0.35">
      <c r="A2664">
        <v>2663</v>
      </c>
      <c r="B2664" t="s">
        <v>68</v>
      </c>
      <c r="C2664">
        <v>13</v>
      </c>
      <c r="D2664" t="s">
        <v>21</v>
      </c>
      <c r="E2664" t="s">
        <v>22</v>
      </c>
      <c r="F2664" t="s">
        <v>22</v>
      </c>
      <c r="G2664">
        <v>0</v>
      </c>
      <c r="H2664">
        <v>143.1</v>
      </c>
      <c r="I2664">
        <v>139</v>
      </c>
      <c r="J2664">
        <v>24.33</v>
      </c>
      <c r="K2664">
        <v>239.6</v>
      </c>
      <c r="L2664">
        <v>88</v>
      </c>
      <c r="M2664">
        <v>20.37</v>
      </c>
      <c r="N2664">
        <v>221.7</v>
      </c>
      <c r="O2664">
        <v>123</v>
      </c>
      <c r="P2664">
        <v>9.98</v>
      </c>
      <c r="Q2664">
        <v>7.1</v>
      </c>
      <c r="R2664">
        <v>5</v>
      </c>
      <c r="S2664">
        <v>1.92</v>
      </c>
      <c r="T2664">
        <v>2</v>
      </c>
      <c r="U2664" t="s">
        <v>22</v>
      </c>
      <c r="V2664">
        <f>IF(tbl_Customers[[#This Row],[churn]] = "yes", 1, 0)</f>
        <v>0</v>
      </c>
      <c r="W2664" t="str">
        <f>IF(tbl_Customers[[#This Row],[number_customer_service_calls]] &lt;= 1, "0-1 Calls", IF(tbl_Customers[[#This Row],[number_customer_service_calls]] &lt;= 3, "2-3 Calls", IF(tbl_Customers[[#This Row],[number_customer_service_calls]] &lt;=5, "4-5 Calls", "6+ Calls")))</f>
        <v>2-3 Calls</v>
      </c>
      <c r="X2664" t="str">
        <f>IF(tbl_Customers[[#This Row],[account_length]] &lt;= 50, "0-50", IF(tbl_Customers[[#This Row],[account_length]] &lt;=100, "51-100", IF(tbl_Customers[[#This Row],[account_length]] &lt;= 150, "101-150", "151+")))</f>
        <v>0-50</v>
      </c>
      <c r="Y2664" t="str">
        <f>IF(tbl_Customers[[#This Row],[total_intl_charge]] &lt;= 3, "Low Charges", "High Charges")</f>
        <v>Low Charges</v>
      </c>
      <c r="Z2664" t="str">
        <f>IF(tbl_Customers[[#This Row],[total_eve_calls]]&lt;=80,"Low Calls",
IF(tbl_Customers[[#This Row],[total_eve_calls]]&lt;=120,"Medium Calls","High Calls"))</f>
        <v>Medium Calls</v>
      </c>
      <c r="AA2664" t="str">
        <f>IF(tbl_Customers[[#This Row],[total_eve_charge]]&lt;=15,"Low Charges",
IF(tbl_Customers[[#This Row],[total_eve_charge]]&lt;=20,"Medium Charges","High Charges"))</f>
        <v>High Charges</v>
      </c>
      <c r="AB26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4" t="str">
        <f>IF(tbl_Customers[[#This Row],[number_vmail_messages]] = 0, "No Usage", IF(tbl_Customers[[#This Row],[number_vmail_messages]] &lt;= 20, "Low Usage", IF(tbl_Customers[[#This Row],[number_vmail_messages]] &lt;= 40, "Medium Usgae", "High Usage")))</f>
        <v>No Usage</v>
      </c>
      <c r="AD2664" t="str">
        <f>IF(tbl_Customers[[#This Row],[total_day_minutes]]&lt;=150,"Low Usage", IF(tbl_Customers[[#This Row],[total_day_minutes]]&lt;=200,"Medium Usage", IF(tbl_Customers[[#This Row],[total_day_minutes]]&lt;=250,"High Usage","Very High Usage")))</f>
        <v>Low Usage</v>
      </c>
      <c r="AE2664" t="str">
        <f>IF(tbl_Customers[[#This Row],[total_intl_calls]]&lt;=5,"Low Calls", IF(tbl_Customers[[#This Row],[total_intl_calls]]&lt;=10, "Medium Calls", "High Calls"))</f>
        <v>Low Calls</v>
      </c>
      <c r="AF26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64" s="36" t="str">
        <f>IF(tbl_Customers[[#This Row],[Churn_Risk_Score]]&gt;=10,"High Risk", IF(tbl_Customers[[#This Row],[Churn_Risk_Score]]&gt;=5,"Medium Risk","Low Risk"))</f>
        <v>Low Risk</v>
      </c>
    </row>
    <row r="2665" spans="1:33" x14ac:dyDescent="0.35">
      <c r="A2665">
        <v>2664</v>
      </c>
      <c r="B2665" t="s">
        <v>32</v>
      </c>
      <c r="C2665">
        <v>104</v>
      </c>
      <c r="D2665" t="s">
        <v>25</v>
      </c>
      <c r="E2665" t="s">
        <v>22</v>
      </c>
      <c r="F2665" t="s">
        <v>22</v>
      </c>
      <c r="G2665">
        <v>0</v>
      </c>
      <c r="H2665">
        <v>280.39999999999998</v>
      </c>
      <c r="I2665">
        <v>127</v>
      </c>
      <c r="J2665">
        <v>47.67</v>
      </c>
      <c r="K2665">
        <v>179.4</v>
      </c>
      <c r="L2665">
        <v>79</v>
      </c>
      <c r="M2665">
        <v>15.25</v>
      </c>
      <c r="N2665">
        <v>150.6</v>
      </c>
      <c r="O2665">
        <v>77</v>
      </c>
      <c r="P2665">
        <v>6.78</v>
      </c>
      <c r="Q2665">
        <v>15.2</v>
      </c>
      <c r="R2665">
        <v>6</v>
      </c>
      <c r="S2665">
        <v>4.0999999999999996</v>
      </c>
      <c r="T2665">
        <v>5</v>
      </c>
      <c r="U2665" t="s">
        <v>22</v>
      </c>
      <c r="V2665">
        <f>IF(tbl_Customers[[#This Row],[churn]] = "yes", 1, 0)</f>
        <v>0</v>
      </c>
      <c r="W2665" t="str">
        <f>IF(tbl_Customers[[#This Row],[number_customer_service_calls]] &lt;= 1, "0-1 Calls", IF(tbl_Customers[[#This Row],[number_customer_service_calls]] &lt;= 3, "2-3 Calls", IF(tbl_Customers[[#This Row],[number_customer_service_calls]] &lt;=5, "4-5 Calls", "6+ Calls")))</f>
        <v>4-5 Calls</v>
      </c>
      <c r="X2665" t="str">
        <f>IF(tbl_Customers[[#This Row],[account_length]] &lt;= 50, "0-50", IF(tbl_Customers[[#This Row],[account_length]] &lt;=100, "51-100", IF(tbl_Customers[[#This Row],[account_length]] &lt;= 150, "101-150", "151+")))</f>
        <v>101-150</v>
      </c>
      <c r="Y2665" t="str">
        <f>IF(tbl_Customers[[#This Row],[total_intl_charge]] &lt;= 3, "Low Charges", "High Charges")</f>
        <v>High Charges</v>
      </c>
      <c r="Z2665" t="str">
        <f>IF(tbl_Customers[[#This Row],[total_eve_calls]]&lt;=80,"Low Calls",
IF(tbl_Customers[[#This Row],[total_eve_calls]]&lt;=120,"Medium Calls","High Calls"))</f>
        <v>Low Calls</v>
      </c>
      <c r="AA2665" t="str">
        <f>IF(tbl_Customers[[#This Row],[total_eve_charge]]&lt;=15,"Low Charges",
IF(tbl_Customers[[#This Row],[total_eve_charge]]&lt;=20,"Medium Charges","High Charges"))</f>
        <v>Medium Charges</v>
      </c>
      <c r="AB26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5" t="str">
        <f>IF(tbl_Customers[[#This Row],[number_vmail_messages]] = 0, "No Usage", IF(tbl_Customers[[#This Row],[number_vmail_messages]] &lt;= 20, "Low Usage", IF(tbl_Customers[[#This Row],[number_vmail_messages]] &lt;= 40, "Medium Usgae", "High Usage")))</f>
        <v>No Usage</v>
      </c>
      <c r="AD2665" t="str">
        <f>IF(tbl_Customers[[#This Row],[total_day_minutes]]&lt;=150,"Low Usage", IF(tbl_Customers[[#This Row],[total_day_minutes]]&lt;=200,"Medium Usage", IF(tbl_Customers[[#This Row],[total_day_minutes]]&lt;=250,"High Usage","Very High Usage")))</f>
        <v>Very High Usage</v>
      </c>
      <c r="AE2665" t="str">
        <f>IF(tbl_Customers[[#This Row],[total_intl_calls]]&lt;=5,"Low Calls", IF(tbl_Customers[[#This Row],[total_intl_calls]]&lt;=10, "Medium Calls", "High Calls"))</f>
        <v>Medium Calls</v>
      </c>
      <c r="AF26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665" s="36" t="str">
        <f>IF(tbl_Customers[[#This Row],[Churn_Risk_Score]]&gt;=10,"High Risk", IF(tbl_Customers[[#This Row],[Churn_Risk_Score]]&gt;=5,"Medium Risk","Low Risk"))</f>
        <v>High Risk</v>
      </c>
    </row>
    <row r="2666" spans="1:33" x14ac:dyDescent="0.35">
      <c r="A2666">
        <v>2665</v>
      </c>
      <c r="B2666" t="s">
        <v>27</v>
      </c>
      <c r="C2666">
        <v>93</v>
      </c>
      <c r="D2666" t="s">
        <v>21</v>
      </c>
      <c r="E2666" t="s">
        <v>22</v>
      </c>
      <c r="F2666" t="s">
        <v>23</v>
      </c>
      <c r="G2666">
        <v>31</v>
      </c>
      <c r="H2666">
        <v>237.2</v>
      </c>
      <c r="I2666">
        <v>85</v>
      </c>
      <c r="J2666">
        <v>40.32</v>
      </c>
      <c r="K2666">
        <v>213.1</v>
      </c>
      <c r="L2666">
        <v>100</v>
      </c>
      <c r="M2666">
        <v>18.11</v>
      </c>
      <c r="N2666">
        <v>192.7</v>
      </c>
      <c r="O2666">
        <v>87</v>
      </c>
      <c r="P2666">
        <v>8.67</v>
      </c>
      <c r="Q2666">
        <v>10.7</v>
      </c>
      <c r="R2666">
        <v>4</v>
      </c>
      <c r="S2666">
        <v>2.89</v>
      </c>
      <c r="T2666">
        <v>1</v>
      </c>
      <c r="U2666" t="s">
        <v>22</v>
      </c>
      <c r="V2666">
        <f>IF(tbl_Customers[[#This Row],[churn]] = "yes", 1, 0)</f>
        <v>0</v>
      </c>
      <c r="W2666" t="str">
        <f>IF(tbl_Customers[[#This Row],[number_customer_service_calls]] &lt;= 1, "0-1 Calls", IF(tbl_Customers[[#This Row],[number_customer_service_calls]] &lt;= 3, "2-3 Calls", IF(tbl_Customers[[#This Row],[number_customer_service_calls]] &lt;=5, "4-5 Calls", "6+ Calls")))</f>
        <v>0-1 Calls</v>
      </c>
      <c r="X2666" t="str">
        <f>IF(tbl_Customers[[#This Row],[account_length]] &lt;= 50, "0-50", IF(tbl_Customers[[#This Row],[account_length]] &lt;=100, "51-100", IF(tbl_Customers[[#This Row],[account_length]] &lt;= 150, "101-150", "151+")))</f>
        <v>51-100</v>
      </c>
      <c r="Y2666" t="str">
        <f>IF(tbl_Customers[[#This Row],[total_intl_charge]] &lt;= 3, "Low Charges", "High Charges")</f>
        <v>Low Charges</v>
      </c>
      <c r="Z2666" t="str">
        <f>IF(tbl_Customers[[#This Row],[total_eve_calls]]&lt;=80,"Low Calls",
IF(tbl_Customers[[#This Row],[total_eve_calls]]&lt;=120,"Medium Calls","High Calls"))</f>
        <v>Medium Calls</v>
      </c>
      <c r="AA2666" t="str">
        <f>IF(tbl_Customers[[#This Row],[total_eve_charge]]&lt;=15,"Low Charges",
IF(tbl_Customers[[#This Row],[total_eve_charge]]&lt;=20,"Medium Charges","High Charges"))</f>
        <v>Medium Charges</v>
      </c>
      <c r="AB26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66" t="str">
        <f>IF(tbl_Customers[[#This Row],[number_vmail_messages]] = 0, "No Usage", IF(tbl_Customers[[#This Row],[number_vmail_messages]] &lt;= 20, "Low Usage", IF(tbl_Customers[[#This Row],[number_vmail_messages]] &lt;= 40, "Medium Usgae", "High Usage")))</f>
        <v>Medium Usgae</v>
      </c>
      <c r="AD2666" t="str">
        <f>IF(tbl_Customers[[#This Row],[total_day_minutes]]&lt;=150,"Low Usage", IF(tbl_Customers[[#This Row],[total_day_minutes]]&lt;=200,"Medium Usage", IF(tbl_Customers[[#This Row],[total_day_minutes]]&lt;=250,"High Usage","Very High Usage")))</f>
        <v>High Usage</v>
      </c>
      <c r="AE2666" t="str">
        <f>IF(tbl_Customers[[#This Row],[total_intl_calls]]&lt;=5,"Low Calls", IF(tbl_Customers[[#This Row],[total_intl_calls]]&lt;=10, "Medium Calls", "High Calls"))</f>
        <v>Low Calls</v>
      </c>
      <c r="AF26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66" s="36" t="str">
        <f>IF(tbl_Customers[[#This Row],[Churn_Risk_Score]]&gt;=10,"High Risk", IF(tbl_Customers[[#This Row],[Churn_Risk_Score]]&gt;=5,"Medium Risk","Low Risk"))</f>
        <v>Low Risk</v>
      </c>
    </row>
    <row r="2667" spans="1:33" x14ac:dyDescent="0.35">
      <c r="A2667">
        <v>2666</v>
      </c>
      <c r="B2667" t="s">
        <v>54</v>
      </c>
      <c r="C2667">
        <v>95</v>
      </c>
      <c r="D2667" t="s">
        <v>28</v>
      </c>
      <c r="E2667" t="s">
        <v>22</v>
      </c>
      <c r="F2667" t="s">
        <v>22</v>
      </c>
      <c r="G2667">
        <v>0</v>
      </c>
      <c r="H2667">
        <v>184.2</v>
      </c>
      <c r="I2667">
        <v>95</v>
      </c>
      <c r="J2667">
        <v>31.31</v>
      </c>
      <c r="K2667">
        <v>181.6</v>
      </c>
      <c r="L2667">
        <v>101</v>
      </c>
      <c r="M2667">
        <v>15.44</v>
      </c>
      <c r="N2667">
        <v>143.4</v>
      </c>
      <c r="O2667">
        <v>113</v>
      </c>
      <c r="P2667">
        <v>6.45</v>
      </c>
      <c r="Q2667">
        <v>12.8</v>
      </c>
      <c r="R2667">
        <v>4</v>
      </c>
      <c r="S2667">
        <v>3.46</v>
      </c>
      <c r="T2667">
        <v>2</v>
      </c>
      <c r="U2667" t="s">
        <v>22</v>
      </c>
      <c r="V2667">
        <f>IF(tbl_Customers[[#This Row],[churn]] = "yes", 1, 0)</f>
        <v>0</v>
      </c>
      <c r="W2667" t="str">
        <f>IF(tbl_Customers[[#This Row],[number_customer_service_calls]] &lt;= 1, "0-1 Calls", IF(tbl_Customers[[#This Row],[number_customer_service_calls]] &lt;= 3, "2-3 Calls", IF(tbl_Customers[[#This Row],[number_customer_service_calls]] &lt;=5, "4-5 Calls", "6+ Calls")))</f>
        <v>2-3 Calls</v>
      </c>
      <c r="X2667" t="str">
        <f>IF(tbl_Customers[[#This Row],[account_length]] &lt;= 50, "0-50", IF(tbl_Customers[[#This Row],[account_length]] &lt;=100, "51-100", IF(tbl_Customers[[#This Row],[account_length]] &lt;= 150, "101-150", "151+")))</f>
        <v>51-100</v>
      </c>
      <c r="Y2667" t="str">
        <f>IF(tbl_Customers[[#This Row],[total_intl_charge]] &lt;= 3, "Low Charges", "High Charges")</f>
        <v>High Charges</v>
      </c>
      <c r="Z2667" t="str">
        <f>IF(tbl_Customers[[#This Row],[total_eve_calls]]&lt;=80,"Low Calls",
IF(tbl_Customers[[#This Row],[total_eve_calls]]&lt;=120,"Medium Calls","High Calls"))</f>
        <v>Medium Calls</v>
      </c>
      <c r="AA2667" t="str">
        <f>IF(tbl_Customers[[#This Row],[total_eve_charge]]&lt;=15,"Low Charges",
IF(tbl_Customers[[#This Row],[total_eve_charge]]&lt;=20,"Medium Charges","High Charges"))</f>
        <v>Medium Charges</v>
      </c>
      <c r="AB26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7" t="str">
        <f>IF(tbl_Customers[[#This Row],[number_vmail_messages]] = 0, "No Usage", IF(tbl_Customers[[#This Row],[number_vmail_messages]] &lt;= 20, "Low Usage", IF(tbl_Customers[[#This Row],[number_vmail_messages]] &lt;= 40, "Medium Usgae", "High Usage")))</f>
        <v>No Usage</v>
      </c>
      <c r="AD2667" t="str">
        <f>IF(tbl_Customers[[#This Row],[total_day_minutes]]&lt;=150,"Low Usage", IF(tbl_Customers[[#This Row],[total_day_minutes]]&lt;=200,"Medium Usage", IF(tbl_Customers[[#This Row],[total_day_minutes]]&lt;=250,"High Usage","Very High Usage")))</f>
        <v>Medium Usage</v>
      </c>
      <c r="AE2667" t="str">
        <f>IF(tbl_Customers[[#This Row],[total_intl_calls]]&lt;=5,"Low Calls", IF(tbl_Customers[[#This Row],[total_intl_calls]]&lt;=10, "Medium Calls", "High Calls"))</f>
        <v>Low Calls</v>
      </c>
      <c r="AF26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67" s="36" t="str">
        <f>IF(tbl_Customers[[#This Row],[Churn_Risk_Score]]&gt;=10,"High Risk", IF(tbl_Customers[[#This Row],[Churn_Risk_Score]]&gt;=5,"Medium Risk","Low Risk"))</f>
        <v>Low Risk</v>
      </c>
    </row>
    <row r="2668" spans="1:33" x14ac:dyDescent="0.35">
      <c r="A2668">
        <v>2667</v>
      </c>
      <c r="B2668" t="s">
        <v>43</v>
      </c>
      <c r="C2668">
        <v>104</v>
      </c>
      <c r="D2668" t="s">
        <v>21</v>
      </c>
      <c r="E2668" t="s">
        <v>22</v>
      </c>
      <c r="F2668" t="s">
        <v>22</v>
      </c>
      <c r="G2668">
        <v>0</v>
      </c>
      <c r="H2668">
        <v>109.1</v>
      </c>
      <c r="I2668">
        <v>141</v>
      </c>
      <c r="J2668">
        <v>18.55</v>
      </c>
      <c r="K2668">
        <v>187.1</v>
      </c>
      <c r="L2668">
        <v>140</v>
      </c>
      <c r="M2668">
        <v>15.9</v>
      </c>
      <c r="N2668">
        <v>216.6</v>
      </c>
      <c r="O2668">
        <v>100</v>
      </c>
      <c r="P2668">
        <v>9.75</v>
      </c>
      <c r="Q2668">
        <v>10</v>
      </c>
      <c r="R2668">
        <v>4</v>
      </c>
      <c r="S2668">
        <v>2.7</v>
      </c>
      <c r="T2668">
        <v>3</v>
      </c>
      <c r="U2668" t="s">
        <v>22</v>
      </c>
      <c r="V2668">
        <f>IF(tbl_Customers[[#This Row],[churn]] = "yes", 1, 0)</f>
        <v>0</v>
      </c>
      <c r="W2668" t="str">
        <f>IF(tbl_Customers[[#This Row],[number_customer_service_calls]] &lt;= 1, "0-1 Calls", IF(tbl_Customers[[#This Row],[number_customer_service_calls]] &lt;= 3, "2-3 Calls", IF(tbl_Customers[[#This Row],[number_customer_service_calls]] &lt;=5, "4-5 Calls", "6+ Calls")))</f>
        <v>2-3 Calls</v>
      </c>
      <c r="X2668" t="str">
        <f>IF(tbl_Customers[[#This Row],[account_length]] &lt;= 50, "0-50", IF(tbl_Customers[[#This Row],[account_length]] &lt;=100, "51-100", IF(tbl_Customers[[#This Row],[account_length]] &lt;= 150, "101-150", "151+")))</f>
        <v>101-150</v>
      </c>
      <c r="Y2668" t="str">
        <f>IF(tbl_Customers[[#This Row],[total_intl_charge]] &lt;= 3, "Low Charges", "High Charges")</f>
        <v>Low Charges</v>
      </c>
      <c r="Z2668" t="str">
        <f>IF(tbl_Customers[[#This Row],[total_eve_calls]]&lt;=80,"Low Calls",
IF(tbl_Customers[[#This Row],[total_eve_calls]]&lt;=120,"Medium Calls","High Calls"))</f>
        <v>High Calls</v>
      </c>
      <c r="AA2668" t="str">
        <f>IF(tbl_Customers[[#This Row],[total_eve_charge]]&lt;=15,"Low Charges",
IF(tbl_Customers[[#This Row],[total_eve_charge]]&lt;=20,"Medium Charges","High Charges"))</f>
        <v>Medium Charges</v>
      </c>
      <c r="AB26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8" t="str">
        <f>IF(tbl_Customers[[#This Row],[number_vmail_messages]] = 0, "No Usage", IF(tbl_Customers[[#This Row],[number_vmail_messages]] &lt;= 20, "Low Usage", IF(tbl_Customers[[#This Row],[number_vmail_messages]] &lt;= 40, "Medium Usgae", "High Usage")))</f>
        <v>No Usage</v>
      </c>
      <c r="AD2668" t="str">
        <f>IF(tbl_Customers[[#This Row],[total_day_minutes]]&lt;=150,"Low Usage", IF(tbl_Customers[[#This Row],[total_day_minutes]]&lt;=200,"Medium Usage", IF(tbl_Customers[[#This Row],[total_day_minutes]]&lt;=250,"High Usage","Very High Usage")))</f>
        <v>Low Usage</v>
      </c>
      <c r="AE2668" t="str">
        <f>IF(tbl_Customers[[#This Row],[total_intl_calls]]&lt;=5,"Low Calls", IF(tbl_Customers[[#This Row],[total_intl_calls]]&lt;=10, "Medium Calls", "High Calls"))</f>
        <v>Low Calls</v>
      </c>
      <c r="AF26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68" s="36" t="str">
        <f>IF(tbl_Customers[[#This Row],[Churn_Risk_Score]]&gt;=10,"High Risk", IF(tbl_Customers[[#This Row],[Churn_Risk_Score]]&gt;=5,"Medium Risk","Low Risk"))</f>
        <v>Low Risk</v>
      </c>
    </row>
    <row r="2669" spans="1:33" x14ac:dyDescent="0.35">
      <c r="A2669">
        <v>2668</v>
      </c>
      <c r="B2669" t="s">
        <v>46</v>
      </c>
      <c r="C2669">
        <v>35</v>
      </c>
      <c r="D2669" t="s">
        <v>25</v>
      </c>
      <c r="E2669" t="s">
        <v>22</v>
      </c>
      <c r="F2669" t="s">
        <v>22</v>
      </c>
      <c r="G2669">
        <v>0</v>
      </c>
      <c r="H2669">
        <v>138.1</v>
      </c>
      <c r="I2669">
        <v>115</v>
      </c>
      <c r="J2669">
        <v>23.48</v>
      </c>
      <c r="K2669">
        <v>158.19999999999999</v>
      </c>
      <c r="L2669">
        <v>82</v>
      </c>
      <c r="M2669">
        <v>13.45</v>
      </c>
      <c r="N2669">
        <v>215.7</v>
      </c>
      <c r="O2669">
        <v>118</v>
      </c>
      <c r="P2669">
        <v>9.7100000000000009</v>
      </c>
      <c r="Q2669">
        <v>10.3</v>
      </c>
      <c r="R2669">
        <v>2</v>
      </c>
      <c r="S2669">
        <v>2.78</v>
      </c>
      <c r="T2669">
        <v>5</v>
      </c>
      <c r="U2669" t="s">
        <v>23</v>
      </c>
      <c r="V2669">
        <f>IF(tbl_Customers[[#This Row],[churn]] = "yes", 1, 0)</f>
        <v>1</v>
      </c>
      <c r="W2669" t="str">
        <f>IF(tbl_Customers[[#This Row],[number_customer_service_calls]] &lt;= 1, "0-1 Calls", IF(tbl_Customers[[#This Row],[number_customer_service_calls]] &lt;= 3, "2-3 Calls", IF(tbl_Customers[[#This Row],[number_customer_service_calls]] &lt;=5, "4-5 Calls", "6+ Calls")))</f>
        <v>4-5 Calls</v>
      </c>
      <c r="X2669" t="str">
        <f>IF(tbl_Customers[[#This Row],[account_length]] &lt;= 50, "0-50", IF(tbl_Customers[[#This Row],[account_length]] &lt;=100, "51-100", IF(tbl_Customers[[#This Row],[account_length]] &lt;= 150, "101-150", "151+")))</f>
        <v>0-50</v>
      </c>
      <c r="Y2669" t="str">
        <f>IF(tbl_Customers[[#This Row],[total_intl_charge]] &lt;= 3, "Low Charges", "High Charges")</f>
        <v>Low Charges</v>
      </c>
      <c r="Z2669" t="str">
        <f>IF(tbl_Customers[[#This Row],[total_eve_calls]]&lt;=80,"Low Calls",
IF(tbl_Customers[[#This Row],[total_eve_calls]]&lt;=120,"Medium Calls","High Calls"))</f>
        <v>Medium Calls</v>
      </c>
      <c r="AA2669" t="str">
        <f>IF(tbl_Customers[[#This Row],[total_eve_charge]]&lt;=15,"Low Charges",
IF(tbl_Customers[[#This Row],[total_eve_charge]]&lt;=20,"Medium Charges","High Charges"))</f>
        <v>Low Charges</v>
      </c>
      <c r="AB26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9" t="str">
        <f>IF(tbl_Customers[[#This Row],[number_vmail_messages]] = 0, "No Usage", IF(tbl_Customers[[#This Row],[number_vmail_messages]] &lt;= 20, "Low Usage", IF(tbl_Customers[[#This Row],[number_vmail_messages]] &lt;= 40, "Medium Usgae", "High Usage")))</f>
        <v>No Usage</v>
      </c>
      <c r="AD2669" t="str">
        <f>IF(tbl_Customers[[#This Row],[total_day_minutes]]&lt;=150,"Low Usage", IF(tbl_Customers[[#This Row],[total_day_minutes]]&lt;=200,"Medium Usage", IF(tbl_Customers[[#This Row],[total_day_minutes]]&lt;=250,"High Usage","Very High Usage")))</f>
        <v>Low Usage</v>
      </c>
      <c r="AE2669" t="str">
        <f>IF(tbl_Customers[[#This Row],[total_intl_calls]]&lt;=5,"Low Calls", IF(tbl_Customers[[#This Row],[total_intl_calls]]&lt;=10, "Medium Calls", "High Calls"))</f>
        <v>Low Calls</v>
      </c>
      <c r="AF26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69" s="36" t="str">
        <f>IF(tbl_Customers[[#This Row],[Churn_Risk_Score]]&gt;=10,"High Risk", IF(tbl_Customers[[#This Row],[Churn_Risk_Score]]&gt;=5,"Medium Risk","Low Risk"))</f>
        <v>Medium Risk</v>
      </c>
    </row>
    <row r="2670" spans="1:33" x14ac:dyDescent="0.35">
      <c r="A2670">
        <v>2669</v>
      </c>
      <c r="B2670" t="s">
        <v>67</v>
      </c>
      <c r="C2670">
        <v>143</v>
      </c>
      <c r="D2670" t="s">
        <v>28</v>
      </c>
      <c r="E2670" t="s">
        <v>22</v>
      </c>
      <c r="F2670" t="s">
        <v>22</v>
      </c>
      <c r="G2670">
        <v>0</v>
      </c>
      <c r="H2670">
        <v>155.4</v>
      </c>
      <c r="I2670">
        <v>112</v>
      </c>
      <c r="J2670">
        <v>26.42</v>
      </c>
      <c r="K2670">
        <v>290.89999999999998</v>
      </c>
      <c r="L2670">
        <v>92</v>
      </c>
      <c r="M2670">
        <v>24.73</v>
      </c>
      <c r="N2670">
        <v>228.4</v>
      </c>
      <c r="O2670">
        <v>91</v>
      </c>
      <c r="P2670">
        <v>10.28</v>
      </c>
      <c r="Q2670">
        <v>13.9</v>
      </c>
      <c r="R2670">
        <v>5</v>
      </c>
      <c r="S2670">
        <v>3.75</v>
      </c>
      <c r="T2670">
        <v>1</v>
      </c>
      <c r="U2670" t="s">
        <v>22</v>
      </c>
      <c r="V2670">
        <f>IF(tbl_Customers[[#This Row],[churn]] = "yes", 1, 0)</f>
        <v>0</v>
      </c>
      <c r="W2670" t="str">
        <f>IF(tbl_Customers[[#This Row],[number_customer_service_calls]] &lt;= 1, "0-1 Calls", IF(tbl_Customers[[#This Row],[number_customer_service_calls]] &lt;= 3, "2-3 Calls", IF(tbl_Customers[[#This Row],[number_customer_service_calls]] &lt;=5, "4-5 Calls", "6+ Calls")))</f>
        <v>0-1 Calls</v>
      </c>
      <c r="X2670" t="str">
        <f>IF(tbl_Customers[[#This Row],[account_length]] &lt;= 50, "0-50", IF(tbl_Customers[[#This Row],[account_length]] &lt;=100, "51-100", IF(tbl_Customers[[#This Row],[account_length]] &lt;= 150, "101-150", "151+")))</f>
        <v>101-150</v>
      </c>
      <c r="Y2670" t="str">
        <f>IF(tbl_Customers[[#This Row],[total_intl_charge]] &lt;= 3, "Low Charges", "High Charges")</f>
        <v>High Charges</v>
      </c>
      <c r="Z2670" t="str">
        <f>IF(tbl_Customers[[#This Row],[total_eve_calls]]&lt;=80,"Low Calls",
IF(tbl_Customers[[#This Row],[total_eve_calls]]&lt;=120,"Medium Calls","High Calls"))</f>
        <v>Medium Calls</v>
      </c>
      <c r="AA2670" t="str">
        <f>IF(tbl_Customers[[#This Row],[total_eve_charge]]&lt;=15,"Low Charges",
IF(tbl_Customers[[#This Row],[total_eve_charge]]&lt;=20,"Medium Charges","High Charges"))</f>
        <v>High Charges</v>
      </c>
      <c r="AB26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0" t="str">
        <f>IF(tbl_Customers[[#This Row],[number_vmail_messages]] = 0, "No Usage", IF(tbl_Customers[[#This Row],[number_vmail_messages]] &lt;= 20, "Low Usage", IF(tbl_Customers[[#This Row],[number_vmail_messages]] &lt;= 40, "Medium Usgae", "High Usage")))</f>
        <v>No Usage</v>
      </c>
      <c r="AD2670" t="str">
        <f>IF(tbl_Customers[[#This Row],[total_day_minutes]]&lt;=150,"Low Usage", IF(tbl_Customers[[#This Row],[total_day_minutes]]&lt;=200,"Medium Usage", IF(tbl_Customers[[#This Row],[total_day_minutes]]&lt;=250,"High Usage","Very High Usage")))</f>
        <v>Medium Usage</v>
      </c>
      <c r="AE2670" t="str">
        <f>IF(tbl_Customers[[#This Row],[total_intl_calls]]&lt;=5,"Low Calls", IF(tbl_Customers[[#This Row],[total_intl_calls]]&lt;=10, "Medium Calls", "High Calls"))</f>
        <v>Low Calls</v>
      </c>
      <c r="AF26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70" s="36" t="str">
        <f>IF(tbl_Customers[[#This Row],[Churn_Risk_Score]]&gt;=10,"High Risk", IF(tbl_Customers[[#This Row],[Churn_Risk_Score]]&gt;=5,"Medium Risk","Low Risk"))</f>
        <v>Low Risk</v>
      </c>
    </row>
    <row r="2671" spans="1:33" x14ac:dyDescent="0.35">
      <c r="A2671">
        <v>2670</v>
      </c>
      <c r="B2671" t="s">
        <v>61</v>
      </c>
      <c r="C2671">
        <v>62</v>
      </c>
      <c r="D2671" t="s">
        <v>21</v>
      </c>
      <c r="E2671" t="s">
        <v>22</v>
      </c>
      <c r="F2671" t="s">
        <v>22</v>
      </c>
      <c r="G2671">
        <v>0</v>
      </c>
      <c r="H2671">
        <v>245.3</v>
      </c>
      <c r="I2671">
        <v>91</v>
      </c>
      <c r="J2671">
        <v>41.7</v>
      </c>
      <c r="K2671">
        <v>122.9</v>
      </c>
      <c r="L2671">
        <v>130</v>
      </c>
      <c r="M2671">
        <v>10.45</v>
      </c>
      <c r="N2671">
        <v>228.4</v>
      </c>
      <c r="O2671">
        <v>102</v>
      </c>
      <c r="P2671">
        <v>10.28</v>
      </c>
      <c r="Q2671">
        <v>8.5</v>
      </c>
      <c r="R2671">
        <v>4</v>
      </c>
      <c r="S2671">
        <v>2.2999999999999998</v>
      </c>
      <c r="T2671">
        <v>4</v>
      </c>
      <c r="U2671" t="s">
        <v>22</v>
      </c>
      <c r="V2671">
        <f>IF(tbl_Customers[[#This Row],[churn]] = "yes", 1, 0)</f>
        <v>0</v>
      </c>
      <c r="W2671" t="str">
        <f>IF(tbl_Customers[[#This Row],[number_customer_service_calls]] &lt;= 1, "0-1 Calls", IF(tbl_Customers[[#This Row],[number_customer_service_calls]] &lt;= 3, "2-3 Calls", IF(tbl_Customers[[#This Row],[number_customer_service_calls]] &lt;=5, "4-5 Calls", "6+ Calls")))</f>
        <v>4-5 Calls</v>
      </c>
      <c r="X2671" t="str">
        <f>IF(tbl_Customers[[#This Row],[account_length]] &lt;= 50, "0-50", IF(tbl_Customers[[#This Row],[account_length]] &lt;=100, "51-100", IF(tbl_Customers[[#This Row],[account_length]] &lt;= 150, "101-150", "151+")))</f>
        <v>51-100</v>
      </c>
      <c r="Y2671" t="str">
        <f>IF(tbl_Customers[[#This Row],[total_intl_charge]] &lt;= 3, "Low Charges", "High Charges")</f>
        <v>Low Charges</v>
      </c>
      <c r="Z2671" t="str">
        <f>IF(tbl_Customers[[#This Row],[total_eve_calls]]&lt;=80,"Low Calls",
IF(tbl_Customers[[#This Row],[total_eve_calls]]&lt;=120,"Medium Calls","High Calls"))</f>
        <v>High Calls</v>
      </c>
      <c r="AA2671" t="str">
        <f>IF(tbl_Customers[[#This Row],[total_eve_charge]]&lt;=15,"Low Charges",
IF(tbl_Customers[[#This Row],[total_eve_charge]]&lt;=20,"Medium Charges","High Charges"))</f>
        <v>Low Charges</v>
      </c>
      <c r="AB26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1" t="str">
        <f>IF(tbl_Customers[[#This Row],[number_vmail_messages]] = 0, "No Usage", IF(tbl_Customers[[#This Row],[number_vmail_messages]] &lt;= 20, "Low Usage", IF(tbl_Customers[[#This Row],[number_vmail_messages]] &lt;= 40, "Medium Usgae", "High Usage")))</f>
        <v>No Usage</v>
      </c>
      <c r="AD2671" t="str">
        <f>IF(tbl_Customers[[#This Row],[total_day_minutes]]&lt;=150,"Low Usage", IF(tbl_Customers[[#This Row],[total_day_minutes]]&lt;=200,"Medium Usage", IF(tbl_Customers[[#This Row],[total_day_minutes]]&lt;=250,"High Usage","Very High Usage")))</f>
        <v>High Usage</v>
      </c>
      <c r="AE2671" t="str">
        <f>IF(tbl_Customers[[#This Row],[total_intl_calls]]&lt;=5,"Low Calls", IF(tbl_Customers[[#This Row],[total_intl_calls]]&lt;=10, "Medium Calls", "High Calls"))</f>
        <v>Low Calls</v>
      </c>
      <c r="AF26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71" s="36" t="str">
        <f>IF(tbl_Customers[[#This Row],[Churn_Risk_Score]]&gt;=10,"High Risk", IF(tbl_Customers[[#This Row],[Churn_Risk_Score]]&gt;=5,"Medium Risk","Low Risk"))</f>
        <v>Medium Risk</v>
      </c>
    </row>
    <row r="2672" spans="1:33" x14ac:dyDescent="0.35">
      <c r="A2672">
        <v>2671</v>
      </c>
      <c r="B2672" t="s">
        <v>59</v>
      </c>
      <c r="C2672">
        <v>60</v>
      </c>
      <c r="D2672" t="s">
        <v>21</v>
      </c>
      <c r="E2672" t="s">
        <v>23</v>
      </c>
      <c r="F2672" t="s">
        <v>22</v>
      </c>
      <c r="G2672">
        <v>0</v>
      </c>
      <c r="H2672">
        <v>205.9</v>
      </c>
      <c r="I2672">
        <v>97</v>
      </c>
      <c r="J2672">
        <v>35</v>
      </c>
      <c r="K2672">
        <v>277.39999999999998</v>
      </c>
      <c r="L2672">
        <v>117</v>
      </c>
      <c r="M2672">
        <v>23.58</v>
      </c>
      <c r="N2672">
        <v>202</v>
      </c>
      <c r="O2672">
        <v>139</v>
      </c>
      <c r="P2672">
        <v>9.09</v>
      </c>
      <c r="Q2672">
        <v>11</v>
      </c>
      <c r="R2672">
        <v>2</v>
      </c>
      <c r="S2672">
        <v>2.97</v>
      </c>
      <c r="T2672">
        <v>0</v>
      </c>
      <c r="U2672" t="s">
        <v>23</v>
      </c>
      <c r="V2672">
        <f>IF(tbl_Customers[[#This Row],[churn]] = "yes", 1, 0)</f>
        <v>1</v>
      </c>
      <c r="W2672" t="str">
        <f>IF(tbl_Customers[[#This Row],[number_customer_service_calls]] &lt;= 1, "0-1 Calls", IF(tbl_Customers[[#This Row],[number_customer_service_calls]] &lt;= 3, "2-3 Calls", IF(tbl_Customers[[#This Row],[number_customer_service_calls]] &lt;=5, "4-5 Calls", "6+ Calls")))</f>
        <v>0-1 Calls</v>
      </c>
      <c r="X2672" t="str">
        <f>IF(tbl_Customers[[#This Row],[account_length]] &lt;= 50, "0-50", IF(tbl_Customers[[#This Row],[account_length]] &lt;=100, "51-100", IF(tbl_Customers[[#This Row],[account_length]] &lt;= 150, "101-150", "151+")))</f>
        <v>51-100</v>
      </c>
      <c r="Y2672" t="str">
        <f>IF(tbl_Customers[[#This Row],[total_intl_charge]] &lt;= 3, "Low Charges", "High Charges")</f>
        <v>Low Charges</v>
      </c>
      <c r="Z2672" t="str">
        <f>IF(tbl_Customers[[#This Row],[total_eve_calls]]&lt;=80,"Low Calls",
IF(tbl_Customers[[#This Row],[total_eve_calls]]&lt;=120,"Medium Calls","High Calls"))</f>
        <v>Medium Calls</v>
      </c>
      <c r="AA2672" t="str">
        <f>IF(tbl_Customers[[#This Row],[total_eve_charge]]&lt;=15,"Low Charges",
IF(tbl_Customers[[#This Row],[total_eve_charge]]&lt;=20,"Medium Charges","High Charges"))</f>
        <v>High Charges</v>
      </c>
      <c r="AB26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2" t="str">
        <f>IF(tbl_Customers[[#This Row],[number_vmail_messages]] = 0, "No Usage", IF(tbl_Customers[[#This Row],[number_vmail_messages]] &lt;= 20, "Low Usage", IF(tbl_Customers[[#This Row],[number_vmail_messages]] &lt;= 40, "Medium Usgae", "High Usage")))</f>
        <v>No Usage</v>
      </c>
      <c r="AD2672" t="str">
        <f>IF(tbl_Customers[[#This Row],[total_day_minutes]]&lt;=150,"Low Usage", IF(tbl_Customers[[#This Row],[total_day_minutes]]&lt;=200,"Medium Usage", IF(tbl_Customers[[#This Row],[total_day_minutes]]&lt;=250,"High Usage","Very High Usage")))</f>
        <v>High Usage</v>
      </c>
      <c r="AE2672" t="str">
        <f>IF(tbl_Customers[[#This Row],[total_intl_calls]]&lt;=5,"Low Calls", IF(tbl_Customers[[#This Row],[total_intl_calls]]&lt;=10, "Medium Calls", "High Calls"))</f>
        <v>Low Calls</v>
      </c>
      <c r="AF26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72" s="36" t="str">
        <f>IF(tbl_Customers[[#This Row],[Churn_Risk_Score]]&gt;=10,"High Risk", IF(tbl_Customers[[#This Row],[Churn_Risk_Score]]&gt;=5,"Medium Risk","Low Risk"))</f>
        <v>Low Risk</v>
      </c>
    </row>
    <row r="2673" spans="1:33" x14ac:dyDescent="0.35">
      <c r="A2673">
        <v>2672</v>
      </c>
      <c r="B2673" t="s">
        <v>66</v>
      </c>
      <c r="C2673">
        <v>56</v>
      </c>
      <c r="D2673" t="s">
        <v>25</v>
      </c>
      <c r="E2673" t="s">
        <v>22</v>
      </c>
      <c r="F2673" t="s">
        <v>22</v>
      </c>
      <c r="G2673">
        <v>0</v>
      </c>
      <c r="H2673">
        <v>221.9</v>
      </c>
      <c r="I2673">
        <v>112</v>
      </c>
      <c r="J2673">
        <v>37.72</v>
      </c>
      <c r="K2673">
        <v>278.2</v>
      </c>
      <c r="L2673">
        <v>122</v>
      </c>
      <c r="M2673">
        <v>23.65</v>
      </c>
      <c r="N2673">
        <v>288.10000000000002</v>
      </c>
      <c r="O2673">
        <v>85</v>
      </c>
      <c r="P2673">
        <v>12.96</v>
      </c>
      <c r="Q2673">
        <v>7.1</v>
      </c>
      <c r="R2673">
        <v>5</v>
      </c>
      <c r="S2673">
        <v>1.92</v>
      </c>
      <c r="T2673">
        <v>0</v>
      </c>
      <c r="U2673" t="s">
        <v>23</v>
      </c>
      <c r="V2673">
        <f>IF(tbl_Customers[[#This Row],[churn]] = "yes", 1, 0)</f>
        <v>1</v>
      </c>
      <c r="W2673" t="str">
        <f>IF(tbl_Customers[[#This Row],[number_customer_service_calls]] &lt;= 1, "0-1 Calls", IF(tbl_Customers[[#This Row],[number_customer_service_calls]] &lt;= 3, "2-3 Calls", IF(tbl_Customers[[#This Row],[number_customer_service_calls]] &lt;=5, "4-5 Calls", "6+ Calls")))</f>
        <v>0-1 Calls</v>
      </c>
      <c r="X2673" t="str">
        <f>IF(tbl_Customers[[#This Row],[account_length]] &lt;= 50, "0-50", IF(tbl_Customers[[#This Row],[account_length]] &lt;=100, "51-100", IF(tbl_Customers[[#This Row],[account_length]] &lt;= 150, "101-150", "151+")))</f>
        <v>51-100</v>
      </c>
      <c r="Y2673" t="str">
        <f>IF(tbl_Customers[[#This Row],[total_intl_charge]] &lt;= 3, "Low Charges", "High Charges")</f>
        <v>Low Charges</v>
      </c>
      <c r="Z2673" t="str">
        <f>IF(tbl_Customers[[#This Row],[total_eve_calls]]&lt;=80,"Low Calls",
IF(tbl_Customers[[#This Row],[total_eve_calls]]&lt;=120,"Medium Calls","High Calls"))</f>
        <v>High Calls</v>
      </c>
      <c r="AA2673" t="str">
        <f>IF(tbl_Customers[[#This Row],[total_eve_charge]]&lt;=15,"Low Charges",
IF(tbl_Customers[[#This Row],[total_eve_charge]]&lt;=20,"Medium Charges","High Charges"))</f>
        <v>High Charges</v>
      </c>
      <c r="AB26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3" t="str">
        <f>IF(tbl_Customers[[#This Row],[number_vmail_messages]] = 0, "No Usage", IF(tbl_Customers[[#This Row],[number_vmail_messages]] &lt;= 20, "Low Usage", IF(tbl_Customers[[#This Row],[number_vmail_messages]] &lt;= 40, "Medium Usgae", "High Usage")))</f>
        <v>No Usage</v>
      </c>
      <c r="AD2673" t="str">
        <f>IF(tbl_Customers[[#This Row],[total_day_minutes]]&lt;=150,"Low Usage", IF(tbl_Customers[[#This Row],[total_day_minutes]]&lt;=200,"Medium Usage", IF(tbl_Customers[[#This Row],[total_day_minutes]]&lt;=250,"High Usage","Very High Usage")))</f>
        <v>High Usage</v>
      </c>
      <c r="AE2673" t="str">
        <f>IF(tbl_Customers[[#This Row],[total_intl_calls]]&lt;=5,"Low Calls", IF(tbl_Customers[[#This Row],[total_intl_calls]]&lt;=10, "Medium Calls", "High Calls"))</f>
        <v>Low Calls</v>
      </c>
      <c r="AF26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3" s="36" t="str">
        <f>IF(tbl_Customers[[#This Row],[Churn_Risk_Score]]&gt;=10,"High Risk", IF(tbl_Customers[[#This Row],[Churn_Risk_Score]]&gt;=5,"Medium Risk","Low Risk"))</f>
        <v>Low Risk</v>
      </c>
    </row>
    <row r="2674" spans="1:33" x14ac:dyDescent="0.35">
      <c r="A2674">
        <v>2673</v>
      </c>
      <c r="B2674" t="s">
        <v>61</v>
      </c>
      <c r="C2674">
        <v>183</v>
      </c>
      <c r="D2674" t="s">
        <v>21</v>
      </c>
      <c r="E2674" t="s">
        <v>22</v>
      </c>
      <c r="F2674" t="s">
        <v>22</v>
      </c>
      <c r="G2674">
        <v>0</v>
      </c>
      <c r="H2674">
        <v>190</v>
      </c>
      <c r="I2674">
        <v>100</v>
      </c>
      <c r="J2674">
        <v>32.299999999999997</v>
      </c>
      <c r="K2674">
        <v>246.6</v>
      </c>
      <c r="L2674">
        <v>78</v>
      </c>
      <c r="M2674">
        <v>20.96</v>
      </c>
      <c r="N2674">
        <v>304.2</v>
      </c>
      <c r="O2674">
        <v>107</v>
      </c>
      <c r="P2674">
        <v>13.69</v>
      </c>
      <c r="Q2674">
        <v>9.5</v>
      </c>
      <c r="R2674">
        <v>4</v>
      </c>
      <c r="S2674">
        <v>2.57</v>
      </c>
      <c r="T2674">
        <v>1</v>
      </c>
      <c r="U2674" t="s">
        <v>22</v>
      </c>
      <c r="V2674">
        <f>IF(tbl_Customers[[#This Row],[churn]] = "yes", 1, 0)</f>
        <v>0</v>
      </c>
      <c r="W2674" t="str">
        <f>IF(tbl_Customers[[#This Row],[number_customer_service_calls]] &lt;= 1, "0-1 Calls", IF(tbl_Customers[[#This Row],[number_customer_service_calls]] &lt;= 3, "2-3 Calls", IF(tbl_Customers[[#This Row],[number_customer_service_calls]] &lt;=5, "4-5 Calls", "6+ Calls")))</f>
        <v>0-1 Calls</v>
      </c>
      <c r="X2674" t="str">
        <f>IF(tbl_Customers[[#This Row],[account_length]] &lt;= 50, "0-50", IF(tbl_Customers[[#This Row],[account_length]] &lt;=100, "51-100", IF(tbl_Customers[[#This Row],[account_length]] &lt;= 150, "101-150", "151+")))</f>
        <v>151+</v>
      </c>
      <c r="Y2674" t="str">
        <f>IF(tbl_Customers[[#This Row],[total_intl_charge]] &lt;= 3, "Low Charges", "High Charges")</f>
        <v>Low Charges</v>
      </c>
      <c r="Z2674" t="str">
        <f>IF(tbl_Customers[[#This Row],[total_eve_calls]]&lt;=80,"Low Calls",
IF(tbl_Customers[[#This Row],[total_eve_calls]]&lt;=120,"Medium Calls","High Calls"))</f>
        <v>Low Calls</v>
      </c>
      <c r="AA2674" t="str">
        <f>IF(tbl_Customers[[#This Row],[total_eve_charge]]&lt;=15,"Low Charges",
IF(tbl_Customers[[#This Row],[total_eve_charge]]&lt;=20,"Medium Charges","High Charges"))</f>
        <v>High Charges</v>
      </c>
      <c r="AB26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4" t="str">
        <f>IF(tbl_Customers[[#This Row],[number_vmail_messages]] = 0, "No Usage", IF(tbl_Customers[[#This Row],[number_vmail_messages]] &lt;= 20, "Low Usage", IF(tbl_Customers[[#This Row],[number_vmail_messages]] &lt;= 40, "Medium Usgae", "High Usage")))</f>
        <v>No Usage</v>
      </c>
      <c r="AD2674" t="str">
        <f>IF(tbl_Customers[[#This Row],[total_day_minutes]]&lt;=150,"Low Usage", IF(tbl_Customers[[#This Row],[total_day_minutes]]&lt;=200,"Medium Usage", IF(tbl_Customers[[#This Row],[total_day_minutes]]&lt;=250,"High Usage","Very High Usage")))</f>
        <v>Medium Usage</v>
      </c>
      <c r="AE2674" t="str">
        <f>IF(tbl_Customers[[#This Row],[total_intl_calls]]&lt;=5,"Low Calls", IF(tbl_Customers[[#This Row],[total_intl_calls]]&lt;=10, "Medium Calls", "High Calls"))</f>
        <v>Low Calls</v>
      </c>
      <c r="AF26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4" s="36" t="str">
        <f>IF(tbl_Customers[[#This Row],[Churn_Risk_Score]]&gt;=10,"High Risk", IF(tbl_Customers[[#This Row],[Churn_Risk_Score]]&gt;=5,"Medium Risk","Low Risk"))</f>
        <v>Low Risk</v>
      </c>
    </row>
    <row r="2675" spans="1:33" x14ac:dyDescent="0.35">
      <c r="A2675">
        <v>2674</v>
      </c>
      <c r="B2675" t="s">
        <v>42</v>
      </c>
      <c r="C2675">
        <v>94</v>
      </c>
      <c r="D2675" t="s">
        <v>21</v>
      </c>
      <c r="E2675" t="s">
        <v>22</v>
      </c>
      <c r="F2675" t="s">
        <v>22</v>
      </c>
      <c r="G2675">
        <v>0</v>
      </c>
      <c r="H2675">
        <v>220.8</v>
      </c>
      <c r="I2675">
        <v>111</v>
      </c>
      <c r="J2675">
        <v>37.54</v>
      </c>
      <c r="K2675">
        <v>156.19999999999999</v>
      </c>
      <c r="L2675">
        <v>67</v>
      </c>
      <c r="M2675">
        <v>13.28</v>
      </c>
      <c r="N2675">
        <v>187.9</v>
      </c>
      <c r="O2675">
        <v>89</v>
      </c>
      <c r="P2675">
        <v>8.4600000000000009</v>
      </c>
      <c r="Q2675">
        <v>10.5</v>
      </c>
      <c r="R2675">
        <v>4</v>
      </c>
      <c r="S2675">
        <v>2.84</v>
      </c>
      <c r="T2675">
        <v>2</v>
      </c>
      <c r="U2675" t="s">
        <v>22</v>
      </c>
      <c r="V2675">
        <f>IF(tbl_Customers[[#This Row],[churn]] = "yes", 1, 0)</f>
        <v>0</v>
      </c>
      <c r="W2675" t="str">
        <f>IF(tbl_Customers[[#This Row],[number_customer_service_calls]] &lt;= 1, "0-1 Calls", IF(tbl_Customers[[#This Row],[number_customer_service_calls]] &lt;= 3, "2-3 Calls", IF(tbl_Customers[[#This Row],[number_customer_service_calls]] &lt;=5, "4-5 Calls", "6+ Calls")))</f>
        <v>2-3 Calls</v>
      </c>
      <c r="X2675" t="str">
        <f>IF(tbl_Customers[[#This Row],[account_length]] &lt;= 50, "0-50", IF(tbl_Customers[[#This Row],[account_length]] &lt;=100, "51-100", IF(tbl_Customers[[#This Row],[account_length]] &lt;= 150, "101-150", "151+")))</f>
        <v>51-100</v>
      </c>
      <c r="Y2675" t="str">
        <f>IF(tbl_Customers[[#This Row],[total_intl_charge]] &lt;= 3, "Low Charges", "High Charges")</f>
        <v>Low Charges</v>
      </c>
      <c r="Z2675" t="str">
        <f>IF(tbl_Customers[[#This Row],[total_eve_calls]]&lt;=80,"Low Calls",
IF(tbl_Customers[[#This Row],[total_eve_calls]]&lt;=120,"Medium Calls","High Calls"))</f>
        <v>Low Calls</v>
      </c>
      <c r="AA2675" t="str">
        <f>IF(tbl_Customers[[#This Row],[total_eve_charge]]&lt;=15,"Low Charges",
IF(tbl_Customers[[#This Row],[total_eve_charge]]&lt;=20,"Medium Charges","High Charges"))</f>
        <v>Low Charges</v>
      </c>
      <c r="AB26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5" t="str">
        <f>IF(tbl_Customers[[#This Row],[number_vmail_messages]] = 0, "No Usage", IF(tbl_Customers[[#This Row],[number_vmail_messages]] &lt;= 20, "Low Usage", IF(tbl_Customers[[#This Row],[number_vmail_messages]] &lt;= 40, "Medium Usgae", "High Usage")))</f>
        <v>No Usage</v>
      </c>
      <c r="AD2675" t="str">
        <f>IF(tbl_Customers[[#This Row],[total_day_minutes]]&lt;=150,"Low Usage", IF(tbl_Customers[[#This Row],[total_day_minutes]]&lt;=200,"Medium Usage", IF(tbl_Customers[[#This Row],[total_day_minutes]]&lt;=250,"High Usage","Very High Usage")))</f>
        <v>High Usage</v>
      </c>
      <c r="AE2675" t="str">
        <f>IF(tbl_Customers[[#This Row],[total_intl_calls]]&lt;=5,"Low Calls", IF(tbl_Customers[[#This Row],[total_intl_calls]]&lt;=10, "Medium Calls", "High Calls"))</f>
        <v>Low Calls</v>
      </c>
      <c r="AF26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5" s="36" t="str">
        <f>IF(tbl_Customers[[#This Row],[Churn_Risk_Score]]&gt;=10,"High Risk", IF(tbl_Customers[[#This Row],[Churn_Risk_Score]]&gt;=5,"Medium Risk","Low Risk"))</f>
        <v>Low Risk</v>
      </c>
    </row>
    <row r="2676" spans="1:33" x14ac:dyDescent="0.35">
      <c r="A2676">
        <v>2675</v>
      </c>
      <c r="B2676" t="s">
        <v>74</v>
      </c>
      <c r="C2676">
        <v>73</v>
      </c>
      <c r="D2676" t="s">
        <v>21</v>
      </c>
      <c r="E2676" t="s">
        <v>22</v>
      </c>
      <c r="F2676" t="s">
        <v>23</v>
      </c>
      <c r="G2676">
        <v>47</v>
      </c>
      <c r="H2676">
        <v>173.7</v>
      </c>
      <c r="I2676">
        <v>117</v>
      </c>
      <c r="J2676">
        <v>29.53</v>
      </c>
      <c r="K2676">
        <v>204</v>
      </c>
      <c r="L2676">
        <v>114</v>
      </c>
      <c r="M2676">
        <v>17.34</v>
      </c>
      <c r="N2676">
        <v>174.6</v>
      </c>
      <c r="O2676">
        <v>94</v>
      </c>
      <c r="P2676">
        <v>7.86</v>
      </c>
      <c r="Q2676">
        <v>6.3</v>
      </c>
      <c r="R2676">
        <v>3</v>
      </c>
      <c r="S2676">
        <v>1.7</v>
      </c>
      <c r="T2676">
        <v>2</v>
      </c>
      <c r="U2676" t="s">
        <v>22</v>
      </c>
      <c r="V2676">
        <f>IF(tbl_Customers[[#This Row],[churn]] = "yes", 1, 0)</f>
        <v>0</v>
      </c>
      <c r="W2676" t="str">
        <f>IF(tbl_Customers[[#This Row],[number_customer_service_calls]] &lt;= 1, "0-1 Calls", IF(tbl_Customers[[#This Row],[number_customer_service_calls]] &lt;= 3, "2-3 Calls", IF(tbl_Customers[[#This Row],[number_customer_service_calls]] &lt;=5, "4-5 Calls", "6+ Calls")))</f>
        <v>2-3 Calls</v>
      </c>
      <c r="X2676" t="str">
        <f>IF(tbl_Customers[[#This Row],[account_length]] &lt;= 50, "0-50", IF(tbl_Customers[[#This Row],[account_length]] &lt;=100, "51-100", IF(tbl_Customers[[#This Row],[account_length]] &lt;= 150, "101-150", "151+")))</f>
        <v>51-100</v>
      </c>
      <c r="Y2676" t="str">
        <f>IF(tbl_Customers[[#This Row],[total_intl_charge]] &lt;= 3, "Low Charges", "High Charges")</f>
        <v>Low Charges</v>
      </c>
      <c r="Z2676" t="str">
        <f>IF(tbl_Customers[[#This Row],[total_eve_calls]]&lt;=80,"Low Calls",
IF(tbl_Customers[[#This Row],[total_eve_calls]]&lt;=120,"Medium Calls","High Calls"))</f>
        <v>Medium Calls</v>
      </c>
      <c r="AA2676" t="str">
        <f>IF(tbl_Customers[[#This Row],[total_eve_charge]]&lt;=15,"Low Charges",
IF(tbl_Customers[[#This Row],[total_eve_charge]]&lt;=20,"Medium Charges","High Charges"))</f>
        <v>Medium Charges</v>
      </c>
      <c r="AB26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6" t="str">
        <f>IF(tbl_Customers[[#This Row],[number_vmail_messages]] = 0, "No Usage", IF(tbl_Customers[[#This Row],[number_vmail_messages]] &lt;= 20, "Low Usage", IF(tbl_Customers[[#This Row],[number_vmail_messages]] &lt;= 40, "Medium Usgae", "High Usage")))</f>
        <v>High Usage</v>
      </c>
      <c r="AD2676" t="str">
        <f>IF(tbl_Customers[[#This Row],[total_day_minutes]]&lt;=150,"Low Usage", IF(tbl_Customers[[#This Row],[total_day_minutes]]&lt;=200,"Medium Usage", IF(tbl_Customers[[#This Row],[total_day_minutes]]&lt;=250,"High Usage","Very High Usage")))</f>
        <v>Medium Usage</v>
      </c>
      <c r="AE2676" t="str">
        <f>IF(tbl_Customers[[#This Row],[total_intl_calls]]&lt;=5,"Low Calls", IF(tbl_Customers[[#This Row],[total_intl_calls]]&lt;=10, "Medium Calls", "High Calls"))</f>
        <v>Low Calls</v>
      </c>
      <c r="AF26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76" s="36" t="str">
        <f>IF(tbl_Customers[[#This Row],[Churn_Risk_Score]]&gt;=10,"High Risk", IF(tbl_Customers[[#This Row],[Churn_Risk_Score]]&gt;=5,"Medium Risk","Low Risk"))</f>
        <v>Low Risk</v>
      </c>
    </row>
    <row r="2677" spans="1:33" x14ac:dyDescent="0.35">
      <c r="A2677">
        <v>2676</v>
      </c>
      <c r="B2677" t="s">
        <v>72</v>
      </c>
      <c r="C2677">
        <v>123</v>
      </c>
      <c r="D2677" t="s">
        <v>25</v>
      </c>
      <c r="E2677" t="s">
        <v>22</v>
      </c>
      <c r="F2677" t="s">
        <v>22</v>
      </c>
      <c r="G2677">
        <v>0</v>
      </c>
      <c r="H2677">
        <v>114.8</v>
      </c>
      <c r="I2677">
        <v>94</v>
      </c>
      <c r="J2677">
        <v>19.52</v>
      </c>
      <c r="K2677">
        <v>150</v>
      </c>
      <c r="L2677">
        <v>104</v>
      </c>
      <c r="M2677">
        <v>12.75</v>
      </c>
      <c r="N2677">
        <v>268.60000000000002</v>
      </c>
      <c r="O2677">
        <v>119</v>
      </c>
      <c r="P2677">
        <v>12.09</v>
      </c>
      <c r="Q2677">
        <v>9.6</v>
      </c>
      <c r="R2677">
        <v>4</v>
      </c>
      <c r="S2677">
        <v>2.59</v>
      </c>
      <c r="T2677">
        <v>2</v>
      </c>
      <c r="U2677" t="s">
        <v>22</v>
      </c>
      <c r="V2677">
        <f>IF(tbl_Customers[[#This Row],[churn]] = "yes", 1, 0)</f>
        <v>0</v>
      </c>
      <c r="W2677" t="str">
        <f>IF(tbl_Customers[[#This Row],[number_customer_service_calls]] &lt;= 1, "0-1 Calls", IF(tbl_Customers[[#This Row],[number_customer_service_calls]] &lt;= 3, "2-3 Calls", IF(tbl_Customers[[#This Row],[number_customer_service_calls]] &lt;=5, "4-5 Calls", "6+ Calls")))</f>
        <v>2-3 Calls</v>
      </c>
      <c r="X2677" t="str">
        <f>IF(tbl_Customers[[#This Row],[account_length]] &lt;= 50, "0-50", IF(tbl_Customers[[#This Row],[account_length]] &lt;=100, "51-100", IF(tbl_Customers[[#This Row],[account_length]] &lt;= 150, "101-150", "151+")))</f>
        <v>101-150</v>
      </c>
      <c r="Y2677" t="str">
        <f>IF(tbl_Customers[[#This Row],[total_intl_charge]] &lt;= 3, "Low Charges", "High Charges")</f>
        <v>Low Charges</v>
      </c>
      <c r="Z2677" t="str">
        <f>IF(tbl_Customers[[#This Row],[total_eve_calls]]&lt;=80,"Low Calls",
IF(tbl_Customers[[#This Row],[total_eve_calls]]&lt;=120,"Medium Calls","High Calls"))</f>
        <v>Medium Calls</v>
      </c>
      <c r="AA2677" t="str">
        <f>IF(tbl_Customers[[#This Row],[total_eve_charge]]&lt;=15,"Low Charges",
IF(tbl_Customers[[#This Row],[total_eve_charge]]&lt;=20,"Medium Charges","High Charges"))</f>
        <v>Low Charges</v>
      </c>
      <c r="AB26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7" t="str">
        <f>IF(tbl_Customers[[#This Row],[number_vmail_messages]] = 0, "No Usage", IF(tbl_Customers[[#This Row],[number_vmail_messages]] &lt;= 20, "Low Usage", IF(tbl_Customers[[#This Row],[number_vmail_messages]] &lt;= 40, "Medium Usgae", "High Usage")))</f>
        <v>No Usage</v>
      </c>
      <c r="AD2677" t="str">
        <f>IF(tbl_Customers[[#This Row],[total_day_minutes]]&lt;=150,"Low Usage", IF(tbl_Customers[[#This Row],[total_day_minutes]]&lt;=200,"Medium Usage", IF(tbl_Customers[[#This Row],[total_day_minutes]]&lt;=250,"High Usage","Very High Usage")))</f>
        <v>Low Usage</v>
      </c>
      <c r="AE2677" t="str">
        <f>IF(tbl_Customers[[#This Row],[total_intl_calls]]&lt;=5,"Low Calls", IF(tbl_Customers[[#This Row],[total_intl_calls]]&lt;=10, "Medium Calls", "High Calls"))</f>
        <v>Low Calls</v>
      </c>
      <c r="AF26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7" s="36" t="str">
        <f>IF(tbl_Customers[[#This Row],[Churn_Risk_Score]]&gt;=10,"High Risk", IF(tbl_Customers[[#This Row],[Churn_Risk_Score]]&gt;=5,"Medium Risk","Low Risk"))</f>
        <v>Low Risk</v>
      </c>
    </row>
    <row r="2678" spans="1:33" x14ac:dyDescent="0.35">
      <c r="A2678">
        <v>2677</v>
      </c>
      <c r="B2678" t="s">
        <v>32</v>
      </c>
      <c r="C2678">
        <v>64</v>
      </c>
      <c r="D2678" t="s">
        <v>25</v>
      </c>
      <c r="E2678" t="s">
        <v>22</v>
      </c>
      <c r="F2678" t="s">
        <v>22</v>
      </c>
      <c r="G2678">
        <v>0</v>
      </c>
      <c r="H2678">
        <v>113.8</v>
      </c>
      <c r="I2678">
        <v>97</v>
      </c>
      <c r="J2678">
        <v>19.350000000000001</v>
      </c>
      <c r="K2678">
        <v>192.3</v>
      </c>
      <c r="L2678">
        <v>97</v>
      </c>
      <c r="M2678">
        <v>16.350000000000001</v>
      </c>
      <c r="N2678">
        <v>214.9</v>
      </c>
      <c r="O2678">
        <v>89</v>
      </c>
      <c r="P2678">
        <v>9.67</v>
      </c>
      <c r="Q2678">
        <v>10.4</v>
      </c>
      <c r="R2678">
        <v>1</v>
      </c>
      <c r="S2678">
        <v>2.81</v>
      </c>
      <c r="T2678">
        <v>3</v>
      </c>
      <c r="U2678" t="s">
        <v>22</v>
      </c>
      <c r="V2678">
        <f>IF(tbl_Customers[[#This Row],[churn]] = "yes", 1, 0)</f>
        <v>0</v>
      </c>
      <c r="W2678" t="str">
        <f>IF(tbl_Customers[[#This Row],[number_customer_service_calls]] &lt;= 1, "0-1 Calls", IF(tbl_Customers[[#This Row],[number_customer_service_calls]] &lt;= 3, "2-3 Calls", IF(tbl_Customers[[#This Row],[number_customer_service_calls]] &lt;=5, "4-5 Calls", "6+ Calls")))</f>
        <v>2-3 Calls</v>
      </c>
      <c r="X2678" t="str">
        <f>IF(tbl_Customers[[#This Row],[account_length]] &lt;= 50, "0-50", IF(tbl_Customers[[#This Row],[account_length]] &lt;=100, "51-100", IF(tbl_Customers[[#This Row],[account_length]] &lt;= 150, "101-150", "151+")))</f>
        <v>51-100</v>
      </c>
      <c r="Y2678" t="str">
        <f>IF(tbl_Customers[[#This Row],[total_intl_charge]] &lt;= 3, "Low Charges", "High Charges")</f>
        <v>Low Charges</v>
      </c>
      <c r="Z2678" t="str">
        <f>IF(tbl_Customers[[#This Row],[total_eve_calls]]&lt;=80,"Low Calls",
IF(tbl_Customers[[#This Row],[total_eve_calls]]&lt;=120,"Medium Calls","High Calls"))</f>
        <v>Medium Calls</v>
      </c>
      <c r="AA2678" t="str">
        <f>IF(tbl_Customers[[#This Row],[total_eve_charge]]&lt;=15,"Low Charges",
IF(tbl_Customers[[#This Row],[total_eve_charge]]&lt;=20,"Medium Charges","High Charges"))</f>
        <v>Medium Charges</v>
      </c>
      <c r="AB26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8" t="str">
        <f>IF(tbl_Customers[[#This Row],[number_vmail_messages]] = 0, "No Usage", IF(tbl_Customers[[#This Row],[number_vmail_messages]] &lt;= 20, "Low Usage", IF(tbl_Customers[[#This Row],[number_vmail_messages]] &lt;= 40, "Medium Usgae", "High Usage")))</f>
        <v>No Usage</v>
      </c>
      <c r="AD2678" t="str">
        <f>IF(tbl_Customers[[#This Row],[total_day_minutes]]&lt;=150,"Low Usage", IF(tbl_Customers[[#This Row],[total_day_minutes]]&lt;=200,"Medium Usage", IF(tbl_Customers[[#This Row],[total_day_minutes]]&lt;=250,"High Usage","Very High Usage")))</f>
        <v>Low Usage</v>
      </c>
      <c r="AE2678" t="str">
        <f>IF(tbl_Customers[[#This Row],[total_intl_calls]]&lt;=5,"Low Calls", IF(tbl_Customers[[#This Row],[total_intl_calls]]&lt;=10, "Medium Calls", "High Calls"))</f>
        <v>Low Calls</v>
      </c>
      <c r="AF26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8" s="36" t="str">
        <f>IF(tbl_Customers[[#This Row],[Churn_Risk_Score]]&gt;=10,"High Risk", IF(tbl_Customers[[#This Row],[Churn_Risk_Score]]&gt;=5,"Medium Risk","Low Risk"))</f>
        <v>Low Risk</v>
      </c>
    </row>
    <row r="2679" spans="1:33" x14ac:dyDescent="0.35">
      <c r="A2679">
        <v>2678</v>
      </c>
      <c r="B2679" t="s">
        <v>50</v>
      </c>
      <c r="C2679">
        <v>127</v>
      </c>
      <c r="D2679" t="s">
        <v>21</v>
      </c>
      <c r="E2679" t="s">
        <v>23</v>
      </c>
      <c r="F2679" t="s">
        <v>22</v>
      </c>
      <c r="G2679">
        <v>0</v>
      </c>
      <c r="H2679">
        <v>143.19999999999999</v>
      </c>
      <c r="I2679">
        <v>60</v>
      </c>
      <c r="J2679">
        <v>24.34</v>
      </c>
      <c r="K2679">
        <v>179.5</v>
      </c>
      <c r="L2679">
        <v>159</v>
      </c>
      <c r="M2679">
        <v>15.26</v>
      </c>
      <c r="N2679">
        <v>171.8</v>
      </c>
      <c r="O2679">
        <v>122</v>
      </c>
      <c r="P2679">
        <v>7.73</v>
      </c>
      <c r="Q2679">
        <v>6.2</v>
      </c>
      <c r="R2679">
        <v>4</v>
      </c>
      <c r="S2679">
        <v>1.67</v>
      </c>
      <c r="T2679">
        <v>4</v>
      </c>
      <c r="U2679" t="s">
        <v>23</v>
      </c>
      <c r="V2679">
        <f>IF(tbl_Customers[[#This Row],[churn]] = "yes", 1, 0)</f>
        <v>1</v>
      </c>
      <c r="W2679" t="str">
        <f>IF(tbl_Customers[[#This Row],[number_customer_service_calls]] &lt;= 1, "0-1 Calls", IF(tbl_Customers[[#This Row],[number_customer_service_calls]] &lt;= 3, "2-3 Calls", IF(tbl_Customers[[#This Row],[number_customer_service_calls]] &lt;=5, "4-5 Calls", "6+ Calls")))</f>
        <v>4-5 Calls</v>
      </c>
      <c r="X2679" t="str">
        <f>IF(tbl_Customers[[#This Row],[account_length]] &lt;= 50, "0-50", IF(tbl_Customers[[#This Row],[account_length]] &lt;=100, "51-100", IF(tbl_Customers[[#This Row],[account_length]] &lt;= 150, "101-150", "151+")))</f>
        <v>101-150</v>
      </c>
      <c r="Y2679" t="str">
        <f>IF(tbl_Customers[[#This Row],[total_intl_charge]] &lt;= 3, "Low Charges", "High Charges")</f>
        <v>Low Charges</v>
      </c>
      <c r="Z2679" t="str">
        <f>IF(tbl_Customers[[#This Row],[total_eve_calls]]&lt;=80,"Low Calls",
IF(tbl_Customers[[#This Row],[total_eve_calls]]&lt;=120,"Medium Calls","High Calls"))</f>
        <v>High Calls</v>
      </c>
      <c r="AA2679" t="str">
        <f>IF(tbl_Customers[[#This Row],[total_eve_charge]]&lt;=15,"Low Charges",
IF(tbl_Customers[[#This Row],[total_eve_charge]]&lt;=20,"Medium Charges","High Charges"))</f>
        <v>Medium Charges</v>
      </c>
      <c r="AB26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79" t="str">
        <f>IF(tbl_Customers[[#This Row],[number_vmail_messages]] = 0, "No Usage", IF(tbl_Customers[[#This Row],[number_vmail_messages]] &lt;= 20, "Low Usage", IF(tbl_Customers[[#This Row],[number_vmail_messages]] &lt;= 40, "Medium Usgae", "High Usage")))</f>
        <v>No Usage</v>
      </c>
      <c r="AD2679" t="str">
        <f>IF(tbl_Customers[[#This Row],[total_day_minutes]]&lt;=150,"Low Usage", IF(tbl_Customers[[#This Row],[total_day_minutes]]&lt;=200,"Medium Usage", IF(tbl_Customers[[#This Row],[total_day_minutes]]&lt;=250,"High Usage","Very High Usage")))</f>
        <v>Low Usage</v>
      </c>
      <c r="AE2679" t="str">
        <f>IF(tbl_Customers[[#This Row],[total_intl_calls]]&lt;=5,"Low Calls", IF(tbl_Customers[[#This Row],[total_intl_calls]]&lt;=10, "Medium Calls", "High Calls"))</f>
        <v>Low Calls</v>
      </c>
      <c r="AF26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679" s="36" t="str">
        <f>IF(tbl_Customers[[#This Row],[Churn_Risk_Score]]&gt;=10,"High Risk", IF(tbl_Customers[[#This Row],[Churn_Risk_Score]]&gt;=5,"Medium Risk","Low Risk"))</f>
        <v>Medium Risk</v>
      </c>
    </row>
    <row r="2680" spans="1:33" x14ac:dyDescent="0.35">
      <c r="A2680">
        <v>2679</v>
      </c>
      <c r="B2680" t="s">
        <v>33</v>
      </c>
      <c r="C2680">
        <v>33</v>
      </c>
      <c r="D2680" t="s">
        <v>21</v>
      </c>
      <c r="E2680" t="s">
        <v>22</v>
      </c>
      <c r="F2680" t="s">
        <v>22</v>
      </c>
      <c r="G2680">
        <v>0</v>
      </c>
      <c r="H2680">
        <v>184.4</v>
      </c>
      <c r="I2680">
        <v>111</v>
      </c>
      <c r="J2680">
        <v>31.35</v>
      </c>
      <c r="K2680">
        <v>203.8</v>
      </c>
      <c r="L2680">
        <v>110</v>
      </c>
      <c r="M2680">
        <v>17.32</v>
      </c>
      <c r="N2680">
        <v>237.4</v>
      </c>
      <c r="O2680">
        <v>100</v>
      </c>
      <c r="P2680">
        <v>10.68</v>
      </c>
      <c r="Q2680">
        <v>9.3000000000000007</v>
      </c>
      <c r="R2680">
        <v>5</v>
      </c>
      <c r="S2680">
        <v>2.5099999999999998</v>
      </c>
      <c r="T2680">
        <v>3</v>
      </c>
      <c r="U2680" t="s">
        <v>22</v>
      </c>
      <c r="V2680">
        <f>IF(tbl_Customers[[#This Row],[churn]] = "yes", 1, 0)</f>
        <v>0</v>
      </c>
      <c r="W2680" t="str">
        <f>IF(tbl_Customers[[#This Row],[number_customer_service_calls]] &lt;= 1, "0-1 Calls", IF(tbl_Customers[[#This Row],[number_customer_service_calls]] &lt;= 3, "2-3 Calls", IF(tbl_Customers[[#This Row],[number_customer_service_calls]] &lt;=5, "4-5 Calls", "6+ Calls")))</f>
        <v>2-3 Calls</v>
      </c>
      <c r="X2680" t="str">
        <f>IF(tbl_Customers[[#This Row],[account_length]] &lt;= 50, "0-50", IF(tbl_Customers[[#This Row],[account_length]] &lt;=100, "51-100", IF(tbl_Customers[[#This Row],[account_length]] &lt;= 150, "101-150", "151+")))</f>
        <v>0-50</v>
      </c>
      <c r="Y2680" t="str">
        <f>IF(tbl_Customers[[#This Row],[total_intl_charge]] &lt;= 3, "Low Charges", "High Charges")</f>
        <v>Low Charges</v>
      </c>
      <c r="Z2680" t="str">
        <f>IF(tbl_Customers[[#This Row],[total_eve_calls]]&lt;=80,"Low Calls",
IF(tbl_Customers[[#This Row],[total_eve_calls]]&lt;=120,"Medium Calls","High Calls"))</f>
        <v>Medium Calls</v>
      </c>
      <c r="AA2680" t="str">
        <f>IF(tbl_Customers[[#This Row],[total_eve_charge]]&lt;=15,"Low Charges",
IF(tbl_Customers[[#This Row],[total_eve_charge]]&lt;=20,"Medium Charges","High Charges"))</f>
        <v>Medium Charges</v>
      </c>
      <c r="AB26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0" t="str">
        <f>IF(tbl_Customers[[#This Row],[number_vmail_messages]] = 0, "No Usage", IF(tbl_Customers[[#This Row],[number_vmail_messages]] &lt;= 20, "Low Usage", IF(tbl_Customers[[#This Row],[number_vmail_messages]] &lt;= 40, "Medium Usgae", "High Usage")))</f>
        <v>No Usage</v>
      </c>
      <c r="AD2680" t="str">
        <f>IF(tbl_Customers[[#This Row],[total_day_minutes]]&lt;=150,"Low Usage", IF(tbl_Customers[[#This Row],[total_day_minutes]]&lt;=200,"Medium Usage", IF(tbl_Customers[[#This Row],[total_day_minutes]]&lt;=250,"High Usage","Very High Usage")))</f>
        <v>Medium Usage</v>
      </c>
      <c r="AE2680" t="str">
        <f>IF(tbl_Customers[[#This Row],[total_intl_calls]]&lt;=5,"Low Calls", IF(tbl_Customers[[#This Row],[total_intl_calls]]&lt;=10, "Medium Calls", "High Calls"))</f>
        <v>Low Calls</v>
      </c>
      <c r="AF26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0" s="36" t="str">
        <f>IF(tbl_Customers[[#This Row],[Churn_Risk_Score]]&gt;=10,"High Risk", IF(tbl_Customers[[#This Row],[Churn_Risk_Score]]&gt;=5,"Medium Risk","Low Risk"))</f>
        <v>Low Risk</v>
      </c>
    </row>
    <row r="2681" spans="1:33" x14ac:dyDescent="0.35">
      <c r="A2681">
        <v>2680</v>
      </c>
      <c r="B2681" t="s">
        <v>46</v>
      </c>
      <c r="C2681">
        <v>123</v>
      </c>
      <c r="D2681" t="s">
        <v>25</v>
      </c>
      <c r="E2681" t="s">
        <v>22</v>
      </c>
      <c r="F2681" t="s">
        <v>22</v>
      </c>
      <c r="G2681">
        <v>0</v>
      </c>
      <c r="H2681">
        <v>224</v>
      </c>
      <c r="I2681">
        <v>99</v>
      </c>
      <c r="J2681">
        <v>38.08</v>
      </c>
      <c r="K2681">
        <v>210.7</v>
      </c>
      <c r="L2681">
        <v>80</v>
      </c>
      <c r="M2681">
        <v>17.91</v>
      </c>
      <c r="N2681">
        <v>231.9</v>
      </c>
      <c r="O2681">
        <v>75</v>
      </c>
      <c r="P2681">
        <v>10.44</v>
      </c>
      <c r="Q2681">
        <v>2.1</v>
      </c>
      <c r="R2681">
        <v>5</v>
      </c>
      <c r="S2681">
        <v>0.56999999999999995</v>
      </c>
      <c r="T2681">
        <v>0</v>
      </c>
      <c r="U2681" t="s">
        <v>22</v>
      </c>
      <c r="V2681">
        <f>IF(tbl_Customers[[#This Row],[churn]] = "yes", 1, 0)</f>
        <v>0</v>
      </c>
      <c r="W2681" t="str">
        <f>IF(tbl_Customers[[#This Row],[number_customer_service_calls]] &lt;= 1, "0-1 Calls", IF(tbl_Customers[[#This Row],[number_customer_service_calls]] &lt;= 3, "2-3 Calls", IF(tbl_Customers[[#This Row],[number_customer_service_calls]] &lt;=5, "4-5 Calls", "6+ Calls")))</f>
        <v>0-1 Calls</v>
      </c>
      <c r="X2681" t="str">
        <f>IF(tbl_Customers[[#This Row],[account_length]] &lt;= 50, "0-50", IF(tbl_Customers[[#This Row],[account_length]] &lt;=100, "51-100", IF(tbl_Customers[[#This Row],[account_length]] &lt;= 150, "101-150", "151+")))</f>
        <v>101-150</v>
      </c>
      <c r="Y2681" t="str">
        <f>IF(tbl_Customers[[#This Row],[total_intl_charge]] &lt;= 3, "Low Charges", "High Charges")</f>
        <v>Low Charges</v>
      </c>
      <c r="Z2681" t="str">
        <f>IF(tbl_Customers[[#This Row],[total_eve_calls]]&lt;=80,"Low Calls",
IF(tbl_Customers[[#This Row],[total_eve_calls]]&lt;=120,"Medium Calls","High Calls"))</f>
        <v>Low Calls</v>
      </c>
      <c r="AA2681" t="str">
        <f>IF(tbl_Customers[[#This Row],[total_eve_charge]]&lt;=15,"Low Charges",
IF(tbl_Customers[[#This Row],[total_eve_charge]]&lt;=20,"Medium Charges","High Charges"))</f>
        <v>Medium Charges</v>
      </c>
      <c r="AB26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1" t="str">
        <f>IF(tbl_Customers[[#This Row],[number_vmail_messages]] = 0, "No Usage", IF(tbl_Customers[[#This Row],[number_vmail_messages]] &lt;= 20, "Low Usage", IF(tbl_Customers[[#This Row],[number_vmail_messages]] &lt;= 40, "Medium Usgae", "High Usage")))</f>
        <v>No Usage</v>
      </c>
      <c r="AD2681" t="str">
        <f>IF(tbl_Customers[[#This Row],[total_day_minutes]]&lt;=150,"Low Usage", IF(tbl_Customers[[#This Row],[total_day_minutes]]&lt;=200,"Medium Usage", IF(tbl_Customers[[#This Row],[total_day_minutes]]&lt;=250,"High Usage","Very High Usage")))</f>
        <v>High Usage</v>
      </c>
      <c r="AE2681" t="str">
        <f>IF(tbl_Customers[[#This Row],[total_intl_calls]]&lt;=5,"Low Calls", IF(tbl_Customers[[#This Row],[total_intl_calls]]&lt;=10, "Medium Calls", "High Calls"))</f>
        <v>Low Calls</v>
      </c>
      <c r="AF26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1" s="36" t="str">
        <f>IF(tbl_Customers[[#This Row],[Churn_Risk_Score]]&gt;=10,"High Risk", IF(tbl_Customers[[#This Row],[Churn_Risk_Score]]&gt;=5,"Medium Risk","Low Risk"))</f>
        <v>Low Risk</v>
      </c>
    </row>
    <row r="2682" spans="1:33" x14ac:dyDescent="0.35">
      <c r="A2682">
        <v>2681</v>
      </c>
      <c r="B2682" t="s">
        <v>62</v>
      </c>
      <c r="C2682">
        <v>148</v>
      </c>
      <c r="D2682" t="s">
        <v>28</v>
      </c>
      <c r="E2682" t="s">
        <v>22</v>
      </c>
      <c r="F2682" t="s">
        <v>22</v>
      </c>
      <c r="G2682">
        <v>0</v>
      </c>
      <c r="H2682">
        <v>216.2</v>
      </c>
      <c r="I2682">
        <v>95</v>
      </c>
      <c r="J2682">
        <v>36.75</v>
      </c>
      <c r="K2682">
        <v>185.7</v>
      </c>
      <c r="L2682">
        <v>105</v>
      </c>
      <c r="M2682">
        <v>15.78</v>
      </c>
      <c r="N2682">
        <v>300</v>
      </c>
      <c r="O2682">
        <v>143</v>
      </c>
      <c r="P2682">
        <v>13.5</v>
      </c>
      <c r="Q2682">
        <v>10</v>
      </c>
      <c r="R2682">
        <v>5</v>
      </c>
      <c r="S2682">
        <v>2.7</v>
      </c>
      <c r="T2682">
        <v>2</v>
      </c>
      <c r="U2682" t="s">
        <v>22</v>
      </c>
      <c r="V2682">
        <f>IF(tbl_Customers[[#This Row],[churn]] = "yes", 1, 0)</f>
        <v>0</v>
      </c>
      <c r="W2682" t="str">
        <f>IF(tbl_Customers[[#This Row],[number_customer_service_calls]] &lt;= 1, "0-1 Calls", IF(tbl_Customers[[#This Row],[number_customer_service_calls]] &lt;= 3, "2-3 Calls", IF(tbl_Customers[[#This Row],[number_customer_service_calls]] &lt;=5, "4-5 Calls", "6+ Calls")))</f>
        <v>2-3 Calls</v>
      </c>
      <c r="X2682" t="str">
        <f>IF(tbl_Customers[[#This Row],[account_length]] &lt;= 50, "0-50", IF(tbl_Customers[[#This Row],[account_length]] &lt;=100, "51-100", IF(tbl_Customers[[#This Row],[account_length]] &lt;= 150, "101-150", "151+")))</f>
        <v>101-150</v>
      </c>
      <c r="Y2682" t="str">
        <f>IF(tbl_Customers[[#This Row],[total_intl_charge]] &lt;= 3, "Low Charges", "High Charges")</f>
        <v>Low Charges</v>
      </c>
      <c r="Z2682" t="str">
        <f>IF(tbl_Customers[[#This Row],[total_eve_calls]]&lt;=80,"Low Calls",
IF(tbl_Customers[[#This Row],[total_eve_calls]]&lt;=120,"Medium Calls","High Calls"))</f>
        <v>Medium Calls</v>
      </c>
      <c r="AA2682" t="str">
        <f>IF(tbl_Customers[[#This Row],[total_eve_charge]]&lt;=15,"Low Charges",
IF(tbl_Customers[[#This Row],[total_eve_charge]]&lt;=20,"Medium Charges","High Charges"))</f>
        <v>Medium Charges</v>
      </c>
      <c r="AB26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2" t="str">
        <f>IF(tbl_Customers[[#This Row],[number_vmail_messages]] = 0, "No Usage", IF(tbl_Customers[[#This Row],[number_vmail_messages]] &lt;= 20, "Low Usage", IF(tbl_Customers[[#This Row],[number_vmail_messages]] &lt;= 40, "Medium Usgae", "High Usage")))</f>
        <v>No Usage</v>
      </c>
      <c r="AD2682" t="str">
        <f>IF(tbl_Customers[[#This Row],[total_day_minutes]]&lt;=150,"Low Usage", IF(tbl_Customers[[#This Row],[total_day_minutes]]&lt;=200,"Medium Usage", IF(tbl_Customers[[#This Row],[total_day_minutes]]&lt;=250,"High Usage","Very High Usage")))</f>
        <v>High Usage</v>
      </c>
      <c r="AE2682" t="str">
        <f>IF(tbl_Customers[[#This Row],[total_intl_calls]]&lt;=5,"Low Calls", IF(tbl_Customers[[#This Row],[total_intl_calls]]&lt;=10, "Medium Calls", "High Calls"))</f>
        <v>Low Calls</v>
      </c>
      <c r="AF26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2" s="36" t="str">
        <f>IF(tbl_Customers[[#This Row],[Churn_Risk_Score]]&gt;=10,"High Risk", IF(tbl_Customers[[#This Row],[Churn_Risk_Score]]&gt;=5,"Medium Risk","Low Risk"))</f>
        <v>Low Risk</v>
      </c>
    </row>
    <row r="2683" spans="1:33" x14ac:dyDescent="0.35">
      <c r="A2683">
        <v>2682</v>
      </c>
      <c r="B2683" t="s">
        <v>55</v>
      </c>
      <c r="C2683">
        <v>81</v>
      </c>
      <c r="D2683" t="s">
        <v>21</v>
      </c>
      <c r="E2683" t="s">
        <v>22</v>
      </c>
      <c r="F2683" t="s">
        <v>22</v>
      </c>
      <c r="G2683">
        <v>0</v>
      </c>
      <c r="H2683">
        <v>129.9</v>
      </c>
      <c r="I2683">
        <v>121</v>
      </c>
      <c r="J2683">
        <v>22.08</v>
      </c>
      <c r="K2683">
        <v>230.1</v>
      </c>
      <c r="L2683">
        <v>105</v>
      </c>
      <c r="M2683">
        <v>19.559999999999999</v>
      </c>
      <c r="N2683">
        <v>140.5</v>
      </c>
      <c r="O2683">
        <v>123</v>
      </c>
      <c r="P2683">
        <v>6.32</v>
      </c>
      <c r="Q2683">
        <v>13.3</v>
      </c>
      <c r="R2683">
        <v>3</v>
      </c>
      <c r="S2683">
        <v>3.59</v>
      </c>
      <c r="T2683">
        <v>0</v>
      </c>
      <c r="U2683" t="s">
        <v>22</v>
      </c>
      <c r="V2683">
        <f>IF(tbl_Customers[[#This Row],[churn]] = "yes", 1, 0)</f>
        <v>0</v>
      </c>
      <c r="W2683" t="str">
        <f>IF(tbl_Customers[[#This Row],[number_customer_service_calls]] &lt;= 1, "0-1 Calls", IF(tbl_Customers[[#This Row],[number_customer_service_calls]] &lt;= 3, "2-3 Calls", IF(tbl_Customers[[#This Row],[number_customer_service_calls]] &lt;=5, "4-5 Calls", "6+ Calls")))</f>
        <v>0-1 Calls</v>
      </c>
      <c r="X2683" t="str">
        <f>IF(tbl_Customers[[#This Row],[account_length]] &lt;= 50, "0-50", IF(tbl_Customers[[#This Row],[account_length]] &lt;=100, "51-100", IF(tbl_Customers[[#This Row],[account_length]] &lt;= 150, "101-150", "151+")))</f>
        <v>51-100</v>
      </c>
      <c r="Y2683" t="str">
        <f>IF(tbl_Customers[[#This Row],[total_intl_charge]] &lt;= 3, "Low Charges", "High Charges")</f>
        <v>High Charges</v>
      </c>
      <c r="Z2683" t="str">
        <f>IF(tbl_Customers[[#This Row],[total_eve_calls]]&lt;=80,"Low Calls",
IF(tbl_Customers[[#This Row],[total_eve_calls]]&lt;=120,"Medium Calls","High Calls"))</f>
        <v>Medium Calls</v>
      </c>
      <c r="AA2683" t="str">
        <f>IF(tbl_Customers[[#This Row],[total_eve_charge]]&lt;=15,"Low Charges",
IF(tbl_Customers[[#This Row],[total_eve_charge]]&lt;=20,"Medium Charges","High Charges"))</f>
        <v>Medium Charges</v>
      </c>
      <c r="AB26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3" t="str">
        <f>IF(tbl_Customers[[#This Row],[number_vmail_messages]] = 0, "No Usage", IF(tbl_Customers[[#This Row],[number_vmail_messages]] &lt;= 20, "Low Usage", IF(tbl_Customers[[#This Row],[number_vmail_messages]] &lt;= 40, "Medium Usgae", "High Usage")))</f>
        <v>No Usage</v>
      </c>
      <c r="AD2683" t="str">
        <f>IF(tbl_Customers[[#This Row],[total_day_minutes]]&lt;=150,"Low Usage", IF(tbl_Customers[[#This Row],[total_day_minutes]]&lt;=200,"Medium Usage", IF(tbl_Customers[[#This Row],[total_day_minutes]]&lt;=250,"High Usage","Very High Usage")))</f>
        <v>Low Usage</v>
      </c>
      <c r="AE2683" t="str">
        <f>IF(tbl_Customers[[#This Row],[total_intl_calls]]&lt;=5,"Low Calls", IF(tbl_Customers[[#This Row],[total_intl_calls]]&lt;=10, "Medium Calls", "High Calls"))</f>
        <v>Low Calls</v>
      </c>
      <c r="AF26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83" s="36" t="str">
        <f>IF(tbl_Customers[[#This Row],[Churn_Risk_Score]]&gt;=10,"High Risk", IF(tbl_Customers[[#This Row],[Churn_Risk_Score]]&gt;=5,"Medium Risk","Low Risk"))</f>
        <v>Low Risk</v>
      </c>
    </row>
    <row r="2684" spans="1:33" x14ac:dyDescent="0.35">
      <c r="A2684">
        <v>2683</v>
      </c>
      <c r="B2684" t="s">
        <v>53</v>
      </c>
      <c r="C2684">
        <v>52</v>
      </c>
      <c r="D2684" t="s">
        <v>21</v>
      </c>
      <c r="E2684" t="s">
        <v>22</v>
      </c>
      <c r="F2684" t="s">
        <v>22</v>
      </c>
      <c r="G2684">
        <v>0</v>
      </c>
      <c r="H2684">
        <v>204.4</v>
      </c>
      <c r="I2684">
        <v>97</v>
      </c>
      <c r="J2684">
        <v>34.75</v>
      </c>
      <c r="K2684">
        <v>273.2</v>
      </c>
      <c r="L2684">
        <v>128</v>
      </c>
      <c r="M2684">
        <v>23.22</v>
      </c>
      <c r="N2684">
        <v>179.6</v>
      </c>
      <c r="O2684">
        <v>118</v>
      </c>
      <c r="P2684">
        <v>8.08</v>
      </c>
      <c r="Q2684">
        <v>11</v>
      </c>
      <c r="R2684">
        <v>5</v>
      </c>
      <c r="S2684">
        <v>2.97</v>
      </c>
      <c r="T2684">
        <v>1</v>
      </c>
      <c r="U2684" t="s">
        <v>22</v>
      </c>
      <c r="V2684">
        <f>IF(tbl_Customers[[#This Row],[churn]] = "yes", 1, 0)</f>
        <v>0</v>
      </c>
      <c r="W2684" t="str">
        <f>IF(tbl_Customers[[#This Row],[number_customer_service_calls]] &lt;= 1, "0-1 Calls", IF(tbl_Customers[[#This Row],[number_customer_service_calls]] &lt;= 3, "2-3 Calls", IF(tbl_Customers[[#This Row],[number_customer_service_calls]] &lt;=5, "4-5 Calls", "6+ Calls")))</f>
        <v>0-1 Calls</v>
      </c>
      <c r="X2684" t="str">
        <f>IF(tbl_Customers[[#This Row],[account_length]] &lt;= 50, "0-50", IF(tbl_Customers[[#This Row],[account_length]] &lt;=100, "51-100", IF(tbl_Customers[[#This Row],[account_length]] &lt;= 150, "101-150", "151+")))</f>
        <v>51-100</v>
      </c>
      <c r="Y2684" t="str">
        <f>IF(tbl_Customers[[#This Row],[total_intl_charge]] &lt;= 3, "Low Charges", "High Charges")</f>
        <v>Low Charges</v>
      </c>
      <c r="Z2684" t="str">
        <f>IF(tbl_Customers[[#This Row],[total_eve_calls]]&lt;=80,"Low Calls",
IF(tbl_Customers[[#This Row],[total_eve_calls]]&lt;=120,"Medium Calls","High Calls"))</f>
        <v>High Calls</v>
      </c>
      <c r="AA2684" t="str">
        <f>IF(tbl_Customers[[#This Row],[total_eve_charge]]&lt;=15,"Low Charges",
IF(tbl_Customers[[#This Row],[total_eve_charge]]&lt;=20,"Medium Charges","High Charges"))</f>
        <v>High Charges</v>
      </c>
      <c r="AB26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4" t="str">
        <f>IF(tbl_Customers[[#This Row],[number_vmail_messages]] = 0, "No Usage", IF(tbl_Customers[[#This Row],[number_vmail_messages]] &lt;= 20, "Low Usage", IF(tbl_Customers[[#This Row],[number_vmail_messages]] &lt;= 40, "Medium Usgae", "High Usage")))</f>
        <v>No Usage</v>
      </c>
      <c r="AD2684" t="str">
        <f>IF(tbl_Customers[[#This Row],[total_day_minutes]]&lt;=150,"Low Usage", IF(tbl_Customers[[#This Row],[total_day_minutes]]&lt;=200,"Medium Usage", IF(tbl_Customers[[#This Row],[total_day_minutes]]&lt;=250,"High Usage","Very High Usage")))</f>
        <v>High Usage</v>
      </c>
      <c r="AE2684" t="str">
        <f>IF(tbl_Customers[[#This Row],[total_intl_calls]]&lt;=5,"Low Calls", IF(tbl_Customers[[#This Row],[total_intl_calls]]&lt;=10, "Medium Calls", "High Calls"))</f>
        <v>Low Calls</v>
      </c>
      <c r="AF26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4" s="36" t="str">
        <f>IF(tbl_Customers[[#This Row],[Churn_Risk_Score]]&gt;=10,"High Risk", IF(tbl_Customers[[#This Row],[Churn_Risk_Score]]&gt;=5,"Medium Risk","Low Risk"))</f>
        <v>Low Risk</v>
      </c>
    </row>
    <row r="2685" spans="1:33" x14ac:dyDescent="0.35">
      <c r="A2685">
        <v>2684</v>
      </c>
      <c r="B2685" t="s">
        <v>51</v>
      </c>
      <c r="C2685">
        <v>91</v>
      </c>
      <c r="D2685" t="s">
        <v>25</v>
      </c>
      <c r="E2685" t="s">
        <v>22</v>
      </c>
      <c r="F2685" t="s">
        <v>23</v>
      </c>
      <c r="G2685">
        <v>44</v>
      </c>
      <c r="H2685">
        <v>216.6</v>
      </c>
      <c r="I2685">
        <v>101</v>
      </c>
      <c r="J2685">
        <v>36.82</v>
      </c>
      <c r="K2685">
        <v>173.1</v>
      </c>
      <c r="L2685">
        <v>98</v>
      </c>
      <c r="M2685">
        <v>14.71</v>
      </c>
      <c r="N2685">
        <v>242.1</v>
      </c>
      <c r="O2685">
        <v>95</v>
      </c>
      <c r="P2685">
        <v>10.89</v>
      </c>
      <c r="Q2685">
        <v>9.1</v>
      </c>
      <c r="R2685">
        <v>3</v>
      </c>
      <c r="S2685">
        <v>2.46</v>
      </c>
      <c r="T2685">
        <v>1</v>
      </c>
      <c r="U2685" t="s">
        <v>22</v>
      </c>
      <c r="V2685">
        <f>IF(tbl_Customers[[#This Row],[churn]] = "yes", 1, 0)</f>
        <v>0</v>
      </c>
      <c r="W2685" t="str">
        <f>IF(tbl_Customers[[#This Row],[number_customer_service_calls]] &lt;= 1, "0-1 Calls", IF(tbl_Customers[[#This Row],[number_customer_service_calls]] &lt;= 3, "2-3 Calls", IF(tbl_Customers[[#This Row],[number_customer_service_calls]] &lt;=5, "4-5 Calls", "6+ Calls")))</f>
        <v>0-1 Calls</v>
      </c>
      <c r="X2685" t="str">
        <f>IF(tbl_Customers[[#This Row],[account_length]] &lt;= 50, "0-50", IF(tbl_Customers[[#This Row],[account_length]] &lt;=100, "51-100", IF(tbl_Customers[[#This Row],[account_length]] &lt;= 150, "101-150", "151+")))</f>
        <v>51-100</v>
      </c>
      <c r="Y2685" t="str">
        <f>IF(tbl_Customers[[#This Row],[total_intl_charge]] &lt;= 3, "Low Charges", "High Charges")</f>
        <v>Low Charges</v>
      </c>
      <c r="Z2685" t="str">
        <f>IF(tbl_Customers[[#This Row],[total_eve_calls]]&lt;=80,"Low Calls",
IF(tbl_Customers[[#This Row],[total_eve_calls]]&lt;=120,"Medium Calls","High Calls"))</f>
        <v>Medium Calls</v>
      </c>
      <c r="AA2685" t="str">
        <f>IF(tbl_Customers[[#This Row],[total_eve_charge]]&lt;=15,"Low Charges",
IF(tbl_Customers[[#This Row],[total_eve_charge]]&lt;=20,"Medium Charges","High Charges"))</f>
        <v>Low Charges</v>
      </c>
      <c r="AB26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5" t="str">
        <f>IF(tbl_Customers[[#This Row],[number_vmail_messages]] = 0, "No Usage", IF(tbl_Customers[[#This Row],[number_vmail_messages]] &lt;= 20, "Low Usage", IF(tbl_Customers[[#This Row],[number_vmail_messages]] &lt;= 40, "Medium Usgae", "High Usage")))</f>
        <v>High Usage</v>
      </c>
      <c r="AD2685" t="str">
        <f>IF(tbl_Customers[[#This Row],[total_day_minutes]]&lt;=150,"Low Usage", IF(tbl_Customers[[#This Row],[total_day_minutes]]&lt;=200,"Medium Usage", IF(tbl_Customers[[#This Row],[total_day_minutes]]&lt;=250,"High Usage","Very High Usage")))</f>
        <v>High Usage</v>
      </c>
      <c r="AE2685" t="str">
        <f>IF(tbl_Customers[[#This Row],[total_intl_calls]]&lt;=5,"Low Calls", IF(tbl_Customers[[#This Row],[total_intl_calls]]&lt;=10, "Medium Calls", "High Calls"))</f>
        <v>Low Calls</v>
      </c>
      <c r="AF26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85" s="36" t="str">
        <f>IF(tbl_Customers[[#This Row],[Churn_Risk_Score]]&gt;=10,"High Risk", IF(tbl_Customers[[#This Row],[Churn_Risk_Score]]&gt;=5,"Medium Risk","Low Risk"))</f>
        <v>Low Risk</v>
      </c>
    </row>
    <row r="2686" spans="1:33" x14ac:dyDescent="0.35">
      <c r="A2686">
        <v>2685</v>
      </c>
      <c r="B2686" t="s">
        <v>46</v>
      </c>
      <c r="C2686">
        <v>152</v>
      </c>
      <c r="D2686" t="s">
        <v>28</v>
      </c>
      <c r="E2686" t="s">
        <v>22</v>
      </c>
      <c r="F2686" t="s">
        <v>22</v>
      </c>
      <c r="G2686">
        <v>0</v>
      </c>
      <c r="H2686">
        <v>228.1</v>
      </c>
      <c r="I2686">
        <v>93</v>
      </c>
      <c r="J2686">
        <v>38.78</v>
      </c>
      <c r="K2686">
        <v>136.4</v>
      </c>
      <c r="L2686">
        <v>106</v>
      </c>
      <c r="M2686">
        <v>11.59</v>
      </c>
      <c r="N2686">
        <v>197.3</v>
      </c>
      <c r="O2686">
        <v>107</v>
      </c>
      <c r="P2686">
        <v>8.8800000000000008</v>
      </c>
      <c r="Q2686">
        <v>9</v>
      </c>
      <c r="R2686">
        <v>2</v>
      </c>
      <c r="S2686">
        <v>2.4300000000000002</v>
      </c>
      <c r="T2686">
        <v>1</v>
      </c>
      <c r="U2686" t="s">
        <v>22</v>
      </c>
      <c r="V2686">
        <f>IF(tbl_Customers[[#This Row],[churn]] = "yes", 1, 0)</f>
        <v>0</v>
      </c>
      <c r="W2686" t="str">
        <f>IF(tbl_Customers[[#This Row],[number_customer_service_calls]] &lt;= 1, "0-1 Calls", IF(tbl_Customers[[#This Row],[number_customer_service_calls]] &lt;= 3, "2-3 Calls", IF(tbl_Customers[[#This Row],[number_customer_service_calls]] &lt;=5, "4-5 Calls", "6+ Calls")))</f>
        <v>0-1 Calls</v>
      </c>
      <c r="X2686" t="str">
        <f>IF(tbl_Customers[[#This Row],[account_length]] &lt;= 50, "0-50", IF(tbl_Customers[[#This Row],[account_length]] &lt;=100, "51-100", IF(tbl_Customers[[#This Row],[account_length]] &lt;= 150, "101-150", "151+")))</f>
        <v>151+</v>
      </c>
      <c r="Y2686" t="str">
        <f>IF(tbl_Customers[[#This Row],[total_intl_charge]] &lt;= 3, "Low Charges", "High Charges")</f>
        <v>Low Charges</v>
      </c>
      <c r="Z2686" t="str">
        <f>IF(tbl_Customers[[#This Row],[total_eve_calls]]&lt;=80,"Low Calls",
IF(tbl_Customers[[#This Row],[total_eve_calls]]&lt;=120,"Medium Calls","High Calls"))</f>
        <v>Medium Calls</v>
      </c>
      <c r="AA2686" t="str">
        <f>IF(tbl_Customers[[#This Row],[total_eve_charge]]&lt;=15,"Low Charges",
IF(tbl_Customers[[#This Row],[total_eve_charge]]&lt;=20,"Medium Charges","High Charges"))</f>
        <v>Low Charges</v>
      </c>
      <c r="AB26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6" t="str">
        <f>IF(tbl_Customers[[#This Row],[number_vmail_messages]] = 0, "No Usage", IF(tbl_Customers[[#This Row],[number_vmail_messages]] &lt;= 20, "Low Usage", IF(tbl_Customers[[#This Row],[number_vmail_messages]] &lt;= 40, "Medium Usgae", "High Usage")))</f>
        <v>No Usage</v>
      </c>
      <c r="AD2686" t="str">
        <f>IF(tbl_Customers[[#This Row],[total_day_minutes]]&lt;=150,"Low Usage", IF(tbl_Customers[[#This Row],[total_day_minutes]]&lt;=200,"Medium Usage", IF(tbl_Customers[[#This Row],[total_day_minutes]]&lt;=250,"High Usage","Very High Usage")))</f>
        <v>High Usage</v>
      </c>
      <c r="AE2686" t="str">
        <f>IF(tbl_Customers[[#This Row],[total_intl_calls]]&lt;=5,"Low Calls", IF(tbl_Customers[[#This Row],[total_intl_calls]]&lt;=10, "Medium Calls", "High Calls"))</f>
        <v>Low Calls</v>
      </c>
      <c r="AF26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6" s="36" t="str">
        <f>IF(tbl_Customers[[#This Row],[Churn_Risk_Score]]&gt;=10,"High Risk", IF(tbl_Customers[[#This Row],[Churn_Risk_Score]]&gt;=5,"Medium Risk","Low Risk"))</f>
        <v>Low Risk</v>
      </c>
    </row>
    <row r="2687" spans="1:33" x14ac:dyDescent="0.35">
      <c r="A2687">
        <v>2686</v>
      </c>
      <c r="B2687" t="s">
        <v>39</v>
      </c>
      <c r="C2687">
        <v>201</v>
      </c>
      <c r="D2687" t="s">
        <v>21</v>
      </c>
      <c r="E2687" t="s">
        <v>22</v>
      </c>
      <c r="F2687" t="s">
        <v>22</v>
      </c>
      <c r="G2687">
        <v>0</v>
      </c>
      <c r="H2687">
        <v>225.9</v>
      </c>
      <c r="I2687">
        <v>110</v>
      </c>
      <c r="J2687">
        <v>38.4</v>
      </c>
      <c r="K2687">
        <v>299.10000000000002</v>
      </c>
      <c r="L2687">
        <v>86</v>
      </c>
      <c r="M2687">
        <v>25.42</v>
      </c>
      <c r="N2687">
        <v>251.3</v>
      </c>
      <c r="O2687">
        <v>81</v>
      </c>
      <c r="P2687">
        <v>11.31</v>
      </c>
      <c r="Q2687">
        <v>11.2</v>
      </c>
      <c r="R2687">
        <v>4</v>
      </c>
      <c r="S2687">
        <v>3.02</v>
      </c>
      <c r="T2687">
        <v>1</v>
      </c>
      <c r="U2687" t="s">
        <v>23</v>
      </c>
      <c r="V2687">
        <f>IF(tbl_Customers[[#This Row],[churn]] = "yes", 1, 0)</f>
        <v>1</v>
      </c>
      <c r="W2687" t="str">
        <f>IF(tbl_Customers[[#This Row],[number_customer_service_calls]] &lt;= 1, "0-1 Calls", IF(tbl_Customers[[#This Row],[number_customer_service_calls]] &lt;= 3, "2-3 Calls", IF(tbl_Customers[[#This Row],[number_customer_service_calls]] &lt;=5, "4-5 Calls", "6+ Calls")))</f>
        <v>0-1 Calls</v>
      </c>
      <c r="X2687" t="str">
        <f>IF(tbl_Customers[[#This Row],[account_length]] &lt;= 50, "0-50", IF(tbl_Customers[[#This Row],[account_length]] &lt;=100, "51-100", IF(tbl_Customers[[#This Row],[account_length]] &lt;= 150, "101-150", "151+")))</f>
        <v>151+</v>
      </c>
      <c r="Y2687" t="str">
        <f>IF(tbl_Customers[[#This Row],[total_intl_charge]] &lt;= 3, "Low Charges", "High Charges")</f>
        <v>High Charges</v>
      </c>
      <c r="Z2687" t="str">
        <f>IF(tbl_Customers[[#This Row],[total_eve_calls]]&lt;=80,"Low Calls",
IF(tbl_Customers[[#This Row],[total_eve_calls]]&lt;=120,"Medium Calls","High Calls"))</f>
        <v>Medium Calls</v>
      </c>
      <c r="AA2687" t="str">
        <f>IF(tbl_Customers[[#This Row],[total_eve_charge]]&lt;=15,"Low Charges",
IF(tbl_Customers[[#This Row],[total_eve_charge]]&lt;=20,"Medium Charges","High Charges"))</f>
        <v>High Charges</v>
      </c>
      <c r="AB26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7" t="str">
        <f>IF(tbl_Customers[[#This Row],[number_vmail_messages]] = 0, "No Usage", IF(tbl_Customers[[#This Row],[number_vmail_messages]] &lt;= 20, "Low Usage", IF(tbl_Customers[[#This Row],[number_vmail_messages]] &lt;= 40, "Medium Usgae", "High Usage")))</f>
        <v>No Usage</v>
      </c>
      <c r="AD2687" t="str">
        <f>IF(tbl_Customers[[#This Row],[total_day_minutes]]&lt;=150,"Low Usage", IF(tbl_Customers[[#This Row],[total_day_minutes]]&lt;=200,"Medium Usage", IF(tbl_Customers[[#This Row],[total_day_minutes]]&lt;=250,"High Usage","Very High Usage")))</f>
        <v>High Usage</v>
      </c>
      <c r="AE2687" t="str">
        <f>IF(tbl_Customers[[#This Row],[total_intl_calls]]&lt;=5,"Low Calls", IF(tbl_Customers[[#This Row],[total_intl_calls]]&lt;=10, "Medium Calls", "High Calls"))</f>
        <v>Low Calls</v>
      </c>
      <c r="AF26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87" s="36" t="str">
        <f>IF(tbl_Customers[[#This Row],[Churn_Risk_Score]]&gt;=10,"High Risk", IF(tbl_Customers[[#This Row],[Churn_Risk_Score]]&gt;=5,"Medium Risk","Low Risk"))</f>
        <v>Low Risk</v>
      </c>
    </row>
    <row r="2688" spans="1:33" x14ac:dyDescent="0.35">
      <c r="A2688">
        <v>2687</v>
      </c>
      <c r="B2688" t="s">
        <v>37</v>
      </c>
      <c r="C2688">
        <v>78</v>
      </c>
      <c r="D2688" t="s">
        <v>21</v>
      </c>
      <c r="E2688" t="s">
        <v>22</v>
      </c>
      <c r="F2688" t="s">
        <v>22</v>
      </c>
      <c r="G2688">
        <v>0</v>
      </c>
      <c r="H2688">
        <v>103.5</v>
      </c>
      <c r="I2688">
        <v>115</v>
      </c>
      <c r="J2688">
        <v>17.600000000000001</v>
      </c>
      <c r="K2688">
        <v>117.9</v>
      </c>
      <c r="L2688">
        <v>102</v>
      </c>
      <c r="M2688">
        <v>10.02</v>
      </c>
      <c r="N2688">
        <v>201</v>
      </c>
      <c r="O2688">
        <v>94</v>
      </c>
      <c r="P2688">
        <v>9.0500000000000007</v>
      </c>
      <c r="Q2688">
        <v>12</v>
      </c>
      <c r="R2688">
        <v>3</v>
      </c>
      <c r="S2688">
        <v>3.24</v>
      </c>
      <c r="T2688">
        <v>4</v>
      </c>
      <c r="U2688" t="s">
        <v>23</v>
      </c>
      <c r="V2688">
        <f>IF(tbl_Customers[[#This Row],[churn]] = "yes", 1, 0)</f>
        <v>1</v>
      </c>
      <c r="W2688" t="str">
        <f>IF(tbl_Customers[[#This Row],[number_customer_service_calls]] &lt;= 1, "0-1 Calls", IF(tbl_Customers[[#This Row],[number_customer_service_calls]] &lt;= 3, "2-3 Calls", IF(tbl_Customers[[#This Row],[number_customer_service_calls]] &lt;=5, "4-5 Calls", "6+ Calls")))</f>
        <v>4-5 Calls</v>
      </c>
      <c r="X2688" t="str">
        <f>IF(tbl_Customers[[#This Row],[account_length]] &lt;= 50, "0-50", IF(tbl_Customers[[#This Row],[account_length]] &lt;=100, "51-100", IF(tbl_Customers[[#This Row],[account_length]] &lt;= 150, "101-150", "151+")))</f>
        <v>51-100</v>
      </c>
      <c r="Y2688" t="str">
        <f>IF(tbl_Customers[[#This Row],[total_intl_charge]] &lt;= 3, "Low Charges", "High Charges")</f>
        <v>High Charges</v>
      </c>
      <c r="Z2688" t="str">
        <f>IF(tbl_Customers[[#This Row],[total_eve_calls]]&lt;=80,"Low Calls",
IF(tbl_Customers[[#This Row],[total_eve_calls]]&lt;=120,"Medium Calls","High Calls"))</f>
        <v>Medium Calls</v>
      </c>
      <c r="AA2688" t="str">
        <f>IF(tbl_Customers[[#This Row],[total_eve_charge]]&lt;=15,"Low Charges",
IF(tbl_Customers[[#This Row],[total_eve_charge]]&lt;=20,"Medium Charges","High Charges"))</f>
        <v>Low Charges</v>
      </c>
      <c r="AB26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8" t="str">
        <f>IF(tbl_Customers[[#This Row],[number_vmail_messages]] = 0, "No Usage", IF(tbl_Customers[[#This Row],[number_vmail_messages]] &lt;= 20, "Low Usage", IF(tbl_Customers[[#This Row],[number_vmail_messages]] &lt;= 40, "Medium Usgae", "High Usage")))</f>
        <v>No Usage</v>
      </c>
      <c r="AD2688" t="str">
        <f>IF(tbl_Customers[[#This Row],[total_day_minutes]]&lt;=150,"Low Usage", IF(tbl_Customers[[#This Row],[total_day_minutes]]&lt;=200,"Medium Usage", IF(tbl_Customers[[#This Row],[total_day_minutes]]&lt;=250,"High Usage","Very High Usage")))</f>
        <v>Low Usage</v>
      </c>
      <c r="AE2688" t="str">
        <f>IF(tbl_Customers[[#This Row],[total_intl_calls]]&lt;=5,"Low Calls", IF(tbl_Customers[[#This Row],[total_intl_calls]]&lt;=10, "Medium Calls", "High Calls"))</f>
        <v>Low Calls</v>
      </c>
      <c r="AF26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688" s="36" t="str">
        <f>IF(tbl_Customers[[#This Row],[Churn_Risk_Score]]&gt;=10,"High Risk", IF(tbl_Customers[[#This Row],[Churn_Risk_Score]]&gt;=5,"Medium Risk","Low Risk"))</f>
        <v>Medium Risk</v>
      </c>
    </row>
    <row r="2689" spans="1:33" x14ac:dyDescent="0.35">
      <c r="A2689">
        <v>2688</v>
      </c>
      <c r="B2689" t="s">
        <v>74</v>
      </c>
      <c r="C2689">
        <v>67</v>
      </c>
      <c r="D2689" t="s">
        <v>21</v>
      </c>
      <c r="E2689" t="s">
        <v>22</v>
      </c>
      <c r="F2689" t="s">
        <v>22</v>
      </c>
      <c r="G2689">
        <v>0</v>
      </c>
      <c r="H2689">
        <v>115.5</v>
      </c>
      <c r="I2689">
        <v>70</v>
      </c>
      <c r="J2689">
        <v>19.64</v>
      </c>
      <c r="K2689">
        <v>252.2</v>
      </c>
      <c r="L2689">
        <v>143</v>
      </c>
      <c r="M2689">
        <v>21.44</v>
      </c>
      <c r="N2689">
        <v>208.9</v>
      </c>
      <c r="O2689">
        <v>91</v>
      </c>
      <c r="P2689">
        <v>9.4</v>
      </c>
      <c r="Q2689">
        <v>7.5</v>
      </c>
      <c r="R2689">
        <v>6</v>
      </c>
      <c r="S2689">
        <v>2.0299999999999998</v>
      </c>
      <c r="T2689">
        <v>0</v>
      </c>
      <c r="U2689" t="s">
        <v>22</v>
      </c>
      <c r="V2689">
        <f>IF(tbl_Customers[[#This Row],[churn]] = "yes", 1, 0)</f>
        <v>0</v>
      </c>
      <c r="W2689" t="str">
        <f>IF(tbl_Customers[[#This Row],[number_customer_service_calls]] &lt;= 1, "0-1 Calls", IF(tbl_Customers[[#This Row],[number_customer_service_calls]] &lt;= 3, "2-3 Calls", IF(tbl_Customers[[#This Row],[number_customer_service_calls]] &lt;=5, "4-5 Calls", "6+ Calls")))</f>
        <v>0-1 Calls</v>
      </c>
      <c r="X2689" t="str">
        <f>IF(tbl_Customers[[#This Row],[account_length]] &lt;= 50, "0-50", IF(tbl_Customers[[#This Row],[account_length]] &lt;=100, "51-100", IF(tbl_Customers[[#This Row],[account_length]] &lt;= 150, "101-150", "151+")))</f>
        <v>51-100</v>
      </c>
      <c r="Y2689" t="str">
        <f>IF(tbl_Customers[[#This Row],[total_intl_charge]] &lt;= 3, "Low Charges", "High Charges")</f>
        <v>Low Charges</v>
      </c>
      <c r="Z2689" t="str">
        <f>IF(tbl_Customers[[#This Row],[total_eve_calls]]&lt;=80,"Low Calls",
IF(tbl_Customers[[#This Row],[total_eve_calls]]&lt;=120,"Medium Calls","High Calls"))</f>
        <v>High Calls</v>
      </c>
      <c r="AA2689" t="str">
        <f>IF(tbl_Customers[[#This Row],[total_eve_charge]]&lt;=15,"Low Charges",
IF(tbl_Customers[[#This Row],[total_eve_charge]]&lt;=20,"Medium Charges","High Charges"))</f>
        <v>High Charges</v>
      </c>
      <c r="AB26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9" t="str">
        <f>IF(tbl_Customers[[#This Row],[number_vmail_messages]] = 0, "No Usage", IF(tbl_Customers[[#This Row],[number_vmail_messages]] &lt;= 20, "Low Usage", IF(tbl_Customers[[#This Row],[number_vmail_messages]] &lt;= 40, "Medium Usgae", "High Usage")))</f>
        <v>No Usage</v>
      </c>
      <c r="AD2689" t="str">
        <f>IF(tbl_Customers[[#This Row],[total_day_minutes]]&lt;=150,"Low Usage", IF(tbl_Customers[[#This Row],[total_day_minutes]]&lt;=200,"Medium Usage", IF(tbl_Customers[[#This Row],[total_day_minutes]]&lt;=250,"High Usage","Very High Usage")))</f>
        <v>Low Usage</v>
      </c>
      <c r="AE2689" t="str">
        <f>IF(tbl_Customers[[#This Row],[total_intl_calls]]&lt;=5,"Low Calls", IF(tbl_Customers[[#This Row],[total_intl_calls]]&lt;=10, "Medium Calls", "High Calls"))</f>
        <v>Medium Calls</v>
      </c>
      <c r="AF26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9" s="36" t="str">
        <f>IF(tbl_Customers[[#This Row],[Churn_Risk_Score]]&gt;=10,"High Risk", IF(tbl_Customers[[#This Row],[Churn_Risk_Score]]&gt;=5,"Medium Risk","Low Risk"))</f>
        <v>Low Risk</v>
      </c>
    </row>
    <row r="2690" spans="1:33" x14ac:dyDescent="0.35">
      <c r="A2690">
        <v>2689</v>
      </c>
      <c r="B2690" t="s">
        <v>46</v>
      </c>
      <c r="C2690">
        <v>100</v>
      </c>
      <c r="D2690" t="s">
        <v>25</v>
      </c>
      <c r="E2690" t="s">
        <v>22</v>
      </c>
      <c r="F2690" t="s">
        <v>22</v>
      </c>
      <c r="G2690">
        <v>0</v>
      </c>
      <c r="H2690">
        <v>218.8</v>
      </c>
      <c r="I2690">
        <v>125</v>
      </c>
      <c r="J2690">
        <v>37.200000000000003</v>
      </c>
      <c r="K2690">
        <v>148.30000000000001</v>
      </c>
      <c r="L2690">
        <v>102</v>
      </c>
      <c r="M2690">
        <v>12.61</v>
      </c>
      <c r="N2690">
        <v>277.8</v>
      </c>
      <c r="O2690">
        <v>97</v>
      </c>
      <c r="P2690">
        <v>12.5</v>
      </c>
      <c r="Q2690">
        <v>9.6999999999999993</v>
      </c>
      <c r="R2690">
        <v>6</v>
      </c>
      <c r="S2690">
        <v>2.62</v>
      </c>
      <c r="T2690">
        <v>1</v>
      </c>
      <c r="U2690" t="s">
        <v>22</v>
      </c>
      <c r="V2690">
        <f>IF(tbl_Customers[[#This Row],[churn]] = "yes", 1, 0)</f>
        <v>0</v>
      </c>
      <c r="W2690" t="str">
        <f>IF(tbl_Customers[[#This Row],[number_customer_service_calls]] &lt;= 1, "0-1 Calls", IF(tbl_Customers[[#This Row],[number_customer_service_calls]] &lt;= 3, "2-3 Calls", IF(tbl_Customers[[#This Row],[number_customer_service_calls]] &lt;=5, "4-5 Calls", "6+ Calls")))</f>
        <v>0-1 Calls</v>
      </c>
      <c r="X2690" t="str">
        <f>IF(tbl_Customers[[#This Row],[account_length]] &lt;= 50, "0-50", IF(tbl_Customers[[#This Row],[account_length]] &lt;=100, "51-100", IF(tbl_Customers[[#This Row],[account_length]] &lt;= 150, "101-150", "151+")))</f>
        <v>51-100</v>
      </c>
      <c r="Y2690" t="str">
        <f>IF(tbl_Customers[[#This Row],[total_intl_charge]] &lt;= 3, "Low Charges", "High Charges")</f>
        <v>Low Charges</v>
      </c>
      <c r="Z2690" t="str">
        <f>IF(tbl_Customers[[#This Row],[total_eve_calls]]&lt;=80,"Low Calls",
IF(tbl_Customers[[#This Row],[total_eve_calls]]&lt;=120,"Medium Calls","High Calls"))</f>
        <v>Medium Calls</v>
      </c>
      <c r="AA2690" t="str">
        <f>IF(tbl_Customers[[#This Row],[total_eve_charge]]&lt;=15,"Low Charges",
IF(tbl_Customers[[#This Row],[total_eve_charge]]&lt;=20,"Medium Charges","High Charges"))</f>
        <v>Low Charges</v>
      </c>
      <c r="AB26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0" t="str">
        <f>IF(tbl_Customers[[#This Row],[number_vmail_messages]] = 0, "No Usage", IF(tbl_Customers[[#This Row],[number_vmail_messages]] &lt;= 20, "Low Usage", IF(tbl_Customers[[#This Row],[number_vmail_messages]] &lt;= 40, "Medium Usgae", "High Usage")))</f>
        <v>No Usage</v>
      </c>
      <c r="AD2690" t="str">
        <f>IF(tbl_Customers[[#This Row],[total_day_minutes]]&lt;=150,"Low Usage", IF(tbl_Customers[[#This Row],[total_day_minutes]]&lt;=200,"Medium Usage", IF(tbl_Customers[[#This Row],[total_day_minutes]]&lt;=250,"High Usage","Very High Usage")))</f>
        <v>High Usage</v>
      </c>
      <c r="AE2690" t="str">
        <f>IF(tbl_Customers[[#This Row],[total_intl_calls]]&lt;=5,"Low Calls", IF(tbl_Customers[[#This Row],[total_intl_calls]]&lt;=10, "Medium Calls", "High Calls"))</f>
        <v>Medium Calls</v>
      </c>
      <c r="AF26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90" s="36" t="str">
        <f>IF(tbl_Customers[[#This Row],[Churn_Risk_Score]]&gt;=10,"High Risk", IF(tbl_Customers[[#This Row],[Churn_Risk_Score]]&gt;=5,"Medium Risk","Low Risk"))</f>
        <v>Low Risk</v>
      </c>
    </row>
    <row r="2691" spans="1:33" x14ac:dyDescent="0.35">
      <c r="A2691">
        <v>2690</v>
      </c>
      <c r="B2691" t="s">
        <v>44</v>
      </c>
      <c r="C2691">
        <v>41</v>
      </c>
      <c r="D2691" t="s">
        <v>28</v>
      </c>
      <c r="E2691" t="s">
        <v>22</v>
      </c>
      <c r="F2691" t="s">
        <v>22</v>
      </c>
      <c r="G2691">
        <v>0</v>
      </c>
      <c r="H2691">
        <v>223.8</v>
      </c>
      <c r="I2691">
        <v>67</v>
      </c>
      <c r="J2691">
        <v>38.049999999999997</v>
      </c>
      <c r="K2691">
        <v>244.8</v>
      </c>
      <c r="L2691">
        <v>74</v>
      </c>
      <c r="M2691">
        <v>20.81</v>
      </c>
      <c r="N2691">
        <v>223.8</v>
      </c>
      <c r="O2691">
        <v>156</v>
      </c>
      <c r="P2691">
        <v>10.07</v>
      </c>
      <c r="Q2691">
        <v>12.3</v>
      </c>
      <c r="R2691">
        <v>5</v>
      </c>
      <c r="S2691">
        <v>3.32</v>
      </c>
      <c r="T2691">
        <v>3</v>
      </c>
      <c r="U2691" t="s">
        <v>22</v>
      </c>
      <c r="V2691">
        <f>IF(tbl_Customers[[#This Row],[churn]] = "yes", 1, 0)</f>
        <v>0</v>
      </c>
      <c r="W2691" t="str">
        <f>IF(tbl_Customers[[#This Row],[number_customer_service_calls]] &lt;= 1, "0-1 Calls", IF(tbl_Customers[[#This Row],[number_customer_service_calls]] &lt;= 3, "2-3 Calls", IF(tbl_Customers[[#This Row],[number_customer_service_calls]] &lt;=5, "4-5 Calls", "6+ Calls")))</f>
        <v>2-3 Calls</v>
      </c>
      <c r="X2691" t="str">
        <f>IF(tbl_Customers[[#This Row],[account_length]] &lt;= 50, "0-50", IF(tbl_Customers[[#This Row],[account_length]] &lt;=100, "51-100", IF(tbl_Customers[[#This Row],[account_length]] &lt;= 150, "101-150", "151+")))</f>
        <v>0-50</v>
      </c>
      <c r="Y2691" t="str">
        <f>IF(tbl_Customers[[#This Row],[total_intl_charge]] &lt;= 3, "Low Charges", "High Charges")</f>
        <v>High Charges</v>
      </c>
      <c r="Z2691" t="str">
        <f>IF(tbl_Customers[[#This Row],[total_eve_calls]]&lt;=80,"Low Calls",
IF(tbl_Customers[[#This Row],[total_eve_calls]]&lt;=120,"Medium Calls","High Calls"))</f>
        <v>Low Calls</v>
      </c>
      <c r="AA2691" t="str">
        <f>IF(tbl_Customers[[#This Row],[total_eve_charge]]&lt;=15,"Low Charges",
IF(tbl_Customers[[#This Row],[total_eve_charge]]&lt;=20,"Medium Charges","High Charges"))</f>
        <v>High Charges</v>
      </c>
      <c r="AB26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1" t="str">
        <f>IF(tbl_Customers[[#This Row],[number_vmail_messages]] = 0, "No Usage", IF(tbl_Customers[[#This Row],[number_vmail_messages]] &lt;= 20, "Low Usage", IF(tbl_Customers[[#This Row],[number_vmail_messages]] &lt;= 40, "Medium Usgae", "High Usage")))</f>
        <v>No Usage</v>
      </c>
      <c r="AD2691" t="str">
        <f>IF(tbl_Customers[[#This Row],[total_day_minutes]]&lt;=150,"Low Usage", IF(tbl_Customers[[#This Row],[total_day_minutes]]&lt;=200,"Medium Usage", IF(tbl_Customers[[#This Row],[total_day_minutes]]&lt;=250,"High Usage","Very High Usage")))</f>
        <v>High Usage</v>
      </c>
      <c r="AE2691" t="str">
        <f>IF(tbl_Customers[[#This Row],[total_intl_calls]]&lt;=5,"Low Calls", IF(tbl_Customers[[#This Row],[total_intl_calls]]&lt;=10, "Medium Calls", "High Calls"))</f>
        <v>Low Calls</v>
      </c>
      <c r="AF26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91" s="36" t="str">
        <f>IF(tbl_Customers[[#This Row],[Churn_Risk_Score]]&gt;=10,"High Risk", IF(tbl_Customers[[#This Row],[Churn_Risk_Score]]&gt;=5,"Medium Risk","Low Risk"))</f>
        <v>Low Risk</v>
      </c>
    </row>
    <row r="2692" spans="1:33" x14ac:dyDescent="0.35">
      <c r="A2692">
        <v>2691</v>
      </c>
      <c r="B2692" t="s">
        <v>52</v>
      </c>
      <c r="C2692">
        <v>133</v>
      </c>
      <c r="D2692" t="s">
        <v>21</v>
      </c>
      <c r="E2692" t="s">
        <v>22</v>
      </c>
      <c r="F2692" t="s">
        <v>22</v>
      </c>
      <c r="G2692">
        <v>0</v>
      </c>
      <c r="H2692">
        <v>143.80000000000001</v>
      </c>
      <c r="I2692">
        <v>71</v>
      </c>
      <c r="J2692">
        <v>24.45</v>
      </c>
      <c r="K2692">
        <v>184</v>
      </c>
      <c r="L2692">
        <v>131</v>
      </c>
      <c r="M2692">
        <v>15.64</v>
      </c>
      <c r="N2692">
        <v>275.5</v>
      </c>
      <c r="O2692">
        <v>132</v>
      </c>
      <c r="P2692">
        <v>12.4</v>
      </c>
      <c r="Q2692">
        <v>12.9</v>
      </c>
      <c r="R2692">
        <v>4</v>
      </c>
      <c r="S2692">
        <v>3.48</v>
      </c>
      <c r="T2692">
        <v>3</v>
      </c>
      <c r="U2692" t="s">
        <v>22</v>
      </c>
      <c r="V2692">
        <f>IF(tbl_Customers[[#This Row],[churn]] = "yes", 1, 0)</f>
        <v>0</v>
      </c>
      <c r="W2692" t="str">
        <f>IF(tbl_Customers[[#This Row],[number_customer_service_calls]] &lt;= 1, "0-1 Calls", IF(tbl_Customers[[#This Row],[number_customer_service_calls]] &lt;= 3, "2-3 Calls", IF(tbl_Customers[[#This Row],[number_customer_service_calls]] &lt;=5, "4-5 Calls", "6+ Calls")))</f>
        <v>2-3 Calls</v>
      </c>
      <c r="X2692" t="str">
        <f>IF(tbl_Customers[[#This Row],[account_length]] &lt;= 50, "0-50", IF(tbl_Customers[[#This Row],[account_length]] &lt;=100, "51-100", IF(tbl_Customers[[#This Row],[account_length]] &lt;= 150, "101-150", "151+")))</f>
        <v>101-150</v>
      </c>
      <c r="Y2692" t="str">
        <f>IF(tbl_Customers[[#This Row],[total_intl_charge]] &lt;= 3, "Low Charges", "High Charges")</f>
        <v>High Charges</v>
      </c>
      <c r="Z2692" t="str">
        <f>IF(tbl_Customers[[#This Row],[total_eve_calls]]&lt;=80,"Low Calls",
IF(tbl_Customers[[#This Row],[total_eve_calls]]&lt;=120,"Medium Calls","High Calls"))</f>
        <v>High Calls</v>
      </c>
      <c r="AA2692" t="str">
        <f>IF(tbl_Customers[[#This Row],[total_eve_charge]]&lt;=15,"Low Charges",
IF(tbl_Customers[[#This Row],[total_eve_charge]]&lt;=20,"Medium Charges","High Charges"))</f>
        <v>Medium Charges</v>
      </c>
      <c r="AB26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2" t="str">
        <f>IF(tbl_Customers[[#This Row],[number_vmail_messages]] = 0, "No Usage", IF(tbl_Customers[[#This Row],[number_vmail_messages]] &lt;= 20, "Low Usage", IF(tbl_Customers[[#This Row],[number_vmail_messages]] &lt;= 40, "Medium Usgae", "High Usage")))</f>
        <v>No Usage</v>
      </c>
      <c r="AD2692" t="str">
        <f>IF(tbl_Customers[[#This Row],[total_day_minutes]]&lt;=150,"Low Usage", IF(tbl_Customers[[#This Row],[total_day_minutes]]&lt;=200,"Medium Usage", IF(tbl_Customers[[#This Row],[total_day_minutes]]&lt;=250,"High Usage","Very High Usage")))</f>
        <v>Low Usage</v>
      </c>
      <c r="AE2692" t="str">
        <f>IF(tbl_Customers[[#This Row],[total_intl_calls]]&lt;=5,"Low Calls", IF(tbl_Customers[[#This Row],[total_intl_calls]]&lt;=10, "Medium Calls", "High Calls"))</f>
        <v>Low Calls</v>
      </c>
      <c r="AF26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92" s="36" t="str">
        <f>IF(tbl_Customers[[#This Row],[Churn_Risk_Score]]&gt;=10,"High Risk", IF(tbl_Customers[[#This Row],[Churn_Risk_Score]]&gt;=5,"Medium Risk","Low Risk"))</f>
        <v>Low Risk</v>
      </c>
    </row>
    <row r="2693" spans="1:33" x14ac:dyDescent="0.35">
      <c r="A2693">
        <v>2692</v>
      </c>
      <c r="B2693" t="s">
        <v>43</v>
      </c>
      <c r="C2693">
        <v>36</v>
      </c>
      <c r="D2693" t="s">
        <v>25</v>
      </c>
      <c r="E2693" t="s">
        <v>22</v>
      </c>
      <c r="F2693" t="s">
        <v>23</v>
      </c>
      <c r="G2693">
        <v>43</v>
      </c>
      <c r="H2693">
        <v>29.9</v>
      </c>
      <c r="I2693">
        <v>123</v>
      </c>
      <c r="J2693">
        <v>5.08</v>
      </c>
      <c r="K2693">
        <v>129.1</v>
      </c>
      <c r="L2693">
        <v>117</v>
      </c>
      <c r="M2693">
        <v>10.97</v>
      </c>
      <c r="N2693">
        <v>325.89999999999998</v>
      </c>
      <c r="O2693">
        <v>105</v>
      </c>
      <c r="P2693">
        <v>14.67</v>
      </c>
      <c r="Q2693">
        <v>8.6</v>
      </c>
      <c r="R2693">
        <v>6</v>
      </c>
      <c r="S2693">
        <v>2.3199999999999998</v>
      </c>
      <c r="T2693">
        <v>2</v>
      </c>
      <c r="U2693" t="s">
        <v>22</v>
      </c>
      <c r="V2693">
        <f>IF(tbl_Customers[[#This Row],[churn]] = "yes", 1, 0)</f>
        <v>0</v>
      </c>
      <c r="W2693" t="str">
        <f>IF(tbl_Customers[[#This Row],[number_customer_service_calls]] &lt;= 1, "0-1 Calls", IF(tbl_Customers[[#This Row],[number_customer_service_calls]] &lt;= 3, "2-3 Calls", IF(tbl_Customers[[#This Row],[number_customer_service_calls]] &lt;=5, "4-5 Calls", "6+ Calls")))</f>
        <v>2-3 Calls</v>
      </c>
      <c r="X2693" t="str">
        <f>IF(tbl_Customers[[#This Row],[account_length]] &lt;= 50, "0-50", IF(tbl_Customers[[#This Row],[account_length]] &lt;=100, "51-100", IF(tbl_Customers[[#This Row],[account_length]] &lt;= 150, "101-150", "151+")))</f>
        <v>0-50</v>
      </c>
      <c r="Y2693" t="str">
        <f>IF(tbl_Customers[[#This Row],[total_intl_charge]] &lt;= 3, "Low Charges", "High Charges")</f>
        <v>Low Charges</v>
      </c>
      <c r="Z2693" t="str">
        <f>IF(tbl_Customers[[#This Row],[total_eve_calls]]&lt;=80,"Low Calls",
IF(tbl_Customers[[#This Row],[total_eve_calls]]&lt;=120,"Medium Calls","High Calls"))</f>
        <v>Medium Calls</v>
      </c>
      <c r="AA2693" t="str">
        <f>IF(tbl_Customers[[#This Row],[total_eve_charge]]&lt;=15,"Low Charges",
IF(tbl_Customers[[#This Row],[total_eve_charge]]&lt;=20,"Medium Charges","High Charges"))</f>
        <v>Low Charges</v>
      </c>
      <c r="AB26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3" t="str">
        <f>IF(tbl_Customers[[#This Row],[number_vmail_messages]] = 0, "No Usage", IF(tbl_Customers[[#This Row],[number_vmail_messages]] &lt;= 20, "Low Usage", IF(tbl_Customers[[#This Row],[number_vmail_messages]] &lt;= 40, "Medium Usgae", "High Usage")))</f>
        <v>High Usage</v>
      </c>
      <c r="AD2693" t="str">
        <f>IF(tbl_Customers[[#This Row],[total_day_minutes]]&lt;=150,"Low Usage", IF(tbl_Customers[[#This Row],[total_day_minutes]]&lt;=200,"Medium Usage", IF(tbl_Customers[[#This Row],[total_day_minutes]]&lt;=250,"High Usage","Very High Usage")))</f>
        <v>Low Usage</v>
      </c>
      <c r="AE2693" t="str">
        <f>IF(tbl_Customers[[#This Row],[total_intl_calls]]&lt;=5,"Low Calls", IF(tbl_Customers[[#This Row],[total_intl_calls]]&lt;=10, "Medium Calls", "High Calls"))</f>
        <v>Medium Calls</v>
      </c>
      <c r="AF26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93" s="36" t="str">
        <f>IF(tbl_Customers[[#This Row],[Churn_Risk_Score]]&gt;=10,"High Risk", IF(tbl_Customers[[#This Row],[Churn_Risk_Score]]&gt;=5,"Medium Risk","Low Risk"))</f>
        <v>Low Risk</v>
      </c>
    </row>
    <row r="2694" spans="1:33" x14ac:dyDescent="0.35">
      <c r="A2694">
        <v>2693</v>
      </c>
      <c r="B2694" t="s">
        <v>49</v>
      </c>
      <c r="C2694">
        <v>51</v>
      </c>
      <c r="D2694" t="s">
        <v>28</v>
      </c>
      <c r="E2694" t="s">
        <v>22</v>
      </c>
      <c r="F2694" t="s">
        <v>23</v>
      </c>
      <c r="G2694">
        <v>28</v>
      </c>
      <c r="H2694">
        <v>276.7</v>
      </c>
      <c r="I2694">
        <v>121</v>
      </c>
      <c r="J2694">
        <v>47.04</v>
      </c>
      <c r="K2694">
        <v>203.7</v>
      </c>
      <c r="L2694">
        <v>99</v>
      </c>
      <c r="M2694">
        <v>17.309999999999999</v>
      </c>
      <c r="N2694">
        <v>246.2</v>
      </c>
      <c r="O2694">
        <v>88</v>
      </c>
      <c r="P2694">
        <v>11.08</v>
      </c>
      <c r="Q2694">
        <v>8.3000000000000007</v>
      </c>
      <c r="R2694">
        <v>3</v>
      </c>
      <c r="S2694">
        <v>2.2400000000000002</v>
      </c>
      <c r="T2694">
        <v>0</v>
      </c>
      <c r="U2694" t="s">
        <v>22</v>
      </c>
      <c r="V2694">
        <f>IF(tbl_Customers[[#This Row],[churn]] = "yes", 1, 0)</f>
        <v>0</v>
      </c>
      <c r="W2694" t="str">
        <f>IF(tbl_Customers[[#This Row],[number_customer_service_calls]] &lt;= 1, "0-1 Calls", IF(tbl_Customers[[#This Row],[number_customer_service_calls]] &lt;= 3, "2-3 Calls", IF(tbl_Customers[[#This Row],[number_customer_service_calls]] &lt;=5, "4-5 Calls", "6+ Calls")))</f>
        <v>0-1 Calls</v>
      </c>
      <c r="X2694" t="str">
        <f>IF(tbl_Customers[[#This Row],[account_length]] &lt;= 50, "0-50", IF(tbl_Customers[[#This Row],[account_length]] &lt;=100, "51-100", IF(tbl_Customers[[#This Row],[account_length]] &lt;= 150, "101-150", "151+")))</f>
        <v>51-100</v>
      </c>
      <c r="Y2694" t="str">
        <f>IF(tbl_Customers[[#This Row],[total_intl_charge]] &lt;= 3, "Low Charges", "High Charges")</f>
        <v>Low Charges</v>
      </c>
      <c r="Z2694" t="str">
        <f>IF(tbl_Customers[[#This Row],[total_eve_calls]]&lt;=80,"Low Calls",
IF(tbl_Customers[[#This Row],[total_eve_calls]]&lt;=120,"Medium Calls","High Calls"))</f>
        <v>Medium Calls</v>
      </c>
      <c r="AA2694" t="str">
        <f>IF(tbl_Customers[[#This Row],[total_eve_charge]]&lt;=15,"Low Charges",
IF(tbl_Customers[[#This Row],[total_eve_charge]]&lt;=20,"Medium Charges","High Charges"))</f>
        <v>Medium Charges</v>
      </c>
      <c r="AB26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4" t="str">
        <f>IF(tbl_Customers[[#This Row],[number_vmail_messages]] = 0, "No Usage", IF(tbl_Customers[[#This Row],[number_vmail_messages]] &lt;= 20, "Low Usage", IF(tbl_Customers[[#This Row],[number_vmail_messages]] &lt;= 40, "Medium Usgae", "High Usage")))</f>
        <v>Medium Usgae</v>
      </c>
      <c r="AD2694" t="str">
        <f>IF(tbl_Customers[[#This Row],[total_day_minutes]]&lt;=150,"Low Usage", IF(tbl_Customers[[#This Row],[total_day_minutes]]&lt;=200,"Medium Usage", IF(tbl_Customers[[#This Row],[total_day_minutes]]&lt;=250,"High Usage","Very High Usage")))</f>
        <v>Very High Usage</v>
      </c>
      <c r="AE2694" t="str">
        <f>IF(tbl_Customers[[#This Row],[total_intl_calls]]&lt;=5,"Low Calls", IF(tbl_Customers[[#This Row],[total_intl_calls]]&lt;=10, "Medium Calls", "High Calls"))</f>
        <v>Low Calls</v>
      </c>
      <c r="AF26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94" s="36" t="str">
        <f>IF(tbl_Customers[[#This Row],[Churn_Risk_Score]]&gt;=10,"High Risk", IF(tbl_Customers[[#This Row],[Churn_Risk_Score]]&gt;=5,"Medium Risk","Low Risk"))</f>
        <v>Low Risk</v>
      </c>
    </row>
    <row r="2695" spans="1:33" x14ac:dyDescent="0.35">
      <c r="A2695">
        <v>2694</v>
      </c>
      <c r="B2695" t="s">
        <v>61</v>
      </c>
      <c r="C2695">
        <v>84</v>
      </c>
      <c r="D2695" t="s">
        <v>25</v>
      </c>
      <c r="E2695" t="s">
        <v>22</v>
      </c>
      <c r="F2695" t="s">
        <v>23</v>
      </c>
      <c r="G2695">
        <v>41</v>
      </c>
      <c r="H2695">
        <v>153.9</v>
      </c>
      <c r="I2695">
        <v>102</v>
      </c>
      <c r="J2695">
        <v>26.16</v>
      </c>
      <c r="K2695">
        <v>140.69999999999999</v>
      </c>
      <c r="L2695">
        <v>117</v>
      </c>
      <c r="M2695">
        <v>11.96</v>
      </c>
      <c r="N2695">
        <v>217.7</v>
      </c>
      <c r="O2695">
        <v>101</v>
      </c>
      <c r="P2695">
        <v>9.8000000000000007</v>
      </c>
      <c r="Q2695">
        <v>12.8</v>
      </c>
      <c r="R2695">
        <v>5</v>
      </c>
      <c r="S2695">
        <v>3.46</v>
      </c>
      <c r="T2695">
        <v>1</v>
      </c>
      <c r="U2695" t="s">
        <v>22</v>
      </c>
      <c r="V2695">
        <f>IF(tbl_Customers[[#This Row],[churn]] = "yes", 1, 0)</f>
        <v>0</v>
      </c>
      <c r="W2695" t="str">
        <f>IF(tbl_Customers[[#This Row],[number_customer_service_calls]] &lt;= 1, "0-1 Calls", IF(tbl_Customers[[#This Row],[number_customer_service_calls]] &lt;= 3, "2-3 Calls", IF(tbl_Customers[[#This Row],[number_customer_service_calls]] &lt;=5, "4-5 Calls", "6+ Calls")))</f>
        <v>0-1 Calls</v>
      </c>
      <c r="X2695" t="str">
        <f>IF(tbl_Customers[[#This Row],[account_length]] &lt;= 50, "0-50", IF(tbl_Customers[[#This Row],[account_length]] &lt;=100, "51-100", IF(tbl_Customers[[#This Row],[account_length]] &lt;= 150, "101-150", "151+")))</f>
        <v>51-100</v>
      </c>
      <c r="Y2695" t="str">
        <f>IF(tbl_Customers[[#This Row],[total_intl_charge]] &lt;= 3, "Low Charges", "High Charges")</f>
        <v>High Charges</v>
      </c>
      <c r="Z2695" t="str">
        <f>IF(tbl_Customers[[#This Row],[total_eve_calls]]&lt;=80,"Low Calls",
IF(tbl_Customers[[#This Row],[total_eve_calls]]&lt;=120,"Medium Calls","High Calls"))</f>
        <v>Medium Calls</v>
      </c>
      <c r="AA2695" t="str">
        <f>IF(tbl_Customers[[#This Row],[total_eve_charge]]&lt;=15,"Low Charges",
IF(tbl_Customers[[#This Row],[total_eve_charge]]&lt;=20,"Medium Charges","High Charges"))</f>
        <v>Low Charges</v>
      </c>
      <c r="AB26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5" t="str">
        <f>IF(tbl_Customers[[#This Row],[number_vmail_messages]] = 0, "No Usage", IF(tbl_Customers[[#This Row],[number_vmail_messages]] &lt;= 20, "Low Usage", IF(tbl_Customers[[#This Row],[number_vmail_messages]] &lt;= 40, "Medium Usgae", "High Usage")))</f>
        <v>High Usage</v>
      </c>
      <c r="AD2695" t="str">
        <f>IF(tbl_Customers[[#This Row],[total_day_minutes]]&lt;=150,"Low Usage", IF(tbl_Customers[[#This Row],[total_day_minutes]]&lt;=200,"Medium Usage", IF(tbl_Customers[[#This Row],[total_day_minutes]]&lt;=250,"High Usage","Very High Usage")))</f>
        <v>Medium Usage</v>
      </c>
      <c r="AE2695" t="str">
        <f>IF(tbl_Customers[[#This Row],[total_intl_calls]]&lt;=5,"Low Calls", IF(tbl_Customers[[#This Row],[total_intl_calls]]&lt;=10, "Medium Calls", "High Calls"))</f>
        <v>Low Calls</v>
      </c>
      <c r="AF26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95" s="36" t="str">
        <f>IF(tbl_Customers[[#This Row],[Churn_Risk_Score]]&gt;=10,"High Risk", IF(tbl_Customers[[#This Row],[Churn_Risk_Score]]&gt;=5,"Medium Risk","Low Risk"))</f>
        <v>Low Risk</v>
      </c>
    </row>
    <row r="2696" spans="1:33" x14ac:dyDescent="0.35">
      <c r="A2696">
        <v>2695</v>
      </c>
      <c r="B2696" t="s">
        <v>30</v>
      </c>
      <c r="C2696">
        <v>91</v>
      </c>
      <c r="D2696" t="s">
        <v>21</v>
      </c>
      <c r="E2696" t="s">
        <v>22</v>
      </c>
      <c r="F2696" t="s">
        <v>22</v>
      </c>
      <c r="G2696">
        <v>0</v>
      </c>
      <c r="H2696">
        <v>190.5</v>
      </c>
      <c r="I2696">
        <v>128</v>
      </c>
      <c r="J2696">
        <v>32.39</v>
      </c>
      <c r="K2696">
        <v>205.5</v>
      </c>
      <c r="L2696">
        <v>103</v>
      </c>
      <c r="M2696">
        <v>17.47</v>
      </c>
      <c r="N2696">
        <v>130.69999999999999</v>
      </c>
      <c r="O2696">
        <v>63</v>
      </c>
      <c r="P2696">
        <v>5.88</v>
      </c>
      <c r="Q2696">
        <v>13.8</v>
      </c>
      <c r="R2696">
        <v>5</v>
      </c>
      <c r="S2696">
        <v>3.73</v>
      </c>
      <c r="T2696">
        <v>0</v>
      </c>
      <c r="U2696" t="s">
        <v>22</v>
      </c>
      <c r="V2696">
        <f>IF(tbl_Customers[[#This Row],[churn]] = "yes", 1, 0)</f>
        <v>0</v>
      </c>
      <c r="W2696" t="str">
        <f>IF(tbl_Customers[[#This Row],[number_customer_service_calls]] &lt;= 1, "0-1 Calls", IF(tbl_Customers[[#This Row],[number_customer_service_calls]] &lt;= 3, "2-3 Calls", IF(tbl_Customers[[#This Row],[number_customer_service_calls]] &lt;=5, "4-5 Calls", "6+ Calls")))</f>
        <v>0-1 Calls</v>
      </c>
      <c r="X2696" t="str">
        <f>IF(tbl_Customers[[#This Row],[account_length]] &lt;= 50, "0-50", IF(tbl_Customers[[#This Row],[account_length]] &lt;=100, "51-100", IF(tbl_Customers[[#This Row],[account_length]] &lt;= 150, "101-150", "151+")))</f>
        <v>51-100</v>
      </c>
      <c r="Y2696" t="str">
        <f>IF(tbl_Customers[[#This Row],[total_intl_charge]] &lt;= 3, "Low Charges", "High Charges")</f>
        <v>High Charges</v>
      </c>
      <c r="Z2696" t="str">
        <f>IF(tbl_Customers[[#This Row],[total_eve_calls]]&lt;=80,"Low Calls",
IF(tbl_Customers[[#This Row],[total_eve_calls]]&lt;=120,"Medium Calls","High Calls"))</f>
        <v>Medium Calls</v>
      </c>
      <c r="AA2696" t="str">
        <f>IF(tbl_Customers[[#This Row],[total_eve_charge]]&lt;=15,"Low Charges",
IF(tbl_Customers[[#This Row],[total_eve_charge]]&lt;=20,"Medium Charges","High Charges"))</f>
        <v>Medium Charges</v>
      </c>
      <c r="AB26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6" t="str">
        <f>IF(tbl_Customers[[#This Row],[number_vmail_messages]] = 0, "No Usage", IF(tbl_Customers[[#This Row],[number_vmail_messages]] &lt;= 20, "Low Usage", IF(tbl_Customers[[#This Row],[number_vmail_messages]] &lt;= 40, "Medium Usgae", "High Usage")))</f>
        <v>No Usage</v>
      </c>
      <c r="AD2696" t="str">
        <f>IF(tbl_Customers[[#This Row],[total_day_minutes]]&lt;=150,"Low Usage", IF(tbl_Customers[[#This Row],[total_day_minutes]]&lt;=200,"Medium Usage", IF(tbl_Customers[[#This Row],[total_day_minutes]]&lt;=250,"High Usage","Very High Usage")))</f>
        <v>Medium Usage</v>
      </c>
      <c r="AE2696" t="str">
        <f>IF(tbl_Customers[[#This Row],[total_intl_calls]]&lt;=5,"Low Calls", IF(tbl_Customers[[#This Row],[total_intl_calls]]&lt;=10, "Medium Calls", "High Calls"))</f>
        <v>Low Calls</v>
      </c>
      <c r="AF26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96" s="36" t="str">
        <f>IF(tbl_Customers[[#This Row],[Churn_Risk_Score]]&gt;=10,"High Risk", IF(tbl_Customers[[#This Row],[Churn_Risk_Score]]&gt;=5,"Medium Risk","Low Risk"))</f>
        <v>Low Risk</v>
      </c>
    </row>
    <row r="2697" spans="1:33" x14ac:dyDescent="0.35">
      <c r="A2697">
        <v>2696</v>
      </c>
      <c r="B2697" t="s">
        <v>55</v>
      </c>
      <c r="C2697">
        <v>110</v>
      </c>
      <c r="D2697" t="s">
        <v>25</v>
      </c>
      <c r="E2697" t="s">
        <v>22</v>
      </c>
      <c r="F2697" t="s">
        <v>22</v>
      </c>
      <c r="G2697">
        <v>0</v>
      </c>
      <c r="H2697">
        <v>192.6</v>
      </c>
      <c r="I2697">
        <v>102</v>
      </c>
      <c r="J2697">
        <v>32.74</v>
      </c>
      <c r="K2697">
        <v>178.9</v>
      </c>
      <c r="L2697">
        <v>118</v>
      </c>
      <c r="M2697">
        <v>15.21</v>
      </c>
      <c r="N2697">
        <v>214.6</v>
      </c>
      <c r="O2697">
        <v>74</v>
      </c>
      <c r="P2697">
        <v>9.66</v>
      </c>
      <c r="Q2697">
        <v>9.4</v>
      </c>
      <c r="R2697">
        <v>4</v>
      </c>
      <c r="S2697">
        <v>2.54</v>
      </c>
      <c r="T2697">
        <v>1</v>
      </c>
      <c r="U2697" t="s">
        <v>22</v>
      </c>
      <c r="V2697">
        <f>IF(tbl_Customers[[#This Row],[churn]] = "yes", 1, 0)</f>
        <v>0</v>
      </c>
      <c r="W2697" t="str">
        <f>IF(tbl_Customers[[#This Row],[number_customer_service_calls]] &lt;= 1, "0-1 Calls", IF(tbl_Customers[[#This Row],[number_customer_service_calls]] &lt;= 3, "2-3 Calls", IF(tbl_Customers[[#This Row],[number_customer_service_calls]] &lt;=5, "4-5 Calls", "6+ Calls")))</f>
        <v>0-1 Calls</v>
      </c>
      <c r="X2697" t="str">
        <f>IF(tbl_Customers[[#This Row],[account_length]] &lt;= 50, "0-50", IF(tbl_Customers[[#This Row],[account_length]] &lt;=100, "51-100", IF(tbl_Customers[[#This Row],[account_length]] &lt;= 150, "101-150", "151+")))</f>
        <v>101-150</v>
      </c>
      <c r="Y2697" t="str">
        <f>IF(tbl_Customers[[#This Row],[total_intl_charge]] &lt;= 3, "Low Charges", "High Charges")</f>
        <v>Low Charges</v>
      </c>
      <c r="Z2697" t="str">
        <f>IF(tbl_Customers[[#This Row],[total_eve_calls]]&lt;=80,"Low Calls",
IF(tbl_Customers[[#This Row],[total_eve_calls]]&lt;=120,"Medium Calls","High Calls"))</f>
        <v>Medium Calls</v>
      </c>
      <c r="AA2697" t="str">
        <f>IF(tbl_Customers[[#This Row],[total_eve_charge]]&lt;=15,"Low Charges",
IF(tbl_Customers[[#This Row],[total_eve_charge]]&lt;=20,"Medium Charges","High Charges"))</f>
        <v>Medium Charges</v>
      </c>
      <c r="AB26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7" t="str">
        <f>IF(tbl_Customers[[#This Row],[number_vmail_messages]] = 0, "No Usage", IF(tbl_Customers[[#This Row],[number_vmail_messages]] &lt;= 20, "Low Usage", IF(tbl_Customers[[#This Row],[number_vmail_messages]] &lt;= 40, "Medium Usgae", "High Usage")))</f>
        <v>No Usage</v>
      </c>
      <c r="AD2697" t="str">
        <f>IF(tbl_Customers[[#This Row],[total_day_minutes]]&lt;=150,"Low Usage", IF(tbl_Customers[[#This Row],[total_day_minutes]]&lt;=200,"Medium Usage", IF(tbl_Customers[[#This Row],[total_day_minutes]]&lt;=250,"High Usage","Very High Usage")))</f>
        <v>Medium Usage</v>
      </c>
      <c r="AE2697" t="str">
        <f>IF(tbl_Customers[[#This Row],[total_intl_calls]]&lt;=5,"Low Calls", IF(tbl_Customers[[#This Row],[total_intl_calls]]&lt;=10, "Medium Calls", "High Calls"))</f>
        <v>Low Calls</v>
      </c>
      <c r="AF26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97" s="36" t="str">
        <f>IF(tbl_Customers[[#This Row],[Churn_Risk_Score]]&gt;=10,"High Risk", IF(tbl_Customers[[#This Row],[Churn_Risk_Score]]&gt;=5,"Medium Risk","Low Risk"))</f>
        <v>Low Risk</v>
      </c>
    </row>
    <row r="2698" spans="1:33" x14ac:dyDescent="0.35">
      <c r="A2698">
        <v>2697</v>
      </c>
      <c r="B2698" t="s">
        <v>54</v>
      </c>
      <c r="C2698">
        <v>121</v>
      </c>
      <c r="D2698" t="s">
        <v>25</v>
      </c>
      <c r="E2698" t="s">
        <v>22</v>
      </c>
      <c r="F2698" t="s">
        <v>22</v>
      </c>
      <c r="G2698">
        <v>0</v>
      </c>
      <c r="H2698">
        <v>215.6</v>
      </c>
      <c r="I2698">
        <v>74</v>
      </c>
      <c r="J2698">
        <v>36.65</v>
      </c>
      <c r="K2698">
        <v>192.9</v>
      </c>
      <c r="L2698">
        <v>98</v>
      </c>
      <c r="M2698">
        <v>16.399999999999999</v>
      </c>
      <c r="N2698">
        <v>144</v>
      </c>
      <c r="O2698">
        <v>103</v>
      </c>
      <c r="P2698">
        <v>6.48</v>
      </c>
      <c r="Q2698">
        <v>10.1</v>
      </c>
      <c r="R2698">
        <v>4</v>
      </c>
      <c r="S2698">
        <v>2.73</v>
      </c>
      <c r="T2698">
        <v>5</v>
      </c>
      <c r="U2698" t="s">
        <v>22</v>
      </c>
      <c r="V2698">
        <f>IF(tbl_Customers[[#This Row],[churn]] = "yes", 1, 0)</f>
        <v>0</v>
      </c>
      <c r="W2698" t="str">
        <f>IF(tbl_Customers[[#This Row],[number_customer_service_calls]] &lt;= 1, "0-1 Calls", IF(tbl_Customers[[#This Row],[number_customer_service_calls]] &lt;= 3, "2-3 Calls", IF(tbl_Customers[[#This Row],[number_customer_service_calls]] &lt;=5, "4-5 Calls", "6+ Calls")))</f>
        <v>4-5 Calls</v>
      </c>
      <c r="X2698" t="str">
        <f>IF(tbl_Customers[[#This Row],[account_length]] &lt;= 50, "0-50", IF(tbl_Customers[[#This Row],[account_length]] &lt;=100, "51-100", IF(tbl_Customers[[#This Row],[account_length]] &lt;= 150, "101-150", "151+")))</f>
        <v>101-150</v>
      </c>
      <c r="Y2698" t="str">
        <f>IF(tbl_Customers[[#This Row],[total_intl_charge]] &lt;= 3, "Low Charges", "High Charges")</f>
        <v>Low Charges</v>
      </c>
      <c r="Z2698" t="str">
        <f>IF(tbl_Customers[[#This Row],[total_eve_calls]]&lt;=80,"Low Calls",
IF(tbl_Customers[[#This Row],[total_eve_calls]]&lt;=120,"Medium Calls","High Calls"))</f>
        <v>Medium Calls</v>
      </c>
      <c r="AA2698" t="str">
        <f>IF(tbl_Customers[[#This Row],[total_eve_charge]]&lt;=15,"Low Charges",
IF(tbl_Customers[[#This Row],[total_eve_charge]]&lt;=20,"Medium Charges","High Charges"))</f>
        <v>Medium Charges</v>
      </c>
      <c r="AB26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8" t="str">
        <f>IF(tbl_Customers[[#This Row],[number_vmail_messages]] = 0, "No Usage", IF(tbl_Customers[[#This Row],[number_vmail_messages]] &lt;= 20, "Low Usage", IF(tbl_Customers[[#This Row],[number_vmail_messages]] &lt;= 40, "Medium Usgae", "High Usage")))</f>
        <v>No Usage</v>
      </c>
      <c r="AD2698" t="str">
        <f>IF(tbl_Customers[[#This Row],[total_day_minutes]]&lt;=150,"Low Usage", IF(tbl_Customers[[#This Row],[total_day_minutes]]&lt;=200,"Medium Usage", IF(tbl_Customers[[#This Row],[total_day_minutes]]&lt;=250,"High Usage","Very High Usage")))</f>
        <v>High Usage</v>
      </c>
      <c r="AE2698" t="str">
        <f>IF(tbl_Customers[[#This Row],[total_intl_calls]]&lt;=5,"Low Calls", IF(tbl_Customers[[#This Row],[total_intl_calls]]&lt;=10, "Medium Calls", "High Calls"))</f>
        <v>Low Calls</v>
      </c>
      <c r="AF26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98" s="36" t="str">
        <f>IF(tbl_Customers[[#This Row],[Churn_Risk_Score]]&gt;=10,"High Risk", IF(tbl_Customers[[#This Row],[Churn_Risk_Score]]&gt;=5,"Medium Risk","Low Risk"))</f>
        <v>Medium Risk</v>
      </c>
    </row>
    <row r="2699" spans="1:33" x14ac:dyDescent="0.35">
      <c r="A2699">
        <v>2698</v>
      </c>
      <c r="B2699" t="s">
        <v>31</v>
      </c>
      <c r="C2699">
        <v>109</v>
      </c>
      <c r="D2699" t="s">
        <v>21</v>
      </c>
      <c r="E2699" t="s">
        <v>22</v>
      </c>
      <c r="F2699" t="s">
        <v>22</v>
      </c>
      <c r="G2699">
        <v>0</v>
      </c>
      <c r="H2699">
        <v>180</v>
      </c>
      <c r="I2699">
        <v>100</v>
      </c>
      <c r="J2699">
        <v>30.6</v>
      </c>
      <c r="K2699">
        <v>229</v>
      </c>
      <c r="L2699">
        <v>103</v>
      </c>
      <c r="M2699">
        <v>19.47</v>
      </c>
      <c r="N2699">
        <v>139.4</v>
      </c>
      <c r="O2699">
        <v>105</v>
      </c>
      <c r="P2699">
        <v>6.27</v>
      </c>
      <c r="Q2699">
        <v>7.8</v>
      </c>
      <c r="R2699">
        <v>8</v>
      </c>
      <c r="S2699">
        <v>2.11</v>
      </c>
      <c r="T2699">
        <v>3</v>
      </c>
      <c r="U2699" t="s">
        <v>22</v>
      </c>
      <c r="V2699">
        <f>IF(tbl_Customers[[#This Row],[churn]] = "yes", 1, 0)</f>
        <v>0</v>
      </c>
      <c r="W2699" t="str">
        <f>IF(tbl_Customers[[#This Row],[number_customer_service_calls]] &lt;= 1, "0-1 Calls", IF(tbl_Customers[[#This Row],[number_customer_service_calls]] &lt;= 3, "2-3 Calls", IF(tbl_Customers[[#This Row],[number_customer_service_calls]] &lt;=5, "4-5 Calls", "6+ Calls")))</f>
        <v>2-3 Calls</v>
      </c>
      <c r="X2699" t="str">
        <f>IF(tbl_Customers[[#This Row],[account_length]] &lt;= 50, "0-50", IF(tbl_Customers[[#This Row],[account_length]] &lt;=100, "51-100", IF(tbl_Customers[[#This Row],[account_length]] &lt;= 150, "101-150", "151+")))</f>
        <v>101-150</v>
      </c>
      <c r="Y2699" t="str">
        <f>IF(tbl_Customers[[#This Row],[total_intl_charge]] &lt;= 3, "Low Charges", "High Charges")</f>
        <v>Low Charges</v>
      </c>
      <c r="Z2699" t="str">
        <f>IF(tbl_Customers[[#This Row],[total_eve_calls]]&lt;=80,"Low Calls",
IF(tbl_Customers[[#This Row],[total_eve_calls]]&lt;=120,"Medium Calls","High Calls"))</f>
        <v>Medium Calls</v>
      </c>
      <c r="AA2699" t="str">
        <f>IF(tbl_Customers[[#This Row],[total_eve_charge]]&lt;=15,"Low Charges",
IF(tbl_Customers[[#This Row],[total_eve_charge]]&lt;=20,"Medium Charges","High Charges"))</f>
        <v>Medium Charges</v>
      </c>
      <c r="AB26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9" t="str">
        <f>IF(tbl_Customers[[#This Row],[number_vmail_messages]] = 0, "No Usage", IF(tbl_Customers[[#This Row],[number_vmail_messages]] &lt;= 20, "Low Usage", IF(tbl_Customers[[#This Row],[number_vmail_messages]] &lt;= 40, "Medium Usgae", "High Usage")))</f>
        <v>No Usage</v>
      </c>
      <c r="AD2699" t="str">
        <f>IF(tbl_Customers[[#This Row],[total_day_minutes]]&lt;=150,"Low Usage", IF(tbl_Customers[[#This Row],[total_day_minutes]]&lt;=200,"Medium Usage", IF(tbl_Customers[[#This Row],[total_day_minutes]]&lt;=250,"High Usage","Very High Usage")))</f>
        <v>Medium Usage</v>
      </c>
      <c r="AE2699" t="str">
        <f>IF(tbl_Customers[[#This Row],[total_intl_calls]]&lt;=5,"Low Calls", IF(tbl_Customers[[#This Row],[total_intl_calls]]&lt;=10, "Medium Calls", "High Calls"))</f>
        <v>Medium Calls</v>
      </c>
      <c r="AF26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99" s="36" t="str">
        <f>IF(tbl_Customers[[#This Row],[Churn_Risk_Score]]&gt;=10,"High Risk", IF(tbl_Customers[[#This Row],[Churn_Risk_Score]]&gt;=5,"Medium Risk","Low Risk"))</f>
        <v>Low Risk</v>
      </c>
    </row>
    <row r="2700" spans="1:33" x14ac:dyDescent="0.35">
      <c r="A2700">
        <v>2699</v>
      </c>
      <c r="B2700" t="s">
        <v>65</v>
      </c>
      <c r="C2700">
        <v>95</v>
      </c>
      <c r="D2700" t="s">
        <v>28</v>
      </c>
      <c r="E2700" t="s">
        <v>22</v>
      </c>
      <c r="F2700" t="s">
        <v>22</v>
      </c>
      <c r="G2700">
        <v>0</v>
      </c>
      <c r="H2700">
        <v>157.30000000000001</v>
      </c>
      <c r="I2700">
        <v>116</v>
      </c>
      <c r="J2700">
        <v>26.74</v>
      </c>
      <c r="K2700">
        <v>197.5</v>
      </c>
      <c r="L2700">
        <v>77</v>
      </c>
      <c r="M2700">
        <v>16.79</v>
      </c>
      <c r="N2700">
        <v>128.19999999999999</v>
      </c>
      <c r="O2700">
        <v>111</v>
      </c>
      <c r="P2700">
        <v>5.77</v>
      </c>
      <c r="Q2700">
        <v>8.4</v>
      </c>
      <c r="R2700">
        <v>4</v>
      </c>
      <c r="S2700">
        <v>2.27</v>
      </c>
      <c r="T2700">
        <v>2</v>
      </c>
      <c r="U2700" t="s">
        <v>22</v>
      </c>
      <c r="V2700">
        <f>IF(tbl_Customers[[#This Row],[churn]] = "yes", 1, 0)</f>
        <v>0</v>
      </c>
      <c r="W2700" t="str">
        <f>IF(tbl_Customers[[#This Row],[number_customer_service_calls]] &lt;= 1, "0-1 Calls", IF(tbl_Customers[[#This Row],[number_customer_service_calls]] &lt;= 3, "2-3 Calls", IF(tbl_Customers[[#This Row],[number_customer_service_calls]] &lt;=5, "4-5 Calls", "6+ Calls")))</f>
        <v>2-3 Calls</v>
      </c>
      <c r="X2700" t="str">
        <f>IF(tbl_Customers[[#This Row],[account_length]] &lt;= 50, "0-50", IF(tbl_Customers[[#This Row],[account_length]] &lt;=100, "51-100", IF(tbl_Customers[[#This Row],[account_length]] &lt;= 150, "101-150", "151+")))</f>
        <v>51-100</v>
      </c>
      <c r="Y2700" t="str">
        <f>IF(tbl_Customers[[#This Row],[total_intl_charge]] &lt;= 3, "Low Charges", "High Charges")</f>
        <v>Low Charges</v>
      </c>
      <c r="Z2700" t="str">
        <f>IF(tbl_Customers[[#This Row],[total_eve_calls]]&lt;=80,"Low Calls",
IF(tbl_Customers[[#This Row],[total_eve_calls]]&lt;=120,"Medium Calls","High Calls"))</f>
        <v>Low Calls</v>
      </c>
      <c r="AA2700" t="str">
        <f>IF(tbl_Customers[[#This Row],[total_eve_charge]]&lt;=15,"Low Charges",
IF(tbl_Customers[[#This Row],[total_eve_charge]]&lt;=20,"Medium Charges","High Charges"))</f>
        <v>Medium Charges</v>
      </c>
      <c r="AB27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00" t="str">
        <f>IF(tbl_Customers[[#This Row],[number_vmail_messages]] = 0, "No Usage", IF(tbl_Customers[[#This Row],[number_vmail_messages]] &lt;= 20, "Low Usage", IF(tbl_Customers[[#This Row],[number_vmail_messages]] &lt;= 40, "Medium Usgae", "High Usage")))</f>
        <v>No Usage</v>
      </c>
      <c r="AD2700" t="str">
        <f>IF(tbl_Customers[[#This Row],[total_day_minutes]]&lt;=150,"Low Usage", IF(tbl_Customers[[#This Row],[total_day_minutes]]&lt;=200,"Medium Usage", IF(tbl_Customers[[#This Row],[total_day_minutes]]&lt;=250,"High Usage","Very High Usage")))</f>
        <v>Medium Usage</v>
      </c>
      <c r="AE2700" t="str">
        <f>IF(tbl_Customers[[#This Row],[total_intl_calls]]&lt;=5,"Low Calls", IF(tbl_Customers[[#This Row],[total_intl_calls]]&lt;=10, "Medium Calls", "High Calls"))</f>
        <v>Low Calls</v>
      </c>
      <c r="AF27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0" s="36" t="str">
        <f>IF(tbl_Customers[[#This Row],[Churn_Risk_Score]]&gt;=10,"High Risk", IF(tbl_Customers[[#This Row],[Churn_Risk_Score]]&gt;=5,"Medium Risk","Low Risk"))</f>
        <v>Low Risk</v>
      </c>
    </row>
    <row r="2701" spans="1:33" x14ac:dyDescent="0.35">
      <c r="A2701">
        <v>2700</v>
      </c>
      <c r="B2701" t="s">
        <v>58</v>
      </c>
      <c r="C2701">
        <v>72</v>
      </c>
      <c r="D2701" t="s">
        <v>21</v>
      </c>
      <c r="E2701" t="s">
        <v>22</v>
      </c>
      <c r="F2701" t="s">
        <v>22</v>
      </c>
      <c r="G2701">
        <v>0</v>
      </c>
      <c r="H2701">
        <v>196.5</v>
      </c>
      <c r="I2701">
        <v>88</v>
      </c>
      <c r="J2701">
        <v>33.409999999999997</v>
      </c>
      <c r="K2701">
        <v>158.6</v>
      </c>
      <c r="L2701">
        <v>129</v>
      </c>
      <c r="M2701">
        <v>13.48</v>
      </c>
      <c r="N2701">
        <v>269.3</v>
      </c>
      <c r="O2701">
        <v>118</v>
      </c>
      <c r="P2701">
        <v>12.12</v>
      </c>
      <c r="Q2701">
        <v>6.8</v>
      </c>
      <c r="R2701">
        <v>3</v>
      </c>
      <c r="S2701">
        <v>1.84</v>
      </c>
      <c r="T2701">
        <v>0</v>
      </c>
      <c r="U2701" t="s">
        <v>22</v>
      </c>
      <c r="V2701">
        <f>IF(tbl_Customers[[#This Row],[churn]] = "yes", 1, 0)</f>
        <v>0</v>
      </c>
      <c r="W2701" t="str">
        <f>IF(tbl_Customers[[#This Row],[number_customer_service_calls]] &lt;= 1, "0-1 Calls", IF(tbl_Customers[[#This Row],[number_customer_service_calls]] &lt;= 3, "2-3 Calls", IF(tbl_Customers[[#This Row],[number_customer_service_calls]] &lt;=5, "4-5 Calls", "6+ Calls")))</f>
        <v>0-1 Calls</v>
      </c>
      <c r="X2701" t="str">
        <f>IF(tbl_Customers[[#This Row],[account_length]] &lt;= 50, "0-50", IF(tbl_Customers[[#This Row],[account_length]] &lt;=100, "51-100", IF(tbl_Customers[[#This Row],[account_length]] &lt;= 150, "101-150", "151+")))</f>
        <v>51-100</v>
      </c>
      <c r="Y2701" t="str">
        <f>IF(tbl_Customers[[#This Row],[total_intl_charge]] &lt;= 3, "Low Charges", "High Charges")</f>
        <v>Low Charges</v>
      </c>
      <c r="Z2701" t="str">
        <f>IF(tbl_Customers[[#This Row],[total_eve_calls]]&lt;=80,"Low Calls",
IF(tbl_Customers[[#This Row],[total_eve_calls]]&lt;=120,"Medium Calls","High Calls"))</f>
        <v>High Calls</v>
      </c>
      <c r="AA2701" t="str">
        <f>IF(tbl_Customers[[#This Row],[total_eve_charge]]&lt;=15,"Low Charges",
IF(tbl_Customers[[#This Row],[total_eve_charge]]&lt;=20,"Medium Charges","High Charges"))</f>
        <v>Low Charges</v>
      </c>
      <c r="AB27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1" t="str">
        <f>IF(tbl_Customers[[#This Row],[number_vmail_messages]] = 0, "No Usage", IF(tbl_Customers[[#This Row],[number_vmail_messages]] &lt;= 20, "Low Usage", IF(tbl_Customers[[#This Row],[number_vmail_messages]] &lt;= 40, "Medium Usgae", "High Usage")))</f>
        <v>No Usage</v>
      </c>
      <c r="AD2701" t="str">
        <f>IF(tbl_Customers[[#This Row],[total_day_minutes]]&lt;=150,"Low Usage", IF(tbl_Customers[[#This Row],[total_day_minutes]]&lt;=200,"Medium Usage", IF(tbl_Customers[[#This Row],[total_day_minutes]]&lt;=250,"High Usage","Very High Usage")))</f>
        <v>Medium Usage</v>
      </c>
      <c r="AE2701" t="str">
        <f>IF(tbl_Customers[[#This Row],[total_intl_calls]]&lt;=5,"Low Calls", IF(tbl_Customers[[#This Row],[total_intl_calls]]&lt;=10, "Medium Calls", "High Calls"))</f>
        <v>Low Calls</v>
      </c>
      <c r="AF27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1" s="36" t="str">
        <f>IF(tbl_Customers[[#This Row],[Churn_Risk_Score]]&gt;=10,"High Risk", IF(tbl_Customers[[#This Row],[Churn_Risk_Score]]&gt;=5,"Medium Risk","Low Risk"))</f>
        <v>Low Risk</v>
      </c>
    </row>
    <row r="2702" spans="1:33" x14ac:dyDescent="0.35">
      <c r="A2702">
        <v>2701</v>
      </c>
      <c r="B2702" t="s">
        <v>31</v>
      </c>
      <c r="C2702">
        <v>73</v>
      </c>
      <c r="D2702" t="s">
        <v>21</v>
      </c>
      <c r="E2702" t="s">
        <v>22</v>
      </c>
      <c r="F2702" t="s">
        <v>22</v>
      </c>
      <c r="G2702">
        <v>0</v>
      </c>
      <c r="H2702">
        <v>240.3</v>
      </c>
      <c r="I2702">
        <v>130</v>
      </c>
      <c r="J2702">
        <v>40.85</v>
      </c>
      <c r="K2702">
        <v>162.5</v>
      </c>
      <c r="L2702">
        <v>83</v>
      </c>
      <c r="M2702">
        <v>13.81</v>
      </c>
      <c r="N2702">
        <v>231.9</v>
      </c>
      <c r="O2702">
        <v>136</v>
      </c>
      <c r="P2702">
        <v>10.44</v>
      </c>
      <c r="Q2702">
        <v>11.9</v>
      </c>
      <c r="R2702">
        <v>3</v>
      </c>
      <c r="S2702">
        <v>3.21</v>
      </c>
      <c r="T2702">
        <v>0</v>
      </c>
      <c r="U2702" t="s">
        <v>22</v>
      </c>
      <c r="V2702">
        <f>IF(tbl_Customers[[#This Row],[churn]] = "yes", 1, 0)</f>
        <v>0</v>
      </c>
      <c r="W2702" t="str">
        <f>IF(tbl_Customers[[#This Row],[number_customer_service_calls]] &lt;= 1, "0-1 Calls", IF(tbl_Customers[[#This Row],[number_customer_service_calls]] &lt;= 3, "2-3 Calls", IF(tbl_Customers[[#This Row],[number_customer_service_calls]] &lt;=5, "4-5 Calls", "6+ Calls")))</f>
        <v>0-1 Calls</v>
      </c>
      <c r="X2702" t="str">
        <f>IF(tbl_Customers[[#This Row],[account_length]] &lt;= 50, "0-50", IF(tbl_Customers[[#This Row],[account_length]] &lt;=100, "51-100", IF(tbl_Customers[[#This Row],[account_length]] &lt;= 150, "101-150", "151+")))</f>
        <v>51-100</v>
      </c>
      <c r="Y2702" t="str">
        <f>IF(tbl_Customers[[#This Row],[total_intl_charge]] &lt;= 3, "Low Charges", "High Charges")</f>
        <v>High Charges</v>
      </c>
      <c r="Z2702" t="str">
        <f>IF(tbl_Customers[[#This Row],[total_eve_calls]]&lt;=80,"Low Calls",
IF(tbl_Customers[[#This Row],[total_eve_calls]]&lt;=120,"Medium Calls","High Calls"))</f>
        <v>Medium Calls</v>
      </c>
      <c r="AA2702" t="str">
        <f>IF(tbl_Customers[[#This Row],[total_eve_charge]]&lt;=15,"Low Charges",
IF(tbl_Customers[[#This Row],[total_eve_charge]]&lt;=20,"Medium Charges","High Charges"))</f>
        <v>Low Charges</v>
      </c>
      <c r="AB27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2" t="str">
        <f>IF(tbl_Customers[[#This Row],[number_vmail_messages]] = 0, "No Usage", IF(tbl_Customers[[#This Row],[number_vmail_messages]] &lt;= 20, "Low Usage", IF(tbl_Customers[[#This Row],[number_vmail_messages]] &lt;= 40, "Medium Usgae", "High Usage")))</f>
        <v>No Usage</v>
      </c>
      <c r="AD2702" t="str">
        <f>IF(tbl_Customers[[#This Row],[total_day_minutes]]&lt;=150,"Low Usage", IF(tbl_Customers[[#This Row],[total_day_minutes]]&lt;=200,"Medium Usage", IF(tbl_Customers[[#This Row],[total_day_minutes]]&lt;=250,"High Usage","Very High Usage")))</f>
        <v>High Usage</v>
      </c>
      <c r="AE2702" t="str">
        <f>IF(tbl_Customers[[#This Row],[total_intl_calls]]&lt;=5,"Low Calls", IF(tbl_Customers[[#This Row],[total_intl_calls]]&lt;=10, "Medium Calls", "High Calls"))</f>
        <v>Low Calls</v>
      </c>
      <c r="AF27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02" s="36" t="str">
        <f>IF(tbl_Customers[[#This Row],[Churn_Risk_Score]]&gt;=10,"High Risk", IF(tbl_Customers[[#This Row],[Churn_Risk_Score]]&gt;=5,"Medium Risk","Low Risk"))</f>
        <v>Low Risk</v>
      </c>
    </row>
    <row r="2703" spans="1:33" x14ac:dyDescent="0.35">
      <c r="A2703">
        <v>2702</v>
      </c>
      <c r="B2703" t="s">
        <v>42</v>
      </c>
      <c r="C2703">
        <v>108</v>
      </c>
      <c r="D2703" t="s">
        <v>21</v>
      </c>
      <c r="E2703" t="s">
        <v>22</v>
      </c>
      <c r="F2703" t="s">
        <v>22</v>
      </c>
      <c r="G2703">
        <v>0</v>
      </c>
      <c r="H2703">
        <v>193.3</v>
      </c>
      <c r="I2703">
        <v>126</v>
      </c>
      <c r="J2703">
        <v>32.86</v>
      </c>
      <c r="K2703">
        <v>154.69999999999999</v>
      </c>
      <c r="L2703">
        <v>85</v>
      </c>
      <c r="M2703">
        <v>13.15</v>
      </c>
      <c r="N2703">
        <v>174.8</v>
      </c>
      <c r="O2703">
        <v>98</v>
      </c>
      <c r="P2703">
        <v>7.87</v>
      </c>
      <c r="Q2703">
        <v>9.4</v>
      </c>
      <c r="R2703">
        <v>6</v>
      </c>
      <c r="S2703">
        <v>2.54</v>
      </c>
      <c r="T2703">
        <v>3</v>
      </c>
      <c r="U2703" t="s">
        <v>22</v>
      </c>
      <c r="V2703">
        <f>IF(tbl_Customers[[#This Row],[churn]] = "yes", 1, 0)</f>
        <v>0</v>
      </c>
      <c r="W2703" t="str">
        <f>IF(tbl_Customers[[#This Row],[number_customer_service_calls]] &lt;= 1, "0-1 Calls", IF(tbl_Customers[[#This Row],[number_customer_service_calls]] &lt;= 3, "2-3 Calls", IF(tbl_Customers[[#This Row],[number_customer_service_calls]] &lt;=5, "4-5 Calls", "6+ Calls")))</f>
        <v>2-3 Calls</v>
      </c>
      <c r="X2703" t="str">
        <f>IF(tbl_Customers[[#This Row],[account_length]] &lt;= 50, "0-50", IF(tbl_Customers[[#This Row],[account_length]] &lt;=100, "51-100", IF(tbl_Customers[[#This Row],[account_length]] &lt;= 150, "101-150", "151+")))</f>
        <v>101-150</v>
      </c>
      <c r="Y2703" t="str">
        <f>IF(tbl_Customers[[#This Row],[total_intl_charge]] &lt;= 3, "Low Charges", "High Charges")</f>
        <v>Low Charges</v>
      </c>
      <c r="Z2703" t="str">
        <f>IF(tbl_Customers[[#This Row],[total_eve_calls]]&lt;=80,"Low Calls",
IF(tbl_Customers[[#This Row],[total_eve_calls]]&lt;=120,"Medium Calls","High Calls"))</f>
        <v>Medium Calls</v>
      </c>
      <c r="AA2703" t="str">
        <f>IF(tbl_Customers[[#This Row],[total_eve_charge]]&lt;=15,"Low Charges",
IF(tbl_Customers[[#This Row],[total_eve_charge]]&lt;=20,"Medium Charges","High Charges"))</f>
        <v>Low Charges</v>
      </c>
      <c r="AB27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3" t="str">
        <f>IF(tbl_Customers[[#This Row],[number_vmail_messages]] = 0, "No Usage", IF(tbl_Customers[[#This Row],[number_vmail_messages]] &lt;= 20, "Low Usage", IF(tbl_Customers[[#This Row],[number_vmail_messages]] &lt;= 40, "Medium Usgae", "High Usage")))</f>
        <v>No Usage</v>
      </c>
      <c r="AD2703" t="str">
        <f>IF(tbl_Customers[[#This Row],[total_day_minutes]]&lt;=150,"Low Usage", IF(tbl_Customers[[#This Row],[total_day_minutes]]&lt;=200,"Medium Usage", IF(tbl_Customers[[#This Row],[total_day_minutes]]&lt;=250,"High Usage","Very High Usage")))</f>
        <v>Medium Usage</v>
      </c>
      <c r="AE2703" t="str">
        <f>IF(tbl_Customers[[#This Row],[total_intl_calls]]&lt;=5,"Low Calls", IF(tbl_Customers[[#This Row],[total_intl_calls]]&lt;=10, "Medium Calls", "High Calls"))</f>
        <v>Medium Calls</v>
      </c>
      <c r="AF27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3" s="36" t="str">
        <f>IF(tbl_Customers[[#This Row],[Churn_Risk_Score]]&gt;=10,"High Risk", IF(tbl_Customers[[#This Row],[Churn_Risk_Score]]&gt;=5,"Medium Risk","Low Risk"))</f>
        <v>Low Risk</v>
      </c>
    </row>
    <row r="2704" spans="1:33" x14ac:dyDescent="0.35">
      <c r="A2704">
        <v>2703</v>
      </c>
      <c r="B2704" t="s">
        <v>31</v>
      </c>
      <c r="C2704">
        <v>58</v>
      </c>
      <c r="D2704" t="s">
        <v>25</v>
      </c>
      <c r="E2704" t="s">
        <v>22</v>
      </c>
      <c r="F2704" t="s">
        <v>23</v>
      </c>
      <c r="G2704">
        <v>39</v>
      </c>
      <c r="H2704">
        <v>211.9</v>
      </c>
      <c r="I2704">
        <v>40</v>
      </c>
      <c r="J2704">
        <v>36.020000000000003</v>
      </c>
      <c r="K2704">
        <v>274.39999999999998</v>
      </c>
      <c r="L2704">
        <v>76</v>
      </c>
      <c r="M2704">
        <v>23.32</v>
      </c>
      <c r="N2704">
        <v>210.5</v>
      </c>
      <c r="O2704">
        <v>139</v>
      </c>
      <c r="P2704">
        <v>9.4700000000000006</v>
      </c>
      <c r="Q2704">
        <v>5.4</v>
      </c>
      <c r="R2704">
        <v>4</v>
      </c>
      <c r="S2704">
        <v>1.46</v>
      </c>
      <c r="T2704">
        <v>1</v>
      </c>
      <c r="U2704" t="s">
        <v>22</v>
      </c>
      <c r="V2704">
        <f>IF(tbl_Customers[[#This Row],[churn]] = "yes", 1, 0)</f>
        <v>0</v>
      </c>
      <c r="W2704" t="str">
        <f>IF(tbl_Customers[[#This Row],[number_customer_service_calls]] &lt;= 1, "0-1 Calls", IF(tbl_Customers[[#This Row],[number_customer_service_calls]] &lt;= 3, "2-3 Calls", IF(tbl_Customers[[#This Row],[number_customer_service_calls]] &lt;=5, "4-5 Calls", "6+ Calls")))</f>
        <v>0-1 Calls</v>
      </c>
      <c r="X2704" t="str">
        <f>IF(tbl_Customers[[#This Row],[account_length]] &lt;= 50, "0-50", IF(tbl_Customers[[#This Row],[account_length]] &lt;=100, "51-100", IF(tbl_Customers[[#This Row],[account_length]] &lt;= 150, "101-150", "151+")))</f>
        <v>51-100</v>
      </c>
      <c r="Y2704" t="str">
        <f>IF(tbl_Customers[[#This Row],[total_intl_charge]] &lt;= 3, "Low Charges", "High Charges")</f>
        <v>Low Charges</v>
      </c>
      <c r="Z2704" t="str">
        <f>IF(tbl_Customers[[#This Row],[total_eve_calls]]&lt;=80,"Low Calls",
IF(tbl_Customers[[#This Row],[total_eve_calls]]&lt;=120,"Medium Calls","High Calls"))</f>
        <v>Low Calls</v>
      </c>
      <c r="AA2704" t="str">
        <f>IF(tbl_Customers[[#This Row],[total_eve_charge]]&lt;=15,"Low Charges",
IF(tbl_Customers[[#This Row],[total_eve_charge]]&lt;=20,"Medium Charges","High Charges"))</f>
        <v>High Charges</v>
      </c>
      <c r="AB27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04" t="str">
        <f>IF(tbl_Customers[[#This Row],[number_vmail_messages]] = 0, "No Usage", IF(tbl_Customers[[#This Row],[number_vmail_messages]] &lt;= 20, "Low Usage", IF(tbl_Customers[[#This Row],[number_vmail_messages]] &lt;= 40, "Medium Usgae", "High Usage")))</f>
        <v>Medium Usgae</v>
      </c>
      <c r="AD2704" t="str">
        <f>IF(tbl_Customers[[#This Row],[total_day_minutes]]&lt;=150,"Low Usage", IF(tbl_Customers[[#This Row],[total_day_minutes]]&lt;=200,"Medium Usage", IF(tbl_Customers[[#This Row],[total_day_minutes]]&lt;=250,"High Usage","Very High Usage")))</f>
        <v>High Usage</v>
      </c>
      <c r="AE2704" t="str">
        <f>IF(tbl_Customers[[#This Row],[total_intl_calls]]&lt;=5,"Low Calls", IF(tbl_Customers[[#This Row],[total_intl_calls]]&lt;=10, "Medium Calls", "High Calls"))</f>
        <v>Low Calls</v>
      </c>
      <c r="AF27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04" s="36" t="str">
        <f>IF(tbl_Customers[[#This Row],[Churn_Risk_Score]]&gt;=10,"High Risk", IF(tbl_Customers[[#This Row],[Churn_Risk_Score]]&gt;=5,"Medium Risk","Low Risk"))</f>
        <v>Low Risk</v>
      </c>
    </row>
    <row r="2705" spans="1:33" x14ac:dyDescent="0.35">
      <c r="A2705">
        <v>2704</v>
      </c>
      <c r="B2705" t="s">
        <v>59</v>
      </c>
      <c r="C2705">
        <v>76</v>
      </c>
      <c r="D2705" t="s">
        <v>28</v>
      </c>
      <c r="E2705" t="s">
        <v>23</v>
      </c>
      <c r="F2705" t="s">
        <v>22</v>
      </c>
      <c r="G2705">
        <v>0</v>
      </c>
      <c r="H2705">
        <v>246.8</v>
      </c>
      <c r="I2705">
        <v>110</v>
      </c>
      <c r="J2705">
        <v>41.96</v>
      </c>
      <c r="K2705">
        <v>206.3</v>
      </c>
      <c r="L2705">
        <v>63</v>
      </c>
      <c r="M2705">
        <v>17.54</v>
      </c>
      <c r="N2705">
        <v>208.4</v>
      </c>
      <c r="O2705">
        <v>123</v>
      </c>
      <c r="P2705">
        <v>9.3800000000000008</v>
      </c>
      <c r="Q2705">
        <v>13.2</v>
      </c>
      <c r="R2705">
        <v>5</v>
      </c>
      <c r="S2705">
        <v>3.56</v>
      </c>
      <c r="T2705">
        <v>0</v>
      </c>
      <c r="U2705" t="s">
        <v>23</v>
      </c>
      <c r="V2705">
        <f>IF(tbl_Customers[[#This Row],[churn]] = "yes", 1, 0)</f>
        <v>1</v>
      </c>
      <c r="W2705" t="str">
        <f>IF(tbl_Customers[[#This Row],[number_customer_service_calls]] &lt;= 1, "0-1 Calls", IF(tbl_Customers[[#This Row],[number_customer_service_calls]] &lt;= 3, "2-3 Calls", IF(tbl_Customers[[#This Row],[number_customer_service_calls]] &lt;=5, "4-5 Calls", "6+ Calls")))</f>
        <v>0-1 Calls</v>
      </c>
      <c r="X2705" t="str">
        <f>IF(tbl_Customers[[#This Row],[account_length]] &lt;= 50, "0-50", IF(tbl_Customers[[#This Row],[account_length]] &lt;=100, "51-100", IF(tbl_Customers[[#This Row],[account_length]] &lt;= 150, "101-150", "151+")))</f>
        <v>51-100</v>
      </c>
      <c r="Y2705" t="str">
        <f>IF(tbl_Customers[[#This Row],[total_intl_charge]] &lt;= 3, "Low Charges", "High Charges")</f>
        <v>High Charges</v>
      </c>
      <c r="Z2705" t="str">
        <f>IF(tbl_Customers[[#This Row],[total_eve_calls]]&lt;=80,"Low Calls",
IF(tbl_Customers[[#This Row],[total_eve_calls]]&lt;=120,"Medium Calls","High Calls"))</f>
        <v>Low Calls</v>
      </c>
      <c r="AA2705" t="str">
        <f>IF(tbl_Customers[[#This Row],[total_eve_charge]]&lt;=15,"Low Charges",
IF(tbl_Customers[[#This Row],[total_eve_charge]]&lt;=20,"Medium Charges","High Charges"))</f>
        <v>Medium Charges</v>
      </c>
      <c r="AB27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05" t="str">
        <f>IF(tbl_Customers[[#This Row],[number_vmail_messages]] = 0, "No Usage", IF(tbl_Customers[[#This Row],[number_vmail_messages]] &lt;= 20, "Low Usage", IF(tbl_Customers[[#This Row],[number_vmail_messages]] &lt;= 40, "Medium Usgae", "High Usage")))</f>
        <v>No Usage</v>
      </c>
      <c r="AD2705" t="str">
        <f>IF(tbl_Customers[[#This Row],[total_day_minutes]]&lt;=150,"Low Usage", IF(tbl_Customers[[#This Row],[total_day_minutes]]&lt;=200,"Medium Usage", IF(tbl_Customers[[#This Row],[total_day_minutes]]&lt;=250,"High Usage","Very High Usage")))</f>
        <v>High Usage</v>
      </c>
      <c r="AE2705" t="str">
        <f>IF(tbl_Customers[[#This Row],[total_intl_calls]]&lt;=5,"Low Calls", IF(tbl_Customers[[#This Row],[total_intl_calls]]&lt;=10, "Medium Calls", "High Calls"))</f>
        <v>Low Calls</v>
      </c>
      <c r="AF27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705" s="36" t="str">
        <f>IF(tbl_Customers[[#This Row],[Churn_Risk_Score]]&gt;=10,"High Risk", IF(tbl_Customers[[#This Row],[Churn_Risk_Score]]&gt;=5,"Medium Risk","Low Risk"))</f>
        <v>Medium Risk</v>
      </c>
    </row>
    <row r="2706" spans="1:33" x14ac:dyDescent="0.35">
      <c r="A2706">
        <v>2705</v>
      </c>
      <c r="B2706" t="s">
        <v>37</v>
      </c>
      <c r="C2706">
        <v>103</v>
      </c>
      <c r="D2706" t="s">
        <v>21</v>
      </c>
      <c r="E2706" t="s">
        <v>22</v>
      </c>
      <c r="F2706" t="s">
        <v>22</v>
      </c>
      <c r="G2706">
        <v>0</v>
      </c>
      <c r="H2706">
        <v>174.7</v>
      </c>
      <c r="I2706">
        <v>151</v>
      </c>
      <c r="J2706">
        <v>29.7</v>
      </c>
      <c r="K2706">
        <v>148</v>
      </c>
      <c r="L2706">
        <v>56</v>
      </c>
      <c r="M2706">
        <v>12.58</v>
      </c>
      <c r="N2706">
        <v>168.2</v>
      </c>
      <c r="O2706">
        <v>109</v>
      </c>
      <c r="P2706">
        <v>7.57</v>
      </c>
      <c r="Q2706">
        <v>15.8</v>
      </c>
      <c r="R2706">
        <v>3</v>
      </c>
      <c r="S2706">
        <v>4.2699999999999996</v>
      </c>
      <c r="T2706">
        <v>6</v>
      </c>
      <c r="U2706" t="s">
        <v>23</v>
      </c>
      <c r="V2706">
        <f>IF(tbl_Customers[[#This Row],[churn]] = "yes", 1, 0)</f>
        <v>1</v>
      </c>
      <c r="W2706" t="str">
        <f>IF(tbl_Customers[[#This Row],[number_customer_service_calls]] &lt;= 1, "0-1 Calls", IF(tbl_Customers[[#This Row],[number_customer_service_calls]] &lt;= 3, "2-3 Calls", IF(tbl_Customers[[#This Row],[number_customer_service_calls]] &lt;=5, "4-5 Calls", "6+ Calls")))</f>
        <v>6+ Calls</v>
      </c>
      <c r="X2706" t="str">
        <f>IF(tbl_Customers[[#This Row],[account_length]] &lt;= 50, "0-50", IF(tbl_Customers[[#This Row],[account_length]] &lt;=100, "51-100", IF(tbl_Customers[[#This Row],[account_length]] &lt;= 150, "101-150", "151+")))</f>
        <v>101-150</v>
      </c>
      <c r="Y2706" t="str">
        <f>IF(tbl_Customers[[#This Row],[total_intl_charge]] &lt;= 3, "Low Charges", "High Charges")</f>
        <v>High Charges</v>
      </c>
      <c r="Z2706" t="str">
        <f>IF(tbl_Customers[[#This Row],[total_eve_calls]]&lt;=80,"Low Calls",
IF(tbl_Customers[[#This Row],[total_eve_calls]]&lt;=120,"Medium Calls","High Calls"))</f>
        <v>Low Calls</v>
      </c>
      <c r="AA2706" t="str">
        <f>IF(tbl_Customers[[#This Row],[total_eve_charge]]&lt;=15,"Low Charges",
IF(tbl_Customers[[#This Row],[total_eve_charge]]&lt;=20,"Medium Charges","High Charges"))</f>
        <v>Low Charges</v>
      </c>
      <c r="AB27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6" t="str">
        <f>IF(tbl_Customers[[#This Row],[number_vmail_messages]] = 0, "No Usage", IF(tbl_Customers[[#This Row],[number_vmail_messages]] &lt;= 20, "Low Usage", IF(tbl_Customers[[#This Row],[number_vmail_messages]] &lt;= 40, "Medium Usgae", "High Usage")))</f>
        <v>No Usage</v>
      </c>
      <c r="AD2706" t="str">
        <f>IF(tbl_Customers[[#This Row],[total_day_minutes]]&lt;=150,"Low Usage", IF(tbl_Customers[[#This Row],[total_day_minutes]]&lt;=200,"Medium Usage", IF(tbl_Customers[[#This Row],[total_day_minutes]]&lt;=250,"High Usage","Very High Usage")))</f>
        <v>Medium Usage</v>
      </c>
      <c r="AE2706" t="str">
        <f>IF(tbl_Customers[[#This Row],[total_intl_calls]]&lt;=5,"Low Calls", IF(tbl_Customers[[#This Row],[total_intl_calls]]&lt;=10, "Medium Calls", "High Calls"))</f>
        <v>Low Calls</v>
      </c>
      <c r="AF27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06" s="36" t="str">
        <f>IF(tbl_Customers[[#This Row],[Churn_Risk_Score]]&gt;=10,"High Risk", IF(tbl_Customers[[#This Row],[Churn_Risk_Score]]&gt;=5,"Medium Risk","Low Risk"))</f>
        <v>Medium Risk</v>
      </c>
    </row>
    <row r="2707" spans="1:33" x14ac:dyDescent="0.35">
      <c r="A2707">
        <v>2706</v>
      </c>
      <c r="B2707" t="s">
        <v>74</v>
      </c>
      <c r="C2707">
        <v>87</v>
      </c>
      <c r="D2707" t="s">
        <v>21</v>
      </c>
      <c r="E2707" t="s">
        <v>22</v>
      </c>
      <c r="F2707" t="s">
        <v>22</v>
      </c>
      <c r="G2707">
        <v>0</v>
      </c>
      <c r="H2707">
        <v>240</v>
      </c>
      <c r="I2707">
        <v>83</v>
      </c>
      <c r="J2707">
        <v>40.799999999999997</v>
      </c>
      <c r="K2707">
        <v>134.1</v>
      </c>
      <c r="L2707">
        <v>106</v>
      </c>
      <c r="M2707">
        <v>11.4</v>
      </c>
      <c r="N2707">
        <v>189.1</v>
      </c>
      <c r="O2707">
        <v>84</v>
      </c>
      <c r="P2707">
        <v>8.51</v>
      </c>
      <c r="Q2707">
        <v>9.3000000000000007</v>
      </c>
      <c r="R2707">
        <v>2</v>
      </c>
      <c r="S2707">
        <v>2.5099999999999998</v>
      </c>
      <c r="T2707">
        <v>0</v>
      </c>
      <c r="U2707" t="s">
        <v>23</v>
      </c>
      <c r="V2707">
        <f>IF(tbl_Customers[[#This Row],[churn]] = "yes", 1, 0)</f>
        <v>1</v>
      </c>
      <c r="W2707" t="str">
        <f>IF(tbl_Customers[[#This Row],[number_customer_service_calls]] &lt;= 1, "0-1 Calls", IF(tbl_Customers[[#This Row],[number_customer_service_calls]] &lt;= 3, "2-3 Calls", IF(tbl_Customers[[#This Row],[number_customer_service_calls]] &lt;=5, "4-5 Calls", "6+ Calls")))</f>
        <v>0-1 Calls</v>
      </c>
      <c r="X2707" t="str">
        <f>IF(tbl_Customers[[#This Row],[account_length]] &lt;= 50, "0-50", IF(tbl_Customers[[#This Row],[account_length]] &lt;=100, "51-100", IF(tbl_Customers[[#This Row],[account_length]] &lt;= 150, "101-150", "151+")))</f>
        <v>51-100</v>
      </c>
      <c r="Y2707" t="str">
        <f>IF(tbl_Customers[[#This Row],[total_intl_charge]] &lt;= 3, "Low Charges", "High Charges")</f>
        <v>Low Charges</v>
      </c>
      <c r="Z2707" t="str">
        <f>IF(tbl_Customers[[#This Row],[total_eve_calls]]&lt;=80,"Low Calls",
IF(tbl_Customers[[#This Row],[total_eve_calls]]&lt;=120,"Medium Calls","High Calls"))</f>
        <v>Medium Calls</v>
      </c>
      <c r="AA2707" t="str">
        <f>IF(tbl_Customers[[#This Row],[total_eve_charge]]&lt;=15,"Low Charges",
IF(tbl_Customers[[#This Row],[total_eve_charge]]&lt;=20,"Medium Charges","High Charges"))</f>
        <v>Low Charges</v>
      </c>
      <c r="AB27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7" t="str">
        <f>IF(tbl_Customers[[#This Row],[number_vmail_messages]] = 0, "No Usage", IF(tbl_Customers[[#This Row],[number_vmail_messages]] &lt;= 20, "Low Usage", IF(tbl_Customers[[#This Row],[number_vmail_messages]] &lt;= 40, "Medium Usgae", "High Usage")))</f>
        <v>No Usage</v>
      </c>
      <c r="AD2707" t="str">
        <f>IF(tbl_Customers[[#This Row],[total_day_minutes]]&lt;=150,"Low Usage", IF(tbl_Customers[[#This Row],[total_day_minutes]]&lt;=200,"Medium Usage", IF(tbl_Customers[[#This Row],[total_day_minutes]]&lt;=250,"High Usage","Very High Usage")))</f>
        <v>High Usage</v>
      </c>
      <c r="AE2707" t="str">
        <f>IF(tbl_Customers[[#This Row],[total_intl_calls]]&lt;=5,"Low Calls", IF(tbl_Customers[[#This Row],[total_intl_calls]]&lt;=10, "Medium Calls", "High Calls"))</f>
        <v>Low Calls</v>
      </c>
      <c r="AF27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7" s="36" t="str">
        <f>IF(tbl_Customers[[#This Row],[Churn_Risk_Score]]&gt;=10,"High Risk", IF(tbl_Customers[[#This Row],[Churn_Risk_Score]]&gt;=5,"Medium Risk","Low Risk"))</f>
        <v>Low Risk</v>
      </c>
    </row>
    <row r="2708" spans="1:33" x14ac:dyDescent="0.35">
      <c r="A2708">
        <v>2707</v>
      </c>
      <c r="B2708" t="s">
        <v>26</v>
      </c>
      <c r="C2708">
        <v>35</v>
      </c>
      <c r="D2708" t="s">
        <v>28</v>
      </c>
      <c r="E2708" t="s">
        <v>22</v>
      </c>
      <c r="F2708" t="s">
        <v>23</v>
      </c>
      <c r="G2708">
        <v>37</v>
      </c>
      <c r="H2708">
        <v>181.2</v>
      </c>
      <c r="I2708">
        <v>76</v>
      </c>
      <c r="J2708">
        <v>30.8</v>
      </c>
      <c r="K2708">
        <v>177.6</v>
      </c>
      <c r="L2708">
        <v>98</v>
      </c>
      <c r="M2708">
        <v>15.1</v>
      </c>
      <c r="N2708">
        <v>228</v>
      </c>
      <c r="O2708">
        <v>136</v>
      </c>
      <c r="P2708">
        <v>10.26</v>
      </c>
      <c r="Q2708">
        <v>5</v>
      </c>
      <c r="R2708">
        <v>3</v>
      </c>
      <c r="S2708">
        <v>1.35</v>
      </c>
      <c r="T2708">
        <v>2</v>
      </c>
      <c r="U2708" t="s">
        <v>22</v>
      </c>
      <c r="V2708">
        <f>IF(tbl_Customers[[#This Row],[churn]] = "yes", 1, 0)</f>
        <v>0</v>
      </c>
      <c r="W2708" t="str">
        <f>IF(tbl_Customers[[#This Row],[number_customer_service_calls]] &lt;= 1, "0-1 Calls", IF(tbl_Customers[[#This Row],[number_customer_service_calls]] &lt;= 3, "2-3 Calls", IF(tbl_Customers[[#This Row],[number_customer_service_calls]] &lt;=5, "4-5 Calls", "6+ Calls")))</f>
        <v>2-3 Calls</v>
      </c>
      <c r="X2708" t="str">
        <f>IF(tbl_Customers[[#This Row],[account_length]] &lt;= 50, "0-50", IF(tbl_Customers[[#This Row],[account_length]] &lt;=100, "51-100", IF(tbl_Customers[[#This Row],[account_length]] &lt;= 150, "101-150", "151+")))</f>
        <v>0-50</v>
      </c>
      <c r="Y2708" t="str">
        <f>IF(tbl_Customers[[#This Row],[total_intl_charge]] &lt;= 3, "Low Charges", "High Charges")</f>
        <v>Low Charges</v>
      </c>
      <c r="Z2708" t="str">
        <f>IF(tbl_Customers[[#This Row],[total_eve_calls]]&lt;=80,"Low Calls",
IF(tbl_Customers[[#This Row],[total_eve_calls]]&lt;=120,"Medium Calls","High Calls"))</f>
        <v>Medium Calls</v>
      </c>
      <c r="AA2708" t="str">
        <f>IF(tbl_Customers[[#This Row],[total_eve_charge]]&lt;=15,"Low Charges",
IF(tbl_Customers[[#This Row],[total_eve_charge]]&lt;=20,"Medium Charges","High Charges"))</f>
        <v>Medium Charges</v>
      </c>
      <c r="AB27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8" t="str">
        <f>IF(tbl_Customers[[#This Row],[number_vmail_messages]] = 0, "No Usage", IF(tbl_Customers[[#This Row],[number_vmail_messages]] &lt;= 20, "Low Usage", IF(tbl_Customers[[#This Row],[number_vmail_messages]] &lt;= 40, "Medium Usgae", "High Usage")))</f>
        <v>Medium Usgae</v>
      </c>
      <c r="AD2708" t="str">
        <f>IF(tbl_Customers[[#This Row],[total_day_minutes]]&lt;=150,"Low Usage", IF(tbl_Customers[[#This Row],[total_day_minutes]]&lt;=200,"Medium Usage", IF(tbl_Customers[[#This Row],[total_day_minutes]]&lt;=250,"High Usage","Very High Usage")))</f>
        <v>Medium Usage</v>
      </c>
      <c r="AE2708" t="str">
        <f>IF(tbl_Customers[[#This Row],[total_intl_calls]]&lt;=5,"Low Calls", IF(tbl_Customers[[#This Row],[total_intl_calls]]&lt;=10, "Medium Calls", "High Calls"))</f>
        <v>Low Calls</v>
      </c>
      <c r="AF27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08" s="36" t="str">
        <f>IF(tbl_Customers[[#This Row],[Churn_Risk_Score]]&gt;=10,"High Risk", IF(tbl_Customers[[#This Row],[Churn_Risk_Score]]&gt;=5,"Medium Risk","Low Risk"))</f>
        <v>Low Risk</v>
      </c>
    </row>
    <row r="2709" spans="1:33" x14ac:dyDescent="0.35">
      <c r="A2709">
        <v>2708</v>
      </c>
      <c r="B2709" t="s">
        <v>34</v>
      </c>
      <c r="C2709">
        <v>88</v>
      </c>
      <c r="D2709" t="s">
        <v>21</v>
      </c>
      <c r="E2709" t="s">
        <v>22</v>
      </c>
      <c r="F2709" t="s">
        <v>22</v>
      </c>
      <c r="G2709">
        <v>0</v>
      </c>
      <c r="H2709">
        <v>113.7</v>
      </c>
      <c r="I2709">
        <v>67</v>
      </c>
      <c r="J2709">
        <v>19.329999999999998</v>
      </c>
      <c r="K2709">
        <v>165.1</v>
      </c>
      <c r="L2709">
        <v>127</v>
      </c>
      <c r="M2709">
        <v>14.03</v>
      </c>
      <c r="N2709">
        <v>141.5</v>
      </c>
      <c r="O2709">
        <v>142</v>
      </c>
      <c r="P2709">
        <v>6.37</v>
      </c>
      <c r="Q2709">
        <v>10.8</v>
      </c>
      <c r="R2709">
        <v>3</v>
      </c>
      <c r="S2709">
        <v>2.92</v>
      </c>
      <c r="T2709">
        <v>1</v>
      </c>
      <c r="U2709" t="s">
        <v>22</v>
      </c>
      <c r="V2709">
        <f>IF(tbl_Customers[[#This Row],[churn]] = "yes", 1, 0)</f>
        <v>0</v>
      </c>
      <c r="W2709" t="str">
        <f>IF(tbl_Customers[[#This Row],[number_customer_service_calls]] &lt;= 1, "0-1 Calls", IF(tbl_Customers[[#This Row],[number_customer_service_calls]] &lt;= 3, "2-3 Calls", IF(tbl_Customers[[#This Row],[number_customer_service_calls]] &lt;=5, "4-5 Calls", "6+ Calls")))</f>
        <v>0-1 Calls</v>
      </c>
      <c r="X2709" t="str">
        <f>IF(tbl_Customers[[#This Row],[account_length]] &lt;= 50, "0-50", IF(tbl_Customers[[#This Row],[account_length]] &lt;=100, "51-100", IF(tbl_Customers[[#This Row],[account_length]] &lt;= 150, "101-150", "151+")))</f>
        <v>51-100</v>
      </c>
      <c r="Y2709" t="str">
        <f>IF(tbl_Customers[[#This Row],[total_intl_charge]] &lt;= 3, "Low Charges", "High Charges")</f>
        <v>Low Charges</v>
      </c>
      <c r="Z2709" t="str">
        <f>IF(tbl_Customers[[#This Row],[total_eve_calls]]&lt;=80,"Low Calls",
IF(tbl_Customers[[#This Row],[total_eve_calls]]&lt;=120,"Medium Calls","High Calls"))</f>
        <v>High Calls</v>
      </c>
      <c r="AA2709" t="str">
        <f>IF(tbl_Customers[[#This Row],[total_eve_charge]]&lt;=15,"Low Charges",
IF(tbl_Customers[[#This Row],[total_eve_charge]]&lt;=20,"Medium Charges","High Charges"))</f>
        <v>Low Charges</v>
      </c>
      <c r="AB27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9" t="str">
        <f>IF(tbl_Customers[[#This Row],[number_vmail_messages]] = 0, "No Usage", IF(tbl_Customers[[#This Row],[number_vmail_messages]] &lt;= 20, "Low Usage", IF(tbl_Customers[[#This Row],[number_vmail_messages]] &lt;= 40, "Medium Usgae", "High Usage")))</f>
        <v>No Usage</v>
      </c>
      <c r="AD2709" t="str">
        <f>IF(tbl_Customers[[#This Row],[total_day_minutes]]&lt;=150,"Low Usage", IF(tbl_Customers[[#This Row],[total_day_minutes]]&lt;=200,"Medium Usage", IF(tbl_Customers[[#This Row],[total_day_minutes]]&lt;=250,"High Usage","Very High Usage")))</f>
        <v>Low Usage</v>
      </c>
      <c r="AE2709" t="str">
        <f>IF(tbl_Customers[[#This Row],[total_intl_calls]]&lt;=5,"Low Calls", IF(tbl_Customers[[#This Row],[total_intl_calls]]&lt;=10, "Medium Calls", "High Calls"))</f>
        <v>Low Calls</v>
      </c>
      <c r="AF27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9" s="36" t="str">
        <f>IF(tbl_Customers[[#This Row],[Churn_Risk_Score]]&gt;=10,"High Risk", IF(tbl_Customers[[#This Row],[Churn_Risk_Score]]&gt;=5,"Medium Risk","Low Risk"))</f>
        <v>Low Risk</v>
      </c>
    </row>
    <row r="2710" spans="1:33" x14ac:dyDescent="0.35">
      <c r="A2710">
        <v>2709</v>
      </c>
      <c r="B2710" t="s">
        <v>37</v>
      </c>
      <c r="C2710">
        <v>77</v>
      </c>
      <c r="D2710" t="s">
        <v>28</v>
      </c>
      <c r="E2710" t="s">
        <v>22</v>
      </c>
      <c r="F2710" t="s">
        <v>23</v>
      </c>
      <c r="G2710">
        <v>29</v>
      </c>
      <c r="H2710">
        <v>211.1</v>
      </c>
      <c r="I2710">
        <v>89</v>
      </c>
      <c r="J2710">
        <v>35.89</v>
      </c>
      <c r="K2710">
        <v>223.5</v>
      </c>
      <c r="L2710">
        <v>97</v>
      </c>
      <c r="M2710">
        <v>19</v>
      </c>
      <c r="N2710">
        <v>148.4</v>
      </c>
      <c r="O2710">
        <v>106</v>
      </c>
      <c r="P2710">
        <v>6.68</v>
      </c>
      <c r="Q2710">
        <v>9.6999999999999993</v>
      </c>
      <c r="R2710">
        <v>9</v>
      </c>
      <c r="S2710">
        <v>2.62</v>
      </c>
      <c r="T2710">
        <v>2</v>
      </c>
      <c r="U2710" t="s">
        <v>22</v>
      </c>
      <c r="V2710">
        <f>IF(tbl_Customers[[#This Row],[churn]] = "yes", 1, 0)</f>
        <v>0</v>
      </c>
      <c r="W2710" t="str">
        <f>IF(tbl_Customers[[#This Row],[number_customer_service_calls]] &lt;= 1, "0-1 Calls", IF(tbl_Customers[[#This Row],[number_customer_service_calls]] &lt;= 3, "2-3 Calls", IF(tbl_Customers[[#This Row],[number_customer_service_calls]] &lt;=5, "4-5 Calls", "6+ Calls")))</f>
        <v>2-3 Calls</v>
      </c>
      <c r="X2710" t="str">
        <f>IF(tbl_Customers[[#This Row],[account_length]] &lt;= 50, "0-50", IF(tbl_Customers[[#This Row],[account_length]] &lt;=100, "51-100", IF(tbl_Customers[[#This Row],[account_length]] &lt;= 150, "101-150", "151+")))</f>
        <v>51-100</v>
      </c>
      <c r="Y2710" t="str">
        <f>IF(tbl_Customers[[#This Row],[total_intl_charge]] &lt;= 3, "Low Charges", "High Charges")</f>
        <v>Low Charges</v>
      </c>
      <c r="Z2710" t="str">
        <f>IF(tbl_Customers[[#This Row],[total_eve_calls]]&lt;=80,"Low Calls",
IF(tbl_Customers[[#This Row],[total_eve_calls]]&lt;=120,"Medium Calls","High Calls"))</f>
        <v>Medium Calls</v>
      </c>
      <c r="AA2710" t="str">
        <f>IF(tbl_Customers[[#This Row],[total_eve_charge]]&lt;=15,"Low Charges",
IF(tbl_Customers[[#This Row],[total_eve_charge]]&lt;=20,"Medium Charges","High Charges"))</f>
        <v>Medium Charges</v>
      </c>
      <c r="AB27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0" t="str">
        <f>IF(tbl_Customers[[#This Row],[number_vmail_messages]] = 0, "No Usage", IF(tbl_Customers[[#This Row],[number_vmail_messages]] &lt;= 20, "Low Usage", IF(tbl_Customers[[#This Row],[number_vmail_messages]] &lt;= 40, "Medium Usgae", "High Usage")))</f>
        <v>Medium Usgae</v>
      </c>
      <c r="AD2710" t="str">
        <f>IF(tbl_Customers[[#This Row],[total_day_minutes]]&lt;=150,"Low Usage", IF(tbl_Customers[[#This Row],[total_day_minutes]]&lt;=200,"Medium Usage", IF(tbl_Customers[[#This Row],[total_day_minutes]]&lt;=250,"High Usage","Very High Usage")))</f>
        <v>High Usage</v>
      </c>
      <c r="AE2710" t="str">
        <f>IF(tbl_Customers[[#This Row],[total_intl_calls]]&lt;=5,"Low Calls", IF(tbl_Customers[[#This Row],[total_intl_calls]]&lt;=10, "Medium Calls", "High Calls"))</f>
        <v>Medium Calls</v>
      </c>
      <c r="AF27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10" s="36" t="str">
        <f>IF(tbl_Customers[[#This Row],[Churn_Risk_Score]]&gt;=10,"High Risk", IF(tbl_Customers[[#This Row],[Churn_Risk_Score]]&gt;=5,"Medium Risk","Low Risk"))</f>
        <v>Low Risk</v>
      </c>
    </row>
    <row r="2711" spans="1:33" x14ac:dyDescent="0.35">
      <c r="A2711">
        <v>2710</v>
      </c>
      <c r="B2711" t="s">
        <v>57</v>
      </c>
      <c r="C2711">
        <v>30</v>
      </c>
      <c r="D2711" t="s">
        <v>21</v>
      </c>
      <c r="E2711" t="s">
        <v>22</v>
      </c>
      <c r="F2711" t="s">
        <v>22</v>
      </c>
      <c r="G2711">
        <v>0</v>
      </c>
      <c r="H2711">
        <v>247.4</v>
      </c>
      <c r="I2711">
        <v>107</v>
      </c>
      <c r="J2711">
        <v>42.06</v>
      </c>
      <c r="K2711">
        <v>175.9</v>
      </c>
      <c r="L2711">
        <v>76</v>
      </c>
      <c r="M2711">
        <v>14.95</v>
      </c>
      <c r="N2711">
        <v>287.39999999999998</v>
      </c>
      <c r="O2711">
        <v>90</v>
      </c>
      <c r="P2711">
        <v>12.93</v>
      </c>
      <c r="Q2711">
        <v>11.3</v>
      </c>
      <c r="R2711">
        <v>2</v>
      </c>
      <c r="S2711">
        <v>3.05</v>
      </c>
      <c r="T2711">
        <v>0</v>
      </c>
      <c r="U2711" t="s">
        <v>22</v>
      </c>
      <c r="V2711">
        <f>IF(tbl_Customers[[#This Row],[churn]] = "yes", 1, 0)</f>
        <v>0</v>
      </c>
      <c r="W2711" t="str">
        <f>IF(tbl_Customers[[#This Row],[number_customer_service_calls]] &lt;= 1, "0-1 Calls", IF(tbl_Customers[[#This Row],[number_customer_service_calls]] &lt;= 3, "2-3 Calls", IF(tbl_Customers[[#This Row],[number_customer_service_calls]] &lt;=5, "4-5 Calls", "6+ Calls")))</f>
        <v>0-1 Calls</v>
      </c>
      <c r="X2711" t="str">
        <f>IF(tbl_Customers[[#This Row],[account_length]] &lt;= 50, "0-50", IF(tbl_Customers[[#This Row],[account_length]] &lt;=100, "51-100", IF(tbl_Customers[[#This Row],[account_length]] &lt;= 150, "101-150", "151+")))</f>
        <v>0-50</v>
      </c>
      <c r="Y2711" t="str">
        <f>IF(tbl_Customers[[#This Row],[total_intl_charge]] &lt;= 3, "Low Charges", "High Charges")</f>
        <v>High Charges</v>
      </c>
      <c r="Z2711" t="str">
        <f>IF(tbl_Customers[[#This Row],[total_eve_calls]]&lt;=80,"Low Calls",
IF(tbl_Customers[[#This Row],[total_eve_calls]]&lt;=120,"Medium Calls","High Calls"))</f>
        <v>Low Calls</v>
      </c>
      <c r="AA2711" t="str">
        <f>IF(tbl_Customers[[#This Row],[total_eve_charge]]&lt;=15,"Low Charges",
IF(tbl_Customers[[#This Row],[total_eve_charge]]&lt;=20,"Medium Charges","High Charges"))</f>
        <v>Low Charges</v>
      </c>
      <c r="AB27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1" t="str">
        <f>IF(tbl_Customers[[#This Row],[number_vmail_messages]] = 0, "No Usage", IF(tbl_Customers[[#This Row],[number_vmail_messages]] &lt;= 20, "Low Usage", IF(tbl_Customers[[#This Row],[number_vmail_messages]] &lt;= 40, "Medium Usgae", "High Usage")))</f>
        <v>No Usage</v>
      </c>
      <c r="AD2711" t="str">
        <f>IF(tbl_Customers[[#This Row],[total_day_minutes]]&lt;=150,"Low Usage", IF(tbl_Customers[[#This Row],[total_day_minutes]]&lt;=200,"Medium Usage", IF(tbl_Customers[[#This Row],[total_day_minutes]]&lt;=250,"High Usage","Very High Usage")))</f>
        <v>High Usage</v>
      </c>
      <c r="AE2711" t="str">
        <f>IF(tbl_Customers[[#This Row],[total_intl_calls]]&lt;=5,"Low Calls", IF(tbl_Customers[[#This Row],[total_intl_calls]]&lt;=10, "Medium Calls", "High Calls"))</f>
        <v>Low Calls</v>
      </c>
      <c r="AF27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11" s="36" t="str">
        <f>IF(tbl_Customers[[#This Row],[Churn_Risk_Score]]&gt;=10,"High Risk", IF(tbl_Customers[[#This Row],[Churn_Risk_Score]]&gt;=5,"Medium Risk","Low Risk"))</f>
        <v>Low Risk</v>
      </c>
    </row>
    <row r="2712" spans="1:33" x14ac:dyDescent="0.35">
      <c r="A2712">
        <v>2711</v>
      </c>
      <c r="B2712" t="s">
        <v>54</v>
      </c>
      <c r="C2712">
        <v>53</v>
      </c>
      <c r="D2712" t="s">
        <v>21</v>
      </c>
      <c r="E2712" t="s">
        <v>22</v>
      </c>
      <c r="F2712" t="s">
        <v>23</v>
      </c>
      <c r="G2712">
        <v>32</v>
      </c>
      <c r="H2712">
        <v>131.19999999999999</v>
      </c>
      <c r="I2712">
        <v>63</v>
      </c>
      <c r="J2712">
        <v>22.3</v>
      </c>
      <c r="K2712">
        <v>227.4</v>
      </c>
      <c r="L2712">
        <v>125</v>
      </c>
      <c r="M2712">
        <v>19.329999999999998</v>
      </c>
      <c r="N2712">
        <v>178.9</v>
      </c>
      <c r="O2712">
        <v>105</v>
      </c>
      <c r="P2712">
        <v>8.0500000000000007</v>
      </c>
      <c r="Q2712">
        <v>12.8</v>
      </c>
      <c r="R2712">
        <v>2</v>
      </c>
      <c r="S2712">
        <v>3.46</v>
      </c>
      <c r="T2712">
        <v>2</v>
      </c>
      <c r="U2712" t="s">
        <v>22</v>
      </c>
      <c r="V2712">
        <f>IF(tbl_Customers[[#This Row],[churn]] = "yes", 1, 0)</f>
        <v>0</v>
      </c>
      <c r="W2712" t="str">
        <f>IF(tbl_Customers[[#This Row],[number_customer_service_calls]] &lt;= 1, "0-1 Calls", IF(tbl_Customers[[#This Row],[number_customer_service_calls]] &lt;= 3, "2-3 Calls", IF(tbl_Customers[[#This Row],[number_customer_service_calls]] &lt;=5, "4-5 Calls", "6+ Calls")))</f>
        <v>2-3 Calls</v>
      </c>
      <c r="X2712" t="str">
        <f>IF(tbl_Customers[[#This Row],[account_length]] &lt;= 50, "0-50", IF(tbl_Customers[[#This Row],[account_length]] &lt;=100, "51-100", IF(tbl_Customers[[#This Row],[account_length]] &lt;= 150, "101-150", "151+")))</f>
        <v>51-100</v>
      </c>
      <c r="Y2712" t="str">
        <f>IF(tbl_Customers[[#This Row],[total_intl_charge]] &lt;= 3, "Low Charges", "High Charges")</f>
        <v>High Charges</v>
      </c>
      <c r="Z2712" t="str">
        <f>IF(tbl_Customers[[#This Row],[total_eve_calls]]&lt;=80,"Low Calls",
IF(tbl_Customers[[#This Row],[total_eve_calls]]&lt;=120,"Medium Calls","High Calls"))</f>
        <v>High Calls</v>
      </c>
      <c r="AA2712" t="str">
        <f>IF(tbl_Customers[[#This Row],[total_eve_charge]]&lt;=15,"Low Charges",
IF(tbl_Customers[[#This Row],[total_eve_charge]]&lt;=20,"Medium Charges","High Charges"))</f>
        <v>Medium Charges</v>
      </c>
      <c r="AB27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2" t="str">
        <f>IF(tbl_Customers[[#This Row],[number_vmail_messages]] = 0, "No Usage", IF(tbl_Customers[[#This Row],[number_vmail_messages]] &lt;= 20, "Low Usage", IF(tbl_Customers[[#This Row],[number_vmail_messages]] &lt;= 40, "Medium Usgae", "High Usage")))</f>
        <v>Medium Usgae</v>
      </c>
      <c r="AD2712" t="str">
        <f>IF(tbl_Customers[[#This Row],[total_day_minutes]]&lt;=150,"Low Usage", IF(tbl_Customers[[#This Row],[total_day_minutes]]&lt;=200,"Medium Usage", IF(tbl_Customers[[#This Row],[total_day_minutes]]&lt;=250,"High Usage","Very High Usage")))</f>
        <v>Low Usage</v>
      </c>
      <c r="AE2712" t="str">
        <f>IF(tbl_Customers[[#This Row],[total_intl_calls]]&lt;=5,"Low Calls", IF(tbl_Customers[[#This Row],[total_intl_calls]]&lt;=10, "Medium Calls", "High Calls"))</f>
        <v>Low Calls</v>
      </c>
      <c r="AF27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12" s="36" t="str">
        <f>IF(tbl_Customers[[#This Row],[Churn_Risk_Score]]&gt;=10,"High Risk", IF(tbl_Customers[[#This Row],[Churn_Risk_Score]]&gt;=5,"Medium Risk","Low Risk"))</f>
        <v>Low Risk</v>
      </c>
    </row>
    <row r="2713" spans="1:33" x14ac:dyDescent="0.35">
      <c r="A2713">
        <v>2712</v>
      </c>
      <c r="B2713" t="s">
        <v>59</v>
      </c>
      <c r="C2713">
        <v>152</v>
      </c>
      <c r="D2713" t="s">
        <v>28</v>
      </c>
      <c r="E2713" t="s">
        <v>22</v>
      </c>
      <c r="F2713" t="s">
        <v>22</v>
      </c>
      <c r="G2713">
        <v>0</v>
      </c>
      <c r="H2713">
        <v>161.4</v>
      </c>
      <c r="I2713">
        <v>84</v>
      </c>
      <c r="J2713">
        <v>27.44</v>
      </c>
      <c r="K2713">
        <v>163.6</v>
      </c>
      <c r="L2713">
        <v>88</v>
      </c>
      <c r="M2713">
        <v>13.91</v>
      </c>
      <c r="N2713">
        <v>153.19999999999999</v>
      </c>
      <c r="O2713">
        <v>121</v>
      </c>
      <c r="P2713">
        <v>6.89</v>
      </c>
      <c r="Q2713">
        <v>11.8</v>
      </c>
      <c r="R2713">
        <v>5</v>
      </c>
      <c r="S2713">
        <v>3.19</v>
      </c>
      <c r="T2713">
        <v>1</v>
      </c>
      <c r="U2713" t="s">
        <v>22</v>
      </c>
      <c r="V2713">
        <f>IF(tbl_Customers[[#This Row],[churn]] = "yes", 1, 0)</f>
        <v>0</v>
      </c>
      <c r="W2713" t="str">
        <f>IF(tbl_Customers[[#This Row],[number_customer_service_calls]] &lt;= 1, "0-1 Calls", IF(tbl_Customers[[#This Row],[number_customer_service_calls]] &lt;= 3, "2-3 Calls", IF(tbl_Customers[[#This Row],[number_customer_service_calls]] &lt;=5, "4-5 Calls", "6+ Calls")))</f>
        <v>0-1 Calls</v>
      </c>
      <c r="X2713" t="str">
        <f>IF(tbl_Customers[[#This Row],[account_length]] &lt;= 50, "0-50", IF(tbl_Customers[[#This Row],[account_length]] &lt;=100, "51-100", IF(tbl_Customers[[#This Row],[account_length]] &lt;= 150, "101-150", "151+")))</f>
        <v>151+</v>
      </c>
      <c r="Y2713" t="str">
        <f>IF(tbl_Customers[[#This Row],[total_intl_charge]] &lt;= 3, "Low Charges", "High Charges")</f>
        <v>High Charges</v>
      </c>
      <c r="Z2713" t="str">
        <f>IF(tbl_Customers[[#This Row],[total_eve_calls]]&lt;=80,"Low Calls",
IF(tbl_Customers[[#This Row],[total_eve_calls]]&lt;=120,"Medium Calls","High Calls"))</f>
        <v>Medium Calls</v>
      </c>
      <c r="AA2713" t="str">
        <f>IF(tbl_Customers[[#This Row],[total_eve_charge]]&lt;=15,"Low Charges",
IF(tbl_Customers[[#This Row],[total_eve_charge]]&lt;=20,"Medium Charges","High Charges"))</f>
        <v>Low Charges</v>
      </c>
      <c r="AB27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3" t="str">
        <f>IF(tbl_Customers[[#This Row],[number_vmail_messages]] = 0, "No Usage", IF(tbl_Customers[[#This Row],[number_vmail_messages]] &lt;= 20, "Low Usage", IF(tbl_Customers[[#This Row],[number_vmail_messages]] &lt;= 40, "Medium Usgae", "High Usage")))</f>
        <v>No Usage</v>
      </c>
      <c r="AD2713" t="str">
        <f>IF(tbl_Customers[[#This Row],[total_day_minutes]]&lt;=150,"Low Usage", IF(tbl_Customers[[#This Row],[total_day_minutes]]&lt;=200,"Medium Usage", IF(tbl_Customers[[#This Row],[total_day_minutes]]&lt;=250,"High Usage","Very High Usage")))</f>
        <v>Medium Usage</v>
      </c>
      <c r="AE2713" t="str">
        <f>IF(tbl_Customers[[#This Row],[total_intl_calls]]&lt;=5,"Low Calls", IF(tbl_Customers[[#This Row],[total_intl_calls]]&lt;=10, "Medium Calls", "High Calls"))</f>
        <v>Low Calls</v>
      </c>
      <c r="AF27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13" s="36" t="str">
        <f>IF(tbl_Customers[[#This Row],[Churn_Risk_Score]]&gt;=10,"High Risk", IF(tbl_Customers[[#This Row],[Churn_Risk_Score]]&gt;=5,"Medium Risk","Low Risk"))</f>
        <v>Low Risk</v>
      </c>
    </row>
    <row r="2714" spans="1:33" x14ac:dyDescent="0.35">
      <c r="A2714">
        <v>2713</v>
      </c>
      <c r="B2714" t="s">
        <v>60</v>
      </c>
      <c r="C2714">
        <v>59</v>
      </c>
      <c r="D2714" t="s">
        <v>25</v>
      </c>
      <c r="E2714" t="s">
        <v>22</v>
      </c>
      <c r="F2714" t="s">
        <v>23</v>
      </c>
      <c r="G2714">
        <v>32</v>
      </c>
      <c r="H2714">
        <v>211.9</v>
      </c>
      <c r="I2714">
        <v>120</v>
      </c>
      <c r="J2714">
        <v>36.020000000000003</v>
      </c>
      <c r="K2714">
        <v>202.9</v>
      </c>
      <c r="L2714">
        <v>136</v>
      </c>
      <c r="M2714">
        <v>17.25</v>
      </c>
      <c r="N2714">
        <v>213.5</v>
      </c>
      <c r="O2714">
        <v>95</v>
      </c>
      <c r="P2714">
        <v>9.61</v>
      </c>
      <c r="Q2714">
        <v>8.8000000000000007</v>
      </c>
      <c r="R2714">
        <v>5</v>
      </c>
      <c r="S2714">
        <v>2.38</v>
      </c>
      <c r="T2714">
        <v>1</v>
      </c>
      <c r="U2714" t="s">
        <v>22</v>
      </c>
      <c r="V2714">
        <f>IF(tbl_Customers[[#This Row],[churn]] = "yes", 1, 0)</f>
        <v>0</v>
      </c>
      <c r="W2714" t="str">
        <f>IF(tbl_Customers[[#This Row],[number_customer_service_calls]] &lt;= 1, "0-1 Calls", IF(tbl_Customers[[#This Row],[number_customer_service_calls]] &lt;= 3, "2-3 Calls", IF(tbl_Customers[[#This Row],[number_customer_service_calls]] &lt;=5, "4-5 Calls", "6+ Calls")))</f>
        <v>0-1 Calls</v>
      </c>
      <c r="X2714" t="str">
        <f>IF(tbl_Customers[[#This Row],[account_length]] &lt;= 50, "0-50", IF(tbl_Customers[[#This Row],[account_length]] &lt;=100, "51-100", IF(tbl_Customers[[#This Row],[account_length]] &lt;= 150, "101-150", "151+")))</f>
        <v>51-100</v>
      </c>
      <c r="Y2714" t="str">
        <f>IF(tbl_Customers[[#This Row],[total_intl_charge]] &lt;= 3, "Low Charges", "High Charges")</f>
        <v>Low Charges</v>
      </c>
      <c r="Z2714" t="str">
        <f>IF(tbl_Customers[[#This Row],[total_eve_calls]]&lt;=80,"Low Calls",
IF(tbl_Customers[[#This Row],[total_eve_calls]]&lt;=120,"Medium Calls","High Calls"))</f>
        <v>High Calls</v>
      </c>
      <c r="AA2714" t="str">
        <f>IF(tbl_Customers[[#This Row],[total_eve_charge]]&lt;=15,"Low Charges",
IF(tbl_Customers[[#This Row],[total_eve_charge]]&lt;=20,"Medium Charges","High Charges"))</f>
        <v>Medium Charges</v>
      </c>
      <c r="AB27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4" t="str">
        <f>IF(tbl_Customers[[#This Row],[number_vmail_messages]] = 0, "No Usage", IF(tbl_Customers[[#This Row],[number_vmail_messages]] &lt;= 20, "Low Usage", IF(tbl_Customers[[#This Row],[number_vmail_messages]] &lt;= 40, "Medium Usgae", "High Usage")))</f>
        <v>Medium Usgae</v>
      </c>
      <c r="AD2714" t="str">
        <f>IF(tbl_Customers[[#This Row],[total_day_minutes]]&lt;=150,"Low Usage", IF(tbl_Customers[[#This Row],[total_day_minutes]]&lt;=200,"Medium Usage", IF(tbl_Customers[[#This Row],[total_day_minutes]]&lt;=250,"High Usage","Very High Usage")))</f>
        <v>High Usage</v>
      </c>
      <c r="AE2714" t="str">
        <f>IF(tbl_Customers[[#This Row],[total_intl_calls]]&lt;=5,"Low Calls", IF(tbl_Customers[[#This Row],[total_intl_calls]]&lt;=10, "Medium Calls", "High Calls"))</f>
        <v>Low Calls</v>
      </c>
      <c r="AF27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14" s="36" t="str">
        <f>IF(tbl_Customers[[#This Row],[Churn_Risk_Score]]&gt;=10,"High Risk", IF(tbl_Customers[[#This Row],[Churn_Risk_Score]]&gt;=5,"Medium Risk","Low Risk"))</f>
        <v>Low Risk</v>
      </c>
    </row>
    <row r="2715" spans="1:33" x14ac:dyDescent="0.35">
      <c r="A2715">
        <v>2714</v>
      </c>
      <c r="B2715" t="s">
        <v>59</v>
      </c>
      <c r="C2715">
        <v>143</v>
      </c>
      <c r="D2715" t="s">
        <v>28</v>
      </c>
      <c r="E2715" t="s">
        <v>22</v>
      </c>
      <c r="F2715" t="s">
        <v>22</v>
      </c>
      <c r="G2715">
        <v>0</v>
      </c>
      <c r="H2715">
        <v>160.4</v>
      </c>
      <c r="I2715">
        <v>120</v>
      </c>
      <c r="J2715">
        <v>27.27</v>
      </c>
      <c r="K2715">
        <v>285.89999999999998</v>
      </c>
      <c r="L2715">
        <v>104</v>
      </c>
      <c r="M2715">
        <v>24.3</v>
      </c>
      <c r="N2715">
        <v>182.5</v>
      </c>
      <c r="O2715">
        <v>85</v>
      </c>
      <c r="P2715">
        <v>8.2100000000000009</v>
      </c>
      <c r="Q2715">
        <v>6.9</v>
      </c>
      <c r="R2715">
        <v>4</v>
      </c>
      <c r="S2715">
        <v>1.86</v>
      </c>
      <c r="T2715">
        <v>3</v>
      </c>
      <c r="U2715" t="s">
        <v>22</v>
      </c>
      <c r="V2715">
        <f>IF(tbl_Customers[[#This Row],[churn]] = "yes", 1, 0)</f>
        <v>0</v>
      </c>
      <c r="W2715" t="str">
        <f>IF(tbl_Customers[[#This Row],[number_customer_service_calls]] &lt;= 1, "0-1 Calls", IF(tbl_Customers[[#This Row],[number_customer_service_calls]] &lt;= 3, "2-3 Calls", IF(tbl_Customers[[#This Row],[number_customer_service_calls]] &lt;=5, "4-5 Calls", "6+ Calls")))</f>
        <v>2-3 Calls</v>
      </c>
      <c r="X2715" t="str">
        <f>IF(tbl_Customers[[#This Row],[account_length]] &lt;= 50, "0-50", IF(tbl_Customers[[#This Row],[account_length]] &lt;=100, "51-100", IF(tbl_Customers[[#This Row],[account_length]] &lt;= 150, "101-150", "151+")))</f>
        <v>101-150</v>
      </c>
      <c r="Y2715" t="str">
        <f>IF(tbl_Customers[[#This Row],[total_intl_charge]] &lt;= 3, "Low Charges", "High Charges")</f>
        <v>Low Charges</v>
      </c>
      <c r="Z2715" t="str">
        <f>IF(tbl_Customers[[#This Row],[total_eve_calls]]&lt;=80,"Low Calls",
IF(tbl_Customers[[#This Row],[total_eve_calls]]&lt;=120,"Medium Calls","High Calls"))</f>
        <v>Medium Calls</v>
      </c>
      <c r="AA2715" t="str">
        <f>IF(tbl_Customers[[#This Row],[total_eve_charge]]&lt;=15,"Low Charges",
IF(tbl_Customers[[#This Row],[total_eve_charge]]&lt;=20,"Medium Charges","High Charges"))</f>
        <v>High Charges</v>
      </c>
      <c r="AB27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15" t="str">
        <f>IF(tbl_Customers[[#This Row],[number_vmail_messages]] = 0, "No Usage", IF(tbl_Customers[[#This Row],[number_vmail_messages]] &lt;= 20, "Low Usage", IF(tbl_Customers[[#This Row],[number_vmail_messages]] &lt;= 40, "Medium Usgae", "High Usage")))</f>
        <v>No Usage</v>
      </c>
      <c r="AD2715" t="str">
        <f>IF(tbl_Customers[[#This Row],[total_day_minutes]]&lt;=150,"Low Usage", IF(tbl_Customers[[#This Row],[total_day_minutes]]&lt;=200,"Medium Usage", IF(tbl_Customers[[#This Row],[total_day_minutes]]&lt;=250,"High Usage","Very High Usage")))</f>
        <v>Medium Usage</v>
      </c>
      <c r="AE2715" t="str">
        <f>IF(tbl_Customers[[#This Row],[total_intl_calls]]&lt;=5,"Low Calls", IF(tbl_Customers[[#This Row],[total_intl_calls]]&lt;=10, "Medium Calls", "High Calls"))</f>
        <v>Low Calls</v>
      </c>
      <c r="AF27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15" s="36" t="str">
        <f>IF(tbl_Customers[[#This Row],[Churn_Risk_Score]]&gt;=10,"High Risk", IF(tbl_Customers[[#This Row],[Churn_Risk_Score]]&gt;=5,"Medium Risk","Low Risk"))</f>
        <v>Low Risk</v>
      </c>
    </row>
    <row r="2716" spans="1:33" x14ac:dyDescent="0.35">
      <c r="A2716">
        <v>2715</v>
      </c>
      <c r="B2716" t="s">
        <v>73</v>
      </c>
      <c r="C2716">
        <v>142</v>
      </c>
      <c r="D2716" t="s">
        <v>28</v>
      </c>
      <c r="E2716" t="s">
        <v>22</v>
      </c>
      <c r="F2716" t="s">
        <v>23</v>
      </c>
      <c r="G2716">
        <v>40</v>
      </c>
      <c r="H2716">
        <v>230.7</v>
      </c>
      <c r="I2716">
        <v>101</v>
      </c>
      <c r="J2716">
        <v>39.22</v>
      </c>
      <c r="K2716">
        <v>256.8</v>
      </c>
      <c r="L2716">
        <v>88</v>
      </c>
      <c r="M2716">
        <v>21.83</v>
      </c>
      <c r="N2716">
        <v>263.89999999999998</v>
      </c>
      <c r="O2716">
        <v>92</v>
      </c>
      <c r="P2716">
        <v>11.88</v>
      </c>
      <c r="Q2716">
        <v>6.4</v>
      </c>
      <c r="R2716">
        <v>3</v>
      </c>
      <c r="S2716">
        <v>1.73</v>
      </c>
      <c r="T2716">
        <v>1</v>
      </c>
      <c r="U2716" t="s">
        <v>22</v>
      </c>
      <c r="V2716">
        <f>IF(tbl_Customers[[#This Row],[churn]] = "yes", 1, 0)</f>
        <v>0</v>
      </c>
      <c r="W2716" t="str">
        <f>IF(tbl_Customers[[#This Row],[number_customer_service_calls]] &lt;= 1, "0-1 Calls", IF(tbl_Customers[[#This Row],[number_customer_service_calls]] &lt;= 3, "2-3 Calls", IF(tbl_Customers[[#This Row],[number_customer_service_calls]] &lt;=5, "4-5 Calls", "6+ Calls")))</f>
        <v>0-1 Calls</v>
      </c>
      <c r="X2716" t="str">
        <f>IF(tbl_Customers[[#This Row],[account_length]] &lt;= 50, "0-50", IF(tbl_Customers[[#This Row],[account_length]] &lt;=100, "51-100", IF(tbl_Customers[[#This Row],[account_length]] &lt;= 150, "101-150", "151+")))</f>
        <v>101-150</v>
      </c>
      <c r="Y2716" t="str">
        <f>IF(tbl_Customers[[#This Row],[total_intl_charge]] &lt;= 3, "Low Charges", "High Charges")</f>
        <v>Low Charges</v>
      </c>
      <c r="Z2716" t="str">
        <f>IF(tbl_Customers[[#This Row],[total_eve_calls]]&lt;=80,"Low Calls",
IF(tbl_Customers[[#This Row],[total_eve_calls]]&lt;=120,"Medium Calls","High Calls"))</f>
        <v>Medium Calls</v>
      </c>
      <c r="AA2716" t="str">
        <f>IF(tbl_Customers[[#This Row],[total_eve_charge]]&lt;=15,"Low Charges",
IF(tbl_Customers[[#This Row],[total_eve_charge]]&lt;=20,"Medium Charges","High Charges"))</f>
        <v>High Charges</v>
      </c>
      <c r="AB27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6" t="str">
        <f>IF(tbl_Customers[[#This Row],[number_vmail_messages]] = 0, "No Usage", IF(tbl_Customers[[#This Row],[number_vmail_messages]] &lt;= 20, "Low Usage", IF(tbl_Customers[[#This Row],[number_vmail_messages]] &lt;= 40, "Medium Usgae", "High Usage")))</f>
        <v>Medium Usgae</v>
      </c>
      <c r="AD2716" t="str">
        <f>IF(tbl_Customers[[#This Row],[total_day_minutes]]&lt;=150,"Low Usage", IF(tbl_Customers[[#This Row],[total_day_minutes]]&lt;=200,"Medium Usage", IF(tbl_Customers[[#This Row],[total_day_minutes]]&lt;=250,"High Usage","Very High Usage")))</f>
        <v>High Usage</v>
      </c>
      <c r="AE2716" t="str">
        <f>IF(tbl_Customers[[#This Row],[total_intl_calls]]&lt;=5,"Low Calls", IF(tbl_Customers[[#This Row],[total_intl_calls]]&lt;=10, "Medium Calls", "High Calls"))</f>
        <v>Low Calls</v>
      </c>
      <c r="AF27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16" s="36" t="str">
        <f>IF(tbl_Customers[[#This Row],[Churn_Risk_Score]]&gt;=10,"High Risk", IF(tbl_Customers[[#This Row],[Churn_Risk_Score]]&gt;=5,"Medium Risk","Low Risk"))</f>
        <v>Low Risk</v>
      </c>
    </row>
    <row r="2717" spans="1:33" x14ac:dyDescent="0.35">
      <c r="A2717">
        <v>2716</v>
      </c>
      <c r="B2717" t="s">
        <v>37</v>
      </c>
      <c r="C2717">
        <v>105</v>
      </c>
      <c r="D2717" t="s">
        <v>25</v>
      </c>
      <c r="E2717" t="s">
        <v>22</v>
      </c>
      <c r="F2717" t="s">
        <v>22</v>
      </c>
      <c r="G2717">
        <v>0</v>
      </c>
      <c r="H2717">
        <v>232.6</v>
      </c>
      <c r="I2717">
        <v>96</v>
      </c>
      <c r="J2717">
        <v>39.54</v>
      </c>
      <c r="K2717">
        <v>253.4</v>
      </c>
      <c r="L2717">
        <v>117</v>
      </c>
      <c r="M2717">
        <v>21.54</v>
      </c>
      <c r="N2717">
        <v>154</v>
      </c>
      <c r="O2717">
        <v>101</v>
      </c>
      <c r="P2717">
        <v>6.93</v>
      </c>
      <c r="Q2717">
        <v>10.5</v>
      </c>
      <c r="R2717">
        <v>9</v>
      </c>
      <c r="S2717">
        <v>2.84</v>
      </c>
      <c r="T2717">
        <v>1</v>
      </c>
      <c r="U2717" t="s">
        <v>22</v>
      </c>
      <c r="V2717">
        <f>IF(tbl_Customers[[#This Row],[churn]] = "yes", 1, 0)</f>
        <v>0</v>
      </c>
      <c r="W2717" t="str">
        <f>IF(tbl_Customers[[#This Row],[number_customer_service_calls]] &lt;= 1, "0-1 Calls", IF(tbl_Customers[[#This Row],[number_customer_service_calls]] &lt;= 3, "2-3 Calls", IF(tbl_Customers[[#This Row],[number_customer_service_calls]] &lt;=5, "4-5 Calls", "6+ Calls")))</f>
        <v>0-1 Calls</v>
      </c>
      <c r="X2717" t="str">
        <f>IF(tbl_Customers[[#This Row],[account_length]] &lt;= 50, "0-50", IF(tbl_Customers[[#This Row],[account_length]] &lt;=100, "51-100", IF(tbl_Customers[[#This Row],[account_length]] &lt;= 150, "101-150", "151+")))</f>
        <v>101-150</v>
      </c>
      <c r="Y2717" t="str">
        <f>IF(tbl_Customers[[#This Row],[total_intl_charge]] &lt;= 3, "Low Charges", "High Charges")</f>
        <v>Low Charges</v>
      </c>
      <c r="Z2717" t="str">
        <f>IF(tbl_Customers[[#This Row],[total_eve_calls]]&lt;=80,"Low Calls",
IF(tbl_Customers[[#This Row],[total_eve_calls]]&lt;=120,"Medium Calls","High Calls"))</f>
        <v>Medium Calls</v>
      </c>
      <c r="AA2717" t="str">
        <f>IF(tbl_Customers[[#This Row],[total_eve_charge]]&lt;=15,"Low Charges",
IF(tbl_Customers[[#This Row],[total_eve_charge]]&lt;=20,"Medium Charges","High Charges"))</f>
        <v>High Charges</v>
      </c>
      <c r="AB27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7" t="str">
        <f>IF(tbl_Customers[[#This Row],[number_vmail_messages]] = 0, "No Usage", IF(tbl_Customers[[#This Row],[number_vmail_messages]] &lt;= 20, "Low Usage", IF(tbl_Customers[[#This Row],[number_vmail_messages]] &lt;= 40, "Medium Usgae", "High Usage")))</f>
        <v>No Usage</v>
      </c>
      <c r="AD2717" t="str">
        <f>IF(tbl_Customers[[#This Row],[total_day_minutes]]&lt;=150,"Low Usage", IF(tbl_Customers[[#This Row],[total_day_minutes]]&lt;=200,"Medium Usage", IF(tbl_Customers[[#This Row],[total_day_minutes]]&lt;=250,"High Usage","Very High Usage")))</f>
        <v>High Usage</v>
      </c>
      <c r="AE2717" t="str">
        <f>IF(tbl_Customers[[#This Row],[total_intl_calls]]&lt;=5,"Low Calls", IF(tbl_Customers[[#This Row],[total_intl_calls]]&lt;=10, "Medium Calls", "High Calls"))</f>
        <v>Medium Calls</v>
      </c>
      <c r="AF27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17" s="36" t="str">
        <f>IF(tbl_Customers[[#This Row],[Churn_Risk_Score]]&gt;=10,"High Risk", IF(tbl_Customers[[#This Row],[Churn_Risk_Score]]&gt;=5,"Medium Risk","Low Risk"))</f>
        <v>Low Risk</v>
      </c>
    </row>
    <row r="2718" spans="1:33" x14ac:dyDescent="0.35">
      <c r="A2718">
        <v>2717</v>
      </c>
      <c r="B2718" t="s">
        <v>67</v>
      </c>
      <c r="C2718">
        <v>111</v>
      </c>
      <c r="D2718" t="s">
        <v>25</v>
      </c>
      <c r="E2718" t="s">
        <v>22</v>
      </c>
      <c r="F2718" t="s">
        <v>22</v>
      </c>
      <c r="G2718">
        <v>0</v>
      </c>
      <c r="H2718">
        <v>294.7</v>
      </c>
      <c r="I2718">
        <v>90</v>
      </c>
      <c r="J2718">
        <v>50.1</v>
      </c>
      <c r="K2718">
        <v>294.60000000000002</v>
      </c>
      <c r="L2718">
        <v>72</v>
      </c>
      <c r="M2718">
        <v>25.04</v>
      </c>
      <c r="N2718">
        <v>260.10000000000002</v>
      </c>
      <c r="O2718">
        <v>121</v>
      </c>
      <c r="P2718">
        <v>11.7</v>
      </c>
      <c r="Q2718">
        <v>10.8</v>
      </c>
      <c r="R2718">
        <v>3</v>
      </c>
      <c r="S2718">
        <v>2.92</v>
      </c>
      <c r="T2718">
        <v>1</v>
      </c>
      <c r="U2718" t="s">
        <v>23</v>
      </c>
      <c r="V2718">
        <f>IF(tbl_Customers[[#This Row],[churn]] = "yes", 1, 0)</f>
        <v>1</v>
      </c>
      <c r="W2718" t="str">
        <f>IF(tbl_Customers[[#This Row],[number_customer_service_calls]] &lt;= 1, "0-1 Calls", IF(tbl_Customers[[#This Row],[number_customer_service_calls]] &lt;= 3, "2-3 Calls", IF(tbl_Customers[[#This Row],[number_customer_service_calls]] &lt;=5, "4-5 Calls", "6+ Calls")))</f>
        <v>0-1 Calls</v>
      </c>
      <c r="X2718" t="str">
        <f>IF(tbl_Customers[[#This Row],[account_length]] &lt;= 50, "0-50", IF(tbl_Customers[[#This Row],[account_length]] &lt;=100, "51-100", IF(tbl_Customers[[#This Row],[account_length]] &lt;= 150, "101-150", "151+")))</f>
        <v>101-150</v>
      </c>
      <c r="Y2718" t="str">
        <f>IF(tbl_Customers[[#This Row],[total_intl_charge]] &lt;= 3, "Low Charges", "High Charges")</f>
        <v>Low Charges</v>
      </c>
      <c r="Z2718" t="str">
        <f>IF(tbl_Customers[[#This Row],[total_eve_calls]]&lt;=80,"Low Calls",
IF(tbl_Customers[[#This Row],[total_eve_calls]]&lt;=120,"Medium Calls","High Calls"))</f>
        <v>Low Calls</v>
      </c>
      <c r="AA2718" t="str">
        <f>IF(tbl_Customers[[#This Row],[total_eve_charge]]&lt;=15,"Low Charges",
IF(tbl_Customers[[#This Row],[total_eve_charge]]&lt;=20,"Medium Charges","High Charges"))</f>
        <v>High Charges</v>
      </c>
      <c r="AB27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8" t="str">
        <f>IF(tbl_Customers[[#This Row],[number_vmail_messages]] = 0, "No Usage", IF(tbl_Customers[[#This Row],[number_vmail_messages]] &lt;= 20, "Low Usage", IF(tbl_Customers[[#This Row],[number_vmail_messages]] &lt;= 40, "Medium Usgae", "High Usage")))</f>
        <v>No Usage</v>
      </c>
      <c r="AD2718" t="str">
        <f>IF(tbl_Customers[[#This Row],[total_day_minutes]]&lt;=150,"Low Usage", IF(tbl_Customers[[#This Row],[total_day_minutes]]&lt;=200,"Medium Usage", IF(tbl_Customers[[#This Row],[total_day_minutes]]&lt;=250,"High Usage","Very High Usage")))</f>
        <v>Very High Usage</v>
      </c>
      <c r="AE2718" t="str">
        <f>IF(tbl_Customers[[#This Row],[total_intl_calls]]&lt;=5,"Low Calls", IF(tbl_Customers[[#This Row],[total_intl_calls]]&lt;=10, "Medium Calls", "High Calls"))</f>
        <v>Low Calls</v>
      </c>
      <c r="AF27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18" s="36" t="str">
        <f>IF(tbl_Customers[[#This Row],[Churn_Risk_Score]]&gt;=10,"High Risk", IF(tbl_Customers[[#This Row],[Churn_Risk_Score]]&gt;=5,"Medium Risk","Low Risk"))</f>
        <v>Medium Risk</v>
      </c>
    </row>
    <row r="2719" spans="1:33" x14ac:dyDescent="0.35">
      <c r="A2719">
        <v>2718</v>
      </c>
      <c r="B2719" t="s">
        <v>59</v>
      </c>
      <c r="C2719">
        <v>143</v>
      </c>
      <c r="D2719" t="s">
        <v>28</v>
      </c>
      <c r="E2719" t="s">
        <v>22</v>
      </c>
      <c r="F2719" t="s">
        <v>22</v>
      </c>
      <c r="G2719">
        <v>0</v>
      </c>
      <c r="H2719">
        <v>133.4</v>
      </c>
      <c r="I2719">
        <v>107</v>
      </c>
      <c r="J2719">
        <v>22.68</v>
      </c>
      <c r="K2719">
        <v>223.9</v>
      </c>
      <c r="L2719">
        <v>117</v>
      </c>
      <c r="M2719">
        <v>19.03</v>
      </c>
      <c r="N2719">
        <v>180.4</v>
      </c>
      <c r="O2719">
        <v>85</v>
      </c>
      <c r="P2719">
        <v>8.1199999999999992</v>
      </c>
      <c r="Q2719">
        <v>10.199999999999999</v>
      </c>
      <c r="R2719">
        <v>13</v>
      </c>
      <c r="S2719">
        <v>2.75</v>
      </c>
      <c r="T2719">
        <v>1</v>
      </c>
      <c r="U2719" t="s">
        <v>22</v>
      </c>
      <c r="V2719">
        <f>IF(tbl_Customers[[#This Row],[churn]] = "yes", 1, 0)</f>
        <v>0</v>
      </c>
      <c r="W2719" t="str">
        <f>IF(tbl_Customers[[#This Row],[number_customer_service_calls]] &lt;= 1, "0-1 Calls", IF(tbl_Customers[[#This Row],[number_customer_service_calls]] &lt;= 3, "2-3 Calls", IF(tbl_Customers[[#This Row],[number_customer_service_calls]] &lt;=5, "4-5 Calls", "6+ Calls")))</f>
        <v>0-1 Calls</v>
      </c>
      <c r="X2719" t="str">
        <f>IF(tbl_Customers[[#This Row],[account_length]] &lt;= 50, "0-50", IF(tbl_Customers[[#This Row],[account_length]] &lt;=100, "51-100", IF(tbl_Customers[[#This Row],[account_length]] &lt;= 150, "101-150", "151+")))</f>
        <v>101-150</v>
      </c>
      <c r="Y2719" t="str">
        <f>IF(tbl_Customers[[#This Row],[total_intl_charge]] &lt;= 3, "Low Charges", "High Charges")</f>
        <v>Low Charges</v>
      </c>
      <c r="Z2719" t="str">
        <f>IF(tbl_Customers[[#This Row],[total_eve_calls]]&lt;=80,"Low Calls",
IF(tbl_Customers[[#This Row],[total_eve_calls]]&lt;=120,"Medium Calls","High Calls"))</f>
        <v>Medium Calls</v>
      </c>
      <c r="AA2719" t="str">
        <f>IF(tbl_Customers[[#This Row],[total_eve_charge]]&lt;=15,"Low Charges",
IF(tbl_Customers[[#This Row],[total_eve_charge]]&lt;=20,"Medium Charges","High Charges"))</f>
        <v>Medium Charges</v>
      </c>
      <c r="AB27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9" t="str">
        <f>IF(tbl_Customers[[#This Row],[number_vmail_messages]] = 0, "No Usage", IF(tbl_Customers[[#This Row],[number_vmail_messages]] &lt;= 20, "Low Usage", IF(tbl_Customers[[#This Row],[number_vmail_messages]] &lt;= 40, "Medium Usgae", "High Usage")))</f>
        <v>No Usage</v>
      </c>
      <c r="AD2719" t="str">
        <f>IF(tbl_Customers[[#This Row],[total_day_minutes]]&lt;=150,"Low Usage", IF(tbl_Customers[[#This Row],[total_day_minutes]]&lt;=200,"Medium Usage", IF(tbl_Customers[[#This Row],[total_day_minutes]]&lt;=250,"High Usage","Very High Usage")))</f>
        <v>Low Usage</v>
      </c>
      <c r="AE2719" t="str">
        <f>IF(tbl_Customers[[#This Row],[total_intl_calls]]&lt;=5,"Low Calls", IF(tbl_Customers[[#This Row],[total_intl_calls]]&lt;=10, "Medium Calls", "High Calls"))</f>
        <v>High Calls</v>
      </c>
      <c r="AF27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19" s="36" t="str">
        <f>IF(tbl_Customers[[#This Row],[Churn_Risk_Score]]&gt;=10,"High Risk", IF(tbl_Customers[[#This Row],[Churn_Risk_Score]]&gt;=5,"Medium Risk","Low Risk"))</f>
        <v>Low Risk</v>
      </c>
    </row>
    <row r="2720" spans="1:33" x14ac:dyDescent="0.35">
      <c r="A2720">
        <v>2719</v>
      </c>
      <c r="B2720" t="s">
        <v>63</v>
      </c>
      <c r="C2720">
        <v>93</v>
      </c>
      <c r="D2720" t="s">
        <v>25</v>
      </c>
      <c r="E2720" t="s">
        <v>22</v>
      </c>
      <c r="F2720" t="s">
        <v>23</v>
      </c>
      <c r="G2720">
        <v>22</v>
      </c>
      <c r="H2720">
        <v>306.2</v>
      </c>
      <c r="I2720">
        <v>123</v>
      </c>
      <c r="J2720">
        <v>52.05</v>
      </c>
      <c r="K2720">
        <v>189.7</v>
      </c>
      <c r="L2720">
        <v>83</v>
      </c>
      <c r="M2720">
        <v>16.12</v>
      </c>
      <c r="N2720">
        <v>240.3</v>
      </c>
      <c r="O2720">
        <v>107</v>
      </c>
      <c r="P2720">
        <v>10.81</v>
      </c>
      <c r="Q2720">
        <v>11.7</v>
      </c>
      <c r="R2720">
        <v>2</v>
      </c>
      <c r="S2720">
        <v>3.16</v>
      </c>
      <c r="T2720">
        <v>0</v>
      </c>
      <c r="U2720" t="s">
        <v>22</v>
      </c>
      <c r="V2720">
        <f>IF(tbl_Customers[[#This Row],[churn]] = "yes", 1, 0)</f>
        <v>0</v>
      </c>
      <c r="W2720" t="str">
        <f>IF(tbl_Customers[[#This Row],[number_customer_service_calls]] &lt;= 1, "0-1 Calls", IF(tbl_Customers[[#This Row],[number_customer_service_calls]] &lt;= 3, "2-3 Calls", IF(tbl_Customers[[#This Row],[number_customer_service_calls]] &lt;=5, "4-5 Calls", "6+ Calls")))</f>
        <v>0-1 Calls</v>
      </c>
      <c r="X2720" t="str">
        <f>IF(tbl_Customers[[#This Row],[account_length]] &lt;= 50, "0-50", IF(tbl_Customers[[#This Row],[account_length]] &lt;=100, "51-100", IF(tbl_Customers[[#This Row],[account_length]] &lt;= 150, "101-150", "151+")))</f>
        <v>51-100</v>
      </c>
      <c r="Y2720" t="str">
        <f>IF(tbl_Customers[[#This Row],[total_intl_charge]] &lt;= 3, "Low Charges", "High Charges")</f>
        <v>High Charges</v>
      </c>
      <c r="Z2720" t="str">
        <f>IF(tbl_Customers[[#This Row],[total_eve_calls]]&lt;=80,"Low Calls",
IF(tbl_Customers[[#This Row],[total_eve_calls]]&lt;=120,"Medium Calls","High Calls"))</f>
        <v>Medium Calls</v>
      </c>
      <c r="AA2720" t="str">
        <f>IF(tbl_Customers[[#This Row],[total_eve_charge]]&lt;=15,"Low Charges",
IF(tbl_Customers[[#This Row],[total_eve_charge]]&lt;=20,"Medium Charges","High Charges"))</f>
        <v>Medium Charges</v>
      </c>
      <c r="AB27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0" t="str">
        <f>IF(tbl_Customers[[#This Row],[number_vmail_messages]] = 0, "No Usage", IF(tbl_Customers[[#This Row],[number_vmail_messages]] &lt;= 20, "Low Usage", IF(tbl_Customers[[#This Row],[number_vmail_messages]] &lt;= 40, "Medium Usgae", "High Usage")))</f>
        <v>Medium Usgae</v>
      </c>
      <c r="AD2720" t="str">
        <f>IF(tbl_Customers[[#This Row],[total_day_minutes]]&lt;=150,"Low Usage", IF(tbl_Customers[[#This Row],[total_day_minutes]]&lt;=200,"Medium Usage", IF(tbl_Customers[[#This Row],[total_day_minutes]]&lt;=250,"High Usage","Very High Usage")))</f>
        <v>Very High Usage</v>
      </c>
      <c r="AE2720" t="str">
        <f>IF(tbl_Customers[[#This Row],[total_intl_calls]]&lt;=5,"Low Calls", IF(tbl_Customers[[#This Row],[total_intl_calls]]&lt;=10, "Medium Calls", "High Calls"))</f>
        <v>Low Calls</v>
      </c>
      <c r="AF27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720" s="36" t="str">
        <f>IF(tbl_Customers[[#This Row],[Churn_Risk_Score]]&gt;=10,"High Risk", IF(tbl_Customers[[#This Row],[Churn_Risk_Score]]&gt;=5,"Medium Risk","Low Risk"))</f>
        <v>Medium Risk</v>
      </c>
    </row>
    <row r="2721" spans="1:33" x14ac:dyDescent="0.35">
      <c r="A2721">
        <v>2720</v>
      </c>
      <c r="B2721" t="s">
        <v>65</v>
      </c>
      <c r="C2721">
        <v>79</v>
      </c>
      <c r="D2721" t="s">
        <v>21</v>
      </c>
      <c r="E2721" t="s">
        <v>22</v>
      </c>
      <c r="F2721" t="s">
        <v>22</v>
      </c>
      <c r="G2721">
        <v>0</v>
      </c>
      <c r="H2721">
        <v>236.8</v>
      </c>
      <c r="I2721">
        <v>135</v>
      </c>
      <c r="J2721">
        <v>40.26</v>
      </c>
      <c r="K2721">
        <v>186.4</v>
      </c>
      <c r="L2721">
        <v>87</v>
      </c>
      <c r="M2721">
        <v>15.84</v>
      </c>
      <c r="N2721">
        <v>126.9</v>
      </c>
      <c r="O2721">
        <v>112</v>
      </c>
      <c r="P2721">
        <v>5.71</v>
      </c>
      <c r="Q2721">
        <v>10.4</v>
      </c>
      <c r="R2721">
        <v>5</v>
      </c>
      <c r="S2721">
        <v>2.81</v>
      </c>
      <c r="T2721">
        <v>2</v>
      </c>
      <c r="U2721" t="s">
        <v>22</v>
      </c>
      <c r="V2721">
        <f>IF(tbl_Customers[[#This Row],[churn]] = "yes", 1, 0)</f>
        <v>0</v>
      </c>
      <c r="W2721" t="str">
        <f>IF(tbl_Customers[[#This Row],[number_customer_service_calls]] &lt;= 1, "0-1 Calls", IF(tbl_Customers[[#This Row],[number_customer_service_calls]] &lt;= 3, "2-3 Calls", IF(tbl_Customers[[#This Row],[number_customer_service_calls]] &lt;=5, "4-5 Calls", "6+ Calls")))</f>
        <v>2-3 Calls</v>
      </c>
      <c r="X2721" t="str">
        <f>IF(tbl_Customers[[#This Row],[account_length]] &lt;= 50, "0-50", IF(tbl_Customers[[#This Row],[account_length]] &lt;=100, "51-100", IF(tbl_Customers[[#This Row],[account_length]] &lt;= 150, "101-150", "151+")))</f>
        <v>51-100</v>
      </c>
      <c r="Y2721" t="str">
        <f>IF(tbl_Customers[[#This Row],[total_intl_charge]] &lt;= 3, "Low Charges", "High Charges")</f>
        <v>Low Charges</v>
      </c>
      <c r="Z2721" t="str">
        <f>IF(tbl_Customers[[#This Row],[total_eve_calls]]&lt;=80,"Low Calls",
IF(tbl_Customers[[#This Row],[total_eve_calls]]&lt;=120,"Medium Calls","High Calls"))</f>
        <v>Medium Calls</v>
      </c>
      <c r="AA2721" t="str">
        <f>IF(tbl_Customers[[#This Row],[total_eve_charge]]&lt;=15,"Low Charges",
IF(tbl_Customers[[#This Row],[total_eve_charge]]&lt;=20,"Medium Charges","High Charges"))</f>
        <v>Medium Charges</v>
      </c>
      <c r="AB27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1" t="str">
        <f>IF(tbl_Customers[[#This Row],[number_vmail_messages]] = 0, "No Usage", IF(tbl_Customers[[#This Row],[number_vmail_messages]] &lt;= 20, "Low Usage", IF(tbl_Customers[[#This Row],[number_vmail_messages]] &lt;= 40, "Medium Usgae", "High Usage")))</f>
        <v>No Usage</v>
      </c>
      <c r="AD2721" t="str">
        <f>IF(tbl_Customers[[#This Row],[total_day_minutes]]&lt;=150,"Low Usage", IF(tbl_Customers[[#This Row],[total_day_minutes]]&lt;=200,"Medium Usage", IF(tbl_Customers[[#This Row],[total_day_minutes]]&lt;=250,"High Usage","Very High Usage")))</f>
        <v>High Usage</v>
      </c>
      <c r="AE2721" t="str">
        <f>IF(tbl_Customers[[#This Row],[total_intl_calls]]&lt;=5,"Low Calls", IF(tbl_Customers[[#This Row],[total_intl_calls]]&lt;=10, "Medium Calls", "High Calls"))</f>
        <v>Low Calls</v>
      </c>
      <c r="AF27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21" s="36" t="str">
        <f>IF(tbl_Customers[[#This Row],[Churn_Risk_Score]]&gt;=10,"High Risk", IF(tbl_Customers[[#This Row],[Churn_Risk_Score]]&gt;=5,"Medium Risk","Low Risk"))</f>
        <v>Low Risk</v>
      </c>
    </row>
    <row r="2722" spans="1:33" x14ac:dyDescent="0.35">
      <c r="A2722">
        <v>2721</v>
      </c>
      <c r="B2722" t="s">
        <v>71</v>
      </c>
      <c r="C2722">
        <v>93</v>
      </c>
      <c r="D2722" t="s">
        <v>28</v>
      </c>
      <c r="E2722" t="s">
        <v>23</v>
      </c>
      <c r="F2722" t="s">
        <v>22</v>
      </c>
      <c r="G2722">
        <v>0</v>
      </c>
      <c r="H2722">
        <v>168.4</v>
      </c>
      <c r="I2722">
        <v>114</v>
      </c>
      <c r="J2722">
        <v>28.63</v>
      </c>
      <c r="K2722">
        <v>276</v>
      </c>
      <c r="L2722">
        <v>127</v>
      </c>
      <c r="M2722">
        <v>23.46</v>
      </c>
      <c r="N2722">
        <v>196.2</v>
      </c>
      <c r="O2722">
        <v>48</v>
      </c>
      <c r="P2722">
        <v>8.83</v>
      </c>
      <c r="Q2722">
        <v>11.4</v>
      </c>
      <c r="R2722">
        <v>3</v>
      </c>
      <c r="S2722">
        <v>3.08</v>
      </c>
      <c r="T2722">
        <v>1</v>
      </c>
      <c r="U2722" t="s">
        <v>22</v>
      </c>
      <c r="V2722">
        <f>IF(tbl_Customers[[#This Row],[churn]] = "yes", 1, 0)</f>
        <v>0</v>
      </c>
      <c r="W2722" t="str">
        <f>IF(tbl_Customers[[#This Row],[number_customer_service_calls]] &lt;= 1, "0-1 Calls", IF(tbl_Customers[[#This Row],[number_customer_service_calls]] &lt;= 3, "2-3 Calls", IF(tbl_Customers[[#This Row],[number_customer_service_calls]] &lt;=5, "4-5 Calls", "6+ Calls")))</f>
        <v>0-1 Calls</v>
      </c>
      <c r="X2722" t="str">
        <f>IF(tbl_Customers[[#This Row],[account_length]] &lt;= 50, "0-50", IF(tbl_Customers[[#This Row],[account_length]] &lt;=100, "51-100", IF(tbl_Customers[[#This Row],[account_length]] &lt;= 150, "101-150", "151+")))</f>
        <v>51-100</v>
      </c>
      <c r="Y2722" t="str">
        <f>IF(tbl_Customers[[#This Row],[total_intl_charge]] &lt;= 3, "Low Charges", "High Charges")</f>
        <v>High Charges</v>
      </c>
      <c r="Z2722" t="str">
        <f>IF(tbl_Customers[[#This Row],[total_eve_calls]]&lt;=80,"Low Calls",
IF(tbl_Customers[[#This Row],[total_eve_calls]]&lt;=120,"Medium Calls","High Calls"))</f>
        <v>High Calls</v>
      </c>
      <c r="AA2722" t="str">
        <f>IF(tbl_Customers[[#This Row],[total_eve_charge]]&lt;=15,"Low Charges",
IF(tbl_Customers[[#This Row],[total_eve_charge]]&lt;=20,"Medium Charges","High Charges"))</f>
        <v>High Charges</v>
      </c>
      <c r="AB27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2" t="str">
        <f>IF(tbl_Customers[[#This Row],[number_vmail_messages]] = 0, "No Usage", IF(tbl_Customers[[#This Row],[number_vmail_messages]] &lt;= 20, "Low Usage", IF(tbl_Customers[[#This Row],[number_vmail_messages]] &lt;= 40, "Medium Usgae", "High Usage")))</f>
        <v>No Usage</v>
      </c>
      <c r="AD2722" t="str">
        <f>IF(tbl_Customers[[#This Row],[total_day_minutes]]&lt;=150,"Low Usage", IF(tbl_Customers[[#This Row],[total_day_minutes]]&lt;=200,"Medium Usage", IF(tbl_Customers[[#This Row],[total_day_minutes]]&lt;=250,"High Usage","Very High Usage")))</f>
        <v>Medium Usage</v>
      </c>
      <c r="AE2722" t="str">
        <f>IF(tbl_Customers[[#This Row],[total_intl_calls]]&lt;=5,"Low Calls", IF(tbl_Customers[[#This Row],[total_intl_calls]]&lt;=10, "Medium Calls", "High Calls"))</f>
        <v>Low Calls</v>
      </c>
      <c r="AF27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722" s="36" t="str">
        <f>IF(tbl_Customers[[#This Row],[Churn_Risk_Score]]&gt;=10,"High Risk", IF(tbl_Customers[[#This Row],[Churn_Risk_Score]]&gt;=5,"Medium Risk","Low Risk"))</f>
        <v>Medium Risk</v>
      </c>
    </row>
    <row r="2723" spans="1:33" x14ac:dyDescent="0.35">
      <c r="A2723">
        <v>2722</v>
      </c>
      <c r="B2723" t="s">
        <v>37</v>
      </c>
      <c r="C2723">
        <v>103</v>
      </c>
      <c r="D2723" t="s">
        <v>21</v>
      </c>
      <c r="E2723" t="s">
        <v>22</v>
      </c>
      <c r="F2723" t="s">
        <v>22</v>
      </c>
      <c r="G2723">
        <v>0</v>
      </c>
      <c r="H2723">
        <v>70.900000000000006</v>
      </c>
      <c r="I2723">
        <v>134</v>
      </c>
      <c r="J2723">
        <v>12.05</v>
      </c>
      <c r="K2723">
        <v>134.5</v>
      </c>
      <c r="L2723">
        <v>112</v>
      </c>
      <c r="M2723">
        <v>11.43</v>
      </c>
      <c r="N2723">
        <v>168.8</v>
      </c>
      <c r="O2723">
        <v>164</v>
      </c>
      <c r="P2723">
        <v>7.6</v>
      </c>
      <c r="Q2723">
        <v>12</v>
      </c>
      <c r="R2723">
        <v>6</v>
      </c>
      <c r="S2723">
        <v>3.24</v>
      </c>
      <c r="T2723">
        <v>2</v>
      </c>
      <c r="U2723" t="s">
        <v>22</v>
      </c>
      <c r="V2723">
        <f>IF(tbl_Customers[[#This Row],[churn]] = "yes", 1, 0)</f>
        <v>0</v>
      </c>
      <c r="W2723" t="str">
        <f>IF(tbl_Customers[[#This Row],[number_customer_service_calls]] &lt;= 1, "0-1 Calls", IF(tbl_Customers[[#This Row],[number_customer_service_calls]] &lt;= 3, "2-3 Calls", IF(tbl_Customers[[#This Row],[number_customer_service_calls]] &lt;=5, "4-5 Calls", "6+ Calls")))</f>
        <v>2-3 Calls</v>
      </c>
      <c r="X2723" t="str">
        <f>IF(tbl_Customers[[#This Row],[account_length]] &lt;= 50, "0-50", IF(tbl_Customers[[#This Row],[account_length]] &lt;=100, "51-100", IF(tbl_Customers[[#This Row],[account_length]] &lt;= 150, "101-150", "151+")))</f>
        <v>101-150</v>
      </c>
      <c r="Y2723" t="str">
        <f>IF(tbl_Customers[[#This Row],[total_intl_charge]] &lt;= 3, "Low Charges", "High Charges")</f>
        <v>High Charges</v>
      </c>
      <c r="Z2723" t="str">
        <f>IF(tbl_Customers[[#This Row],[total_eve_calls]]&lt;=80,"Low Calls",
IF(tbl_Customers[[#This Row],[total_eve_calls]]&lt;=120,"Medium Calls","High Calls"))</f>
        <v>Medium Calls</v>
      </c>
      <c r="AA2723" t="str">
        <f>IF(tbl_Customers[[#This Row],[total_eve_charge]]&lt;=15,"Low Charges",
IF(tbl_Customers[[#This Row],[total_eve_charge]]&lt;=20,"Medium Charges","High Charges"))</f>
        <v>Low Charges</v>
      </c>
      <c r="AB27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3" t="str">
        <f>IF(tbl_Customers[[#This Row],[number_vmail_messages]] = 0, "No Usage", IF(tbl_Customers[[#This Row],[number_vmail_messages]] &lt;= 20, "Low Usage", IF(tbl_Customers[[#This Row],[number_vmail_messages]] &lt;= 40, "Medium Usgae", "High Usage")))</f>
        <v>No Usage</v>
      </c>
      <c r="AD2723" t="str">
        <f>IF(tbl_Customers[[#This Row],[total_day_minutes]]&lt;=150,"Low Usage", IF(tbl_Customers[[#This Row],[total_day_minutes]]&lt;=200,"Medium Usage", IF(tbl_Customers[[#This Row],[total_day_minutes]]&lt;=250,"High Usage","Very High Usage")))</f>
        <v>Low Usage</v>
      </c>
      <c r="AE2723" t="str">
        <f>IF(tbl_Customers[[#This Row],[total_intl_calls]]&lt;=5,"Low Calls", IF(tbl_Customers[[#This Row],[total_intl_calls]]&lt;=10, "Medium Calls", "High Calls"))</f>
        <v>Medium Calls</v>
      </c>
      <c r="AF27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23" s="36" t="str">
        <f>IF(tbl_Customers[[#This Row],[Churn_Risk_Score]]&gt;=10,"High Risk", IF(tbl_Customers[[#This Row],[Churn_Risk_Score]]&gt;=5,"Medium Risk","Low Risk"))</f>
        <v>Low Risk</v>
      </c>
    </row>
    <row r="2724" spans="1:33" x14ac:dyDescent="0.35">
      <c r="A2724">
        <v>2723</v>
      </c>
      <c r="B2724" t="s">
        <v>51</v>
      </c>
      <c r="C2724">
        <v>93</v>
      </c>
      <c r="D2724" t="s">
        <v>21</v>
      </c>
      <c r="E2724" t="s">
        <v>22</v>
      </c>
      <c r="F2724" t="s">
        <v>22</v>
      </c>
      <c r="G2724">
        <v>0</v>
      </c>
      <c r="H2724">
        <v>152.1</v>
      </c>
      <c r="I2724">
        <v>141</v>
      </c>
      <c r="J2724">
        <v>25.86</v>
      </c>
      <c r="K2724">
        <v>215.5</v>
      </c>
      <c r="L2724">
        <v>107</v>
      </c>
      <c r="M2724">
        <v>18.32</v>
      </c>
      <c r="N2724">
        <v>262.39999999999998</v>
      </c>
      <c r="O2724">
        <v>111</v>
      </c>
      <c r="P2724">
        <v>11.81</v>
      </c>
      <c r="Q2724">
        <v>12</v>
      </c>
      <c r="R2724">
        <v>7</v>
      </c>
      <c r="S2724">
        <v>3.24</v>
      </c>
      <c r="T2724">
        <v>1</v>
      </c>
      <c r="U2724" t="s">
        <v>22</v>
      </c>
      <c r="V2724">
        <f>IF(tbl_Customers[[#This Row],[churn]] = "yes", 1, 0)</f>
        <v>0</v>
      </c>
      <c r="W2724" t="str">
        <f>IF(tbl_Customers[[#This Row],[number_customer_service_calls]] &lt;= 1, "0-1 Calls", IF(tbl_Customers[[#This Row],[number_customer_service_calls]] &lt;= 3, "2-3 Calls", IF(tbl_Customers[[#This Row],[number_customer_service_calls]] &lt;=5, "4-5 Calls", "6+ Calls")))</f>
        <v>0-1 Calls</v>
      </c>
      <c r="X2724" t="str">
        <f>IF(tbl_Customers[[#This Row],[account_length]] &lt;= 50, "0-50", IF(tbl_Customers[[#This Row],[account_length]] &lt;=100, "51-100", IF(tbl_Customers[[#This Row],[account_length]] &lt;= 150, "101-150", "151+")))</f>
        <v>51-100</v>
      </c>
      <c r="Y2724" t="str">
        <f>IF(tbl_Customers[[#This Row],[total_intl_charge]] &lt;= 3, "Low Charges", "High Charges")</f>
        <v>High Charges</v>
      </c>
      <c r="Z2724" t="str">
        <f>IF(tbl_Customers[[#This Row],[total_eve_calls]]&lt;=80,"Low Calls",
IF(tbl_Customers[[#This Row],[total_eve_calls]]&lt;=120,"Medium Calls","High Calls"))</f>
        <v>Medium Calls</v>
      </c>
      <c r="AA2724" t="str">
        <f>IF(tbl_Customers[[#This Row],[total_eve_charge]]&lt;=15,"Low Charges",
IF(tbl_Customers[[#This Row],[total_eve_charge]]&lt;=20,"Medium Charges","High Charges"))</f>
        <v>Medium Charges</v>
      </c>
      <c r="AB27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4" t="str">
        <f>IF(tbl_Customers[[#This Row],[number_vmail_messages]] = 0, "No Usage", IF(tbl_Customers[[#This Row],[number_vmail_messages]] &lt;= 20, "Low Usage", IF(tbl_Customers[[#This Row],[number_vmail_messages]] &lt;= 40, "Medium Usgae", "High Usage")))</f>
        <v>No Usage</v>
      </c>
      <c r="AD2724" t="str">
        <f>IF(tbl_Customers[[#This Row],[total_day_minutes]]&lt;=150,"Low Usage", IF(tbl_Customers[[#This Row],[total_day_minutes]]&lt;=200,"Medium Usage", IF(tbl_Customers[[#This Row],[total_day_minutes]]&lt;=250,"High Usage","Very High Usage")))</f>
        <v>Medium Usage</v>
      </c>
      <c r="AE2724" t="str">
        <f>IF(tbl_Customers[[#This Row],[total_intl_calls]]&lt;=5,"Low Calls", IF(tbl_Customers[[#This Row],[total_intl_calls]]&lt;=10, "Medium Calls", "High Calls"))</f>
        <v>Medium Calls</v>
      </c>
      <c r="AF27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24" s="36" t="str">
        <f>IF(tbl_Customers[[#This Row],[Churn_Risk_Score]]&gt;=10,"High Risk", IF(tbl_Customers[[#This Row],[Churn_Risk_Score]]&gt;=5,"Medium Risk","Low Risk"))</f>
        <v>Low Risk</v>
      </c>
    </row>
    <row r="2725" spans="1:33" x14ac:dyDescent="0.35">
      <c r="A2725">
        <v>2724</v>
      </c>
      <c r="B2725" t="s">
        <v>26</v>
      </c>
      <c r="C2725">
        <v>149</v>
      </c>
      <c r="D2725" t="s">
        <v>28</v>
      </c>
      <c r="E2725" t="s">
        <v>23</v>
      </c>
      <c r="F2725" t="s">
        <v>22</v>
      </c>
      <c r="G2725">
        <v>0</v>
      </c>
      <c r="H2725">
        <v>180.9</v>
      </c>
      <c r="I2725">
        <v>79</v>
      </c>
      <c r="J2725">
        <v>30.75</v>
      </c>
      <c r="K2725">
        <v>194.9</v>
      </c>
      <c r="L2725">
        <v>83</v>
      </c>
      <c r="M2725">
        <v>16.57</v>
      </c>
      <c r="N2725">
        <v>197.8</v>
      </c>
      <c r="O2725">
        <v>109</v>
      </c>
      <c r="P2725">
        <v>8.9</v>
      </c>
      <c r="Q2725">
        <v>8.8000000000000007</v>
      </c>
      <c r="R2725">
        <v>9</v>
      </c>
      <c r="S2725">
        <v>2.38</v>
      </c>
      <c r="T2725">
        <v>3</v>
      </c>
      <c r="U2725" t="s">
        <v>22</v>
      </c>
      <c r="V2725">
        <f>IF(tbl_Customers[[#This Row],[churn]] = "yes", 1, 0)</f>
        <v>0</v>
      </c>
      <c r="W2725" t="str">
        <f>IF(tbl_Customers[[#This Row],[number_customer_service_calls]] &lt;= 1, "0-1 Calls", IF(tbl_Customers[[#This Row],[number_customer_service_calls]] &lt;= 3, "2-3 Calls", IF(tbl_Customers[[#This Row],[number_customer_service_calls]] &lt;=5, "4-5 Calls", "6+ Calls")))</f>
        <v>2-3 Calls</v>
      </c>
      <c r="X2725" t="str">
        <f>IF(tbl_Customers[[#This Row],[account_length]] &lt;= 50, "0-50", IF(tbl_Customers[[#This Row],[account_length]] &lt;=100, "51-100", IF(tbl_Customers[[#This Row],[account_length]] &lt;= 150, "101-150", "151+")))</f>
        <v>101-150</v>
      </c>
      <c r="Y2725" t="str">
        <f>IF(tbl_Customers[[#This Row],[total_intl_charge]] &lt;= 3, "Low Charges", "High Charges")</f>
        <v>Low Charges</v>
      </c>
      <c r="Z2725" t="str">
        <f>IF(tbl_Customers[[#This Row],[total_eve_calls]]&lt;=80,"Low Calls",
IF(tbl_Customers[[#This Row],[total_eve_calls]]&lt;=120,"Medium Calls","High Calls"))</f>
        <v>Medium Calls</v>
      </c>
      <c r="AA2725" t="str">
        <f>IF(tbl_Customers[[#This Row],[total_eve_charge]]&lt;=15,"Low Charges",
IF(tbl_Customers[[#This Row],[total_eve_charge]]&lt;=20,"Medium Charges","High Charges"))</f>
        <v>Medium Charges</v>
      </c>
      <c r="AB27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5" t="str">
        <f>IF(tbl_Customers[[#This Row],[number_vmail_messages]] = 0, "No Usage", IF(tbl_Customers[[#This Row],[number_vmail_messages]] &lt;= 20, "Low Usage", IF(tbl_Customers[[#This Row],[number_vmail_messages]] &lt;= 40, "Medium Usgae", "High Usage")))</f>
        <v>No Usage</v>
      </c>
      <c r="AD2725" t="str">
        <f>IF(tbl_Customers[[#This Row],[total_day_minutes]]&lt;=150,"Low Usage", IF(tbl_Customers[[#This Row],[total_day_minutes]]&lt;=200,"Medium Usage", IF(tbl_Customers[[#This Row],[total_day_minutes]]&lt;=250,"High Usage","Very High Usage")))</f>
        <v>Medium Usage</v>
      </c>
      <c r="AE2725" t="str">
        <f>IF(tbl_Customers[[#This Row],[total_intl_calls]]&lt;=5,"Low Calls", IF(tbl_Customers[[#This Row],[total_intl_calls]]&lt;=10, "Medium Calls", "High Calls"))</f>
        <v>Medium Calls</v>
      </c>
      <c r="AF27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25" s="36" t="str">
        <f>IF(tbl_Customers[[#This Row],[Churn_Risk_Score]]&gt;=10,"High Risk", IF(tbl_Customers[[#This Row],[Churn_Risk_Score]]&gt;=5,"Medium Risk","Low Risk"))</f>
        <v>Low Risk</v>
      </c>
    </row>
    <row r="2726" spans="1:33" x14ac:dyDescent="0.35">
      <c r="A2726">
        <v>2725</v>
      </c>
      <c r="B2726" t="s">
        <v>31</v>
      </c>
      <c r="C2726">
        <v>23</v>
      </c>
      <c r="D2726" t="s">
        <v>28</v>
      </c>
      <c r="E2726" t="s">
        <v>22</v>
      </c>
      <c r="F2726" t="s">
        <v>23</v>
      </c>
      <c r="G2726">
        <v>31</v>
      </c>
      <c r="H2726">
        <v>156.6</v>
      </c>
      <c r="I2726">
        <v>84</v>
      </c>
      <c r="J2726">
        <v>26.62</v>
      </c>
      <c r="K2726">
        <v>161.5</v>
      </c>
      <c r="L2726">
        <v>96</v>
      </c>
      <c r="M2726">
        <v>13.73</v>
      </c>
      <c r="N2726">
        <v>294.60000000000002</v>
      </c>
      <c r="O2726">
        <v>107</v>
      </c>
      <c r="P2726">
        <v>13.26</v>
      </c>
      <c r="Q2726">
        <v>9.4</v>
      </c>
      <c r="R2726">
        <v>6</v>
      </c>
      <c r="S2726">
        <v>2.54</v>
      </c>
      <c r="T2726">
        <v>1</v>
      </c>
      <c r="U2726" t="s">
        <v>22</v>
      </c>
      <c r="V2726">
        <f>IF(tbl_Customers[[#This Row],[churn]] = "yes", 1, 0)</f>
        <v>0</v>
      </c>
      <c r="W2726" t="str">
        <f>IF(tbl_Customers[[#This Row],[number_customer_service_calls]] &lt;= 1, "0-1 Calls", IF(tbl_Customers[[#This Row],[number_customer_service_calls]] &lt;= 3, "2-3 Calls", IF(tbl_Customers[[#This Row],[number_customer_service_calls]] &lt;=5, "4-5 Calls", "6+ Calls")))</f>
        <v>0-1 Calls</v>
      </c>
      <c r="X2726" t="str">
        <f>IF(tbl_Customers[[#This Row],[account_length]] &lt;= 50, "0-50", IF(tbl_Customers[[#This Row],[account_length]] &lt;=100, "51-100", IF(tbl_Customers[[#This Row],[account_length]] &lt;= 150, "101-150", "151+")))</f>
        <v>0-50</v>
      </c>
      <c r="Y2726" t="str">
        <f>IF(tbl_Customers[[#This Row],[total_intl_charge]] &lt;= 3, "Low Charges", "High Charges")</f>
        <v>Low Charges</v>
      </c>
      <c r="Z2726" t="str">
        <f>IF(tbl_Customers[[#This Row],[total_eve_calls]]&lt;=80,"Low Calls",
IF(tbl_Customers[[#This Row],[total_eve_calls]]&lt;=120,"Medium Calls","High Calls"))</f>
        <v>Medium Calls</v>
      </c>
      <c r="AA2726" t="str">
        <f>IF(tbl_Customers[[#This Row],[total_eve_charge]]&lt;=15,"Low Charges",
IF(tbl_Customers[[#This Row],[total_eve_charge]]&lt;=20,"Medium Charges","High Charges"))</f>
        <v>Low Charges</v>
      </c>
      <c r="AB27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6" t="str">
        <f>IF(tbl_Customers[[#This Row],[number_vmail_messages]] = 0, "No Usage", IF(tbl_Customers[[#This Row],[number_vmail_messages]] &lt;= 20, "Low Usage", IF(tbl_Customers[[#This Row],[number_vmail_messages]] &lt;= 40, "Medium Usgae", "High Usage")))</f>
        <v>Medium Usgae</v>
      </c>
      <c r="AD2726" t="str">
        <f>IF(tbl_Customers[[#This Row],[total_day_minutes]]&lt;=150,"Low Usage", IF(tbl_Customers[[#This Row],[total_day_minutes]]&lt;=200,"Medium Usage", IF(tbl_Customers[[#This Row],[total_day_minutes]]&lt;=250,"High Usage","Very High Usage")))</f>
        <v>Medium Usage</v>
      </c>
      <c r="AE2726" t="str">
        <f>IF(tbl_Customers[[#This Row],[total_intl_calls]]&lt;=5,"Low Calls", IF(tbl_Customers[[#This Row],[total_intl_calls]]&lt;=10, "Medium Calls", "High Calls"))</f>
        <v>Medium Calls</v>
      </c>
      <c r="AF27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26" s="36" t="str">
        <f>IF(tbl_Customers[[#This Row],[Churn_Risk_Score]]&gt;=10,"High Risk", IF(tbl_Customers[[#This Row],[Churn_Risk_Score]]&gt;=5,"Medium Risk","Low Risk"))</f>
        <v>Low Risk</v>
      </c>
    </row>
    <row r="2727" spans="1:33" x14ac:dyDescent="0.35">
      <c r="A2727">
        <v>2726</v>
      </c>
      <c r="B2727" t="s">
        <v>57</v>
      </c>
      <c r="C2727">
        <v>221</v>
      </c>
      <c r="D2727" t="s">
        <v>28</v>
      </c>
      <c r="E2727" t="s">
        <v>22</v>
      </c>
      <c r="F2727" t="s">
        <v>23</v>
      </c>
      <c r="G2727">
        <v>24</v>
      </c>
      <c r="H2727">
        <v>180.5</v>
      </c>
      <c r="I2727">
        <v>85</v>
      </c>
      <c r="J2727">
        <v>30.69</v>
      </c>
      <c r="K2727">
        <v>224.1</v>
      </c>
      <c r="L2727">
        <v>92</v>
      </c>
      <c r="M2727">
        <v>19.05</v>
      </c>
      <c r="N2727">
        <v>205.7</v>
      </c>
      <c r="O2727">
        <v>103</v>
      </c>
      <c r="P2727">
        <v>9.26</v>
      </c>
      <c r="Q2727">
        <v>2.4</v>
      </c>
      <c r="R2727">
        <v>3</v>
      </c>
      <c r="S2727">
        <v>0.65</v>
      </c>
      <c r="T2727">
        <v>0</v>
      </c>
      <c r="U2727" t="s">
        <v>22</v>
      </c>
      <c r="V2727">
        <f>IF(tbl_Customers[[#This Row],[churn]] = "yes", 1, 0)</f>
        <v>0</v>
      </c>
      <c r="W2727" t="str">
        <f>IF(tbl_Customers[[#This Row],[number_customer_service_calls]] &lt;= 1, "0-1 Calls", IF(tbl_Customers[[#This Row],[number_customer_service_calls]] &lt;= 3, "2-3 Calls", IF(tbl_Customers[[#This Row],[number_customer_service_calls]] &lt;=5, "4-5 Calls", "6+ Calls")))</f>
        <v>0-1 Calls</v>
      </c>
      <c r="X2727" t="str">
        <f>IF(tbl_Customers[[#This Row],[account_length]] &lt;= 50, "0-50", IF(tbl_Customers[[#This Row],[account_length]] &lt;=100, "51-100", IF(tbl_Customers[[#This Row],[account_length]] &lt;= 150, "101-150", "151+")))</f>
        <v>151+</v>
      </c>
      <c r="Y2727" t="str">
        <f>IF(tbl_Customers[[#This Row],[total_intl_charge]] &lt;= 3, "Low Charges", "High Charges")</f>
        <v>Low Charges</v>
      </c>
      <c r="Z2727" t="str">
        <f>IF(tbl_Customers[[#This Row],[total_eve_calls]]&lt;=80,"Low Calls",
IF(tbl_Customers[[#This Row],[total_eve_calls]]&lt;=120,"Medium Calls","High Calls"))</f>
        <v>Medium Calls</v>
      </c>
      <c r="AA2727" t="str">
        <f>IF(tbl_Customers[[#This Row],[total_eve_charge]]&lt;=15,"Low Charges",
IF(tbl_Customers[[#This Row],[total_eve_charge]]&lt;=20,"Medium Charges","High Charges"))</f>
        <v>Medium Charges</v>
      </c>
      <c r="AB27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7" t="str">
        <f>IF(tbl_Customers[[#This Row],[number_vmail_messages]] = 0, "No Usage", IF(tbl_Customers[[#This Row],[number_vmail_messages]] &lt;= 20, "Low Usage", IF(tbl_Customers[[#This Row],[number_vmail_messages]] &lt;= 40, "Medium Usgae", "High Usage")))</f>
        <v>Medium Usgae</v>
      </c>
      <c r="AD2727" t="str">
        <f>IF(tbl_Customers[[#This Row],[total_day_minutes]]&lt;=150,"Low Usage", IF(tbl_Customers[[#This Row],[total_day_minutes]]&lt;=200,"Medium Usage", IF(tbl_Customers[[#This Row],[total_day_minutes]]&lt;=250,"High Usage","Very High Usage")))</f>
        <v>Medium Usage</v>
      </c>
      <c r="AE2727" t="str">
        <f>IF(tbl_Customers[[#This Row],[total_intl_calls]]&lt;=5,"Low Calls", IF(tbl_Customers[[#This Row],[total_intl_calls]]&lt;=10, "Medium Calls", "High Calls"))</f>
        <v>Low Calls</v>
      </c>
      <c r="AF27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27" s="36" t="str">
        <f>IF(tbl_Customers[[#This Row],[Churn_Risk_Score]]&gt;=10,"High Risk", IF(tbl_Customers[[#This Row],[Churn_Risk_Score]]&gt;=5,"Medium Risk","Low Risk"))</f>
        <v>Low Risk</v>
      </c>
    </row>
    <row r="2728" spans="1:33" x14ac:dyDescent="0.35">
      <c r="A2728">
        <v>2727</v>
      </c>
      <c r="B2728" t="s">
        <v>70</v>
      </c>
      <c r="C2728">
        <v>164</v>
      </c>
      <c r="D2728" t="s">
        <v>28</v>
      </c>
      <c r="E2728" t="s">
        <v>22</v>
      </c>
      <c r="F2728" t="s">
        <v>23</v>
      </c>
      <c r="G2728">
        <v>30</v>
      </c>
      <c r="H2728">
        <v>238.8</v>
      </c>
      <c r="I2728">
        <v>100</v>
      </c>
      <c r="J2728">
        <v>40.6</v>
      </c>
      <c r="K2728">
        <v>230</v>
      </c>
      <c r="L2728">
        <v>121</v>
      </c>
      <c r="M2728">
        <v>19.55</v>
      </c>
      <c r="N2728">
        <v>206.3</v>
      </c>
      <c r="O2728">
        <v>66</v>
      </c>
      <c r="P2728">
        <v>9.2799999999999994</v>
      </c>
      <c r="Q2728">
        <v>13.2</v>
      </c>
      <c r="R2728">
        <v>8</v>
      </c>
      <c r="S2728">
        <v>3.56</v>
      </c>
      <c r="T2728">
        <v>1</v>
      </c>
      <c r="U2728" t="s">
        <v>22</v>
      </c>
      <c r="V2728">
        <f>IF(tbl_Customers[[#This Row],[churn]] = "yes", 1, 0)</f>
        <v>0</v>
      </c>
      <c r="W2728" t="str">
        <f>IF(tbl_Customers[[#This Row],[number_customer_service_calls]] &lt;= 1, "0-1 Calls", IF(tbl_Customers[[#This Row],[number_customer_service_calls]] &lt;= 3, "2-3 Calls", IF(tbl_Customers[[#This Row],[number_customer_service_calls]] &lt;=5, "4-5 Calls", "6+ Calls")))</f>
        <v>0-1 Calls</v>
      </c>
      <c r="X2728" t="str">
        <f>IF(tbl_Customers[[#This Row],[account_length]] &lt;= 50, "0-50", IF(tbl_Customers[[#This Row],[account_length]] &lt;=100, "51-100", IF(tbl_Customers[[#This Row],[account_length]] &lt;= 150, "101-150", "151+")))</f>
        <v>151+</v>
      </c>
      <c r="Y2728" t="str">
        <f>IF(tbl_Customers[[#This Row],[total_intl_charge]] &lt;= 3, "Low Charges", "High Charges")</f>
        <v>High Charges</v>
      </c>
      <c r="Z2728" t="str">
        <f>IF(tbl_Customers[[#This Row],[total_eve_calls]]&lt;=80,"Low Calls",
IF(tbl_Customers[[#This Row],[total_eve_calls]]&lt;=120,"Medium Calls","High Calls"))</f>
        <v>High Calls</v>
      </c>
      <c r="AA2728" t="str">
        <f>IF(tbl_Customers[[#This Row],[total_eve_charge]]&lt;=15,"Low Charges",
IF(tbl_Customers[[#This Row],[total_eve_charge]]&lt;=20,"Medium Charges","High Charges"))</f>
        <v>Medium Charges</v>
      </c>
      <c r="AB27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8" t="str">
        <f>IF(tbl_Customers[[#This Row],[number_vmail_messages]] = 0, "No Usage", IF(tbl_Customers[[#This Row],[number_vmail_messages]] &lt;= 20, "Low Usage", IF(tbl_Customers[[#This Row],[number_vmail_messages]] &lt;= 40, "Medium Usgae", "High Usage")))</f>
        <v>Medium Usgae</v>
      </c>
      <c r="AD2728" t="str">
        <f>IF(tbl_Customers[[#This Row],[total_day_minutes]]&lt;=150,"Low Usage", IF(tbl_Customers[[#This Row],[total_day_minutes]]&lt;=200,"Medium Usage", IF(tbl_Customers[[#This Row],[total_day_minutes]]&lt;=250,"High Usage","Very High Usage")))</f>
        <v>High Usage</v>
      </c>
      <c r="AE2728" t="str">
        <f>IF(tbl_Customers[[#This Row],[total_intl_calls]]&lt;=5,"Low Calls", IF(tbl_Customers[[#This Row],[total_intl_calls]]&lt;=10, "Medium Calls", "High Calls"))</f>
        <v>Medium Calls</v>
      </c>
      <c r="AF27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28" s="36" t="str">
        <f>IF(tbl_Customers[[#This Row],[Churn_Risk_Score]]&gt;=10,"High Risk", IF(tbl_Customers[[#This Row],[Churn_Risk_Score]]&gt;=5,"Medium Risk","Low Risk"))</f>
        <v>Low Risk</v>
      </c>
    </row>
    <row r="2729" spans="1:33" x14ac:dyDescent="0.35">
      <c r="A2729">
        <v>2728</v>
      </c>
      <c r="B2729" t="s">
        <v>58</v>
      </c>
      <c r="C2729">
        <v>104</v>
      </c>
      <c r="D2729" t="s">
        <v>21</v>
      </c>
      <c r="E2729" t="s">
        <v>22</v>
      </c>
      <c r="F2729" t="s">
        <v>23</v>
      </c>
      <c r="G2729">
        <v>18</v>
      </c>
      <c r="H2729">
        <v>182.1</v>
      </c>
      <c r="I2729">
        <v>66</v>
      </c>
      <c r="J2729">
        <v>30.96</v>
      </c>
      <c r="K2729">
        <v>213.6</v>
      </c>
      <c r="L2729">
        <v>65</v>
      </c>
      <c r="M2729">
        <v>18.16</v>
      </c>
      <c r="N2729">
        <v>193</v>
      </c>
      <c r="O2729">
        <v>108</v>
      </c>
      <c r="P2729">
        <v>8.69</v>
      </c>
      <c r="Q2729">
        <v>13.4</v>
      </c>
      <c r="R2729">
        <v>9</v>
      </c>
      <c r="S2729">
        <v>3.62</v>
      </c>
      <c r="T2729">
        <v>2</v>
      </c>
      <c r="U2729" t="s">
        <v>22</v>
      </c>
      <c r="V2729">
        <f>IF(tbl_Customers[[#This Row],[churn]] = "yes", 1, 0)</f>
        <v>0</v>
      </c>
      <c r="W2729" t="str">
        <f>IF(tbl_Customers[[#This Row],[number_customer_service_calls]] &lt;= 1, "0-1 Calls", IF(tbl_Customers[[#This Row],[number_customer_service_calls]] &lt;= 3, "2-3 Calls", IF(tbl_Customers[[#This Row],[number_customer_service_calls]] &lt;=5, "4-5 Calls", "6+ Calls")))</f>
        <v>2-3 Calls</v>
      </c>
      <c r="X2729" t="str">
        <f>IF(tbl_Customers[[#This Row],[account_length]] &lt;= 50, "0-50", IF(tbl_Customers[[#This Row],[account_length]] &lt;=100, "51-100", IF(tbl_Customers[[#This Row],[account_length]] &lt;= 150, "101-150", "151+")))</f>
        <v>101-150</v>
      </c>
      <c r="Y2729" t="str">
        <f>IF(tbl_Customers[[#This Row],[total_intl_charge]] &lt;= 3, "Low Charges", "High Charges")</f>
        <v>High Charges</v>
      </c>
      <c r="Z2729" t="str">
        <f>IF(tbl_Customers[[#This Row],[total_eve_calls]]&lt;=80,"Low Calls",
IF(tbl_Customers[[#This Row],[total_eve_calls]]&lt;=120,"Medium Calls","High Calls"))</f>
        <v>Low Calls</v>
      </c>
      <c r="AA2729" t="str">
        <f>IF(tbl_Customers[[#This Row],[total_eve_charge]]&lt;=15,"Low Charges",
IF(tbl_Customers[[#This Row],[total_eve_charge]]&lt;=20,"Medium Charges","High Charges"))</f>
        <v>Medium Charges</v>
      </c>
      <c r="AB27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9" t="str">
        <f>IF(tbl_Customers[[#This Row],[number_vmail_messages]] = 0, "No Usage", IF(tbl_Customers[[#This Row],[number_vmail_messages]] &lt;= 20, "Low Usage", IF(tbl_Customers[[#This Row],[number_vmail_messages]] &lt;= 40, "Medium Usgae", "High Usage")))</f>
        <v>Low Usage</v>
      </c>
      <c r="AD2729" t="str">
        <f>IF(tbl_Customers[[#This Row],[total_day_minutes]]&lt;=150,"Low Usage", IF(tbl_Customers[[#This Row],[total_day_minutes]]&lt;=200,"Medium Usage", IF(tbl_Customers[[#This Row],[total_day_minutes]]&lt;=250,"High Usage","Very High Usage")))</f>
        <v>Medium Usage</v>
      </c>
      <c r="AE2729" t="str">
        <f>IF(tbl_Customers[[#This Row],[total_intl_calls]]&lt;=5,"Low Calls", IF(tbl_Customers[[#This Row],[total_intl_calls]]&lt;=10, "Medium Calls", "High Calls"))</f>
        <v>Medium Calls</v>
      </c>
      <c r="AF27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29" s="36" t="str">
        <f>IF(tbl_Customers[[#This Row],[Churn_Risk_Score]]&gt;=10,"High Risk", IF(tbl_Customers[[#This Row],[Churn_Risk_Score]]&gt;=5,"Medium Risk","Low Risk"))</f>
        <v>Low Risk</v>
      </c>
    </row>
    <row r="2730" spans="1:33" x14ac:dyDescent="0.35">
      <c r="A2730">
        <v>2729</v>
      </c>
      <c r="B2730" t="s">
        <v>36</v>
      </c>
      <c r="C2730">
        <v>150</v>
      </c>
      <c r="D2730" t="s">
        <v>21</v>
      </c>
      <c r="E2730" t="s">
        <v>22</v>
      </c>
      <c r="F2730" t="s">
        <v>23</v>
      </c>
      <c r="G2730">
        <v>35</v>
      </c>
      <c r="H2730">
        <v>139.6</v>
      </c>
      <c r="I2730">
        <v>72</v>
      </c>
      <c r="J2730">
        <v>23.73</v>
      </c>
      <c r="K2730">
        <v>332.8</v>
      </c>
      <c r="L2730">
        <v>170</v>
      </c>
      <c r="M2730">
        <v>28.29</v>
      </c>
      <c r="N2730">
        <v>213.8</v>
      </c>
      <c r="O2730">
        <v>105</v>
      </c>
      <c r="P2730">
        <v>9.6199999999999992</v>
      </c>
      <c r="Q2730">
        <v>8.8000000000000007</v>
      </c>
      <c r="R2730">
        <v>2</v>
      </c>
      <c r="S2730">
        <v>2.38</v>
      </c>
      <c r="T2730">
        <v>2</v>
      </c>
      <c r="U2730" t="s">
        <v>22</v>
      </c>
      <c r="V2730">
        <f>IF(tbl_Customers[[#This Row],[churn]] = "yes", 1, 0)</f>
        <v>0</v>
      </c>
      <c r="W2730" t="str">
        <f>IF(tbl_Customers[[#This Row],[number_customer_service_calls]] &lt;= 1, "0-1 Calls", IF(tbl_Customers[[#This Row],[number_customer_service_calls]] &lt;= 3, "2-3 Calls", IF(tbl_Customers[[#This Row],[number_customer_service_calls]] &lt;=5, "4-5 Calls", "6+ Calls")))</f>
        <v>2-3 Calls</v>
      </c>
      <c r="X2730" t="str">
        <f>IF(tbl_Customers[[#This Row],[account_length]] &lt;= 50, "0-50", IF(tbl_Customers[[#This Row],[account_length]] &lt;=100, "51-100", IF(tbl_Customers[[#This Row],[account_length]] &lt;= 150, "101-150", "151+")))</f>
        <v>101-150</v>
      </c>
      <c r="Y2730" t="str">
        <f>IF(tbl_Customers[[#This Row],[total_intl_charge]] &lt;= 3, "Low Charges", "High Charges")</f>
        <v>Low Charges</v>
      </c>
      <c r="Z2730" t="str">
        <f>IF(tbl_Customers[[#This Row],[total_eve_calls]]&lt;=80,"Low Calls",
IF(tbl_Customers[[#This Row],[total_eve_calls]]&lt;=120,"Medium Calls","High Calls"))</f>
        <v>High Calls</v>
      </c>
      <c r="AA2730" t="str">
        <f>IF(tbl_Customers[[#This Row],[total_eve_charge]]&lt;=15,"Low Charges",
IF(tbl_Customers[[#This Row],[total_eve_charge]]&lt;=20,"Medium Charges","High Charges"))</f>
        <v>High Charges</v>
      </c>
      <c r="AB27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0" t="str">
        <f>IF(tbl_Customers[[#This Row],[number_vmail_messages]] = 0, "No Usage", IF(tbl_Customers[[#This Row],[number_vmail_messages]] &lt;= 20, "Low Usage", IF(tbl_Customers[[#This Row],[number_vmail_messages]] &lt;= 40, "Medium Usgae", "High Usage")))</f>
        <v>Medium Usgae</v>
      </c>
      <c r="AD2730" t="str">
        <f>IF(tbl_Customers[[#This Row],[total_day_minutes]]&lt;=150,"Low Usage", IF(tbl_Customers[[#This Row],[total_day_minutes]]&lt;=200,"Medium Usage", IF(tbl_Customers[[#This Row],[total_day_minutes]]&lt;=250,"High Usage","Very High Usage")))</f>
        <v>Low Usage</v>
      </c>
      <c r="AE2730" t="str">
        <f>IF(tbl_Customers[[#This Row],[total_intl_calls]]&lt;=5,"Low Calls", IF(tbl_Customers[[#This Row],[total_intl_calls]]&lt;=10, "Medium Calls", "High Calls"))</f>
        <v>Low Calls</v>
      </c>
      <c r="AF27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30" s="36" t="str">
        <f>IF(tbl_Customers[[#This Row],[Churn_Risk_Score]]&gt;=10,"High Risk", IF(tbl_Customers[[#This Row],[Churn_Risk_Score]]&gt;=5,"Medium Risk","Low Risk"))</f>
        <v>Low Risk</v>
      </c>
    </row>
    <row r="2731" spans="1:33" x14ac:dyDescent="0.35">
      <c r="A2731">
        <v>2730</v>
      </c>
      <c r="B2731" t="s">
        <v>51</v>
      </c>
      <c r="C2731">
        <v>184</v>
      </c>
      <c r="D2731" t="s">
        <v>25</v>
      </c>
      <c r="E2731" t="s">
        <v>22</v>
      </c>
      <c r="F2731" t="s">
        <v>23</v>
      </c>
      <c r="G2731">
        <v>12</v>
      </c>
      <c r="H2731">
        <v>200.3</v>
      </c>
      <c r="I2731">
        <v>76</v>
      </c>
      <c r="J2731">
        <v>34.049999999999997</v>
      </c>
      <c r="K2731">
        <v>253.6</v>
      </c>
      <c r="L2731">
        <v>105</v>
      </c>
      <c r="M2731">
        <v>21.56</v>
      </c>
      <c r="N2731">
        <v>149.30000000000001</v>
      </c>
      <c r="O2731">
        <v>93</v>
      </c>
      <c r="P2731">
        <v>6.72</v>
      </c>
      <c r="Q2731">
        <v>10.199999999999999</v>
      </c>
      <c r="R2731">
        <v>5</v>
      </c>
      <c r="S2731">
        <v>2.75</v>
      </c>
      <c r="T2731">
        <v>0</v>
      </c>
      <c r="U2731" t="s">
        <v>22</v>
      </c>
      <c r="V2731">
        <f>IF(tbl_Customers[[#This Row],[churn]] = "yes", 1, 0)</f>
        <v>0</v>
      </c>
      <c r="W2731" t="str">
        <f>IF(tbl_Customers[[#This Row],[number_customer_service_calls]] &lt;= 1, "0-1 Calls", IF(tbl_Customers[[#This Row],[number_customer_service_calls]] &lt;= 3, "2-3 Calls", IF(tbl_Customers[[#This Row],[number_customer_service_calls]] &lt;=5, "4-5 Calls", "6+ Calls")))</f>
        <v>0-1 Calls</v>
      </c>
      <c r="X2731" t="str">
        <f>IF(tbl_Customers[[#This Row],[account_length]] &lt;= 50, "0-50", IF(tbl_Customers[[#This Row],[account_length]] &lt;=100, "51-100", IF(tbl_Customers[[#This Row],[account_length]] &lt;= 150, "101-150", "151+")))</f>
        <v>151+</v>
      </c>
      <c r="Y2731" t="str">
        <f>IF(tbl_Customers[[#This Row],[total_intl_charge]] &lt;= 3, "Low Charges", "High Charges")</f>
        <v>Low Charges</v>
      </c>
      <c r="Z2731" t="str">
        <f>IF(tbl_Customers[[#This Row],[total_eve_calls]]&lt;=80,"Low Calls",
IF(tbl_Customers[[#This Row],[total_eve_calls]]&lt;=120,"Medium Calls","High Calls"))</f>
        <v>Medium Calls</v>
      </c>
      <c r="AA2731" t="str">
        <f>IF(tbl_Customers[[#This Row],[total_eve_charge]]&lt;=15,"Low Charges",
IF(tbl_Customers[[#This Row],[total_eve_charge]]&lt;=20,"Medium Charges","High Charges"))</f>
        <v>High Charges</v>
      </c>
      <c r="AB27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1" t="str">
        <f>IF(tbl_Customers[[#This Row],[number_vmail_messages]] = 0, "No Usage", IF(tbl_Customers[[#This Row],[number_vmail_messages]] &lt;= 20, "Low Usage", IF(tbl_Customers[[#This Row],[number_vmail_messages]] &lt;= 40, "Medium Usgae", "High Usage")))</f>
        <v>Low Usage</v>
      </c>
      <c r="AD2731" t="str">
        <f>IF(tbl_Customers[[#This Row],[total_day_minutes]]&lt;=150,"Low Usage", IF(tbl_Customers[[#This Row],[total_day_minutes]]&lt;=200,"Medium Usage", IF(tbl_Customers[[#This Row],[total_day_minutes]]&lt;=250,"High Usage","Very High Usage")))</f>
        <v>High Usage</v>
      </c>
      <c r="AE2731" t="str">
        <f>IF(tbl_Customers[[#This Row],[total_intl_calls]]&lt;=5,"Low Calls", IF(tbl_Customers[[#This Row],[total_intl_calls]]&lt;=10, "Medium Calls", "High Calls"))</f>
        <v>Low Calls</v>
      </c>
      <c r="AF27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31" s="36" t="str">
        <f>IF(tbl_Customers[[#This Row],[Churn_Risk_Score]]&gt;=10,"High Risk", IF(tbl_Customers[[#This Row],[Churn_Risk_Score]]&gt;=5,"Medium Risk","Low Risk"))</f>
        <v>Low Risk</v>
      </c>
    </row>
    <row r="2732" spans="1:33" x14ac:dyDescent="0.35">
      <c r="A2732">
        <v>2731</v>
      </c>
      <c r="B2732" t="s">
        <v>43</v>
      </c>
      <c r="C2732">
        <v>88</v>
      </c>
      <c r="D2732" t="s">
        <v>25</v>
      </c>
      <c r="E2732" t="s">
        <v>22</v>
      </c>
      <c r="F2732" t="s">
        <v>22</v>
      </c>
      <c r="G2732">
        <v>0</v>
      </c>
      <c r="H2732">
        <v>153.5</v>
      </c>
      <c r="I2732">
        <v>94</v>
      </c>
      <c r="J2732">
        <v>26.1</v>
      </c>
      <c r="K2732">
        <v>251.7</v>
      </c>
      <c r="L2732">
        <v>118</v>
      </c>
      <c r="M2732">
        <v>21.39</v>
      </c>
      <c r="N2732">
        <v>182.2</v>
      </c>
      <c r="O2732">
        <v>99</v>
      </c>
      <c r="P2732">
        <v>8.1999999999999993</v>
      </c>
      <c r="Q2732">
        <v>8.5</v>
      </c>
      <c r="R2732">
        <v>6</v>
      </c>
      <c r="S2732">
        <v>2.2999999999999998</v>
      </c>
      <c r="T2732">
        <v>1</v>
      </c>
      <c r="U2732" t="s">
        <v>22</v>
      </c>
      <c r="V2732">
        <f>IF(tbl_Customers[[#This Row],[churn]] = "yes", 1, 0)</f>
        <v>0</v>
      </c>
      <c r="W2732" t="str">
        <f>IF(tbl_Customers[[#This Row],[number_customer_service_calls]] &lt;= 1, "0-1 Calls", IF(tbl_Customers[[#This Row],[number_customer_service_calls]] &lt;= 3, "2-3 Calls", IF(tbl_Customers[[#This Row],[number_customer_service_calls]] &lt;=5, "4-5 Calls", "6+ Calls")))</f>
        <v>0-1 Calls</v>
      </c>
      <c r="X2732" t="str">
        <f>IF(tbl_Customers[[#This Row],[account_length]] &lt;= 50, "0-50", IF(tbl_Customers[[#This Row],[account_length]] &lt;=100, "51-100", IF(tbl_Customers[[#This Row],[account_length]] &lt;= 150, "101-150", "151+")))</f>
        <v>51-100</v>
      </c>
      <c r="Y2732" t="str">
        <f>IF(tbl_Customers[[#This Row],[total_intl_charge]] &lt;= 3, "Low Charges", "High Charges")</f>
        <v>Low Charges</v>
      </c>
      <c r="Z2732" t="str">
        <f>IF(tbl_Customers[[#This Row],[total_eve_calls]]&lt;=80,"Low Calls",
IF(tbl_Customers[[#This Row],[total_eve_calls]]&lt;=120,"Medium Calls","High Calls"))</f>
        <v>Medium Calls</v>
      </c>
      <c r="AA2732" t="str">
        <f>IF(tbl_Customers[[#This Row],[total_eve_charge]]&lt;=15,"Low Charges",
IF(tbl_Customers[[#This Row],[total_eve_charge]]&lt;=20,"Medium Charges","High Charges"))</f>
        <v>High Charges</v>
      </c>
      <c r="AB27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2" t="str">
        <f>IF(tbl_Customers[[#This Row],[number_vmail_messages]] = 0, "No Usage", IF(tbl_Customers[[#This Row],[number_vmail_messages]] &lt;= 20, "Low Usage", IF(tbl_Customers[[#This Row],[number_vmail_messages]] &lt;= 40, "Medium Usgae", "High Usage")))</f>
        <v>No Usage</v>
      </c>
      <c r="AD2732" t="str">
        <f>IF(tbl_Customers[[#This Row],[total_day_minutes]]&lt;=150,"Low Usage", IF(tbl_Customers[[#This Row],[total_day_minutes]]&lt;=200,"Medium Usage", IF(tbl_Customers[[#This Row],[total_day_minutes]]&lt;=250,"High Usage","Very High Usage")))</f>
        <v>Medium Usage</v>
      </c>
      <c r="AE2732" t="str">
        <f>IF(tbl_Customers[[#This Row],[total_intl_calls]]&lt;=5,"Low Calls", IF(tbl_Customers[[#This Row],[total_intl_calls]]&lt;=10, "Medium Calls", "High Calls"))</f>
        <v>Medium Calls</v>
      </c>
      <c r="AF27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32" s="36" t="str">
        <f>IF(tbl_Customers[[#This Row],[Churn_Risk_Score]]&gt;=10,"High Risk", IF(tbl_Customers[[#This Row],[Churn_Risk_Score]]&gt;=5,"Medium Risk","Low Risk"))</f>
        <v>Low Risk</v>
      </c>
    </row>
    <row r="2733" spans="1:33" x14ac:dyDescent="0.35">
      <c r="A2733">
        <v>2732</v>
      </c>
      <c r="B2733" t="s">
        <v>55</v>
      </c>
      <c r="C2733">
        <v>61</v>
      </c>
      <c r="D2733" t="s">
        <v>21</v>
      </c>
      <c r="E2733" t="s">
        <v>23</v>
      </c>
      <c r="F2733" t="s">
        <v>23</v>
      </c>
      <c r="G2733">
        <v>29</v>
      </c>
      <c r="H2733">
        <v>128.19999999999999</v>
      </c>
      <c r="I2733">
        <v>119</v>
      </c>
      <c r="J2733">
        <v>21.79</v>
      </c>
      <c r="K2733">
        <v>171.7</v>
      </c>
      <c r="L2733">
        <v>83</v>
      </c>
      <c r="M2733">
        <v>14.59</v>
      </c>
      <c r="N2733">
        <v>250.9</v>
      </c>
      <c r="O2733">
        <v>114</v>
      </c>
      <c r="P2733">
        <v>11.29</v>
      </c>
      <c r="Q2733">
        <v>11.7</v>
      </c>
      <c r="R2733">
        <v>6</v>
      </c>
      <c r="S2733">
        <v>3.16</v>
      </c>
      <c r="T2733">
        <v>3</v>
      </c>
      <c r="U2733" t="s">
        <v>22</v>
      </c>
      <c r="V2733">
        <f>IF(tbl_Customers[[#This Row],[churn]] = "yes", 1, 0)</f>
        <v>0</v>
      </c>
      <c r="W2733" t="str">
        <f>IF(tbl_Customers[[#This Row],[number_customer_service_calls]] &lt;= 1, "0-1 Calls", IF(tbl_Customers[[#This Row],[number_customer_service_calls]] &lt;= 3, "2-3 Calls", IF(tbl_Customers[[#This Row],[number_customer_service_calls]] &lt;=5, "4-5 Calls", "6+ Calls")))</f>
        <v>2-3 Calls</v>
      </c>
      <c r="X2733" t="str">
        <f>IF(tbl_Customers[[#This Row],[account_length]] &lt;= 50, "0-50", IF(tbl_Customers[[#This Row],[account_length]] &lt;=100, "51-100", IF(tbl_Customers[[#This Row],[account_length]] &lt;= 150, "101-150", "151+")))</f>
        <v>51-100</v>
      </c>
      <c r="Y2733" t="str">
        <f>IF(tbl_Customers[[#This Row],[total_intl_charge]] &lt;= 3, "Low Charges", "High Charges")</f>
        <v>High Charges</v>
      </c>
      <c r="Z2733" t="str">
        <f>IF(tbl_Customers[[#This Row],[total_eve_calls]]&lt;=80,"Low Calls",
IF(tbl_Customers[[#This Row],[total_eve_calls]]&lt;=120,"Medium Calls","High Calls"))</f>
        <v>Medium Calls</v>
      </c>
      <c r="AA2733" t="str">
        <f>IF(tbl_Customers[[#This Row],[total_eve_charge]]&lt;=15,"Low Charges",
IF(tbl_Customers[[#This Row],[total_eve_charge]]&lt;=20,"Medium Charges","High Charges"))</f>
        <v>Low Charges</v>
      </c>
      <c r="AB27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3" t="str">
        <f>IF(tbl_Customers[[#This Row],[number_vmail_messages]] = 0, "No Usage", IF(tbl_Customers[[#This Row],[number_vmail_messages]] &lt;= 20, "Low Usage", IF(tbl_Customers[[#This Row],[number_vmail_messages]] &lt;= 40, "Medium Usgae", "High Usage")))</f>
        <v>Medium Usgae</v>
      </c>
      <c r="AD2733" t="str">
        <f>IF(tbl_Customers[[#This Row],[total_day_minutes]]&lt;=150,"Low Usage", IF(tbl_Customers[[#This Row],[total_day_minutes]]&lt;=200,"Medium Usage", IF(tbl_Customers[[#This Row],[total_day_minutes]]&lt;=250,"High Usage","Very High Usage")))</f>
        <v>Low Usage</v>
      </c>
      <c r="AE2733" t="str">
        <f>IF(tbl_Customers[[#This Row],[total_intl_calls]]&lt;=5,"Low Calls", IF(tbl_Customers[[#This Row],[total_intl_calls]]&lt;=10, "Medium Calls", "High Calls"))</f>
        <v>Medium Calls</v>
      </c>
      <c r="AF27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733" s="36" t="str">
        <f>IF(tbl_Customers[[#This Row],[Churn_Risk_Score]]&gt;=10,"High Risk", IF(tbl_Customers[[#This Row],[Churn_Risk_Score]]&gt;=5,"Medium Risk","Low Risk"))</f>
        <v>Medium Risk</v>
      </c>
    </row>
    <row r="2734" spans="1:33" x14ac:dyDescent="0.35">
      <c r="A2734">
        <v>2733</v>
      </c>
      <c r="B2734" t="s">
        <v>58</v>
      </c>
      <c r="C2734">
        <v>110</v>
      </c>
      <c r="D2734" t="s">
        <v>25</v>
      </c>
      <c r="E2734" t="s">
        <v>22</v>
      </c>
      <c r="F2734" t="s">
        <v>22</v>
      </c>
      <c r="G2734">
        <v>0</v>
      </c>
      <c r="H2734">
        <v>159.5</v>
      </c>
      <c r="I2734">
        <v>145</v>
      </c>
      <c r="J2734">
        <v>27.12</v>
      </c>
      <c r="K2734">
        <v>202.3</v>
      </c>
      <c r="L2734">
        <v>101</v>
      </c>
      <c r="M2734">
        <v>17.2</v>
      </c>
      <c r="N2734">
        <v>256</v>
      </c>
      <c r="O2734">
        <v>96</v>
      </c>
      <c r="P2734">
        <v>11.52</v>
      </c>
      <c r="Q2734">
        <v>16.7</v>
      </c>
      <c r="R2734">
        <v>2</v>
      </c>
      <c r="S2734">
        <v>4.51</v>
      </c>
      <c r="T2734">
        <v>2</v>
      </c>
      <c r="U2734" t="s">
        <v>22</v>
      </c>
      <c r="V2734">
        <f>IF(tbl_Customers[[#This Row],[churn]] = "yes", 1, 0)</f>
        <v>0</v>
      </c>
      <c r="W2734" t="str">
        <f>IF(tbl_Customers[[#This Row],[number_customer_service_calls]] &lt;= 1, "0-1 Calls", IF(tbl_Customers[[#This Row],[number_customer_service_calls]] &lt;= 3, "2-3 Calls", IF(tbl_Customers[[#This Row],[number_customer_service_calls]] &lt;=5, "4-5 Calls", "6+ Calls")))</f>
        <v>2-3 Calls</v>
      </c>
      <c r="X2734" t="str">
        <f>IF(tbl_Customers[[#This Row],[account_length]] &lt;= 50, "0-50", IF(tbl_Customers[[#This Row],[account_length]] &lt;=100, "51-100", IF(tbl_Customers[[#This Row],[account_length]] &lt;= 150, "101-150", "151+")))</f>
        <v>101-150</v>
      </c>
      <c r="Y2734" t="str">
        <f>IF(tbl_Customers[[#This Row],[total_intl_charge]] &lt;= 3, "Low Charges", "High Charges")</f>
        <v>High Charges</v>
      </c>
      <c r="Z2734" t="str">
        <f>IF(tbl_Customers[[#This Row],[total_eve_calls]]&lt;=80,"Low Calls",
IF(tbl_Customers[[#This Row],[total_eve_calls]]&lt;=120,"Medium Calls","High Calls"))</f>
        <v>Medium Calls</v>
      </c>
      <c r="AA2734" t="str">
        <f>IF(tbl_Customers[[#This Row],[total_eve_charge]]&lt;=15,"Low Charges",
IF(tbl_Customers[[#This Row],[total_eve_charge]]&lt;=20,"Medium Charges","High Charges"))</f>
        <v>Medium Charges</v>
      </c>
      <c r="AB27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4" t="str">
        <f>IF(tbl_Customers[[#This Row],[number_vmail_messages]] = 0, "No Usage", IF(tbl_Customers[[#This Row],[number_vmail_messages]] &lt;= 20, "Low Usage", IF(tbl_Customers[[#This Row],[number_vmail_messages]] &lt;= 40, "Medium Usgae", "High Usage")))</f>
        <v>No Usage</v>
      </c>
      <c r="AD2734" t="str">
        <f>IF(tbl_Customers[[#This Row],[total_day_minutes]]&lt;=150,"Low Usage", IF(tbl_Customers[[#This Row],[total_day_minutes]]&lt;=200,"Medium Usage", IF(tbl_Customers[[#This Row],[total_day_minutes]]&lt;=250,"High Usage","Very High Usage")))</f>
        <v>Medium Usage</v>
      </c>
      <c r="AE2734" t="str">
        <f>IF(tbl_Customers[[#This Row],[total_intl_calls]]&lt;=5,"Low Calls", IF(tbl_Customers[[#This Row],[total_intl_calls]]&lt;=10, "Medium Calls", "High Calls"))</f>
        <v>Low Calls</v>
      </c>
      <c r="AF27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34" s="36" t="str">
        <f>IF(tbl_Customers[[#This Row],[Churn_Risk_Score]]&gt;=10,"High Risk", IF(tbl_Customers[[#This Row],[Churn_Risk_Score]]&gt;=5,"Medium Risk","Low Risk"))</f>
        <v>Low Risk</v>
      </c>
    </row>
    <row r="2735" spans="1:33" x14ac:dyDescent="0.35">
      <c r="A2735">
        <v>2734</v>
      </c>
      <c r="B2735" t="s">
        <v>32</v>
      </c>
      <c r="C2735">
        <v>115</v>
      </c>
      <c r="D2735" t="s">
        <v>21</v>
      </c>
      <c r="E2735" t="s">
        <v>22</v>
      </c>
      <c r="F2735" t="s">
        <v>22</v>
      </c>
      <c r="G2735">
        <v>0</v>
      </c>
      <c r="H2735">
        <v>226.4</v>
      </c>
      <c r="I2735">
        <v>101</v>
      </c>
      <c r="J2735">
        <v>38.49</v>
      </c>
      <c r="K2735">
        <v>276.8</v>
      </c>
      <c r="L2735">
        <v>60</v>
      </c>
      <c r="M2735">
        <v>23.53</v>
      </c>
      <c r="N2735">
        <v>213.4</v>
      </c>
      <c r="O2735">
        <v>82</v>
      </c>
      <c r="P2735">
        <v>9.6</v>
      </c>
      <c r="Q2735">
        <v>12.3</v>
      </c>
      <c r="R2735">
        <v>4</v>
      </c>
      <c r="S2735">
        <v>3.32</v>
      </c>
      <c r="T2735">
        <v>3</v>
      </c>
      <c r="U2735" t="s">
        <v>23</v>
      </c>
      <c r="V2735">
        <f>IF(tbl_Customers[[#This Row],[churn]] = "yes", 1, 0)</f>
        <v>1</v>
      </c>
      <c r="W2735" t="str">
        <f>IF(tbl_Customers[[#This Row],[number_customer_service_calls]] &lt;= 1, "0-1 Calls", IF(tbl_Customers[[#This Row],[number_customer_service_calls]] &lt;= 3, "2-3 Calls", IF(tbl_Customers[[#This Row],[number_customer_service_calls]] &lt;=5, "4-5 Calls", "6+ Calls")))</f>
        <v>2-3 Calls</v>
      </c>
      <c r="X2735" t="str">
        <f>IF(tbl_Customers[[#This Row],[account_length]] &lt;= 50, "0-50", IF(tbl_Customers[[#This Row],[account_length]] &lt;=100, "51-100", IF(tbl_Customers[[#This Row],[account_length]] &lt;= 150, "101-150", "151+")))</f>
        <v>101-150</v>
      </c>
      <c r="Y2735" t="str">
        <f>IF(tbl_Customers[[#This Row],[total_intl_charge]] &lt;= 3, "Low Charges", "High Charges")</f>
        <v>High Charges</v>
      </c>
      <c r="Z2735" t="str">
        <f>IF(tbl_Customers[[#This Row],[total_eve_calls]]&lt;=80,"Low Calls",
IF(tbl_Customers[[#This Row],[total_eve_calls]]&lt;=120,"Medium Calls","High Calls"))</f>
        <v>Low Calls</v>
      </c>
      <c r="AA2735" t="str">
        <f>IF(tbl_Customers[[#This Row],[total_eve_charge]]&lt;=15,"Low Charges",
IF(tbl_Customers[[#This Row],[total_eve_charge]]&lt;=20,"Medium Charges","High Charges"))</f>
        <v>High Charges</v>
      </c>
      <c r="AB27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5" t="str">
        <f>IF(tbl_Customers[[#This Row],[number_vmail_messages]] = 0, "No Usage", IF(tbl_Customers[[#This Row],[number_vmail_messages]] &lt;= 20, "Low Usage", IF(tbl_Customers[[#This Row],[number_vmail_messages]] &lt;= 40, "Medium Usgae", "High Usage")))</f>
        <v>No Usage</v>
      </c>
      <c r="AD2735" t="str">
        <f>IF(tbl_Customers[[#This Row],[total_day_minutes]]&lt;=150,"Low Usage", IF(tbl_Customers[[#This Row],[total_day_minutes]]&lt;=200,"Medium Usage", IF(tbl_Customers[[#This Row],[total_day_minutes]]&lt;=250,"High Usage","Very High Usage")))</f>
        <v>High Usage</v>
      </c>
      <c r="AE2735" t="str">
        <f>IF(tbl_Customers[[#This Row],[total_intl_calls]]&lt;=5,"Low Calls", IF(tbl_Customers[[#This Row],[total_intl_calls]]&lt;=10, "Medium Calls", "High Calls"))</f>
        <v>Low Calls</v>
      </c>
      <c r="AF27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35" s="36" t="str">
        <f>IF(tbl_Customers[[#This Row],[Churn_Risk_Score]]&gt;=10,"High Risk", IF(tbl_Customers[[#This Row],[Churn_Risk_Score]]&gt;=5,"Medium Risk","Low Risk"))</f>
        <v>Low Risk</v>
      </c>
    </row>
    <row r="2736" spans="1:33" x14ac:dyDescent="0.35">
      <c r="A2736">
        <v>2735</v>
      </c>
      <c r="B2736" t="s">
        <v>50</v>
      </c>
      <c r="C2736">
        <v>33</v>
      </c>
      <c r="D2736" t="s">
        <v>25</v>
      </c>
      <c r="E2736" t="s">
        <v>22</v>
      </c>
      <c r="F2736" t="s">
        <v>22</v>
      </c>
      <c r="G2736">
        <v>0</v>
      </c>
      <c r="H2736">
        <v>251.9</v>
      </c>
      <c r="I2736">
        <v>81</v>
      </c>
      <c r="J2736">
        <v>42.82</v>
      </c>
      <c r="K2736">
        <v>194.6</v>
      </c>
      <c r="L2736">
        <v>96</v>
      </c>
      <c r="M2736">
        <v>16.54</v>
      </c>
      <c r="N2736">
        <v>211.2</v>
      </c>
      <c r="O2736">
        <v>87</v>
      </c>
      <c r="P2736">
        <v>9.5</v>
      </c>
      <c r="Q2736">
        <v>8.4</v>
      </c>
      <c r="R2736">
        <v>3</v>
      </c>
      <c r="S2736">
        <v>2.27</v>
      </c>
      <c r="T2736">
        <v>2</v>
      </c>
      <c r="U2736" t="s">
        <v>22</v>
      </c>
      <c r="V2736">
        <f>IF(tbl_Customers[[#This Row],[churn]] = "yes", 1, 0)</f>
        <v>0</v>
      </c>
      <c r="W2736" t="str">
        <f>IF(tbl_Customers[[#This Row],[number_customer_service_calls]] &lt;= 1, "0-1 Calls", IF(tbl_Customers[[#This Row],[number_customer_service_calls]] &lt;= 3, "2-3 Calls", IF(tbl_Customers[[#This Row],[number_customer_service_calls]] &lt;=5, "4-5 Calls", "6+ Calls")))</f>
        <v>2-3 Calls</v>
      </c>
      <c r="X2736" t="str">
        <f>IF(tbl_Customers[[#This Row],[account_length]] &lt;= 50, "0-50", IF(tbl_Customers[[#This Row],[account_length]] &lt;=100, "51-100", IF(tbl_Customers[[#This Row],[account_length]] &lt;= 150, "101-150", "151+")))</f>
        <v>0-50</v>
      </c>
      <c r="Y2736" t="str">
        <f>IF(tbl_Customers[[#This Row],[total_intl_charge]] &lt;= 3, "Low Charges", "High Charges")</f>
        <v>Low Charges</v>
      </c>
      <c r="Z2736" t="str">
        <f>IF(tbl_Customers[[#This Row],[total_eve_calls]]&lt;=80,"Low Calls",
IF(tbl_Customers[[#This Row],[total_eve_calls]]&lt;=120,"Medium Calls","High Calls"))</f>
        <v>Medium Calls</v>
      </c>
      <c r="AA2736" t="str">
        <f>IF(tbl_Customers[[#This Row],[total_eve_charge]]&lt;=15,"Low Charges",
IF(tbl_Customers[[#This Row],[total_eve_charge]]&lt;=20,"Medium Charges","High Charges"))</f>
        <v>Medium Charges</v>
      </c>
      <c r="AB27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6" t="str">
        <f>IF(tbl_Customers[[#This Row],[number_vmail_messages]] = 0, "No Usage", IF(tbl_Customers[[#This Row],[number_vmail_messages]] &lt;= 20, "Low Usage", IF(tbl_Customers[[#This Row],[number_vmail_messages]] &lt;= 40, "Medium Usgae", "High Usage")))</f>
        <v>No Usage</v>
      </c>
      <c r="AD2736" t="str">
        <f>IF(tbl_Customers[[#This Row],[total_day_minutes]]&lt;=150,"Low Usage", IF(tbl_Customers[[#This Row],[total_day_minutes]]&lt;=200,"Medium Usage", IF(tbl_Customers[[#This Row],[total_day_minutes]]&lt;=250,"High Usage","Very High Usage")))</f>
        <v>Very High Usage</v>
      </c>
      <c r="AE2736" t="str">
        <f>IF(tbl_Customers[[#This Row],[total_intl_calls]]&lt;=5,"Low Calls", IF(tbl_Customers[[#This Row],[total_intl_calls]]&lt;=10, "Medium Calls", "High Calls"))</f>
        <v>Low Calls</v>
      </c>
      <c r="AF27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36" s="36" t="str">
        <f>IF(tbl_Customers[[#This Row],[Churn_Risk_Score]]&gt;=10,"High Risk", IF(tbl_Customers[[#This Row],[Churn_Risk_Score]]&gt;=5,"Medium Risk","Low Risk"))</f>
        <v>Medium Risk</v>
      </c>
    </row>
    <row r="2737" spans="1:33" x14ac:dyDescent="0.35">
      <c r="A2737">
        <v>2736</v>
      </c>
      <c r="B2737" t="s">
        <v>66</v>
      </c>
      <c r="C2737">
        <v>100</v>
      </c>
      <c r="D2737" t="s">
        <v>28</v>
      </c>
      <c r="E2737" t="s">
        <v>22</v>
      </c>
      <c r="F2737" t="s">
        <v>22</v>
      </c>
      <c r="G2737">
        <v>0</v>
      </c>
      <c r="H2737">
        <v>264.5</v>
      </c>
      <c r="I2737">
        <v>117</v>
      </c>
      <c r="J2737">
        <v>44.97</v>
      </c>
      <c r="K2737">
        <v>194</v>
      </c>
      <c r="L2737">
        <v>111</v>
      </c>
      <c r="M2737">
        <v>16.489999999999998</v>
      </c>
      <c r="N2737">
        <v>262.7</v>
      </c>
      <c r="O2737">
        <v>111</v>
      </c>
      <c r="P2737">
        <v>11.82</v>
      </c>
      <c r="Q2737">
        <v>7.5</v>
      </c>
      <c r="R2737">
        <v>4</v>
      </c>
      <c r="S2737">
        <v>2.0299999999999998</v>
      </c>
      <c r="T2737">
        <v>2</v>
      </c>
      <c r="U2737" t="s">
        <v>23</v>
      </c>
      <c r="V2737">
        <f>IF(tbl_Customers[[#This Row],[churn]] = "yes", 1, 0)</f>
        <v>1</v>
      </c>
      <c r="W2737" t="str">
        <f>IF(tbl_Customers[[#This Row],[number_customer_service_calls]] &lt;= 1, "0-1 Calls", IF(tbl_Customers[[#This Row],[number_customer_service_calls]] &lt;= 3, "2-3 Calls", IF(tbl_Customers[[#This Row],[number_customer_service_calls]] &lt;=5, "4-5 Calls", "6+ Calls")))</f>
        <v>2-3 Calls</v>
      </c>
      <c r="X2737" t="str">
        <f>IF(tbl_Customers[[#This Row],[account_length]] &lt;= 50, "0-50", IF(tbl_Customers[[#This Row],[account_length]] &lt;=100, "51-100", IF(tbl_Customers[[#This Row],[account_length]] &lt;= 150, "101-150", "151+")))</f>
        <v>51-100</v>
      </c>
      <c r="Y2737" t="str">
        <f>IF(tbl_Customers[[#This Row],[total_intl_charge]] &lt;= 3, "Low Charges", "High Charges")</f>
        <v>Low Charges</v>
      </c>
      <c r="Z2737" t="str">
        <f>IF(tbl_Customers[[#This Row],[total_eve_calls]]&lt;=80,"Low Calls",
IF(tbl_Customers[[#This Row],[total_eve_calls]]&lt;=120,"Medium Calls","High Calls"))</f>
        <v>Medium Calls</v>
      </c>
      <c r="AA2737" t="str">
        <f>IF(tbl_Customers[[#This Row],[total_eve_charge]]&lt;=15,"Low Charges",
IF(tbl_Customers[[#This Row],[total_eve_charge]]&lt;=20,"Medium Charges","High Charges"))</f>
        <v>Medium Charges</v>
      </c>
      <c r="AB27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7" t="str">
        <f>IF(tbl_Customers[[#This Row],[number_vmail_messages]] = 0, "No Usage", IF(tbl_Customers[[#This Row],[number_vmail_messages]] &lt;= 20, "Low Usage", IF(tbl_Customers[[#This Row],[number_vmail_messages]] &lt;= 40, "Medium Usgae", "High Usage")))</f>
        <v>No Usage</v>
      </c>
      <c r="AD2737" t="str">
        <f>IF(tbl_Customers[[#This Row],[total_day_minutes]]&lt;=150,"Low Usage", IF(tbl_Customers[[#This Row],[total_day_minutes]]&lt;=200,"Medium Usage", IF(tbl_Customers[[#This Row],[total_day_minutes]]&lt;=250,"High Usage","Very High Usage")))</f>
        <v>Very High Usage</v>
      </c>
      <c r="AE2737" t="str">
        <f>IF(tbl_Customers[[#This Row],[total_intl_calls]]&lt;=5,"Low Calls", IF(tbl_Customers[[#This Row],[total_intl_calls]]&lt;=10, "Medium Calls", "High Calls"))</f>
        <v>Low Calls</v>
      </c>
      <c r="AF27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37" s="36" t="str">
        <f>IF(tbl_Customers[[#This Row],[Churn_Risk_Score]]&gt;=10,"High Risk", IF(tbl_Customers[[#This Row],[Churn_Risk_Score]]&gt;=5,"Medium Risk","Low Risk"))</f>
        <v>Medium Risk</v>
      </c>
    </row>
    <row r="2738" spans="1:33" x14ac:dyDescent="0.35">
      <c r="A2738">
        <v>2737</v>
      </c>
      <c r="B2738" t="s">
        <v>36</v>
      </c>
      <c r="C2738">
        <v>209</v>
      </c>
      <c r="D2738" t="s">
        <v>21</v>
      </c>
      <c r="E2738" t="s">
        <v>22</v>
      </c>
      <c r="F2738" t="s">
        <v>22</v>
      </c>
      <c r="G2738">
        <v>0</v>
      </c>
      <c r="H2738">
        <v>153.69999999999999</v>
      </c>
      <c r="I2738">
        <v>105</v>
      </c>
      <c r="J2738">
        <v>26.13</v>
      </c>
      <c r="K2738">
        <v>188.6</v>
      </c>
      <c r="L2738">
        <v>87</v>
      </c>
      <c r="M2738">
        <v>16.03</v>
      </c>
      <c r="N2738">
        <v>200.8</v>
      </c>
      <c r="O2738">
        <v>95</v>
      </c>
      <c r="P2738">
        <v>9.0399999999999991</v>
      </c>
      <c r="Q2738">
        <v>10.7</v>
      </c>
      <c r="R2738">
        <v>2</v>
      </c>
      <c r="S2738">
        <v>2.89</v>
      </c>
      <c r="T2738">
        <v>0</v>
      </c>
      <c r="U2738" t="s">
        <v>22</v>
      </c>
      <c r="V2738">
        <f>IF(tbl_Customers[[#This Row],[churn]] = "yes", 1, 0)</f>
        <v>0</v>
      </c>
      <c r="W2738" t="str">
        <f>IF(tbl_Customers[[#This Row],[number_customer_service_calls]] &lt;= 1, "0-1 Calls", IF(tbl_Customers[[#This Row],[number_customer_service_calls]] &lt;= 3, "2-3 Calls", IF(tbl_Customers[[#This Row],[number_customer_service_calls]] &lt;=5, "4-5 Calls", "6+ Calls")))</f>
        <v>0-1 Calls</v>
      </c>
      <c r="X2738" t="str">
        <f>IF(tbl_Customers[[#This Row],[account_length]] &lt;= 50, "0-50", IF(tbl_Customers[[#This Row],[account_length]] &lt;=100, "51-100", IF(tbl_Customers[[#This Row],[account_length]] &lt;= 150, "101-150", "151+")))</f>
        <v>151+</v>
      </c>
      <c r="Y2738" t="str">
        <f>IF(tbl_Customers[[#This Row],[total_intl_charge]] &lt;= 3, "Low Charges", "High Charges")</f>
        <v>Low Charges</v>
      </c>
      <c r="Z2738" t="str">
        <f>IF(tbl_Customers[[#This Row],[total_eve_calls]]&lt;=80,"Low Calls",
IF(tbl_Customers[[#This Row],[total_eve_calls]]&lt;=120,"Medium Calls","High Calls"))</f>
        <v>Medium Calls</v>
      </c>
      <c r="AA2738" t="str">
        <f>IF(tbl_Customers[[#This Row],[total_eve_charge]]&lt;=15,"Low Charges",
IF(tbl_Customers[[#This Row],[total_eve_charge]]&lt;=20,"Medium Charges","High Charges"))</f>
        <v>Medium Charges</v>
      </c>
      <c r="AB27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8" t="str">
        <f>IF(tbl_Customers[[#This Row],[number_vmail_messages]] = 0, "No Usage", IF(tbl_Customers[[#This Row],[number_vmail_messages]] &lt;= 20, "Low Usage", IF(tbl_Customers[[#This Row],[number_vmail_messages]] &lt;= 40, "Medium Usgae", "High Usage")))</f>
        <v>No Usage</v>
      </c>
      <c r="AD2738" t="str">
        <f>IF(tbl_Customers[[#This Row],[total_day_minutes]]&lt;=150,"Low Usage", IF(tbl_Customers[[#This Row],[total_day_minutes]]&lt;=200,"Medium Usage", IF(tbl_Customers[[#This Row],[total_day_minutes]]&lt;=250,"High Usage","Very High Usage")))</f>
        <v>Medium Usage</v>
      </c>
      <c r="AE2738" t="str">
        <f>IF(tbl_Customers[[#This Row],[total_intl_calls]]&lt;=5,"Low Calls", IF(tbl_Customers[[#This Row],[total_intl_calls]]&lt;=10, "Medium Calls", "High Calls"))</f>
        <v>Low Calls</v>
      </c>
      <c r="AF27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38" s="36" t="str">
        <f>IF(tbl_Customers[[#This Row],[Churn_Risk_Score]]&gt;=10,"High Risk", IF(tbl_Customers[[#This Row],[Churn_Risk_Score]]&gt;=5,"Medium Risk","Low Risk"))</f>
        <v>Low Risk</v>
      </c>
    </row>
    <row r="2739" spans="1:33" x14ac:dyDescent="0.35">
      <c r="A2739">
        <v>2738</v>
      </c>
      <c r="B2739" t="s">
        <v>52</v>
      </c>
      <c r="C2739">
        <v>27</v>
      </c>
      <c r="D2739" t="s">
        <v>28</v>
      </c>
      <c r="E2739" t="s">
        <v>22</v>
      </c>
      <c r="F2739" t="s">
        <v>22</v>
      </c>
      <c r="G2739">
        <v>0</v>
      </c>
      <c r="H2739">
        <v>232.1</v>
      </c>
      <c r="I2739">
        <v>81</v>
      </c>
      <c r="J2739">
        <v>39.46</v>
      </c>
      <c r="K2739">
        <v>210.8</v>
      </c>
      <c r="L2739">
        <v>101</v>
      </c>
      <c r="M2739">
        <v>17.920000000000002</v>
      </c>
      <c r="N2739">
        <v>165.4</v>
      </c>
      <c r="O2739">
        <v>87</v>
      </c>
      <c r="P2739">
        <v>7.44</v>
      </c>
      <c r="Q2739">
        <v>15</v>
      </c>
      <c r="R2739">
        <v>6</v>
      </c>
      <c r="S2739">
        <v>4.05</v>
      </c>
      <c r="T2739">
        <v>5</v>
      </c>
      <c r="U2739" t="s">
        <v>22</v>
      </c>
      <c r="V2739">
        <f>IF(tbl_Customers[[#This Row],[churn]] = "yes", 1, 0)</f>
        <v>0</v>
      </c>
      <c r="W2739" t="str">
        <f>IF(tbl_Customers[[#This Row],[number_customer_service_calls]] &lt;= 1, "0-1 Calls", IF(tbl_Customers[[#This Row],[number_customer_service_calls]] &lt;= 3, "2-3 Calls", IF(tbl_Customers[[#This Row],[number_customer_service_calls]] &lt;=5, "4-5 Calls", "6+ Calls")))</f>
        <v>4-5 Calls</v>
      </c>
      <c r="X2739" t="str">
        <f>IF(tbl_Customers[[#This Row],[account_length]] &lt;= 50, "0-50", IF(tbl_Customers[[#This Row],[account_length]] &lt;=100, "51-100", IF(tbl_Customers[[#This Row],[account_length]] &lt;= 150, "101-150", "151+")))</f>
        <v>0-50</v>
      </c>
      <c r="Y2739" t="str">
        <f>IF(tbl_Customers[[#This Row],[total_intl_charge]] &lt;= 3, "Low Charges", "High Charges")</f>
        <v>High Charges</v>
      </c>
      <c r="Z2739" t="str">
        <f>IF(tbl_Customers[[#This Row],[total_eve_calls]]&lt;=80,"Low Calls",
IF(tbl_Customers[[#This Row],[total_eve_calls]]&lt;=120,"Medium Calls","High Calls"))</f>
        <v>Medium Calls</v>
      </c>
      <c r="AA2739" t="str">
        <f>IF(tbl_Customers[[#This Row],[total_eve_charge]]&lt;=15,"Low Charges",
IF(tbl_Customers[[#This Row],[total_eve_charge]]&lt;=20,"Medium Charges","High Charges"))</f>
        <v>Medium Charges</v>
      </c>
      <c r="AB27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9" t="str">
        <f>IF(tbl_Customers[[#This Row],[number_vmail_messages]] = 0, "No Usage", IF(tbl_Customers[[#This Row],[number_vmail_messages]] &lt;= 20, "Low Usage", IF(tbl_Customers[[#This Row],[number_vmail_messages]] &lt;= 40, "Medium Usgae", "High Usage")))</f>
        <v>No Usage</v>
      </c>
      <c r="AD2739" t="str">
        <f>IF(tbl_Customers[[#This Row],[total_day_minutes]]&lt;=150,"Low Usage", IF(tbl_Customers[[#This Row],[total_day_minutes]]&lt;=200,"Medium Usage", IF(tbl_Customers[[#This Row],[total_day_minutes]]&lt;=250,"High Usage","Very High Usage")))</f>
        <v>High Usage</v>
      </c>
      <c r="AE2739" t="str">
        <f>IF(tbl_Customers[[#This Row],[total_intl_calls]]&lt;=5,"Low Calls", IF(tbl_Customers[[#This Row],[total_intl_calls]]&lt;=10, "Medium Calls", "High Calls"))</f>
        <v>Medium Calls</v>
      </c>
      <c r="AF27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39" s="36" t="str">
        <f>IF(tbl_Customers[[#This Row],[Churn_Risk_Score]]&gt;=10,"High Risk", IF(tbl_Customers[[#This Row],[Churn_Risk_Score]]&gt;=5,"Medium Risk","Low Risk"))</f>
        <v>Medium Risk</v>
      </c>
    </row>
    <row r="2740" spans="1:33" x14ac:dyDescent="0.35">
      <c r="A2740">
        <v>2739</v>
      </c>
      <c r="B2740" t="s">
        <v>72</v>
      </c>
      <c r="C2740">
        <v>117</v>
      </c>
      <c r="D2740" t="s">
        <v>21</v>
      </c>
      <c r="E2740" t="s">
        <v>22</v>
      </c>
      <c r="F2740" t="s">
        <v>22</v>
      </c>
      <c r="G2740">
        <v>0</v>
      </c>
      <c r="H2740">
        <v>201.9</v>
      </c>
      <c r="I2740">
        <v>86</v>
      </c>
      <c r="J2740">
        <v>34.32</v>
      </c>
      <c r="K2740">
        <v>212.3</v>
      </c>
      <c r="L2740">
        <v>96</v>
      </c>
      <c r="M2740">
        <v>18.05</v>
      </c>
      <c r="N2740">
        <v>176.9</v>
      </c>
      <c r="O2740">
        <v>98</v>
      </c>
      <c r="P2740">
        <v>7.96</v>
      </c>
      <c r="Q2740">
        <v>7.8</v>
      </c>
      <c r="R2740">
        <v>10</v>
      </c>
      <c r="S2740">
        <v>2.11</v>
      </c>
      <c r="T2740">
        <v>1</v>
      </c>
      <c r="U2740" t="s">
        <v>22</v>
      </c>
      <c r="V2740">
        <f>IF(tbl_Customers[[#This Row],[churn]] = "yes", 1, 0)</f>
        <v>0</v>
      </c>
      <c r="W2740" t="str">
        <f>IF(tbl_Customers[[#This Row],[number_customer_service_calls]] &lt;= 1, "0-1 Calls", IF(tbl_Customers[[#This Row],[number_customer_service_calls]] &lt;= 3, "2-3 Calls", IF(tbl_Customers[[#This Row],[number_customer_service_calls]] &lt;=5, "4-5 Calls", "6+ Calls")))</f>
        <v>0-1 Calls</v>
      </c>
      <c r="X2740" t="str">
        <f>IF(tbl_Customers[[#This Row],[account_length]] &lt;= 50, "0-50", IF(tbl_Customers[[#This Row],[account_length]] &lt;=100, "51-100", IF(tbl_Customers[[#This Row],[account_length]] &lt;= 150, "101-150", "151+")))</f>
        <v>101-150</v>
      </c>
      <c r="Y2740" t="str">
        <f>IF(tbl_Customers[[#This Row],[total_intl_charge]] &lt;= 3, "Low Charges", "High Charges")</f>
        <v>Low Charges</v>
      </c>
      <c r="Z2740" t="str">
        <f>IF(tbl_Customers[[#This Row],[total_eve_calls]]&lt;=80,"Low Calls",
IF(tbl_Customers[[#This Row],[total_eve_calls]]&lt;=120,"Medium Calls","High Calls"))</f>
        <v>Medium Calls</v>
      </c>
      <c r="AA2740" t="str">
        <f>IF(tbl_Customers[[#This Row],[total_eve_charge]]&lt;=15,"Low Charges",
IF(tbl_Customers[[#This Row],[total_eve_charge]]&lt;=20,"Medium Charges","High Charges"))</f>
        <v>Medium Charges</v>
      </c>
      <c r="AB27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0" t="str">
        <f>IF(tbl_Customers[[#This Row],[number_vmail_messages]] = 0, "No Usage", IF(tbl_Customers[[#This Row],[number_vmail_messages]] &lt;= 20, "Low Usage", IF(tbl_Customers[[#This Row],[number_vmail_messages]] &lt;= 40, "Medium Usgae", "High Usage")))</f>
        <v>No Usage</v>
      </c>
      <c r="AD2740" t="str">
        <f>IF(tbl_Customers[[#This Row],[total_day_minutes]]&lt;=150,"Low Usage", IF(tbl_Customers[[#This Row],[total_day_minutes]]&lt;=200,"Medium Usage", IF(tbl_Customers[[#This Row],[total_day_minutes]]&lt;=250,"High Usage","Very High Usage")))</f>
        <v>High Usage</v>
      </c>
      <c r="AE2740" t="str">
        <f>IF(tbl_Customers[[#This Row],[total_intl_calls]]&lt;=5,"Low Calls", IF(tbl_Customers[[#This Row],[total_intl_calls]]&lt;=10, "Medium Calls", "High Calls"))</f>
        <v>Medium Calls</v>
      </c>
      <c r="AF27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40" s="36" t="str">
        <f>IF(tbl_Customers[[#This Row],[Churn_Risk_Score]]&gt;=10,"High Risk", IF(tbl_Customers[[#This Row],[Churn_Risk_Score]]&gt;=5,"Medium Risk","Low Risk"))</f>
        <v>Low Risk</v>
      </c>
    </row>
    <row r="2741" spans="1:33" x14ac:dyDescent="0.35">
      <c r="A2741">
        <v>2740</v>
      </c>
      <c r="B2741" t="s">
        <v>27</v>
      </c>
      <c r="C2741">
        <v>87</v>
      </c>
      <c r="D2741" t="s">
        <v>25</v>
      </c>
      <c r="E2741" t="s">
        <v>22</v>
      </c>
      <c r="F2741" t="s">
        <v>22</v>
      </c>
      <c r="G2741">
        <v>0</v>
      </c>
      <c r="H2741">
        <v>186.9</v>
      </c>
      <c r="I2741">
        <v>79</v>
      </c>
      <c r="J2741">
        <v>31.77</v>
      </c>
      <c r="K2741">
        <v>182.6</v>
      </c>
      <c r="L2741">
        <v>105</v>
      </c>
      <c r="M2741">
        <v>15.52</v>
      </c>
      <c r="N2741">
        <v>143.1</v>
      </c>
      <c r="O2741">
        <v>90</v>
      </c>
      <c r="P2741">
        <v>6.44</v>
      </c>
      <c r="Q2741">
        <v>4.2</v>
      </c>
      <c r="R2741">
        <v>14</v>
      </c>
      <c r="S2741">
        <v>1.1299999999999999</v>
      </c>
      <c r="T2741">
        <v>1</v>
      </c>
      <c r="U2741" t="s">
        <v>22</v>
      </c>
      <c r="V2741">
        <f>IF(tbl_Customers[[#This Row],[churn]] = "yes", 1, 0)</f>
        <v>0</v>
      </c>
      <c r="W2741" t="str">
        <f>IF(tbl_Customers[[#This Row],[number_customer_service_calls]] &lt;= 1, "0-1 Calls", IF(tbl_Customers[[#This Row],[number_customer_service_calls]] &lt;= 3, "2-3 Calls", IF(tbl_Customers[[#This Row],[number_customer_service_calls]] &lt;=5, "4-5 Calls", "6+ Calls")))</f>
        <v>0-1 Calls</v>
      </c>
      <c r="X2741" t="str">
        <f>IF(tbl_Customers[[#This Row],[account_length]] &lt;= 50, "0-50", IF(tbl_Customers[[#This Row],[account_length]] &lt;=100, "51-100", IF(tbl_Customers[[#This Row],[account_length]] &lt;= 150, "101-150", "151+")))</f>
        <v>51-100</v>
      </c>
      <c r="Y2741" t="str">
        <f>IF(tbl_Customers[[#This Row],[total_intl_charge]] &lt;= 3, "Low Charges", "High Charges")</f>
        <v>Low Charges</v>
      </c>
      <c r="Z2741" t="str">
        <f>IF(tbl_Customers[[#This Row],[total_eve_calls]]&lt;=80,"Low Calls",
IF(tbl_Customers[[#This Row],[total_eve_calls]]&lt;=120,"Medium Calls","High Calls"))</f>
        <v>Medium Calls</v>
      </c>
      <c r="AA2741" t="str">
        <f>IF(tbl_Customers[[#This Row],[total_eve_charge]]&lt;=15,"Low Charges",
IF(tbl_Customers[[#This Row],[total_eve_charge]]&lt;=20,"Medium Charges","High Charges"))</f>
        <v>Medium Charges</v>
      </c>
      <c r="AB27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1" t="str">
        <f>IF(tbl_Customers[[#This Row],[number_vmail_messages]] = 0, "No Usage", IF(tbl_Customers[[#This Row],[number_vmail_messages]] &lt;= 20, "Low Usage", IF(tbl_Customers[[#This Row],[number_vmail_messages]] &lt;= 40, "Medium Usgae", "High Usage")))</f>
        <v>No Usage</v>
      </c>
      <c r="AD2741" t="str">
        <f>IF(tbl_Customers[[#This Row],[total_day_minutes]]&lt;=150,"Low Usage", IF(tbl_Customers[[#This Row],[total_day_minutes]]&lt;=200,"Medium Usage", IF(tbl_Customers[[#This Row],[total_day_minutes]]&lt;=250,"High Usage","Very High Usage")))</f>
        <v>Medium Usage</v>
      </c>
      <c r="AE2741" t="str">
        <f>IF(tbl_Customers[[#This Row],[total_intl_calls]]&lt;=5,"Low Calls", IF(tbl_Customers[[#This Row],[total_intl_calls]]&lt;=10, "Medium Calls", "High Calls"))</f>
        <v>High Calls</v>
      </c>
      <c r="AF27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41" s="36" t="str">
        <f>IF(tbl_Customers[[#This Row],[Churn_Risk_Score]]&gt;=10,"High Risk", IF(tbl_Customers[[#This Row],[Churn_Risk_Score]]&gt;=5,"Medium Risk","Low Risk"))</f>
        <v>Low Risk</v>
      </c>
    </row>
    <row r="2742" spans="1:33" x14ac:dyDescent="0.35">
      <c r="A2742">
        <v>2741</v>
      </c>
      <c r="B2742" t="s">
        <v>74</v>
      </c>
      <c r="C2742">
        <v>129</v>
      </c>
      <c r="D2742" t="s">
        <v>28</v>
      </c>
      <c r="E2742" t="s">
        <v>22</v>
      </c>
      <c r="F2742" t="s">
        <v>23</v>
      </c>
      <c r="G2742">
        <v>27</v>
      </c>
      <c r="H2742">
        <v>196.6</v>
      </c>
      <c r="I2742">
        <v>89</v>
      </c>
      <c r="J2742">
        <v>33.42</v>
      </c>
      <c r="K2742">
        <v>180.6</v>
      </c>
      <c r="L2742">
        <v>95</v>
      </c>
      <c r="M2742">
        <v>15.35</v>
      </c>
      <c r="N2742">
        <v>245</v>
      </c>
      <c r="O2742">
        <v>83</v>
      </c>
      <c r="P2742">
        <v>11.03</v>
      </c>
      <c r="Q2742">
        <v>6.6</v>
      </c>
      <c r="R2742">
        <v>5</v>
      </c>
      <c r="S2742">
        <v>1.78</v>
      </c>
      <c r="T2742">
        <v>1</v>
      </c>
      <c r="U2742" t="s">
        <v>22</v>
      </c>
      <c r="V2742">
        <f>IF(tbl_Customers[[#This Row],[churn]] = "yes", 1, 0)</f>
        <v>0</v>
      </c>
      <c r="W2742" t="str">
        <f>IF(tbl_Customers[[#This Row],[number_customer_service_calls]] &lt;= 1, "0-1 Calls", IF(tbl_Customers[[#This Row],[number_customer_service_calls]] &lt;= 3, "2-3 Calls", IF(tbl_Customers[[#This Row],[number_customer_service_calls]] &lt;=5, "4-5 Calls", "6+ Calls")))</f>
        <v>0-1 Calls</v>
      </c>
      <c r="X2742" t="str">
        <f>IF(tbl_Customers[[#This Row],[account_length]] &lt;= 50, "0-50", IF(tbl_Customers[[#This Row],[account_length]] &lt;=100, "51-100", IF(tbl_Customers[[#This Row],[account_length]] &lt;= 150, "101-150", "151+")))</f>
        <v>101-150</v>
      </c>
      <c r="Y2742" t="str">
        <f>IF(tbl_Customers[[#This Row],[total_intl_charge]] &lt;= 3, "Low Charges", "High Charges")</f>
        <v>Low Charges</v>
      </c>
      <c r="Z2742" t="str">
        <f>IF(tbl_Customers[[#This Row],[total_eve_calls]]&lt;=80,"Low Calls",
IF(tbl_Customers[[#This Row],[total_eve_calls]]&lt;=120,"Medium Calls","High Calls"))</f>
        <v>Medium Calls</v>
      </c>
      <c r="AA2742" t="str">
        <f>IF(tbl_Customers[[#This Row],[total_eve_charge]]&lt;=15,"Low Charges",
IF(tbl_Customers[[#This Row],[total_eve_charge]]&lt;=20,"Medium Charges","High Charges"))</f>
        <v>Medium Charges</v>
      </c>
      <c r="AB27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2" t="str">
        <f>IF(tbl_Customers[[#This Row],[number_vmail_messages]] = 0, "No Usage", IF(tbl_Customers[[#This Row],[number_vmail_messages]] &lt;= 20, "Low Usage", IF(tbl_Customers[[#This Row],[number_vmail_messages]] &lt;= 40, "Medium Usgae", "High Usage")))</f>
        <v>Medium Usgae</v>
      </c>
      <c r="AD2742" t="str">
        <f>IF(tbl_Customers[[#This Row],[total_day_minutes]]&lt;=150,"Low Usage", IF(tbl_Customers[[#This Row],[total_day_minutes]]&lt;=200,"Medium Usage", IF(tbl_Customers[[#This Row],[total_day_minutes]]&lt;=250,"High Usage","Very High Usage")))</f>
        <v>Medium Usage</v>
      </c>
      <c r="AE2742" t="str">
        <f>IF(tbl_Customers[[#This Row],[total_intl_calls]]&lt;=5,"Low Calls", IF(tbl_Customers[[#This Row],[total_intl_calls]]&lt;=10, "Medium Calls", "High Calls"))</f>
        <v>Low Calls</v>
      </c>
      <c r="AF27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2" s="36" t="str">
        <f>IF(tbl_Customers[[#This Row],[Churn_Risk_Score]]&gt;=10,"High Risk", IF(tbl_Customers[[#This Row],[Churn_Risk_Score]]&gt;=5,"Medium Risk","Low Risk"))</f>
        <v>Low Risk</v>
      </c>
    </row>
    <row r="2743" spans="1:33" x14ac:dyDescent="0.35">
      <c r="A2743">
        <v>2742</v>
      </c>
      <c r="B2743" t="s">
        <v>51</v>
      </c>
      <c r="C2743">
        <v>142</v>
      </c>
      <c r="D2743" t="s">
        <v>28</v>
      </c>
      <c r="E2743" t="s">
        <v>22</v>
      </c>
      <c r="F2743" t="s">
        <v>22</v>
      </c>
      <c r="G2743">
        <v>0</v>
      </c>
      <c r="H2743">
        <v>232.1</v>
      </c>
      <c r="I2743">
        <v>102</v>
      </c>
      <c r="J2743">
        <v>39.46</v>
      </c>
      <c r="K2743">
        <v>168.2</v>
      </c>
      <c r="L2743">
        <v>110</v>
      </c>
      <c r="M2743">
        <v>14.3</v>
      </c>
      <c r="N2743">
        <v>197.3</v>
      </c>
      <c r="O2743">
        <v>120</v>
      </c>
      <c r="P2743">
        <v>8.8800000000000008</v>
      </c>
      <c r="Q2743">
        <v>9.9</v>
      </c>
      <c r="R2743">
        <v>3</v>
      </c>
      <c r="S2743">
        <v>2.67</v>
      </c>
      <c r="T2743">
        <v>1</v>
      </c>
      <c r="U2743" t="s">
        <v>22</v>
      </c>
      <c r="V2743">
        <f>IF(tbl_Customers[[#This Row],[churn]] = "yes", 1, 0)</f>
        <v>0</v>
      </c>
      <c r="W2743" t="str">
        <f>IF(tbl_Customers[[#This Row],[number_customer_service_calls]] &lt;= 1, "0-1 Calls", IF(tbl_Customers[[#This Row],[number_customer_service_calls]] &lt;= 3, "2-3 Calls", IF(tbl_Customers[[#This Row],[number_customer_service_calls]] &lt;=5, "4-5 Calls", "6+ Calls")))</f>
        <v>0-1 Calls</v>
      </c>
      <c r="X2743" t="str">
        <f>IF(tbl_Customers[[#This Row],[account_length]] &lt;= 50, "0-50", IF(tbl_Customers[[#This Row],[account_length]] &lt;=100, "51-100", IF(tbl_Customers[[#This Row],[account_length]] &lt;= 150, "101-150", "151+")))</f>
        <v>101-150</v>
      </c>
      <c r="Y2743" t="str">
        <f>IF(tbl_Customers[[#This Row],[total_intl_charge]] &lt;= 3, "Low Charges", "High Charges")</f>
        <v>Low Charges</v>
      </c>
      <c r="Z2743" t="str">
        <f>IF(tbl_Customers[[#This Row],[total_eve_calls]]&lt;=80,"Low Calls",
IF(tbl_Customers[[#This Row],[total_eve_calls]]&lt;=120,"Medium Calls","High Calls"))</f>
        <v>Medium Calls</v>
      </c>
      <c r="AA2743" t="str">
        <f>IF(tbl_Customers[[#This Row],[total_eve_charge]]&lt;=15,"Low Charges",
IF(tbl_Customers[[#This Row],[total_eve_charge]]&lt;=20,"Medium Charges","High Charges"))</f>
        <v>Low Charges</v>
      </c>
      <c r="AB27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3" t="str">
        <f>IF(tbl_Customers[[#This Row],[number_vmail_messages]] = 0, "No Usage", IF(tbl_Customers[[#This Row],[number_vmail_messages]] &lt;= 20, "Low Usage", IF(tbl_Customers[[#This Row],[number_vmail_messages]] &lt;= 40, "Medium Usgae", "High Usage")))</f>
        <v>No Usage</v>
      </c>
      <c r="AD2743" t="str">
        <f>IF(tbl_Customers[[#This Row],[total_day_minutes]]&lt;=150,"Low Usage", IF(tbl_Customers[[#This Row],[total_day_minutes]]&lt;=200,"Medium Usage", IF(tbl_Customers[[#This Row],[total_day_minutes]]&lt;=250,"High Usage","Very High Usage")))</f>
        <v>High Usage</v>
      </c>
      <c r="AE2743" t="str">
        <f>IF(tbl_Customers[[#This Row],[total_intl_calls]]&lt;=5,"Low Calls", IF(tbl_Customers[[#This Row],[total_intl_calls]]&lt;=10, "Medium Calls", "High Calls"))</f>
        <v>Low Calls</v>
      </c>
      <c r="AF27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43" s="36" t="str">
        <f>IF(tbl_Customers[[#This Row],[Churn_Risk_Score]]&gt;=10,"High Risk", IF(tbl_Customers[[#This Row],[Churn_Risk_Score]]&gt;=5,"Medium Risk","Low Risk"))</f>
        <v>Low Risk</v>
      </c>
    </row>
    <row r="2744" spans="1:33" x14ac:dyDescent="0.35">
      <c r="A2744">
        <v>2743</v>
      </c>
      <c r="B2744" t="s">
        <v>26</v>
      </c>
      <c r="C2744">
        <v>112</v>
      </c>
      <c r="D2744" t="s">
        <v>21</v>
      </c>
      <c r="E2744" t="s">
        <v>22</v>
      </c>
      <c r="F2744" t="s">
        <v>22</v>
      </c>
      <c r="G2744">
        <v>0</v>
      </c>
      <c r="H2744">
        <v>166</v>
      </c>
      <c r="I2744">
        <v>79</v>
      </c>
      <c r="J2744">
        <v>28.22</v>
      </c>
      <c r="K2744">
        <v>74.599999999999994</v>
      </c>
      <c r="L2744">
        <v>100</v>
      </c>
      <c r="M2744">
        <v>6.34</v>
      </c>
      <c r="N2744">
        <v>247.9</v>
      </c>
      <c r="O2744">
        <v>74</v>
      </c>
      <c r="P2744">
        <v>11.16</v>
      </c>
      <c r="Q2744">
        <v>6.3</v>
      </c>
      <c r="R2744">
        <v>7</v>
      </c>
      <c r="S2744">
        <v>1.7</v>
      </c>
      <c r="T2744">
        <v>0</v>
      </c>
      <c r="U2744" t="s">
        <v>22</v>
      </c>
      <c r="V2744">
        <f>IF(tbl_Customers[[#This Row],[churn]] = "yes", 1, 0)</f>
        <v>0</v>
      </c>
      <c r="W2744" t="str">
        <f>IF(tbl_Customers[[#This Row],[number_customer_service_calls]] &lt;= 1, "0-1 Calls", IF(tbl_Customers[[#This Row],[number_customer_service_calls]] &lt;= 3, "2-3 Calls", IF(tbl_Customers[[#This Row],[number_customer_service_calls]] &lt;=5, "4-5 Calls", "6+ Calls")))</f>
        <v>0-1 Calls</v>
      </c>
      <c r="X2744" t="str">
        <f>IF(tbl_Customers[[#This Row],[account_length]] &lt;= 50, "0-50", IF(tbl_Customers[[#This Row],[account_length]] &lt;=100, "51-100", IF(tbl_Customers[[#This Row],[account_length]] &lt;= 150, "101-150", "151+")))</f>
        <v>101-150</v>
      </c>
      <c r="Y2744" t="str">
        <f>IF(tbl_Customers[[#This Row],[total_intl_charge]] &lt;= 3, "Low Charges", "High Charges")</f>
        <v>Low Charges</v>
      </c>
      <c r="Z2744" t="str">
        <f>IF(tbl_Customers[[#This Row],[total_eve_calls]]&lt;=80,"Low Calls",
IF(tbl_Customers[[#This Row],[total_eve_calls]]&lt;=120,"Medium Calls","High Calls"))</f>
        <v>Medium Calls</v>
      </c>
      <c r="AA2744" t="str">
        <f>IF(tbl_Customers[[#This Row],[total_eve_charge]]&lt;=15,"Low Charges",
IF(tbl_Customers[[#This Row],[total_eve_charge]]&lt;=20,"Medium Charges","High Charges"))</f>
        <v>Low Charges</v>
      </c>
      <c r="AB27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4" t="str">
        <f>IF(tbl_Customers[[#This Row],[number_vmail_messages]] = 0, "No Usage", IF(tbl_Customers[[#This Row],[number_vmail_messages]] &lt;= 20, "Low Usage", IF(tbl_Customers[[#This Row],[number_vmail_messages]] &lt;= 40, "Medium Usgae", "High Usage")))</f>
        <v>No Usage</v>
      </c>
      <c r="AD2744" t="str">
        <f>IF(tbl_Customers[[#This Row],[total_day_minutes]]&lt;=150,"Low Usage", IF(tbl_Customers[[#This Row],[total_day_minutes]]&lt;=200,"Medium Usage", IF(tbl_Customers[[#This Row],[total_day_minutes]]&lt;=250,"High Usage","Very High Usage")))</f>
        <v>Medium Usage</v>
      </c>
      <c r="AE2744" t="str">
        <f>IF(tbl_Customers[[#This Row],[total_intl_calls]]&lt;=5,"Low Calls", IF(tbl_Customers[[#This Row],[total_intl_calls]]&lt;=10, "Medium Calls", "High Calls"))</f>
        <v>Medium Calls</v>
      </c>
      <c r="AF27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44" s="36" t="str">
        <f>IF(tbl_Customers[[#This Row],[Churn_Risk_Score]]&gt;=10,"High Risk", IF(tbl_Customers[[#This Row],[Churn_Risk_Score]]&gt;=5,"Medium Risk","Low Risk"))</f>
        <v>Low Risk</v>
      </c>
    </row>
    <row r="2745" spans="1:33" x14ac:dyDescent="0.35">
      <c r="A2745">
        <v>2744</v>
      </c>
      <c r="B2745" t="s">
        <v>54</v>
      </c>
      <c r="C2745">
        <v>75</v>
      </c>
      <c r="D2745" t="s">
        <v>28</v>
      </c>
      <c r="E2745" t="s">
        <v>22</v>
      </c>
      <c r="F2745" t="s">
        <v>23</v>
      </c>
      <c r="G2745">
        <v>28</v>
      </c>
      <c r="H2745">
        <v>200.6</v>
      </c>
      <c r="I2745">
        <v>96</v>
      </c>
      <c r="J2745">
        <v>34.1</v>
      </c>
      <c r="K2745">
        <v>164.1</v>
      </c>
      <c r="L2745">
        <v>111</v>
      </c>
      <c r="M2745">
        <v>13.95</v>
      </c>
      <c r="N2745">
        <v>169.6</v>
      </c>
      <c r="O2745">
        <v>153</v>
      </c>
      <c r="P2745">
        <v>7.63</v>
      </c>
      <c r="Q2745">
        <v>2.5</v>
      </c>
      <c r="R2745">
        <v>5</v>
      </c>
      <c r="S2745">
        <v>0.68</v>
      </c>
      <c r="T2745">
        <v>1</v>
      </c>
      <c r="U2745" t="s">
        <v>22</v>
      </c>
      <c r="V2745">
        <f>IF(tbl_Customers[[#This Row],[churn]] = "yes", 1, 0)</f>
        <v>0</v>
      </c>
      <c r="W2745" t="str">
        <f>IF(tbl_Customers[[#This Row],[number_customer_service_calls]] &lt;= 1, "0-1 Calls", IF(tbl_Customers[[#This Row],[number_customer_service_calls]] &lt;= 3, "2-3 Calls", IF(tbl_Customers[[#This Row],[number_customer_service_calls]] &lt;=5, "4-5 Calls", "6+ Calls")))</f>
        <v>0-1 Calls</v>
      </c>
      <c r="X2745" t="str">
        <f>IF(tbl_Customers[[#This Row],[account_length]] &lt;= 50, "0-50", IF(tbl_Customers[[#This Row],[account_length]] &lt;=100, "51-100", IF(tbl_Customers[[#This Row],[account_length]] &lt;= 150, "101-150", "151+")))</f>
        <v>51-100</v>
      </c>
      <c r="Y2745" t="str">
        <f>IF(tbl_Customers[[#This Row],[total_intl_charge]] &lt;= 3, "Low Charges", "High Charges")</f>
        <v>Low Charges</v>
      </c>
      <c r="Z2745" t="str">
        <f>IF(tbl_Customers[[#This Row],[total_eve_calls]]&lt;=80,"Low Calls",
IF(tbl_Customers[[#This Row],[total_eve_calls]]&lt;=120,"Medium Calls","High Calls"))</f>
        <v>Medium Calls</v>
      </c>
      <c r="AA2745" t="str">
        <f>IF(tbl_Customers[[#This Row],[total_eve_charge]]&lt;=15,"Low Charges",
IF(tbl_Customers[[#This Row],[total_eve_charge]]&lt;=20,"Medium Charges","High Charges"))</f>
        <v>Low Charges</v>
      </c>
      <c r="AB27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5" t="str">
        <f>IF(tbl_Customers[[#This Row],[number_vmail_messages]] = 0, "No Usage", IF(tbl_Customers[[#This Row],[number_vmail_messages]] &lt;= 20, "Low Usage", IF(tbl_Customers[[#This Row],[number_vmail_messages]] &lt;= 40, "Medium Usgae", "High Usage")))</f>
        <v>Medium Usgae</v>
      </c>
      <c r="AD2745" t="str">
        <f>IF(tbl_Customers[[#This Row],[total_day_minutes]]&lt;=150,"Low Usage", IF(tbl_Customers[[#This Row],[total_day_minutes]]&lt;=200,"Medium Usage", IF(tbl_Customers[[#This Row],[total_day_minutes]]&lt;=250,"High Usage","Very High Usage")))</f>
        <v>High Usage</v>
      </c>
      <c r="AE2745" t="str">
        <f>IF(tbl_Customers[[#This Row],[total_intl_calls]]&lt;=5,"Low Calls", IF(tbl_Customers[[#This Row],[total_intl_calls]]&lt;=10, "Medium Calls", "High Calls"))</f>
        <v>Low Calls</v>
      </c>
      <c r="AF27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5" s="36" t="str">
        <f>IF(tbl_Customers[[#This Row],[Churn_Risk_Score]]&gt;=10,"High Risk", IF(tbl_Customers[[#This Row],[Churn_Risk_Score]]&gt;=5,"Medium Risk","Low Risk"))</f>
        <v>Low Risk</v>
      </c>
    </row>
    <row r="2746" spans="1:33" x14ac:dyDescent="0.35">
      <c r="A2746">
        <v>2745</v>
      </c>
      <c r="B2746" t="s">
        <v>42</v>
      </c>
      <c r="C2746">
        <v>97</v>
      </c>
      <c r="D2746" t="s">
        <v>25</v>
      </c>
      <c r="E2746" t="s">
        <v>22</v>
      </c>
      <c r="F2746" t="s">
        <v>23</v>
      </c>
      <c r="G2746">
        <v>25</v>
      </c>
      <c r="H2746">
        <v>141</v>
      </c>
      <c r="I2746">
        <v>101</v>
      </c>
      <c r="J2746">
        <v>23.97</v>
      </c>
      <c r="K2746">
        <v>212</v>
      </c>
      <c r="L2746">
        <v>85</v>
      </c>
      <c r="M2746">
        <v>18.02</v>
      </c>
      <c r="N2746">
        <v>175.2</v>
      </c>
      <c r="O2746">
        <v>138</v>
      </c>
      <c r="P2746">
        <v>7.88</v>
      </c>
      <c r="Q2746">
        <v>4.9000000000000004</v>
      </c>
      <c r="R2746">
        <v>2</v>
      </c>
      <c r="S2746">
        <v>1.32</v>
      </c>
      <c r="T2746">
        <v>3</v>
      </c>
      <c r="U2746" t="s">
        <v>22</v>
      </c>
      <c r="V2746">
        <f>IF(tbl_Customers[[#This Row],[churn]] = "yes", 1, 0)</f>
        <v>0</v>
      </c>
      <c r="W2746" t="str">
        <f>IF(tbl_Customers[[#This Row],[number_customer_service_calls]] &lt;= 1, "0-1 Calls", IF(tbl_Customers[[#This Row],[number_customer_service_calls]] &lt;= 3, "2-3 Calls", IF(tbl_Customers[[#This Row],[number_customer_service_calls]] &lt;=5, "4-5 Calls", "6+ Calls")))</f>
        <v>2-3 Calls</v>
      </c>
      <c r="X2746" t="str">
        <f>IF(tbl_Customers[[#This Row],[account_length]] &lt;= 50, "0-50", IF(tbl_Customers[[#This Row],[account_length]] &lt;=100, "51-100", IF(tbl_Customers[[#This Row],[account_length]] &lt;= 150, "101-150", "151+")))</f>
        <v>51-100</v>
      </c>
      <c r="Y2746" t="str">
        <f>IF(tbl_Customers[[#This Row],[total_intl_charge]] &lt;= 3, "Low Charges", "High Charges")</f>
        <v>Low Charges</v>
      </c>
      <c r="Z2746" t="str">
        <f>IF(tbl_Customers[[#This Row],[total_eve_calls]]&lt;=80,"Low Calls",
IF(tbl_Customers[[#This Row],[total_eve_calls]]&lt;=120,"Medium Calls","High Calls"))</f>
        <v>Medium Calls</v>
      </c>
      <c r="AA2746" t="str">
        <f>IF(tbl_Customers[[#This Row],[total_eve_charge]]&lt;=15,"Low Charges",
IF(tbl_Customers[[#This Row],[total_eve_charge]]&lt;=20,"Medium Charges","High Charges"))</f>
        <v>Medium Charges</v>
      </c>
      <c r="AB27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6" t="str">
        <f>IF(tbl_Customers[[#This Row],[number_vmail_messages]] = 0, "No Usage", IF(tbl_Customers[[#This Row],[number_vmail_messages]] &lt;= 20, "Low Usage", IF(tbl_Customers[[#This Row],[number_vmail_messages]] &lt;= 40, "Medium Usgae", "High Usage")))</f>
        <v>Medium Usgae</v>
      </c>
      <c r="AD2746" t="str">
        <f>IF(tbl_Customers[[#This Row],[total_day_minutes]]&lt;=150,"Low Usage", IF(tbl_Customers[[#This Row],[total_day_minutes]]&lt;=200,"Medium Usage", IF(tbl_Customers[[#This Row],[total_day_minutes]]&lt;=250,"High Usage","Very High Usage")))</f>
        <v>Low Usage</v>
      </c>
      <c r="AE2746" t="str">
        <f>IF(tbl_Customers[[#This Row],[total_intl_calls]]&lt;=5,"Low Calls", IF(tbl_Customers[[#This Row],[total_intl_calls]]&lt;=10, "Medium Calls", "High Calls"))</f>
        <v>Low Calls</v>
      </c>
      <c r="AF27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6" s="36" t="str">
        <f>IF(tbl_Customers[[#This Row],[Churn_Risk_Score]]&gt;=10,"High Risk", IF(tbl_Customers[[#This Row],[Churn_Risk_Score]]&gt;=5,"Medium Risk","Low Risk"))</f>
        <v>Low Risk</v>
      </c>
    </row>
    <row r="2747" spans="1:33" x14ac:dyDescent="0.35">
      <c r="A2747">
        <v>2746</v>
      </c>
      <c r="B2747" t="s">
        <v>47</v>
      </c>
      <c r="C2747">
        <v>121</v>
      </c>
      <c r="D2747" t="s">
        <v>25</v>
      </c>
      <c r="E2747" t="s">
        <v>22</v>
      </c>
      <c r="F2747" t="s">
        <v>23</v>
      </c>
      <c r="G2747">
        <v>34</v>
      </c>
      <c r="H2747">
        <v>245</v>
      </c>
      <c r="I2747">
        <v>95</v>
      </c>
      <c r="J2747">
        <v>41.65</v>
      </c>
      <c r="K2747">
        <v>216.9</v>
      </c>
      <c r="L2747">
        <v>66</v>
      </c>
      <c r="M2747">
        <v>18.440000000000001</v>
      </c>
      <c r="N2747">
        <v>112.4</v>
      </c>
      <c r="O2747">
        <v>125</v>
      </c>
      <c r="P2747">
        <v>5.0599999999999996</v>
      </c>
      <c r="Q2747">
        <v>7.5</v>
      </c>
      <c r="R2747">
        <v>8</v>
      </c>
      <c r="S2747">
        <v>2.0299999999999998</v>
      </c>
      <c r="T2747">
        <v>0</v>
      </c>
      <c r="U2747" t="s">
        <v>22</v>
      </c>
      <c r="V2747">
        <f>IF(tbl_Customers[[#This Row],[churn]] = "yes", 1, 0)</f>
        <v>0</v>
      </c>
      <c r="W2747" t="str">
        <f>IF(tbl_Customers[[#This Row],[number_customer_service_calls]] &lt;= 1, "0-1 Calls", IF(tbl_Customers[[#This Row],[number_customer_service_calls]] &lt;= 3, "2-3 Calls", IF(tbl_Customers[[#This Row],[number_customer_service_calls]] &lt;=5, "4-5 Calls", "6+ Calls")))</f>
        <v>0-1 Calls</v>
      </c>
      <c r="X2747" t="str">
        <f>IF(tbl_Customers[[#This Row],[account_length]] &lt;= 50, "0-50", IF(tbl_Customers[[#This Row],[account_length]] &lt;=100, "51-100", IF(tbl_Customers[[#This Row],[account_length]] &lt;= 150, "101-150", "151+")))</f>
        <v>101-150</v>
      </c>
      <c r="Y2747" t="str">
        <f>IF(tbl_Customers[[#This Row],[total_intl_charge]] &lt;= 3, "Low Charges", "High Charges")</f>
        <v>Low Charges</v>
      </c>
      <c r="Z2747" t="str">
        <f>IF(tbl_Customers[[#This Row],[total_eve_calls]]&lt;=80,"Low Calls",
IF(tbl_Customers[[#This Row],[total_eve_calls]]&lt;=120,"Medium Calls","High Calls"))</f>
        <v>Low Calls</v>
      </c>
      <c r="AA2747" t="str">
        <f>IF(tbl_Customers[[#This Row],[total_eve_charge]]&lt;=15,"Low Charges",
IF(tbl_Customers[[#This Row],[total_eve_charge]]&lt;=20,"Medium Charges","High Charges"))</f>
        <v>Medium Charges</v>
      </c>
      <c r="AB27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7" t="str">
        <f>IF(tbl_Customers[[#This Row],[number_vmail_messages]] = 0, "No Usage", IF(tbl_Customers[[#This Row],[number_vmail_messages]] &lt;= 20, "Low Usage", IF(tbl_Customers[[#This Row],[number_vmail_messages]] &lt;= 40, "Medium Usgae", "High Usage")))</f>
        <v>Medium Usgae</v>
      </c>
      <c r="AD2747" t="str">
        <f>IF(tbl_Customers[[#This Row],[total_day_minutes]]&lt;=150,"Low Usage", IF(tbl_Customers[[#This Row],[total_day_minutes]]&lt;=200,"Medium Usage", IF(tbl_Customers[[#This Row],[total_day_minutes]]&lt;=250,"High Usage","Very High Usage")))</f>
        <v>High Usage</v>
      </c>
      <c r="AE2747" t="str">
        <f>IF(tbl_Customers[[#This Row],[total_intl_calls]]&lt;=5,"Low Calls", IF(tbl_Customers[[#This Row],[total_intl_calls]]&lt;=10, "Medium Calls", "High Calls"))</f>
        <v>Medium Calls</v>
      </c>
      <c r="AF27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7" s="36" t="str">
        <f>IF(tbl_Customers[[#This Row],[Churn_Risk_Score]]&gt;=10,"High Risk", IF(tbl_Customers[[#This Row],[Churn_Risk_Score]]&gt;=5,"Medium Risk","Low Risk"))</f>
        <v>Low Risk</v>
      </c>
    </row>
    <row r="2748" spans="1:33" x14ac:dyDescent="0.35">
      <c r="A2748">
        <v>2747</v>
      </c>
      <c r="B2748" t="s">
        <v>53</v>
      </c>
      <c r="C2748">
        <v>142</v>
      </c>
      <c r="D2748" t="s">
        <v>21</v>
      </c>
      <c r="E2748" t="s">
        <v>23</v>
      </c>
      <c r="F2748" t="s">
        <v>22</v>
      </c>
      <c r="G2748">
        <v>0</v>
      </c>
      <c r="H2748">
        <v>140.80000000000001</v>
      </c>
      <c r="I2748">
        <v>140</v>
      </c>
      <c r="J2748">
        <v>23.94</v>
      </c>
      <c r="K2748">
        <v>228.6</v>
      </c>
      <c r="L2748">
        <v>119</v>
      </c>
      <c r="M2748">
        <v>19.43</v>
      </c>
      <c r="N2748">
        <v>152.9</v>
      </c>
      <c r="O2748">
        <v>88</v>
      </c>
      <c r="P2748">
        <v>6.88</v>
      </c>
      <c r="Q2748">
        <v>10.9</v>
      </c>
      <c r="R2748">
        <v>7</v>
      </c>
      <c r="S2748">
        <v>2.94</v>
      </c>
      <c r="T2748">
        <v>1</v>
      </c>
      <c r="U2748" t="s">
        <v>22</v>
      </c>
      <c r="V2748">
        <f>IF(tbl_Customers[[#This Row],[churn]] = "yes", 1, 0)</f>
        <v>0</v>
      </c>
      <c r="W2748" t="str">
        <f>IF(tbl_Customers[[#This Row],[number_customer_service_calls]] &lt;= 1, "0-1 Calls", IF(tbl_Customers[[#This Row],[number_customer_service_calls]] &lt;= 3, "2-3 Calls", IF(tbl_Customers[[#This Row],[number_customer_service_calls]] &lt;=5, "4-5 Calls", "6+ Calls")))</f>
        <v>0-1 Calls</v>
      </c>
      <c r="X2748" t="str">
        <f>IF(tbl_Customers[[#This Row],[account_length]] &lt;= 50, "0-50", IF(tbl_Customers[[#This Row],[account_length]] &lt;=100, "51-100", IF(tbl_Customers[[#This Row],[account_length]] &lt;= 150, "101-150", "151+")))</f>
        <v>101-150</v>
      </c>
      <c r="Y2748" t="str">
        <f>IF(tbl_Customers[[#This Row],[total_intl_charge]] &lt;= 3, "Low Charges", "High Charges")</f>
        <v>Low Charges</v>
      </c>
      <c r="Z2748" t="str">
        <f>IF(tbl_Customers[[#This Row],[total_eve_calls]]&lt;=80,"Low Calls",
IF(tbl_Customers[[#This Row],[total_eve_calls]]&lt;=120,"Medium Calls","High Calls"))</f>
        <v>Medium Calls</v>
      </c>
      <c r="AA2748" t="str">
        <f>IF(tbl_Customers[[#This Row],[total_eve_charge]]&lt;=15,"Low Charges",
IF(tbl_Customers[[#This Row],[total_eve_charge]]&lt;=20,"Medium Charges","High Charges"))</f>
        <v>Medium Charges</v>
      </c>
      <c r="AB27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48" t="str">
        <f>IF(tbl_Customers[[#This Row],[number_vmail_messages]] = 0, "No Usage", IF(tbl_Customers[[#This Row],[number_vmail_messages]] &lt;= 20, "Low Usage", IF(tbl_Customers[[#This Row],[number_vmail_messages]] &lt;= 40, "Medium Usgae", "High Usage")))</f>
        <v>No Usage</v>
      </c>
      <c r="AD2748" t="str">
        <f>IF(tbl_Customers[[#This Row],[total_day_minutes]]&lt;=150,"Low Usage", IF(tbl_Customers[[#This Row],[total_day_minutes]]&lt;=200,"Medium Usage", IF(tbl_Customers[[#This Row],[total_day_minutes]]&lt;=250,"High Usage","Very High Usage")))</f>
        <v>Low Usage</v>
      </c>
      <c r="AE2748" t="str">
        <f>IF(tbl_Customers[[#This Row],[total_intl_calls]]&lt;=5,"Low Calls", IF(tbl_Customers[[#This Row],[total_intl_calls]]&lt;=10, "Medium Calls", "High Calls"))</f>
        <v>Medium Calls</v>
      </c>
      <c r="AF27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48" s="36" t="str">
        <f>IF(tbl_Customers[[#This Row],[Churn_Risk_Score]]&gt;=10,"High Risk", IF(tbl_Customers[[#This Row],[Churn_Risk_Score]]&gt;=5,"Medium Risk","Low Risk"))</f>
        <v>Low Risk</v>
      </c>
    </row>
    <row r="2749" spans="1:33" x14ac:dyDescent="0.35">
      <c r="A2749">
        <v>2748</v>
      </c>
      <c r="B2749" t="s">
        <v>59</v>
      </c>
      <c r="C2749">
        <v>121</v>
      </c>
      <c r="D2749" t="s">
        <v>28</v>
      </c>
      <c r="E2749" t="s">
        <v>22</v>
      </c>
      <c r="F2749" t="s">
        <v>22</v>
      </c>
      <c r="G2749">
        <v>0</v>
      </c>
      <c r="H2749">
        <v>255.1</v>
      </c>
      <c r="I2749">
        <v>93</v>
      </c>
      <c r="J2749">
        <v>43.37</v>
      </c>
      <c r="K2749">
        <v>266.89999999999998</v>
      </c>
      <c r="L2749">
        <v>97</v>
      </c>
      <c r="M2749">
        <v>22.69</v>
      </c>
      <c r="N2749">
        <v>197.7</v>
      </c>
      <c r="O2749">
        <v>118</v>
      </c>
      <c r="P2749">
        <v>8.9</v>
      </c>
      <c r="Q2749">
        <v>8.8000000000000007</v>
      </c>
      <c r="R2749">
        <v>3</v>
      </c>
      <c r="S2749">
        <v>2.38</v>
      </c>
      <c r="T2749">
        <v>3</v>
      </c>
      <c r="U2749" t="s">
        <v>23</v>
      </c>
      <c r="V2749">
        <f>IF(tbl_Customers[[#This Row],[churn]] = "yes", 1, 0)</f>
        <v>1</v>
      </c>
      <c r="W2749" t="str">
        <f>IF(tbl_Customers[[#This Row],[number_customer_service_calls]] &lt;= 1, "0-1 Calls", IF(tbl_Customers[[#This Row],[number_customer_service_calls]] &lt;= 3, "2-3 Calls", IF(tbl_Customers[[#This Row],[number_customer_service_calls]] &lt;=5, "4-5 Calls", "6+ Calls")))</f>
        <v>2-3 Calls</v>
      </c>
      <c r="X2749" t="str">
        <f>IF(tbl_Customers[[#This Row],[account_length]] &lt;= 50, "0-50", IF(tbl_Customers[[#This Row],[account_length]] &lt;=100, "51-100", IF(tbl_Customers[[#This Row],[account_length]] &lt;= 150, "101-150", "151+")))</f>
        <v>101-150</v>
      </c>
      <c r="Y2749" t="str">
        <f>IF(tbl_Customers[[#This Row],[total_intl_charge]] &lt;= 3, "Low Charges", "High Charges")</f>
        <v>Low Charges</v>
      </c>
      <c r="Z2749" t="str">
        <f>IF(tbl_Customers[[#This Row],[total_eve_calls]]&lt;=80,"Low Calls",
IF(tbl_Customers[[#This Row],[total_eve_calls]]&lt;=120,"Medium Calls","High Calls"))</f>
        <v>Medium Calls</v>
      </c>
      <c r="AA2749" t="str">
        <f>IF(tbl_Customers[[#This Row],[total_eve_charge]]&lt;=15,"Low Charges",
IF(tbl_Customers[[#This Row],[total_eve_charge]]&lt;=20,"Medium Charges","High Charges"))</f>
        <v>High Charges</v>
      </c>
      <c r="AB27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9" t="str">
        <f>IF(tbl_Customers[[#This Row],[number_vmail_messages]] = 0, "No Usage", IF(tbl_Customers[[#This Row],[number_vmail_messages]] &lt;= 20, "Low Usage", IF(tbl_Customers[[#This Row],[number_vmail_messages]] &lt;= 40, "Medium Usgae", "High Usage")))</f>
        <v>No Usage</v>
      </c>
      <c r="AD2749" t="str">
        <f>IF(tbl_Customers[[#This Row],[total_day_minutes]]&lt;=150,"Low Usage", IF(tbl_Customers[[#This Row],[total_day_minutes]]&lt;=200,"Medium Usage", IF(tbl_Customers[[#This Row],[total_day_minutes]]&lt;=250,"High Usage","Very High Usage")))</f>
        <v>Very High Usage</v>
      </c>
      <c r="AE2749" t="str">
        <f>IF(tbl_Customers[[#This Row],[total_intl_calls]]&lt;=5,"Low Calls", IF(tbl_Customers[[#This Row],[total_intl_calls]]&lt;=10, "Medium Calls", "High Calls"))</f>
        <v>Low Calls</v>
      </c>
      <c r="AF27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49" s="36" t="str">
        <f>IF(tbl_Customers[[#This Row],[Churn_Risk_Score]]&gt;=10,"High Risk", IF(tbl_Customers[[#This Row],[Churn_Risk_Score]]&gt;=5,"Medium Risk","Low Risk"))</f>
        <v>Medium Risk</v>
      </c>
    </row>
    <row r="2750" spans="1:33" x14ac:dyDescent="0.35">
      <c r="A2750">
        <v>2749</v>
      </c>
      <c r="B2750" t="s">
        <v>57</v>
      </c>
      <c r="C2750">
        <v>87</v>
      </c>
      <c r="D2750" t="s">
        <v>21</v>
      </c>
      <c r="E2750" t="s">
        <v>22</v>
      </c>
      <c r="F2750" t="s">
        <v>23</v>
      </c>
      <c r="G2750">
        <v>33</v>
      </c>
      <c r="H2750">
        <v>125</v>
      </c>
      <c r="I2750">
        <v>99</v>
      </c>
      <c r="J2750">
        <v>21.25</v>
      </c>
      <c r="K2750">
        <v>235.3</v>
      </c>
      <c r="L2750">
        <v>81</v>
      </c>
      <c r="M2750">
        <v>20</v>
      </c>
      <c r="N2750">
        <v>215.3</v>
      </c>
      <c r="O2750">
        <v>95</v>
      </c>
      <c r="P2750">
        <v>9.69</v>
      </c>
      <c r="Q2750">
        <v>10.199999999999999</v>
      </c>
      <c r="R2750">
        <v>7</v>
      </c>
      <c r="S2750">
        <v>2.75</v>
      </c>
      <c r="T2750">
        <v>2</v>
      </c>
      <c r="U2750" t="s">
        <v>22</v>
      </c>
      <c r="V2750">
        <f>IF(tbl_Customers[[#This Row],[churn]] = "yes", 1, 0)</f>
        <v>0</v>
      </c>
      <c r="W2750" t="str">
        <f>IF(tbl_Customers[[#This Row],[number_customer_service_calls]] &lt;= 1, "0-1 Calls", IF(tbl_Customers[[#This Row],[number_customer_service_calls]] &lt;= 3, "2-3 Calls", IF(tbl_Customers[[#This Row],[number_customer_service_calls]] &lt;=5, "4-5 Calls", "6+ Calls")))</f>
        <v>2-3 Calls</v>
      </c>
      <c r="X2750" t="str">
        <f>IF(tbl_Customers[[#This Row],[account_length]] &lt;= 50, "0-50", IF(tbl_Customers[[#This Row],[account_length]] &lt;=100, "51-100", IF(tbl_Customers[[#This Row],[account_length]] &lt;= 150, "101-150", "151+")))</f>
        <v>51-100</v>
      </c>
      <c r="Y2750" t="str">
        <f>IF(tbl_Customers[[#This Row],[total_intl_charge]] &lt;= 3, "Low Charges", "High Charges")</f>
        <v>Low Charges</v>
      </c>
      <c r="Z2750" t="str">
        <f>IF(tbl_Customers[[#This Row],[total_eve_calls]]&lt;=80,"Low Calls",
IF(tbl_Customers[[#This Row],[total_eve_calls]]&lt;=120,"Medium Calls","High Calls"))</f>
        <v>Medium Calls</v>
      </c>
      <c r="AA2750" t="str">
        <f>IF(tbl_Customers[[#This Row],[total_eve_charge]]&lt;=15,"Low Charges",
IF(tbl_Customers[[#This Row],[total_eve_charge]]&lt;=20,"Medium Charges","High Charges"))</f>
        <v>Medium Charges</v>
      </c>
      <c r="AB27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0" t="str">
        <f>IF(tbl_Customers[[#This Row],[number_vmail_messages]] = 0, "No Usage", IF(tbl_Customers[[#This Row],[number_vmail_messages]] &lt;= 20, "Low Usage", IF(tbl_Customers[[#This Row],[number_vmail_messages]] &lt;= 40, "Medium Usgae", "High Usage")))</f>
        <v>Medium Usgae</v>
      </c>
      <c r="AD2750" t="str">
        <f>IF(tbl_Customers[[#This Row],[total_day_minutes]]&lt;=150,"Low Usage", IF(tbl_Customers[[#This Row],[total_day_minutes]]&lt;=200,"Medium Usage", IF(tbl_Customers[[#This Row],[total_day_minutes]]&lt;=250,"High Usage","Very High Usage")))</f>
        <v>Low Usage</v>
      </c>
      <c r="AE2750" t="str">
        <f>IF(tbl_Customers[[#This Row],[total_intl_calls]]&lt;=5,"Low Calls", IF(tbl_Customers[[#This Row],[total_intl_calls]]&lt;=10, "Medium Calls", "High Calls"))</f>
        <v>Medium Calls</v>
      </c>
      <c r="AF27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50" s="36" t="str">
        <f>IF(tbl_Customers[[#This Row],[Churn_Risk_Score]]&gt;=10,"High Risk", IF(tbl_Customers[[#This Row],[Churn_Risk_Score]]&gt;=5,"Medium Risk","Low Risk"))</f>
        <v>Low Risk</v>
      </c>
    </row>
    <row r="2751" spans="1:33" x14ac:dyDescent="0.35">
      <c r="A2751">
        <v>2750</v>
      </c>
      <c r="B2751" t="s">
        <v>57</v>
      </c>
      <c r="C2751">
        <v>34</v>
      </c>
      <c r="D2751" t="s">
        <v>25</v>
      </c>
      <c r="E2751" t="s">
        <v>22</v>
      </c>
      <c r="F2751" t="s">
        <v>22</v>
      </c>
      <c r="G2751">
        <v>0</v>
      </c>
      <c r="H2751">
        <v>180.6</v>
      </c>
      <c r="I2751">
        <v>65</v>
      </c>
      <c r="J2751">
        <v>30.7</v>
      </c>
      <c r="K2751">
        <v>280.39999999999998</v>
      </c>
      <c r="L2751">
        <v>99</v>
      </c>
      <c r="M2751">
        <v>23.83</v>
      </c>
      <c r="N2751">
        <v>292.39999999999998</v>
      </c>
      <c r="O2751">
        <v>105</v>
      </c>
      <c r="P2751">
        <v>13.16</v>
      </c>
      <c r="Q2751">
        <v>5</v>
      </c>
      <c r="R2751">
        <v>3</v>
      </c>
      <c r="S2751">
        <v>1.35</v>
      </c>
      <c r="T2751">
        <v>1</v>
      </c>
      <c r="U2751" t="s">
        <v>22</v>
      </c>
      <c r="V2751">
        <f>IF(tbl_Customers[[#This Row],[churn]] = "yes", 1, 0)</f>
        <v>0</v>
      </c>
      <c r="W2751" t="str">
        <f>IF(tbl_Customers[[#This Row],[number_customer_service_calls]] &lt;= 1, "0-1 Calls", IF(tbl_Customers[[#This Row],[number_customer_service_calls]] &lt;= 3, "2-3 Calls", IF(tbl_Customers[[#This Row],[number_customer_service_calls]] &lt;=5, "4-5 Calls", "6+ Calls")))</f>
        <v>0-1 Calls</v>
      </c>
      <c r="X2751" t="str">
        <f>IF(tbl_Customers[[#This Row],[account_length]] &lt;= 50, "0-50", IF(tbl_Customers[[#This Row],[account_length]] &lt;=100, "51-100", IF(tbl_Customers[[#This Row],[account_length]] &lt;= 150, "101-150", "151+")))</f>
        <v>0-50</v>
      </c>
      <c r="Y2751" t="str">
        <f>IF(tbl_Customers[[#This Row],[total_intl_charge]] &lt;= 3, "Low Charges", "High Charges")</f>
        <v>Low Charges</v>
      </c>
      <c r="Z2751" t="str">
        <f>IF(tbl_Customers[[#This Row],[total_eve_calls]]&lt;=80,"Low Calls",
IF(tbl_Customers[[#This Row],[total_eve_calls]]&lt;=120,"Medium Calls","High Calls"))</f>
        <v>Medium Calls</v>
      </c>
      <c r="AA2751" t="str">
        <f>IF(tbl_Customers[[#This Row],[total_eve_charge]]&lt;=15,"Low Charges",
IF(tbl_Customers[[#This Row],[total_eve_charge]]&lt;=20,"Medium Charges","High Charges"))</f>
        <v>High Charges</v>
      </c>
      <c r="AB27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1" t="str">
        <f>IF(tbl_Customers[[#This Row],[number_vmail_messages]] = 0, "No Usage", IF(tbl_Customers[[#This Row],[number_vmail_messages]] &lt;= 20, "Low Usage", IF(tbl_Customers[[#This Row],[number_vmail_messages]] &lt;= 40, "Medium Usgae", "High Usage")))</f>
        <v>No Usage</v>
      </c>
      <c r="AD2751" t="str">
        <f>IF(tbl_Customers[[#This Row],[total_day_minutes]]&lt;=150,"Low Usage", IF(tbl_Customers[[#This Row],[total_day_minutes]]&lt;=200,"Medium Usage", IF(tbl_Customers[[#This Row],[total_day_minutes]]&lt;=250,"High Usage","Very High Usage")))</f>
        <v>Medium Usage</v>
      </c>
      <c r="AE2751" t="str">
        <f>IF(tbl_Customers[[#This Row],[total_intl_calls]]&lt;=5,"Low Calls", IF(tbl_Customers[[#This Row],[total_intl_calls]]&lt;=10, "Medium Calls", "High Calls"))</f>
        <v>Low Calls</v>
      </c>
      <c r="AF27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51" s="36" t="str">
        <f>IF(tbl_Customers[[#This Row],[Churn_Risk_Score]]&gt;=10,"High Risk", IF(tbl_Customers[[#This Row],[Churn_Risk_Score]]&gt;=5,"Medium Risk","Low Risk"))</f>
        <v>Low Risk</v>
      </c>
    </row>
    <row r="2752" spans="1:33" x14ac:dyDescent="0.35">
      <c r="A2752">
        <v>2751</v>
      </c>
      <c r="B2752" t="s">
        <v>47</v>
      </c>
      <c r="C2752">
        <v>177</v>
      </c>
      <c r="D2752" t="s">
        <v>21</v>
      </c>
      <c r="E2752" t="s">
        <v>23</v>
      </c>
      <c r="F2752" t="s">
        <v>22</v>
      </c>
      <c r="G2752">
        <v>0</v>
      </c>
      <c r="H2752">
        <v>248.7</v>
      </c>
      <c r="I2752">
        <v>118</v>
      </c>
      <c r="J2752">
        <v>42.28</v>
      </c>
      <c r="K2752">
        <v>172.3</v>
      </c>
      <c r="L2752">
        <v>73</v>
      </c>
      <c r="M2752">
        <v>14.65</v>
      </c>
      <c r="N2752">
        <v>191.9</v>
      </c>
      <c r="O2752">
        <v>87</v>
      </c>
      <c r="P2752">
        <v>8.64</v>
      </c>
      <c r="Q2752">
        <v>11.3</v>
      </c>
      <c r="R2752">
        <v>2</v>
      </c>
      <c r="S2752">
        <v>3.05</v>
      </c>
      <c r="T2752">
        <v>1</v>
      </c>
      <c r="U2752" t="s">
        <v>23</v>
      </c>
      <c r="V2752">
        <f>IF(tbl_Customers[[#This Row],[churn]] = "yes", 1, 0)</f>
        <v>1</v>
      </c>
      <c r="W2752" t="str">
        <f>IF(tbl_Customers[[#This Row],[number_customer_service_calls]] &lt;= 1, "0-1 Calls", IF(tbl_Customers[[#This Row],[number_customer_service_calls]] &lt;= 3, "2-3 Calls", IF(tbl_Customers[[#This Row],[number_customer_service_calls]] &lt;=5, "4-5 Calls", "6+ Calls")))</f>
        <v>0-1 Calls</v>
      </c>
      <c r="X2752" t="str">
        <f>IF(tbl_Customers[[#This Row],[account_length]] &lt;= 50, "0-50", IF(tbl_Customers[[#This Row],[account_length]] &lt;=100, "51-100", IF(tbl_Customers[[#This Row],[account_length]] &lt;= 150, "101-150", "151+")))</f>
        <v>151+</v>
      </c>
      <c r="Y2752" t="str">
        <f>IF(tbl_Customers[[#This Row],[total_intl_charge]] &lt;= 3, "Low Charges", "High Charges")</f>
        <v>High Charges</v>
      </c>
      <c r="Z2752" t="str">
        <f>IF(tbl_Customers[[#This Row],[total_eve_calls]]&lt;=80,"Low Calls",
IF(tbl_Customers[[#This Row],[total_eve_calls]]&lt;=120,"Medium Calls","High Calls"))</f>
        <v>Low Calls</v>
      </c>
      <c r="AA2752" t="str">
        <f>IF(tbl_Customers[[#This Row],[total_eve_charge]]&lt;=15,"Low Charges",
IF(tbl_Customers[[#This Row],[total_eve_charge]]&lt;=20,"Medium Charges","High Charges"))</f>
        <v>Low Charges</v>
      </c>
      <c r="AB27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2" t="str">
        <f>IF(tbl_Customers[[#This Row],[number_vmail_messages]] = 0, "No Usage", IF(tbl_Customers[[#This Row],[number_vmail_messages]] &lt;= 20, "Low Usage", IF(tbl_Customers[[#This Row],[number_vmail_messages]] &lt;= 40, "Medium Usgae", "High Usage")))</f>
        <v>No Usage</v>
      </c>
      <c r="AD2752" t="str">
        <f>IF(tbl_Customers[[#This Row],[total_day_minutes]]&lt;=150,"Low Usage", IF(tbl_Customers[[#This Row],[total_day_minutes]]&lt;=200,"Medium Usage", IF(tbl_Customers[[#This Row],[total_day_minutes]]&lt;=250,"High Usage","Very High Usage")))</f>
        <v>High Usage</v>
      </c>
      <c r="AE2752" t="str">
        <f>IF(tbl_Customers[[#This Row],[total_intl_calls]]&lt;=5,"Low Calls", IF(tbl_Customers[[#This Row],[total_intl_calls]]&lt;=10, "Medium Calls", "High Calls"))</f>
        <v>Low Calls</v>
      </c>
      <c r="AF27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752" s="36" t="str">
        <f>IF(tbl_Customers[[#This Row],[Churn_Risk_Score]]&gt;=10,"High Risk", IF(tbl_Customers[[#This Row],[Churn_Risk_Score]]&gt;=5,"Medium Risk","Low Risk"))</f>
        <v>Medium Risk</v>
      </c>
    </row>
    <row r="2753" spans="1:33" x14ac:dyDescent="0.35">
      <c r="A2753">
        <v>2752</v>
      </c>
      <c r="B2753" t="s">
        <v>27</v>
      </c>
      <c r="C2753">
        <v>58</v>
      </c>
      <c r="D2753" t="s">
        <v>21</v>
      </c>
      <c r="E2753" t="s">
        <v>22</v>
      </c>
      <c r="F2753" t="s">
        <v>23</v>
      </c>
      <c r="G2753">
        <v>30</v>
      </c>
      <c r="H2753">
        <v>178.1</v>
      </c>
      <c r="I2753">
        <v>111</v>
      </c>
      <c r="J2753">
        <v>30.28</v>
      </c>
      <c r="K2753">
        <v>236.7</v>
      </c>
      <c r="L2753">
        <v>109</v>
      </c>
      <c r="M2753">
        <v>20.12</v>
      </c>
      <c r="N2753">
        <v>264</v>
      </c>
      <c r="O2753">
        <v>118</v>
      </c>
      <c r="P2753">
        <v>11.88</v>
      </c>
      <c r="Q2753">
        <v>8.4</v>
      </c>
      <c r="R2753">
        <v>2</v>
      </c>
      <c r="S2753">
        <v>2.27</v>
      </c>
      <c r="T2753">
        <v>0</v>
      </c>
      <c r="U2753" t="s">
        <v>22</v>
      </c>
      <c r="V2753">
        <f>IF(tbl_Customers[[#This Row],[churn]] = "yes", 1, 0)</f>
        <v>0</v>
      </c>
      <c r="W2753" t="str">
        <f>IF(tbl_Customers[[#This Row],[number_customer_service_calls]] &lt;= 1, "0-1 Calls", IF(tbl_Customers[[#This Row],[number_customer_service_calls]] &lt;= 3, "2-3 Calls", IF(tbl_Customers[[#This Row],[number_customer_service_calls]] &lt;=5, "4-5 Calls", "6+ Calls")))</f>
        <v>0-1 Calls</v>
      </c>
      <c r="X2753" t="str">
        <f>IF(tbl_Customers[[#This Row],[account_length]] &lt;= 50, "0-50", IF(tbl_Customers[[#This Row],[account_length]] &lt;=100, "51-100", IF(tbl_Customers[[#This Row],[account_length]] &lt;= 150, "101-150", "151+")))</f>
        <v>51-100</v>
      </c>
      <c r="Y2753" t="str">
        <f>IF(tbl_Customers[[#This Row],[total_intl_charge]] &lt;= 3, "Low Charges", "High Charges")</f>
        <v>Low Charges</v>
      </c>
      <c r="Z2753" t="str">
        <f>IF(tbl_Customers[[#This Row],[total_eve_calls]]&lt;=80,"Low Calls",
IF(tbl_Customers[[#This Row],[total_eve_calls]]&lt;=120,"Medium Calls","High Calls"))</f>
        <v>Medium Calls</v>
      </c>
      <c r="AA2753" t="str">
        <f>IF(tbl_Customers[[#This Row],[total_eve_charge]]&lt;=15,"Low Charges",
IF(tbl_Customers[[#This Row],[total_eve_charge]]&lt;=20,"Medium Charges","High Charges"))</f>
        <v>High Charges</v>
      </c>
      <c r="AB27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53" t="str">
        <f>IF(tbl_Customers[[#This Row],[number_vmail_messages]] = 0, "No Usage", IF(tbl_Customers[[#This Row],[number_vmail_messages]] &lt;= 20, "Low Usage", IF(tbl_Customers[[#This Row],[number_vmail_messages]] &lt;= 40, "Medium Usgae", "High Usage")))</f>
        <v>Medium Usgae</v>
      </c>
      <c r="AD2753" t="str">
        <f>IF(tbl_Customers[[#This Row],[total_day_minutes]]&lt;=150,"Low Usage", IF(tbl_Customers[[#This Row],[total_day_minutes]]&lt;=200,"Medium Usage", IF(tbl_Customers[[#This Row],[total_day_minutes]]&lt;=250,"High Usage","Very High Usage")))</f>
        <v>Medium Usage</v>
      </c>
      <c r="AE2753" t="str">
        <f>IF(tbl_Customers[[#This Row],[total_intl_calls]]&lt;=5,"Low Calls", IF(tbl_Customers[[#This Row],[total_intl_calls]]&lt;=10, "Medium Calls", "High Calls"))</f>
        <v>Low Calls</v>
      </c>
      <c r="AF27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53" s="36" t="str">
        <f>IF(tbl_Customers[[#This Row],[Churn_Risk_Score]]&gt;=10,"High Risk", IF(tbl_Customers[[#This Row],[Churn_Risk_Score]]&gt;=5,"Medium Risk","Low Risk"))</f>
        <v>Low Risk</v>
      </c>
    </row>
    <row r="2754" spans="1:33" x14ac:dyDescent="0.35">
      <c r="A2754">
        <v>2753</v>
      </c>
      <c r="B2754" t="s">
        <v>50</v>
      </c>
      <c r="C2754">
        <v>113</v>
      </c>
      <c r="D2754" t="s">
        <v>21</v>
      </c>
      <c r="E2754" t="s">
        <v>23</v>
      </c>
      <c r="F2754" t="s">
        <v>22</v>
      </c>
      <c r="G2754">
        <v>0</v>
      </c>
      <c r="H2754">
        <v>122.2</v>
      </c>
      <c r="I2754">
        <v>112</v>
      </c>
      <c r="J2754">
        <v>20.77</v>
      </c>
      <c r="K2754">
        <v>131.69999999999999</v>
      </c>
      <c r="L2754">
        <v>94</v>
      </c>
      <c r="M2754">
        <v>11.19</v>
      </c>
      <c r="N2754">
        <v>169.5</v>
      </c>
      <c r="O2754">
        <v>106</v>
      </c>
      <c r="P2754">
        <v>7.63</v>
      </c>
      <c r="Q2754">
        <v>10.3</v>
      </c>
      <c r="R2754">
        <v>9</v>
      </c>
      <c r="S2754">
        <v>2.78</v>
      </c>
      <c r="T2754">
        <v>5</v>
      </c>
      <c r="U2754" t="s">
        <v>23</v>
      </c>
      <c r="V2754">
        <f>IF(tbl_Customers[[#This Row],[churn]] = "yes", 1, 0)</f>
        <v>1</v>
      </c>
      <c r="W2754" t="str">
        <f>IF(tbl_Customers[[#This Row],[number_customer_service_calls]] &lt;= 1, "0-1 Calls", IF(tbl_Customers[[#This Row],[number_customer_service_calls]] &lt;= 3, "2-3 Calls", IF(tbl_Customers[[#This Row],[number_customer_service_calls]] &lt;=5, "4-5 Calls", "6+ Calls")))</f>
        <v>4-5 Calls</v>
      </c>
      <c r="X2754" t="str">
        <f>IF(tbl_Customers[[#This Row],[account_length]] &lt;= 50, "0-50", IF(tbl_Customers[[#This Row],[account_length]] &lt;=100, "51-100", IF(tbl_Customers[[#This Row],[account_length]] &lt;= 150, "101-150", "151+")))</f>
        <v>101-150</v>
      </c>
      <c r="Y2754" t="str">
        <f>IF(tbl_Customers[[#This Row],[total_intl_charge]] &lt;= 3, "Low Charges", "High Charges")</f>
        <v>Low Charges</v>
      </c>
      <c r="Z2754" t="str">
        <f>IF(tbl_Customers[[#This Row],[total_eve_calls]]&lt;=80,"Low Calls",
IF(tbl_Customers[[#This Row],[total_eve_calls]]&lt;=120,"Medium Calls","High Calls"))</f>
        <v>Medium Calls</v>
      </c>
      <c r="AA2754" t="str">
        <f>IF(tbl_Customers[[#This Row],[total_eve_charge]]&lt;=15,"Low Charges",
IF(tbl_Customers[[#This Row],[total_eve_charge]]&lt;=20,"Medium Charges","High Charges"))</f>
        <v>Low Charges</v>
      </c>
      <c r="AB27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4" t="str">
        <f>IF(tbl_Customers[[#This Row],[number_vmail_messages]] = 0, "No Usage", IF(tbl_Customers[[#This Row],[number_vmail_messages]] &lt;= 20, "Low Usage", IF(tbl_Customers[[#This Row],[number_vmail_messages]] &lt;= 40, "Medium Usgae", "High Usage")))</f>
        <v>No Usage</v>
      </c>
      <c r="AD2754" t="str">
        <f>IF(tbl_Customers[[#This Row],[total_day_minutes]]&lt;=150,"Low Usage", IF(tbl_Customers[[#This Row],[total_day_minutes]]&lt;=200,"Medium Usage", IF(tbl_Customers[[#This Row],[total_day_minutes]]&lt;=250,"High Usage","Very High Usage")))</f>
        <v>Low Usage</v>
      </c>
      <c r="AE2754" t="str">
        <f>IF(tbl_Customers[[#This Row],[total_intl_calls]]&lt;=5,"Low Calls", IF(tbl_Customers[[#This Row],[total_intl_calls]]&lt;=10, "Medium Calls", "High Calls"))</f>
        <v>Medium Calls</v>
      </c>
      <c r="AF27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54" s="36" t="str">
        <f>IF(tbl_Customers[[#This Row],[Churn_Risk_Score]]&gt;=10,"High Risk", IF(tbl_Customers[[#This Row],[Churn_Risk_Score]]&gt;=5,"Medium Risk","Low Risk"))</f>
        <v>Medium Risk</v>
      </c>
    </row>
    <row r="2755" spans="1:33" x14ac:dyDescent="0.35">
      <c r="A2755">
        <v>2754</v>
      </c>
      <c r="B2755" t="s">
        <v>70</v>
      </c>
      <c r="C2755">
        <v>101</v>
      </c>
      <c r="D2755" t="s">
        <v>21</v>
      </c>
      <c r="E2755" t="s">
        <v>22</v>
      </c>
      <c r="F2755" t="s">
        <v>22</v>
      </c>
      <c r="G2755">
        <v>0</v>
      </c>
      <c r="H2755">
        <v>231.3</v>
      </c>
      <c r="I2755">
        <v>87</v>
      </c>
      <c r="J2755">
        <v>39.32</v>
      </c>
      <c r="K2755">
        <v>224.7</v>
      </c>
      <c r="L2755">
        <v>88</v>
      </c>
      <c r="M2755">
        <v>19.100000000000001</v>
      </c>
      <c r="N2755">
        <v>214.6</v>
      </c>
      <c r="O2755">
        <v>69</v>
      </c>
      <c r="P2755">
        <v>9.66</v>
      </c>
      <c r="Q2755">
        <v>7.2</v>
      </c>
      <c r="R2755">
        <v>7</v>
      </c>
      <c r="S2755">
        <v>1.94</v>
      </c>
      <c r="T2755">
        <v>1</v>
      </c>
      <c r="U2755" t="s">
        <v>22</v>
      </c>
      <c r="V2755">
        <f>IF(tbl_Customers[[#This Row],[churn]] = "yes", 1, 0)</f>
        <v>0</v>
      </c>
      <c r="W2755" t="str">
        <f>IF(tbl_Customers[[#This Row],[number_customer_service_calls]] &lt;= 1, "0-1 Calls", IF(tbl_Customers[[#This Row],[number_customer_service_calls]] &lt;= 3, "2-3 Calls", IF(tbl_Customers[[#This Row],[number_customer_service_calls]] &lt;=5, "4-5 Calls", "6+ Calls")))</f>
        <v>0-1 Calls</v>
      </c>
      <c r="X2755" t="str">
        <f>IF(tbl_Customers[[#This Row],[account_length]] &lt;= 50, "0-50", IF(tbl_Customers[[#This Row],[account_length]] &lt;=100, "51-100", IF(tbl_Customers[[#This Row],[account_length]] &lt;= 150, "101-150", "151+")))</f>
        <v>101-150</v>
      </c>
      <c r="Y2755" t="str">
        <f>IF(tbl_Customers[[#This Row],[total_intl_charge]] &lt;= 3, "Low Charges", "High Charges")</f>
        <v>Low Charges</v>
      </c>
      <c r="Z2755" t="str">
        <f>IF(tbl_Customers[[#This Row],[total_eve_calls]]&lt;=80,"Low Calls",
IF(tbl_Customers[[#This Row],[total_eve_calls]]&lt;=120,"Medium Calls","High Calls"))</f>
        <v>Medium Calls</v>
      </c>
      <c r="AA2755" t="str">
        <f>IF(tbl_Customers[[#This Row],[total_eve_charge]]&lt;=15,"Low Charges",
IF(tbl_Customers[[#This Row],[total_eve_charge]]&lt;=20,"Medium Charges","High Charges"))</f>
        <v>Medium Charges</v>
      </c>
      <c r="AB27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5" t="str">
        <f>IF(tbl_Customers[[#This Row],[number_vmail_messages]] = 0, "No Usage", IF(tbl_Customers[[#This Row],[number_vmail_messages]] &lt;= 20, "Low Usage", IF(tbl_Customers[[#This Row],[number_vmail_messages]] &lt;= 40, "Medium Usgae", "High Usage")))</f>
        <v>No Usage</v>
      </c>
      <c r="AD2755" t="str">
        <f>IF(tbl_Customers[[#This Row],[total_day_minutes]]&lt;=150,"Low Usage", IF(tbl_Customers[[#This Row],[total_day_minutes]]&lt;=200,"Medium Usage", IF(tbl_Customers[[#This Row],[total_day_minutes]]&lt;=250,"High Usage","Very High Usage")))</f>
        <v>High Usage</v>
      </c>
      <c r="AE2755" t="str">
        <f>IF(tbl_Customers[[#This Row],[total_intl_calls]]&lt;=5,"Low Calls", IF(tbl_Customers[[#This Row],[total_intl_calls]]&lt;=10, "Medium Calls", "High Calls"))</f>
        <v>Medium Calls</v>
      </c>
      <c r="AF27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55" s="36" t="str">
        <f>IF(tbl_Customers[[#This Row],[Churn_Risk_Score]]&gt;=10,"High Risk", IF(tbl_Customers[[#This Row],[Churn_Risk_Score]]&gt;=5,"Medium Risk","Low Risk"))</f>
        <v>Low Risk</v>
      </c>
    </row>
    <row r="2756" spans="1:33" x14ac:dyDescent="0.35">
      <c r="A2756">
        <v>2755</v>
      </c>
      <c r="B2756" t="s">
        <v>52</v>
      </c>
      <c r="C2756">
        <v>89</v>
      </c>
      <c r="D2756" t="s">
        <v>21</v>
      </c>
      <c r="E2756" t="s">
        <v>22</v>
      </c>
      <c r="F2756" t="s">
        <v>22</v>
      </c>
      <c r="G2756">
        <v>0</v>
      </c>
      <c r="H2756">
        <v>111.2</v>
      </c>
      <c r="I2756">
        <v>101</v>
      </c>
      <c r="J2756">
        <v>18.899999999999999</v>
      </c>
      <c r="K2756">
        <v>122.1</v>
      </c>
      <c r="L2756">
        <v>94</v>
      </c>
      <c r="M2756">
        <v>10.38</v>
      </c>
      <c r="N2756">
        <v>180.8</v>
      </c>
      <c r="O2756">
        <v>85</v>
      </c>
      <c r="P2756">
        <v>8.14</v>
      </c>
      <c r="Q2756">
        <v>12.6</v>
      </c>
      <c r="R2756">
        <v>2</v>
      </c>
      <c r="S2756">
        <v>3.4</v>
      </c>
      <c r="T2756">
        <v>3</v>
      </c>
      <c r="U2756" t="s">
        <v>22</v>
      </c>
      <c r="V2756">
        <f>IF(tbl_Customers[[#This Row],[churn]] = "yes", 1, 0)</f>
        <v>0</v>
      </c>
      <c r="W2756" t="str">
        <f>IF(tbl_Customers[[#This Row],[number_customer_service_calls]] &lt;= 1, "0-1 Calls", IF(tbl_Customers[[#This Row],[number_customer_service_calls]] &lt;= 3, "2-3 Calls", IF(tbl_Customers[[#This Row],[number_customer_service_calls]] &lt;=5, "4-5 Calls", "6+ Calls")))</f>
        <v>2-3 Calls</v>
      </c>
      <c r="X2756" t="str">
        <f>IF(tbl_Customers[[#This Row],[account_length]] &lt;= 50, "0-50", IF(tbl_Customers[[#This Row],[account_length]] &lt;=100, "51-100", IF(tbl_Customers[[#This Row],[account_length]] &lt;= 150, "101-150", "151+")))</f>
        <v>51-100</v>
      </c>
      <c r="Y2756" t="str">
        <f>IF(tbl_Customers[[#This Row],[total_intl_charge]] &lt;= 3, "Low Charges", "High Charges")</f>
        <v>High Charges</v>
      </c>
      <c r="Z2756" t="str">
        <f>IF(tbl_Customers[[#This Row],[total_eve_calls]]&lt;=80,"Low Calls",
IF(tbl_Customers[[#This Row],[total_eve_calls]]&lt;=120,"Medium Calls","High Calls"))</f>
        <v>Medium Calls</v>
      </c>
      <c r="AA2756" t="str">
        <f>IF(tbl_Customers[[#This Row],[total_eve_charge]]&lt;=15,"Low Charges",
IF(tbl_Customers[[#This Row],[total_eve_charge]]&lt;=20,"Medium Charges","High Charges"))</f>
        <v>Low Charges</v>
      </c>
      <c r="AB27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6" t="str">
        <f>IF(tbl_Customers[[#This Row],[number_vmail_messages]] = 0, "No Usage", IF(tbl_Customers[[#This Row],[number_vmail_messages]] &lt;= 20, "Low Usage", IF(tbl_Customers[[#This Row],[number_vmail_messages]] &lt;= 40, "Medium Usgae", "High Usage")))</f>
        <v>No Usage</v>
      </c>
      <c r="AD2756" t="str">
        <f>IF(tbl_Customers[[#This Row],[total_day_minutes]]&lt;=150,"Low Usage", IF(tbl_Customers[[#This Row],[total_day_minutes]]&lt;=200,"Medium Usage", IF(tbl_Customers[[#This Row],[total_day_minutes]]&lt;=250,"High Usage","Very High Usage")))</f>
        <v>Low Usage</v>
      </c>
      <c r="AE2756" t="str">
        <f>IF(tbl_Customers[[#This Row],[total_intl_calls]]&lt;=5,"Low Calls", IF(tbl_Customers[[#This Row],[total_intl_calls]]&lt;=10, "Medium Calls", "High Calls"))</f>
        <v>Low Calls</v>
      </c>
      <c r="AF27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56" s="36" t="str">
        <f>IF(tbl_Customers[[#This Row],[Churn_Risk_Score]]&gt;=10,"High Risk", IF(tbl_Customers[[#This Row],[Churn_Risk_Score]]&gt;=5,"Medium Risk","Low Risk"))</f>
        <v>Low Risk</v>
      </c>
    </row>
    <row r="2757" spans="1:33" x14ac:dyDescent="0.35">
      <c r="A2757">
        <v>2756</v>
      </c>
      <c r="B2757" t="s">
        <v>58</v>
      </c>
      <c r="C2757">
        <v>77</v>
      </c>
      <c r="D2757" t="s">
        <v>25</v>
      </c>
      <c r="E2757" t="s">
        <v>23</v>
      </c>
      <c r="F2757" t="s">
        <v>23</v>
      </c>
      <c r="G2757">
        <v>44</v>
      </c>
      <c r="H2757">
        <v>103.2</v>
      </c>
      <c r="I2757">
        <v>117</v>
      </c>
      <c r="J2757">
        <v>17.54</v>
      </c>
      <c r="K2757">
        <v>236.3</v>
      </c>
      <c r="L2757">
        <v>86</v>
      </c>
      <c r="M2757">
        <v>20.09</v>
      </c>
      <c r="N2757">
        <v>203.5</v>
      </c>
      <c r="O2757">
        <v>101</v>
      </c>
      <c r="P2757">
        <v>9.16</v>
      </c>
      <c r="Q2757">
        <v>11.9</v>
      </c>
      <c r="R2757">
        <v>2</v>
      </c>
      <c r="S2757">
        <v>3.21</v>
      </c>
      <c r="T2757">
        <v>0</v>
      </c>
      <c r="U2757" t="s">
        <v>23</v>
      </c>
      <c r="V2757">
        <f>IF(tbl_Customers[[#This Row],[churn]] = "yes", 1, 0)</f>
        <v>1</v>
      </c>
      <c r="W2757" t="str">
        <f>IF(tbl_Customers[[#This Row],[number_customer_service_calls]] &lt;= 1, "0-1 Calls", IF(tbl_Customers[[#This Row],[number_customer_service_calls]] &lt;= 3, "2-3 Calls", IF(tbl_Customers[[#This Row],[number_customer_service_calls]] &lt;=5, "4-5 Calls", "6+ Calls")))</f>
        <v>0-1 Calls</v>
      </c>
      <c r="X2757" t="str">
        <f>IF(tbl_Customers[[#This Row],[account_length]] &lt;= 50, "0-50", IF(tbl_Customers[[#This Row],[account_length]] &lt;=100, "51-100", IF(tbl_Customers[[#This Row],[account_length]] &lt;= 150, "101-150", "151+")))</f>
        <v>51-100</v>
      </c>
      <c r="Y2757" t="str">
        <f>IF(tbl_Customers[[#This Row],[total_intl_charge]] &lt;= 3, "Low Charges", "High Charges")</f>
        <v>High Charges</v>
      </c>
      <c r="Z2757" t="str">
        <f>IF(tbl_Customers[[#This Row],[total_eve_calls]]&lt;=80,"Low Calls",
IF(tbl_Customers[[#This Row],[total_eve_calls]]&lt;=120,"Medium Calls","High Calls"))</f>
        <v>Medium Calls</v>
      </c>
      <c r="AA2757" t="str">
        <f>IF(tbl_Customers[[#This Row],[total_eve_charge]]&lt;=15,"Low Charges",
IF(tbl_Customers[[#This Row],[total_eve_charge]]&lt;=20,"Medium Charges","High Charges"))</f>
        <v>High Charges</v>
      </c>
      <c r="AB27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7" t="str">
        <f>IF(tbl_Customers[[#This Row],[number_vmail_messages]] = 0, "No Usage", IF(tbl_Customers[[#This Row],[number_vmail_messages]] &lt;= 20, "Low Usage", IF(tbl_Customers[[#This Row],[number_vmail_messages]] &lt;= 40, "Medium Usgae", "High Usage")))</f>
        <v>High Usage</v>
      </c>
      <c r="AD2757" t="str">
        <f>IF(tbl_Customers[[#This Row],[total_day_minutes]]&lt;=150,"Low Usage", IF(tbl_Customers[[#This Row],[total_day_minutes]]&lt;=200,"Medium Usage", IF(tbl_Customers[[#This Row],[total_day_minutes]]&lt;=250,"High Usage","Very High Usage")))</f>
        <v>Low Usage</v>
      </c>
      <c r="AE2757" t="str">
        <f>IF(tbl_Customers[[#This Row],[total_intl_calls]]&lt;=5,"Low Calls", IF(tbl_Customers[[#This Row],[total_intl_calls]]&lt;=10, "Medium Calls", "High Calls"))</f>
        <v>Low Calls</v>
      </c>
      <c r="AF27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757" s="36" t="str">
        <f>IF(tbl_Customers[[#This Row],[Churn_Risk_Score]]&gt;=10,"High Risk", IF(tbl_Customers[[#This Row],[Churn_Risk_Score]]&gt;=5,"Medium Risk","Low Risk"))</f>
        <v>Medium Risk</v>
      </c>
    </row>
    <row r="2758" spans="1:33" x14ac:dyDescent="0.35">
      <c r="A2758">
        <v>2757</v>
      </c>
      <c r="B2758" t="s">
        <v>26</v>
      </c>
      <c r="C2758">
        <v>146</v>
      </c>
      <c r="D2758" t="s">
        <v>28</v>
      </c>
      <c r="E2758" t="s">
        <v>22</v>
      </c>
      <c r="F2758" t="s">
        <v>22</v>
      </c>
      <c r="G2758">
        <v>0</v>
      </c>
      <c r="H2758">
        <v>138.4</v>
      </c>
      <c r="I2758">
        <v>104</v>
      </c>
      <c r="J2758">
        <v>23.53</v>
      </c>
      <c r="K2758">
        <v>158.9</v>
      </c>
      <c r="L2758">
        <v>122</v>
      </c>
      <c r="M2758">
        <v>13.51</v>
      </c>
      <c r="N2758">
        <v>47.4</v>
      </c>
      <c r="O2758">
        <v>73</v>
      </c>
      <c r="P2758">
        <v>2.13</v>
      </c>
      <c r="Q2758">
        <v>3.9</v>
      </c>
      <c r="R2758">
        <v>9</v>
      </c>
      <c r="S2758">
        <v>1.05</v>
      </c>
      <c r="T2758">
        <v>4</v>
      </c>
      <c r="U2758" t="s">
        <v>23</v>
      </c>
      <c r="V2758">
        <f>IF(tbl_Customers[[#This Row],[churn]] = "yes", 1, 0)</f>
        <v>1</v>
      </c>
      <c r="W2758" t="str">
        <f>IF(tbl_Customers[[#This Row],[number_customer_service_calls]] &lt;= 1, "0-1 Calls", IF(tbl_Customers[[#This Row],[number_customer_service_calls]] &lt;= 3, "2-3 Calls", IF(tbl_Customers[[#This Row],[number_customer_service_calls]] &lt;=5, "4-5 Calls", "6+ Calls")))</f>
        <v>4-5 Calls</v>
      </c>
      <c r="X2758" t="str">
        <f>IF(tbl_Customers[[#This Row],[account_length]] &lt;= 50, "0-50", IF(tbl_Customers[[#This Row],[account_length]] &lt;=100, "51-100", IF(tbl_Customers[[#This Row],[account_length]] &lt;= 150, "101-150", "151+")))</f>
        <v>101-150</v>
      </c>
      <c r="Y2758" t="str">
        <f>IF(tbl_Customers[[#This Row],[total_intl_charge]] &lt;= 3, "Low Charges", "High Charges")</f>
        <v>Low Charges</v>
      </c>
      <c r="Z2758" t="str">
        <f>IF(tbl_Customers[[#This Row],[total_eve_calls]]&lt;=80,"Low Calls",
IF(tbl_Customers[[#This Row],[total_eve_calls]]&lt;=120,"Medium Calls","High Calls"))</f>
        <v>High Calls</v>
      </c>
      <c r="AA2758" t="str">
        <f>IF(tbl_Customers[[#This Row],[total_eve_charge]]&lt;=15,"Low Charges",
IF(tbl_Customers[[#This Row],[total_eve_charge]]&lt;=20,"Medium Charges","High Charges"))</f>
        <v>Low Charges</v>
      </c>
      <c r="AB27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58" t="str">
        <f>IF(tbl_Customers[[#This Row],[number_vmail_messages]] = 0, "No Usage", IF(tbl_Customers[[#This Row],[number_vmail_messages]] &lt;= 20, "Low Usage", IF(tbl_Customers[[#This Row],[number_vmail_messages]] &lt;= 40, "Medium Usgae", "High Usage")))</f>
        <v>No Usage</v>
      </c>
      <c r="AD2758" t="str">
        <f>IF(tbl_Customers[[#This Row],[total_day_minutes]]&lt;=150,"Low Usage", IF(tbl_Customers[[#This Row],[total_day_minutes]]&lt;=200,"Medium Usage", IF(tbl_Customers[[#This Row],[total_day_minutes]]&lt;=250,"High Usage","Very High Usage")))</f>
        <v>Low Usage</v>
      </c>
      <c r="AE2758" t="str">
        <f>IF(tbl_Customers[[#This Row],[total_intl_calls]]&lt;=5,"Low Calls", IF(tbl_Customers[[#This Row],[total_intl_calls]]&lt;=10, "Medium Calls", "High Calls"))</f>
        <v>Medium Calls</v>
      </c>
      <c r="AF27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58" s="36" t="str">
        <f>IF(tbl_Customers[[#This Row],[Churn_Risk_Score]]&gt;=10,"High Risk", IF(tbl_Customers[[#This Row],[Churn_Risk_Score]]&gt;=5,"Medium Risk","Low Risk"))</f>
        <v>Medium Risk</v>
      </c>
    </row>
    <row r="2759" spans="1:33" x14ac:dyDescent="0.35">
      <c r="A2759">
        <v>2758</v>
      </c>
      <c r="B2759" t="s">
        <v>24</v>
      </c>
      <c r="C2759">
        <v>93</v>
      </c>
      <c r="D2759" t="s">
        <v>21</v>
      </c>
      <c r="E2759" t="s">
        <v>22</v>
      </c>
      <c r="F2759" t="s">
        <v>22</v>
      </c>
      <c r="G2759">
        <v>0</v>
      </c>
      <c r="H2759">
        <v>146.30000000000001</v>
      </c>
      <c r="I2759">
        <v>85</v>
      </c>
      <c r="J2759">
        <v>24.87</v>
      </c>
      <c r="K2759">
        <v>216.6</v>
      </c>
      <c r="L2759">
        <v>95</v>
      </c>
      <c r="M2759">
        <v>18.41</v>
      </c>
      <c r="N2759">
        <v>233</v>
      </c>
      <c r="O2759">
        <v>82</v>
      </c>
      <c r="P2759">
        <v>10.49</v>
      </c>
      <c r="Q2759">
        <v>11.5</v>
      </c>
      <c r="R2759">
        <v>3</v>
      </c>
      <c r="S2759">
        <v>3.11</v>
      </c>
      <c r="T2759">
        <v>0</v>
      </c>
      <c r="U2759" t="s">
        <v>22</v>
      </c>
      <c r="V2759">
        <f>IF(tbl_Customers[[#This Row],[churn]] = "yes", 1, 0)</f>
        <v>0</v>
      </c>
      <c r="W2759" t="str">
        <f>IF(tbl_Customers[[#This Row],[number_customer_service_calls]] &lt;= 1, "0-1 Calls", IF(tbl_Customers[[#This Row],[number_customer_service_calls]] &lt;= 3, "2-3 Calls", IF(tbl_Customers[[#This Row],[number_customer_service_calls]] &lt;=5, "4-5 Calls", "6+ Calls")))</f>
        <v>0-1 Calls</v>
      </c>
      <c r="X2759" t="str">
        <f>IF(tbl_Customers[[#This Row],[account_length]] &lt;= 50, "0-50", IF(tbl_Customers[[#This Row],[account_length]] &lt;=100, "51-100", IF(tbl_Customers[[#This Row],[account_length]] &lt;= 150, "101-150", "151+")))</f>
        <v>51-100</v>
      </c>
      <c r="Y2759" t="str">
        <f>IF(tbl_Customers[[#This Row],[total_intl_charge]] &lt;= 3, "Low Charges", "High Charges")</f>
        <v>High Charges</v>
      </c>
      <c r="Z2759" t="str">
        <f>IF(tbl_Customers[[#This Row],[total_eve_calls]]&lt;=80,"Low Calls",
IF(tbl_Customers[[#This Row],[total_eve_calls]]&lt;=120,"Medium Calls","High Calls"))</f>
        <v>Medium Calls</v>
      </c>
      <c r="AA2759" t="str">
        <f>IF(tbl_Customers[[#This Row],[total_eve_charge]]&lt;=15,"Low Charges",
IF(tbl_Customers[[#This Row],[total_eve_charge]]&lt;=20,"Medium Charges","High Charges"))</f>
        <v>Medium Charges</v>
      </c>
      <c r="AB27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9" t="str">
        <f>IF(tbl_Customers[[#This Row],[number_vmail_messages]] = 0, "No Usage", IF(tbl_Customers[[#This Row],[number_vmail_messages]] &lt;= 20, "Low Usage", IF(tbl_Customers[[#This Row],[number_vmail_messages]] &lt;= 40, "Medium Usgae", "High Usage")))</f>
        <v>No Usage</v>
      </c>
      <c r="AD2759" t="str">
        <f>IF(tbl_Customers[[#This Row],[total_day_minutes]]&lt;=150,"Low Usage", IF(tbl_Customers[[#This Row],[total_day_minutes]]&lt;=200,"Medium Usage", IF(tbl_Customers[[#This Row],[total_day_minutes]]&lt;=250,"High Usage","Very High Usage")))</f>
        <v>Low Usage</v>
      </c>
      <c r="AE2759" t="str">
        <f>IF(tbl_Customers[[#This Row],[total_intl_calls]]&lt;=5,"Low Calls", IF(tbl_Customers[[#This Row],[total_intl_calls]]&lt;=10, "Medium Calls", "High Calls"))</f>
        <v>Low Calls</v>
      </c>
      <c r="AF27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59" s="36" t="str">
        <f>IF(tbl_Customers[[#This Row],[Churn_Risk_Score]]&gt;=10,"High Risk", IF(tbl_Customers[[#This Row],[Churn_Risk_Score]]&gt;=5,"Medium Risk","Low Risk"))</f>
        <v>Low Risk</v>
      </c>
    </row>
    <row r="2760" spans="1:33" x14ac:dyDescent="0.35">
      <c r="A2760">
        <v>2759</v>
      </c>
      <c r="B2760" t="s">
        <v>61</v>
      </c>
      <c r="C2760">
        <v>55</v>
      </c>
      <c r="D2760" t="s">
        <v>21</v>
      </c>
      <c r="E2760" t="s">
        <v>22</v>
      </c>
      <c r="F2760" t="s">
        <v>22</v>
      </c>
      <c r="G2760">
        <v>0</v>
      </c>
      <c r="H2760">
        <v>132</v>
      </c>
      <c r="I2760">
        <v>103</v>
      </c>
      <c r="J2760">
        <v>22.44</v>
      </c>
      <c r="K2760">
        <v>279.60000000000002</v>
      </c>
      <c r="L2760">
        <v>114</v>
      </c>
      <c r="M2760">
        <v>23.77</v>
      </c>
      <c r="N2760">
        <v>180</v>
      </c>
      <c r="O2760">
        <v>74</v>
      </c>
      <c r="P2760">
        <v>8.1</v>
      </c>
      <c r="Q2760">
        <v>13.5</v>
      </c>
      <c r="R2760">
        <v>4</v>
      </c>
      <c r="S2760">
        <v>3.65</v>
      </c>
      <c r="T2760">
        <v>0</v>
      </c>
      <c r="U2760" t="s">
        <v>22</v>
      </c>
      <c r="V2760">
        <f>IF(tbl_Customers[[#This Row],[churn]] = "yes", 1, 0)</f>
        <v>0</v>
      </c>
      <c r="W2760" t="str">
        <f>IF(tbl_Customers[[#This Row],[number_customer_service_calls]] &lt;= 1, "0-1 Calls", IF(tbl_Customers[[#This Row],[number_customer_service_calls]] &lt;= 3, "2-3 Calls", IF(tbl_Customers[[#This Row],[number_customer_service_calls]] &lt;=5, "4-5 Calls", "6+ Calls")))</f>
        <v>0-1 Calls</v>
      </c>
      <c r="X2760" t="str">
        <f>IF(tbl_Customers[[#This Row],[account_length]] &lt;= 50, "0-50", IF(tbl_Customers[[#This Row],[account_length]] &lt;=100, "51-100", IF(tbl_Customers[[#This Row],[account_length]] &lt;= 150, "101-150", "151+")))</f>
        <v>51-100</v>
      </c>
      <c r="Y2760" t="str">
        <f>IF(tbl_Customers[[#This Row],[total_intl_charge]] &lt;= 3, "Low Charges", "High Charges")</f>
        <v>High Charges</v>
      </c>
      <c r="Z2760" t="str">
        <f>IF(tbl_Customers[[#This Row],[total_eve_calls]]&lt;=80,"Low Calls",
IF(tbl_Customers[[#This Row],[total_eve_calls]]&lt;=120,"Medium Calls","High Calls"))</f>
        <v>Medium Calls</v>
      </c>
      <c r="AA2760" t="str">
        <f>IF(tbl_Customers[[#This Row],[total_eve_charge]]&lt;=15,"Low Charges",
IF(tbl_Customers[[#This Row],[total_eve_charge]]&lt;=20,"Medium Charges","High Charges"))</f>
        <v>High Charges</v>
      </c>
      <c r="AB27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0" t="str">
        <f>IF(tbl_Customers[[#This Row],[number_vmail_messages]] = 0, "No Usage", IF(tbl_Customers[[#This Row],[number_vmail_messages]] &lt;= 20, "Low Usage", IF(tbl_Customers[[#This Row],[number_vmail_messages]] &lt;= 40, "Medium Usgae", "High Usage")))</f>
        <v>No Usage</v>
      </c>
      <c r="AD2760" t="str">
        <f>IF(tbl_Customers[[#This Row],[total_day_minutes]]&lt;=150,"Low Usage", IF(tbl_Customers[[#This Row],[total_day_minutes]]&lt;=200,"Medium Usage", IF(tbl_Customers[[#This Row],[total_day_minutes]]&lt;=250,"High Usage","Very High Usage")))</f>
        <v>Low Usage</v>
      </c>
      <c r="AE2760" t="str">
        <f>IF(tbl_Customers[[#This Row],[total_intl_calls]]&lt;=5,"Low Calls", IF(tbl_Customers[[#This Row],[total_intl_calls]]&lt;=10, "Medium Calls", "High Calls"))</f>
        <v>Low Calls</v>
      </c>
      <c r="AF27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0" s="36" t="str">
        <f>IF(tbl_Customers[[#This Row],[Churn_Risk_Score]]&gt;=10,"High Risk", IF(tbl_Customers[[#This Row],[Churn_Risk_Score]]&gt;=5,"Medium Risk","Low Risk"))</f>
        <v>Low Risk</v>
      </c>
    </row>
    <row r="2761" spans="1:33" x14ac:dyDescent="0.35">
      <c r="A2761">
        <v>2760</v>
      </c>
      <c r="B2761" t="s">
        <v>20</v>
      </c>
      <c r="C2761">
        <v>88</v>
      </c>
      <c r="D2761" t="s">
        <v>25</v>
      </c>
      <c r="E2761" t="s">
        <v>22</v>
      </c>
      <c r="F2761" t="s">
        <v>22</v>
      </c>
      <c r="G2761">
        <v>0</v>
      </c>
      <c r="H2761">
        <v>274.60000000000002</v>
      </c>
      <c r="I2761">
        <v>105</v>
      </c>
      <c r="J2761">
        <v>46.68</v>
      </c>
      <c r="K2761">
        <v>161.1</v>
      </c>
      <c r="L2761">
        <v>121</v>
      </c>
      <c r="M2761">
        <v>13.69</v>
      </c>
      <c r="N2761">
        <v>194.4</v>
      </c>
      <c r="O2761">
        <v>123</v>
      </c>
      <c r="P2761">
        <v>8.75</v>
      </c>
      <c r="Q2761">
        <v>9.1999999999999993</v>
      </c>
      <c r="R2761">
        <v>4</v>
      </c>
      <c r="S2761">
        <v>2.48</v>
      </c>
      <c r="T2761">
        <v>2</v>
      </c>
      <c r="U2761" t="s">
        <v>22</v>
      </c>
      <c r="V2761">
        <f>IF(tbl_Customers[[#This Row],[churn]] = "yes", 1, 0)</f>
        <v>0</v>
      </c>
      <c r="W2761" t="str">
        <f>IF(tbl_Customers[[#This Row],[number_customer_service_calls]] &lt;= 1, "0-1 Calls", IF(tbl_Customers[[#This Row],[number_customer_service_calls]] &lt;= 3, "2-3 Calls", IF(tbl_Customers[[#This Row],[number_customer_service_calls]] &lt;=5, "4-5 Calls", "6+ Calls")))</f>
        <v>2-3 Calls</v>
      </c>
      <c r="X2761" t="str">
        <f>IF(tbl_Customers[[#This Row],[account_length]] &lt;= 50, "0-50", IF(tbl_Customers[[#This Row],[account_length]] &lt;=100, "51-100", IF(tbl_Customers[[#This Row],[account_length]] &lt;= 150, "101-150", "151+")))</f>
        <v>51-100</v>
      </c>
      <c r="Y2761" t="str">
        <f>IF(tbl_Customers[[#This Row],[total_intl_charge]] &lt;= 3, "Low Charges", "High Charges")</f>
        <v>Low Charges</v>
      </c>
      <c r="Z2761" t="str">
        <f>IF(tbl_Customers[[#This Row],[total_eve_calls]]&lt;=80,"Low Calls",
IF(tbl_Customers[[#This Row],[total_eve_calls]]&lt;=120,"Medium Calls","High Calls"))</f>
        <v>High Calls</v>
      </c>
      <c r="AA2761" t="str">
        <f>IF(tbl_Customers[[#This Row],[total_eve_charge]]&lt;=15,"Low Charges",
IF(tbl_Customers[[#This Row],[total_eve_charge]]&lt;=20,"Medium Charges","High Charges"))</f>
        <v>Low Charges</v>
      </c>
      <c r="AB27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61" t="str">
        <f>IF(tbl_Customers[[#This Row],[number_vmail_messages]] = 0, "No Usage", IF(tbl_Customers[[#This Row],[number_vmail_messages]] &lt;= 20, "Low Usage", IF(tbl_Customers[[#This Row],[number_vmail_messages]] &lt;= 40, "Medium Usgae", "High Usage")))</f>
        <v>No Usage</v>
      </c>
      <c r="AD2761" t="str">
        <f>IF(tbl_Customers[[#This Row],[total_day_minutes]]&lt;=150,"Low Usage", IF(tbl_Customers[[#This Row],[total_day_minutes]]&lt;=200,"Medium Usage", IF(tbl_Customers[[#This Row],[total_day_minutes]]&lt;=250,"High Usage","Very High Usage")))</f>
        <v>Very High Usage</v>
      </c>
      <c r="AE2761" t="str">
        <f>IF(tbl_Customers[[#This Row],[total_intl_calls]]&lt;=5,"Low Calls", IF(tbl_Customers[[#This Row],[total_intl_calls]]&lt;=10, "Medium Calls", "High Calls"))</f>
        <v>Low Calls</v>
      </c>
      <c r="AF27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61" s="36" t="str">
        <f>IF(tbl_Customers[[#This Row],[Churn_Risk_Score]]&gt;=10,"High Risk", IF(tbl_Customers[[#This Row],[Churn_Risk_Score]]&gt;=5,"Medium Risk","Low Risk"))</f>
        <v>Medium Risk</v>
      </c>
    </row>
    <row r="2762" spans="1:33" x14ac:dyDescent="0.35">
      <c r="A2762">
        <v>2761</v>
      </c>
      <c r="B2762" t="s">
        <v>53</v>
      </c>
      <c r="C2762">
        <v>63</v>
      </c>
      <c r="D2762" t="s">
        <v>28</v>
      </c>
      <c r="E2762" t="s">
        <v>22</v>
      </c>
      <c r="F2762" t="s">
        <v>22</v>
      </c>
      <c r="G2762">
        <v>0</v>
      </c>
      <c r="H2762">
        <v>185.3</v>
      </c>
      <c r="I2762">
        <v>87</v>
      </c>
      <c r="J2762">
        <v>31.5</v>
      </c>
      <c r="K2762">
        <v>225.3</v>
      </c>
      <c r="L2762">
        <v>87</v>
      </c>
      <c r="M2762">
        <v>19.149999999999999</v>
      </c>
      <c r="N2762">
        <v>194.3</v>
      </c>
      <c r="O2762">
        <v>93</v>
      </c>
      <c r="P2762">
        <v>8.74</v>
      </c>
      <c r="Q2762">
        <v>11.7</v>
      </c>
      <c r="R2762">
        <v>3</v>
      </c>
      <c r="S2762">
        <v>3.16</v>
      </c>
      <c r="T2762">
        <v>0</v>
      </c>
      <c r="U2762" t="s">
        <v>22</v>
      </c>
      <c r="V2762">
        <f>IF(tbl_Customers[[#This Row],[churn]] = "yes", 1, 0)</f>
        <v>0</v>
      </c>
      <c r="W2762" t="str">
        <f>IF(tbl_Customers[[#This Row],[number_customer_service_calls]] &lt;= 1, "0-1 Calls", IF(tbl_Customers[[#This Row],[number_customer_service_calls]] &lt;= 3, "2-3 Calls", IF(tbl_Customers[[#This Row],[number_customer_service_calls]] &lt;=5, "4-5 Calls", "6+ Calls")))</f>
        <v>0-1 Calls</v>
      </c>
      <c r="X2762" t="str">
        <f>IF(tbl_Customers[[#This Row],[account_length]] &lt;= 50, "0-50", IF(tbl_Customers[[#This Row],[account_length]] &lt;=100, "51-100", IF(tbl_Customers[[#This Row],[account_length]] &lt;= 150, "101-150", "151+")))</f>
        <v>51-100</v>
      </c>
      <c r="Y2762" t="str">
        <f>IF(tbl_Customers[[#This Row],[total_intl_charge]] &lt;= 3, "Low Charges", "High Charges")</f>
        <v>High Charges</v>
      </c>
      <c r="Z2762" t="str">
        <f>IF(tbl_Customers[[#This Row],[total_eve_calls]]&lt;=80,"Low Calls",
IF(tbl_Customers[[#This Row],[total_eve_calls]]&lt;=120,"Medium Calls","High Calls"))</f>
        <v>Medium Calls</v>
      </c>
      <c r="AA2762" t="str">
        <f>IF(tbl_Customers[[#This Row],[total_eve_charge]]&lt;=15,"Low Charges",
IF(tbl_Customers[[#This Row],[total_eve_charge]]&lt;=20,"Medium Charges","High Charges"))</f>
        <v>Medium Charges</v>
      </c>
      <c r="AB27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2" t="str">
        <f>IF(tbl_Customers[[#This Row],[number_vmail_messages]] = 0, "No Usage", IF(tbl_Customers[[#This Row],[number_vmail_messages]] &lt;= 20, "Low Usage", IF(tbl_Customers[[#This Row],[number_vmail_messages]] &lt;= 40, "Medium Usgae", "High Usage")))</f>
        <v>No Usage</v>
      </c>
      <c r="AD2762" t="str">
        <f>IF(tbl_Customers[[#This Row],[total_day_minutes]]&lt;=150,"Low Usage", IF(tbl_Customers[[#This Row],[total_day_minutes]]&lt;=200,"Medium Usage", IF(tbl_Customers[[#This Row],[total_day_minutes]]&lt;=250,"High Usage","Very High Usage")))</f>
        <v>Medium Usage</v>
      </c>
      <c r="AE2762" t="str">
        <f>IF(tbl_Customers[[#This Row],[total_intl_calls]]&lt;=5,"Low Calls", IF(tbl_Customers[[#This Row],[total_intl_calls]]&lt;=10, "Medium Calls", "High Calls"))</f>
        <v>Low Calls</v>
      </c>
      <c r="AF27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2" s="36" t="str">
        <f>IF(tbl_Customers[[#This Row],[Churn_Risk_Score]]&gt;=10,"High Risk", IF(tbl_Customers[[#This Row],[Churn_Risk_Score]]&gt;=5,"Medium Risk","Low Risk"))</f>
        <v>Low Risk</v>
      </c>
    </row>
    <row r="2763" spans="1:33" x14ac:dyDescent="0.35">
      <c r="A2763">
        <v>2762</v>
      </c>
      <c r="B2763" t="s">
        <v>70</v>
      </c>
      <c r="C2763">
        <v>127</v>
      </c>
      <c r="D2763" t="s">
        <v>21</v>
      </c>
      <c r="E2763" t="s">
        <v>22</v>
      </c>
      <c r="F2763" t="s">
        <v>23</v>
      </c>
      <c r="G2763">
        <v>24</v>
      </c>
      <c r="H2763">
        <v>154.80000000000001</v>
      </c>
      <c r="I2763">
        <v>69</v>
      </c>
      <c r="J2763">
        <v>26.32</v>
      </c>
      <c r="K2763">
        <v>177.2</v>
      </c>
      <c r="L2763">
        <v>105</v>
      </c>
      <c r="M2763">
        <v>15.06</v>
      </c>
      <c r="N2763">
        <v>207.6</v>
      </c>
      <c r="O2763">
        <v>102</v>
      </c>
      <c r="P2763">
        <v>9.34</v>
      </c>
      <c r="Q2763">
        <v>9</v>
      </c>
      <c r="R2763">
        <v>4</v>
      </c>
      <c r="S2763">
        <v>2.4300000000000002</v>
      </c>
      <c r="T2763">
        <v>1</v>
      </c>
      <c r="U2763" t="s">
        <v>22</v>
      </c>
      <c r="V2763">
        <f>IF(tbl_Customers[[#This Row],[churn]] = "yes", 1, 0)</f>
        <v>0</v>
      </c>
      <c r="W2763" t="str">
        <f>IF(tbl_Customers[[#This Row],[number_customer_service_calls]] &lt;= 1, "0-1 Calls", IF(tbl_Customers[[#This Row],[number_customer_service_calls]] &lt;= 3, "2-3 Calls", IF(tbl_Customers[[#This Row],[number_customer_service_calls]] &lt;=5, "4-5 Calls", "6+ Calls")))</f>
        <v>0-1 Calls</v>
      </c>
      <c r="X2763" t="str">
        <f>IF(tbl_Customers[[#This Row],[account_length]] &lt;= 50, "0-50", IF(tbl_Customers[[#This Row],[account_length]] &lt;=100, "51-100", IF(tbl_Customers[[#This Row],[account_length]] &lt;= 150, "101-150", "151+")))</f>
        <v>101-150</v>
      </c>
      <c r="Y2763" t="str">
        <f>IF(tbl_Customers[[#This Row],[total_intl_charge]] &lt;= 3, "Low Charges", "High Charges")</f>
        <v>Low Charges</v>
      </c>
      <c r="Z2763" t="str">
        <f>IF(tbl_Customers[[#This Row],[total_eve_calls]]&lt;=80,"Low Calls",
IF(tbl_Customers[[#This Row],[total_eve_calls]]&lt;=120,"Medium Calls","High Calls"))</f>
        <v>Medium Calls</v>
      </c>
      <c r="AA2763" t="str">
        <f>IF(tbl_Customers[[#This Row],[total_eve_charge]]&lt;=15,"Low Charges",
IF(tbl_Customers[[#This Row],[total_eve_charge]]&lt;=20,"Medium Charges","High Charges"))</f>
        <v>Medium Charges</v>
      </c>
      <c r="AB27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63" t="str">
        <f>IF(tbl_Customers[[#This Row],[number_vmail_messages]] = 0, "No Usage", IF(tbl_Customers[[#This Row],[number_vmail_messages]] &lt;= 20, "Low Usage", IF(tbl_Customers[[#This Row],[number_vmail_messages]] &lt;= 40, "Medium Usgae", "High Usage")))</f>
        <v>Medium Usgae</v>
      </c>
      <c r="AD2763" t="str">
        <f>IF(tbl_Customers[[#This Row],[total_day_minutes]]&lt;=150,"Low Usage", IF(tbl_Customers[[#This Row],[total_day_minutes]]&lt;=200,"Medium Usage", IF(tbl_Customers[[#This Row],[total_day_minutes]]&lt;=250,"High Usage","Very High Usage")))</f>
        <v>Medium Usage</v>
      </c>
      <c r="AE2763" t="str">
        <f>IF(tbl_Customers[[#This Row],[total_intl_calls]]&lt;=5,"Low Calls", IF(tbl_Customers[[#This Row],[total_intl_calls]]&lt;=10, "Medium Calls", "High Calls"))</f>
        <v>Low Calls</v>
      </c>
      <c r="AF27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63" s="36" t="str">
        <f>IF(tbl_Customers[[#This Row],[Churn_Risk_Score]]&gt;=10,"High Risk", IF(tbl_Customers[[#This Row],[Churn_Risk_Score]]&gt;=5,"Medium Risk","Low Risk"))</f>
        <v>Low Risk</v>
      </c>
    </row>
    <row r="2764" spans="1:33" x14ac:dyDescent="0.35">
      <c r="A2764">
        <v>2763</v>
      </c>
      <c r="B2764" t="s">
        <v>72</v>
      </c>
      <c r="C2764">
        <v>57</v>
      </c>
      <c r="D2764" t="s">
        <v>21</v>
      </c>
      <c r="E2764" t="s">
        <v>22</v>
      </c>
      <c r="F2764" t="s">
        <v>23</v>
      </c>
      <c r="G2764">
        <v>30</v>
      </c>
      <c r="H2764">
        <v>179.2</v>
      </c>
      <c r="I2764">
        <v>105</v>
      </c>
      <c r="J2764">
        <v>30.46</v>
      </c>
      <c r="K2764">
        <v>283.2</v>
      </c>
      <c r="L2764">
        <v>83</v>
      </c>
      <c r="M2764">
        <v>24.07</v>
      </c>
      <c r="N2764">
        <v>228.1</v>
      </c>
      <c r="O2764">
        <v>77</v>
      </c>
      <c r="P2764">
        <v>10.26</v>
      </c>
      <c r="Q2764">
        <v>14.7</v>
      </c>
      <c r="R2764">
        <v>5</v>
      </c>
      <c r="S2764">
        <v>3.97</v>
      </c>
      <c r="T2764">
        <v>1</v>
      </c>
      <c r="U2764" t="s">
        <v>22</v>
      </c>
      <c r="V2764">
        <f>IF(tbl_Customers[[#This Row],[churn]] = "yes", 1, 0)</f>
        <v>0</v>
      </c>
      <c r="W2764" t="str">
        <f>IF(tbl_Customers[[#This Row],[number_customer_service_calls]] &lt;= 1, "0-1 Calls", IF(tbl_Customers[[#This Row],[number_customer_service_calls]] &lt;= 3, "2-3 Calls", IF(tbl_Customers[[#This Row],[number_customer_service_calls]] &lt;=5, "4-5 Calls", "6+ Calls")))</f>
        <v>0-1 Calls</v>
      </c>
      <c r="X2764" t="str">
        <f>IF(tbl_Customers[[#This Row],[account_length]] &lt;= 50, "0-50", IF(tbl_Customers[[#This Row],[account_length]] &lt;=100, "51-100", IF(tbl_Customers[[#This Row],[account_length]] &lt;= 150, "101-150", "151+")))</f>
        <v>51-100</v>
      </c>
      <c r="Y2764" t="str">
        <f>IF(tbl_Customers[[#This Row],[total_intl_charge]] &lt;= 3, "Low Charges", "High Charges")</f>
        <v>High Charges</v>
      </c>
      <c r="Z2764" t="str">
        <f>IF(tbl_Customers[[#This Row],[total_eve_calls]]&lt;=80,"Low Calls",
IF(tbl_Customers[[#This Row],[total_eve_calls]]&lt;=120,"Medium Calls","High Calls"))</f>
        <v>Medium Calls</v>
      </c>
      <c r="AA2764" t="str">
        <f>IF(tbl_Customers[[#This Row],[total_eve_charge]]&lt;=15,"Low Charges",
IF(tbl_Customers[[#This Row],[total_eve_charge]]&lt;=20,"Medium Charges","High Charges"))</f>
        <v>High Charges</v>
      </c>
      <c r="AB27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4" t="str">
        <f>IF(tbl_Customers[[#This Row],[number_vmail_messages]] = 0, "No Usage", IF(tbl_Customers[[#This Row],[number_vmail_messages]] &lt;= 20, "Low Usage", IF(tbl_Customers[[#This Row],[number_vmail_messages]] &lt;= 40, "Medium Usgae", "High Usage")))</f>
        <v>Medium Usgae</v>
      </c>
      <c r="AD2764" t="str">
        <f>IF(tbl_Customers[[#This Row],[total_day_minutes]]&lt;=150,"Low Usage", IF(tbl_Customers[[#This Row],[total_day_minutes]]&lt;=200,"Medium Usage", IF(tbl_Customers[[#This Row],[total_day_minutes]]&lt;=250,"High Usage","Very High Usage")))</f>
        <v>Medium Usage</v>
      </c>
      <c r="AE2764" t="str">
        <f>IF(tbl_Customers[[#This Row],[total_intl_calls]]&lt;=5,"Low Calls", IF(tbl_Customers[[#This Row],[total_intl_calls]]&lt;=10, "Medium Calls", "High Calls"))</f>
        <v>Low Calls</v>
      </c>
      <c r="AF27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64" s="36" t="str">
        <f>IF(tbl_Customers[[#This Row],[Churn_Risk_Score]]&gt;=10,"High Risk", IF(tbl_Customers[[#This Row],[Churn_Risk_Score]]&gt;=5,"Medium Risk","Low Risk"))</f>
        <v>Low Risk</v>
      </c>
    </row>
    <row r="2765" spans="1:33" x14ac:dyDescent="0.35">
      <c r="A2765">
        <v>2764</v>
      </c>
      <c r="B2765" t="s">
        <v>33</v>
      </c>
      <c r="C2765">
        <v>138</v>
      </c>
      <c r="D2765" t="s">
        <v>28</v>
      </c>
      <c r="E2765" t="s">
        <v>23</v>
      </c>
      <c r="F2765" t="s">
        <v>22</v>
      </c>
      <c r="G2765">
        <v>0</v>
      </c>
      <c r="H2765">
        <v>286.2</v>
      </c>
      <c r="I2765">
        <v>61</v>
      </c>
      <c r="J2765">
        <v>48.65</v>
      </c>
      <c r="K2765">
        <v>187.2</v>
      </c>
      <c r="L2765">
        <v>60</v>
      </c>
      <c r="M2765">
        <v>15.91</v>
      </c>
      <c r="N2765">
        <v>146.19999999999999</v>
      </c>
      <c r="O2765">
        <v>114</v>
      </c>
      <c r="P2765">
        <v>6.58</v>
      </c>
      <c r="Q2765">
        <v>11</v>
      </c>
      <c r="R2765">
        <v>4</v>
      </c>
      <c r="S2765">
        <v>2.97</v>
      </c>
      <c r="T2765">
        <v>2</v>
      </c>
      <c r="U2765" t="s">
        <v>23</v>
      </c>
      <c r="V2765">
        <f>IF(tbl_Customers[[#This Row],[churn]] = "yes", 1, 0)</f>
        <v>1</v>
      </c>
      <c r="W2765" t="str">
        <f>IF(tbl_Customers[[#This Row],[number_customer_service_calls]] &lt;= 1, "0-1 Calls", IF(tbl_Customers[[#This Row],[number_customer_service_calls]] &lt;= 3, "2-3 Calls", IF(tbl_Customers[[#This Row],[number_customer_service_calls]] &lt;=5, "4-5 Calls", "6+ Calls")))</f>
        <v>2-3 Calls</v>
      </c>
      <c r="X2765" t="str">
        <f>IF(tbl_Customers[[#This Row],[account_length]] &lt;= 50, "0-50", IF(tbl_Customers[[#This Row],[account_length]] &lt;=100, "51-100", IF(tbl_Customers[[#This Row],[account_length]] &lt;= 150, "101-150", "151+")))</f>
        <v>101-150</v>
      </c>
      <c r="Y2765" t="str">
        <f>IF(tbl_Customers[[#This Row],[total_intl_charge]] &lt;= 3, "Low Charges", "High Charges")</f>
        <v>Low Charges</v>
      </c>
      <c r="Z2765" t="str">
        <f>IF(tbl_Customers[[#This Row],[total_eve_calls]]&lt;=80,"Low Calls",
IF(tbl_Customers[[#This Row],[total_eve_calls]]&lt;=120,"Medium Calls","High Calls"))</f>
        <v>Low Calls</v>
      </c>
      <c r="AA2765" t="str">
        <f>IF(tbl_Customers[[#This Row],[total_eve_charge]]&lt;=15,"Low Charges",
IF(tbl_Customers[[#This Row],[total_eve_charge]]&lt;=20,"Medium Charges","High Charges"))</f>
        <v>Medium Charges</v>
      </c>
      <c r="AB27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5" t="str">
        <f>IF(tbl_Customers[[#This Row],[number_vmail_messages]] = 0, "No Usage", IF(tbl_Customers[[#This Row],[number_vmail_messages]] &lt;= 20, "Low Usage", IF(tbl_Customers[[#This Row],[number_vmail_messages]] &lt;= 40, "Medium Usgae", "High Usage")))</f>
        <v>No Usage</v>
      </c>
      <c r="AD2765" t="str">
        <f>IF(tbl_Customers[[#This Row],[total_day_minutes]]&lt;=150,"Low Usage", IF(tbl_Customers[[#This Row],[total_day_minutes]]&lt;=200,"Medium Usage", IF(tbl_Customers[[#This Row],[total_day_minutes]]&lt;=250,"High Usage","Very High Usage")))</f>
        <v>Very High Usage</v>
      </c>
      <c r="AE2765" t="str">
        <f>IF(tbl_Customers[[#This Row],[total_intl_calls]]&lt;=5,"Low Calls", IF(tbl_Customers[[#This Row],[total_intl_calls]]&lt;=10, "Medium Calls", "High Calls"))</f>
        <v>Low Calls</v>
      </c>
      <c r="AF27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65" s="36" t="str">
        <f>IF(tbl_Customers[[#This Row],[Churn_Risk_Score]]&gt;=10,"High Risk", IF(tbl_Customers[[#This Row],[Churn_Risk_Score]]&gt;=5,"Medium Risk","Low Risk"))</f>
        <v>Medium Risk</v>
      </c>
    </row>
    <row r="2766" spans="1:33" x14ac:dyDescent="0.35">
      <c r="A2766">
        <v>2765</v>
      </c>
      <c r="B2766" t="s">
        <v>36</v>
      </c>
      <c r="C2766">
        <v>171</v>
      </c>
      <c r="D2766" t="s">
        <v>21</v>
      </c>
      <c r="E2766" t="s">
        <v>22</v>
      </c>
      <c r="F2766" t="s">
        <v>22</v>
      </c>
      <c r="G2766">
        <v>0</v>
      </c>
      <c r="H2766">
        <v>137.5</v>
      </c>
      <c r="I2766">
        <v>110</v>
      </c>
      <c r="J2766">
        <v>23.38</v>
      </c>
      <c r="K2766">
        <v>198.1</v>
      </c>
      <c r="L2766">
        <v>109</v>
      </c>
      <c r="M2766">
        <v>16.84</v>
      </c>
      <c r="N2766">
        <v>292.7</v>
      </c>
      <c r="O2766">
        <v>131</v>
      </c>
      <c r="P2766">
        <v>13.17</v>
      </c>
      <c r="Q2766">
        <v>13.3</v>
      </c>
      <c r="R2766">
        <v>5</v>
      </c>
      <c r="S2766">
        <v>3.59</v>
      </c>
      <c r="T2766">
        <v>2</v>
      </c>
      <c r="U2766" t="s">
        <v>22</v>
      </c>
      <c r="V2766">
        <f>IF(tbl_Customers[[#This Row],[churn]] = "yes", 1, 0)</f>
        <v>0</v>
      </c>
      <c r="W2766" t="str">
        <f>IF(tbl_Customers[[#This Row],[number_customer_service_calls]] &lt;= 1, "0-1 Calls", IF(tbl_Customers[[#This Row],[number_customer_service_calls]] &lt;= 3, "2-3 Calls", IF(tbl_Customers[[#This Row],[number_customer_service_calls]] &lt;=5, "4-5 Calls", "6+ Calls")))</f>
        <v>2-3 Calls</v>
      </c>
      <c r="X2766" t="str">
        <f>IF(tbl_Customers[[#This Row],[account_length]] &lt;= 50, "0-50", IF(tbl_Customers[[#This Row],[account_length]] &lt;=100, "51-100", IF(tbl_Customers[[#This Row],[account_length]] &lt;= 150, "101-150", "151+")))</f>
        <v>151+</v>
      </c>
      <c r="Y2766" t="str">
        <f>IF(tbl_Customers[[#This Row],[total_intl_charge]] &lt;= 3, "Low Charges", "High Charges")</f>
        <v>High Charges</v>
      </c>
      <c r="Z2766" t="str">
        <f>IF(tbl_Customers[[#This Row],[total_eve_calls]]&lt;=80,"Low Calls",
IF(tbl_Customers[[#This Row],[total_eve_calls]]&lt;=120,"Medium Calls","High Calls"))</f>
        <v>Medium Calls</v>
      </c>
      <c r="AA2766" t="str">
        <f>IF(tbl_Customers[[#This Row],[total_eve_charge]]&lt;=15,"Low Charges",
IF(tbl_Customers[[#This Row],[total_eve_charge]]&lt;=20,"Medium Charges","High Charges"))</f>
        <v>Medium Charges</v>
      </c>
      <c r="AB27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6" t="str">
        <f>IF(tbl_Customers[[#This Row],[number_vmail_messages]] = 0, "No Usage", IF(tbl_Customers[[#This Row],[number_vmail_messages]] &lt;= 20, "Low Usage", IF(tbl_Customers[[#This Row],[number_vmail_messages]] &lt;= 40, "Medium Usgae", "High Usage")))</f>
        <v>No Usage</v>
      </c>
      <c r="AD2766" t="str">
        <f>IF(tbl_Customers[[#This Row],[total_day_minutes]]&lt;=150,"Low Usage", IF(tbl_Customers[[#This Row],[total_day_minutes]]&lt;=200,"Medium Usage", IF(tbl_Customers[[#This Row],[total_day_minutes]]&lt;=250,"High Usage","Very High Usage")))</f>
        <v>Low Usage</v>
      </c>
      <c r="AE2766" t="str">
        <f>IF(tbl_Customers[[#This Row],[total_intl_calls]]&lt;=5,"Low Calls", IF(tbl_Customers[[#This Row],[total_intl_calls]]&lt;=10, "Medium Calls", "High Calls"))</f>
        <v>Low Calls</v>
      </c>
      <c r="AF27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6" s="36" t="str">
        <f>IF(tbl_Customers[[#This Row],[Churn_Risk_Score]]&gt;=10,"High Risk", IF(tbl_Customers[[#This Row],[Churn_Risk_Score]]&gt;=5,"Medium Risk","Low Risk"))</f>
        <v>Low Risk</v>
      </c>
    </row>
    <row r="2767" spans="1:33" x14ac:dyDescent="0.35">
      <c r="A2767">
        <v>2766</v>
      </c>
      <c r="B2767" t="s">
        <v>44</v>
      </c>
      <c r="C2767">
        <v>148</v>
      </c>
      <c r="D2767" t="s">
        <v>25</v>
      </c>
      <c r="E2767" t="s">
        <v>22</v>
      </c>
      <c r="F2767" t="s">
        <v>22</v>
      </c>
      <c r="G2767">
        <v>0</v>
      </c>
      <c r="H2767">
        <v>243</v>
      </c>
      <c r="I2767">
        <v>115</v>
      </c>
      <c r="J2767">
        <v>41.31</v>
      </c>
      <c r="K2767">
        <v>191.8</v>
      </c>
      <c r="L2767">
        <v>91</v>
      </c>
      <c r="M2767">
        <v>16.3</v>
      </c>
      <c r="N2767">
        <v>117.8</v>
      </c>
      <c r="O2767">
        <v>93</v>
      </c>
      <c r="P2767">
        <v>5.3</v>
      </c>
      <c r="Q2767">
        <v>13.4</v>
      </c>
      <c r="R2767">
        <v>5</v>
      </c>
      <c r="S2767">
        <v>3.62</v>
      </c>
      <c r="T2767">
        <v>2</v>
      </c>
      <c r="U2767" t="s">
        <v>22</v>
      </c>
      <c r="V2767">
        <f>IF(tbl_Customers[[#This Row],[churn]] = "yes", 1, 0)</f>
        <v>0</v>
      </c>
      <c r="W2767" t="str">
        <f>IF(tbl_Customers[[#This Row],[number_customer_service_calls]] &lt;= 1, "0-1 Calls", IF(tbl_Customers[[#This Row],[number_customer_service_calls]] &lt;= 3, "2-3 Calls", IF(tbl_Customers[[#This Row],[number_customer_service_calls]] &lt;=5, "4-5 Calls", "6+ Calls")))</f>
        <v>2-3 Calls</v>
      </c>
      <c r="X2767" t="str">
        <f>IF(tbl_Customers[[#This Row],[account_length]] &lt;= 50, "0-50", IF(tbl_Customers[[#This Row],[account_length]] &lt;=100, "51-100", IF(tbl_Customers[[#This Row],[account_length]] &lt;= 150, "101-150", "151+")))</f>
        <v>101-150</v>
      </c>
      <c r="Y2767" t="str">
        <f>IF(tbl_Customers[[#This Row],[total_intl_charge]] &lt;= 3, "Low Charges", "High Charges")</f>
        <v>High Charges</v>
      </c>
      <c r="Z2767" t="str">
        <f>IF(tbl_Customers[[#This Row],[total_eve_calls]]&lt;=80,"Low Calls",
IF(tbl_Customers[[#This Row],[total_eve_calls]]&lt;=120,"Medium Calls","High Calls"))</f>
        <v>Medium Calls</v>
      </c>
      <c r="AA2767" t="str">
        <f>IF(tbl_Customers[[#This Row],[total_eve_charge]]&lt;=15,"Low Charges",
IF(tbl_Customers[[#This Row],[total_eve_charge]]&lt;=20,"Medium Charges","High Charges"))</f>
        <v>Medium Charges</v>
      </c>
      <c r="AB27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7" t="str">
        <f>IF(tbl_Customers[[#This Row],[number_vmail_messages]] = 0, "No Usage", IF(tbl_Customers[[#This Row],[number_vmail_messages]] &lt;= 20, "Low Usage", IF(tbl_Customers[[#This Row],[number_vmail_messages]] &lt;= 40, "Medium Usgae", "High Usage")))</f>
        <v>No Usage</v>
      </c>
      <c r="AD2767" t="str">
        <f>IF(tbl_Customers[[#This Row],[total_day_minutes]]&lt;=150,"Low Usage", IF(tbl_Customers[[#This Row],[total_day_minutes]]&lt;=200,"Medium Usage", IF(tbl_Customers[[#This Row],[total_day_minutes]]&lt;=250,"High Usage","Very High Usage")))</f>
        <v>High Usage</v>
      </c>
      <c r="AE2767" t="str">
        <f>IF(tbl_Customers[[#This Row],[total_intl_calls]]&lt;=5,"Low Calls", IF(tbl_Customers[[#This Row],[total_intl_calls]]&lt;=10, "Medium Calls", "High Calls"))</f>
        <v>Low Calls</v>
      </c>
      <c r="AF27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7" s="36" t="str">
        <f>IF(tbl_Customers[[#This Row],[Churn_Risk_Score]]&gt;=10,"High Risk", IF(tbl_Customers[[#This Row],[Churn_Risk_Score]]&gt;=5,"Medium Risk","Low Risk"))</f>
        <v>Low Risk</v>
      </c>
    </row>
    <row r="2768" spans="1:33" x14ac:dyDescent="0.35">
      <c r="A2768">
        <v>2767</v>
      </c>
      <c r="B2768" t="s">
        <v>58</v>
      </c>
      <c r="C2768">
        <v>127</v>
      </c>
      <c r="D2768" t="s">
        <v>28</v>
      </c>
      <c r="E2768" t="s">
        <v>22</v>
      </c>
      <c r="F2768" t="s">
        <v>22</v>
      </c>
      <c r="G2768">
        <v>0</v>
      </c>
      <c r="H2768">
        <v>134.9</v>
      </c>
      <c r="I2768">
        <v>79</v>
      </c>
      <c r="J2768">
        <v>22.93</v>
      </c>
      <c r="K2768">
        <v>221.5</v>
      </c>
      <c r="L2768">
        <v>114</v>
      </c>
      <c r="M2768">
        <v>18.829999999999998</v>
      </c>
      <c r="N2768">
        <v>113.8</v>
      </c>
      <c r="O2768">
        <v>118</v>
      </c>
      <c r="P2768">
        <v>5.12</v>
      </c>
      <c r="Q2768">
        <v>15</v>
      </c>
      <c r="R2768">
        <v>2</v>
      </c>
      <c r="S2768">
        <v>4.05</v>
      </c>
      <c r="T2768">
        <v>1</v>
      </c>
      <c r="U2768" t="s">
        <v>22</v>
      </c>
      <c r="V2768">
        <f>IF(tbl_Customers[[#This Row],[churn]] = "yes", 1, 0)</f>
        <v>0</v>
      </c>
      <c r="W2768" t="str">
        <f>IF(tbl_Customers[[#This Row],[number_customer_service_calls]] &lt;= 1, "0-1 Calls", IF(tbl_Customers[[#This Row],[number_customer_service_calls]] &lt;= 3, "2-3 Calls", IF(tbl_Customers[[#This Row],[number_customer_service_calls]] &lt;=5, "4-5 Calls", "6+ Calls")))</f>
        <v>0-1 Calls</v>
      </c>
      <c r="X2768" t="str">
        <f>IF(tbl_Customers[[#This Row],[account_length]] &lt;= 50, "0-50", IF(tbl_Customers[[#This Row],[account_length]] &lt;=100, "51-100", IF(tbl_Customers[[#This Row],[account_length]] &lt;= 150, "101-150", "151+")))</f>
        <v>101-150</v>
      </c>
      <c r="Y2768" t="str">
        <f>IF(tbl_Customers[[#This Row],[total_intl_charge]] &lt;= 3, "Low Charges", "High Charges")</f>
        <v>High Charges</v>
      </c>
      <c r="Z2768" t="str">
        <f>IF(tbl_Customers[[#This Row],[total_eve_calls]]&lt;=80,"Low Calls",
IF(tbl_Customers[[#This Row],[total_eve_calls]]&lt;=120,"Medium Calls","High Calls"))</f>
        <v>Medium Calls</v>
      </c>
      <c r="AA2768" t="str">
        <f>IF(tbl_Customers[[#This Row],[total_eve_charge]]&lt;=15,"Low Charges",
IF(tbl_Customers[[#This Row],[total_eve_charge]]&lt;=20,"Medium Charges","High Charges"))</f>
        <v>Medium Charges</v>
      </c>
      <c r="AB27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8" t="str">
        <f>IF(tbl_Customers[[#This Row],[number_vmail_messages]] = 0, "No Usage", IF(tbl_Customers[[#This Row],[number_vmail_messages]] &lt;= 20, "Low Usage", IF(tbl_Customers[[#This Row],[number_vmail_messages]] &lt;= 40, "Medium Usgae", "High Usage")))</f>
        <v>No Usage</v>
      </c>
      <c r="AD2768" t="str">
        <f>IF(tbl_Customers[[#This Row],[total_day_minutes]]&lt;=150,"Low Usage", IF(tbl_Customers[[#This Row],[total_day_minutes]]&lt;=200,"Medium Usage", IF(tbl_Customers[[#This Row],[total_day_minutes]]&lt;=250,"High Usage","Very High Usage")))</f>
        <v>Low Usage</v>
      </c>
      <c r="AE2768" t="str">
        <f>IF(tbl_Customers[[#This Row],[total_intl_calls]]&lt;=5,"Low Calls", IF(tbl_Customers[[#This Row],[total_intl_calls]]&lt;=10, "Medium Calls", "High Calls"))</f>
        <v>Low Calls</v>
      </c>
      <c r="AF27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8" s="36" t="str">
        <f>IF(tbl_Customers[[#This Row],[Churn_Risk_Score]]&gt;=10,"High Risk", IF(tbl_Customers[[#This Row],[Churn_Risk_Score]]&gt;=5,"Medium Risk","Low Risk"))</f>
        <v>Low Risk</v>
      </c>
    </row>
    <row r="2769" spans="1:33" x14ac:dyDescent="0.35">
      <c r="A2769">
        <v>2768</v>
      </c>
      <c r="B2769" t="s">
        <v>52</v>
      </c>
      <c r="C2769">
        <v>61</v>
      </c>
      <c r="D2769" t="s">
        <v>21</v>
      </c>
      <c r="E2769" t="s">
        <v>22</v>
      </c>
      <c r="F2769" t="s">
        <v>22</v>
      </c>
      <c r="G2769">
        <v>0</v>
      </c>
      <c r="H2769">
        <v>234.2</v>
      </c>
      <c r="I2769">
        <v>76</v>
      </c>
      <c r="J2769">
        <v>39.81</v>
      </c>
      <c r="K2769">
        <v>216.7</v>
      </c>
      <c r="L2769">
        <v>108</v>
      </c>
      <c r="M2769">
        <v>18.420000000000002</v>
      </c>
      <c r="N2769">
        <v>130.6</v>
      </c>
      <c r="O2769">
        <v>122</v>
      </c>
      <c r="P2769">
        <v>5.88</v>
      </c>
      <c r="Q2769">
        <v>13.9</v>
      </c>
      <c r="R2769">
        <v>2</v>
      </c>
      <c r="S2769">
        <v>3.75</v>
      </c>
      <c r="T2769">
        <v>1</v>
      </c>
      <c r="U2769" t="s">
        <v>22</v>
      </c>
      <c r="V2769">
        <f>IF(tbl_Customers[[#This Row],[churn]] = "yes", 1, 0)</f>
        <v>0</v>
      </c>
      <c r="W2769" t="str">
        <f>IF(tbl_Customers[[#This Row],[number_customer_service_calls]] &lt;= 1, "0-1 Calls", IF(tbl_Customers[[#This Row],[number_customer_service_calls]] &lt;= 3, "2-3 Calls", IF(tbl_Customers[[#This Row],[number_customer_service_calls]] &lt;=5, "4-5 Calls", "6+ Calls")))</f>
        <v>0-1 Calls</v>
      </c>
      <c r="X2769" t="str">
        <f>IF(tbl_Customers[[#This Row],[account_length]] &lt;= 50, "0-50", IF(tbl_Customers[[#This Row],[account_length]] &lt;=100, "51-100", IF(tbl_Customers[[#This Row],[account_length]] &lt;= 150, "101-150", "151+")))</f>
        <v>51-100</v>
      </c>
      <c r="Y2769" t="str">
        <f>IF(tbl_Customers[[#This Row],[total_intl_charge]] &lt;= 3, "Low Charges", "High Charges")</f>
        <v>High Charges</v>
      </c>
      <c r="Z2769" t="str">
        <f>IF(tbl_Customers[[#This Row],[total_eve_calls]]&lt;=80,"Low Calls",
IF(tbl_Customers[[#This Row],[total_eve_calls]]&lt;=120,"Medium Calls","High Calls"))</f>
        <v>Medium Calls</v>
      </c>
      <c r="AA2769" t="str">
        <f>IF(tbl_Customers[[#This Row],[total_eve_charge]]&lt;=15,"Low Charges",
IF(tbl_Customers[[#This Row],[total_eve_charge]]&lt;=20,"Medium Charges","High Charges"))</f>
        <v>Medium Charges</v>
      </c>
      <c r="AB27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9" t="str">
        <f>IF(tbl_Customers[[#This Row],[number_vmail_messages]] = 0, "No Usage", IF(tbl_Customers[[#This Row],[number_vmail_messages]] &lt;= 20, "Low Usage", IF(tbl_Customers[[#This Row],[number_vmail_messages]] &lt;= 40, "Medium Usgae", "High Usage")))</f>
        <v>No Usage</v>
      </c>
      <c r="AD2769" t="str">
        <f>IF(tbl_Customers[[#This Row],[total_day_minutes]]&lt;=150,"Low Usage", IF(tbl_Customers[[#This Row],[total_day_minutes]]&lt;=200,"Medium Usage", IF(tbl_Customers[[#This Row],[total_day_minutes]]&lt;=250,"High Usage","Very High Usage")))</f>
        <v>High Usage</v>
      </c>
      <c r="AE2769" t="str">
        <f>IF(tbl_Customers[[#This Row],[total_intl_calls]]&lt;=5,"Low Calls", IF(tbl_Customers[[#This Row],[total_intl_calls]]&lt;=10, "Medium Calls", "High Calls"))</f>
        <v>Low Calls</v>
      </c>
      <c r="AF27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9" s="36" t="str">
        <f>IF(tbl_Customers[[#This Row],[Churn_Risk_Score]]&gt;=10,"High Risk", IF(tbl_Customers[[#This Row],[Churn_Risk_Score]]&gt;=5,"Medium Risk","Low Risk"))</f>
        <v>Low Risk</v>
      </c>
    </row>
    <row r="2770" spans="1:33" x14ac:dyDescent="0.35">
      <c r="A2770">
        <v>2769</v>
      </c>
      <c r="B2770" t="s">
        <v>64</v>
      </c>
      <c r="C2770">
        <v>131</v>
      </c>
      <c r="D2770" t="s">
        <v>21</v>
      </c>
      <c r="E2770" t="s">
        <v>22</v>
      </c>
      <c r="F2770" t="s">
        <v>22</v>
      </c>
      <c r="G2770">
        <v>0</v>
      </c>
      <c r="H2770">
        <v>175.1</v>
      </c>
      <c r="I2770">
        <v>73</v>
      </c>
      <c r="J2770">
        <v>29.77</v>
      </c>
      <c r="K2770">
        <v>171.9</v>
      </c>
      <c r="L2770">
        <v>116</v>
      </c>
      <c r="M2770">
        <v>14.61</v>
      </c>
      <c r="N2770">
        <v>131.1</v>
      </c>
      <c r="O2770">
        <v>94</v>
      </c>
      <c r="P2770">
        <v>5.9</v>
      </c>
      <c r="Q2770">
        <v>7.3</v>
      </c>
      <c r="R2770">
        <v>6</v>
      </c>
      <c r="S2770">
        <v>1.97</v>
      </c>
      <c r="T2770">
        <v>1</v>
      </c>
      <c r="U2770" t="s">
        <v>22</v>
      </c>
      <c r="V2770">
        <f>IF(tbl_Customers[[#This Row],[churn]] = "yes", 1, 0)</f>
        <v>0</v>
      </c>
      <c r="W2770" t="str">
        <f>IF(tbl_Customers[[#This Row],[number_customer_service_calls]] &lt;= 1, "0-1 Calls", IF(tbl_Customers[[#This Row],[number_customer_service_calls]] &lt;= 3, "2-3 Calls", IF(tbl_Customers[[#This Row],[number_customer_service_calls]] &lt;=5, "4-5 Calls", "6+ Calls")))</f>
        <v>0-1 Calls</v>
      </c>
      <c r="X2770" t="str">
        <f>IF(tbl_Customers[[#This Row],[account_length]] &lt;= 50, "0-50", IF(tbl_Customers[[#This Row],[account_length]] &lt;=100, "51-100", IF(tbl_Customers[[#This Row],[account_length]] &lt;= 150, "101-150", "151+")))</f>
        <v>101-150</v>
      </c>
      <c r="Y2770" t="str">
        <f>IF(tbl_Customers[[#This Row],[total_intl_charge]] &lt;= 3, "Low Charges", "High Charges")</f>
        <v>Low Charges</v>
      </c>
      <c r="Z2770" t="str">
        <f>IF(tbl_Customers[[#This Row],[total_eve_calls]]&lt;=80,"Low Calls",
IF(tbl_Customers[[#This Row],[total_eve_calls]]&lt;=120,"Medium Calls","High Calls"))</f>
        <v>Medium Calls</v>
      </c>
      <c r="AA2770" t="str">
        <f>IF(tbl_Customers[[#This Row],[total_eve_charge]]&lt;=15,"Low Charges",
IF(tbl_Customers[[#This Row],[total_eve_charge]]&lt;=20,"Medium Charges","High Charges"))</f>
        <v>Low Charges</v>
      </c>
      <c r="AB27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70" t="str">
        <f>IF(tbl_Customers[[#This Row],[number_vmail_messages]] = 0, "No Usage", IF(tbl_Customers[[#This Row],[number_vmail_messages]] &lt;= 20, "Low Usage", IF(tbl_Customers[[#This Row],[number_vmail_messages]] &lt;= 40, "Medium Usgae", "High Usage")))</f>
        <v>No Usage</v>
      </c>
      <c r="AD2770" t="str">
        <f>IF(tbl_Customers[[#This Row],[total_day_minutes]]&lt;=150,"Low Usage", IF(tbl_Customers[[#This Row],[total_day_minutes]]&lt;=200,"Medium Usage", IF(tbl_Customers[[#This Row],[total_day_minutes]]&lt;=250,"High Usage","Very High Usage")))</f>
        <v>Medium Usage</v>
      </c>
      <c r="AE2770" t="str">
        <f>IF(tbl_Customers[[#This Row],[total_intl_calls]]&lt;=5,"Low Calls", IF(tbl_Customers[[#This Row],[total_intl_calls]]&lt;=10, "Medium Calls", "High Calls"))</f>
        <v>Medium Calls</v>
      </c>
      <c r="AF27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70" s="36" t="str">
        <f>IF(tbl_Customers[[#This Row],[Churn_Risk_Score]]&gt;=10,"High Risk", IF(tbl_Customers[[#This Row],[Churn_Risk_Score]]&gt;=5,"Medium Risk","Low Risk"))</f>
        <v>Low Risk</v>
      </c>
    </row>
    <row r="2771" spans="1:33" x14ac:dyDescent="0.35">
      <c r="A2771">
        <v>2770</v>
      </c>
      <c r="B2771" t="s">
        <v>57</v>
      </c>
      <c r="C2771">
        <v>88</v>
      </c>
      <c r="D2771" t="s">
        <v>25</v>
      </c>
      <c r="E2771" t="s">
        <v>22</v>
      </c>
      <c r="F2771" t="s">
        <v>22</v>
      </c>
      <c r="G2771">
        <v>0</v>
      </c>
      <c r="H2771">
        <v>142.19999999999999</v>
      </c>
      <c r="I2771">
        <v>107</v>
      </c>
      <c r="J2771">
        <v>24.17</v>
      </c>
      <c r="K2771">
        <v>262.39999999999998</v>
      </c>
      <c r="L2771">
        <v>84</v>
      </c>
      <c r="M2771">
        <v>22.3</v>
      </c>
      <c r="N2771">
        <v>139.19999999999999</v>
      </c>
      <c r="O2771">
        <v>99</v>
      </c>
      <c r="P2771">
        <v>6.26</v>
      </c>
      <c r="Q2771">
        <v>10.1</v>
      </c>
      <c r="R2771">
        <v>5</v>
      </c>
      <c r="S2771">
        <v>2.73</v>
      </c>
      <c r="T2771">
        <v>1</v>
      </c>
      <c r="U2771" t="s">
        <v>22</v>
      </c>
      <c r="V2771">
        <f>IF(tbl_Customers[[#This Row],[churn]] = "yes", 1, 0)</f>
        <v>0</v>
      </c>
      <c r="W2771" t="str">
        <f>IF(tbl_Customers[[#This Row],[number_customer_service_calls]] &lt;= 1, "0-1 Calls", IF(tbl_Customers[[#This Row],[number_customer_service_calls]] &lt;= 3, "2-3 Calls", IF(tbl_Customers[[#This Row],[number_customer_service_calls]] &lt;=5, "4-5 Calls", "6+ Calls")))</f>
        <v>0-1 Calls</v>
      </c>
      <c r="X2771" t="str">
        <f>IF(tbl_Customers[[#This Row],[account_length]] &lt;= 50, "0-50", IF(tbl_Customers[[#This Row],[account_length]] &lt;=100, "51-100", IF(tbl_Customers[[#This Row],[account_length]] &lt;= 150, "101-150", "151+")))</f>
        <v>51-100</v>
      </c>
      <c r="Y2771" t="str">
        <f>IF(tbl_Customers[[#This Row],[total_intl_charge]] &lt;= 3, "Low Charges", "High Charges")</f>
        <v>Low Charges</v>
      </c>
      <c r="Z2771" t="str">
        <f>IF(tbl_Customers[[#This Row],[total_eve_calls]]&lt;=80,"Low Calls",
IF(tbl_Customers[[#This Row],[total_eve_calls]]&lt;=120,"Medium Calls","High Calls"))</f>
        <v>Medium Calls</v>
      </c>
      <c r="AA2771" t="str">
        <f>IF(tbl_Customers[[#This Row],[total_eve_charge]]&lt;=15,"Low Charges",
IF(tbl_Customers[[#This Row],[total_eve_charge]]&lt;=20,"Medium Charges","High Charges"))</f>
        <v>High Charges</v>
      </c>
      <c r="AB27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71" t="str">
        <f>IF(tbl_Customers[[#This Row],[number_vmail_messages]] = 0, "No Usage", IF(tbl_Customers[[#This Row],[number_vmail_messages]] &lt;= 20, "Low Usage", IF(tbl_Customers[[#This Row],[number_vmail_messages]] &lt;= 40, "Medium Usgae", "High Usage")))</f>
        <v>No Usage</v>
      </c>
      <c r="AD2771" t="str">
        <f>IF(tbl_Customers[[#This Row],[total_day_minutes]]&lt;=150,"Low Usage", IF(tbl_Customers[[#This Row],[total_day_minutes]]&lt;=200,"Medium Usage", IF(tbl_Customers[[#This Row],[total_day_minutes]]&lt;=250,"High Usage","Very High Usage")))</f>
        <v>Low Usage</v>
      </c>
      <c r="AE2771" t="str">
        <f>IF(tbl_Customers[[#This Row],[total_intl_calls]]&lt;=5,"Low Calls", IF(tbl_Customers[[#This Row],[total_intl_calls]]&lt;=10, "Medium Calls", "High Calls"))</f>
        <v>Low Calls</v>
      </c>
      <c r="AF27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71" s="36" t="str">
        <f>IF(tbl_Customers[[#This Row],[Churn_Risk_Score]]&gt;=10,"High Risk", IF(tbl_Customers[[#This Row],[Churn_Risk_Score]]&gt;=5,"Medium Risk","Low Risk"))</f>
        <v>Low Risk</v>
      </c>
    </row>
    <row r="2772" spans="1:33" x14ac:dyDescent="0.35">
      <c r="A2772">
        <v>2771</v>
      </c>
      <c r="B2772" t="s">
        <v>33</v>
      </c>
      <c r="C2772">
        <v>89</v>
      </c>
      <c r="D2772" t="s">
        <v>21</v>
      </c>
      <c r="E2772" t="s">
        <v>22</v>
      </c>
      <c r="F2772" t="s">
        <v>23</v>
      </c>
      <c r="G2772">
        <v>24</v>
      </c>
      <c r="H2772">
        <v>97.8</v>
      </c>
      <c r="I2772">
        <v>98</v>
      </c>
      <c r="J2772">
        <v>16.63</v>
      </c>
      <c r="K2772">
        <v>207.2</v>
      </c>
      <c r="L2772">
        <v>67</v>
      </c>
      <c r="M2772">
        <v>17.61</v>
      </c>
      <c r="N2772">
        <v>214.5</v>
      </c>
      <c r="O2772">
        <v>126</v>
      </c>
      <c r="P2772">
        <v>9.65</v>
      </c>
      <c r="Q2772">
        <v>5.9</v>
      </c>
      <c r="R2772">
        <v>2</v>
      </c>
      <c r="S2772">
        <v>1.59</v>
      </c>
      <c r="T2772">
        <v>0</v>
      </c>
      <c r="U2772" t="s">
        <v>22</v>
      </c>
      <c r="V2772">
        <f>IF(tbl_Customers[[#This Row],[churn]] = "yes", 1, 0)</f>
        <v>0</v>
      </c>
      <c r="W2772" t="str">
        <f>IF(tbl_Customers[[#This Row],[number_customer_service_calls]] &lt;= 1, "0-1 Calls", IF(tbl_Customers[[#This Row],[number_customer_service_calls]] &lt;= 3, "2-3 Calls", IF(tbl_Customers[[#This Row],[number_customer_service_calls]] &lt;=5, "4-5 Calls", "6+ Calls")))</f>
        <v>0-1 Calls</v>
      </c>
      <c r="X2772" t="str">
        <f>IF(tbl_Customers[[#This Row],[account_length]] &lt;= 50, "0-50", IF(tbl_Customers[[#This Row],[account_length]] &lt;=100, "51-100", IF(tbl_Customers[[#This Row],[account_length]] &lt;= 150, "101-150", "151+")))</f>
        <v>51-100</v>
      </c>
      <c r="Y2772" t="str">
        <f>IF(tbl_Customers[[#This Row],[total_intl_charge]] &lt;= 3, "Low Charges", "High Charges")</f>
        <v>Low Charges</v>
      </c>
      <c r="Z2772" t="str">
        <f>IF(tbl_Customers[[#This Row],[total_eve_calls]]&lt;=80,"Low Calls",
IF(tbl_Customers[[#This Row],[total_eve_calls]]&lt;=120,"Medium Calls","High Calls"))</f>
        <v>Low Calls</v>
      </c>
      <c r="AA2772" t="str">
        <f>IF(tbl_Customers[[#This Row],[total_eve_charge]]&lt;=15,"Low Charges",
IF(tbl_Customers[[#This Row],[total_eve_charge]]&lt;=20,"Medium Charges","High Charges"))</f>
        <v>Medium Charges</v>
      </c>
      <c r="AB27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72" t="str">
        <f>IF(tbl_Customers[[#This Row],[number_vmail_messages]] = 0, "No Usage", IF(tbl_Customers[[#This Row],[number_vmail_messages]] &lt;= 20, "Low Usage", IF(tbl_Customers[[#This Row],[number_vmail_messages]] &lt;= 40, "Medium Usgae", "High Usage")))</f>
        <v>Medium Usgae</v>
      </c>
      <c r="AD2772" t="str">
        <f>IF(tbl_Customers[[#This Row],[total_day_minutes]]&lt;=150,"Low Usage", IF(tbl_Customers[[#This Row],[total_day_minutes]]&lt;=200,"Medium Usage", IF(tbl_Customers[[#This Row],[total_day_minutes]]&lt;=250,"High Usage","Very High Usage")))</f>
        <v>Low Usage</v>
      </c>
      <c r="AE2772" t="str">
        <f>IF(tbl_Customers[[#This Row],[total_intl_calls]]&lt;=5,"Low Calls", IF(tbl_Customers[[#This Row],[total_intl_calls]]&lt;=10, "Medium Calls", "High Calls"))</f>
        <v>Low Calls</v>
      </c>
      <c r="AF27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72" s="36" t="str">
        <f>IF(tbl_Customers[[#This Row],[Churn_Risk_Score]]&gt;=10,"High Risk", IF(tbl_Customers[[#This Row],[Churn_Risk_Score]]&gt;=5,"Medium Risk","Low Risk"))</f>
        <v>Low Risk</v>
      </c>
    </row>
    <row r="2773" spans="1:33" x14ac:dyDescent="0.35">
      <c r="A2773">
        <v>2772</v>
      </c>
      <c r="B2773" t="s">
        <v>37</v>
      </c>
      <c r="C2773">
        <v>82</v>
      </c>
      <c r="D2773" t="s">
        <v>21</v>
      </c>
      <c r="E2773" t="s">
        <v>22</v>
      </c>
      <c r="F2773" t="s">
        <v>22</v>
      </c>
      <c r="G2773">
        <v>0</v>
      </c>
      <c r="H2773">
        <v>266.89999999999998</v>
      </c>
      <c r="I2773">
        <v>83</v>
      </c>
      <c r="J2773">
        <v>45.37</v>
      </c>
      <c r="K2773">
        <v>229.7</v>
      </c>
      <c r="L2773">
        <v>74</v>
      </c>
      <c r="M2773">
        <v>19.52</v>
      </c>
      <c r="N2773">
        <v>251.7</v>
      </c>
      <c r="O2773">
        <v>99</v>
      </c>
      <c r="P2773">
        <v>11.33</v>
      </c>
      <c r="Q2773">
        <v>11</v>
      </c>
      <c r="R2773">
        <v>6</v>
      </c>
      <c r="S2773">
        <v>2.97</v>
      </c>
      <c r="T2773">
        <v>3</v>
      </c>
      <c r="U2773" t="s">
        <v>23</v>
      </c>
      <c r="V2773">
        <f>IF(tbl_Customers[[#This Row],[churn]] = "yes", 1, 0)</f>
        <v>1</v>
      </c>
      <c r="W2773" t="str">
        <f>IF(tbl_Customers[[#This Row],[number_customer_service_calls]] &lt;= 1, "0-1 Calls", IF(tbl_Customers[[#This Row],[number_customer_service_calls]] &lt;= 3, "2-3 Calls", IF(tbl_Customers[[#This Row],[number_customer_service_calls]] &lt;=5, "4-5 Calls", "6+ Calls")))</f>
        <v>2-3 Calls</v>
      </c>
      <c r="X2773" t="str">
        <f>IF(tbl_Customers[[#This Row],[account_length]] &lt;= 50, "0-50", IF(tbl_Customers[[#This Row],[account_length]] &lt;=100, "51-100", IF(tbl_Customers[[#This Row],[account_length]] &lt;= 150, "101-150", "151+")))</f>
        <v>51-100</v>
      </c>
      <c r="Y2773" t="str">
        <f>IF(tbl_Customers[[#This Row],[total_intl_charge]] &lt;= 3, "Low Charges", "High Charges")</f>
        <v>Low Charges</v>
      </c>
      <c r="Z2773" t="str">
        <f>IF(tbl_Customers[[#This Row],[total_eve_calls]]&lt;=80,"Low Calls",
IF(tbl_Customers[[#This Row],[total_eve_calls]]&lt;=120,"Medium Calls","High Calls"))</f>
        <v>Low Calls</v>
      </c>
      <c r="AA2773" t="str">
        <f>IF(tbl_Customers[[#This Row],[total_eve_charge]]&lt;=15,"Low Charges",
IF(tbl_Customers[[#This Row],[total_eve_charge]]&lt;=20,"Medium Charges","High Charges"))</f>
        <v>Medium Charges</v>
      </c>
      <c r="AB27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3" t="str">
        <f>IF(tbl_Customers[[#This Row],[number_vmail_messages]] = 0, "No Usage", IF(tbl_Customers[[#This Row],[number_vmail_messages]] &lt;= 20, "Low Usage", IF(tbl_Customers[[#This Row],[number_vmail_messages]] &lt;= 40, "Medium Usgae", "High Usage")))</f>
        <v>No Usage</v>
      </c>
      <c r="AD2773" t="str">
        <f>IF(tbl_Customers[[#This Row],[total_day_minutes]]&lt;=150,"Low Usage", IF(tbl_Customers[[#This Row],[total_day_minutes]]&lt;=200,"Medium Usage", IF(tbl_Customers[[#This Row],[total_day_minutes]]&lt;=250,"High Usage","Very High Usage")))</f>
        <v>Very High Usage</v>
      </c>
      <c r="AE2773" t="str">
        <f>IF(tbl_Customers[[#This Row],[total_intl_calls]]&lt;=5,"Low Calls", IF(tbl_Customers[[#This Row],[total_intl_calls]]&lt;=10, "Medium Calls", "High Calls"))</f>
        <v>Medium Calls</v>
      </c>
      <c r="AF27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73" s="36" t="str">
        <f>IF(tbl_Customers[[#This Row],[Churn_Risk_Score]]&gt;=10,"High Risk", IF(tbl_Customers[[#This Row],[Churn_Risk_Score]]&gt;=5,"Medium Risk","Low Risk"))</f>
        <v>Medium Risk</v>
      </c>
    </row>
    <row r="2774" spans="1:33" x14ac:dyDescent="0.35">
      <c r="A2774">
        <v>2773</v>
      </c>
      <c r="B2774" t="s">
        <v>26</v>
      </c>
      <c r="C2774">
        <v>138</v>
      </c>
      <c r="D2774" t="s">
        <v>28</v>
      </c>
      <c r="E2774" t="s">
        <v>22</v>
      </c>
      <c r="F2774" t="s">
        <v>23</v>
      </c>
      <c r="G2774">
        <v>33</v>
      </c>
      <c r="H2774">
        <v>155.19999999999999</v>
      </c>
      <c r="I2774">
        <v>139</v>
      </c>
      <c r="J2774">
        <v>26.38</v>
      </c>
      <c r="K2774">
        <v>268.3</v>
      </c>
      <c r="L2774">
        <v>79</v>
      </c>
      <c r="M2774">
        <v>22.81</v>
      </c>
      <c r="N2774">
        <v>186.4</v>
      </c>
      <c r="O2774">
        <v>71</v>
      </c>
      <c r="P2774">
        <v>8.39</v>
      </c>
      <c r="Q2774">
        <v>9.6999999999999993</v>
      </c>
      <c r="R2774">
        <v>4</v>
      </c>
      <c r="S2774">
        <v>2.62</v>
      </c>
      <c r="T2774">
        <v>3</v>
      </c>
      <c r="U2774" t="s">
        <v>22</v>
      </c>
      <c r="V2774">
        <f>IF(tbl_Customers[[#This Row],[churn]] = "yes", 1, 0)</f>
        <v>0</v>
      </c>
      <c r="W2774" t="str">
        <f>IF(tbl_Customers[[#This Row],[number_customer_service_calls]] &lt;= 1, "0-1 Calls", IF(tbl_Customers[[#This Row],[number_customer_service_calls]] &lt;= 3, "2-3 Calls", IF(tbl_Customers[[#This Row],[number_customer_service_calls]] &lt;=5, "4-5 Calls", "6+ Calls")))</f>
        <v>2-3 Calls</v>
      </c>
      <c r="X2774" t="str">
        <f>IF(tbl_Customers[[#This Row],[account_length]] &lt;= 50, "0-50", IF(tbl_Customers[[#This Row],[account_length]] &lt;=100, "51-100", IF(tbl_Customers[[#This Row],[account_length]] &lt;= 150, "101-150", "151+")))</f>
        <v>101-150</v>
      </c>
      <c r="Y2774" t="str">
        <f>IF(tbl_Customers[[#This Row],[total_intl_charge]] &lt;= 3, "Low Charges", "High Charges")</f>
        <v>Low Charges</v>
      </c>
      <c r="Z2774" t="str">
        <f>IF(tbl_Customers[[#This Row],[total_eve_calls]]&lt;=80,"Low Calls",
IF(tbl_Customers[[#This Row],[total_eve_calls]]&lt;=120,"Medium Calls","High Calls"))</f>
        <v>Low Calls</v>
      </c>
      <c r="AA2774" t="str">
        <f>IF(tbl_Customers[[#This Row],[total_eve_charge]]&lt;=15,"Low Charges",
IF(tbl_Customers[[#This Row],[total_eve_charge]]&lt;=20,"Medium Charges","High Charges"))</f>
        <v>High Charges</v>
      </c>
      <c r="AB27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74" t="str">
        <f>IF(tbl_Customers[[#This Row],[number_vmail_messages]] = 0, "No Usage", IF(tbl_Customers[[#This Row],[number_vmail_messages]] &lt;= 20, "Low Usage", IF(tbl_Customers[[#This Row],[number_vmail_messages]] &lt;= 40, "Medium Usgae", "High Usage")))</f>
        <v>Medium Usgae</v>
      </c>
      <c r="AD2774" t="str">
        <f>IF(tbl_Customers[[#This Row],[total_day_minutes]]&lt;=150,"Low Usage", IF(tbl_Customers[[#This Row],[total_day_minutes]]&lt;=200,"Medium Usage", IF(tbl_Customers[[#This Row],[total_day_minutes]]&lt;=250,"High Usage","Very High Usage")))</f>
        <v>Medium Usage</v>
      </c>
      <c r="AE2774" t="str">
        <f>IF(tbl_Customers[[#This Row],[total_intl_calls]]&lt;=5,"Low Calls", IF(tbl_Customers[[#This Row],[total_intl_calls]]&lt;=10, "Medium Calls", "High Calls"))</f>
        <v>Low Calls</v>
      </c>
      <c r="AF27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74" s="36" t="str">
        <f>IF(tbl_Customers[[#This Row],[Churn_Risk_Score]]&gt;=10,"High Risk", IF(tbl_Customers[[#This Row],[Churn_Risk_Score]]&gt;=5,"Medium Risk","Low Risk"))</f>
        <v>Low Risk</v>
      </c>
    </row>
    <row r="2775" spans="1:33" x14ac:dyDescent="0.35">
      <c r="A2775">
        <v>2774</v>
      </c>
      <c r="B2775" t="s">
        <v>60</v>
      </c>
      <c r="C2775">
        <v>115</v>
      </c>
      <c r="D2775" t="s">
        <v>21</v>
      </c>
      <c r="E2775" t="s">
        <v>22</v>
      </c>
      <c r="F2775" t="s">
        <v>22</v>
      </c>
      <c r="G2775">
        <v>0</v>
      </c>
      <c r="H2775">
        <v>200.2</v>
      </c>
      <c r="I2775">
        <v>92</v>
      </c>
      <c r="J2775">
        <v>34.03</v>
      </c>
      <c r="K2775">
        <v>244.9</v>
      </c>
      <c r="L2775">
        <v>107</v>
      </c>
      <c r="M2775">
        <v>20.82</v>
      </c>
      <c r="N2775">
        <v>190.9</v>
      </c>
      <c r="O2775">
        <v>96</v>
      </c>
      <c r="P2775">
        <v>8.59</v>
      </c>
      <c r="Q2775">
        <v>8.8000000000000007</v>
      </c>
      <c r="R2775">
        <v>3</v>
      </c>
      <c r="S2775">
        <v>2.38</v>
      </c>
      <c r="T2775">
        <v>1</v>
      </c>
      <c r="U2775" t="s">
        <v>22</v>
      </c>
      <c r="V2775">
        <f>IF(tbl_Customers[[#This Row],[churn]] = "yes", 1, 0)</f>
        <v>0</v>
      </c>
      <c r="W2775" t="str">
        <f>IF(tbl_Customers[[#This Row],[number_customer_service_calls]] &lt;= 1, "0-1 Calls", IF(tbl_Customers[[#This Row],[number_customer_service_calls]] &lt;= 3, "2-3 Calls", IF(tbl_Customers[[#This Row],[number_customer_service_calls]] &lt;=5, "4-5 Calls", "6+ Calls")))</f>
        <v>0-1 Calls</v>
      </c>
      <c r="X2775" t="str">
        <f>IF(tbl_Customers[[#This Row],[account_length]] &lt;= 50, "0-50", IF(tbl_Customers[[#This Row],[account_length]] &lt;=100, "51-100", IF(tbl_Customers[[#This Row],[account_length]] &lt;= 150, "101-150", "151+")))</f>
        <v>101-150</v>
      </c>
      <c r="Y2775" t="str">
        <f>IF(tbl_Customers[[#This Row],[total_intl_charge]] &lt;= 3, "Low Charges", "High Charges")</f>
        <v>Low Charges</v>
      </c>
      <c r="Z2775" t="str">
        <f>IF(tbl_Customers[[#This Row],[total_eve_calls]]&lt;=80,"Low Calls",
IF(tbl_Customers[[#This Row],[total_eve_calls]]&lt;=120,"Medium Calls","High Calls"))</f>
        <v>Medium Calls</v>
      </c>
      <c r="AA2775" t="str">
        <f>IF(tbl_Customers[[#This Row],[total_eve_charge]]&lt;=15,"Low Charges",
IF(tbl_Customers[[#This Row],[total_eve_charge]]&lt;=20,"Medium Charges","High Charges"))</f>
        <v>High Charges</v>
      </c>
      <c r="AB27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5" t="str">
        <f>IF(tbl_Customers[[#This Row],[number_vmail_messages]] = 0, "No Usage", IF(tbl_Customers[[#This Row],[number_vmail_messages]] &lt;= 20, "Low Usage", IF(tbl_Customers[[#This Row],[number_vmail_messages]] &lt;= 40, "Medium Usgae", "High Usage")))</f>
        <v>No Usage</v>
      </c>
      <c r="AD2775" t="str">
        <f>IF(tbl_Customers[[#This Row],[total_day_minutes]]&lt;=150,"Low Usage", IF(tbl_Customers[[#This Row],[total_day_minutes]]&lt;=200,"Medium Usage", IF(tbl_Customers[[#This Row],[total_day_minutes]]&lt;=250,"High Usage","Very High Usage")))</f>
        <v>High Usage</v>
      </c>
      <c r="AE2775" t="str">
        <f>IF(tbl_Customers[[#This Row],[total_intl_calls]]&lt;=5,"Low Calls", IF(tbl_Customers[[#This Row],[total_intl_calls]]&lt;=10, "Medium Calls", "High Calls"))</f>
        <v>Low Calls</v>
      </c>
      <c r="AF27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75" s="36" t="str">
        <f>IF(tbl_Customers[[#This Row],[Churn_Risk_Score]]&gt;=10,"High Risk", IF(tbl_Customers[[#This Row],[Churn_Risk_Score]]&gt;=5,"Medium Risk","Low Risk"))</f>
        <v>Low Risk</v>
      </c>
    </row>
    <row r="2776" spans="1:33" x14ac:dyDescent="0.35">
      <c r="A2776">
        <v>2775</v>
      </c>
      <c r="B2776" t="s">
        <v>31</v>
      </c>
      <c r="C2776">
        <v>117</v>
      </c>
      <c r="D2776" t="s">
        <v>28</v>
      </c>
      <c r="E2776" t="s">
        <v>23</v>
      </c>
      <c r="F2776" t="s">
        <v>22</v>
      </c>
      <c r="G2776">
        <v>0</v>
      </c>
      <c r="H2776">
        <v>198.4</v>
      </c>
      <c r="I2776">
        <v>121</v>
      </c>
      <c r="J2776">
        <v>33.729999999999997</v>
      </c>
      <c r="K2776">
        <v>249.5</v>
      </c>
      <c r="L2776">
        <v>104</v>
      </c>
      <c r="M2776">
        <v>21.21</v>
      </c>
      <c r="N2776">
        <v>162.80000000000001</v>
      </c>
      <c r="O2776">
        <v>115</v>
      </c>
      <c r="P2776">
        <v>7.33</v>
      </c>
      <c r="Q2776">
        <v>10.5</v>
      </c>
      <c r="R2776">
        <v>5</v>
      </c>
      <c r="S2776">
        <v>2.84</v>
      </c>
      <c r="T2776">
        <v>1</v>
      </c>
      <c r="U2776" t="s">
        <v>22</v>
      </c>
      <c r="V2776">
        <f>IF(tbl_Customers[[#This Row],[churn]] = "yes", 1, 0)</f>
        <v>0</v>
      </c>
      <c r="W2776" t="str">
        <f>IF(tbl_Customers[[#This Row],[number_customer_service_calls]] &lt;= 1, "0-1 Calls", IF(tbl_Customers[[#This Row],[number_customer_service_calls]] &lt;= 3, "2-3 Calls", IF(tbl_Customers[[#This Row],[number_customer_service_calls]] &lt;=5, "4-5 Calls", "6+ Calls")))</f>
        <v>0-1 Calls</v>
      </c>
      <c r="X2776" t="str">
        <f>IF(tbl_Customers[[#This Row],[account_length]] &lt;= 50, "0-50", IF(tbl_Customers[[#This Row],[account_length]] &lt;=100, "51-100", IF(tbl_Customers[[#This Row],[account_length]] &lt;= 150, "101-150", "151+")))</f>
        <v>101-150</v>
      </c>
      <c r="Y2776" t="str">
        <f>IF(tbl_Customers[[#This Row],[total_intl_charge]] &lt;= 3, "Low Charges", "High Charges")</f>
        <v>Low Charges</v>
      </c>
      <c r="Z2776" t="str">
        <f>IF(tbl_Customers[[#This Row],[total_eve_calls]]&lt;=80,"Low Calls",
IF(tbl_Customers[[#This Row],[total_eve_calls]]&lt;=120,"Medium Calls","High Calls"))</f>
        <v>Medium Calls</v>
      </c>
      <c r="AA2776" t="str">
        <f>IF(tbl_Customers[[#This Row],[total_eve_charge]]&lt;=15,"Low Charges",
IF(tbl_Customers[[#This Row],[total_eve_charge]]&lt;=20,"Medium Charges","High Charges"))</f>
        <v>High Charges</v>
      </c>
      <c r="AB27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6" t="str">
        <f>IF(tbl_Customers[[#This Row],[number_vmail_messages]] = 0, "No Usage", IF(tbl_Customers[[#This Row],[number_vmail_messages]] &lt;= 20, "Low Usage", IF(tbl_Customers[[#This Row],[number_vmail_messages]] &lt;= 40, "Medium Usgae", "High Usage")))</f>
        <v>No Usage</v>
      </c>
      <c r="AD2776" t="str">
        <f>IF(tbl_Customers[[#This Row],[total_day_minutes]]&lt;=150,"Low Usage", IF(tbl_Customers[[#This Row],[total_day_minutes]]&lt;=200,"Medium Usage", IF(tbl_Customers[[#This Row],[total_day_minutes]]&lt;=250,"High Usage","Very High Usage")))</f>
        <v>Medium Usage</v>
      </c>
      <c r="AE2776" t="str">
        <f>IF(tbl_Customers[[#This Row],[total_intl_calls]]&lt;=5,"Low Calls", IF(tbl_Customers[[#This Row],[total_intl_calls]]&lt;=10, "Medium Calls", "High Calls"))</f>
        <v>Low Calls</v>
      </c>
      <c r="AF27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76" s="36" t="str">
        <f>IF(tbl_Customers[[#This Row],[Churn_Risk_Score]]&gt;=10,"High Risk", IF(tbl_Customers[[#This Row],[Churn_Risk_Score]]&gt;=5,"Medium Risk","Low Risk"))</f>
        <v>Low Risk</v>
      </c>
    </row>
    <row r="2777" spans="1:33" x14ac:dyDescent="0.35">
      <c r="A2777">
        <v>2776</v>
      </c>
      <c r="B2777" t="s">
        <v>46</v>
      </c>
      <c r="C2777">
        <v>60</v>
      </c>
      <c r="D2777" t="s">
        <v>21</v>
      </c>
      <c r="E2777" t="s">
        <v>22</v>
      </c>
      <c r="F2777" t="s">
        <v>22</v>
      </c>
      <c r="G2777">
        <v>0</v>
      </c>
      <c r="H2777">
        <v>180.3</v>
      </c>
      <c r="I2777">
        <v>67</v>
      </c>
      <c r="J2777">
        <v>30.65</v>
      </c>
      <c r="K2777">
        <v>208</v>
      </c>
      <c r="L2777">
        <v>68</v>
      </c>
      <c r="M2777">
        <v>17.68</v>
      </c>
      <c r="N2777">
        <v>181.2</v>
      </c>
      <c r="O2777">
        <v>101</v>
      </c>
      <c r="P2777">
        <v>8.15</v>
      </c>
      <c r="Q2777">
        <v>12.8</v>
      </c>
      <c r="R2777">
        <v>6</v>
      </c>
      <c r="S2777">
        <v>3.46</v>
      </c>
      <c r="T2777">
        <v>2</v>
      </c>
      <c r="U2777" t="s">
        <v>22</v>
      </c>
      <c r="V2777">
        <f>IF(tbl_Customers[[#This Row],[churn]] = "yes", 1, 0)</f>
        <v>0</v>
      </c>
      <c r="W2777" t="str">
        <f>IF(tbl_Customers[[#This Row],[number_customer_service_calls]] &lt;= 1, "0-1 Calls", IF(tbl_Customers[[#This Row],[number_customer_service_calls]] &lt;= 3, "2-3 Calls", IF(tbl_Customers[[#This Row],[number_customer_service_calls]] &lt;=5, "4-5 Calls", "6+ Calls")))</f>
        <v>2-3 Calls</v>
      </c>
      <c r="X2777" t="str">
        <f>IF(tbl_Customers[[#This Row],[account_length]] &lt;= 50, "0-50", IF(tbl_Customers[[#This Row],[account_length]] &lt;=100, "51-100", IF(tbl_Customers[[#This Row],[account_length]] &lt;= 150, "101-150", "151+")))</f>
        <v>51-100</v>
      </c>
      <c r="Y2777" t="str">
        <f>IF(tbl_Customers[[#This Row],[total_intl_charge]] &lt;= 3, "Low Charges", "High Charges")</f>
        <v>High Charges</v>
      </c>
      <c r="Z2777" t="str">
        <f>IF(tbl_Customers[[#This Row],[total_eve_calls]]&lt;=80,"Low Calls",
IF(tbl_Customers[[#This Row],[total_eve_calls]]&lt;=120,"Medium Calls","High Calls"))</f>
        <v>Low Calls</v>
      </c>
      <c r="AA2777" t="str">
        <f>IF(tbl_Customers[[#This Row],[total_eve_charge]]&lt;=15,"Low Charges",
IF(tbl_Customers[[#This Row],[total_eve_charge]]&lt;=20,"Medium Charges","High Charges"))</f>
        <v>Medium Charges</v>
      </c>
      <c r="AB27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7" t="str">
        <f>IF(tbl_Customers[[#This Row],[number_vmail_messages]] = 0, "No Usage", IF(tbl_Customers[[#This Row],[number_vmail_messages]] &lt;= 20, "Low Usage", IF(tbl_Customers[[#This Row],[number_vmail_messages]] &lt;= 40, "Medium Usgae", "High Usage")))</f>
        <v>No Usage</v>
      </c>
      <c r="AD2777" t="str">
        <f>IF(tbl_Customers[[#This Row],[total_day_minutes]]&lt;=150,"Low Usage", IF(tbl_Customers[[#This Row],[total_day_minutes]]&lt;=200,"Medium Usage", IF(tbl_Customers[[#This Row],[total_day_minutes]]&lt;=250,"High Usage","Very High Usage")))</f>
        <v>Medium Usage</v>
      </c>
      <c r="AE2777" t="str">
        <f>IF(tbl_Customers[[#This Row],[total_intl_calls]]&lt;=5,"Low Calls", IF(tbl_Customers[[#This Row],[total_intl_calls]]&lt;=10, "Medium Calls", "High Calls"))</f>
        <v>Medium Calls</v>
      </c>
      <c r="AF27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77" s="36" t="str">
        <f>IF(tbl_Customers[[#This Row],[Churn_Risk_Score]]&gt;=10,"High Risk", IF(tbl_Customers[[#This Row],[Churn_Risk_Score]]&gt;=5,"Medium Risk","Low Risk"))</f>
        <v>Low Risk</v>
      </c>
    </row>
    <row r="2778" spans="1:33" x14ac:dyDescent="0.35">
      <c r="A2778">
        <v>2777</v>
      </c>
      <c r="B2778" t="s">
        <v>51</v>
      </c>
      <c r="C2778">
        <v>62</v>
      </c>
      <c r="D2778" t="s">
        <v>21</v>
      </c>
      <c r="E2778" t="s">
        <v>22</v>
      </c>
      <c r="F2778" t="s">
        <v>22</v>
      </c>
      <c r="G2778">
        <v>0</v>
      </c>
      <c r="H2778">
        <v>86.3</v>
      </c>
      <c r="I2778">
        <v>84</v>
      </c>
      <c r="J2778">
        <v>14.67</v>
      </c>
      <c r="K2778">
        <v>238.7</v>
      </c>
      <c r="L2778">
        <v>99</v>
      </c>
      <c r="M2778">
        <v>20.29</v>
      </c>
      <c r="N2778">
        <v>238.4</v>
      </c>
      <c r="O2778">
        <v>79</v>
      </c>
      <c r="P2778">
        <v>10.73</v>
      </c>
      <c r="Q2778">
        <v>12.5</v>
      </c>
      <c r="R2778">
        <v>1</v>
      </c>
      <c r="S2778">
        <v>3.38</v>
      </c>
      <c r="T2778">
        <v>2</v>
      </c>
      <c r="U2778" t="s">
        <v>22</v>
      </c>
      <c r="V2778">
        <f>IF(tbl_Customers[[#This Row],[churn]] = "yes", 1, 0)</f>
        <v>0</v>
      </c>
      <c r="W2778" t="str">
        <f>IF(tbl_Customers[[#This Row],[number_customer_service_calls]] &lt;= 1, "0-1 Calls", IF(tbl_Customers[[#This Row],[number_customer_service_calls]] &lt;= 3, "2-3 Calls", IF(tbl_Customers[[#This Row],[number_customer_service_calls]] &lt;=5, "4-5 Calls", "6+ Calls")))</f>
        <v>2-3 Calls</v>
      </c>
      <c r="X2778" t="str">
        <f>IF(tbl_Customers[[#This Row],[account_length]] &lt;= 50, "0-50", IF(tbl_Customers[[#This Row],[account_length]] &lt;=100, "51-100", IF(tbl_Customers[[#This Row],[account_length]] &lt;= 150, "101-150", "151+")))</f>
        <v>51-100</v>
      </c>
      <c r="Y2778" t="str">
        <f>IF(tbl_Customers[[#This Row],[total_intl_charge]] &lt;= 3, "Low Charges", "High Charges")</f>
        <v>High Charges</v>
      </c>
      <c r="Z2778" t="str">
        <f>IF(tbl_Customers[[#This Row],[total_eve_calls]]&lt;=80,"Low Calls",
IF(tbl_Customers[[#This Row],[total_eve_calls]]&lt;=120,"Medium Calls","High Calls"))</f>
        <v>Medium Calls</v>
      </c>
      <c r="AA2778" t="str">
        <f>IF(tbl_Customers[[#This Row],[total_eve_charge]]&lt;=15,"Low Charges",
IF(tbl_Customers[[#This Row],[total_eve_charge]]&lt;=20,"Medium Charges","High Charges"))</f>
        <v>High Charges</v>
      </c>
      <c r="AB27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78" t="str">
        <f>IF(tbl_Customers[[#This Row],[number_vmail_messages]] = 0, "No Usage", IF(tbl_Customers[[#This Row],[number_vmail_messages]] &lt;= 20, "Low Usage", IF(tbl_Customers[[#This Row],[number_vmail_messages]] &lt;= 40, "Medium Usgae", "High Usage")))</f>
        <v>No Usage</v>
      </c>
      <c r="AD2778" t="str">
        <f>IF(tbl_Customers[[#This Row],[total_day_minutes]]&lt;=150,"Low Usage", IF(tbl_Customers[[#This Row],[total_day_minutes]]&lt;=200,"Medium Usage", IF(tbl_Customers[[#This Row],[total_day_minutes]]&lt;=250,"High Usage","Very High Usage")))</f>
        <v>Low Usage</v>
      </c>
      <c r="AE2778" t="str">
        <f>IF(tbl_Customers[[#This Row],[total_intl_calls]]&lt;=5,"Low Calls", IF(tbl_Customers[[#This Row],[total_intl_calls]]&lt;=10, "Medium Calls", "High Calls"))</f>
        <v>Low Calls</v>
      </c>
      <c r="AF27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78" s="36" t="str">
        <f>IF(tbl_Customers[[#This Row],[Churn_Risk_Score]]&gt;=10,"High Risk", IF(tbl_Customers[[#This Row],[Churn_Risk_Score]]&gt;=5,"Medium Risk","Low Risk"))</f>
        <v>Low Risk</v>
      </c>
    </row>
    <row r="2779" spans="1:33" x14ac:dyDescent="0.35">
      <c r="A2779">
        <v>2778</v>
      </c>
      <c r="B2779" t="s">
        <v>49</v>
      </c>
      <c r="C2779">
        <v>133</v>
      </c>
      <c r="D2779" t="s">
        <v>28</v>
      </c>
      <c r="E2779" t="s">
        <v>22</v>
      </c>
      <c r="F2779" t="s">
        <v>22</v>
      </c>
      <c r="G2779">
        <v>0</v>
      </c>
      <c r="H2779">
        <v>295</v>
      </c>
      <c r="I2779">
        <v>141</v>
      </c>
      <c r="J2779">
        <v>50.15</v>
      </c>
      <c r="K2779">
        <v>223.6</v>
      </c>
      <c r="L2779">
        <v>101</v>
      </c>
      <c r="M2779">
        <v>19.010000000000002</v>
      </c>
      <c r="N2779">
        <v>229.4</v>
      </c>
      <c r="O2779">
        <v>109</v>
      </c>
      <c r="P2779">
        <v>10.32</v>
      </c>
      <c r="Q2779">
        <v>12.9</v>
      </c>
      <c r="R2779">
        <v>4</v>
      </c>
      <c r="S2779">
        <v>3.48</v>
      </c>
      <c r="T2779">
        <v>2</v>
      </c>
      <c r="U2779" t="s">
        <v>23</v>
      </c>
      <c r="V2779">
        <f>IF(tbl_Customers[[#This Row],[churn]] = "yes", 1, 0)</f>
        <v>1</v>
      </c>
      <c r="W2779" t="str">
        <f>IF(tbl_Customers[[#This Row],[number_customer_service_calls]] &lt;= 1, "0-1 Calls", IF(tbl_Customers[[#This Row],[number_customer_service_calls]] &lt;= 3, "2-3 Calls", IF(tbl_Customers[[#This Row],[number_customer_service_calls]] &lt;=5, "4-5 Calls", "6+ Calls")))</f>
        <v>2-3 Calls</v>
      </c>
      <c r="X2779" t="str">
        <f>IF(tbl_Customers[[#This Row],[account_length]] &lt;= 50, "0-50", IF(tbl_Customers[[#This Row],[account_length]] &lt;=100, "51-100", IF(tbl_Customers[[#This Row],[account_length]] &lt;= 150, "101-150", "151+")))</f>
        <v>101-150</v>
      </c>
      <c r="Y2779" t="str">
        <f>IF(tbl_Customers[[#This Row],[total_intl_charge]] &lt;= 3, "Low Charges", "High Charges")</f>
        <v>High Charges</v>
      </c>
      <c r="Z2779" t="str">
        <f>IF(tbl_Customers[[#This Row],[total_eve_calls]]&lt;=80,"Low Calls",
IF(tbl_Customers[[#This Row],[total_eve_calls]]&lt;=120,"Medium Calls","High Calls"))</f>
        <v>Medium Calls</v>
      </c>
      <c r="AA2779" t="str">
        <f>IF(tbl_Customers[[#This Row],[total_eve_charge]]&lt;=15,"Low Charges",
IF(tbl_Customers[[#This Row],[total_eve_charge]]&lt;=20,"Medium Charges","High Charges"))</f>
        <v>Medium Charges</v>
      </c>
      <c r="AB27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9" t="str">
        <f>IF(tbl_Customers[[#This Row],[number_vmail_messages]] = 0, "No Usage", IF(tbl_Customers[[#This Row],[number_vmail_messages]] &lt;= 20, "Low Usage", IF(tbl_Customers[[#This Row],[number_vmail_messages]] &lt;= 40, "Medium Usgae", "High Usage")))</f>
        <v>No Usage</v>
      </c>
      <c r="AD2779" t="str">
        <f>IF(tbl_Customers[[#This Row],[total_day_minutes]]&lt;=150,"Low Usage", IF(tbl_Customers[[#This Row],[total_day_minutes]]&lt;=200,"Medium Usage", IF(tbl_Customers[[#This Row],[total_day_minutes]]&lt;=250,"High Usage","Very High Usage")))</f>
        <v>Very High Usage</v>
      </c>
      <c r="AE2779" t="str">
        <f>IF(tbl_Customers[[#This Row],[total_intl_calls]]&lt;=5,"Low Calls", IF(tbl_Customers[[#This Row],[total_intl_calls]]&lt;=10, "Medium Calls", "High Calls"))</f>
        <v>Low Calls</v>
      </c>
      <c r="AF27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79" s="36" t="str">
        <f>IF(tbl_Customers[[#This Row],[Churn_Risk_Score]]&gt;=10,"High Risk", IF(tbl_Customers[[#This Row],[Churn_Risk_Score]]&gt;=5,"Medium Risk","Low Risk"))</f>
        <v>Medium Risk</v>
      </c>
    </row>
    <row r="2780" spans="1:33" x14ac:dyDescent="0.35">
      <c r="A2780">
        <v>2779</v>
      </c>
      <c r="B2780" t="s">
        <v>32</v>
      </c>
      <c r="C2780">
        <v>131</v>
      </c>
      <c r="D2780" t="s">
        <v>25</v>
      </c>
      <c r="E2780" t="s">
        <v>22</v>
      </c>
      <c r="F2780" t="s">
        <v>22</v>
      </c>
      <c r="G2780">
        <v>0</v>
      </c>
      <c r="H2780">
        <v>240.9</v>
      </c>
      <c r="I2780">
        <v>108</v>
      </c>
      <c r="J2780">
        <v>40.950000000000003</v>
      </c>
      <c r="K2780">
        <v>167.4</v>
      </c>
      <c r="L2780">
        <v>91</v>
      </c>
      <c r="M2780">
        <v>14.23</v>
      </c>
      <c r="N2780">
        <v>322.2</v>
      </c>
      <c r="O2780">
        <v>109</v>
      </c>
      <c r="P2780">
        <v>14.5</v>
      </c>
      <c r="Q2780">
        <v>14.7</v>
      </c>
      <c r="R2780">
        <v>8</v>
      </c>
      <c r="S2780">
        <v>3.97</v>
      </c>
      <c r="T2780">
        <v>3</v>
      </c>
      <c r="U2780" t="s">
        <v>22</v>
      </c>
      <c r="V2780">
        <f>IF(tbl_Customers[[#This Row],[churn]] = "yes", 1, 0)</f>
        <v>0</v>
      </c>
      <c r="W2780" t="str">
        <f>IF(tbl_Customers[[#This Row],[number_customer_service_calls]] &lt;= 1, "0-1 Calls", IF(tbl_Customers[[#This Row],[number_customer_service_calls]] &lt;= 3, "2-3 Calls", IF(tbl_Customers[[#This Row],[number_customer_service_calls]] &lt;=5, "4-5 Calls", "6+ Calls")))</f>
        <v>2-3 Calls</v>
      </c>
      <c r="X2780" t="str">
        <f>IF(tbl_Customers[[#This Row],[account_length]] &lt;= 50, "0-50", IF(tbl_Customers[[#This Row],[account_length]] &lt;=100, "51-100", IF(tbl_Customers[[#This Row],[account_length]] &lt;= 150, "101-150", "151+")))</f>
        <v>101-150</v>
      </c>
      <c r="Y2780" t="str">
        <f>IF(tbl_Customers[[#This Row],[total_intl_charge]] &lt;= 3, "Low Charges", "High Charges")</f>
        <v>High Charges</v>
      </c>
      <c r="Z2780" t="str">
        <f>IF(tbl_Customers[[#This Row],[total_eve_calls]]&lt;=80,"Low Calls",
IF(tbl_Customers[[#This Row],[total_eve_calls]]&lt;=120,"Medium Calls","High Calls"))</f>
        <v>Medium Calls</v>
      </c>
      <c r="AA2780" t="str">
        <f>IF(tbl_Customers[[#This Row],[total_eve_charge]]&lt;=15,"Low Charges",
IF(tbl_Customers[[#This Row],[total_eve_charge]]&lt;=20,"Medium Charges","High Charges"))</f>
        <v>Low Charges</v>
      </c>
      <c r="AB27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80" t="str">
        <f>IF(tbl_Customers[[#This Row],[number_vmail_messages]] = 0, "No Usage", IF(tbl_Customers[[#This Row],[number_vmail_messages]] &lt;= 20, "Low Usage", IF(tbl_Customers[[#This Row],[number_vmail_messages]] &lt;= 40, "Medium Usgae", "High Usage")))</f>
        <v>No Usage</v>
      </c>
      <c r="AD2780" t="str">
        <f>IF(tbl_Customers[[#This Row],[total_day_minutes]]&lt;=150,"Low Usage", IF(tbl_Customers[[#This Row],[total_day_minutes]]&lt;=200,"Medium Usage", IF(tbl_Customers[[#This Row],[total_day_minutes]]&lt;=250,"High Usage","Very High Usage")))</f>
        <v>High Usage</v>
      </c>
      <c r="AE2780" t="str">
        <f>IF(tbl_Customers[[#This Row],[total_intl_calls]]&lt;=5,"Low Calls", IF(tbl_Customers[[#This Row],[total_intl_calls]]&lt;=10, "Medium Calls", "High Calls"))</f>
        <v>Medium Calls</v>
      </c>
      <c r="AF27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80" s="36" t="str">
        <f>IF(tbl_Customers[[#This Row],[Churn_Risk_Score]]&gt;=10,"High Risk", IF(tbl_Customers[[#This Row],[Churn_Risk_Score]]&gt;=5,"Medium Risk","Low Risk"))</f>
        <v>Low Risk</v>
      </c>
    </row>
    <row r="2781" spans="1:33" x14ac:dyDescent="0.35">
      <c r="A2781">
        <v>2780</v>
      </c>
      <c r="B2781" t="s">
        <v>32</v>
      </c>
      <c r="C2781">
        <v>65</v>
      </c>
      <c r="D2781" t="s">
        <v>25</v>
      </c>
      <c r="E2781" t="s">
        <v>22</v>
      </c>
      <c r="F2781" t="s">
        <v>22</v>
      </c>
      <c r="G2781">
        <v>0</v>
      </c>
      <c r="H2781">
        <v>207.7</v>
      </c>
      <c r="I2781">
        <v>109</v>
      </c>
      <c r="J2781">
        <v>35.31</v>
      </c>
      <c r="K2781">
        <v>217.5</v>
      </c>
      <c r="L2781">
        <v>117</v>
      </c>
      <c r="M2781">
        <v>18.489999999999998</v>
      </c>
      <c r="N2781">
        <v>125.6</v>
      </c>
      <c r="O2781">
        <v>111</v>
      </c>
      <c r="P2781">
        <v>5.65</v>
      </c>
      <c r="Q2781">
        <v>8</v>
      </c>
      <c r="R2781">
        <v>5</v>
      </c>
      <c r="S2781">
        <v>2.16</v>
      </c>
      <c r="T2781">
        <v>1</v>
      </c>
      <c r="U2781" t="s">
        <v>22</v>
      </c>
      <c r="V2781">
        <f>IF(tbl_Customers[[#This Row],[churn]] = "yes", 1, 0)</f>
        <v>0</v>
      </c>
      <c r="W2781" t="str">
        <f>IF(tbl_Customers[[#This Row],[number_customer_service_calls]] &lt;= 1, "0-1 Calls", IF(tbl_Customers[[#This Row],[number_customer_service_calls]] &lt;= 3, "2-3 Calls", IF(tbl_Customers[[#This Row],[number_customer_service_calls]] &lt;=5, "4-5 Calls", "6+ Calls")))</f>
        <v>0-1 Calls</v>
      </c>
      <c r="X2781" t="str">
        <f>IF(tbl_Customers[[#This Row],[account_length]] &lt;= 50, "0-50", IF(tbl_Customers[[#This Row],[account_length]] &lt;=100, "51-100", IF(tbl_Customers[[#This Row],[account_length]] &lt;= 150, "101-150", "151+")))</f>
        <v>51-100</v>
      </c>
      <c r="Y2781" t="str">
        <f>IF(tbl_Customers[[#This Row],[total_intl_charge]] &lt;= 3, "Low Charges", "High Charges")</f>
        <v>Low Charges</v>
      </c>
      <c r="Z2781" t="str">
        <f>IF(tbl_Customers[[#This Row],[total_eve_calls]]&lt;=80,"Low Calls",
IF(tbl_Customers[[#This Row],[total_eve_calls]]&lt;=120,"Medium Calls","High Calls"))</f>
        <v>Medium Calls</v>
      </c>
      <c r="AA2781" t="str">
        <f>IF(tbl_Customers[[#This Row],[total_eve_charge]]&lt;=15,"Low Charges",
IF(tbl_Customers[[#This Row],[total_eve_charge]]&lt;=20,"Medium Charges","High Charges"))</f>
        <v>Medium Charges</v>
      </c>
      <c r="AB27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1" t="str">
        <f>IF(tbl_Customers[[#This Row],[number_vmail_messages]] = 0, "No Usage", IF(tbl_Customers[[#This Row],[number_vmail_messages]] &lt;= 20, "Low Usage", IF(tbl_Customers[[#This Row],[number_vmail_messages]] &lt;= 40, "Medium Usgae", "High Usage")))</f>
        <v>No Usage</v>
      </c>
      <c r="AD2781" t="str">
        <f>IF(tbl_Customers[[#This Row],[total_day_minutes]]&lt;=150,"Low Usage", IF(tbl_Customers[[#This Row],[total_day_minutes]]&lt;=200,"Medium Usage", IF(tbl_Customers[[#This Row],[total_day_minutes]]&lt;=250,"High Usage","Very High Usage")))</f>
        <v>High Usage</v>
      </c>
      <c r="AE2781" t="str">
        <f>IF(tbl_Customers[[#This Row],[total_intl_calls]]&lt;=5,"Low Calls", IF(tbl_Customers[[#This Row],[total_intl_calls]]&lt;=10, "Medium Calls", "High Calls"))</f>
        <v>Low Calls</v>
      </c>
      <c r="AF27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81" s="36" t="str">
        <f>IF(tbl_Customers[[#This Row],[Churn_Risk_Score]]&gt;=10,"High Risk", IF(tbl_Customers[[#This Row],[Churn_Risk_Score]]&gt;=5,"Medium Risk","Low Risk"))</f>
        <v>Low Risk</v>
      </c>
    </row>
    <row r="2782" spans="1:33" x14ac:dyDescent="0.35">
      <c r="A2782">
        <v>2781</v>
      </c>
      <c r="B2782" t="s">
        <v>36</v>
      </c>
      <c r="C2782">
        <v>120</v>
      </c>
      <c r="D2782" t="s">
        <v>28</v>
      </c>
      <c r="E2782" t="s">
        <v>22</v>
      </c>
      <c r="F2782" t="s">
        <v>23</v>
      </c>
      <c r="G2782">
        <v>27</v>
      </c>
      <c r="H2782">
        <v>128.5</v>
      </c>
      <c r="I2782">
        <v>115</v>
      </c>
      <c r="J2782">
        <v>21.85</v>
      </c>
      <c r="K2782">
        <v>163.69999999999999</v>
      </c>
      <c r="L2782">
        <v>91</v>
      </c>
      <c r="M2782">
        <v>13.91</v>
      </c>
      <c r="N2782">
        <v>242.9</v>
      </c>
      <c r="O2782">
        <v>121</v>
      </c>
      <c r="P2782">
        <v>10.93</v>
      </c>
      <c r="Q2782">
        <v>0</v>
      </c>
      <c r="R2782">
        <v>0</v>
      </c>
      <c r="S2782">
        <v>0</v>
      </c>
      <c r="T2782">
        <v>1</v>
      </c>
      <c r="U2782" t="s">
        <v>22</v>
      </c>
      <c r="V2782">
        <f>IF(tbl_Customers[[#This Row],[churn]] = "yes", 1, 0)</f>
        <v>0</v>
      </c>
      <c r="W2782" t="str">
        <f>IF(tbl_Customers[[#This Row],[number_customer_service_calls]] &lt;= 1, "0-1 Calls", IF(tbl_Customers[[#This Row],[number_customer_service_calls]] &lt;= 3, "2-3 Calls", IF(tbl_Customers[[#This Row],[number_customer_service_calls]] &lt;=5, "4-5 Calls", "6+ Calls")))</f>
        <v>0-1 Calls</v>
      </c>
      <c r="X2782" t="str">
        <f>IF(tbl_Customers[[#This Row],[account_length]] &lt;= 50, "0-50", IF(tbl_Customers[[#This Row],[account_length]] &lt;=100, "51-100", IF(tbl_Customers[[#This Row],[account_length]] &lt;= 150, "101-150", "151+")))</f>
        <v>101-150</v>
      </c>
      <c r="Y2782" t="str">
        <f>IF(tbl_Customers[[#This Row],[total_intl_charge]] &lt;= 3, "Low Charges", "High Charges")</f>
        <v>Low Charges</v>
      </c>
      <c r="Z2782" t="str">
        <f>IF(tbl_Customers[[#This Row],[total_eve_calls]]&lt;=80,"Low Calls",
IF(tbl_Customers[[#This Row],[total_eve_calls]]&lt;=120,"Medium Calls","High Calls"))</f>
        <v>Medium Calls</v>
      </c>
      <c r="AA2782" t="str">
        <f>IF(tbl_Customers[[#This Row],[total_eve_charge]]&lt;=15,"Low Charges",
IF(tbl_Customers[[#This Row],[total_eve_charge]]&lt;=20,"Medium Charges","High Charges"))</f>
        <v>Low Charges</v>
      </c>
      <c r="AB27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2" t="str">
        <f>IF(tbl_Customers[[#This Row],[number_vmail_messages]] = 0, "No Usage", IF(tbl_Customers[[#This Row],[number_vmail_messages]] &lt;= 20, "Low Usage", IF(tbl_Customers[[#This Row],[number_vmail_messages]] &lt;= 40, "Medium Usgae", "High Usage")))</f>
        <v>Medium Usgae</v>
      </c>
      <c r="AD2782" t="str">
        <f>IF(tbl_Customers[[#This Row],[total_day_minutes]]&lt;=150,"Low Usage", IF(tbl_Customers[[#This Row],[total_day_minutes]]&lt;=200,"Medium Usage", IF(tbl_Customers[[#This Row],[total_day_minutes]]&lt;=250,"High Usage","Very High Usage")))</f>
        <v>Low Usage</v>
      </c>
      <c r="AE2782" t="str">
        <f>IF(tbl_Customers[[#This Row],[total_intl_calls]]&lt;=5,"Low Calls", IF(tbl_Customers[[#This Row],[total_intl_calls]]&lt;=10, "Medium Calls", "High Calls"))</f>
        <v>Low Calls</v>
      </c>
      <c r="AF27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82" s="36" t="str">
        <f>IF(tbl_Customers[[#This Row],[Churn_Risk_Score]]&gt;=10,"High Risk", IF(tbl_Customers[[#This Row],[Churn_Risk_Score]]&gt;=5,"Medium Risk","Low Risk"))</f>
        <v>Low Risk</v>
      </c>
    </row>
    <row r="2783" spans="1:33" x14ac:dyDescent="0.35">
      <c r="A2783">
        <v>2782</v>
      </c>
      <c r="B2783" t="s">
        <v>52</v>
      </c>
      <c r="C2783">
        <v>142</v>
      </c>
      <c r="D2783" t="s">
        <v>28</v>
      </c>
      <c r="E2783" t="s">
        <v>22</v>
      </c>
      <c r="F2783" t="s">
        <v>23</v>
      </c>
      <c r="G2783">
        <v>22</v>
      </c>
      <c r="H2783">
        <v>224.4</v>
      </c>
      <c r="I2783">
        <v>114</v>
      </c>
      <c r="J2783">
        <v>38.15</v>
      </c>
      <c r="K2783">
        <v>146</v>
      </c>
      <c r="L2783">
        <v>106</v>
      </c>
      <c r="M2783">
        <v>12.41</v>
      </c>
      <c r="N2783">
        <v>241.4</v>
      </c>
      <c r="O2783">
        <v>98</v>
      </c>
      <c r="P2783">
        <v>10.86</v>
      </c>
      <c r="Q2783">
        <v>8.8000000000000007</v>
      </c>
      <c r="R2783">
        <v>2</v>
      </c>
      <c r="S2783">
        <v>2.38</v>
      </c>
      <c r="T2783">
        <v>1</v>
      </c>
      <c r="U2783" t="s">
        <v>22</v>
      </c>
      <c r="V2783">
        <f>IF(tbl_Customers[[#This Row],[churn]] = "yes", 1, 0)</f>
        <v>0</v>
      </c>
      <c r="W2783" t="str">
        <f>IF(tbl_Customers[[#This Row],[number_customer_service_calls]] &lt;= 1, "0-1 Calls", IF(tbl_Customers[[#This Row],[number_customer_service_calls]] &lt;= 3, "2-3 Calls", IF(tbl_Customers[[#This Row],[number_customer_service_calls]] &lt;=5, "4-5 Calls", "6+ Calls")))</f>
        <v>0-1 Calls</v>
      </c>
      <c r="X2783" t="str">
        <f>IF(tbl_Customers[[#This Row],[account_length]] &lt;= 50, "0-50", IF(tbl_Customers[[#This Row],[account_length]] &lt;=100, "51-100", IF(tbl_Customers[[#This Row],[account_length]] &lt;= 150, "101-150", "151+")))</f>
        <v>101-150</v>
      </c>
      <c r="Y2783" t="str">
        <f>IF(tbl_Customers[[#This Row],[total_intl_charge]] &lt;= 3, "Low Charges", "High Charges")</f>
        <v>Low Charges</v>
      </c>
      <c r="Z2783" t="str">
        <f>IF(tbl_Customers[[#This Row],[total_eve_calls]]&lt;=80,"Low Calls",
IF(tbl_Customers[[#This Row],[total_eve_calls]]&lt;=120,"Medium Calls","High Calls"))</f>
        <v>Medium Calls</v>
      </c>
      <c r="AA2783" t="str">
        <f>IF(tbl_Customers[[#This Row],[total_eve_charge]]&lt;=15,"Low Charges",
IF(tbl_Customers[[#This Row],[total_eve_charge]]&lt;=20,"Medium Charges","High Charges"))</f>
        <v>Low Charges</v>
      </c>
      <c r="AB27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3" t="str">
        <f>IF(tbl_Customers[[#This Row],[number_vmail_messages]] = 0, "No Usage", IF(tbl_Customers[[#This Row],[number_vmail_messages]] &lt;= 20, "Low Usage", IF(tbl_Customers[[#This Row],[number_vmail_messages]] &lt;= 40, "Medium Usgae", "High Usage")))</f>
        <v>Medium Usgae</v>
      </c>
      <c r="AD2783" t="str">
        <f>IF(tbl_Customers[[#This Row],[total_day_minutes]]&lt;=150,"Low Usage", IF(tbl_Customers[[#This Row],[total_day_minutes]]&lt;=200,"Medium Usage", IF(tbl_Customers[[#This Row],[total_day_minutes]]&lt;=250,"High Usage","Very High Usage")))</f>
        <v>High Usage</v>
      </c>
      <c r="AE2783" t="str">
        <f>IF(tbl_Customers[[#This Row],[total_intl_calls]]&lt;=5,"Low Calls", IF(tbl_Customers[[#This Row],[total_intl_calls]]&lt;=10, "Medium Calls", "High Calls"))</f>
        <v>Low Calls</v>
      </c>
      <c r="AF27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83" s="36" t="str">
        <f>IF(tbl_Customers[[#This Row],[Churn_Risk_Score]]&gt;=10,"High Risk", IF(tbl_Customers[[#This Row],[Churn_Risk_Score]]&gt;=5,"Medium Risk","Low Risk"))</f>
        <v>Low Risk</v>
      </c>
    </row>
    <row r="2784" spans="1:33" x14ac:dyDescent="0.35">
      <c r="A2784">
        <v>2783</v>
      </c>
      <c r="B2784" t="s">
        <v>26</v>
      </c>
      <c r="C2784">
        <v>134</v>
      </c>
      <c r="D2784" t="s">
        <v>21</v>
      </c>
      <c r="E2784" t="s">
        <v>22</v>
      </c>
      <c r="F2784" t="s">
        <v>22</v>
      </c>
      <c r="G2784">
        <v>0</v>
      </c>
      <c r="H2784">
        <v>164.9</v>
      </c>
      <c r="I2784">
        <v>115</v>
      </c>
      <c r="J2784">
        <v>28.03</v>
      </c>
      <c r="K2784">
        <v>126.5</v>
      </c>
      <c r="L2784">
        <v>96</v>
      </c>
      <c r="M2784">
        <v>10.75</v>
      </c>
      <c r="N2784">
        <v>238.5</v>
      </c>
      <c r="O2784">
        <v>125</v>
      </c>
      <c r="P2784">
        <v>10.73</v>
      </c>
      <c r="Q2784">
        <v>10</v>
      </c>
      <c r="R2784">
        <v>9</v>
      </c>
      <c r="S2784">
        <v>2.7</v>
      </c>
      <c r="T2784">
        <v>2</v>
      </c>
      <c r="U2784" t="s">
        <v>22</v>
      </c>
      <c r="V2784">
        <f>IF(tbl_Customers[[#This Row],[churn]] = "yes", 1, 0)</f>
        <v>0</v>
      </c>
      <c r="W2784" t="str">
        <f>IF(tbl_Customers[[#This Row],[number_customer_service_calls]] &lt;= 1, "0-1 Calls", IF(tbl_Customers[[#This Row],[number_customer_service_calls]] &lt;= 3, "2-3 Calls", IF(tbl_Customers[[#This Row],[number_customer_service_calls]] &lt;=5, "4-5 Calls", "6+ Calls")))</f>
        <v>2-3 Calls</v>
      </c>
      <c r="X2784" t="str">
        <f>IF(tbl_Customers[[#This Row],[account_length]] &lt;= 50, "0-50", IF(tbl_Customers[[#This Row],[account_length]] &lt;=100, "51-100", IF(tbl_Customers[[#This Row],[account_length]] &lt;= 150, "101-150", "151+")))</f>
        <v>101-150</v>
      </c>
      <c r="Y2784" t="str">
        <f>IF(tbl_Customers[[#This Row],[total_intl_charge]] &lt;= 3, "Low Charges", "High Charges")</f>
        <v>Low Charges</v>
      </c>
      <c r="Z2784" t="str">
        <f>IF(tbl_Customers[[#This Row],[total_eve_calls]]&lt;=80,"Low Calls",
IF(tbl_Customers[[#This Row],[total_eve_calls]]&lt;=120,"Medium Calls","High Calls"))</f>
        <v>Medium Calls</v>
      </c>
      <c r="AA2784" t="str">
        <f>IF(tbl_Customers[[#This Row],[total_eve_charge]]&lt;=15,"Low Charges",
IF(tbl_Customers[[#This Row],[total_eve_charge]]&lt;=20,"Medium Charges","High Charges"))</f>
        <v>Low Charges</v>
      </c>
      <c r="AB27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4" t="str">
        <f>IF(tbl_Customers[[#This Row],[number_vmail_messages]] = 0, "No Usage", IF(tbl_Customers[[#This Row],[number_vmail_messages]] &lt;= 20, "Low Usage", IF(tbl_Customers[[#This Row],[number_vmail_messages]] &lt;= 40, "Medium Usgae", "High Usage")))</f>
        <v>No Usage</v>
      </c>
      <c r="AD2784" t="str">
        <f>IF(tbl_Customers[[#This Row],[total_day_minutes]]&lt;=150,"Low Usage", IF(tbl_Customers[[#This Row],[total_day_minutes]]&lt;=200,"Medium Usage", IF(tbl_Customers[[#This Row],[total_day_minutes]]&lt;=250,"High Usage","Very High Usage")))</f>
        <v>Medium Usage</v>
      </c>
      <c r="AE2784" t="str">
        <f>IF(tbl_Customers[[#This Row],[total_intl_calls]]&lt;=5,"Low Calls", IF(tbl_Customers[[#This Row],[total_intl_calls]]&lt;=10, "Medium Calls", "High Calls"))</f>
        <v>Medium Calls</v>
      </c>
      <c r="AF27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84" s="36" t="str">
        <f>IF(tbl_Customers[[#This Row],[Churn_Risk_Score]]&gt;=10,"High Risk", IF(tbl_Customers[[#This Row],[Churn_Risk_Score]]&gt;=5,"Medium Risk","Low Risk"))</f>
        <v>Low Risk</v>
      </c>
    </row>
    <row r="2785" spans="1:33" x14ac:dyDescent="0.35">
      <c r="A2785">
        <v>2784</v>
      </c>
      <c r="B2785" t="s">
        <v>51</v>
      </c>
      <c r="C2785">
        <v>87</v>
      </c>
      <c r="D2785" t="s">
        <v>21</v>
      </c>
      <c r="E2785" t="s">
        <v>22</v>
      </c>
      <c r="F2785" t="s">
        <v>22</v>
      </c>
      <c r="G2785">
        <v>0</v>
      </c>
      <c r="H2785">
        <v>238</v>
      </c>
      <c r="I2785">
        <v>97</v>
      </c>
      <c r="J2785">
        <v>40.46</v>
      </c>
      <c r="K2785">
        <v>164.5</v>
      </c>
      <c r="L2785">
        <v>97</v>
      </c>
      <c r="M2785">
        <v>13.98</v>
      </c>
      <c r="N2785">
        <v>282.5</v>
      </c>
      <c r="O2785">
        <v>132</v>
      </c>
      <c r="P2785">
        <v>12.71</v>
      </c>
      <c r="Q2785">
        <v>10.6</v>
      </c>
      <c r="R2785">
        <v>6</v>
      </c>
      <c r="S2785">
        <v>2.86</v>
      </c>
      <c r="T2785">
        <v>2</v>
      </c>
      <c r="U2785" t="s">
        <v>22</v>
      </c>
      <c r="V2785">
        <f>IF(tbl_Customers[[#This Row],[churn]] = "yes", 1, 0)</f>
        <v>0</v>
      </c>
      <c r="W2785" t="str">
        <f>IF(tbl_Customers[[#This Row],[number_customer_service_calls]] &lt;= 1, "0-1 Calls", IF(tbl_Customers[[#This Row],[number_customer_service_calls]] &lt;= 3, "2-3 Calls", IF(tbl_Customers[[#This Row],[number_customer_service_calls]] &lt;=5, "4-5 Calls", "6+ Calls")))</f>
        <v>2-3 Calls</v>
      </c>
      <c r="X2785" t="str">
        <f>IF(tbl_Customers[[#This Row],[account_length]] &lt;= 50, "0-50", IF(tbl_Customers[[#This Row],[account_length]] &lt;=100, "51-100", IF(tbl_Customers[[#This Row],[account_length]] &lt;= 150, "101-150", "151+")))</f>
        <v>51-100</v>
      </c>
      <c r="Y2785" t="str">
        <f>IF(tbl_Customers[[#This Row],[total_intl_charge]] &lt;= 3, "Low Charges", "High Charges")</f>
        <v>Low Charges</v>
      </c>
      <c r="Z2785" t="str">
        <f>IF(tbl_Customers[[#This Row],[total_eve_calls]]&lt;=80,"Low Calls",
IF(tbl_Customers[[#This Row],[total_eve_calls]]&lt;=120,"Medium Calls","High Calls"))</f>
        <v>Medium Calls</v>
      </c>
      <c r="AA2785" t="str">
        <f>IF(tbl_Customers[[#This Row],[total_eve_charge]]&lt;=15,"Low Charges",
IF(tbl_Customers[[#This Row],[total_eve_charge]]&lt;=20,"Medium Charges","High Charges"))</f>
        <v>Low Charges</v>
      </c>
      <c r="AB27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85" t="str">
        <f>IF(tbl_Customers[[#This Row],[number_vmail_messages]] = 0, "No Usage", IF(tbl_Customers[[#This Row],[number_vmail_messages]] &lt;= 20, "Low Usage", IF(tbl_Customers[[#This Row],[number_vmail_messages]] &lt;= 40, "Medium Usgae", "High Usage")))</f>
        <v>No Usage</v>
      </c>
      <c r="AD2785" t="str">
        <f>IF(tbl_Customers[[#This Row],[total_day_minutes]]&lt;=150,"Low Usage", IF(tbl_Customers[[#This Row],[total_day_minutes]]&lt;=200,"Medium Usage", IF(tbl_Customers[[#This Row],[total_day_minutes]]&lt;=250,"High Usage","Very High Usage")))</f>
        <v>High Usage</v>
      </c>
      <c r="AE2785" t="str">
        <f>IF(tbl_Customers[[#This Row],[total_intl_calls]]&lt;=5,"Low Calls", IF(tbl_Customers[[#This Row],[total_intl_calls]]&lt;=10, "Medium Calls", "High Calls"))</f>
        <v>Medium Calls</v>
      </c>
      <c r="AF27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85" s="36" t="str">
        <f>IF(tbl_Customers[[#This Row],[Churn_Risk_Score]]&gt;=10,"High Risk", IF(tbl_Customers[[#This Row],[Churn_Risk_Score]]&gt;=5,"Medium Risk","Low Risk"))</f>
        <v>Low Risk</v>
      </c>
    </row>
    <row r="2786" spans="1:33" x14ac:dyDescent="0.35">
      <c r="A2786">
        <v>2785</v>
      </c>
      <c r="B2786" t="s">
        <v>24</v>
      </c>
      <c r="C2786">
        <v>139</v>
      </c>
      <c r="D2786" t="s">
        <v>21</v>
      </c>
      <c r="E2786" t="s">
        <v>22</v>
      </c>
      <c r="F2786" t="s">
        <v>23</v>
      </c>
      <c r="G2786">
        <v>43</v>
      </c>
      <c r="H2786">
        <v>231</v>
      </c>
      <c r="I2786">
        <v>85</v>
      </c>
      <c r="J2786">
        <v>39.270000000000003</v>
      </c>
      <c r="K2786">
        <v>222.3</v>
      </c>
      <c r="L2786">
        <v>82</v>
      </c>
      <c r="M2786">
        <v>18.899999999999999</v>
      </c>
      <c r="N2786">
        <v>148</v>
      </c>
      <c r="O2786">
        <v>105</v>
      </c>
      <c r="P2786">
        <v>6.66</v>
      </c>
      <c r="Q2786">
        <v>8.3000000000000007</v>
      </c>
      <c r="R2786">
        <v>5</v>
      </c>
      <c r="S2786">
        <v>2.2400000000000002</v>
      </c>
      <c r="T2786">
        <v>2</v>
      </c>
      <c r="U2786" t="s">
        <v>22</v>
      </c>
      <c r="V2786">
        <f>IF(tbl_Customers[[#This Row],[churn]] = "yes", 1, 0)</f>
        <v>0</v>
      </c>
      <c r="W2786" t="str">
        <f>IF(tbl_Customers[[#This Row],[number_customer_service_calls]] &lt;= 1, "0-1 Calls", IF(tbl_Customers[[#This Row],[number_customer_service_calls]] &lt;= 3, "2-3 Calls", IF(tbl_Customers[[#This Row],[number_customer_service_calls]] &lt;=5, "4-5 Calls", "6+ Calls")))</f>
        <v>2-3 Calls</v>
      </c>
      <c r="X2786" t="str">
        <f>IF(tbl_Customers[[#This Row],[account_length]] &lt;= 50, "0-50", IF(tbl_Customers[[#This Row],[account_length]] &lt;=100, "51-100", IF(tbl_Customers[[#This Row],[account_length]] &lt;= 150, "101-150", "151+")))</f>
        <v>101-150</v>
      </c>
      <c r="Y2786" t="str">
        <f>IF(tbl_Customers[[#This Row],[total_intl_charge]] &lt;= 3, "Low Charges", "High Charges")</f>
        <v>Low Charges</v>
      </c>
      <c r="Z2786" t="str">
        <f>IF(tbl_Customers[[#This Row],[total_eve_calls]]&lt;=80,"Low Calls",
IF(tbl_Customers[[#This Row],[total_eve_calls]]&lt;=120,"Medium Calls","High Calls"))</f>
        <v>Medium Calls</v>
      </c>
      <c r="AA2786" t="str">
        <f>IF(tbl_Customers[[#This Row],[total_eve_charge]]&lt;=15,"Low Charges",
IF(tbl_Customers[[#This Row],[total_eve_charge]]&lt;=20,"Medium Charges","High Charges"))</f>
        <v>Medium Charges</v>
      </c>
      <c r="AB27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6" t="str">
        <f>IF(tbl_Customers[[#This Row],[number_vmail_messages]] = 0, "No Usage", IF(tbl_Customers[[#This Row],[number_vmail_messages]] &lt;= 20, "Low Usage", IF(tbl_Customers[[#This Row],[number_vmail_messages]] &lt;= 40, "Medium Usgae", "High Usage")))</f>
        <v>High Usage</v>
      </c>
      <c r="AD2786" t="str">
        <f>IF(tbl_Customers[[#This Row],[total_day_minutes]]&lt;=150,"Low Usage", IF(tbl_Customers[[#This Row],[total_day_minutes]]&lt;=200,"Medium Usage", IF(tbl_Customers[[#This Row],[total_day_minutes]]&lt;=250,"High Usage","Very High Usage")))</f>
        <v>High Usage</v>
      </c>
      <c r="AE2786" t="str">
        <f>IF(tbl_Customers[[#This Row],[total_intl_calls]]&lt;=5,"Low Calls", IF(tbl_Customers[[#This Row],[total_intl_calls]]&lt;=10, "Medium Calls", "High Calls"))</f>
        <v>Low Calls</v>
      </c>
      <c r="AF27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86" s="36" t="str">
        <f>IF(tbl_Customers[[#This Row],[Churn_Risk_Score]]&gt;=10,"High Risk", IF(tbl_Customers[[#This Row],[Churn_Risk_Score]]&gt;=5,"Medium Risk","Low Risk"))</f>
        <v>Low Risk</v>
      </c>
    </row>
    <row r="2787" spans="1:33" x14ac:dyDescent="0.35">
      <c r="A2787">
        <v>2786</v>
      </c>
      <c r="B2787" t="s">
        <v>50</v>
      </c>
      <c r="C2787">
        <v>76</v>
      </c>
      <c r="D2787" t="s">
        <v>25</v>
      </c>
      <c r="E2787" t="s">
        <v>22</v>
      </c>
      <c r="F2787" t="s">
        <v>22</v>
      </c>
      <c r="G2787">
        <v>0</v>
      </c>
      <c r="H2787">
        <v>107.3</v>
      </c>
      <c r="I2787">
        <v>140</v>
      </c>
      <c r="J2787">
        <v>18.239999999999998</v>
      </c>
      <c r="K2787">
        <v>238.2</v>
      </c>
      <c r="L2787">
        <v>133</v>
      </c>
      <c r="M2787">
        <v>20.25</v>
      </c>
      <c r="N2787">
        <v>271.8</v>
      </c>
      <c r="O2787">
        <v>116</v>
      </c>
      <c r="P2787">
        <v>12.23</v>
      </c>
      <c r="Q2787">
        <v>10</v>
      </c>
      <c r="R2787">
        <v>3</v>
      </c>
      <c r="S2787">
        <v>2.7</v>
      </c>
      <c r="T2787">
        <v>4</v>
      </c>
      <c r="U2787" t="s">
        <v>23</v>
      </c>
      <c r="V2787">
        <f>IF(tbl_Customers[[#This Row],[churn]] = "yes", 1, 0)</f>
        <v>1</v>
      </c>
      <c r="W2787" t="str">
        <f>IF(tbl_Customers[[#This Row],[number_customer_service_calls]] &lt;= 1, "0-1 Calls", IF(tbl_Customers[[#This Row],[number_customer_service_calls]] &lt;= 3, "2-3 Calls", IF(tbl_Customers[[#This Row],[number_customer_service_calls]] &lt;=5, "4-5 Calls", "6+ Calls")))</f>
        <v>4-5 Calls</v>
      </c>
      <c r="X2787" t="str">
        <f>IF(tbl_Customers[[#This Row],[account_length]] &lt;= 50, "0-50", IF(tbl_Customers[[#This Row],[account_length]] &lt;=100, "51-100", IF(tbl_Customers[[#This Row],[account_length]] &lt;= 150, "101-150", "151+")))</f>
        <v>51-100</v>
      </c>
      <c r="Y2787" t="str">
        <f>IF(tbl_Customers[[#This Row],[total_intl_charge]] &lt;= 3, "Low Charges", "High Charges")</f>
        <v>Low Charges</v>
      </c>
      <c r="Z2787" t="str">
        <f>IF(tbl_Customers[[#This Row],[total_eve_calls]]&lt;=80,"Low Calls",
IF(tbl_Customers[[#This Row],[total_eve_calls]]&lt;=120,"Medium Calls","High Calls"))</f>
        <v>High Calls</v>
      </c>
      <c r="AA2787" t="str">
        <f>IF(tbl_Customers[[#This Row],[total_eve_charge]]&lt;=15,"Low Charges",
IF(tbl_Customers[[#This Row],[total_eve_charge]]&lt;=20,"Medium Charges","High Charges"))</f>
        <v>High Charges</v>
      </c>
      <c r="AB27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7" t="str">
        <f>IF(tbl_Customers[[#This Row],[number_vmail_messages]] = 0, "No Usage", IF(tbl_Customers[[#This Row],[number_vmail_messages]] &lt;= 20, "Low Usage", IF(tbl_Customers[[#This Row],[number_vmail_messages]] &lt;= 40, "Medium Usgae", "High Usage")))</f>
        <v>No Usage</v>
      </c>
      <c r="AD2787" t="str">
        <f>IF(tbl_Customers[[#This Row],[total_day_minutes]]&lt;=150,"Low Usage", IF(tbl_Customers[[#This Row],[total_day_minutes]]&lt;=200,"Medium Usage", IF(tbl_Customers[[#This Row],[total_day_minutes]]&lt;=250,"High Usage","Very High Usage")))</f>
        <v>Low Usage</v>
      </c>
      <c r="AE2787" t="str">
        <f>IF(tbl_Customers[[#This Row],[total_intl_calls]]&lt;=5,"Low Calls", IF(tbl_Customers[[#This Row],[total_intl_calls]]&lt;=10, "Medium Calls", "High Calls"))</f>
        <v>Low Calls</v>
      </c>
      <c r="AF27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87" s="36" t="str">
        <f>IF(tbl_Customers[[#This Row],[Churn_Risk_Score]]&gt;=10,"High Risk", IF(tbl_Customers[[#This Row],[Churn_Risk_Score]]&gt;=5,"Medium Risk","Low Risk"))</f>
        <v>Medium Risk</v>
      </c>
    </row>
    <row r="2788" spans="1:33" x14ac:dyDescent="0.35">
      <c r="A2788">
        <v>2787</v>
      </c>
      <c r="B2788" t="s">
        <v>55</v>
      </c>
      <c r="C2788">
        <v>100</v>
      </c>
      <c r="D2788" t="s">
        <v>25</v>
      </c>
      <c r="E2788" t="s">
        <v>22</v>
      </c>
      <c r="F2788" t="s">
        <v>22</v>
      </c>
      <c r="G2788">
        <v>0</v>
      </c>
      <c r="H2788">
        <v>185</v>
      </c>
      <c r="I2788">
        <v>122</v>
      </c>
      <c r="J2788">
        <v>31.45</v>
      </c>
      <c r="K2788">
        <v>182.5</v>
      </c>
      <c r="L2788">
        <v>92</v>
      </c>
      <c r="M2788">
        <v>15.51</v>
      </c>
      <c r="N2788">
        <v>274.89999999999998</v>
      </c>
      <c r="O2788">
        <v>92</v>
      </c>
      <c r="P2788">
        <v>12.37</v>
      </c>
      <c r="Q2788">
        <v>5.0999999999999996</v>
      </c>
      <c r="R2788">
        <v>8</v>
      </c>
      <c r="S2788">
        <v>1.38</v>
      </c>
      <c r="T2788">
        <v>1</v>
      </c>
      <c r="U2788" t="s">
        <v>22</v>
      </c>
      <c r="V2788">
        <f>IF(tbl_Customers[[#This Row],[churn]] = "yes", 1, 0)</f>
        <v>0</v>
      </c>
      <c r="W2788" t="str">
        <f>IF(tbl_Customers[[#This Row],[number_customer_service_calls]] &lt;= 1, "0-1 Calls", IF(tbl_Customers[[#This Row],[number_customer_service_calls]] &lt;= 3, "2-3 Calls", IF(tbl_Customers[[#This Row],[number_customer_service_calls]] &lt;=5, "4-5 Calls", "6+ Calls")))</f>
        <v>0-1 Calls</v>
      </c>
      <c r="X2788" t="str">
        <f>IF(tbl_Customers[[#This Row],[account_length]] &lt;= 50, "0-50", IF(tbl_Customers[[#This Row],[account_length]] &lt;=100, "51-100", IF(tbl_Customers[[#This Row],[account_length]] &lt;= 150, "101-150", "151+")))</f>
        <v>51-100</v>
      </c>
      <c r="Y2788" t="str">
        <f>IF(tbl_Customers[[#This Row],[total_intl_charge]] &lt;= 3, "Low Charges", "High Charges")</f>
        <v>Low Charges</v>
      </c>
      <c r="Z2788" t="str">
        <f>IF(tbl_Customers[[#This Row],[total_eve_calls]]&lt;=80,"Low Calls",
IF(tbl_Customers[[#This Row],[total_eve_calls]]&lt;=120,"Medium Calls","High Calls"))</f>
        <v>Medium Calls</v>
      </c>
      <c r="AA2788" t="str">
        <f>IF(tbl_Customers[[#This Row],[total_eve_charge]]&lt;=15,"Low Charges",
IF(tbl_Customers[[#This Row],[total_eve_charge]]&lt;=20,"Medium Charges","High Charges"))</f>
        <v>Medium Charges</v>
      </c>
      <c r="AB27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8" t="str">
        <f>IF(tbl_Customers[[#This Row],[number_vmail_messages]] = 0, "No Usage", IF(tbl_Customers[[#This Row],[number_vmail_messages]] &lt;= 20, "Low Usage", IF(tbl_Customers[[#This Row],[number_vmail_messages]] &lt;= 40, "Medium Usgae", "High Usage")))</f>
        <v>No Usage</v>
      </c>
      <c r="AD2788" t="str">
        <f>IF(tbl_Customers[[#This Row],[total_day_minutes]]&lt;=150,"Low Usage", IF(tbl_Customers[[#This Row],[total_day_minutes]]&lt;=200,"Medium Usage", IF(tbl_Customers[[#This Row],[total_day_minutes]]&lt;=250,"High Usage","Very High Usage")))</f>
        <v>Medium Usage</v>
      </c>
      <c r="AE2788" t="str">
        <f>IF(tbl_Customers[[#This Row],[total_intl_calls]]&lt;=5,"Low Calls", IF(tbl_Customers[[#This Row],[total_intl_calls]]&lt;=10, "Medium Calls", "High Calls"))</f>
        <v>Medium Calls</v>
      </c>
      <c r="AF27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88" s="36" t="str">
        <f>IF(tbl_Customers[[#This Row],[Churn_Risk_Score]]&gt;=10,"High Risk", IF(tbl_Customers[[#This Row],[Churn_Risk_Score]]&gt;=5,"Medium Risk","Low Risk"))</f>
        <v>Low Risk</v>
      </c>
    </row>
    <row r="2789" spans="1:33" x14ac:dyDescent="0.35">
      <c r="A2789">
        <v>2788</v>
      </c>
      <c r="B2789" t="s">
        <v>63</v>
      </c>
      <c r="C2789">
        <v>99</v>
      </c>
      <c r="D2789" t="s">
        <v>21</v>
      </c>
      <c r="E2789" t="s">
        <v>22</v>
      </c>
      <c r="F2789" t="s">
        <v>23</v>
      </c>
      <c r="G2789">
        <v>31</v>
      </c>
      <c r="H2789">
        <v>244.1</v>
      </c>
      <c r="I2789">
        <v>71</v>
      </c>
      <c r="J2789">
        <v>41.5</v>
      </c>
      <c r="K2789">
        <v>203.4</v>
      </c>
      <c r="L2789">
        <v>58</v>
      </c>
      <c r="M2789">
        <v>17.29</v>
      </c>
      <c r="N2789">
        <v>234</v>
      </c>
      <c r="O2789">
        <v>115</v>
      </c>
      <c r="P2789">
        <v>10.53</v>
      </c>
      <c r="Q2789">
        <v>7.7</v>
      </c>
      <c r="R2789">
        <v>4</v>
      </c>
      <c r="S2789">
        <v>2.08</v>
      </c>
      <c r="T2789">
        <v>3</v>
      </c>
      <c r="U2789" t="s">
        <v>22</v>
      </c>
      <c r="V2789">
        <f>IF(tbl_Customers[[#This Row],[churn]] = "yes", 1, 0)</f>
        <v>0</v>
      </c>
      <c r="W2789" t="str">
        <f>IF(tbl_Customers[[#This Row],[number_customer_service_calls]] &lt;= 1, "0-1 Calls", IF(tbl_Customers[[#This Row],[number_customer_service_calls]] &lt;= 3, "2-3 Calls", IF(tbl_Customers[[#This Row],[number_customer_service_calls]] &lt;=5, "4-5 Calls", "6+ Calls")))</f>
        <v>2-3 Calls</v>
      </c>
      <c r="X2789" t="str">
        <f>IF(tbl_Customers[[#This Row],[account_length]] &lt;= 50, "0-50", IF(tbl_Customers[[#This Row],[account_length]] &lt;=100, "51-100", IF(tbl_Customers[[#This Row],[account_length]] &lt;= 150, "101-150", "151+")))</f>
        <v>51-100</v>
      </c>
      <c r="Y2789" t="str">
        <f>IF(tbl_Customers[[#This Row],[total_intl_charge]] &lt;= 3, "Low Charges", "High Charges")</f>
        <v>Low Charges</v>
      </c>
      <c r="Z2789" t="str">
        <f>IF(tbl_Customers[[#This Row],[total_eve_calls]]&lt;=80,"Low Calls",
IF(tbl_Customers[[#This Row],[total_eve_calls]]&lt;=120,"Medium Calls","High Calls"))</f>
        <v>Low Calls</v>
      </c>
      <c r="AA2789" t="str">
        <f>IF(tbl_Customers[[#This Row],[total_eve_charge]]&lt;=15,"Low Charges",
IF(tbl_Customers[[#This Row],[total_eve_charge]]&lt;=20,"Medium Charges","High Charges"))</f>
        <v>Medium Charges</v>
      </c>
      <c r="AB27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9" t="str">
        <f>IF(tbl_Customers[[#This Row],[number_vmail_messages]] = 0, "No Usage", IF(tbl_Customers[[#This Row],[number_vmail_messages]] &lt;= 20, "Low Usage", IF(tbl_Customers[[#This Row],[number_vmail_messages]] &lt;= 40, "Medium Usgae", "High Usage")))</f>
        <v>Medium Usgae</v>
      </c>
      <c r="AD2789" t="str">
        <f>IF(tbl_Customers[[#This Row],[total_day_minutes]]&lt;=150,"Low Usage", IF(tbl_Customers[[#This Row],[total_day_minutes]]&lt;=200,"Medium Usage", IF(tbl_Customers[[#This Row],[total_day_minutes]]&lt;=250,"High Usage","Very High Usage")))</f>
        <v>High Usage</v>
      </c>
      <c r="AE2789" t="str">
        <f>IF(tbl_Customers[[#This Row],[total_intl_calls]]&lt;=5,"Low Calls", IF(tbl_Customers[[#This Row],[total_intl_calls]]&lt;=10, "Medium Calls", "High Calls"))</f>
        <v>Low Calls</v>
      </c>
      <c r="AF27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89" s="36" t="str">
        <f>IF(tbl_Customers[[#This Row],[Churn_Risk_Score]]&gt;=10,"High Risk", IF(tbl_Customers[[#This Row],[Churn_Risk_Score]]&gt;=5,"Medium Risk","Low Risk"))</f>
        <v>Low Risk</v>
      </c>
    </row>
    <row r="2790" spans="1:33" x14ac:dyDescent="0.35">
      <c r="A2790">
        <v>2789</v>
      </c>
      <c r="B2790" t="s">
        <v>42</v>
      </c>
      <c r="C2790">
        <v>48</v>
      </c>
      <c r="D2790" t="s">
        <v>21</v>
      </c>
      <c r="E2790" t="s">
        <v>22</v>
      </c>
      <c r="F2790" t="s">
        <v>23</v>
      </c>
      <c r="G2790">
        <v>27</v>
      </c>
      <c r="H2790">
        <v>141.1</v>
      </c>
      <c r="I2790">
        <v>109</v>
      </c>
      <c r="J2790">
        <v>23.99</v>
      </c>
      <c r="K2790">
        <v>224.7</v>
      </c>
      <c r="L2790">
        <v>94</v>
      </c>
      <c r="M2790">
        <v>19.100000000000001</v>
      </c>
      <c r="N2790">
        <v>174.3</v>
      </c>
      <c r="O2790">
        <v>122</v>
      </c>
      <c r="P2790">
        <v>7.84</v>
      </c>
      <c r="Q2790">
        <v>13.2</v>
      </c>
      <c r="R2790">
        <v>2</v>
      </c>
      <c r="S2790">
        <v>3.56</v>
      </c>
      <c r="T2790">
        <v>1</v>
      </c>
      <c r="U2790" t="s">
        <v>22</v>
      </c>
      <c r="V2790">
        <f>IF(tbl_Customers[[#This Row],[churn]] = "yes", 1, 0)</f>
        <v>0</v>
      </c>
      <c r="W2790" t="str">
        <f>IF(tbl_Customers[[#This Row],[number_customer_service_calls]] &lt;= 1, "0-1 Calls", IF(tbl_Customers[[#This Row],[number_customer_service_calls]] &lt;= 3, "2-3 Calls", IF(tbl_Customers[[#This Row],[number_customer_service_calls]] &lt;=5, "4-5 Calls", "6+ Calls")))</f>
        <v>0-1 Calls</v>
      </c>
      <c r="X2790" t="str">
        <f>IF(tbl_Customers[[#This Row],[account_length]] &lt;= 50, "0-50", IF(tbl_Customers[[#This Row],[account_length]] &lt;=100, "51-100", IF(tbl_Customers[[#This Row],[account_length]] &lt;= 150, "101-150", "151+")))</f>
        <v>0-50</v>
      </c>
      <c r="Y2790" t="str">
        <f>IF(tbl_Customers[[#This Row],[total_intl_charge]] &lt;= 3, "Low Charges", "High Charges")</f>
        <v>High Charges</v>
      </c>
      <c r="Z2790" t="str">
        <f>IF(tbl_Customers[[#This Row],[total_eve_calls]]&lt;=80,"Low Calls",
IF(tbl_Customers[[#This Row],[total_eve_calls]]&lt;=120,"Medium Calls","High Calls"))</f>
        <v>Medium Calls</v>
      </c>
      <c r="AA2790" t="str">
        <f>IF(tbl_Customers[[#This Row],[total_eve_charge]]&lt;=15,"Low Charges",
IF(tbl_Customers[[#This Row],[total_eve_charge]]&lt;=20,"Medium Charges","High Charges"))</f>
        <v>Medium Charges</v>
      </c>
      <c r="AB27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0" t="str">
        <f>IF(tbl_Customers[[#This Row],[number_vmail_messages]] = 0, "No Usage", IF(tbl_Customers[[#This Row],[number_vmail_messages]] &lt;= 20, "Low Usage", IF(tbl_Customers[[#This Row],[number_vmail_messages]] &lt;= 40, "Medium Usgae", "High Usage")))</f>
        <v>Medium Usgae</v>
      </c>
      <c r="AD2790" t="str">
        <f>IF(tbl_Customers[[#This Row],[total_day_minutes]]&lt;=150,"Low Usage", IF(tbl_Customers[[#This Row],[total_day_minutes]]&lt;=200,"Medium Usage", IF(tbl_Customers[[#This Row],[total_day_minutes]]&lt;=250,"High Usage","Very High Usage")))</f>
        <v>Low Usage</v>
      </c>
      <c r="AE2790" t="str">
        <f>IF(tbl_Customers[[#This Row],[total_intl_calls]]&lt;=5,"Low Calls", IF(tbl_Customers[[#This Row],[total_intl_calls]]&lt;=10, "Medium Calls", "High Calls"))</f>
        <v>Low Calls</v>
      </c>
      <c r="AF27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90" s="36" t="str">
        <f>IF(tbl_Customers[[#This Row],[Churn_Risk_Score]]&gt;=10,"High Risk", IF(tbl_Customers[[#This Row],[Churn_Risk_Score]]&gt;=5,"Medium Risk","Low Risk"))</f>
        <v>Low Risk</v>
      </c>
    </row>
    <row r="2791" spans="1:33" x14ac:dyDescent="0.35">
      <c r="A2791">
        <v>2790</v>
      </c>
      <c r="B2791" t="s">
        <v>70</v>
      </c>
      <c r="C2791">
        <v>57</v>
      </c>
      <c r="D2791" t="s">
        <v>21</v>
      </c>
      <c r="E2791" t="s">
        <v>22</v>
      </c>
      <c r="F2791" t="s">
        <v>22</v>
      </c>
      <c r="G2791">
        <v>0</v>
      </c>
      <c r="H2791">
        <v>158.1</v>
      </c>
      <c r="I2791">
        <v>117</v>
      </c>
      <c r="J2791">
        <v>26.88</v>
      </c>
      <c r="K2791">
        <v>115.2</v>
      </c>
      <c r="L2791">
        <v>149</v>
      </c>
      <c r="M2791">
        <v>9.7899999999999991</v>
      </c>
      <c r="N2791">
        <v>182.4</v>
      </c>
      <c r="O2791">
        <v>92</v>
      </c>
      <c r="P2791">
        <v>8.2100000000000009</v>
      </c>
      <c r="Q2791">
        <v>11.8</v>
      </c>
      <c r="R2791">
        <v>7</v>
      </c>
      <c r="S2791">
        <v>3.19</v>
      </c>
      <c r="T2791">
        <v>0</v>
      </c>
      <c r="U2791" t="s">
        <v>22</v>
      </c>
      <c r="V2791">
        <f>IF(tbl_Customers[[#This Row],[churn]] = "yes", 1, 0)</f>
        <v>0</v>
      </c>
      <c r="W2791" t="str">
        <f>IF(tbl_Customers[[#This Row],[number_customer_service_calls]] &lt;= 1, "0-1 Calls", IF(tbl_Customers[[#This Row],[number_customer_service_calls]] &lt;= 3, "2-3 Calls", IF(tbl_Customers[[#This Row],[number_customer_service_calls]] &lt;=5, "4-5 Calls", "6+ Calls")))</f>
        <v>0-1 Calls</v>
      </c>
      <c r="X2791" t="str">
        <f>IF(tbl_Customers[[#This Row],[account_length]] &lt;= 50, "0-50", IF(tbl_Customers[[#This Row],[account_length]] &lt;=100, "51-100", IF(tbl_Customers[[#This Row],[account_length]] &lt;= 150, "101-150", "151+")))</f>
        <v>51-100</v>
      </c>
      <c r="Y2791" t="str">
        <f>IF(tbl_Customers[[#This Row],[total_intl_charge]] &lt;= 3, "Low Charges", "High Charges")</f>
        <v>High Charges</v>
      </c>
      <c r="Z2791" t="str">
        <f>IF(tbl_Customers[[#This Row],[total_eve_calls]]&lt;=80,"Low Calls",
IF(tbl_Customers[[#This Row],[total_eve_calls]]&lt;=120,"Medium Calls","High Calls"))</f>
        <v>High Calls</v>
      </c>
      <c r="AA2791" t="str">
        <f>IF(tbl_Customers[[#This Row],[total_eve_charge]]&lt;=15,"Low Charges",
IF(tbl_Customers[[#This Row],[total_eve_charge]]&lt;=20,"Medium Charges","High Charges"))</f>
        <v>Low Charges</v>
      </c>
      <c r="AB27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1" t="str">
        <f>IF(tbl_Customers[[#This Row],[number_vmail_messages]] = 0, "No Usage", IF(tbl_Customers[[#This Row],[number_vmail_messages]] &lt;= 20, "Low Usage", IF(tbl_Customers[[#This Row],[number_vmail_messages]] &lt;= 40, "Medium Usgae", "High Usage")))</f>
        <v>No Usage</v>
      </c>
      <c r="AD2791" t="str">
        <f>IF(tbl_Customers[[#This Row],[total_day_minutes]]&lt;=150,"Low Usage", IF(tbl_Customers[[#This Row],[total_day_minutes]]&lt;=200,"Medium Usage", IF(tbl_Customers[[#This Row],[total_day_minutes]]&lt;=250,"High Usage","Very High Usage")))</f>
        <v>Medium Usage</v>
      </c>
      <c r="AE2791" t="str">
        <f>IF(tbl_Customers[[#This Row],[total_intl_calls]]&lt;=5,"Low Calls", IF(tbl_Customers[[#This Row],[total_intl_calls]]&lt;=10, "Medium Calls", "High Calls"))</f>
        <v>Medium Calls</v>
      </c>
      <c r="AF27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91" s="36" t="str">
        <f>IF(tbl_Customers[[#This Row],[Churn_Risk_Score]]&gt;=10,"High Risk", IF(tbl_Customers[[#This Row],[Churn_Risk_Score]]&gt;=5,"Medium Risk","Low Risk"))</f>
        <v>Low Risk</v>
      </c>
    </row>
    <row r="2792" spans="1:33" x14ac:dyDescent="0.35">
      <c r="A2792">
        <v>2791</v>
      </c>
      <c r="B2792" t="s">
        <v>70</v>
      </c>
      <c r="C2792">
        <v>170</v>
      </c>
      <c r="D2792" t="s">
        <v>21</v>
      </c>
      <c r="E2792" t="s">
        <v>22</v>
      </c>
      <c r="F2792" t="s">
        <v>23</v>
      </c>
      <c r="G2792">
        <v>42</v>
      </c>
      <c r="H2792">
        <v>199.5</v>
      </c>
      <c r="I2792">
        <v>119</v>
      </c>
      <c r="J2792">
        <v>33.92</v>
      </c>
      <c r="K2792">
        <v>135</v>
      </c>
      <c r="L2792">
        <v>90</v>
      </c>
      <c r="M2792">
        <v>11.48</v>
      </c>
      <c r="N2792">
        <v>184.6</v>
      </c>
      <c r="O2792">
        <v>49</v>
      </c>
      <c r="P2792">
        <v>8.31</v>
      </c>
      <c r="Q2792">
        <v>10.9</v>
      </c>
      <c r="R2792">
        <v>3</v>
      </c>
      <c r="S2792">
        <v>2.94</v>
      </c>
      <c r="T2792">
        <v>4</v>
      </c>
      <c r="U2792" t="s">
        <v>23</v>
      </c>
      <c r="V2792">
        <f>IF(tbl_Customers[[#This Row],[churn]] = "yes", 1, 0)</f>
        <v>1</v>
      </c>
      <c r="W2792" t="str">
        <f>IF(tbl_Customers[[#This Row],[number_customer_service_calls]] &lt;= 1, "0-1 Calls", IF(tbl_Customers[[#This Row],[number_customer_service_calls]] &lt;= 3, "2-3 Calls", IF(tbl_Customers[[#This Row],[number_customer_service_calls]] &lt;=5, "4-5 Calls", "6+ Calls")))</f>
        <v>4-5 Calls</v>
      </c>
      <c r="X2792" t="str">
        <f>IF(tbl_Customers[[#This Row],[account_length]] &lt;= 50, "0-50", IF(tbl_Customers[[#This Row],[account_length]] &lt;=100, "51-100", IF(tbl_Customers[[#This Row],[account_length]] &lt;= 150, "101-150", "151+")))</f>
        <v>151+</v>
      </c>
      <c r="Y2792" t="str">
        <f>IF(tbl_Customers[[#This Row],[total_intl_charge]] &lt;= 3, "Low Charges", "High Charges")</f>
        <v>Low Charges</v>
      </c>
      <c r="Z2792" t="str">
        <f>IF(tbl_Customers[[#This Row],[total_eve_calls]]&lt;=80,"Low Calls",
IF(tbl_Customers[[#This Row],[total_eve_calls]]&lt;=120,"Medium Calls","High Calls"))</f>
        <v>Medium Calls</v>
      </c>
      <c r="AA2792" t="str">
        <f>IF(tbl_Customers[[#This Row],[total_eve_charge]]&lt;=15,"Low Charges",
IF(tbl_Customers[[#This Row],[total_eve_charge]]&lt;=20,"Medium Charges","High Charges"))</f>
        <v>Low Charges</v>
      </c>
      <c r="AB27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2" t="str">
        <f>IF(tbl_Customers[[#This Row],[number_vmail_messages]] = 0, "No Usage", IF(tbl_Customers[[#This Row],[number_vmail_messages]] &lt;= 20, "Low Usage", IF(tbl_Customers[[#This Row],[number_vmail_messages]] &lt;= 40, "Medium Usgae", "High Usage")))</f>
        <v>High Usage</v>
      </c>
      <c r="AD2792" t="str">
        <f>IF(tbl_Customers[[#This Row],[total_day_minutes]]&lt;=150,"Low Usage", IF(tbl_Customers[[#This Row],[total_day_minutes]]&lt;=200,"Medium Usage", IF(tbl_Customers[[#This Row],[total_day_minutes]]&lt;=250,"High Usage","Very High Usage")))</f>
        <v>Medium Usage</v>
      </c>
      <c r="AE2792" t="str">
        <f>IF(tbl_Customers[[#This Row],[total_intl_calls]]&lt;=5,"Low Calls", IF(tbl_Customers[[#This Row],[total_intl_calls]]&lt;=10, "Medium Calls", "High Calls"))</f>
        <v>Low Calls</v>
      </c>
      <c r="AF27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92" s="36" t="str">
        <f>IF(tbl_Customers[[#This Row],[Churn_Risk_Score]]&gt;=10,"High Risk", IF(tbl_Customers[[#This Row],[Churn_Risk_Score]]&gt;=5,"Medium Risk","Low Risk"))</f>
        <v>Low Risk</v>
      </c>
    </row>
    <row r="2793" spans="1:33" x14ac:dyDescent="0.35">
      <c r="A2793">
        <v>2792</v>
      </c>
      <c r="B2793" t="s">
        <v>43</v>
      </c>
      <c r="C2793">
        <v>78</v>
      </c>
      <c r="D2793" t="s">
        <v>21</v>
      </c>
      <c r="E2793" t="s">
        <v>22</v>
      </c>
      <c r="F2793" t="s">
        <v>22</v>
      </c>
      <c r="G2793">
        <v>0</v>
      </c>
      <c r="H2793">
        <v>109.5</v>
      </c>
      <c r="I2793">
        <v>105</v>
      </c>
      <c r="J2793">
        <v>18.62</v>
      </c>
      <c r="K2793">
        <v>286.10000000000002</v>
      </c>
      <c r="L2793">
        <v>90</v>
      </c>
      <c r="M2793">
        <v>24.32</v>
      </c>
      <c r="N2793">
        <v>247.6</v>
      </c>
      <c r="O2793">
        <v>113</v>
      </c>
      <c r="P2793">
        <v>11.14</v>
      </c>
      <c r="Q2793">
        <v>4.9000000000000004</v>
      </c>
      <c r="R2793">
        <v>9</v>
      </c>
      <c r="S2793">
        <v>1.32</v>
      </c>
      <c r="T2793">
        <v>1</v>
      </c>
      <c r="U2793" t="s">
        <v>22</v>
      </c>
      <c r="V2793">
        <f>IF(tbl_Customers[[#This Row],[churn]] = "yes", 1, 0)</f>
        <v>0</v>
      </c>
      <c r="W2793" t="str">
        <f>IF(tbl_Customers[[#This Row],[number_customer_service_calls]] &lt;= 1, "0-1 Calls", IF(tbl_Customers[[#This Row],[number_customer_service_calls]] &lt;= 3, "2-3 Calls", IF(tbl_Customers[[#This Row],[number_customer_service_calls]] &lt;=5, "4-5 Calls", "6+ Calls")))</f>
        <v>0-1 Calls</v>
      </c>
      <c r="X2793" t="str">
        <f>IF(tbl_Customers[[#This Row],[account_length]] &lt;= 50, "0-50", IF(tbl_Customers[[#This Row],[account_length]] &lt;=100, "51-100", IF(tbl_Customers[[#This Row],[account_length]] &lt;= 150, "101-150", "151+")))</f>
        <v>51-100</v>
      </c>
      <c r="Y2793" t="str">
        <f>IF(tbl_Customers[[#This Row],[total_intl_charge]] &lt;= 3, "Low Charges", "High Charges")</f>
        <v>Low Charges</v>
      </c>
      <c r="Z2793" t="str">
        <f>IF(tbl_Customers[[#This Row],[total_eve_calls]]&lt;=80,"Low Calls",
IF(tbl_Customers[[#This Row],[total_eve_calls]]&lt;=120,"Medium Calls","High Calls"))</f>
        <v>Medium Calls</v>
      </c>
      <c r="AA2793" t="str">
        <f>IF(tbl_Customers[[#This Row],[total_eve_charge]]&lt;=15,"Low Charges",
IF(tbl_Customers[[#This Row],[total_eve_charge]]&lt;=20,"Medium Charges","High Charges"))</f>
        <v>High Charges</v>
      </c>
      <c r="AB27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3" t="str">
        <f>IF(tbl_Customers[[#This Row],[number_vmail_messages]] = 0, "No Usage", IF(tbl_Customers[[#This Row],[number_vmail_messages]] &lt;= 20, "Low Usage", IF(tbl_Customers[[#This Row],[number_vmail_messages]] &lt;= 40, "Medium Usgae", "High Usage")))</f>
        <v>No Usage</v>
      </c>
      <c r="AD2793" t="str">
        <f>IF(tbl_Customers[[#This Row],[total_day_minutes]]&lt;=150,"Low Usage", IF(tbl_Customers[[#This Row],[total_day_minutes]]&lt;=200,"Medium Usage", IF(tbl_Customers[[#This Row],[total_day_minutes]]&lt;=250,"High Usage","Very High Usage")))</f>
        <v>Low Usage</v>
      </c>
      <c r="AE2793" t="str">
        <f>IF(tbl_Customers[[#This Row],[total_intl_calls]]&lt;=5,"Low Calls", IF(tbl_Customers[[#This Row],[total_intl_calls]]&lt;=10, "Medium Calls", "High Calls"))</f>
        <v>Medium Calls</v>
      </c>
      <c r="AF27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93" s="36" t="str">
        <f>IF(tbl_Customers[[#This Row],[Churn_Risk_Score]]&gt;=10,"High Risk", IF(tbl_Customers[[#This Row],[Churn_Risk_Score]]&gt;=5,"Medium Risk","Low Risk"))</f>
        <v>Low Risk</v>
      </c>
    </row>
    <row r="2794" spans="1:33" x14ac:dyDescent="0.35">
      <c r="A2794">
        <v>2793</v>
      </c>
      <c r="B2794" t="s">
        <v>56</v>
      </c>
      <c r="C2794">
        <v>127</v>
      </c>
      <c r="D2794" t="s">
        <v>28</v>
      </c>
      <c r="E2794" t="s">
        <v>22</v>
      </c>
      <c r="F2794" t="s">
        <v>22</v>
      </c>
      <c r="G2794">
        <v>0</v>
      </c>
      <c r="H2794">
        <v>107.9</v>
      </c>
      <c r="I2794">
        <v>128</v>
      </c>
      <c r="J2794">
        <v>18.34</v>
      </c>
      <c r="K2794">
        <v>187</v>
      </c>
      <c r="L2794">
        <v>77</v>
      </c>
      <c r="M2794">
        <v>15.9</v>
      </c>
      <c r="N2794">
        <v>218.5</v>
      </c>
      <c r="O2794">
        <v>95</v>
      </c>
      <c r="P2794">
        <v>9.83</v>
      </c>
      <c r="Q2794">
        <v>0</v>
      </c>
      <c r="R2794">
        <v>0</v>
      </c>
      <c r="S2794">
        <v>0</v>
      </c>
      <c r="T2794">
        <v>0</v>
      </c>
      <c r="U2794" t="s">
        <v>22</v>
      </c>
      <c r="V2794">
        <f>IF(tbl_Customers[[#This Row],[churn]] = "yes", 1, 0)</f>
        <v>0</v>
      </c>
      <c r="W2794" t="str">
        <f>IF(tbl_Customers[[#This Row],[number_customer_service_calls]] &lt;= 1, "0-1 Calls", IF(tbl_Customers[[#This Row],[number_customer_service_calls]] &lt;= 3, "2-3 Calls", IF(tbl_Customers[[#This Row],[number_customer_service_calls]] &lt;=5, "4-5 Calls", "6+ Calls")))</f>
        <v>0-1 Calls</v>
      </c>
      <c r="X2794" t="str">
        <f>IF(tbl_Customers[[#This Row],[account_length]] &lt;= 50, "0-50", IF(tbl_Customers[[#This Row],[account_length]] &lt;=100, "51-100", IF(tbl_Customers[[#This Row],[account_length]] &lt;= 150, "101-150", "151+")))</f>
        <v>101-150</v>
      </c>
      <c r="Y2794" t="str">
        <f>IF(tbl_Customers[[#This Row],[total_intl_charge]] &lt;= 3, "Low Charges", "High Charges")</f>
        <v>Low Charges</v>
      </c>
      <c r="Z2794" t="str">
        <f>IF(tbl_Customers[[#This Row],[total_eve_calls]]&lt;=80,"Low Calls",
IF(tbl_Customers[[#This Row],[total_eve_calls]]&lt;=120,"Medium Calls","High Calls"))</f>
        <v>Low Calls</v>
      </c>
      <c r="AA2794" t="str">
        <f>IF(tbl_Customers[[#This Row],[total_eve_charge]]&lt;=15,"Low Charges",
IF(tbl_Customers[[#This Row],[total_eve_charge]]&lt;=20,"Medium Charges","High Charges"))</f>
        <v>Medium Charges</v>
      </c>
      <c r="AB27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4" t="str">
        <f>IF(tbl_Customers[[#This Row],[number_vmail_messages]] = 0, "No Usage", IF(tbl_Customers[[#This Row],[number_vmail_messages]] &lt;= 20, "Low Usage", IF(tbl_Customers[[#This Row],[number_vmail_messages]] &lt;= 40, "Medium Usgae", "High Usage")))</f>
        <v>No Usage</v>
      </c>
      <c r="AD2794" t="str">
        <f>IF(tbl_Customers[[#This Row],[total_day_minutes]]&lt;=150,"Low Usage", IF(tbl_Customers[[#This Row],[total_day_minutes]]&lt;=200,"Medium Usage", IF(tbl_Customers[[#This Row],[total_day_minutes]]&lt;=250,"High Usage","Very High Usage")))</f>
        <v>Low Usage</v>
      </c>
      <c r="AE2794" t="str">
        <f>IF(tbl_Customers[[#This Row],[total_intl_calls]]&lt;=5,"Low Calls", IF(tbl_Customers[[#This Row],[total_intl_calls]]&lt;=10, "Medium Calls", "High Calls"))</f>
        <v>Low Calls</v>
      </c>
      <c r="AF27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94" s="36" t="str">
        <f>IF(tbl_Customers[[#This Row],[Churn_Risk_Score]]&gt;=10,"High Risk", IF(tbl_Customers[[#This Row],[Churn_Risk_Score]]&gt;=5,"Medium Risk","Low Risk"))</f>
        <v>Low Risk</v>
      </c>
    </row>
    <row r="2795" spans="1:33" x14ac:dyDescent="0.35">
      <c r="A2795">
        <v>2794</v>
      </c>
      <c r="B2795" t="s">
        <v>53</v>
      </c>
      <c r="C2795">
        <v>119</v>
      </c>
      <c r="D2795" t="s">
        <v>28</v>
      </c>
      <c r="E2795" t="s">
        <v>23</v>
      </c>
      <c r="F2795" t="s">
        <v>23</v>
      </c>
      <c r="G2795">
        <v>22</v>
      </c>
      <c r="H2795">
        <v>172.1</v>
      </c>
      <c r="I2795">
        <v>119</v>
      </c>
      <c r="J2795">
        <v>29.26</v>
      </c>
      <c r="K2795">
        <v>223.6</v>
      </c>
      <c r="L2795">
        <v>133</v>
      </c>
      <c r="M2795">
        <v>19.010000000000002</v>
      </c>
      <c r="N2795">
        <v>150</v>
      </c>
      <c r="O2795">
        <v>94</v>
      </c>
      <c r="P2795">
        <v>6.75</v>
      </c>
      <c r="Q2795">
        <v>13.9</v>
      </c>
      <c r="R2795">
        <v>20</v>
      </c>
      <c r="S2795">
        <v>3.75</v>
      </c>
      <c r="T2795">
        <v>1</v>
      </c>
      <c r="U2795" t="s">
        <v>23</v>
      </c>
      <c r="V2795">
        <f>IF(tbl_Customers[[#This Row],[churn]] = "yes", 1, 0)</f>
        <v>1</v>
      </c>
      <c r="W2795" t="str">
        <f>IF(tbl_Customers[[#This Row],[number_customer_service_calls]] &lt;= 1, "0-1 Calls", IF(tbl_Customers[[#This Row],[number_customer_service_calls]] &lt;= 3, "2-3 Calls", IF(tbl_Customers[[#This Row],[number_customer_service_calls]] &lt;=5, "4-5 Calls", "6+ Calls")))</f>
        <v>0-1 Calls</v>
      </c>
      <c r="X2795" t="str">
        <f>IF(tbl_Customers[[#This Row],[account_length]] &lt;= 50, "0-50", IF(tbl_Customers[[#This Row],[account_length]] &lt;=100, "51-100", IF(tbl_Customers[[#This Row],[account_length]] &lt;= 150, "101-150", "151+")))</f>
        <v>101-150</v>
      </c>
      <c r="Y2795" t="str">
        <f>IF(tbl_Customers[[#This Row],[total_intl_charge]] &lt;= 3, "Low Charges", "High Charges")</f>
        <v>High Charges</v>
      </c>
      <c r="Z2795" t="str">
        <f>IF(tbl_Customers[[#This Row],[total_eve_calls]]&lt;=80,"Low Calls",
IF(tbl_Customers[[#This Row],[total_eve_calls]]&lt;=120,"Medium Calls","High Calls"))</f>
        <v>High Calls</v>
      </c>
      <c r="AA2795" t="str">
        <f>IF(tbl_Customers[[#This Row],[total_eve_charge]]&lt;=15,"Low Charges",
IF(tbl_Customers[[#This Row],[total_eve_charge]]&lt;=20,"Medium Charges","High Charges"))</f>
        <v>Medium Charges</v>
      </c>
      <c r="AB27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5" t="str">
        <f>IF(tbl_Customers[[#This Row],[number_vmail_messages]] = 0, "No Usage", IF(tbl_Customers[[#This Row],[number_vmail_messages]] &lt;= 20, "Low Usage", IF(tbl_Customers[[#This Row],[number_vmail_messages]] &lt;= 40, "Medium Usgae", "High Usage")))</f>
        <v>Medium Usgae</v>
      </c>
      <c r="AD2795" t="str">
        <f>IF(tbl_Customers[[#This Row],[total_day_minutes]]&lt;=150,"Low Usage", IF(tbl_Customers[[#This Row],[total_day_minutes]]&lt;=200,"Medium Usage", IF(tbl_Customers[[#This Row],[total_day_minutes]]&lt;=250,"High Usage","Very High Usage")))</f>
        <v>Medium Usage</v>
      </c>
      <c r="AE2795" t="str">
        <f>IF(tbl_Customers[[#This Row],[total_intl_calls]]&lt;=5,"Low Calls", IF(tbl_Customers[[#This Row],[total_intl_calls]]&lt;=10, "Medium Calls", "High Calls"))</f>
        <v>High Calls</v>
      </c>
      <c r="AF27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795" s="36" t="str">
        <f>IF(tbl_Customers[[#This Row],[Churn_Risk_Score]]&gt;=10,"High Risk", IF(tbl_Customers[[#This Row],[Churn_Risk_Score]]&gt;=5,"Medium Risk","Low Risk"))</f>
        <v>Medium Risk</v>
      </c>
    </row>
    <row r="2796" spans="1:33" x14ac:dyDescent="0.35">
      <c r="A2796">
        <v>2795</v>
      </c>
      <c r="B2796" t="s">
        <v>33</v>
      </c>
      <c r="C2796">
        <v>95</v>
      </c>
      <c r="D2796" t="s">
        <v>25</v>
      </c>
      <c r="E2796" t="s">
        <v>22</v>
      </c>
      <c r="F2796" t="s">
        <v>22</v>
      </c>
      <c r="G2796">
        <v>0</v>
      </c>
      <c r="H2796">
        <v>160</v>
      </c>
      <c r="I2796">
        <v>133</v>
      </c>
      <c r="J2796">
        <v>27.2</v>
      </c>
      <c r="K2796">
        <v>215.3</v>
      </c>
      <c r="L2796">
        <v>98</v>
      </c>
      <c r="M2796">
        <v>18.3</v>
      </c>
      <c r="N2796">
        <v>188.9</v>
      </c>
      <c r="O2796">
        <v>87</v>
      </c>
      <c r="P2796">
        <v>8.5</v>
      </c>
      <c r="Q2796">
        <v>9.1</v>
      </c>
      <c r="R2796">
        <v>4</v>
      </c>
      <c r="S2796">
        <v>2.46</v>
      </c>
      <c r="T2796">
        <v>0</v>
      </c>
      <c r="U2796" t="s">
        <v>22</v>
      </c>
      <c r="V2796">
        <f>IF(tbl_Customers[[#This Row],[churn]] = "yes", 1, 0)</f>
        <v>0</v>
      </c>
      <c r="W2796" t="str">
        <f>IF(tbl_Customers[[#This Row],[number_customer_service_calls]] &lt;= 1, "0-1 Calls", IF(tbl_Customers[[#This Row],[number_customer_service_calls]] &lt;= 3, "2-3 Calls", IF(tbl_Customers[[#This Row],[number_customer_service_calls]] &lt;=5, "4-5 Calls", "6+ Calls")))</f>
        <v>0-1 Calls</v>
      </c>
      <c r="X2796" t="str">
        <f>IF(tbl_Customers[[#This Row],[account_length]] &lt;= 50, "0-50", IF(tbl_Customers[[#This Row],[account_length]] &lt;=100, "51-100", IF(tbl_Customers[[#This Row],[account_length]] &lt;= 150, "101-150", "151+")))</f>
        <v>51-100</v>
      </c>
      <c r="Y2796" t="str">
        <f>IF(tbl_Customers[[#This Row],[total_intl_charge]] &lt;= 3, "Low Charges", "High Charges")</f>
        <v>Low Charges</v>
      </c>
      <c r="Z2796" t="str">
        <f>IF(tbl_Customers[[#This Row],[total_eve_calls]]&lt;=80,"Low Calls",
IF(tbl_Customers[[#This Row],[total_eve_calls]]&lt;=120,"Medium Calls","High Calls"))</f>
        <v>Medium Calls</v>
      </c>
      <c r="AA2796" t="str">
        <f>IF(tbl_Customers[[#This Row],[total_eve_charge]]&lt;=15,"Low Charges",
IF(tbl_Customers[[#This Row],[total_eve_charge]]&lt;=20,"Medium Charges","High Charges"))</f>
        <v>Medium Charges</v>
      </c>
      <c r="AB27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6" t="str">
        <f>IF(tbl_Customers[[#This Row],[number_vmail_messages]] = 0, "No Usage", IF(tbl_Customers[[#This Row],[number_vmail_messages]] &lt;= 20, "Low Usage", IF(tbl_Customers[[#This Row],[number_vmail_messages]] &lt;= 40, "Medium Usgae", "High Usage")))</f>
        <v>No Usage</v>
      </c>
      <c r="AD2796" t="str">
        <f>IF(tbl_Customers[[#This Row],[total_day_minutes]]&lt;=150,"Low Usage", IF(tbl_Customers[[#This Row],[total_day_minutes]]&lt;=200,"Medium Usage", IF(tbl_Customers[[#This Row],[total_day_minutes]]&lt;=250,"High Usage","Very High Usage")))</f>
        <v>Medium Usage</v>
      </c>
      <c r="AE2796" t="str">
        <f>IF(tbl_Customers[[#This Row],[total_intl_calls]]&lt;=5,"Low Calls", IF(tbl_Customers[[#This Row],[total_intl_calls]]&lt;=10, "Medium Calls", "High Calls"))</f>
        <v>Low Calls</v>
      </c>
      <c r="AF27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96" s="36" t="str">
        <f>IF(tbl_Customers[[#This Row],[Churn_Risk_Score]]&gt;=10,"High Risk", IF(tbl_Customers[[#This Row],[Churn_Risk_Score]]&gt;=5,"Medium Risk","Low Risk"))</f>
        <v>Low Risk</v>
      </c>
    </row>
    <row r="2797" spans="1:33" x14ac:dyDescent="0.35">
      <c r="A2797">
        <v>2796</v>
      </c>
      <c r="B2797" t="s">
        <v>71</v>
      </c>
      <c r="C2797">
        <v>110</v>
      </c>
      <c r="D2797" t="s">
        <v>21</v>
      </c>
      <c r="E2797" t="s">
        <v>22</v>
      </c>
      <c r="F2797" t="s">
        <v>22</v>
      </c>
      <c r="G2797">
        <v>0</v>
      </c>
      <c r="H2797">
        <v>227.7</v>
      </c>
      <c r="I2797">
        <v>88</v>
      </c>
      <c r="J2797">
        <v>38.71</v>
      </c>
      <c r="K2797">
        <v>170</v>
      </c>
      <c r="L2797">
        <v>96</v>
      </c>
      <c r="M2797">
        <v>14.45</v>
      </c>
      <c r="N2797">
        <v>128.69999999999999</v>
      </c>
      <c r="O2797">
        <v>57</v>
      </c>
      <c r="P2797">
        <v>5.79</v>
      </c>
      <c r="Q2797">
        <v>11.7</v>
      </c>
      <c r="R2797">
        <v>5</v>
      </c>
      <c r="S2797">
        <v>3.16</v>
      </c>
      <c r="T2797">
        <v>1</v>
      </c>
      <c r="U2797" t="s">
        <v>22</v>
      </c>
      <c r="V2797">
        <f>IF(tbl_Customers[[#This Row],[churn]] = "yes", 1, 0)</f>
        <v>0</v>
      </c>
      <c r="W2797" t="str">
        <f>IF(tbl_Customers[[#This Row],[number_customer_service_calls]] &lt;= 1, "0-1 Calls", IF(tbl_Customers[[#This Row],[number_customer_service_calls]] &lt;= 3, "2-3 Calls", IF(tbl_Customers[[#This Row],[number_customer_service_calls]] &lt;=5, "4-5 Calls", "6+ Calls")))</f>
        <v>0-1 Calls</v>
      </c>
      <c r="X2797" t="str">
        <f>IF(tbl_Customers[[#This Row],[account_length]] &lt;= 50, "0-50", IF(tbl_Customers[[#This Row],[account_length]] &lt;=100, "51-100", IF(tbl_Customers[[#This Row],[account_length]] &lt;= 150, "101-150", "151+")))</f>
        <v>101-150</v>
      </c>
      <c r="Y2797" t="str">
        <f>IF(tbl_Customers[[#This Row],[total_intl_charge]] &lt;= 3, "Low Charges", "High Charges")</f>
        <v>High Charges</v>
      </c>
      <c r="Z2797" t="str">
        <f>IF(tbl_Customers[[#This Row],[total_eve_calls]]&lt;=80,"Low Calls",
IF(tbl_Customers[[#This Row],[total_eve_calls]]&lt;=120,"Medium Calls","High Calls"))</f>
        <v>Medium Calls</v>
      </c>
      <c r="AA2797" t="str">
        <f>IF(tbl_Customers[[#This Row],[total_eve_charge]]&lt;=15,"Low Charges",
IF(tbl_Customers[[#This Row],[total_eve_charge]]&lt;=20,"Medium Charges","High Charges"))</f>
        <v>Low Charges</v>
      </c>
      <c r="AB27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7" t="str">
        <f>IF(tbl_Customers[[#This Row],[number_vmail_messages]] = 0, "No Usage", IF(tbl_Customers[[#This Row],[number_vmail_messages]] &lt;= 20, "Low Usage", IF(tbl_Customers[[#This Row],[number_vmail_messages]] &lt;= 40, "Medium Usgae", "High Usage")))</f>
        <v>No Usage</v>
      </c>
      <c r="AD2797" t="str">
        <f>IF(tbl_Customers[[#This Row],[total_day_minutes]]&lt;=150,"Low Usage", IF(tbl_Customers[[#This Row],[total_day_minutes]]&lt;=200,"Medium Usage", IF(tbl_Customers[[#This Row],[total_day_minutes]]&lt;=250,"High Usage","Very High Usage")))</f>
        <v>High Usage</v>
      </c>
      <c r="AE2797" t="str">
        <f>IF(tbl_Customers[[#This Row],[total_intl_calls]]&lt;=5,"Low Calls", IF(tbl_Customers[[#This Row],[total_intl_calls]]&lt;=10, "Medium Calls", "High Calls"))</f>
        <v>Low Calls</v>
      </c>
      <c r="AF27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97" s="36" t="str">
        <f>IF(tbl_Customers[[#This Row],[Churn_Risk_Score]]&gt;=10,"High Risk", IF(tbl_Customers[[#This Row],[Churn_Risk_Score]]&gt;=5,"Medium Risk","Low Risk"))</f>
        <v>Low Risk</v>
      </c>
    </row>
    <row r="2798" spans="1:33" x14ac:dyDescent="0.35">
      <c r="A2798">
        <v>2797</v>
      </c>
      <c r="B2798" t="s">
        <v>74</v>
      </c>
      <c r="C2798">
        <v>74</v>
      </c>
      <c r="D2798" t="s">
        <v>28</v>
      </c>
      <c r="E2798" t="s">
        <v>22</v>
      </c>
      <c r="F2798" t="s">
        <v>22</v>
      </c>
      <c r="G2798">
        <v>0</v>
      </c>
      <c r="H2798">
        <v>203.8</v>
      </c>
      <c r="I2798">
        <v>77</v>
      </c>
      <c r="J2798">
        <v>34.65</v>
      </c>
      <c r="K2798">
        <v>205.1</v>
      </c>
      <c r="L2798">
        <v>111</v>
      </c>
      <c r="M2798">
        <v>17.43</v>
      </c>
      <c r="N2798">
        <v>154.9</v>
      </c>
      <c r="O2798">
        <v>109</v>
      </c>
      <c r="P2798">
        <v>6.97</v>
      </c>
      <c r="Q2798">
        <v>9</v>
      </c>
      <c r="R2798">
        <v>2</v>
      </c>
      <c r="S2798">
        <v>2.4300000000000002</v>
      </c>
      <c r="T2798">
        <v>1</v>
      </c>
      <c r="U2798" t="s">
        <v>22</v>
      </c>
      <c r="V2798">
        <f>IF(tbl_Customers[[#This Row],[churn]] = "yes", 1, 0)</f>
        <v>0</v>
      </c>
      <c r="W2798" t="str">
        <f>IF(tbl_Customers[[#This Row],[number_customer_service_calls]] &lt;= 1, "0-1 Calls", IF(tbl_Customers[[#This Row],[number_customer_service_calls]] &lt;= 3, "2-3 Calls", IF(tbl_Customers[[#This Row],[number_customer_service_calls]] &lt;=5, "4-5 Calls", "6+ Calls")))</f>
        <v>0-1 Calls</v>
      </c>
      <c r="X2798" t="str">
        <f>IF(tbl_Customers[[#This Row],[account_length]] &lt;= 50, "0-50", IF(tbl_Customers[[#This Row],[account_length]] &lt;=100, "51-100", IF(tbl_Customers[[#This Row],[account_length]] &lt;= 150, "101-150", "151+")))</f>
        <v>51-100</v>
      </c>
      <c r="Y2798" t="str">
        <f>IF(tbl_Customers[[#This Row],[total_intl_charge]] &lt;= 3, "Low Charges", "High Charges")</f>
        <v>Low Charges</v>
      </c>
      <c r="Z2798" t="str">
        <f>IF(tbl_Customers[[#This Row],[total_eve_calls]]&lt;=80,"Low Calls",
IF(tbl_Customers[[#This Row],[total_eve_calls]]&lt;=120,"Medium Calls","High Calls"))</f>
        <v>Medium Calls</v>
      </c>
      <c r="AA2798" t="str">
        <f>IF(tbl_Customers[[#This Row],[total_eve_charge]]&lt;=15,"Low Charges",
IF(tbl_Customers[[#This Row],[total_eve_charge]]&lt;=20,"Medium Charges","High Charges"))</f>
        <v>Medium Charges</v>
      </c>
      <c r="AB27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98" t="str">
        <f>IF(tbl_Customers[[#This Row],[number_vmail_messages]] = 0, "No Usage", IF(tbl_Customers[[#This Row],[number_vmail_messages]] &lt;= 20, "Low Usage", IF(tbl_Customers[[#This Row],[number_vmail_messages]] &lt;= 40, "Medium Usgae", "High Usage")))</f>
        <v>No Usage</v>
      </c>
      <c r="AD2798" t="str">
        <f>IF(tbl_Customers[[#This Row],[total_day_minutes]]&lt;=150,"Low Usage", IF(tbl_Customers[[#This Row],[total_day_minutes]]&lt;=200,"Medium Usage", IF(tbl_Customers[[#This Row],[total_day_minutes]]&lt;=250,"High Usage","Very High Usage")))</f>
        <v>High Usage</v>
      </c>
      <c r="AE2798" t="str">
        <f>IF(tbl_Customers[[#This Row],[total_intl_calls]]&lt;=5,"Low Calls", IF(tbl_Customers[[#This Row],[total_intl_calls]]&lt;=10, "Medium Calls", "High Calls"))</f>
        <v>Low Calls</v>
      </c>
      <c r="AF27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98" s="36" t="str">
        <f>IF(tbl_Customers[[#This Row],[Churn_Risk_Score]]&gt;=10,"High Risk", IF(tbl_Customers[[#This Row],[Churn_Risk_Score]]&gt;=5,"Medium Risk","Low Risk"))</f>
        <v>Low Risk</v>
      </c>
    </row>
    <row r="2799" spans="1:33" x14ac:dyDescent="0.35">
      <c r="A2799">
        <v>2798</v>
      </c>
      <c r="B2799" t="s">
        <v>66</v>
      </c>
      <c r="C2799">
        <v>148</v>
      </c>
      <c r="D2799" t="s">
        <v>25</v>
      </c>
      <c r="E2799" t="s">
        <v>22</v>
      </c>
      <c r="F2799" t="s">
        <v>23</v>
      </c>
      <c r="G2799">
        <v>33</v>
      </c>
      <c r="H2799">
        <v>241.7</v>
      </c>
      <c r="I2799">
        <v>84</v>
      </c>
      <c r="J2799">
        <v>41.09</v>
      </c>
      <c r="K2799">
        <v>165.8</v>
      </c>
      <c r="L2799">
        <v>84</v>
      </c>
      <c r="M2799">
        <v>14.09</v>
      </c>
      <c r="N2799">
        <v>160.6</v>
      </c>
      <c r="O2799">
        <v>80</v>
      </c>
      <c r="P2799">
        <v>7.23</v>
      </c>
      <c r="Q2799">
        <v>11.3</v>
      </c>
      <c r="R2799">
        <v>3</v>
      </c>
      <c r="S2799">
        <v>3.05</v>
      </c>
      <c r="T2799">
        <v>1</v>
      </c>
      <c r="U2799" t="s">
        <v>22</v>
      </c>
      <c r="V2799">
        <f>IF(tbl_Customers[[#This Row],[churn]] = "yes", 1, 0)</f>
        <v>0</v>
      </c>
      <c r="W2799" t="str">
        <f>IF(tbl_Customers[[#This Row],[number_customer_service_calls]] &lt;= 1, "0-1 Calls", IF(tbl_Customers[[#This Row],[number_customer_service_calls]] &lt;= 3, "2-3 Calls", IF(tbl_Customers[[#This Row],[number_customer_service_calls]] &lt;=5, "4-5 Calls", "6+ Calls")))</f>
        <v>0-1 Calls</v>
      </c>
      <c r="X2799" t="str">
        <f>IF(tbl_Customers[[#This Row],[account_length]] &lt;= 50, "0-50", IF(tbl_Customers[[#This Row],[account_length]] &lt;=100, "51-100", IF(tbl_Customers[[#This Row],[account_length]] &lt;= 150, "101-150", "151+")))</f>
        <v>101-150</v>
      </c>
      <c r="Y2799" t="str">
        <f>IF(tbl_Customers[[#This Row],[total_intl_charge]] &lt;= 3, "Low Charges", "High Charges")</f>
        <v>High Charges</v>
      </c>
      <c r="Z2799" t="str">
        <f>IF(tbl_Customers[[#This Row],[total_eve_calls]]&lt;=80,"Low Calls",
IF(tbl_Customers[[#This Row],[total_eve_calls]]&lt;=120,"Medium Calls","High Calls"))</f>
        <v>Medium Calls</v>
      </c>
      <c r="AA2799" t="str">
        <f>IF(tbl_Customers[[#This Row],[total_eve_charge]]&lt;=15,"Low Charges",
IF(tbl_Customers[[#This Row],[total_eve_charge]]&lt;=20,"Medium Charges","High Charges"))</f>
        <v>Low Charges</v>
      </c>
      <c r="AB27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9" t="str">
        <f>IF(tbl_Customers[[#This Row],[number_vmail_messages]] = 0, "No Usage", IF(tbl_Customers[[#This Row],[number_vmail_messages]] &lt;= 20, "Low Usage", IF(tbl_Customers[[#This Row],[number_vmail_messages]] &lt;= 40, "Medium Usgae", "High Usage")))</f>
        <v>Medium Usgae</v>
      </c>
      <c r="AD2799" t="str">
        <f>IF(tbl_Customers[[#This Row],[total_day_minutes]]&lt;=150,"Low Usage", IF(tbl_Customers[[#This Row],[total_day_minutes]]&lt;=200,"Medium Usage", IF(tbl_Customers[[#This Row],[total_day_minutes]]&lt;=250,"High Usage","Very High Usage")))</f>
        <v>High Usage</v>
      </c>
      <c r="AE2799" t="str">
        <f>IF(tbl_Customers[[#This Row],[total_intl_calls]]&lt;=5,"Low Calls", IF(tbl_Customers[[#This Row],[total_intl_calls]]&lt;=10, "Medium Calls", "High Calls"))</f>
        <v>Low Calls</v>
      </c>
      <c r="AF27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99" s="36" t="str">
        <f>IF(tbl_Customers[[#This Row],[Churn_Risk_Score]]&gt;=10,"High Risk", IF(tbl_Customers[[#This Row],[Churn_Risk_Score]]&gt;=5,"Medium Risk","Low Risk"))</f>
        <v>Low Risk</v>
      </c>
    </row>
    <row r="2800" spans="1:33" x14ac:dyDescent="0.35">
      <c r="A2800">
        <v>2799</v>
      </c>
      <c r="B2800" t="s">
        <v>49</v>
      </c>
      <c r="C2800">
        <v>83</v>
      </c>
      <c r="D2800" t="s">
        <v>28</v>
      </c>
      <c r="E2800" t="s">
        <v>22</v>
      </c>
      <c r="F2800" t="s">
        <v>22</v>
      </c>
      <c r="G2800">
        <v>0</v>
      </c>
      <c r="H2800">
        <v>78.099999999999994</v>
      </c>
      <c r="I2800">
        <v>70</v>
      </c>
      <c r="J2800">
        <v>13.28</v>
      </c>
      <c r="K2800">
        <v>239.3</v>
      </c>
      <c r="L2800">
        <v>115</v>
      </c>
      <c r="M2800">
        <v>20.34</v>
      </c>
      <c r="N2800">
        <v>144.4</v>
      </c>
      <c r="O2800">
        <v>112</v>
      </c>
      <c r="P2800">
        <v>6.5</v>
      </c>
      <c r="Q2800">
        <v>12.3</v>
      </c>
      <c r="R2800">
        <v>4</v>
      </c>
      <c r="S2800">
        <v>3.32</v>
      </c>
      <c r="T2800">
        <v>1</v>
      </c>
      <c r="U2800" t="s">
        <v>22</v>
      </c>
      <c r="V2800">
        <f>IF(tbl_Customers[[#This Row],[churn]] = "yes", 1, 0)</f>
        <v>0</v>
      </c>
      <c r="W2800" t="str">
        <f>IF(tbl_Customers[[#This Row],[number_customer_service_calls]] &lt;= 1, "0-1 Calls", IF(tbl_Customers[[#This Row],[number_customer_service_calls]] &lt;= 3, "2-3 Calls", IF(tbl_Customers[[#This Row],[number_customer_service_calls]] &lt;=5, "4-5 Calls", "6+ Calls")))</f>
        <v>0-1 Calls</v>
      </c>
      <c r="X2800" t="str">
        <f>IF(tbl_Customers[[#This Row],[account_length]] &lt;= 50, "0-50", IF(tbl_Customers[[#This Row],[account_length]] &lt;=100, "51-100", IF(tbl_Customers[[#This Row],[account_length]] &lt;= 150, "101-150", "151+")))</f>
        <v>51-100</v>
      </c>
      <c r="Y2800" t="str">
        <f>IF(tbl_Customers[[#This Row],[total_intl_charge]] &lt;= 3, "Low Charges", "High Charges")</f>
        <v>High Charges</v>
      </c>
      <c r="Z2800" t="str">
        <f>IF(tbl_Customers[[#This Row],[total_eve_calls]]&lt;=80,"Low Calls",
IF(tbl_Customers[[#This Row],[total_eve_calls]]&lt;=120,"Medium Calls","High Calls"))</f>
        <v>Medium Calls</v>
      </c>
      <c r="AA2800" t="str">
        <f>IF(tbl_Customers[[#This Row],[total_eve_charge]]&lt;=15,"Low Charges",
IF(tbl_Customers[[#This Row],[total_eve_charge]]&lt;=20,"Medium Charges","High Charges"))</f>
        <v>High Charges</v>
      </c>
      <c r="AB28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0" t="str">
        <f>IF(tbl_Customers[[#This Row],[number_vmail_messages]] = 0, "No Usage", IF(tbl_Customers[[#This Row],[number_vmail_messages]] &lt;= 20, "Low Usage", IF(tbl_Customers[[#This Row],[number_vmail_messages]] &lt;= 40, "Medium Usgae", "High Usage")))</f>
        <v>No Usage</v>
      </c>
      <c r="AD2800" t="str">
        <f>IF(tbl_Customers[[#This Row],[total_day_minutes]]&lt;=150,"Low Usage", IF(tbl_Customers[[#This Row],[total_day_minutes]]&lt;=200,"Medium Usage", IF(tbl_Customers[[#This Row],[total_day_minutes]]&lt;=250,"High Usage","Very High Usage")))</f>
        <v>Low Usage</v>
      </c>
      <c r="AE2800" t="str">
        <f>IF(tbl_Customers[[#This Row],[total_intl_calls]]&lt;=5,"Low Calls", IF(tbl_Customers[[#This Row],[total_intl_calls]]&lt;=10, "Medium Calls", "High Calls"))</f>
        <v>Low Calls</v>
      </c>
      <c r="AF28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00" s="36" t="str">
        <f>IF(tbl_Customers[[#This Row],[Churn_Risk_Score]]&gt;=10,"High Risk", IF(tbl_Customers[[#This Row],[Churn_Risk_Score]]&gt;=5,"Medium Risk","Low Risk"))</f>
        <v>Low Risk</v>
      </c>
    </row>
    <row r="2801" spans="1:33" x14ac:dyDescent="0.35">
      <c r="A2801">
        <v>2800</v>
      </c>
      <c r="B2801" t="s">
        <v>58</v>
      </c>
      <c r="C2801">
        <v>73</v>
      </c>
      <c r="D2801" t="s">
        <v>25</v>
      </c>
      <c r="E2801" t="s">
        <v>22</v>
      </c>
      <c r="F2801" t="s">
        <v>22</v>
      </c>
      <c r="G2801">
        <v>0</v>
      </c>
      <c r="H2801">
        <v>187.8</v>
      </c>
      <c r="I2801">
        <v>95</v>
      </c>
      <c r="J2801">
        <v>31.93</v>
      </c>
      <c r="K2801">
        <v>149.19999999999999</v>
      </c>
      <c r="L2801">
        <v>143</v>
      </c>
      <c r="M2801">
        <v>12.68</v>
      </c>
      <c r="N2801">
        <v>201.4</v>
      </c>
      <c r="O2801">
        <v>113</v>
      </c>
      <c r="P2801">
        <v>9.06</v>
      </c>
      <c r="Q2801">
        <v>11</v>
      </c>
      <c r="R2801">
        <v>4</v>
      </c>
      <c r="S2801">
        <v>2.97</v>
      </c>
      <c r="T2801">
        <v>2</v>
      </c>
      <c r="U2801" t="s">
        <v>22</v>
      </c>
      <c r="V2801">
        <f>IF(tbl_Customers[[#This Row],[churn]] = "yes", 1, 0)</f>
        <v>0</v>
      </c>
      <c r="W2801" t="str">
        <f>IF(tbl_Customers[[#This Row],[number_customer_service_calls]] &lt;= 1, "0-1 Calls", IF(tbl_Customers[[#This Row],[number_customer_service_calls]] &lt;= 3, "2-3 Calls", IF(tbl_Customers[[#This Row],[number_customer_service_calls]] &lt;=5, "4-5 Calls", "6+ Calls")))</f>
        <v>2-3 Calls</v>
      </c>
      <c r="X2801" t="str">
        <f>IF(tbl_Customers[[#This Row],[account_length]] &lt;= 50, "0-50", IF(tbl_Customers[[#This Row],[account_length]] &lt;=100, "51-100", IF(tbl_Customers[[#This Row],[account_length]] &lt;= 150, "101-150", "151+")))</f>
        <v>51-100</v>
      </c>
      <c r="Y2801" t="str">
        <f>IF(tbl_Customers[[#This Row],[total_intl_charge]] &lt;= 3, "Low Charges", "High Charges")</f>
        <v>Low Charges</v>
      </c>
      <c r="Z2801" t="str">
        <f>IF(tbl_Customers[[#This Row],[total_eve_calls]]&lt;=80,"Low Calls",
IF(tbl_Customers[[#This Row],[total_eve_calls]]&lt;=120,"Medium Calls","High Calls"))</f>
        <v>High Calls</v>
      </c>
      <c r="AA2801" t="str">
        <f>IF(tbl_Customers[[#This Row],[total_eve_charge]]&lt;=15,"Low Charges",
IF(tbl_Customers[[#This Row],[total_eve_charge]]&lt;=20,"Medium Charges","High Charges"))</f>
        <v>Low Charges</v>
      </c>
      <c r="AB28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1" t="str">
        <f>IF(tbl_Customers[[#This Row],[number_vmail_messages]] = 0, "No Usage", IF(tbl_Customers[[#This Row],[number_vmail_messages]] &lt;= 20, "Low Usage", IF(tbl_Customers[[#This Row],[number_vmail_messages]] &lt;= 40, "Medium Usgae", "High Usage")))</f>
        <v>No Usage</v>
      </c>
      <c r="AD2801" t="str">
        <f>IF(tbl_Customers[[#This Row],[total_day_minutes]]&lt;=150,"Low Usage", IF(tbl_Customers[[#This Row],[total_day_minutes]]&lt;=200,"Medium Usage", IF(tbl_Customers[[#This Row],[total_day_minutes]]&lt;=250,"High Usage","Very High Usage")))</f>
        <v>Medium Usage</v>
      </c>
      <c r="AE2801" t="str">
        <f>IF(tbl_Customers[[#This Row],[total_intl_calls]]&lt;=5,"Low Calls", IF(tbl_Customers[[#This Row],[total_intl_calls]]&lt;=10, "Medium Calls", "High Calls"))</f>
        <v>Low Calls</v>
      </c>
      <c r="AF28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01" s="36" t="str">
        <f>IF(tbl_Customers[[#This Row],[Churn_Risk_Score]]&gt;=10,"High Risk", IF(tbl_Customers[[#This Row],[Churn_Risk_Score]]&gt;=5,"Medium Risk","Low Risk"))</f>
        <v>Low Risk</v>
      </c>
    </row>
    <row r="2802" spans="1:33" x14ac:dyDescent="0.35">
      <c r="A2802">
        <v>2801</v>
      </c>
      <c r="B2802" t="s">
        <v>43</v>
      </c>
      <c r="C2802">
        <v>111</v>
      </c>
      <c r="D2802" t="s">
        <v>21</v>
      </c>
      <c r="E2802" t="s">
        <v>22</v>
      </c>
      <c r="F2802" t="s">
        <v>23</v>
      </c>
      <c r="G2802">
        <v>21</v>
      </c>
      <c r="H2802">
        <v>127.1</v>
      </c>
      <c r="I2802">
        <v>94</v>
      </c>
      <c r="J2802">
        <v>21.61</v>
      </c>
      <c r="K2802">
        <v>228.3</v>
      </c>
      <c r="L2802">
        <v>116</v>
      </c>
      <c r="M2802">
        <v>19.41</v>
      </c>
      <c r="N2802">
        <v>166.7</v>
      </c>
      <c r="O2802">
        <v>108</v>
      </c>
      <c r="P2802">
        <v>7.5</v>
      </c>
      <c r="Q2802">
        <v>7.1</v>
      </c>
      <c r="R2802">
        <v>3</v>
      </c>
      <c r="S2802">
        <v>1.92</v>
      </c>
      <c r="T2802">
        <v>1</v>
      </c>
      <c r="U2802" t="s">
        <v>22</v>
      </c>
      <c r="V2802">
        <f>IF(tbl_Customers[[#This Row],[churn]] = "yes", 1, 0)</f>
        <v>0</v>
      </c>
      <c r="W2802" t="str">
        <f>IF(tbl_Customers[[#This Row],[number_customer_service_calls]] &lt;= 1, "0-1 Calls", IF(tbl_Customers[[#This Row],[number_customer_service_calls]] &lt;= 3, "2-3 Calls", IF(tbl_Customers[[#This Row],[number_customer_service_calls]] &lt;=5, "4-5 Calls", "6+ Calls")))</f>
        <v>0-1 Calls</v>
      </c>
      <c r="X2802" t="str">
        <f>IF(tbl_Customers[[#This Row],[account_length]] &lt;= 50, "0-50", IF(tbl_Customers[[#This Row],[account_length]] &lt;=100, "51-100", IF(tbl_Customers[[#This Row],[account_length]] &lt;= 150, "101-150", "151+")))</f>
        <v>101-150</v>
      </c>
      <c r="Y2802" t="str">
        <f>IF(tbl_Customers[[#This Row],[total_intl_charge]] &lt;= 3, "Low Charges", "High Charges")</f>
        <v>Low Charges</v>
      </c>
      <c r="Z2802" t="str">
        <f>IF(tbl_Customers[[#This Row],[total_eve_calls]]&lt;=80,"Low Calls",
IF(tbl_Customers[[#This Row],[total_eve_calls]]&lt;=120,"Medium Calls","High Calls"))</f>
        <v>Medium Calls</v>
      </c>
      <c r="AA2802" t="str">
        <f>IF(tbl_Customers[[#This Row],[total_eve_charge]]&lt;=15,"Low Charges",
IF(tbl_Customers[[#This Row],[total_eve_charge]]&lt;=20,"Medium Charges","High Charges"))</f>
        <v>Medium Charges</v>
      </c>
      <c r="AB28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2" t="str">
        <f>IF(tbl_Customers[[#This Row],[number_vmail_messages]] = 0, "No Usage", IF(tbl_Customers[[#This Row],[number_vmail_messages]] &lt;= 20, "Low Usage", IF(tbl_Customers[[#This Row],[number_vmail_messages]] &lt;= 40, "Medium Usgae", "High Usage")))</f>
        <v>Medium Usgae</v>
      </c>
      <c r="AD2802" t="str">
        <f>IF(tbl_Customers[[#This Row],[total_day_minutes]]&lt;=150,"Low Usage", IF(tbl_Customers[[#This Row],[total_day_minutes]]&lt;=200,"Medium Usage", IF(tbl_Customers[[#This Row],[total_day_minutes]]&lt;=250,"High Usage","Very High Usage")))</f>
        <v>Low Usage</v>
      </c>
      <c r="AE2802" t="str">
        <f>IF(tbl_Customers[[#This Row],[total_intl_calls]]&lt;=5,"Low Calls", IF(tbl_Customers[[#This Row],[total_intl_calls]]&lt;=10, "Medium Calls", "High Calls"))</f>
        <v>Low Calls</v>
      </c>
      <c r="AF28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02" s="36" t="str">
        <f>IF(tbl_Customers[[#This Row],[Churn_Risk_Score]]&gt;=10,"High Risk", IF(tbl_Customers[[#This Row],[Churn_Risk_Score]]&gt;=5,"Medium Risk","Low Risk"))</f>
        <v>Low Risk</v>
      </c>
    </row>
    <row r="2803" spans="1:33" x14ac:dyDescent="0.35">
      <c r="A2803">
        <v>2802</v>
      </c>
      <c r="B2803" t="s">
        <v>56</v>
      </c>
      <c r="C2803">
        <v>84</v>
      </c>
      <c r="D2803" t="s">
        <v>21</v>
      </c>
      <c r="E2803" t="s">
        <v>22</v>
      </c>
      <c r="F2803" t="s">
        <v>22</v>
      </c>
      <c r="G2803">
        <v>0</v>
      </c>
      <c r="H2803">
        <v>280</v>
      </c>
      <c r="I2803">
        <v>113</v>
      </c>
      <c r="J2803">
        <v>47.6</v>
      </c>
      <c r="K2803">
        <v>202.2</v>
      </c>
      <c r="L2803">
        <v>90</v>
      </c>
      <c r="M2803">
        <v>17.190000000000001</v>
      </c>
      <c r="N2803">
        <v>156.80000000000001</v>
      </c>
      <c r="O2803">
        <v>103</v>
      </c>
      <c r="P2803">
        <v>7.06</v>
      </c>
      <c r="Q2803">
        <v>10.4</v>
      </c>
      <c r="R2803">
        <v>4</v>
      </c>
      <c r="S2803">
        <v>2.81</v>
      </c>
      <c r="T2803">
        <v>0</v>
      </c>
      <c r="U2803" t="s">
        <v>23</v>
      </c>
      <c r="V2803">
        <f>IF(tbl_Customers[[#This Row],[churn]] = "yes", 1, 0)</f>
        <v>1</v>
      </c>
      <c r="W2803" t="str">
        <f>IF(tbl_Customers[[#This Row],[number_customer_service_calls]] &lt;= 1, "0-1 Calls", IF(tbl_Customers[[#This Row],[number_customer_service_calls]] &lt;= 3, "2-3 Calls", IF(tbl_Customers[[#This Row],[number_customer_service_calls]] &lt;=5, "4-5 Calls", "6+ Calls")))</f>
        <v>0-1 Calls</v>
      </c>
      <c r="X2803" t="str">
        <f>IF(tbl_Customers[[#This Row],[account_length]] &lt;= 50, "0-50", IF(tbl_Customers[[#This Row],[account_length]] &lt;=100, "51-100", IF(tbl_Customers[[#This Row],[account_length]] &lt;= 150, "101-150", "151+")))</f>
        <v>51-100</v>
      </c>
      <c r="Y2803" t="str">
        <f>IF(tbl_Customers[[#This Row],[total_intl_charge]] &lt;= 3, "Low Charges", "High Charges")</f>
        <v>Low Charges</v>
      </c>
      <c r="Z2803" t="str">
        <f>IF(tbl_Customers[[#This Row],[total_eve_calls]]&lt;=80,"Low Calls",
IF(tbl_Customers[[#This Row],[total_eve_calls]]&lt;=120,"Medium Calls","High Calls"))</f>
        <v>Medium Calls</v>
      </c>
      <c r="AA2803" t="str">
        <f>IF(tbl_Customers[[#This Row],[total_eve_charge]]&lt;=15,"Low Charges",
IF(tbl_Customers[[#This Row],[total_eve_charge]]&lt;=20,"Medium Charges","High Charges"))</f>
        <v>Medium Charges</v>
      </c>
      <c r="AB28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3" t="str">
        <f>IF(tbl_Customers[[#This Row],[number_vmail_messages]] = 0, "No Usage", IF(tbl_Customers[[#This Row],[number_vmail_messages]] &lt;= 20, "Low Usage", IF(tbl_Customers[[#This Row],[number_vmail_messages]] &lt;= 40, "Medium Usgae", "High Usage")))</f>
        <v>No Usage</v>
      </c>
      <c r="AD2803" t="str">
        <f>IF(tbl_Customers[[#This Row],[total_day_minutes]]&lt;=150,"Low Usage", IF(tbl_Customers[[#This Row],[total_day_minutes]]&lt;=200,"Medium Usage", IF(tbl_Customers[[#This Row],[total_day_minutes]]&lt;=250,"High Usage","Very High Usage")))</f>
        <v>Very High Usage</v>
      </c>
      <c r="AE2803" t="str">
        <f>IF(tbl_Customers[[#This Row],[total_intl_calls]]&lt;=5,"Low Calls", IF(tbl_Customers[[#This Row],[total_intl_calls]]&lt;=10, "Medium Calls", "High Calls"))</f>
        <v>Low Calls</v>
      </c>
      <c r="AF28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03" s="36" t="str">
        <f>IF(tbl_Customers[[#This Row],[Churn_Risk_Score]]&gt;=10,"High Risk", IF(tbl_Customers[[#This Row],[Churn_Risk_Score]]&gt;=5,"Medium Risk","Low Risk"))</f>
        <v>Medium Risk</v>
      </c>
    </row>
    <row r="2804" spans="1:33" x14ac:dyDescent="0.35">
      <c r="A2804">
        <v>2803</v>
      </c>
      <c r="B2804" t="s">
        <v>30</v>
      </c>
      <c r="C2804">
        <v>75</v>
      </c>
      <c r="D2804" t="s">
        <v>28</v>
      </c>
      <c r="E2804" t="s">
        <v>23</v>
      </c>
      <c r="F2804" t="s">
        <v>22</v>
      </c>
      <c r="G2804">
        <v>0</v>
      </c>
      <c r="H2804">
        <v>153.19999999999999</v>
      </c>
      <c r="I2804">
        <v>78</v>
      </c>
      <c r="J2804">
        <v>26.04</v>
      </c>
      <c r="K2804">
        <v>210.8</v>
      </c>
      <c r="L2804">
        <v>99</v>
      </c>
      <c r="M2804">
        <v>17.920000000000002</v>
      </c>
      <c r="N2804">
        <v>153.5</v>
      </c>
      <c r="O2804">
        <v>100</v>
      </c>
      <c r="P2804">
        <v>6.91</v>
      </c>
      <c r="Q2804">
        <v>7.8</v>
      </c>
      <c r="R2804">
        <v>3</v>
      </c>
      <c r="S2804">
        <v>2.11</v>
      </c>
      <c r="T2804">
        <v>1</v>
      </c>
      <c r="U2804" t="s">
        <v>22</v>
      </c>
      <c r="V2804">
        <f>IF(tbl_Customers[[#This Row],[churn]] = "yes", 1, 0)</f>
        <v>0</v>
      </c>
      <c r="W2804" t="str">
        <f>IF(tbl_Customers[[#This Row],[number_customer_service_calls]] &lt;= 1, "0-1 Calls", IF(tbl_Customers[[#This Row],[number_customer_service_calls]] &lt;= 3, "2-3 Calls", IF(tbl_Customers[[#This Row],[number_customer_service_calls]] &lt;=5, "4-5 Calls", "6+ Calls")))</f>
        <v>0-1 Calls</v>
      </c>
      <c r="X2804" t="str">
        <f>IF(tbl_Customers[[#This Row],[account_length]] &lt;= 50, "0-50", IF(tbl_Customers[[#This Row],[account_length]] &lt;=100, "51-100", IF(tbl_Customers[[#This Row],[account_length]] &lt;= 150, "101-150", "151+")))</f>
        <v>51-100</v>
      </c>
      <c r="Y2804" t="str">
        <f>IF(tbl_Customers[[#This Row],[total_intl_charge]] &lt;= 3, "Low Charges", "High Charges")</f>
        <v>Low Charges</v>
      </c>
      <c r="Z2804" t="str">
        <f>IF(tbl_Customers[[#This Row],[total_eve_calls]]&lt;=80,"Low Calls",
IF(tbl_Customers[[#This Row],[total_eve_calls]]&lt;=120,"Medium Calls","High Calls"))</f>
        <v>Medium Calls</v>
      </c>
      <c r="AA2804" t="str">
        <f>IF(tbl_Customers[[#This Row],[total_eve_charge]]&lt;=15,"Low Charges",
IF(tbl_Customers[[#This Row],[total_eve_charge]]&lt;=20,"Medium Charges","High Charges"))</f>
        <v>Medium Charges</v>
      </c>
      <c r="AB28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4" t="str">
        <f>IF(tbl_Customers[[#This Row],[number_vmail_messages]] = 0, "No Usage", IF(tbl_Customers[[#This Row],[number_vmail_messages]] &lt;= 20, "Low Usage", IF(tbl_Customers[[#This Row],[number_vmail_messages]] &lt;= 40, "Medium Usgae", "High Usage")))</f>
        <v>No Usage</v>
      </c>
      <c r="AD2804" t="str">
        <f>IF(tbl_Customers[[#This Row],[total_day_minutes]]&lt;=150,"Low Usage", IF(tbl_Customers[[#This Row],[total_day_minutes]]&lt;=200,"Medium Usage", IF(tbl_Customers[[#This Row],[total_day_minutes]]&lt;=250,"High Usage","Very High Usage")))</f>
        <v>Medium Usage</v>
      </c>
      <c r="AE2804" t="str">
        <f>IF(tbl_Customers[[#This Row],[total_intl_calls]]&lt;=5,"Low Calls", IF(tbl_Customers[[#This Row],[total_intl_calls]]&lt;=10, "Medium Calls", "High Calls"))</f>
        <v>Low Calls</v>
      </c>
      <c r="AF28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04" s="36" t="str">
        <f>IF(tbl_Customers[[#This Row],[Churn_Risk_Score]]&gt;=10,"High Risk", IF(tbl_Customers[[#This Row],[Churn_Risk_Score]]&gt;=5,"Medium Risk","Low Risk"))</f>
        <v>Low Risk</v>
      </c>
    </row>
    <row r="2805" spans="1:33" x14ac:dyDescent="0.35">
      <c r="A2805">
        <v>2804</v>
      </c>
      <c r="B2805" t="s">
        <v>51</v>
      </c>
      <c r="C2805">
        <v>114</v>
      </c>
      <c r="D2805" t="s">
        <v>21</v>
      </c>
      <c r="E2805" t="s">
        <v>22</v>
      </c>
      <c r="F2805" t="s">
        <v>23</v>
      </c>
      <c r="G2805">
        <v>26</v>
      </c>
      <c r="H2805">
        <v>137.1</v>
      </c>
      <c r="I2805">
        <v>88</v>
      </c>
      <c r="J2805">
        <v>23.31</v>
      </c>
      <c r="K2805">
        <v>155.69999999999999</v>
      </c>
      <c r="L2805">
        <v>125</v>
      </c>
      <c r="M2805">
        <v>13.23</v>
      </c>
      <c r="N2805">
        <v>247.6</v>
      </c>
      <c r="O2805">
        <v>94</v>
      </c>
      <c r="P2805">
        <v>11.14</v>
      </c>
      <c r="Q2805">
        <v>11.5</v>
      </c>
      <c r="R2805">
        <v>7</v>
      </c>
      <c r="S2805">
        <v>3.11</v>
      </c>
      <c r="T2805">
        <v>2</v>
      </c>
      <c r="U2805" t="s">
        <v>22</v>
      </c>
      <c r="V2805">
        <f>IF(tbl_Customers[[#This Row],[churn]] = "yes", 1, 0)</f>
        <v>0</v>
      </c>
      <c r="W2805" t="str">
        <f>IF(tbl_Customers[[#This Row],[number_customer_service_calls]] &lt;= 1, "0-1 Calls", IF(tbl_Customers[[#This Row],[number_customer_service_calls]] &lt;= 3, "2-3 Calls", IF(tbl_Customers[[#This Row],[number_customer_service_calls]] &lt;=5, "4-5 Calls", "6+ Calls")))</f>
        <v>2-3 Calls</v>
      </c>
      <c r="X2805" t="str">
        <f>IF(tbl_Customers[[#This Row],[account_length]] &lt;= 50, "0-50", IF(tbl_Customers[[#This Row],[account_length]] &lt;=100, "51-100", IF(tbl_Customers[[#This Row],[account_length]] &lt;= 150, "101-150", "151+")))</f>
        <v>101-150</v>
      </c>
      <c r="Y2805" t="str">
        <f>IF(tbl_Customers[[#This Row],[total_intl_charge]] &lt;= 3, "Low Charges", "High Charges")</f>
        <v>High Charges</v>
      </c>
      <c r="Z2805" t="str">
        <f>IF(tbl_Customers[[#This Row],[total_eve_calls]]&lt;=80,"Low Calls",
IF(tbl_Customers[[#This Row],[total_eve_calls]]&lt;=120,"Medium Calls","High Calls"))</f>
        <v>High Calls</v>
      </c>
      <c r="AA2805" t="str">
        <f>IF(tbl_Customers[[#This Row],[total_eve_charge]]&lt;=15,"Low Charges",
IF(tbl_Customers[[#This Row],[total_eve_charge]]&lt;=20,"Medium Charges","High Charges"))</f>
        <v>Low Charges</v>
      </c>
      <c r="AB28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5" t="str">
        <f>IF(tbl_Customers[[#This Row],[number_vmail_messages]] = 0, "No Usage", IF(tbl_Customers[[#This Row],[number_vmail_messages]] &lt;= 20, "Low Usage", IF(tbl_Customers[[#This Row],[number_vmail_messages]] &lt;= 40, "Medium Usgae", "High Usage")))</f>
        <v>Medium Usgae</v>
      </c>
      <c r="AD2805" t="str">
        <f>IF(tbl_Customers[[#This Row],[total_day_minutes]]&lt;=150,"Low Usage", IF(tbl_Customers[[#This Row],[total_day_minutes]]&lt;=200,"Medium Usage", IF(tbl_Customers[[#This Row],[total_day_minutes]]&lt;=250,"High Usage","Very High Usage")))</f>
        <v>Low Usage</v>
      </c>
      <c r="AE2805" t="str">
        <f>IF(tbl_Customers[[#This Row],[total_intl_calls]]&lt;=5,"Low Calls", IF(tbl_Customers[[#This Row],[total_intl_calls]]&lt;=10, "Medium Calls", "High Calls"))</f>
        <v>Medium Calls</v>
      </c>
      <c r="AF28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05" s="36" t="str">
        <f>IF(tbl_Customers[[#This Row],[Churn_Risk_Score]]&gt;=10,"High Risk", IF(tbl_Customers[[#This Row],[Churn_Risk_Score]]&gt;=5,"Medium Risk","Low Risk"))</f>
        <v>Low Risk</v>
      </c>
    </row>
    <row r="2806" spans="1:33" x14ac:dyDescent="0.35">
      <c r="A2806">
        <v>2805</v>
      </c>
      <c r="B2806" t="s">
        <v>72</v>
      </c>
      <c r="C2806">
        <v>71</v>
      </c>
      <c r="D2806" t="s">
        <v>28</v>
      </c>
      <c r="E2806" t="s">
        <v>23</v>
      </c>
      <c r="F2806" t="s">
        <v>22</v>
      </c>
      <c r="G2806">
        <v>0</v>
      </c>
      <c r="H2806">
        <v>186.1</v>
      </c>
      <c r="I2806">
        <v>114</v>
      </c>
      <c r="J2806">
        <v>31.64</v>
      </c>
      <c r="K2806">
        <v>198.6</v>
      </c>
      <c r="L2806">
        <v>140</v>
      </c>
      <c r="M2806">
        <v>16.88</v>
      </c>
      <c r="N2806">
        <v>206.5</v>
      </c>
      <c r="O2806">
        <v>80</v>
      </c>
      <c r="P2806">
        <v>9.2899999999999991</v>
      </c>
      <c r="Q2806">
        <v>13.8</v>
      </c>
      <c r="R2806">
        <v>5</v>
      </c>
      <c r="S2806">
        <v>3.73</v>
      </c>
      <c r="T2806">
        <v>4</v>
      </c>
      <c r="U2806" t="s">
        <v>23</v>
      </c>
      <c r="V2806">
        <f>IF(tbl_Customers[[#This Row],[churn]] = "yes", 1, 0)</f>
        <v>1</v>
      </c>
      <c r="W2806" t="str">
        <f>IF(tbl_Customers[[#This Row],[number_customer_service_calls]] &lt;= 1, "0-1 Calls", IF(tbl_Customers[[#This Row],[number_customer_service_calls]] &lt;= 3, "2-3 Calls", IF(tbl_Customers[[#This Row],[number_customer_service_calls]] &lt;=5, "4-5 Calls", "6+ Calls")))</f>
        <v>4-5 Calls</v>
      </c>
      <c r="X2806" t="str">
        <f>IF(tbl_Customers[[#This Row],[account_length]] &lt;= 50, "0-50", IF(tbl_Customers[[#This Row],[account_length]] &lt;=100, "51-100", IF(tbl_Customers[[#This Row],[account_length]] &lt;= 150, "101-150", "151+")))</f>
        <v>51-100</v>
      </c>
      <c r="Y2806" t="str">
        <f>IF(tbl_Customers[[#This Row],[total_intl_charge]] &lt;= 3, "Low Charges", "High Charges")</f>
        <v>High Charges</v>
      </c>
      <c r="Z2806" t="str">
        <f>IF(tbl_Customers[[#This Row],[total_eve_calls]]&lt;=80,"Low Calls",
IF(tbl_Customers[[#This Row],[total_eve_calls]]&lt;=120,"Medium Calls","High Calls"))</f>
        <v>High Calls</v>
      </c>
      <c r="AA2806" t="str">
        <f>IF(tbl_Customers[[#This Row],[total_eve_charge]]&lt;=15,"Low Charges",
IF(tbl_Customers[[#This Row],[total_eve_charge]]&lt;=20,"Medium Charges","High Charges"))</f>
        <v>Medium Charges</v>
      </c>
      <c r="AB28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6" t="str">
        <f>IF(tbl_Customers[[#This Row],[number_vmail_messages]] = 0, "No Usage", IF(tbl_Customers[[#This Row],[number_vmail_messages]] &lt;= 20, "Low Usage", IF(tbl_Customers[[#This Row],[number_vmail_messages]] &lt;= 40, "Medium Usgae", "High Usage")))</f>
        <v>No Usage</v>
      </c>
      <c r="AD2806" t="str">
        <f>IF(tbl_Customers[[#This Row],[total_day_minutes]]&lt;=150,"Low Usage", IF(tbl_Customers[[#This Row],[total_day_minutes]]&lt;=200,"Medium Usage", IF(tbl_Customers[[#This Row],[total_day_minutes]]&lt;=250,"High Usage","Very High Usage")))</f>
        <v>Medium Usage</v>
      </c>
      <c r="AE2806" t="str">
        <f>IF(tbl_Customers[[#This Row],[total_intl_calls]]&lt;=5,"Low Calls", IF(tbl_Customers[[#This Row],[total_intl_calls]]&lt;=10, "Medium Calls", "High Calls"))</f>
        <v>Low Calls</v>
      </c>
      <c r="AF28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806" s="36" t="str">
        <f>IF(tbl_Customers[[#This Row],[Churn_Risk_Score]]&gt;=10,"High Risk", IF(tbl_Customers[[#This Row],[Churn_Risk_Score]]&gt;=5,"Medium Risk","Low Risk"))</f>
        <v>High Risk</v>
      </c>
    </row>
    <row r="2807" spans="1:33" x14ac:dyDescent="0.35">
      <c r="A2807">
        <v>2806</v>
      </c>
      <c r="B2807" t="s">
        <v>32</v>
      </c>
      <c r="C2807">
        <v>58</v>
      </c>
      <c r="D2807" t="s">
        <v>21</v>
      </c>
      <c r="E2807" t="s">
        <v>22</v>
      </c>
      <c r="F2807" t="s">
        <v>23</v>
      </c>
      <c r="G2807">
        <v>22</v>
      </c>
      <c r="H2807">
        <v>224.1</v>
      </c>
      <c r="I2807">
        <v>127</v>
      </c>
      <c r="J2807">
        <v>38.1</v>
      </c>
      <c r="K2807">
        <v>238.8</v>
      </c>
      <c r="L2807">
        <v>85</v>
      </c>
      <c r="M2807">
        <v>20.3</v>
      </c>
      <c r="N2807">
        <v>174.2</v>
      </c>
      <c r="O2807">
        <v>86</v>
      </c>
      <c r="P2807">
        <v>7.84</v>
      </c>
      <c r="Q2807">
        <v>11.5</v>
      </c>
      <c r="R2807">
        <v>7</v>
      </c>
      <c r="S2807">
        <v>3.11</v>
      </c>
      <c r="T2807">
        <v>2</v>
      </c>
      <c r="U2807" t="s">
        <v>22</v>
      </c>
      <c r="V2807">
        <f>IF(tbl_Customers[[#This Row],[churn]] = "yes", 1, 0)</f>
        <v>0</v>
      </c>
      <c r="W2807" t="str">
        <f>IF(tbl_Customers[[#This Row],[number_customer_service_calls]] &lt;= 1, "0-1 Calls", IF(tbl_Customers[[#This Row],[number_customer_service_calls]] &lt;= 3, "2-3 Calls", IF(tbl_Customers[[#This Row],[number_customer_service_calls]] &lt;=5, "4-5 Calls", "6+ Calls")))</f>
        <v>2-3 Calls</v>
      </c>
      <c r="X2807" t="str">
        <f>IF(tbl_Customers[[#This Row],[account_length]] &lt;= 50, "0-50", IF(tbl_Customers[[#This Row],[account_length]] &lt;=100, "51-100", IF(tbl_Customers[[#This Row],[account_length]] &lt;= 150, "101-150", "151+")))</f>
        <v>51-100</v>
      </c>
      <c r="Y2807" t="str">
        <f>IF(tbl_Customers[[#This Row],[total_intl_charge]] &lt;= 3, "Low Charges", "High Charges")</f>
        <v>High Charges</v>
      </c>
      <c r="Z2807" t="str">
        <f>IF(tbl_Customers[[#This Row],[total_eve_calls]]&lt;=80,"Low Calls",
IF(tbl_Customers[[#This Row],[total_eve_calls]]&lt;=120,"Medium Calls","High Calls"))</f>
        <v>Medium Calls</v>
      </c>
      <c r="AA2807" t="str">
        <f>IF(tbl_Customers[[#This Row],[total_eve_charge]]&lt;=15,"Low Charges",
IF(tbl_Customers[[#This Row],[total_eve_charge]]&lt;=20,"Medium Charges","High Charges"))</f>
        <v>High Charges</v>
      </c>
      <c r="AB28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7" t="str">
        <f>IF(tbl_Customers[[#This Row],[number_vmail_messages]] = 0, "No Usage", IF(tbl_Customers[[#This Row],[number_vmail_messages]] &lt;= 20, "Low Usage", IF(tbl_Customers[[#This Row],[number_vmail_messages]] &lt;= 40, "Medium Usgae", "High Usage")))</f>
        <v>Medium Usgae</v>
      </c>
      <c r="AD2807" t="str">
        <f>IF(tbl_Customers[[#This Row],[total_day_minutes]]&lt;=150,"Low Usage", IF(tbl_Customers[[#This Row],[total_day_minutes]]&lt;=200,"Medium Usage", IF(tbl_Customers[[#This Row],[total_day_minutes]]&lt;=250,"High Usage","Very High Usage")))</f>
        <v>High Usage</v>
      </c>
      <c r="AE2807" t="str">
        <f>IF(tbl_Customers[[#This Row],[total_intl_calls]]&lt;=5,"Low Calls", IF(tbl_Customers[[#This Row],[total_intl_calls]]&lt;=10, "Medium Calls", "High Calls"))</f>
        <v>Medium Calls</v>
      </c>
      <c r="AF28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07" s="36" t="str">
        <f>IF(tbl_Customers[[#This Row],[Churn_Risk_Score]]&gt;=10,"High Risk", IF(tbl_Customers[[#This Row],[Churn_Risk_Score]]&gt;=5,"Medium Risk","Low Risk"))</f>
        <v>Low Risk</v>
      </c>
    </row>
    <row r="2808" spans="1:33" x14ac:dyDescent="0.35">
      <c r="A2808">
        <v>2807</v>
      </c>
      <c r="B2808" t="s">
        <v>68</v>
      </c>
      <c r="C2808">
        <v>106</v>
      </c>
      <c r="D2808" t="s">
        <v>25</v>
      </c>
      <c r="E2808" t="s">
        <v>22</v>
      </c>
      <c r="F2808" t="s">
        <v>23</v>
      </c>
      <c r="G2808">
        <v>29</v>
      </c>
      <c r="H2808">
        <v>83.6</v>
      </c>
      <c r="I2808">
        <v>131</v>
      </c>
      <c r="J2808">
        <v>14.21</v>
      </c>
      <c r="K2808">
        <v>203.9</v>
      </c>
      <c r="L2808">
        <v>131</v>
      </c>
      <c r="M2808">
        <v>17.329999999999998</v>
      </c>
      <c r="N2808">
        <v>229.5</v>
      </c>
      <c r="O2808">
        <v>73</v>
      </c>
      <c r="P2808">
        <v>10.33</v>
      </c>
      <c r="Q2808">
        <v>8.1</v>
      </c>
      <c r="R2808">
        <v>3</v>
      </c>
      <c r="S2808">
        <v>2.19</v>
      </c>
      <c r="T2808">
        <v>1</v>
      </c>
      <c r="U2808" t="s">
        <v>22</v>
      </c>
      <c r="V2808">
        <f>IF(tbl_Customers[[#This Row],[churn]] = "yes", 1, 0)</f>
        <v>0</v>
      </c>
      <c r="W2808" t="str">
        <f>IF(tbl_Customers[[#This Row],[number_customer_service_calls]] &lt;= 1, "0-1 Calls", IF(tbl_Customers[[#This Row],[number_customer_service_calls]] &lt;= 3, "2-3 Calls", IF(tbl_Customers[[#This Row],[number_customer_service_calls]] &lt;=5, "4-5 Calls", "6+ Calls")))</f>
        <v>0-1 Calls</v>
      </c>
      <c r="X2808" t="str">
        <f>IF(tbl_Customers[[#This Row],[account_length]] &lt;= 50, "0-50", IF(tbl_Customers[[#This Row],[account_length]] &lt;=100, "51-100", IF(tbl_Customers[[#This Row],[account_length]] &lt;= 150, "101-150", "151+")))</f>
        <v>101-150</v>
      </c>
      <c r="Y2808" t="str">
        <f>IF(tbl_Customers[[#This Row],[total_intl_charge]] &lt;= 3, "Low Charges", "High Charges")</f>
        <v>Low Charges</v>
      </c>
      <c r="Z2808" t="str">
        <f>IF(tbl_Customers[[#This Row],[total_eve_calls]]&lt;=80,"Low Calls",
IF(tbl_Customers[[#This Row],[total_eve_calls]]&lt;=120,"Medium Calls","High Calls"))</f>
        <v>High Calls</v>
      </c>
      <c r="AA2808" t="str">
        <f>IF(tbl_Customers[[#This Row],[total_eve_charge]]&lt;=15,"Low Charges",
IF(tbl_Customers[[#This Row],[total_eve_charge]]&lt;=20,"Medium Charges","High Charges"))</f>
        <v>Medium Charges</v>
      </c>
      <c r="AB28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8" t="str">
        <f>IF(tbl_Customers[[#This Row],[number_vmail_messages]] = 0, "No Usage", IF(tbl_Customers[[#This Row],[number_vmail_messages]] &lt;= 20, "Low Usage", IF(tbl_Customers[[#This Row],[number_vmail_messages]] &lt;= 40, "Medium Usgae", "High Usage")))</f>
        <v>Medium Usgae</v>
      </c>
      <c r="AD2808" t="str">
        <f>IF(tbl_Customers[[#This Row],[total_day_minutes]]&lt;=150,"Low Usage", IF(tbl_Customers[[#This Row],[total_day_minutes]]&lt;=200,"Medium Usage", IF(tbl_Customers[[#This Row],[total_day_minutes]]&lt;=250,"High Usage","Very High Usage")))</f>
        <v>Low Usage</v>
      </c>
      <c r="AE2808" t="str">
        <f>IF(tbl_Customers[[#This Row],[total_intl_calls]]&lt;=5,"Low Calls", IF(tbl_Customers[[#This Row],[total_intl_calls]]&lt;=10, "Medium Calls", "High Calls"))</f>
        <v>Low Calls</v>
      </c>
      <c r="AF28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08" s="36" t="str">
        <f>IF(tbl_Customers[[#This Row],[Churn_Risk_Score]]&gt;=10,"High Risk", IF(tbl_Customers[[#This Row],[Churn_Risk_Score]]&gt;=5,"Medium Risk","Low Risk"))</f>
        <v>Low Risk</v>
      </c>
    </row>
    <row r="2809" spans="1:33" x14ac:dyDescent="0.35">
      <c r="A2809">
        <v>2808</v>
      </c>
      <c r="B2809" t="s">
        <v>26</v>
      </c>
      <c r="C2809">
        <v>172</v>
      </c>
      <c r="D2809" t="s">
        <v>25</v>
      </c>
      <c r="E2809" t="s">
        <v>22</v>
      </c>
      <c r="F2809" t="s">
        <v>22</v>
      </c>
      <c r="G2809">
        <v>0</v>
      </c>
      <c r="H2809">
        <v>203.9</v>
      </c>
      <c r="I2809">
        <v>109</v>
      </c>
      <c r="J2809">
        <v>34.659999999999997</v>
      </c>
      <c r="K2809">
        <v>234</v>
      </c>
      <c r="L2809">
        <v>123</v>
      </c>
      <c r="M2809">
        <v>19.89</v>
      </c>
      <c r="N2809">
        <v>160.69999999999999</v>
      </c>
      <c r="O2809">
        <v>65</v>
      </c>
      <c r="P2809">
        <v>7.23</v>
      </c>
      <c r="Q2809">
        <v>17.8</v>
      </c>
      <c r="R2809">
        <v>4</v>
      </c>
      <c r="S2809">
        <v>4.8099999999999996</v>
      </c>
      <c r="T2809">
        <v>4</v>
      </c>
      <c r="U2809" t="s">
        <v>22</v>
      </c>
      <c r="V2809">
        <f>IF(tbl_Customers[[#This Row],[churn]] = "yes", 1, 0)</f>
        <v>0</v>
      </c>
      <c r="W2809" t="str">
        <f>IF(tbl_Customers[[#This Row],[number_customer_service_calls]] &lt;= 1, "0-1 Calls", IF(tbl_Customers[[#This Row],[number_customer_service_calls]] &lt;= 3, "2-3 Calls", IF(tbl_Customers[[#This Row],[number_customer_service_calls]] &lt;=5, "4-5 Calls", "6+ Calls")))</f>
        <v>4-5 Calls</v>
      </c>
      <c r="X2809" t="str">
        <f>IF(tbl_Customers[[#This Row],[account_length]] &lt;= 50, "0-50", IF(tbl_Customers[[#This Row],[account_length]] &lt;=100, "51-100", IF(tbl_Customers[[#This Row],[account_length]] &lt;= 150, "101-150", "151+")))</f>
        <v>151+</v>
      </c>
      <c r="Y2809" t="str">
        <f>IF(tbl_Customers[[#This Row],[total_intl_charge]] &lt;= 3, "Low Charges", "High Charges")</f>
        <v>High Charges</v>
      </c>
      <c r="Z2809" t="str">
        <f>IF(tbl_Customers[[#This Row],[total_eve_calls]]&lt;=80,"Low Calls",
IF(tbl_Customers[[#This Row],[total_eve_calls]]&lt;=120,"Medium Calls","High Calls"))</f>
        <v>High Calls</v>
      </c>
      <c r="AA2809" t="str">
        <f>IF(tbl_Customers[[#This Row],[total_eve_charge]]&lt;=15,"Low Charges",
IF(tbl_Customers[[#This Row],[total_eve_charge]]&lt;=20,"Medium Charges","High Charges"))</f>
        <v>Medium Charges</v>
      </c>
      <c r="AB28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9" t="str">
        <f>IF(tbl_Customers[[#This Row],[number_vmail_messages]] = 0, "No Usage", IF(tbl_Customers[[#This Row],[number_vmail_messages]] &lt;= 20, "Low Usage", IF(tbl_Customers[[#This Row],[number_vmail_messages]] &lt;= 40, "Medium Usgae", "High Usage")))</f>
        <v>No Usage</v>
      </c>
      <c r="AD2809" t="str">
        <f>IF(tbl_Customers[[#This Row],[total_day_minutes]]&lt;=150,"Low Usage", IF(tbl_Customers[[#This Row],[total_day_minutes]]&lt;=200,"Medium Usage", IF(tbl_Customers[[#This Row],[total_day_minutes]]&lt;=250,"High Usage","Very High Usage")))</f>
        <v>High Usage</v>
      </c>
      <c r="AE2809" t="str">
        <f>IF(tbl_Customers[[#This Row],[total_intl_calls]]&lt;=5,"Low Calls", IF(tbl_Customers[[#This Row],[total_intl_calls]]&lt;=10, "Medium Calls", "High Calls"))</f>
        <v>Low Calls</v>
      </c>
      <c r="AF28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09" s="36" t="str">
        <f>IF(tbl_Customers[[#This Row],[Churn_Risk_Score]]&gt;=10,"High Risk", IF(tbl_Customers[[#This Row],[Churn_Risk_Score]]&gt;=5,"Medium Risk","Low Risk"))</f>
        <v>Medium Risk</v>
      </c>
    </row>
    <row r="2810" spans="1:33" x14ac:dyDescent="0.35">
      <c r="A2810">
        <v>2809</v>
      </c>
      <c r="B2810" t="s">
        <v>34</v>
      </c>
      <c r="C2810">
        <v>45</v>
      </c>
      <c r="D2810" t="s">
        <v>21</v>
      </c>
      <c r="E2810" t="s">
        <v>22</v>
      </c>
      <c r="F2810" t="s">
        <v>22</v>
      </c>
      <c r="G2810">
        <v>0</v>
      </c>
      <c r="H2810">
        <v>211.3</v>
      </c>
      <c r="I2810">
        <v>87</v>
      </c>
      <c r="J2810">
        <v>35.92</v>
      </c>
      <c r="K2810">
        <v>165.7</v>
      </c>
      <c r="L2810">
        <v>97</v>
      </c>
      <c r="M2810">
        <v>14.08</v>
      </c>
      <c r="N2810">
        <v>265.89999999999998</v>
      </c>
      <c r="O2810">
        <v>72</v>
      </c>
      <c r="P2810">
        <v>11.97</v>
      </c>
      <c r="Q2810">
        <v>13.3</v>
      </c>
      <c r="R2810">
        <v>6</v>
      </c>
      <c r="S2810">
        <v>3.59</v>
      </c>
      <c r="T2810">
        <v>1</v>
      </c>
      <c r="U2810" t="s">
        <v>22</v>
      </c>
      <c r="V2810">
        <f>IF(tbl_Customers[[#This Row],[churn]] = "yes", 1, 0)</f>
        <v>0</v>
      </c>
      <c r="W2810" t="str">
        <f>IF(tbl_Customers[[#This Row],[number_customer_service_calls]] &lt;= 1, "0-1 Calls", IF(tbl_Customers[[#This Row],[number_customer_service_calls]] &lt;= 3, "2-3 Calls", IF(tbl_Customers[[#This Row],[number_customer_service_calls]] &lt;=5, "4-5 Calls", "6+ Calls")))</f>
        <v>0-1 Calls</v>
      </c>
      <c r="X2810" t="str">
        <f>IF(tbl_Customers[[#This Row],[account_length]] &lt;= 50, "0-50", IF(tbl_Customers[[#This Row],[account_length]] &lt;=100, "51-100", IF(tbl_Customers[[#This Row],[account_length]] &lt;= 150, "101-150", "151+")))</f>
        <v>0-50</v>
      </c>
      <c r="Y2810" t="str">
        <f>IF(tbl_Customers[[#This Row],[total_intl_charge]] &lt;= 3, "Low Charges", "High Charges")</f>
        <v>High Charges</v>
      </c>
      <c r="Z2810" t="str">
        <f>IF(tbl_Customers[[#This Row],[total_eve_calls]]&lt;=80,"Low Calls",
IF(tbl_Customers[[#This Row],[total_eve_calls]]&lt;=120,"Medium Calls","High Calls"))</f>
        <v>Medium Calls</v>
      </c>
      <c r="AA2810" t="str">
        <f>IF(tbl_Customers[[#This Row],[total_eve_charge]]&lt;=15,"Low Charges",
IF(tbl_Customers[[#This Row],[total_eve_charge]]&lt;=20,"Medium Charges","High Charges"))</f>
        <v>Low Charges</v>
      </c>
      <c r="AB28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0" t="str">
        <f>IF(tbl_Customers[[#This Row],[number_vmail_messages]] = 0, "No Usage", IF(tbl_Customers[[#This Row],[number_vmail_messages]] &lt;= 20, "Low Usage", IF(tbl_Customers[[#This Row],[number_vmail_messages]] &lt;= 40, "Medium Usgae", "High Usage")))</f>
        <v>No Usage</v>
      </c>
      <c r="AD2810" t="str">
        <f>IF(tbl_Customers[[#This Row],[total_day_minutes]]&lt;=150,"Low Usage", IF(tbl_Customers[[#This Row],[total_day_minutes]]&lt;=200,"Medium Usage", IF(tbl_Customers[[#This Row],[total_day_minutes]]&lt;=250,"High Usage","Very High Usage")))</f>
        <v>High Usage</v>
      </c>
      <c r="AE2810" t="str">
        <f>IF(tbl_Customers[[#This Row],[total_intl_calls]]&lt;=5,"Low Calls", IF(tbl_Customers[[#This Row],[total_intl_calls]]&lt;=10, "Medium Calls", "High Calls"))</f>
        <v>Medium Calls</v>
      </c>
      <c r="AF28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10" s="36" t="str">
        <f>IF(tbl_Customers[[#This Row],[Churn_Risk_Score]]&gt;=10,"High Risk", IF(tbl_Customers[[#This Row],[Churn_Risk_Score]]&gt;=5,"Medium Risk","Low Risk"))</f>
        <v>Low Risk</v>
      </c>
    </row>
    <row r="2811" spans="1:33" x14ac:dyDescent="0.35">
      <c r="A2811">
        <v>2810</v>
      </c>
      <c r="B2811" t="s">
        <v>64</v>
      </c>
      <c r="C2811">
        <v>100</v>
      </c>
      <c r="D2811" t="s">
        <v>25</v>
      </c>
      <c r="E2811" t="s">
        <v>23</v>
      </c>
      <c r="F2811" t="s">
        <v>22</v>
      </c>
      <c r="G2811">
        <v>0</v>
      </c>
      <c r="H2811">
        <v>219.4</v>
      </c>
      <c r="I2811">
        <v>112</v>
      </c>
      <c r="J2811">
        <v>37.299999999999997</v>
      </c>
      <c r="K2811">
        <v>225.7</v>
      </c>
      <c r="L2811">
        <v>102</v>
      </c>
      <c r="M2811">
        <v>19.18</v>
      </c>
      <c r="N2811">
        <v>255.3</v>
      </c>
      <c r="O2811">
        <v>95</v>
      </c>
      <c r="P2811">
        <v>11.49</v>
      </c>
      <c r="Q2811">
        <v>12</v>
      </c>
      <c r="R2811">
        <v>4</v>
      </c>
      <c r="S2811">
        <v>3.24</v>
      </c>
      <c r="T2811">
        <v>4</v>
      </c>
      <c r="U2811" t="s">
        <v>22</v>
      </c>
      <c r="V2811">
        <f>IF(tbl_Customers[[#This Row],[churn]] = "yes", 1, 0)</f>
        <v>0</v>
      </c>
      <c r="W2811" t="str">
        <f>IF(tbl_Customers[[#This Row],[number_customer_service_calls]] &lt;= 1, "0-1 Calls", IF(tbl_Customers[[#This Row],[number_customer_service_calls]] &lt;= 3, "2-3 Calls", IF(tbl_Customers[[#This Row],[number_customer_service_calls]] &lt;=5, "4-5 Calls", "6+ Calls")))</f>
        <v>4-5 Calls</v>
      </c>
      <c r="X2811" t="str">
        <f>IF(tbl_Customers[[#This Row],[account_length]] &lt;= 50, "0-50", IF(tbl_Customers[[#This Row],[account_length]] &lt;=100, "51-100", IF(tbl_Customers[[#This Row],[account_length]] &lt;= 150, "101-150", "151+")))</f>
        <v>51-100</v>
      </c>
      <c r="Y2811" t="str">
        <f>IF(tbl_Customers[[#This Row],[total_intl_charge]] &lt;= 3, "Low Charges", "High Charges")</f>
        <v>High Charges</v>
      </c>
      <c r="Z2811" t="str">
        <f>IF(tbl_Customers[[#This Row],[total_eve_calls]]&lt;=80,"Low Calls",
IF(tbl_Customers[[#This Row],[total_eve_calls]]&lt;=120,"Medium Calls","High Calls"))</f>
        <v>Medium Calls</v>
      </c>
      <c r="AA2811" t="str">
        <f>IF(tbl_Customers[[#This Row],[total_eve_charge]]&lt;=15,"Low Charges",
IF(tbl_Customers[[#This Row],[total_eve_charge]]&lt;=20,"Medium Charges","High Charges"))</f>
        <v>Medium Charges</v>
      </c>
      <c r="AB28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11" t="str">
        <f>IF(tbl_Customers[[#This Row],[number_vmail_messages]] = 0, "No Usage", IF(tbl_Customers[[#This Row],[number_vmail_messages]] &lt;= 20, "Low Usage", IF(tbl_Customers[[#This Row],[number_vmail_messages]] &lt;= 40, "Medium Usgae", "High Usage")))</f>
        <v>No Usage</v>
      </c>
      <c r="AD2811" t="str">
        <f>IF(tbl_Customers[[#This Row],[total_day_minutes]]&lt;=150,"Low Usage", IF(tbl_Customers[[#This Row],[total_day_minutes]]&lt;=200,"Medium Usage", IF(tbl_Customers[[#This Row],[total_day_minutes]]&lt;=250,"High Usage","Very High Usage")))</f>
        <v>High Usage</v>
      </c>
      <c r="AE2811" t="str">
        <f>IF(tbl_Customers[[#This Row],[total_intl_calls]]&lt;=5,"Low Calls", IF(tbl_Customers[[#This Row],[total_intl_calls]]&lt;=10, "Medium Calls", "High Calls"))</f>
        <v>Low Calls</v>
      </c>
      <c r="AF28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811" s="36" t="str">
        <f>IF(tbl_Customers[[#This Row],[Churn_Risk_Score]]&gt;=10,"High Risk", IF(tbl_Customers[[#This Row],[Churn_Risk_Score]]&gt;=5,"Medium Risk","Low Risk"))</f>
        <v>High Risk</v>
      </c>
    </row>
    <row r="2812" spans="1:33" x14ac:dyDescent="0.35">
      <c r="A2812">
        <v>2811</v>
      </c>
      <c r="B2812" t="s">
        <v>36</v>
      </c>
      <c r="C2812">
        <v>94</v>
      </c>
      <c r="D2812" t="s">
        <v>21</v>
      </c>
      <c r="E2812" t="s">
        <v>22</v>
      </c>
      <c r="F2812" t="s">
        <v>22</v>
      </c>
      <c r="G2812">
        <v>0</v>
      </c>
      <c r="H2812">
        <v>190.4</v>
      </c>
      <c r="I2812">
        <v>91</v>
      </c>
      <c r="J2812">
        <v>32.369999999999997</v>
      </c>
      <c r="K2812">
        <v>92</v>
      </c>
      <c r="L2812">
        <v>107</v>
      </c>
      <c r="M2812">
        <v>7.82</v>
      </c>
      <c r="N2812">
        <v>224.8</v>
      </c>
      <c r="O2812">
        <v>108</v>
      </c>
      <c r="P2812">
        <v>10.119999999999999</v>
      </c>
      <c r="Q2812">
        <v>13.6</v>
      </c>
      <c r="R2812">
        <v>17</v>
      </c>
      <c r="S2812">
        <v>3.67</v>
      </c>
      <c r="T2812">
        <v>2</v>
      </c>
      <c r="U2812" t="s">
        <v>22</v>
      </c>
      <c r="V2812">
        <f>IF(tbl_Customers[[#This Row],[churn]] = "yes", 1, 0)</f>
        <v>0</v>
      </c>
      <c r="W2812" t="str">
        <f>IF(tbl_Customers[[#This Row],[number_customer_service_calls]] &lt;= 1, "0-1 Calls", IF(tbl_Customers[[#This Row],[number_customer_service_calls]] &lt;= 3, "2-3 Calls", IF(tbl_Customers[[#This Row],[number_customer_service_calls]] &lt;=5, "4-5 Calls", "6+ Calls")))</f>
        <v>2-3 Calls</v>
      </c>
      <c r="X2812" t="str">
        <f>IF(tbl_Customers[[#This Row],[account_length]] &lt;= 50, "0-50", IF(tbl_Customers[[#This Row],[account_length]] &lt;=100, "51-100", IF(tbl_Customers[[#This Row],[account_length]] &lt;= 150, "101-150", "151+")))</f>
        <v>51-100</v>
      </c>
      <c r="Y2812" t="str">
        <f>IF(tbl_Customers[[#This Row],[total_intl_charge]] &lt;= 3, "Low Charges", "High Charges")</f>
        <v>High Charges</v>
      </c>
      <c r="Z2812" t="str">
        <f>IF(tbl_Customers[[#This Row],[total_eve_calls]]&lt;=80,"Low Calls",
IF(tbl_Customers[[#This Row],[total_eve_calls]]&lt;=120,"Medium Calls","High Calls"))</f>
        <v>Medium Calls</v>
      </c>
      <c r="AA2812" t="str">
        <f>IF(tbl_Customers[[#This Row],[total_eve_charge]]&lt;=15,"Low Charges",
IF(tbl_Customers[[#This Row],[total_eve_charge]]&lt;=20,"Medium Charges","High Charges"))</f>
        <v>Low Charges</v>
      </c>
      <c r="AB28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2" t="str">
        <f>IF(tbl_Customers[[#This Row],[number_vmail_messages]] = 0, "No Usage", IF(tbl_Customers[[#This Row],[number_vmail_messages]] &lt;= 20, "Low Usage", IF(tbl_Customers[[#This Row],[number_vmail_messages]] &lt;= 40, "Medium Usgae", "High Usage")))</f>
        <v>No Usage</v>
      </c>
      <c r="AD2812" t="str">
        <f>IF(tbl_Customers[[#This Row],[total_day_minutes]]&lt;=150,"Low Usage", IF(tbl_Customers[[#This Row],[total_day_minutes]]&lt;=200,"Medium Usage", IF(tbl_Customers[[#This Row],[total_day_minutes]]&lt;=250,"High Usage","Very High Usage")))</f>
        <v>Medium Usage</v>
      </c>
      <c r="AE2812" t="str">
        <f>IF(tbl_Customers[[#This Row],[total_intl_calls]]&lt;=5,"Low Calls", IF(tbl_Customers[[#This Row],[total_intl_calls]]&lt;=10, "Medium Calls", "High Calls"))</f>
        <v>High Calls</v>
      </c>
      <c r="AF28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12" s="36" t="str">
        <f>IF(tbl_Customers[[#This Row],[Churn_Risk_Score]]&gt;=10,"High Risk", IF(tbl_Customers[[#This Row],[Churn_Risk_Score]]&gt;=5,"Medium Risk","Low Risk"))</f>
        <v>Low Risk</v>
      </c>
    </row>
    <row r="2813" spans="1:33" x14ac:dyDescent="0.35">
      <c r="A2813">
        <v>2812</v>
      </c>
      <c r="B2813" t="s">
        <v>30</v>
      </c>
      <c r="C2813">
        <v>128</v>
      </c>
      <c r="D2813" t="s">
        <v>21</v>
      </c>
      <c r="E2813" t="s">
        <v>22</v>
      </c>
      <c r="F2813" t="s">
        <v>22</v>
      </c>
      <c r="G2813">
        <v>0</v>
      </c>
      <c r="H2813">
        <v>147.69999999999999</v>
      </c>
      <c r="I2813">
        <v>94</v>
      </c>
      <c r="J2813">
        <v>25.11</v>
      </c>
      <c r="K2813">
        <v>283.3</v>
      </c>
      <c r="L2813">
        <v>83</v>
      </c>
      <c r="M2813">
        <v>24.08</v>
      </c>
      <c r="N2813">
        <v>188.3</v>
      </c>
      <c r="O2813">
        <v>124</v>
      </c>
      <c r="P2813">
        <v>8.4700000000000006</v>
      </c>
      <c r="Q2813">
        <v>6.9</v>
      </c>
      <c r="R2813">
        <v>5</v>
      </c>
      <c r="S2813">
        <v>1.86</v>
      </c>
      <c r="T2813">
        <v>2</v>
      </c>
      <c r="U2813" t="s">
        <v>22</v>
      </c>
      <c r="V2813">
        <f>IF(tbl_Customers[[#This Row],[churn]] = "yes", 1, 0)</f>
        <v>0</v>
      </c>
      <c r="W2813" t="str">
        <f>IF(tbl_Customers[[#This Row],[number_customer_service_calls]] &lt;= 1, "0-1 Calls", IF(tbl_Customers[[#This Row],[number_customer_service_calls]] &lt;= 3, "2-3 Calls", IF(tbl_Customers[[#This Row],[number_customer_service_calls]] &lt;=5, "4-5 Calls", "6+ Calls")))</f>
        <v>2-3 Calls</v>
      </c>
      <c r="X2813" t="str">
        <f>IF(tbl_Customers[[#This Row],[account_length]] &lt;= 50, "0-50", IF(tbl_Customers[[#This Row],[account_length]] &lt;=100, "51-100", IF(tbl_Customers[[#This Row],[account_length]] &lt;= 150, "101-150", "151+")))</f>
        <v>101-150</v>
      </c>
      <c r="Y2813" t="str">
        <f>IF(tbl_Customers[[#This Row],[total_intl_charge]] &lt;= 3, "Low Charges", "High Charges")</f>
        <v>Low Charges</v>
      </c>
      <c r="Z2813" t="str">
        <f>IF(tbl_Customers[[#This Row],[total_eve_calls]]&lt;=80,"Low Calls",
IF(tbl_Customers[[#This Row],[total_eve_calls]]&lt;=120,"Medium Calls","High Calls"))</f>
        <v>Medium Calls</v>
      </c>
      <c r="AA2813" t="str">
        <f>IF(tbl_Customers[[#This Row],[total_eve_charge]]&lt;=15,"Low Charges",
IF(tbl_Customers[[#This Row],[total_eve_charge]]&lt;=20,"Medium Charges","High Charges"))</f>
        <v>High Charges</v>
      </c>
      <c r="AB28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3" t="str">
        <f>IF(tbl_Customers[[#This Row],[number_vmail_messages]] = 0, "No Usage", IF(tbl_Customers[[#This Row],[number_vmail_messages]] &lt;= 20, "Low Usage", IF(tbl_Customers[[#This Row],[number_vmail_messages]] &lt;= 40, "Medium Usgae", "High Usage")))</f>
        <v>No Usage</v>
      </c>
      <c r="AD2813" t="str">
        <f>IF(tbl_Customers[[#This Row],[total_day_minutes]]&lt;=150,"Low Usage", IF(tbl_Customers[[#This Row],[total_day_minutes]]&lt;=200,"Medium Usage", IF(tbl_Customers[[#This Row],[total_day_minutes]]&lt;=250,"High Usage","Very High Usage")))</f>
        <v>Low Usage</v>
      </c>
      <c r="AE2813" t="str">
        <f>IF(tbl_Customers[[#This Row],[total_intl_calls]]&lt;=5,"Low Calls", IF(tbl_Customers[[#This Row],[total_intl_calls]]&lt;=10, "Medium Calls", "High Calls"))</f>
        <v>Low Calls</v>
      </c>
      <c r="AF28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13" s="36" t="str">
        <f>IF(tbl_Customers[[#This Row],[Churn_Risk_Score]]&gt;=10,"High Risk", IF(tbl_Customers[[#This Row],[Churn_Risk_Score]]&gt;=5,"Medium Risk","Low Risk"))</f>
        <v>Low Risk</v>
      </c>
    </row>
    <row r="2814" spans="1:33" x14ac:dyDescent="0.35">
      <c r="A2814">
        <v>2813</v>
      </c>
      <c r="B2814" t="s">
        <v>43</v>
      </c>
      <c r="C2814">
        <v>181</v>
      </c>
      <c r="D2814" t="s">
        <v>25</v>
      </c>
      <c r="E2814" t="s">
        <v>22</v>
      </c>
      <c r="F2814" t="s">
        <v>22</v>
      </c>
      <c r="G2814">
        <v>0</v>
      </c>
      <c r="H2814">
        <v>229.9</v>
      </c>
      <c r="I2814">
        <v>130</v>
      </c>
      <c r="J2814">
        <v>39.08</v>
      </c>
      <c r="K2814">
        <v>144.4</v>
      </c>
      <c r="L2814">
        <v>93</v>
      </c>
      <c r="M2814">
        <v>12.27</v>
      </c>
      <c r="N2814">
        <v>262.39999999999998</v>
      </c>
      <c r="O2814">
        <v>110</v>
      </c>
      <c r="P2814">
        <v>11.81</v>
      </c>
      <c r="Q2814">
        <v>14.2</v>
      </c>
      <c r="R2814">
        <v>4</v>
      </c>
      <c r="S2814">
        <v>3.83</v>
      </c>
      <c r="T2814">
        <v>2</v>
      </c>
      <c r="U2814" t="s">
        <v>22</v>
      </c>
      <c r="V2814">
        <f>IF(tbl_Customers[[#This Row],[churn]] = "yes", 1, 0)</f>
        <v>0</v>
      </c>
      <c r="W2814" t="str">
        <f>IF(tbl_Customers[[#This Row],[number_customer_service_calls]] &lt;= 1, "0-1 Calls", IF(tbl_Customers[[#This Row],[number_customer_service_calls]] &lt;= 3, "2-3 Calls", IF(tbl_Customers[[#This Row],[number_customer_service_calls]] &lt;=5, "4-5 Calls", "6+ Calls")))</f>
        <v>2-3 Calls</v>
      </c>
      <c r="X2814" t="str">
        <f>IF(tbl_Customers[[#This Row],[account_length]] &lt;= 50, "0-50", IF(tbl_Customers[[#This Row],[account_length]] &lt;=100, "51-100", IF(tbl_Customers[[#This Row],[account_length]] &lt;= 150, "101-150", "151+")))</f>
        <v>151+</v>
      </c>
      <c r="Y2814" t="str">
        <f>IF(tbl_Customers[[#This Row],[total_intl_charge]] &lt;= 3, "Low Charges", "High Charges")</f>
        <v>High Charges</v>
      </c>
      <c r="Z2814" t="str">
        <f>IF(tbl_Customers[[#This Row],[total_eve_calls]]&lt;=80,"Low Calls",
IF(tbl_Customers[[#This Row],[total_eve_calls]]&lt;=120,"Medium Calls","High Calls"))</f>
        <v>Medium Calls</v>
      </c>
      <c r="AA2814" t="str">
        <f>IF(tbl_Customers[[#This Row],[total_eve_charge]]&lt;=15,"Low Charges",
IF(tbl_Customers[[#This Row],[total_eve_charge]]&lt;=20,"Medium Charges","High Charges"))</f>
        <v>Low Charges</v>
      </c>
      <c r="AB28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4" t="str">
        <f>IF(tbl_Customers[[#This Row],[number_vmail_messages]] = 0, "No Usage", IF(tbl_Customers[[#This Row],[number_vmail_messages]] &lt;= 20, "Low Usage", IF(tbl_Customers[[#This Row],[number_vmail_messages]] &lt;= 40, "Medium Usgae", "High Usage")))</f>
        <v>No Usage</v>
      </c>
      <c r="AD2814" t="str">
        <f>IF(tbl_Customers[[#This Row],[total_day_minutes]]&lt;=150,"Low Usage", IF(tbl_Customers[[#This Row],[total_day_minutes]]&lt;=200,"Medium Usage", IF(tbl_Customers[[#This Row],[total_day_minutes]]&lt;=250,"High Usage","Very High Usage")))</f>
        <v>High Usage</v>
      </c>
      <c r="AE2814" t="str">
        <f>IF(tbl_Customers[[#This Row],[total_intl_calls]]&lt;=5,"Low Calls", IF(tbl_Customers[[#This Row],[total_intl_calls]]&lt;=10, "Medium Calls", "High Calls"))</f>
        <v>Low Calls</v>
      </c>
      <c r="AF28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14" s="36" t="str">
        <f>IF(tbl_Customers[[#This Row],[Churn_Risk_Score]]&gt;=10,"High Risk", IF(tbl_Customers[[#This Row],[Churn_Risk_Score]]&gt;=5,"Medium Risk","Low Risk"))</f>
        <v>Low Risk</v>
      </c>
    </row>
    <row r="2815" spans="1:33" x14ac:dyDescent="0.35">
      <c r="A2815">
        <v>2814</v>
      </c>
      <c r="B2815" t="s">
        <v>37</v>
      </c>
      <c r="C2815">
        <v>127</v>
      </c>
      <c r="D2815" t="s">
        <v>25</v>
      </c>
      <c r="E2815" t="s">
        <v>22</v>
      </c>
      <c r="F2815" t="s">
        <v>22</v>
      </c>
      <c r="G2815">
        <v>0</v>
      </c>
      <c r="H2815">
        <v>102.8</v>
      </c>
      <c r="I2815">
        <v>128</v>
      </c>
      <c r="J2815">
        <v>17.48</v>
      </c>
      <c r="K2815">
        <v>143.69999999999999</v>
      </c>
      <c r="L2815">
        <v>95</v>
      </c>
      <c r="M2815">
        <v>12.21</v>
      </c>
      <c r="N2815">
        <v>191.4</v>
      </c>
      <c r="O2815">
        <v>97</v>
      </c>
      <c r="P2815">
        <v>8.61</v>
      </c>
      <c r="Q2815">
        <v>10</v>
      </c>
      <c r="R2815">
        <v>5</v>
      </c>
      <c r="S2815">
        <v>2.7</v>
      </c>
      <c r="T2815">
        <v>1</v>
      </c>
      <c r="U2815" t="s">
        <v>22</v>
      </c>
      <c r="V2815">
        <f>IF(tbl_Customers[[#This Row],[churn]] = "yes", 1, 0)</f>
        <v>0</v>
      </c>
      <c r="W2815" t="str">
        <f>IF(tbl_Customers[[#This Row],[number_customer_service_calls]] &lt;= 1, "0-1 Calls", IF(tbl_Customers[[#This Row],[number_customer_service_calls]] &lt;= 3, "2-3 Calls", IF(tbl_Customers[[#This Row],[number_customer_service_calls]] &lt;=5, "4-5 Calls", "6+ Calls")))</f>
        <v>0-1 Calls</v>
      </c>
      <c r="X2815" t="str">
        <f>IF(tbl_Customers[[#This Row],[account_length]] &lt;= 50, "0-50", IF(tbl_Customers[[#This Row],[account_length]] &lt;=100, "51-100", IF(tbl_Customers[[#This Row],[account_length]] &lt;= 150, "101-150", "151+")))</f>
        <v>101-150</v>
      </c>
      <c r="Y2815" t="str">
        <f>IF(tbl_Customers[[#This Row],[total_intl_charge]] &lt;= 3, "Low Charges", "High Charges")</f>
        <v>Low Charges</v>
      </c>
      <c r="Z2815" t="str">
        <f>IF(tbl_Customers[[#This Row],[total_eve_calls]]&lt;=80,"Low Calls",
IF(tbl_Customers[[#This Row],[total_eve_calls]]&lt;=120,"Medium Calls","High Calls"))</f>
        <v>Medium Calls</v>
      </c>
      <c r="AA2815" t="str">
        <f>IF(tbl_Customers[[#This Row],[total_eve_charge]]&lt;=15,"Low Charges",
IF(tbl_Customers[[#This Row],[total_eve_charge]]&lt;=20,"Medium Charges","High Charges"))</f>
        <v>Low Charges</v>
      </c>
      <c r="AB28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15" t="str">
        <f>IF(tbl_Customers[[#This Row],[number_vmail_messages]] = 0, "No Usage", IF(tbl_Customers[[#This Row],[number_vmail_messages]] &lt;= 20, "Low Usage", IF(tbl_Customers[[#This Row],[number_vmail_messages]] &lt;= 40, "Medium Usgae", "High Usage")))</f>
        <v>No Usage</v>
      </c>
      <c r="AD2815" t="str">
        <f>IF(tbl_Customers[[#This Row],[total_day_minutes]]&lt;=150,"Low Usage", IF(tbl_Customers[[#This Row],[total_day_minutes]]&lt;=200,"Medium Usage", IF(tbl_Customers[[#This Row],[total_day_minutes]]&lt;=250,"High Usage","Very High Usage")))</f>
        <v>Low Usage</v>
      </c>
      <c r="AE2815" t="str">
        <f>IF(tbl_Customers[[#This Row],[total_intl_calls]]&lt;=5,"Low Calls", IF(tbl_Customers[[#This Row],[total_intl_calls]]&lt;=10, "Medium Calls", "High Calls"))</f>
        <v>Low Calls</v>
      </c>
      <c r="AF28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15" s="36" t="str">
        <f>IF(tbl_Customers[[#This Row],[Churn_Risk_Score]]&gt;=10,"High Risk", IF(tbl_Customers[[#This Row],[Churn_Risk_Score]]&gt;=5,"Medium Risk","Low Risk"))</f>
        <v>Low Risk</v>
      </c>
    </row>
    <row r="2816" spans="1:33" x14ac:dyDescent="0.35">
      <c r="A2816">
        <v>2815</v>
      </c>
      <c r="B2816" t="s">
        <v>29</v>
      </c>
      <c r="C2816">
        <v>89</v>
      </c>
      <c r="D2816" t="s">
        <v>21</v>
      </c>
      <c r="E2816" t="s">
        <v>22</v>
      </c>
      <c r="F2816" t="s">
        <v>22</v>
      </c>
      <c r="G2816">
        <v>0</v>
      </c>
      <c r="H2816">
        <v>178.7</v>
      </c>
      <c r="I2816">
        <v>81</v>
      </c>
      <c r="J2816">
        <v>30.38</v>
      </c>
      <c r="K2816">
        <v>233.7</v>
      </c>
      <c r="L2816">
        <v>74</v>
      </c>
      <c r="M2816">
        <v>19.86</v>
      </c>
      <c r="N2816">
        <v>131.9</v>
      </c>
      <c r="O2816">
        <v>120</v>
      </c>
      <c r="P2816">
        <v>5.94</v>
      </c>
      <c r="Q2816">
        <v>9.1</v>
      </c>
      <c r="R2816">
        <v>4</v>
      </c>
      <c r="S2816">
        <v>2.46</v>
      </c>
      <c r="T2816">
        <v>1</v>
      </c>
      <c r="U2816" t="s">
        <v>22</v>
      </c>
      <c r="V2816">
        <f>IF(tbl_Customers[[#This Row],[churn]] = "yes", 1, 0)</f>
        <v>0</v>
      </c>
      <c r="W2816" t="str">
        <f>IF(tbl_Customers[[#This Row],[number_customer_service_calls]] &lt;= 1, "0-1 Calls", IF(tbl_Customers[[#This Row],[number_customer_service_calls]] &lt;= 3, "2-3 Calls", IF(tbl_Customers[[#This Row],[number_customer_service_calls]] &lt;=5, "4-5 Calls", "6+ Calls")))</f>
        <v>0-1 Calls</v>
      </c>
      <c r="X2816" t="str">
        <f>IF(tbl_Customers[[#This Row],[account_length]] &lt;= 50, "0-50", IF(tbl_Customers[[#This Row],[account_length]] &lt;=100, "51-100", IF(tbl_Customers[[#This Row],[account_length]] &lt;= 150, "101-150", "151+")))</f>
        <v>51-100</v>
      </c>
      <c r="Y2816" t="str">
        <f>IF(tbl_Customers[[#This Row],[total_intl_charge]] &lt;= 3, "Low Charges", "High Charges")</f>
        <v>Low Charges</v>
      </c>
      <c r="Z2816" t="str">
        <f>IF(tbl_Customers[[#This Row],[total_eve_calls]]&lt;=80,"Low Calls",
IF(tbl_Customers[[#This Row],[total_eve_calls]]&lt;=120,"Medium Calls","High Calls"))</f>
        <v>Low Calls</v>
      </c>
      <c r="AA2816" t="str">
        <f>IF(tbl_Customers[[#This Row],[total_eve_charge]]&lt;=15,"Low Charges",
IF(tbl_Customers[[#This Row],[total_eve_charge]]&lt;=20,"Medium Charges","High Charges"))</f>
        <v>Medium Charges</v>
      </c>
      <c r="AB28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6" t="str">
        <f>IF(tbl_Customers[[#This Row],[number_vmail_messages]] = 0, "No Usage", IF(tbl_Customers[[#This Row],[number_vmail_messages]] &lt;= 20, "Low Usage", IF(tbl_Customers[[#This Row],[number_vmail_messages]] &lt;= 40, "Medium Usgae", "High Usage")))</f>
        <v>No Usage</v>
      </c>
      <c r="AD2816" t="str">
        <f>IF(tbl_Customers[[#This Row],[total_day_minutes]]&lt;=150,"Low Usage", IF(tbl_Customers[[#This Row],[total_day_minutes]]&lt;=200,"Medium Usage", IF(tbl_Customers[[#This Row],[total_day_minutes]]&lt;=250,"High Usage","Very High Usage")))</f>
        <v>Medium Usage</v>
      </c>
      <c r="AE2816" t="str">
        <f>IF(tbl_Customers[[#This Row],[total_intl_calls]]&lt;=5,"Low Calls", IF(tbl_Customers[[#This Row],[total_intl_calls]]&lt;=10, "Medium Calls", "High Calls"))</f>
        <v>Low Calls</v>
      </c>
      <c r="AF28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16" s="36" t="str">
        <f>IF(tbl_Customers[[#This Row],[Churn_Risk_Score]]&gt;=10,"High Risk", IF(tbl_Customers[[#This Row],[Churn_Risk_Score]]&gt;=5,"Medium Risk","Low Risk"))</f>
        <v>Low Risk</v>
      </c>
    </row>
    <row r="2817" spans="1:33" x14ac:dyDescent="0.35">
      <c r="A2817">
        <v>2816</v>
      </c>
      <c r="B2817" t="s">
        <v>66</v>
      </c>
      <c r="C2817">
        <v>149</v>
      </c>
      <c r="D2817" t="s">
        <v>21</v>
      </c>
      <c r="E2817" t="s">
        <v>22</v>
      </c>
      <c r="F2817" t="s">
        <v>23</v>
      </c>
      <c r="G2817">
        <v>18</v>
      </c>
      <c r="H2817">
        <v>148.5</v>
      </c>
      <c r="I2817">
        <v>106</v>
      </c>
      <c r="J2817">
        <v>25.25</v>
      </c>
      <c r="K2817">
        <v>114.5</v>
      </c>
      <c r="L2817">
        <v>106</v>
      </c>
      <c r="M2817">
        <v>9.73</v>
      </c>
      <c r="N2817">
        <v>178.3</v>
      </c>
      <c r="O2817">
        <v>98</v>
      </c>
      <c r="P2817">
        <v>8.02</v>
      </c>
      <c r="Q2817">
        <v>6.5</v>
      </c>
      <c r="R2817">
        <v>4</v>
      </c>
      <c r="S2817">
        <v>1.76</v>
      </c>
      <c r="T2817">
        <v>0</v>
      </c>
      <c r="U2817" t="s">
        <v>22</v>
      </c>
      <c r="V2817">
        <f>IF(tbl_Customers[[#This Row],[churn]] = "yes", 1, 0)</f>
        <v>0</v>
      </c>
      <c r="W2817" t="str">
        <f>IF(tbl_Customers[[#This Row],[number_customer_service_calls]] &lt;= 1, "0-1 Calls", IF(tbl_Customers[[#This Row],[number_customer_service_calls]] &lt;= 3, "2-3 Calls", IF(tbl_Customers[[#This Row],[number_customer_service_calls]] &lt;=5, "4-5 Calls", "6+ Calls")))</f>
        <v>0-1 Calls</v>
      </c>
      <c r="X2817" t="str">
        <f>IF(tbl_Customers[[#This Row],[account_length]] &lt;= 50, "0-50", IF(tbl_Customers[[#This Row],[account_length]] &lt;=100, "51-100", IF(tbl_Customers[[#This Row],[account_length]] &lt;= 150, "101-150", "151+")))</f>
        <v>101-150</v>
      </c>
      <c r="Y2817" t="str">
        <f>IF(tbl_Customers[[#This Row],[total_intl_charge]] &lt;= 3, "Low Charges", "High Charges")</f>
        <v>Low Charges</v>
      </c>
      <c r="Z2817" t="str">
        <f>IF(tbl_Customers[[#This Row],[total_eve_calls]]&lt;=80,"Low Calls",
IF(tbl_Customers[[#This Row],[total_eve_calls]]&lt;=120,"Medium Calls","High Calls"))</f>
        <v>Medium Calls</v>
      </c>
      <c r="AA2817" t="str">
        <f>IF(tbl_Customers[[#This Row],[total_eve_charge]]&lt;=15,"Low Charges",
IF(tbl_Customers[[#This Row],[total_eve_charge]]&lt;=20,"Medium Charges","High Charges"))</f>
        <v>Low Charges</v>
      </c>
      <c r="AB28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17" t="str">
        <f>IF(tbl_Customers[[#This Row],[number_vmail_messages]] = 0, "No Usage", IF(tbl_Customers[[#This Row],[number_vmail_messages]] &lt;= 20, "Low Usage", IF(tbl_Customers[[#This Row],[number_vmail_messages]] &lt;= 40, "Medium Usgae", "High Usage")))</f>
        <v>Low Usage</v>
      </c>
      <c r="AD2817" t="str">
        <f>IF(tbl_Customers[[#This Row],[total_day_minutes]]&lt;=150,"Low Usage", IF(tbl_Customers[[#This Row],[total_day_minutes]]&lt;=200,"Medium Usage", IF(tbl_Customers[[#This Row],[total_day_minutes]]&lt;=250,"High Usage","Very High Usage")))</f>
        <v>Low Usage</v>
      </c>
      <c r="AE2817" t="str">
        <f>IF(tbl_Customers[[#This Row],[total_intl_calls]]&lt;=5,"Low Calls", IF(tbl_Customers[[#This Row],[total_intl_calls]]&lt;=10, "Medium Calls", "High Calls"))</f>
        <v>Low Calls</v>
      </c>
      <c r="AF28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17" s="36" t="str">
        <f>IF(tbl_Customers[[#This Row],[Churn_Risk_Score]]&gt;=10,"High Risk", IF(tbl_Customers[[#This Row],[Churn_Risk_Score]]&gt;=5,"Medium Risk","Low Risk"))</f>
        <v>Low Risk</v>
      </c>
    </row>
    <row r="2818" spans="1:33" x14ac:dyDescent="0.35">
      <c r="A2818">
        <v>2817</v>
      </c>
      <c r="B2818" t="s">
        <v>67</v>
      </c>
      <c r="C2818">
        <v>103</v>
      </c>
      <c r="D2818" t="s">
        <v>28</v>
      </c>
      <c r="E2818" t="s">
        <v>22</v>
      </c>
      <c r="F2818" t="s">
        <v>23</v>
      </c>
      <c r="G2818">
        <v>29</v>
      </c>
      <c r="H2818">
        <v>164.1</v>
      </c>
      <c r="I2818">
        <v>111</v>
      </c>
      <c r="J2818">
        <v>27.9</v>
      </c>
      <c r="K2818">
        <v>219.1</v>
      </c>
      <c r="L2818">
        <v>96</v>
      </c>
      <c r="M2818">
        <v>18.62</v>
      </c>
      <c r="N2818">
        <v>220.3</v>
      </c>
      <c r="O2818">
        <v>108</v>
      </c>
      <c r="P2818">
        <v>9.91</v>
      </c>
      <c r="Q2818">
        <v>12.3</v>
      </c>
      <c r="R2818">
        <v>9</v>
      </c>
      <c r="S2818">
        <v>3.32</v>
      </c>
      <c r="T2818">
        <v>0</v>
      </c>
      <c r="U2818" t="s">
        <v>22</v>
      </c>
      <c r="V2818">
        <f>IF(tbl_Customers[[#This Row],[churn]] = "yes", 1, 0)</f>
        <v>0</v>
      </c>
      <c r="W2818" t="str">
        <f>IF(tbl_Customers[[#This Row],[number_customer_service_calls]] &lt;= 1, "0-1 Calls", IF(tbl_Customers[[#This Row],[number_customer_service_calls]] &lt;= 3, "2-3 Calls", IF(tbl_Customers[[#This Row],[number_customer_service_calls]] &lt;=5, "4-5 Calls", "6+ Calls")))</f>
        <v>0-1 Calls</v>
      </c>
      <c r="X2818" t="str">
        <f>IF(tbl_Customers[[#This Row],[account_length]] &lt;= 50, "0-50", IF(tbl_Customers[[#This Row],[account_length]] &lt;=100, "51-100", IF(tbl_Customers[[#This Row],[account_length]] &lt;= 150, "101-150", "151+")))</f>
        <v>101-150</v>
      </c>
      <c r="Y2818" t="str">
        <f>IF(tbl_Customers[[#This Row],[total_intl_charge]] &lt;= 3, "Low Charges", "High Charges")</f>
        <v>High Charges</v>
      </c>
      <c r="Z2818" t="str">
        <f>IF(tbl_Customers[[#This Row],[total_eve_calls]]&lt;=80,"Low Calls",
IF(tbl_Customers[[#This Row],[total_eve_calls]]&lt;=120,"Medium Calls","High Calls"))</f>
        <v>Medium Calls</v>
      </c>
      <c r="AA2818" t="str">
        <f>IF(tbl_Customers[[#This Row],[total_eve_charge]]&lt;=15,"Low Charges",
IF(tbl_Customers[[#This Row],[total_eve_charge]]&lt;=20,"Medium Charges","High Charges"))</f>
        <v>Medium Charges</v>
      </c>
      <c r="AB28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8" t="str">
        <f>IF(tbl_Customers[[#This Row],[number_vmail_messages]] = 0, "No Usage", IF(tbl_Customers[[#This Row],[number_vmail_messages]] &lt;= 20, "Low Usage", IF(tbl_Customers[[#This Row],[number_vmail_messages]] &lt;= 40, "Medium Usgae", "High Usage")))</f>
        <v>Medium Usgae</v>
      </c>
      <c r="AD2818" t="str">
        <f>IF(tbl_Customers[[#This Row],[total_day_minutes]]&lt;=150,"Low Usage", IF(tbl_Customers[[#This Row],[total_day_minutes]]&lt;=200,"Medium Usage", IF(tbl_Customers[[#This Row],[total_day_minutes]]&lt;=250,"High Usage","Very High Usage")))</f>
        <v>Medium Usage</v>
      </c>
      <c r="AE2818" t="str">
        <f>IF(tbl_Customers[[#This Row],[total_intl_calls]]&lt;=5,"Low Calls", IF(tbl_Customers[[#This Row],[total_intl_calls]]&lt;=10, "Medium Calls", "High Calls"))</f>
        <v>Medium Calls</v>
      </c>
      <c r="AF28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18" s="36" t="str">
        <f>IF(tbl_Customers[[#This Row],[Churn_Risk_Score]]&gt;=10,"High Risk", IF(tbl_Customers[[#This Row],[Churn_Risk_Score]]&gt;=5,"Medium Risk","Low Risk"))</f>
        <v>Low Risk</v>
      </c>
    </row>
    <row r="2819" spans="1:33" x14ac:dyDescent="0.35">
      <c r="A2819">
        <v>2818</v>
      </c>
      <c r="B2819" t="s">
        <v>57</v>
      </c>
      <c r="C2819">
        <v>163</v>
      </c>
      <c r="D2819" t="s">
        <v>21</v>
      </c>
      <c r="E2819" t="s">
        <v>23</v>
      </c>
      <c r="F2819" t="s">
        <v>22</v>
      </c>
      <c r="G2819">
        <v>0</v>
      </c>
      <c r="H2819">
        <v>197.2</v>
      </c>
      <c r="I2819">
        <v>90</v>
      </c>
      <c r="J2819">
        <v>33.520000000000003</v>
      </c>
      <c r="K2819">
        <v>188.5</v>
      </c>
      <c r="L2819">
        <v>113</v>
      </c>
      <c r="M2819">
        <v>16.02</v>
      </c>
      <c r="N2819">
        <v>211.1</v>
      </c>
      <c r="O2819">
        <v>94</v>
      </c>
      <c r="P2819">
        <v>9.5</v>
      </c>
      <c r="Q2819">
        <v>7.8</v>
      </c>
      <c r="R2819">
        <v>8</v>
      </c>
      <c r="S2819">
        <v>2.11</v>
      </c>
      <c r="T2819">
        <v>1</v>
      </c>
      <c r="U2819" t="s">
        <v>22</v>
      </c>
      <c r="V2819">
        <f>IF(tbl_Customers[[#This Row],[churn]] = "yes", 1, 0)</f>
        <v>0</v>
      </c>
      <c r="W2819" t="str">
        <f>IF(tbl_Customers[[#This Row],[number_customer_service_calls]] &lt;= 1, "0-1 Calls", IF(tbl_Customers[[#This Row],[number_customer_service_calls]] &lt;= 3, "2-3 Calls", IF(tbl_Customers[[#This Row],[number_customer_service_calls]] &lt;=5, "4-5 Calls", "6+ Calls")))</f>
        <v>0-1 Calls</v>
      </c>
      <c r="X2819" t="str">
        <f>IF(tbl_Customers[[#This Row],[account_length]] &lt;= 50, "0-50", IF(tbl_Customers[[#This Row],[account_length]] &lt;=100, "51-100", IF(tbl_Customers[[#This Row],[account_length]] &lt;= 150, "101-150", "151+")))</f>
        <v>151+</v>
      </c>
      <c r="Y2819" t="str">
        <f>IF(tbl_Customers[[#This Row],[total_intl_charge]] &lt;= 3, "Low Charges", "High Charges")</f>
        <v>Low Charges</v>
      </c>
      <c r="Z2819" t="str">
        <f>IF(tbl_Customers[[#This Row],[total_eve_calls]]&lt;=80,"Low Calls",
IF(tbl_Customers[[#This Row],[total_eve_calls]]&lt;=120,"Medium Calls","High Calls"))</f>
        <v>Medium Calls</v>
      </c>
      <c r="AA2819" t="str">
        <f>IF(tbl_Customers[[#This Row],[total_eve_charge]]&lt;=15,"Low Charges",
IF(tbl_Customers[[#This Row],[total_eve_charge]]&lt;=20,"Medium Charges","High Charges"))</f>
        <v>Medium Charges</v>
      </c>
      <c r="AB28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9" t="str">
        <f>IF(tbl_Customers[[#This Row],[number_vmail_messages]] = 0, "No Usage", IF(tbl_Customers[[#This Row],[number_vmail_messages]] &lt;= 20, "Low Usage", IF(tbl_Customers[[#This Row],[number_vmail_messages]] &lt;= 40, "Medium Usgae", "High Usage")))</f>
        <v>No Usage</v>
      </c>
      <c r="AD2819" t="str">
        <f>IF(tbl_Customers[[#This Row],[total_day_minutes]]&lt;=150,"Low Usage", IF(tbl_Customers[[#This Row],[total_day_minutes]]&lt;=200,"Medium Usage", IF(tbl_Customers[[#This Row],[total_day_minutes]]&lt;=250,"High Usage","Very High Usage")))</f>
        <v>Medium Usage</v>
      </c>
      <c r="AE2819" t="str">
        <f>IF(tbl_Customers[[#This Row],[total_intl_calls]]&lt;=5,"Low Calls", IF(tbl_Customers[[#This Row],[total_intl_calls]]&lt;=10, "Medium Calls", "High Calls"))</f>
        <v>Medium Calls</v>
      </c>
      <c r="AF28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19" s="36" t="str">
        <f>IF(tbl_Customers[[#This Row],[Churn_Risk_Score]]&gt;=10,"High Risk", IF(tbl_Customers[[#This Row],[Churn_Risk_Score]]&gt;=5,"Medium Risk","Low Risk"))</f>
        <v>Low Risk</v>
      </c>
    </row>
    <row r="2820" spans="1:33" x14ac:dyDescent="0.35">
      <c r="A2820">
        <v>2819</v>
      </c>
      <c r="B2820" t="s">
        <v>48</v>
      </c>
      <c r="C2820">
        <v>122</v>
      </c>
      <c r="D2820" t="s">
        <v>28</v>
      </c>
      <c r="E2820" t="s">
        <v>23</v>
      </c>
      <c r="F2820" t="s">
        <v>22</v>
      </c>
      <c r="G2820">
        <v>0</v>
      </c>
      <c r="H2820">
        <v>140</v>
      </c>
      <c r="I2820">
        <v>101</v>
      </c>
      <c r="J2820">
        <v>23.8</v>
      </c>
      <c r="K2820">
        <v>196.4</v>
      </c>
      <c r="L2820">
        <v>77</v>
      </c>
      <c r="M2820">
        <v>16.690000000000001</v>
      </c>
      <c r="N2820">
        <v>120.1</v>
      </c>
      <c r="O2820">
        <v>133</v>
      </c>
      <c r="P2820">
        <v>5.4</v>
      </c>
      <c r="Q2820">
        <v>9.6999999999999993</v>
      </c>
      <c r="R2820">
        <v>4</v>
      </c>
      <c r="S2820">
        <v>2.62</v>
      </c>
      <c r="T2820">
        <v>4</v>
      </c>
      <c r="U2820" t="s">
        <v>23</v>
      </c>
      <c r="V2820">
        <f>IF(tbl_Customers[[#This Row],[churn]] = "yes", 1, 0)</f>
        <v>1</v>
      </c>
      <c r="W2820" t="str">
        <f>IF(tbl_Customers[[#This Row],[number_customer_service_calls]] &lt;= 1, "0-1 Calls", IF(tbl_Customers[[#This Row],[number_customer_service_calls]] &lt;= 3, "2-3 Calls", IF(tbl_Customers[[#This Row],[number_customer_service_calls]] &lt;=5, "4-5 Calls", "6+ Calls")))</f>
        <v>4-5 Calls</v>
      </c>
      <c r="X2820" t="str">
        <f>IF(tbl_Customers[[#This Row],[account_length]] &lt;= 50, "0-50", IF(tbl_Customers[[#This Row],[account_length]] &lt;=100, "51-100", IF(tbl_Customers[[#This Row],[account_length]] &lt;= 150, "101-150", "151+")))</f>
        <v>101-150</v>
      </c>
      <c r="Y2820" t="str">
        <f>IF(tbl_Customers[[#This Row],[total_intl_charge]] &lt;= 3, "Low Charges", "High Charges")</f>
        <v>Low Charges</v>
      </c>
      <c r="Z2820" t="str">
        <f>IF(tbl_Customers[[#This Row],[total_eve_calls]]&lt;=80,"Low Calls",
IF(tbl_Customers[[#This Row],[total_eve_calls]]&lt;=120,"Medium Calls","High Calls"))</f>
        <v>Low Calls</v>
      </c>
      <c r="AA2820" t="str">
        <f>IF(tbl_Customers[[#This Row],[total_eve_charge]]&lt;=15,"Low Charges",
IF(tbl_Customers[[#This Row],[total_eve_charge]]&lt;=20,"Medium Charges","High Charges"))</f>
        <v>Medium Charges</v>
      </c>
      <c r="AB28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20" t="str">
        <f>IF(tbl_Customers[[#This Row],[number_vmail_messages]] = 0, "No Usage", IF(tbl_Customers[[#This Row],[number_vmail_messages]] &lt;= 20, "Low Usage", IF(tbl_Customers[[#This Row],[number_vmail_messages]] &lt;= 40, "Medium Usgae", "High Usage")))</f>
        <v>No Usage</v>
      </c>
      <c r="AD2820" t="str">
        <f>IF(tbl_Customers[[#This Row],[total_day_minutes]]&lt;=150,"Low Usage", IF(tbl_Customers[[#This Row],[total_day_minutes]]&lt;=200,"Medium Usage", IF(tbl_Customers[[#This Row],[total_day_minutes]]&lt;=250,"High Usage","Very High Usage")))</f>
        <v>Low Usage</v>
      </c>
      <c r="AE2820" t="str">
        <f>IF(tbl_Customers[[#This Row],[total_intl_calls]]&lt;=5,"Low Calls", IF(tbl_Customers[[#This Row],[total_intl_calls]]&lt;=10, "Medium Calls", "High Calls"))</f>
        <v>Low Calls</v>
      </c>
      <c r="AF28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20" s="36" t="str">
        <f>IF(tbl_Customers[[#This Row],[Churn_Risk_Score]]&gt;=10,"High Risk", IF(tbl_Customers[[#This Row],[Churn_Risk_Score]]&gt;=5,"Medium Risk","Low Risk"))</f>
        <v>Medium Risk</v>
      </c>
    </row>
    <row r="2821" spans="1:33" x14ac:dyDescent="0.35">
      <c r="A2821">
        <v>2820</v>
      </c>
      <c r="B2821" t="s">
        <v>64</v>
      </c>
      <c r="C2821">
        <v>60</v>
      </c>
      <c r="D2821" t="s">
        <v>21</v>
      </c>
      <c r="E2821" t="s">
        <v>22</v>
      </c>
      <c r="F2821" t="s">
        <v>22</v>
      </c>
      <c r="G2821">
        <v>0</v>
      </c>
      <c r="H2821">
        <v>193.9</v>
      </c>
      <c r="I2821">
        <v>118</v>
      </c>
      <c r="J2821">
        <v>32.96</v>
      </c>
      <c r="K2821">
        <v>85</v>
      </c>
      <c r="L2821">
        <v>110</v>
      </c>
      <c r="M2821">
        <v>7.23</v>
      </c>
      <c r="N2821">
        <v>210.1</v>
      </c>
      <c r="O2821">
        <v>134</v>
      </c>
      <c r="P2821">
        <v>9.4499999999999993</v>
      </c>
      <c r="Q2821">
        <v>13.2</v>
      </c>
      <c r="R2821">
        <v>8</v>
      </c>
      <c r="S2821">
        <v>3.56</v>
      </c>
      <c r="T2821">
        <v>3</v>
      </c>
      <c r="U2821" t="s">
        <v>22</v>
      </c>
      <c r="V2821">
        <f>IF(tbl_Customers[[#This Row],[churn]] = "yes", 1, 0)</f>
        <v>0</v>
      </c>
      <c r="W2821" t="str">
        <f>IF(tbl_Customers[[#This Row],[number_customer_service_calls]] &lt;= 1, "0-1 Calls", IF(tbl_Customers[[#This Row],[number_customer_service_calls]] &lt;= 3, "2-3 Calls", IF(tbl_Customers[[#This Row],[number_customer_service_calls]] &lt;=5, "4-5 Calls", "6+ Calls")))</f>
        <v>2-3 Calls</v>
      </c>
      <c r="X2821" t="str">
        <f>IF(tbl_Customers[[#This Row],[account_length]] &lt;= 50, "0-50", IF(tbl_Customers[[#This Row],[account_length]] &lt;=100, "51-100", IF(tbl_Customers[[#This Row],[account_length]] &lt;= 150, "101-150", "151+")))</f>
        <v>51-100</v>
      </c>
      <c r="Y2821" t="str">
        <f>IF(tbl_Customers[[#This Row],[total_intl_charge]] &lt;= 3, "Low Charges", "High Charges")</f>
        <v>High Charges</v>
      </c>
      <c r="Z2821" t="str">
        <f>IF(tbl_Customers[[#This Row],[total_eve_calls]]&lt;=80,"Low Calls",
IF(tbl_Customers[[#This Row],[total_eve_calls]]&lt;=120,"Medium Calls","High Calls"))</f>
        <v>Medium Calls</v>
      </c>
      <c r="AA2821" t="str">
        <f>IF(tbl_Customers[[#This Row],[total_eve_charge]]&lt;=15,"Low Charges",
IF(tbl_Customers[[#This Row],[total_eve_charge]]&lt;=20,"Medium Charges","High Charges"))</f>
        <v>Low Charges</v>
      </c>
      <c r="AB28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1" t="str">
        <f>IF(tbl_Customers[[#This Row],[number_vmail_messages]] = 0, "No Usage", IF(tbl_Customers[[#This Row],[number_vmail_messages]] &lt;= 20, "Low Usage", IF(tbl_Customers[[#This Row],[number_vmail_messages]] &lt;= 40, "Medium Usgae", "High Usage")))</f>
        <v>No Usage</v>
      </c>
      <c r="AD2821" t="str">
        <f>IF(tbl_Customers[[#This Row],[total_day_minutes]]&lt;=150,"Low Usage", IF(tbl_Customers[[#This Row],[total_day_minutes]]&lt;=200,"Medium Usage", IF(tbl_Customers[[#This Row],[total_day_minutes]]&lt;=250,"High Usage","Very High Usage")))</f>
        <v>Medium Usage</v>
      </c>
      <c r="AE2821" t="str">
        <f>IF(tbl_Customers[[#This Row],[total_intl_calls]]&lt;=5,"Low Calls", IF(tbl_Customers[[#This Row],[total_intl_calls]]&lt;=10, "Medium Calls", "High Calls"))</f>
        <v>Medium Calls</v>
      </c>
      <c r="AF28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21" s="36" t="str">
        <f>IF(tbl_Customers[[#This Row],[Churn_Risk_Score]]&gt;=10,"High Risk", IF(tbl_Customers[[#This Row],[Churn_Risk_Score]]&gt;=5,"Medium Risk","Low Risk"))</f>
        <v>Low Risk</v>
      </c>
    </row>
    <row r="2822" spans="1:33" x14ac:dyDescent="0.35">
      <c r="A2822">
        <v>2821</v>
      </c>
      <c r="B2822" t="s">
        <v>49</v>
      </c>
      <c r="C2822">
        <v>62</v>
      </c>
      <c r="D2822" t="s">
        <v>25</v>
      </c>
      <c r="E2822" t="s">
        <v>22</v>
      </c>
      <c r="F2822" t="s">
        <v>22</v>
      </c>
      <c r="G2822">
        <v>0</v>
      </c>
      <c r="H2822">
        <v>321.10000000000002</v>
      </c>
      <c r="I2822">
        <v>105</v>
      </c>
      <c r="J2822">
        <v>54.59</v>
      </c>
      <c r="K2822">
        <v>265.5</v>
      </c>
      <c r="L2822">
        <v>122</v>
      </c>
      <c r="M2822">
        <v>22.57</v>
      </c>
      <c r="N2822">
        <v>180.5</v>
      </c>
      <c r="O2822">
        <v>72</v>
      </c>
      <c r="P2822">
        <v>8.1199999999999992</v>
      </c>
      <c r="Q2822">
        <v>11.5</v>
      </c>
      <c r="R2822">
        <v>2</v>
      </c>
      <c r="S2822">
        <v>3.11</v>
      </c>
      <c r="T2822">
        <v>4</v>
      </c>
      <c r="U2822" t="s">
        <v>23</v>
      </c>
      <c r="V2822">
        <f>IF(tbl_Customers[[#This Row],[churn]] = "yes", 1, 0)</f>
        <v>1</v>
      </c>
      <c r="W2822" t="str">
        <f>IF(tbl_Customers[[#This Row],[number_customer_service_calls]] &lt;= 1, "0-1 Calls", IF(tbl_Customers[[#This Row],[number_customer_service_calls]] &lt;= 3, "2-3 Calls", IF(tbl_Customers[[#This Row],[number_customer_service_calls]] &lt;=5, "4-5 Calls", "6+ Calls")))</f>
        <v>4-5 Calls</v>
      </c>
      <c r="X2822" t="str">
        <f>IF(tbl_Customers[[#This Row],[account_length]] &lt;= 50, "0-50", IF(tbl_Customers[[#This Row],[account_length]] &lt;=100, "51-100", IF(tbl_Customers[[#This Row],[account_length]] &lt;= 150, "101-150", "151+")))</f>
        <v>51-100</v>
      </c>
      <c r="Y2822" t="str">
        <f>IF(tbl_Customers[[#This Row],[total_intl_charge]] &lt;= 3, "Low Charges", "High Charges")</f>
        <v>High Charges</v>
      </c>
      <c r="Z2822" t="str">
        <f>IF(tbl_Customers[[#This Row],[total_eve_calls]]&lt;=80,"Low Calls",
IF(tbl_Customers[[#This Row],[total_eve_calls]]&lt;=120,"Medium Calls","High Calls"))</f>
        <v>High Calls</v>
      </c>
      <c r="AA2822" t="str">
        <f>IF(tbl_Customers[[#This Row],[total_eve_charge]]&lt;=15,"Low Charges",
IF(tbl_Customers[[#This Row],[total_eve_charge]]&lt;=20,"Medium Charges","High Charges"))</f>
        <v>High Charges</v>
      </c>
      <c r="AB28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22" t="str">
        <f>IF(tbl_Customers[[#This Row],[number_vmail_messages]] = 0, "No Usage", IF(tbl_Customers[[#This Row],[number_vmail_messages]] &lt;= 20, "Low Usage", IF(tbl_Customers[[#This Row],[number_vmail_messages]] &lt;= 40, "Medium Usgae", "High Usage")))</f>
        <v>No Usage</v>
      </c>
      <c r="AD2822" t="str">
        <f>IF(tbl_Customers[[#This Row],[total_day_minutes]]&lt;=150,"Low Usage", IF(tbl_Customers[[#This Row],[total_day_minutes]]&lt;=200,"Medium Usage", IF(tbl_Customers[[#This Row],[total_day_minutes]]&lt;=250,"High Usage","Very High Usage")))</f>
        <v>Very High Usage</v>
      </c>
      <c r="AE2822" t="str">
        <f>IF(tbl_Customers[[#This Row],[total_intl_calls]]&lt;=5,"Low Calls", IF(tbl_Customers[[#This Row],[total_intl_calls]]&lt;=10, "Medium Calls", "High Calls"))</f>
        <v>Low Calls</v>
      </c>
      <c r="AF28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822" s="36" t="str">
        <f>IF(tbl_Customers[[#This Row],[Churn_Risk_Score]]&gt;=10,"High Risk", IF(tbl_Customers[[#This Row],[Churn_Risk_Score]]&gt;=5,"Medium Risk","Low Risk"))</f>
        <v>High Risk</v>
      </c>
    </row>
    <row r="2823" spans="1:33" x14ac:dyDescent="0.35">
      <c r="A2823">
        <v>2822</v>
      </c>
      <c r="B2823" t="s">
        <v>32</v>
      </c>
      <c r="C2823">
        <v>117</v>
      </c>
      <c r="D2823" t="s">
        <v>21</v>
      </c>
      <c r="E2823" t="s">
        <v>22</v>
      </c>
      <c r="F2823" t="s">
        <v>22</v>
      </c>
      <c r="G2823">
        <v>0</v>
      </c>
      <c r="H2823">
        <v>118.4</v>
      </c>
      <c r="I2823">
        <v>126</v>
      </c>
      <c r="J2823">
        <v>20.13</v>
      </c>
      <c r="K2823">
        <v>249.3</v>
      </c>
      <c r="L2823">
        <v>97</v>
      </c>
      <c r="M2823">
        <v>21.19</v>
      </c>
      <c r="N2823">
        <v>227</v>
      </c>
      <c r="O2823">
        <v>56</v>
      </c>
      <c r="P2823">
        <v>10.220000000000001</v>
      </c>
      <c r="Q2823">
        <v>13.6</v>
      </c>
      <c r="R2823">
        <v>3</v>
      </c>
      <c r="S2823">
        <v>3.67</v>
      </c>
      <c r="T2823">
        <v>5</v>
      </c>
      <c r="U2823" t="s">
        <v>23</v>
      </c>
      <c r="V2823">
        <f>IF(tbl_Customers[[#This Row],[churn]] = "yes", 1, 0)</f>
        <v>1</v>
      </c>
      <c r="W2823" t="str">
        <f>IF(tbl_Customers[[#This Row],[number_customer_service_calls]] &lt;= 1, "0-1 Calls", IF(tbl_Customers[[#This Row],[number_customer_service_calls]] &lt;= 3, "2-3 Calls", IF(tbl_Customers[[#This Row],[number_customer_service_calls]] &lt;=5, "4-5 Calls", "6+ Calls")))</f>
        <v>4-5 Calls</v>
      </c>
      <c r="X2823" t="str">
        <f>IF(tbl_Customers[[#This Row],[account_length]] &lt;= 50, "0-50", IF(tbl_Customers[[#This Row],[account_length]] &lt;=100, "51-100", IF(tbl_Customers[[#This Row],[account_length]] &lt;= 150, "101-150", "151+")))</f>
        <v>101-150</v>
      </c>
      <c r="Y2823" t="str">
        <f>IF(tbl_Customers[[#This Row],[total_intl_charge]] &lt;= 3, "Low Charges", "High Charges")</f>
        <v>High Charges</v>
      </c>
      <c r="Z2823" t="str">
        <f>IF(tbl_Customers[[#This Row],[total_eve_calls]]&lt;=80,"Low Calls",
IF(tbl_Customers[[#This Row],[total_eve_calls]]&lt;=120,"Medium Calls","High Calls"))</f>
        <v>Medium Calls</v>
      </c>
      <c r="AA2823" t="str">
        <f>IF(tbl_Customers[[#This Row],[total_eve_charge]]&lt;=15,"Low Charges",
IF(tbl_Customers[[#This Row],[total_eve_charge]]&lt;=20,"Medium Charges","High Charges"))</f>
        <v>High Charges</v>
      </c>
      <c r="AB28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3" t="str">
        <f>IF(tbl_Customers[[#This Row],[number_vmail_messages]] = 0, "No Usage", IF(tbl_Customers[[#This Row],[number_vmail_messages]] &lt;= 20, "Low Usage", IF(tbl_Customers[[#This Row],[number_vmail_messages]] &lt;= 40, "Medium Usgae", "High Usage")))</f>
        <v>No Usage</v>
      </c>
      <c r="AD2823" t="str">
        <f>IF(tbl_Customers[[#This Row],[total_day_minutes]]&lt;=150,"Low Usage", IF(tbl_Customers[[#This Row],[total_day_minutes]]&lt;=200,"Medium Usage", IF(tbl_Customers[[#This Row],[total_day_minutes]]&lt;=250,"High Usage","Very High Usage")))</f>
        <v>Low Usage</v>
      </c>
      <c r="AE2823" t="str">
        <f>IF(tbl_Customers[[#This Row],[total_intl_calls]]&lt;=5,"Low Calls", IF(tbl_Customers[[#This Row],[total_intl_calls]]&lt;=10, "Medium Calls", "High Calls"))</f>
        <v>Low Calls</v>
      </c>
      <c r="AF28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23" s="36" t="str">
        <f>IF(tbl_Customers[[#This Row],[Churn_Risk_Score]]&gt;=10,"High Risk", IF(tbl_Customers[[#This Row],[Churn_Risk_Score]]&gt;=5,"Medium Risk","Low Risk"))</f>
        <v>Medium Risk</v>
      </c>
    </row>
    <row r="2824" spans="1:33" x14ac:dyDescent="0.35">
      <c r="A2824">
        <v>2823</v>
      </c>
      <c r="B2824" t="s">
        <v>31</v>
      </c>
      <c r="C2824">
        <v>159</v>
      </c>
      <c r="D2824" t="s">
        <v>21</v>
      </c>
      <c r="E2824" t="s">
        <v>22</v>
      </c>
      <c r="F2824" t="s">
        <v>22</v>
      </c>
      <c r="G2824">
        <v>0</v>
      </c>
      <c r="H2824">
        <v>169.8</v>
      </c>
      <c r="I2824">
        <v>114</v>
      </c>
      <c r="J2824">
        <v>28.87</v>
      </c>
      <c r="K2824">
        <v>197.7</v>
      </c>
      <c r="L2824">
        <v>105</v>
      </c>
      <c r="M2824">
        <v>16.8</v>
      </c>
      <c r="N2824">
        <v>193.7</v>
      </c>
      <c r="O2824">
        <v>82</v>
      </c>
      <c r="P2824">
        <v>8.7200000000000006</v>
      </c>
      <c r="Q2824">
        <v>11.6</v>
      </c>
      <c r="R2824">
        <v>4</v>
      </c>
      <c r="S2824">
        <v>3.13</v>
      </c>
      <c r="T2824">
        <v>1</v>
      </c>
      <c r="U2824" t="s">
        <v>22</v>
      </c>
      <c r="V2824">
        <f>IF(tbl_Customers[[#This Row],[churn]] = "yes", 1, 0)</f>
        <v>0</v>
      </c>
      <c r="W2824" t="str">
        <f>IF(tbl_Customers[[#This Row],[number_customer_service_calls]] &lt;= 1, "0-1 Calls", IF(tbl_Customers[[#This Row],[number_customer_service_calls]] &lt;= 3, "2-3 Calls", IF(tbl_Customers[[#This Row],[number_customer_service_calls]] &lt;=5, "4-5 Calls", "6+ Calls")))</f>
        <v>0-1 Calls</v>
      </c>
      <c r="X2824" t="str">
        <f>IF(tbl_Customers[[#This Row],[account_length]] &lt;= 50, "0-50", IF(tbl_Customers[[#This Row],[account_length]] &lt;=100, "51-100", IF(tbl_Customers[[#This Row],[account_length]] &lt;= 150, "101-150", "151+")))</f>
        <v>151+</v>
      </c>
      <c r="Y2824" t="str">
        <f>IF(tbl_Customers[[#This Row],[total_intl_charge]] &lt;= 3, "Low Charges", "High Charges")</f>
        <v>High Charges</v>
      </c>
      <c r="Z2824" t="str">
        <f>IF(tbl_Customers[[#This Row],[total_eve_calls]]&lt;=80,"Low Calls",
IF(tbl_Customers[[#This Row],[total_eve_calls]]&lt;=120,"Medium Calls","High Calls"))</f>
        <v>Medium Calls</v>
      </c>
      <c r="AA2824" t="str">
        <f>IF(tbl_Customers[[#This Row],[total_eve_charge]]&lt;=15,"Low Charges",
IF(tbl_Customers[[#This Row],[total_eve_charge]]&lt;=20,"Medium Charges","High Charges"))</f>
        <v>Medium Charges</v>
      </c>
      <c r="AB28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4" t="str">
        <f>IF(tbl_Customers[[#This Row],[number_vmail_messages]] = 0, "No Usage", IF(tbl_Customers[[#This Row],[number_vmail_messages]] &lt;= 20, "Low Usage", IF(tbl_Customers[[#This Row],[number_vmail_messages]] &lt;= 40, "Medium Usgae", "High Usage")))</f>
        <v>No Usage</v>
      </c>
      <c r="AD2824" t="str">
        <f>IF(tbl_Customers[[#This Row],[total_day_minutes]]&lt;=150,"Low Usage", IF(tbl_Customers[[#This Row],[total_day_minutes]]&lt;=200,"Medium Usage", IF(tbl_Customers[[#This Row],[total_day_minutes]]&lt;=250,"High Usage","Very High Usage")))</f>
        <v>Medium Usage</v>
      </c>
      <c r="AE2824" t="str">
        <f>IF(tbl_Customers[[#This Row],[total_intl_calls]]&lt;=5,"Low Calls", IF(tbl_Customers[[#This Row],[total_intl_calls]]&lt;=10, "Medium Calls", "High Calls"))</f>
        <v>Low Calls</v>
      </c>
      <c r="AF28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24" s="36" t="str">
        <f>IF(tbl_Customers[[#This Row],[Churn_Risk_Score]]&gt;=10,"High Risk", IF(tbl_Customers[[#This Row],[Churn_Risk_Score]]&gt;=5,"Medium Risk","Low Risk"))</f>
        <v>Low Risk</v>
      </c>
    </row>
    <row r="2825" spans="1:33" x14ac:dyDescent="0.35">
      <c r="A2825">
        <v>2824</v>
      </c>
      <c r="B2825" t="s">
        <v>20</v>
      </c>
      <c r="C2825">
        <v>78</v>
      </c>
      <c r="D2825" t="s">
        <v>25</v>
      </c>
      <c r="E2825" t="s">
        <v>22</v>
      </c>
      <c r="F2825" t="s">
        <v>22</v>
      </c>
      <c r="G2825">
        <v>0</v>
      </c>
      <c r="H2825">
        <v>193.4</v>
      </c>
      <c r="I2825">
        <v>99</v>
      </c>
      <c r="J2825">
        <v>32.880000000000003</v>
      </c>
      <c r="K2825">
        <v>116.9</v>
      </c>
      <c r="L2825">
        <v>88</v>
      </c>
      <c r="M2825">
        <v>9.94</v>
      </c>
      <c r="N2825">
        <v>243.3</v>
      </c>
      <c r="O2825">
        <v>109</v>
      </c>
      <c r="P2825">
        <v>10.95</v>
      </c>
      <c r="Q2825">
        <v>9.3000000000000007</v>
      </c>
      <c r="R2825">
        <v>4</v>
      </c>
      <c r="S2825">
        <v>2.5099999999999998</v>
      </c>
      <c r="T2825">
        <v>2</v>
      </c>
      <c r="U2825" t="s">
        <v>22</v>
      </c>
      <c r="V2825">
        <f>IF(tbl_Customers[[#This Row],[churn]] = "yes", 1, 0)</f>
        <v>0</v>
      </c>
      <c r="W2825" t="str">
        <f>IF(tbl_Customers[[#This Row],[number_customer_service_calls]] &lt;= 1, "0-1 Calls", IF(tbl_Customers[[#This Row],[number_customer_service_calls]] &lt;= 3, "2-3 Calls", IF(tbl_Customers[[#This Row],[number_customer_service_calls]] &lt;=5, "4-5 Calls", "6+ Calls")))</f>
        <v>2-3 Calls</v>
      </c>
      <c r="X2825" t="str">
        <f>IF(tbl_Customers[[#This Row],[account_length]] &lt;= 50, "0-50", IF(tbl_Customers[[#This Row],[account_length]] &lt;=100, "51-100", IF(tbl_Customers[[#This Row],[account_length]] &lt;= 150, "101-150", "151+")))</f>
        <v>51-100</v>
      </c>
      <c r="Y2825" t="str">
        <f>IF(tbl_Customers[[#This Row],[total_intl_charge]] &lt;= 3, "Low Charges", "High Charges")</f>
        <v>Low Charges</v>
      </c>
      <c r="Z2825" t="str">
        <f>IF(tbl_Customers[[#This Row],[total_eve_calls]]&lt;=80,"Low Calls",
IF(tbl_Customers[[#This Row],[total_eve_calls]]&lt;=120,"Medium Calls","High Calls"))</f>
        <v>Medium Calls</v>
      </c>
      <c r="AA2825" t="str">
        <f>IF(tbl_Customers[[#This Row],[total_eve_charge]]&lt;=15,"Low Charges",
IF(tbl_Customers[[#This Row],[total_eve_charge]]&lt;=20,"Medium Charges","High Charges"))</f>
        <v>Low Charges</v>
      </c>
      <c r="AB28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5" t="str">
        <f>IF(tbl_Customers[[#This Row],[number_vmail_messages]] = 0, "No Usage", IF(tbl_Customers[[#This Row],[number_vmail_messages]] &lt;= 20, "Low Usage", IF(tbl_Customers[[#This Row],[number_vmail_messages]] &lt;= 40, "Medium Usgae", "High Usage")))</f>
        <v>No Usage</v>
      </c>
      <c r="AD2825" t="str">
        <f>IF(tbl_Customers[[#This Row],[total_day_minutes]]&lt;=150,"Low Usage", IF(tbl_Customers[[#This Row],[total_day_minutes]]&lt;=200,"Medium Usage", IF(tbl_Customers[[#This Row],[total_day_minutes]]&lt;=250,"High Usage","Very High Usage")))</f>
        <v>Medium Usage</v>
      </c>
      <c r="AE2825" t="str">
        <f>IF(tbl_Customers[[#This Row],[total_intl_calls]]&lt;=5,"Low Calls", IF(tbl_Customers[[#This Row],[total_intl_calls]]&lt;=10, "Medium Calls", "High Calls"))</f>
        <v>Low Calls</v>
      </c>
      <c r="AF28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25" s="36" t="str">
        <f>IF(tbl_Customers[[#This Row],[Churn_Risk_Score]]&gt;=10,"High Risk", IF(tbl_Customers[[#This Row],[Churn_Risk_Score]]&gt;=5,"Medium Risk","Low Risk"))</f>
        <v>Low Risk</v>
      </c>
    </row>
    <row r="2826" spans="1:33" x14ac:dyDescent="0.35">
      <c r="A2826">
        <v>2825</v>
      </c>
      <c r="B2826" t="s">
        <v>20</v>
      </c>
      <c r="C2826">
        <v>96</v>
      </c>
      <c r="D2826" t="s">
        <v>21</v>
      </c>
      <c r="E2826" t="s">
        <v>22</v>
      </c>
      <c r="F2826" t="s">
        <v>22</v>
      </c>
      <c r="G2826">
        <v>0</v>
      </c>
      <c r="H2826">
        <v>106.6</v>
      </c>
      <c r="I2826">
        <v>128</v>
      </c>
      <c r="J2826">
        <v>18.12</v>
      </c>
      <c r="K2826">
        <v>284.8</v>
      </c>
      <c r="L2826">
        <v>87</v>
      </c>
      <c r="M2826">
        <v>24.21</v>
      </c>
      <c r="N2826">
        <v>178.9</v>
      </c>
      <c r="O2826">
        <v>92</v>
      </c>
      <c r="P2826">
        <v>8.0500000000000007</v>
      </c>
      <c r="Q2826">
        <v>14.9</v>
      </c>
      <c r="R2826">
        <v>7</v>
      </c>
      <c r="S2826">
        <v>4.0199999999999996</v>
      </c>
      <c r="T2826">
        <v>1</v>
      </c>
      <c r="U2826" t="s">
        <v>22</v>
      </c>
      <c r="V2826">
        <f>IF(tbl_Customers[[#This Row],[churn]] = "yes", 1, 0)</f>
        <v>0</v>
      </c>
      <c r="W2826" t="str">
        <f>IF(tbl_Customers[[#This Row],[number_customer_service_calls]] &lt;= 1, "0-1 Calls", IF(tbl_Customers[[#This Row],[number_customer_service_calls]] &lt;= 3, "2-3 Calls", IF(tbl_Customers[[#This Row],[number_customer_service_calls]] &lt;=5, "4-5 Calls", "6+ Calls")))</f>
        <v>0-1 Calls</v>
      </c>
      <c r="X2826" t="str">
        <f>IF(tbl_Customers[[#This Row],[account_length]] &lt;= 50, "0-50", IF(tbl_Customers[[#This Row],[account_length]] &lt;=100, "51-100", IF(tbl_Customers[[#This Row],[account_length]] &lt;= 150, "101-150", "151+")))</f>
        <v>51-100</v>
      </c>
      <c r="Y2826" t="str">
        <f>IF(tbl_Customers[[#This Row],[total_intl_charge]] &lt;= 3, "Low Charges", "High Charges")</f>
        <v>High Charges</v>
      </c>
      <c r="Z2826" t="str">
        <f>IF(tbl_Customers[[#This Row],[total_eve_calls]]&lt;=80,"Low Calls",
IF(tbl_Customers[[#This Row],[total_eve_calls]]&lt;=120,"Medium Calls","High Calls"))</f>
        <v>Medium Calls</v>
      </c>
      <c r="AA2826" t="str">
        <f>IF(tbl_Customers[[#This Row],[total_eve_charge]]&lt;=15,"Low Charges",
IF(tbl_Customers[[#This Row],[total_eve_charge]]&lt;=20,"Medium Charges","High Charges"))</f>
        <v>High Charges</v>
      </c>
      <c r="AB28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6" t="str">
        <f>IF(tbl_Customers[[#This Row],[number_vmail_messages]] = 0, "No Usage", IF(tbl_Customers[[#This Row],[number_vmail_messages]] &lt;= 20, "Low Usage", IF(tbl_Customers[[#This Row],[number_vmail_messages]] &lt;= 40, "Medium Usgae", "High Usage")))</f>
        <v>No Usage</v>
      </c>
      <c r="AD2826" t="str">
        <f>IF(tbl_Customers[[#This Row],[total_day_minutes]]&lt;=150,"Low Usage", IF(tbl_Customers[[#This Row],[total_day_minutes]]&lt;=200,"Medium Usage", IF(tbl_Customers[[#This Row],[total_day_minutes]]&lt;=250,"High Usage","Very High Usage")))</f>
        <v>Low Usage</v>
      </c>
      <c r="AE2826" t="str">
        <f>IF(tbl_Customers[[#This Row],[total_intl_calls]]&lt;=5,"Low Calls", IF(tbl_Customers[[#This Row],[total_intl_calls]]&lt;=10, "Medium Calls", "High Calls"))</f>
        <v>Medium Calls</v>
      </c>
      <c r="AF28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26" s="36" t="str">
        <f>IF(tbl_Customers[[#This Row],[Churn_Risk_Score]]&gt;=10,"High Risk", IF(tbl_Customers[[#This Row],[Churn_Risk_Score]]&gt;=5,"Medium Risk","Low Risk"))</f>
        <v>Low Risk</v>
      </c>
    </row>
    <row r="2827" spans="1:33" x14ac:dyDescent="0.35">
      <c r="A2827">
        <v>2826</v>
      </c>
      <c r="B2827" t="s">
        <v>43</v>
      </c>
      <c r="C2827">
        <v>79</v>
      </c>
      <c r="D2827" t="s">
        <v>21</v>
      </c>
      <c r="E2827" t="s">
        <v>22</v>
      </c>
      <c r="F2827" t="s">
        <v>22</v>
      </c>
      <c r="G2827">
        <v>0</v>
      </c>
      <c r="H2827">
        <v>134.69999999999999</v>
      </c>
      <c r="I2827">
        <v>98</v>
      </c>
      <c r="J2827">
        <v>22.9</v>
      </c>
      <c r="K2827">
        <v>189.7</v>
      </c>
      <c r="L2827">
        <v>68</v>
      </c>
      <c r="M2827">
        <v>16.12</v>
      </c>
      <c r="N2827">
        <v>221.4</v>
      </c>
      <c r="O2827">
        <v>128</v>
      </c>
      <c r="P2827">
        <v>9.9600000000000009</v>
      </c>
      <c r="Q2827">
        <v>11.8</v>
      </c>
      <c r="R2827">
        <v>5</v>
      </c>
      <c r="S2827">
        <v>3.19</v>
      </c>
      <c r="T2827">
        <v>2</v>
      </c>
      <c r="U2827" t="s">
        <v>22</v>
      </c>
      <c r="V2827">
        <f>IF(tbl_Customers[[#This Row],[churn]] = "yes", 1, 0)</f>
        <v>0</v>
      </c>
      <c r="W2827" t="str">
        <f>IF(tbl_Customers[[#This Row],[number_customer_service_calls]] &lt;= 1, "0-1 Calls", IF(tbl_Customers[[#This Row],[number_customer_service_calls]] &lt;= 3, "2-3 Calls", IF(tbl_Customers[[#This Row],[number_customer_service_calls]] &lt;=5, "4-5 Calls", "6+ Calls")))</f>
        <v>2-3 Calls</v>
      </c>
      <c r="X2827" t="str">
        <f>IF(tbl_Customers[[#This Row],[account_length]] &lt;= 50, "0-50", IF(tbl_Customers[[#This Row],[account_length]] &lt;=100, "51-100", IF(tbl_Customers[[#This Row],[account_length]] &lt;= 150, "101-150", "151+")))</f>
        <v>51-100</v>
      </c>
      <c r="Y2827" t="str">
        <f>IF(tbl_Customers[[#This Row],[total_intl_charge]] &lt;= 3, "Low Charges", "High Charges")</f>
        <v>High Charges</v>
      </c>
      <c r="Z2827" t="str">
        <f>IF(tbl_Customers[[#This Row],[total_eve_calls]]&lt;=80,"Low Calls",
IF(tbl_Customers[[#This Row],[total_eve_calls]]&lt;=120,"Medium Calls","High Calls"))</f>
        <v>Low Calls</v>
      </c>
      <c r="AA2827" t="str">
        <f>IF(tbl_Customers[[#This Row],[total_eve_charge]]&lt;=15,"Low Charges",
IF(tbl_Customers[[#This Row],[total_eve_charge]]&lt;=20,"Medium Charges","High Charges"))</f>
        <v>Medium Charges</v>
      </c>
      <c r="AB28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7" t="str">
        <f>IF(tbl_Customers[[#This Row],[number_vmail_messages]] = 0, "No Usage", IF(tbl_Customers[[#This Row],[number_vmail_messages]] &lt;= 20, "Low Usage", IF(tbl_Customers[[#This Row],[number_vmail_messages]] &lt;= 40, "Medium Usgae", "High Usage")))</f>
        <v>No Usage</v>
      </c>
      <c r="AD2827" t="str">
        <f>IF(tbl_Customers[[#This Row],[total_day_minutes]]&lt;=150,"Low Usage", IF(tbl_Customers[[#This Row],[total_day_minutes]]&lt;=200,"Medium Usage", IF(tbl_Customers[[#This Row],[total_day_minutes]]&lt;=250,"High Usage","Very High Usage")))</f>
        <v>Low Usage</v>
      </c>
      <c r="AE2827" t="str">
        <f>IF(tbl_Customers[[#This Row],[total_intl_calls]]&lt;=5,"Low Calls", IF(tbl_Customers[[#This Row],[total_intl_calls]]&lt;=10, "Medium Calls", "High Calls"))</f>
        <v>Low Calls</v>
      </c>
      <c r="AF28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27" s="36" t="str">
        <f>IF(tbl_Customers[[#This Row],[Churn_Risk_Score]]&gt;=10,"High Risk", IF(tbl_Customers[[#This Row],[Churn_Risk_Score]]&gt;=5,"Medium Risk","Low Risk"))</f>
        <v>Low Risk</v>
      </c>
    </row>
    <row r="2828" spans="1:33" x14ac:dyDescent="0.35">
      <c r="A2828">
        <v>2827</v>
      </c>
      <c r="B2828" t="s">
        <v>42</v>
      </c>
      <c r="C2828">
        <v>192</v>
      </c>
      <c r="D2828" t="s">
        <v>21</v>
      </c>
      <c r="E2828" t="s">
        <v>22</v>
      </c>
      <c r="F2828" t="s">
        <v>23</v>
      </c>
      <c r="G2828">
        <v>36</v>
      </c>
      <c r="H2828">
        <v>156.19999999999999</v>
      </c>
      <c r="I2828">
        <v>77</v>
      </c>
      <c r="J2828">
        <v>26.55</v>
      </c>
      <c r="K2828">
        <v>215.5</v>
      </c>
      <c r="L2828">
        <v>126</v>
      </c>
      <c r="M2828">
        <v>18.32</v>
      </c>
      <c r="N2828">
        <v>279.10000000000002</v>
      </c>
      <c r="O2828">
        <v>83</v>
      </c>
      <c r="P2828">
        <v>12.56</v>
      </c>
      <c r="Q2828">
        <v>9.9</v>
      </c>
      <c r="R2828">
        <v>6</v>
      </c>
      <c r="S2828">
        <v>2.67</v>
      </c>
      <c r="T2828">
        <v>2</v>
      </c>
      <c r="U2828" t="s">
        <v>22</v>
      </c>
      <c r="V2828">
        <f>IF(tbl_Customers[[#This Row],[churn]] = "yes", 1, 0)</f>
        <v>0</v>
      </c>
      <c r="W2828" t="str">
        <f>IF(tbl_Customers[[#This Row],[number_customer_service_calls]] &lt;= 1, "0-1 Calls", IF(tbl_Customers[[#This Row],[number_customer_service_calls]] &lt;= 3, "2-3 Calls", IF(tbl_Customers[[#This Row],[number_customer_service_calls]] &lt;=5, "4-5 Calls", "6+ Calls")))</f>
        <v>2-3 Calls</v>
      </c>
      <c r="X2828" t="str">
        <f>IF(tbl_Customers[[#This Row],[account_length]] &lt;= 50, "0-50", IF(tbl_Customers[[#This Row],[account_length]] &lt;=100, "51-100", IF(tbl_Customers[[#This Row],[account_length]] &lt;= 150, "101-150", "151+")))</f>
        <v>151+</v>
      </c>
      <c r="Y2828" t="str">
        <f>IF(tbl_Customers[[#This Row],[total_intl_charge]] &lt;= 3, "Low Charges", "High Charges")</f>
        <v>Low Charges</v>
      </c>
      <c r="Z2828" t="str">
        <f>IF(tbl_Customers[[#This Row],[total_eve_calls]]&lt;=80,"Low Calls",
IF(tbl_Customers[[#This Row],[total_eve_calls]]&lt;=120,"Medium Calls","High Calls"))</f>
        <v>High Calls</v>
      </c>
      <c r="AA2828" t="str">
        <f>IF(tbl_Customers[[#This Row],[total_eve_charge]]&lt;=15,"Low Charges",
IF(tbl_Customers[[#This Row],[total_eve_charge]]&lt;=20,"Medium Charges","High Charges"))</f>
        <v>Medium Charges</v>
      </c>
      <c r="AB28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8" t="str">
        <f>IF(tbl_Customers[[#This Row],[number_vmail_messages]] = 0, "No Usage", IF(tbl_Customers[[#This Row],[number_vmail_messages]] &lt;= 20, "Low Usage", IF(tbl_Customers[[#This Row],[number_vmail_messages]] &lt;= 40, "Medium Usgae", "High Usage")))</f>
        <v>Medium Usgae</v>
      </c>
      <c r="AD2828" t="str">
        <f>IF(tbl_Customers[[#This Row],[total_day_minutes]]&lt;=150,"Low Usage", IF(tbl_Customers[[#This Row],[total_day_minutes]]&lt;=200,"Medium Usage", IF(tbl_Customers[[#This Row],[total_day_minutes]]&lt;=250,"High Usage","Very High Usage")))</f>
        <v>Medium Usage</v>
      </c>
      <c r="AE2828" t="str">
        <f>IF(tbl_Customers[[#This Row],[total_intl_calls]]&lt;=5,"Low Calls", IF(tbl_Customers[[#This Row],[total_intl_calls]]&lt;=10, "Medium Calls", "High Calls"))</f>
        <v>Medium Calls</v>
      </c>
      <c r="AF28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28" s="36" t="str">
        <f>IF(tbl_Customers[[#This Row],[Churn_Risk_Score]]&gt;=10,"High Risk", IF(tbl_Customers[[#This Row],[Churn_Risk_Score]]&gt;=5,"Medium Risk","Low Risk"))</f>
        <v>Low Risk</v>
      </c>
    </row>
    <row r="2829" spans="1:33" x14ac:dyDescent="0.35">
      <c r="A2829">
        <v>2828</v>
      </c>
      <c r="B2829" t="s">
        <v>31</v>
      </c>
      <c r="C2829">
        <v>68</v>
      </c>
      <c r="D2829" t="s">
        <v>21</v>
      </c>
      <c r="E2829" t="s">
        <v>22</v>
      </c>
      <c r="F2829" t="s">
        <v>22</v>
      </c>
      <c r="G2829">
        <v>0</v>
      </c>
      <c r="H2829">
        <v>231.1</v>
      </c>
      <c r="I2829">
        <v>57</v>
      </c>
      <c r="J2829">
        <v>39.29</v>
      </c>
      <c r="K2829">
        <v>153.4</v>
      </c>
      <c r="L2829">
        <v>55</v>
      </c>
      <c r="M2829">
        <v>13.04</v>
      </c>
      <c r="N2829">
        <v>191.3</v>
      </c>
      <c r="O2829">
        <v>123</v>
      </c>
      <c r="P2829">
        <v>8.61</v>
      </c>
      <c r="Q2829">
        <v>9.6</v>
      </c>
      <c r="R2829">
        <v>4</v>
      </c>
      <c r="S2829">
        <v>2.59</v>
      </c>
      <c r="T2829">
        <v>3</v>
      </c>
      <c r="U2829" t="s">
        <v>22</v>
      </c>
      <c r="V2829">
        <f>IF(tbl_Customers[[#This Row],[churn]] = "yes", 1, 0)</f>
        <v>0</v>
      </c>
      <c r="W2829" t="str">
        <f>IF(tbl_Customers[[#This Row],[number_customer_service_calls]] &lt;= 1, "0-1 Calls", IF(tbl_Customers[[#This Row],[number_customer_service_calls]] &lt;= 3, "2-3 Calls", IF(tbl_Customers[[#This Row],[number_customer_service_calls]] &lt;=5, "4-5 Calls", "6+ Calls")))</f>
        <v>2-3 Calls</v>
      </c>
      <c r="X2829" t="str">
        <f>IF(tbl_Customers[[#This Row],[account_length]] &lt;= 50, "0-50", IF(tbl_Customers[[#This Row],[account_length]] &lt;=100, "51-100", IF(tbl_Customers[[#This Row],[account_length]] &lt;= 150, "101-150", "151+")))</f>
        <v>51-100</v>
      </c>
      <c r="Y2829" t="str">
        <f>IF(tbl_Customers[[#This Row],[total_intl_charge]] &lt;= 3, "Low Charges", "High Charges")</f>
        <v>Low Charges</v>
      </c>
      <c r="Z2829" t="str">
        <f>IF(tbl_Customers[[#This Row],[total_eve_calls]]&lt;=80,"Low Calls",
IF(tbl_Customers[[#This Row],[total_eve_calls]]&lt;=120,"Medium Calls","High Calls"))</f>
        <v>Low Calls</v>
      </c>
      <c r="AA2829" t="str">
        <f>IF(tbl_Customers[[#This Row],[total_eve_charge]]&lt;=15,"Low Charges",
IF(tbl_Customers[[#This Row],[total_eve_charge]]&lt;=20,"Medium Charges","High Charges"))</f>
        <v>Low Charges</v>
      </c>
      <c r="AB28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9" t="str">
        <f>IF(tbl_Customers[[#This Row],[number_vmail_messages]] = 0, "No Usage", IF(tbl_Customers[[#This Row],[number_vmail_messages]] &lt;= 20, "Low Usage", IF(tbl_Customers[[#This Row],[number_vmail_messages]] &lt;= 40, "Medium Usgae", "High Usage")))</f>
        <v>No Usage</v>
      </c>
      <c r="AD2829" t="str">
        <f>IF(tbl_Customers[[#This Row],[total_day_minutes]]&lt;=150,"Low Usage", IF(tbl_Customers[[#This Row],[total_day_minutes]]&lt;=200,"Medium Usage", IF(tbl_Customers[[#This Row],[total_day_minutes]]&lt;=250,"High Usage","Very High Usage")))</f>
        <v>High Usage</v>
      </c>
      <c r="AE2829" t="str">
        <f>IF(tbl_Customers[[#This Row],[total_intl_calls]]&lt;=5,"Low Calls", IF(tbl_Customers[[#This Row],[total_intl_calls]]&lt;=10, "Medium Calls", "High Calls"))</f>
        <v>Low Calls</v>
      </c>
      <c r="AF28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29" s="36" t="str">
        <f>IF(tbl_Customers[[#This Row],[Churn_Risk_Score]]&gt;=10,"High Risk", IF(tbl_Customers[[#This Row],[Churn_Risk_Score]]&gt;=5,"Medium Risk","Low Risk"))</f>
        <v>Low Risk</v>
      </c>
    </row>
    <row r="2830" spans="1:33" x14ac:dyDescent="0.35">
      <c r="A2830">
        <v>2829</v>
      </c>
      <c r="B2830" t="s">
        <v>33</v>
      </c>
      <c r="C2830">
        <v>28</v>
      </c>
      <c r="D2830" t="s">
        <v>28</v>
      </c>
      <c r="E2830" t="s">
        <v>22</v>
      </c>
      <c r="F2830" t="s">
        <v>22</v>
      </c>
      <c r="G2830">
        <v>0</v>
      </c>
      <c r="H2830">
        <v>180.8</v>
      </c>
      <c r="I2830">
        <v>109</v>
      </c>
      <c r="J2830">
        <v>30.74</v>
      </c>
      <c r="K2830">
        <v>288.8</v>
      </c>
      <c r="L2830">
        <v>58</v>
      </c>
      <c r="M2830">
        <v>24.55</v>
      </c>
      <c r="N2830">
        <v>191.9</v>
      </c>
      <c r="O2830">
        <v>91</v>
      </c>
      <c r="P2830">
        <v>8.64</v>
      </c>
      <c r="Q2830">
        <v>14.1</v>
      </c>
      <c r="R2830">
        <v>6</v>
      </c>
      <c r="S2830">
        <v>3.81</v>
      </c>
      <c r="T2830">
        <v>2</v>
      </c>
      <c r="U2830" t="s">
        <v>22</v>
      </c>
      <c r="V2830">
        <f>IF(tbl_Customers[[#This Row],[churn]] = "yes", 1, 0)</f>
        <v>0</v>
      </c>
      <c r="W2830" t="str">
        <f>IF(tbl_Customers[[#This Row],[number_customer_service_calls]] &lt;= 1, "0-1 Calls", IF(tbl_Customers[[#This Row],[number_customer_service_calls]] &lt;= 3, "2-3 Calls", IF(tbl_Customers[[#This Row],[number_customer_service_calls]] &lt;=5, "4-5 Calls", "6+ Calls")))</f>
        <v>2-3 Calls</v>
      </c>
      <c r="X2830" t="str">
        <f>IF(tbl_Customers[[#This Row],[account_length]] &lt;= 50, "0-50", IF(tbl_Customers[[#This Row],[account_length]] &lt;=100, "51-100", IF(tbl_Customers[[#This Row],[account_length]] &lt;= 150, "101-150", "151+")))</f>
        <v>0-50</v>
      </c>
      <c r="Y2830" t="str">
        <f>IF(tbl_Customers[[#This Row],[total_intl_charge]] &lt;= 3, "Low Charges", "High Charges")</f>
        <v>High Charges</v>
      </c>
      <c r="Z2830" t="str">
        <f>IF(tbl_Customers[[#This Row],[total_eve_calls]]&lt;=80,"Low Calls",
IF(tbl_Customers[[#This Row],[total_eve_calls]]&lt;=120,"Medium Calls","High Calls"))</f>
        <v>Low Calls</v>
      </c>
      <c r="AA2830" t="str">
        <f>IF(tbl_Customers[[#This Row],[total_eve_charge]]&lt;=15,"Low Charges",
IF(tbl_Customers[[#This Row],[total_eve_charge]]&lt;=20,"Medium Charges","High Charges"))</f>
        <v>High Charges</v>
      </c>
      <c r="AB28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0" t="str">
        <f>IF(tbl_Customers[[#This Row],[number_vmail_messages]] = 0, "No Usage", IF(tbl_Customers[[#This Row],[number_vmail_messages]] &lt;= 20, "Low Usage", IF(tbl_Customers[[#This Row],[number_vmail_messages]] &lt;= 40, "Medium Usgae", "High Usage")))</f>
        <v>No Usage</v>
      </c>
      <c r="AD2830" t="str">
        <f>IF(tbl_Customers[[#This Row],[total_day_minutes]]&lt;=150,"Low Usage", IF(tbl_Customers[[#This Row],[total_day_minutes]]&lt;=200,"Medium Usage", IF(tbl_Customers[[#This Row],[total_day_minutes]]&lt;=250,"High Usage","Very High Usage")))</f>
        <v>Medium Usage</v>
      </c>
      <c r="AE2830" t="str">
        <f>IF(tbl_Customers[[#This Row],[total_intl_calls]]&lt;=5,"Low Calls", IF(tbl_Customers[[#This Row],[total_intl_calls]]&lt;=10, "Medium Calls", "High Calls"))</f>
        <v>Medium Calls</v>
      </c>
      <c r="AF28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30" s="36" t="str">
        <f>IF(tbl_Customers[[#This Row],[Churn_Risk_Score]]&gt;=10,"High Risk", IF(tbl_Customers[[#This Row],[Churn_Risk_Score]]&gt;=5,"Medium Risk","Low Risk"))</f>
        <v>Low Risk</v>
      </c>
    </row>
    <row r="2831" spans="1:33" x14ac:dyDescent="0.35">
      <c r="A2831">
        <v>2830</v>
      </c>
      <c r="B2831" t="s">
        <v>74</v>
      </c>
      <c r="C2831">
        <v>184</v>
      </c>
      <c r="D2831" t="s">
        <v>28</v>
      </c>
      <c r="E2831" t="s">
        <v>23</v>
      </c>
      <c r="F2831" t="s">
        <v>22</v>
      </c>
      <c r="G2831">
        <v>0</v>
      </c>
      <c r="H2831">
        <v>213.8</v>
      </c>
      <c r="I2831">
        <v>105</v>
      </c>
      <c r="J2831">
        <v>36.35</v>
      </c>
      <c r="K2831">
        <v>159.6</v>
      </c>
      <c r="L2831">
        <v>84</v>
      </c>
      <c r="M2831">
        <v>13.57</v>
      </c>
      <c r="N2831">
        <v>139.19999999999999</v>
      </c>
      <c r="O2831">
        <v>137</v>
      </c>
      <c r="P2831">
        <v>6.26</v>
      </c>
      <c r="Q2831">
        <v>5</v>
      </c>
      <c r="R2831">
        <v>10</v>
      </c>
      <c r="S2831">
        <v>1.35</v>
      </c>
      <c r="T2831">
        <v>2</v>
      </c>
      <c r="U2831" t="s">
        <v>22</v>
      </c>
      <c r="V2831">
        <f>IF(tbl_Customers[[#This Row],[churn]] = "yes", 1, 0)</f>
        <v>0</v>
      </c>
      <c r="W2831" t="str">
        <f>IF(tbl_Customers[[#This Row],[number_customer_service_calls]] &lt;= 1, "0-1 Calls", IF(tbl_Customers[[#This Row],[number_customer_service_calls]] &lt;= 3, "2-3 Calls", IF(tbl_Customers[[#This Row],[number_customer_service_calls]] &lt;=5, "4-5 Calls", "6+ Calls")))</f>
        <v>2-3 Calls</v>
      </c>
      <c r="X2831" t="str">
        <f>IF(tbl_Customers[[#This Row],[account_length]] &lt;= 50, "0-50", IF(tbl_Customers[[#This Row],[account_length]] &lt;=100, "51-100", IF(tbl_Customers[[#This Row],[account_length]] &lt;= 150, "101-150", "151+")))</f>
        <v>151+</v>
      </c>
      <c r="Y2831" t="str">
        <f>IF(tbl_Customers[[#This Row],[total_intl_charge]] &lt;= 3, "Low Charges", "High Charges")</f>
        <v>Low Charges</v>
      </c>
      <c r="Z2831" t="str">
        <f>IF(tbl_Customers[[#This Row],[total_eve_calls]]&lt;=80,"Low Calls",
IF(tbl_Customers[[#This Row],[total_eve_calls]]&lt;=120,"Medium Calls","High Calls"))</f>
        <v>Medium Calls</v>
      </c>
      <c r="AA2831" t="str">
        <f>IF(tbl_Customers[[#This Row],[total_eve_charge]]&lt;=15,"Low Charges",
IF(tbl_Customers[[#This Row],[total_eve_charge]]&lt;=20,"Medium Charges","High Charges"))</f>
        <v>Low Charges</v>
      </c>
      <c r="AB28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1" t="str">
        <f>IF(tbl_Customers[[#This Row],[number_vmail_messages]] = 0, "No Usage", IF(tbl_Customers[[#This Row],[number_vmail_messages]] &lt;= 20, "Low Usage", IF(tbl_Customers[[#This Row],[number_vmail_messages]] &lt;= 40, "Medium Usgae", "High Usage")))</f>
        <v>No Usage</v>
      </c>
      <c r="AD2831" t="str">
        <f>IF(tbl_Customers[[#This Row],[total_day_minutes]]&lt;=150,"Low Usage", IF(tbl_Customers[[#This Row],[total_day_minutes]]&lt;=200,"Medium Usage", IF(tbl_Customers[[#This Row],[total_day_minutes]]&lt;=250,"High Usage","Very High Usage")))</f>
        <v>High Usage</v>
      </c>
      <c r="AE2831" t="str">
        <f>IF(tbl_Customers[[#This Row],[total_intl_calls]]&lt;=5,"Low Calls", IF(tbl_Customers[[#This Row],[total_intl_calls]]&lt;=10, "Medium Calls", "High Calls"))</f>
        <v>Medium Calls</v>
      </c>
      <c r="AF28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31" s="36" t="str">
        <f>IF(tbl_Customers[[#This Row],[Churn_Risk_Score]]&gt;=10,"High Risk", IF(tbl_Customers[[#This Row],[Churn_Risk_Score]]&gt;=5,"Medium Risk","Low Risk"))</f>
        <v>Low Risk</v>
      </c>
    </row>
    <row r="2832" spans="1:33" x14ac:dyDescent="0.35">
      <c r="A2832">
        <v>2831</v>
      </c>
      <c r="B2832" t="s">
        <v>71</v>
      </c>
      <c r="C2832">
        <v>74</v>
      </c>
      <c r="D2832" t="s">
        <v>21</v>
      </c>
      <c r="E2832" t="s">
        <v>22</v>
      </c>
      <c r="F2832" t="s">
        <v>23</v>
      </c>
      <c r="G2832">
        <v>25</v>
      </c>
      <c r="H2832">
        <v>234.4</v>
      </c>
      <c r="I2832">
        <v>113</v>
      </c>
      <c r="J2832">
        <v>39.85</v>
      </c>
      <c r="K2832">
        <v>265.89999999999998</v>
      </c>
      <c r="L2832">
        <v>82</v>
      </c>
      <c r="M2832">
        <v>22.6</v>
      </c>
      <c r="N2832">
        <v>241.4</v>
      </c>
      <c r="O2832">
        <v>77</v>
      </c>
      <c r="P2832">
        <v>10.86</v>
      </c>
      <c r="Q2832">
        <v>13.7</v>
      </c>
      <c r="R2832">
        <v>4</v>
      </c>
      <c r="S2832">
        <v>3.7</v>
      </c>
      <c r="T2832">
        <v>0</v>
      </c>
      <c r="U2832" t="s">
        <v>22</v>
      </c>
      <c r="V2832">
        <f>IF(tbl_Customers[[#This Row],[churn]] = "yes", 1, 0)</f>
        <v>0</v>
      </c>
      <c r="W2832" t="str">
        <f>IF(tbl_Customers[[#This Row],[number_customer_service_calls]] &lt;= 1, "0-1 Calls", IF(tbl_Customers[[#This Row],[number_customer_service_calls]] &lt;= 3, "2-3 Calls", IF(tbl_Customers[[#This Row],[number_customer_service_calls]] &lt;=5, "4-5 Calls", "6+ Calls")))</f>
        <v>0-1 Calls</v>
      </c>
      <c r="X2832" t="str">
        <f>IF(tbl_Customers[[#This Row],[account_length]] &lt;= 50, "0-50", IF(tbl_Customers[[#This Row],[account_length]] &lt;=100, "51-100", IF(tbl_Customers[[#This Row],[account_length]] &lt;= 150, "101-150", "151+")))</f>
        <v>51-100</v>
      </c>
      <c r="Y2832" t="str">
        <f>IF(tbl_Customers[[#This Row],[total_intl_charge]] &lt;= 3, "Low Charges", "High Charges")</f>
        <v>High Charges</v>
      </c>
      <c r="Z2832" t="str">
        <f>IF(tbl_Customers[[#This Row],[total_eve_calls]]&lt;=80,"Low Calls",
IF(tbl_Customers[[#This Row],[total_eve_calls]]&lt;=120,"Medium Calls","High Calls"))</f>
        <v>Medium Calls</v>
      </c>
      <c r="AA2832" t="str">
        <f>IF(tbl_Customers[[#This Row],[total_eve_charge]]&lt;=15,"Low Charges",
IF(tbl_Customers[[#This Row],[total_eve_charge]]&lt;=20,"Medium Charges","High Charges"))</f>
        <v>High Charges</v>
      </c>
      <c r="AB28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2" t="str">
        <f>IF(tbl_Customers[[#This Row],[number_vmail_messages]] = 0, "No Usage", IF(tbl_Customers[[#This Row],[number_vmail_messages]] &lt;= 20, "Low Usage", IF(tbl_Customers[[#This Row],[number_vmail_messages]] &lt;= 40, "Medium Usgae", "High Usage")))</f>
        <v>Medium Usgae</v>
      </c>
      <c r="AD2832" t="str">
        <f>IF(tbl_Customers[[#This Row],[total_day_minutes]]&lt;=150,"Low Usage", IF(tbl_Customers[[#This Row],[total_day_minutes]]&lt;=200,"Medium Usage", IF(tbl_Customers[[#This Row],[total_day_minutes]]&lt;=250,"High Usage","Very High Usage")))</f>
        <v>High Usage</v>
      </c>
      <c r="AE2832" t="str">
        <f>IF(tbl_Customers[[#This Row],[total_intl_calls]]&lt;=5,"Low Calls", IF(tbl_Customers[[#This Row],[total_intl_calls]]&lt;=10, "Medium Calls", "High Calls"))</f>
        <v>Low Calls</v>
      </c>
      <c r="AF28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32" s="36" t="str">
        <f>IF(tbl_Customers[[#This Row],[Churn_Risk_Score]]&gt;=10,"High Risk", IF(tbl_Customers[[#This Row],[Churn_Risk_Score]]&gt;=5,"Medium Risk","Low Risk"))</f>
        <v>Low Risk</v>
      </c>
    </row>
    <row r="2833" spans="1:33" x14ac:dyDescent="0.35">
      <c r="A2833">
        <v>2832</v>
      </c>
      <c r="B2833" t="s">
        <v>35</v>
      </c>
      <c r="C2833">
        <v>137</v>
      </c>
      <c r="D2833" t="s">
        <v>28</v>
      </c>
      <c r="E2833" t="s">
        <v>22</v>
      </c>
      <c r="F2833" t="s">
        <v>22</v>
      </c>
      <c r="G2833">
        <v>0</v>
      </c>
      <c r="H2833">
        <v>223.6</v>
      </c>
      <c r="I2833">
        <v>86</v>
      </c>
      <c r="J2833">
        <v>38.01</v>
      </c>
      <c r="K2833">
        <v>244.8</v>
      </c>
      <c r="L2833">
        <v>139</v>
      </c>
      <c r="M2833">
        <v>20.81</v>
      </c>
      <c r="N2833">
        <v>94.2</v>
      </c>
      <c r="O2833">
        <v>81</v>
      </c>
      <c r="P2833">
        <v>4.24</v>
      </c>
      <c r="Q2833">
        <v>9.5</v>
      </c>
      <c r="R2833">
        <v>7</v>
      </c>
      <c r="S2833">
        <v>2.57</v>
      </c>
      <c r="T2833">
        <v>0</v>
      </c>
      <c r="U2833" t="s">
        <v>22</v>
      </c>
      <c r="V2833">
        <f>IF(tbl_Customers[[#This Row],[churn]] = "yes", 1, 0)</f>
        <v>0</v>
      </c>
      <c r="W2833" t="str">
        <f>IF(tbl_Customers[[#This Row],[number_customer_service_calls]] &lt;= 1, "0-1 Calls", IF(tbl_Customers[[#This Row],[number_customer_service_calls]] &lt;= 3, "2-3 Calls", IF(tbl_Customers[[#This Row],[number_customer_service_calls]] &lt;=5, "4-5 Calls", "6+ Calls")))</f>
        <v>0-1 Calls</v>
      </c>
      <c r="X2833" t="str">
        <f>IF(tbl_Customers[[#This Row],[account_length]] &lt;= 50, "0-50", IF(tbl_Customers[[#This Row],[account_length]] &lt;=100, "51-100", IF(tbl_Customers[[#This Row],[account_length]] &lt;= 150, "101-150", "151+")))</f>
        <v>101-150</v>
      </c>
      <c r="Y2833" t="str">
        <f>IF(tbl_Customers[[#This Row],[total_intl_charge]] &lt;= 3, "Low Charges", "High Charges")</f>
        <v>Low Charges</v>
      </c>
      <c r="Z2833" t="str">
        <f>IF(tbl_Customers[[#This Row],[total_eve_calls]]&lt;=80,"Low Calls",
IF(tbl_Customers[[#This Row],[total_eve_calls]]&lt;=120,"Medium Calls","High Calls"))</f>
        <v>High Calls</v>
      </c>
      <c r="AA2833" t="str">
        <f>IF(tbl_Customers[[#This Row],[total_eve_charge]]&lt;=15,"Low Charges",
IF(tbl_Customers[[#This Row],[total_eve_charge]]&lt;=20,"Medium Charges","High Charges"))</f>
        <v>High Charges</v>
      </c>
      <c r="AB28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3" t="str">
        <f>IF(tbl_Customers[[#This Row],[number_vmail_messages]] = 0, "No Usage", IF(tbl_Customers[[#This Row],[number_vmail_messages]] &lt;= 20, "Low Usage", IF(tbl_Customers[[#This Row],[number_vmail_messages]] &lt;= 40, "Medium Usgae", "High Usage")))</f>
        <v>No Usage</v>
      </c>
      <c r="AD2833" t="str">
        <f>IF(tbl_Customers[[#This Row],[total_day_minutes]]&lt;=150,"Low Usage", IF(tbl_Customers[[#This Row],[total_day_minutes]]&lt;=200,"Medium Usage", IF(tbl_Customers[[#This Row],[total_day_minutes]]&lt;=250,"High Usage","Very High Usage")))</f>
        <v>High Usage</v>
      </c>
      <c r="AE2833" t="str">
        <f>IF(tbl_Customers[[#This Row],[total_intl_calls]]&lt;=5,"Low Calls", IF(tbl_Customers[[#This Row],[total_intl_calls]]&lt;=10, "Medium Calls", "High Calls"))</f>
        <v>Medium Calls</v>
      </c>
      <c r="AF28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3" s="36" t="str">
        <f>IF(tbl_Customers[[#This Row],[Churn_Risk_Score]]&gt;=10,"High Risk", IF(tbl_Customers[[#This Row],[Churn_Risk_Score]]&gt;=5,"Medium Risk","Low Risk"))</f>
        <v>Low Risk</v>
      </c>
    </row>
    <row r="2834" spans="1:33" x14ac:dyDescent="0.35">
      <c r="A2834">
        <v>2833</v>
      </c>
      <c r="B2834" t="s">
        <v>20</v>
      </c>
      <c r="C2834">
        <v>103</v>
      </c>
      <c r="D2834" t="s">
        <v>25</v>
      </c>
      <c r="E2834" t="s">
        <v>22</v>
      </c>
      <c r="F2834" t="s">
        <v>23</v>
      </c>
      <c r="G2834">
        <v>29</v>
      </c>
      <c r="H2834">
        <v>294.7</v>
      </c>
      <c r="I2834">
        <v>95</v>
      </c>
      <c r="J2834">
        <v>50.1</v>
      </c>
      <c r="K2834">
        <v>237.3</v>
      </c>
      <c r="L2834">
        <v>105</v>
      </c>
      <c r="M2834">
        <v>20.170000000000002</v>
      </c>
      <c r="N2834">
        <v>300.3</v>
      </c>
      <c r="O2834">
        <v>127</v>
      </c>
      <c r="P2834">
        <v>13.51</v>
      </c>
      <c r="Q2834">
        <v>13.7</v>
      </c>
      <c r="R2834">
        <v>6</v>
      </c>
      <c r="S2834">
        <v>3.7</v>
      </c>
      <c r="T2834">
        <v>1</v>
      </c>
      <c r="U2834" t="s">
        <v>22</v>
      </c>
      <c r="V2834">
        <f>IF(tbl_Customers[[#This Row],[churn]] = "yes", 1, 0)</f>
        <v>0</v>
      </c>
      <c r="W2834" t="str">
        <f>IF(tbl_Customers[[#This Row],[number_customer_service_calls]] &lt;= 1, "0-1 Calls", IF(tbl_Customers[[#This Row],[number_customer_service_calls]] &lt;= 3, "2-3 Calls", IF(tbl_Customers[[#This Row],[number_customer_service_calls]] &lt;=5, "4-5 Calls", "6+ Calls")))</f>
        <v>0-1 Calls</v>
      </c>
      <c r="X2834" t="str">
        <f>IF(tbl_Customers[[#This Row],[account_length]] &lt;= 50, "0-50", IF(tbl_Customers[[#This Row],[account_length]] &lt;=100, "51-100", IF(tbl_Customers[[#This Row],[account_length]] &lt;= 150, "101-150", "151+")))</f>
        <v>101-150</v>
      </c>
      <c r="Y2834" t="str">
        <f>IF(tbl_Customers[[#This Row],[total_intl_charge]] &lt;= 3, "Low Charges", "High Charges")</f>
        <v>High Charges</v>
      </c>
      <c r="Z2834" t="str">
        <f>IF(tbl_Customers[[#This Row],[total_eve_calls]]&lt;=80,"Low Calls",
IF(tbl_Customers[[#This Row],[total_eve_calls]]&lt;=120,"Medium Calls","High Calls"))</f>
        <v>Medium Calls</v>
      </c>
      <c r="AA2834" t="str">
        <f>IF(tbl_Customers[[#This Row],[total_eve_charge]]&lt;=15,"Low Charges",
IF(tbl_Customers[[#This Row],[total_eve_charge]]&lt;=20,"Medium Charges","High Charges"))</f>
        <v>High Charges</v>
      </c>
      <c r="AB28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4" t="str">
        <f>IF(tbl_Customers[[#This Row],[number_vmail_messages]] = 0, "No Usage", IF(tbl_Customers[[#This Row],[number_vmail_messages]] &lt;= 20, "Low Usage", IF(tbl_Customers[[#This Row],[number_vmail_messages]] &lt;= 40, "Medium Usgae", "High Usage")))</f>
        <v>Medium Usgae</v>
      </c>
      <c r="AD2834" t="str">
        <f>IF(tbl_Customers[[#This Row],[total_day_minutes]]&lt;=150,"Low Usage", IF(tbl_Customers[[#This Row],[total_day_minutes]]&lt;=200,"Medium Usage", IF(tbl_Customers[[#This Row],[total_day_minutes]]&lt;=250,"High Usage","Very High Usage")))</f>
        <v>Very High Usage</v>
      </c>
      <c r="AE2834" t="str">
        <f>IF(tbl_Customers[[#This Row],[total_intl_calls]]&lt;=5,"Low Calls", IF(tbl_Customers[[#This Row],[total_intl_calls]]&lt;=10, "Medium Calls", "High Calls"))</f>
        <v>Medium Calls</v>
      </c>
      <c r="AF28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834" s="36" t="str">
        <f>IF(tbl_Customers[[#This Row],[Churn_Risk_Score]]&gt;=10,"High Risk", IF(tbl_Customers[[#This Row],[Churn_Risk_Score]]&gt;=5,"Medium Risk","Low Risk"))</f>
        <v>Medium Risk</v>
      </c>
    </row>
    <row r="2835" spans="1:33" x14ac:dyDescent="0.35">
      <c r="A2835">
        <v>2834</v>
      </c>
      <c r="B2835" t="s">
        <v>61</v>
      </c>
      <c r="C2835">
        <v>99</v>
      </c>
      <c r="D2835" t="s">
        <v>21</v>
      </c>
      <c r="E2835" t="s">
        <v>22</v>
      </c>
      <c r="F2835" t="s">
        <v>22</v>
      </c>
      <c r="G2835">
        <v>0</v>
      </c>
      <c r="H2835">
        <v>216.8</v>
      </c>
      <c r="I2835">
        <v>123</v>
      </c>
      <c r="J2835">
        <v>36.86</v>
      </c>
      <c r="K2835">
        <v>126.4</v>
      </c>
      <c r="L2835">
        <v>88</v>
      </c>
      <c r="M2835">
        <v>10.74</v>
      </c>
      <c r="N2835">
        <v>220.6</v>
      </c>
      <c r="O2835">
        <v>82</v>
      </c>
      <c r="P2835">
        <v>9.93</v>
      </c>
      <c r="Q2835">
        <v>15.7</v>
      </c>
      <c r="R2835">
        <v>2</v>
      </c>
      <c r="S2835">
        <v>4.24</v>
      </c>
      <c r="T2835">
        <v>1</v>
      </c>
      <c r="U2835" t="s">
        <v>22</v>
      </c>
      <c r="V2835">
        <f>IF(tbl_Customers[[#This Row],[churn]] = "yes", 1, 0)</f>
        <v>0</v>
      </c>
      <c r="W2835" t="str">
        <f>IF(tbl_Customers[[#This Row],[number_customer_service_calls]] &lt;= 1, "0-1 Calls", IF(tbl_Customers[[#This Row],[number_customer_service_calls]] &lt;= 3, "2-3 Calls", IF(tbl_Customers[[#This Row],[number_customer_service_calls]] &lt;=5, "4-5 Calls", "6+ Calls")))</f>
        <v>0-1 Calls</v>
      </c>
      <c r="X2835" t="str">
        <f>IF(tbl_Customers[[#This Row],[account_length]] &lt;= 50, "0-50", IF(tbl_Customers[[#This Row],[account_length]] &lt;=100, "51-100", IF(tbl_Customers[[#This Row],[account_length]] &lt;= 150, "101-150", "151+")))</f>
        <v>51-100</v>
      </c>
      <c r="Y2835" t="str">
        <f>IF(tbl_Customers[[#This Row],[total_intl_charge]] &lt;= 3, "Low Charges", "High Charges")</f>
        <v>High Charges</v>
      </c>
      <c r="Z2835" t="str">
        <f>IF(tbl_Customers[[#This Row],[total_eve_calls]]&lt;=80,"Low Calls",
IF(tbl_Customers[[#This Row],[total_eve_calls]]&lt;=120,"Medium Calls","High Calls"))</f>
        <v>Medium Calls</v>
      </c>
      <c r="AA2835" t="str">
        <f>IF(tbl_Customers[[#This Row],[total_eve_charge]]&lt;=15,"Low Charges",
IF(tbl_Customers[[#This Row],[total_eve_charge]]&lt;=20,"Medium Charges","High Charges"))</f>
        <v>Low Charges</v>
      </c>
      <c r="AB28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35" t="str">
        <f>IF(tbl_Customers[[#This Row],[number_vmail_messages]] = 0, "No Usage", IF(tbl_Customers[[#This Row],[number_vmail_messages]] &lt;= 20, "Low Usage", IF(tbl_Customers[[#This Row],[number_vmail_messages]] &lt;= 40, "Medium Usgae", "High Usage")))</f>
        <v>No Usage</v>
      </c>
      <c r="AD2835" t="str">
        <f>IF(tbl_Customers[[#This Row],[total_day_minutes]]&lt;=150,"Low Usage", IF(tbl_Customers[[#This Row],[total_day_minutes]]&lt;=200,"Medium Usage", IF(tbl_Customers[[#This Row],[total_day_minutes]]&lt;=250,"High Usage","Very High Usage")))</f>
        <v>High Usage</v>
      </c>
      <c r="AE2835" t="str">
        <f>IF(tbl_Customers[[#This Row],[total_intl_calls]]&lt;=5,"Low Calls", IF(tbl_Customers[[#This Row],[total_intl_calls]]&lt;=10, "Medium Calls", "High Calls"))</f>
        <v>Low Calls</v>
      </c>
      <c r="AF28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35" s="36" t="str">
        <f>IF(tbl_Customers[[#This Row],[Churn_Risk_Score]]&gt;=10,"High Risk", IF(tbl_Customers[[#This Row],[Churn_Risk_Score]]&gt;=5,"Medium Risk","Low Risk"))</f>
        <v>Low Risk</v>
      </c>
    </row>
    <row r="2836" spans="1:33" x14ac:dyDescent="0.35">
      <c r="A2836">
        <v>2835</v>
      </c>
      <c r="B2836" t="s">
        <v>43</v>
      </c>
      <c r="C2836">
        <v>108</v>
      </c>
      <c r="D2836" t="s">
        <v>21</v>
      </c>
      <c r="E2836" t="s">
        <v>22</v>
      </c>
      <c r="F2836" t="s">
        <v>22</v>
      </c>
      <c r="G2836">
        <v>0</v>
      </c>
      <c r="H2836">
        <v>197.4</v>
      </c>
      <c r="I2836">
        <v>78</v>
      </c>
      <c r="J2836">
        <v>33.56</v>
      </c>
      <c r="K2836">
        <v>124</v>
      </c>
      <c r="L2836">
        <v>101</v>
      </c>
      <c r="M2836">
        <v>10.54</v>
      </c>
      <c r="N2836">
        <v>204.5</v>
      </c>
      <c r="O2836">
        <v>107</v>
      </c>
      <c r="P2836">
        <v>9.1999999999999993</v>
      </c>
      <c r="Q2836">
        <v>7.7</v>
      </c>
      <c r="R2836">
        <v>4</v>
      </c>
      <c r="S2836">
        <v>2.08</v>
      </c>
      <c r="T2836">
        <v>2</v>
      </c>
      <c r="U2836" t="s">
        <v>22</v>
      </c>
      <c r="V2836">
        <f>IF(tbl_Customers[[#This Row],[churn]] = "yes", 1, 0)</f>
        <v>0</v>
      </c>
      <c r="W2836" t="str">
        <f>IF(tbl_Customers[[#This Row],[number_customer_service_calls]] &lt;= 1, "0-1 Calls", IF(tbl_Customers[[#This Row],[number_customer_service_calls]] &lt;= 3, "2-3 Calls", IF(tbl_Customers[[#This Row],[number_customer_service_calls]] &lt;=5, "4-5 Calls", "6+ Calls")))</f>
        <v>2-3 Calls</v>
      </c>
      <c r="X2836" t="str">
        <f>IF(tbl_Customers[[#This Row],[account_length]] &lt;= 50, "0-50", IF(tbl_Customers[[#This Row],[account_length]] &lt;=100, "51-100", IF(tbl_Customers[[#This Row],[account_length]] &lt;= 150, "101-150", "151+")))</f>
        <v>101-150</v>
      </c>
      <c r="Y2836" t="str">
        <f>IF(tbl_Customers[[#This Row],[total_intl_charge]] &lt;= 3, "Low Charges", "High Charges")</f>
        <v>Low Charges</v>
      </c>
      <c r="Z2836" t="str">
        <f>IF(tbl_Customers[[#This Row],[total_eve_calls]]&lt;=80,"Low Calls",
IF(tbl_Customers[[#This Row],[total_eve_calls]]&lt;=120,"Medium Calls","High Calls"))</f>
        <v>Medium Calls</v>
      </c>
      <c r="AA2836" t="str">
        <f>IF(tbl_Customers[[#This Row],[total_eve_charge]]&lt;=15,"Low Charges",
IF(tbl_Customers[[#This Row],[total_eve_charge]]&lt;=20,"Medium Charges","High Charges"))</f>
        <v>Low Charges</v>
      </c>
      <c r="AB28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6" t="str">
        <f>IF(tbl_Customers[[#This Row],[number_vmail_messages]] = 0, "No Usage", IF(tbl_Customers[[#This Row],[number_vmail_messages]] &lt;= 20, "Low Usage", IF(tbl_Customers[[#This Row],[number_vmail_messages]] &lt;= 40, "Medium Usgae", "High Usage")))</f>
        <v>No Usage</v>
      </c>
      <c r="AD2836" t="str">
        <f>IF(tbl_Customers[[#This Row],[total_day_minutes]]&lt;=150,"Low Usage", IF(tbl_Customers[[#This Row],[total_day_minutes]]&lt;=200,"Medium Usage", IF(tbl_Customers[[#This Row],[total_day_minutes]]&lt;=250,"High Usage","Very High Usage")))</f>
        <v>Medium Usage</v>
      </c>
      <c r="AE2836" t="str">
        <f>IF(tbl_Customers[[#This Row],[total_intl_calls]]&lt;=5,"Low Calls", IF(tbl_Customers[[#This Row],[total_intl_calls]]&lt;=10, "Medium Calls", "High Calls"))</f>
        <v>Low Calls</v>
      </c>
      <c r="AF28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6" s="36" t="str">
        <f>IF(tbl_Customers[[#This Row],[Churn_Risk_Score]]&gt;=10,"High Risk", IF(tbl_Customers[[#This Row],[Churn_Risk_Score]]&gt;=5,"Medium Risk","Low Risk"))</f>
        <v>Low Risk</v>
      </c>
    </row>
    <row r="2837" spans="1:33" x14ac:dyDescent="0.35">
      <c r="A2837">
        <v>2836</v>
      </c>
      <c r="B2837" t="s">
        <v>34</v>
      </c>
      <c r="C2837">
        <v>117</v>
      </c>
      <c r="D2837" t="s">
        <v>21</v>
      </c>
      <c r="E2837" t="s">
        <v>22</v>
      </c>
      <c r="F2837" t="s">
        <v>22</v>
      </c>
      <c r="G2837">
        <v>0</v>
      </c>
      <c r="H2837">
        <v>226.5</v>
      </c>
      <c r="I2837">
        <v>85</v>
      </c>
      <c r="J2837">
        <v>38.51</v>
      </c>
      <c r="K2837">
        <v>141.6</v>
      </c>
      <c r="L2837">
        <v>68</v>
      </c>
      <c r="M2837">
        <v>12.04</v>
      </c>
      <c r="N2837">
        <v>223</v>
      </c>
      <c r="O2837">
        <v>90</v>
      </c>
      <c r="P2837">
        <v>10.039999999999999</v>
      </c>
      <c r="Q2837">
        <v>6.9</v>
      </c>
      <c r="R2837">
        <v>5</v>
      </c>
      <c r="S2837">
        <v>1.86</v>
      </c>
      <c r="T2837">
        <v>1</v>
      </c>
      <c r="U2837" t="s">
        <v>22</v>
      </c>
      <c r="V2837">
        <f>IF(tbl_Customers[[#This Row],[churn]] = "yes", 1, 0)</f>
        <v>0</v>
      </c>
      <c r="W2837" t="str">
        <f>IF(tbl_Customers[[#This Row],[number_customer_service_calls]] &lt;= 1, "0-1 Calls", IF(tbl_Customers[[#This Row],[number_customer_service_calls]] &lt;= 3, "2-3 Calls", IF(tbl_Customers[[#This Row],[number_customer_service_calls]] &lt;=5, "4-5 Calls", "6+ Calls")))</f>
        <v>0-1 Calls</v>
      </c>
      <c r="X2837" t="str">
        <f>IF(tbl_Customers[[#This Row],[account_length]] &lt;= 50, "0-50", IF(tbl_Customers[[#This Row],[account_length]] &lt;=100, "51-100", IF(tbl_Customers[[#This Row],[account_length]] &lt;= 150, "101-150", "151+")))</f>
        <v>101-150</v>
      </c>
      <c r="Y2837" t="str">
        <f>IF(tbl_Customers[[#This Row],[total_intl_charge]] &lt;= 3, "Low Charges", "High Charges")</f>
        <v>Low Charges</v>
      </c>
      <c r="Z2837" t="str">
        <f>IF(tbl_Customers[[#This Row],[total_eve_calls]]&lt;=80,"Low Calls",
IF(tbl_Customers[[#This Row],[total_eve_calls]]&lt;=120,"Medium Calls","High Calls"))</f>
        <v>Low Calls</v>
      </c>
      <c r="AA2837" t="str">
        <f>IF(tbl_Customers[[#This Row],[total_eve_charge]]&lt;=15,"Low Charges",
IF(tbl_Customers[[#This Row],[total_eve_charge]]&lt;=20,"Medium Charges","High Charges"))</f>
        <v>Low Charges</v>
      </c>
      <c r="AB28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7" t="str">
        <f>IF(tbl_Customers[[#This Row],[number_vmail_messages]] = 0, "No Usage", IF(tbl_Customers[[#This Row],[number_vmail_messages]] &lt;= 20, "Low Usage", IF(tbl_Customers[[#This Row],[number_vmail_messages]] &lt;= 40, "Medium Usgae", "High Usage")))</f>
        <v>No Usage</v>
      </c>
      <c r="AD2837" t="str">
        <f>IF(tbl_Customers[[#This Row],[total_day_minutes]]&lt;=150,"Low Usage", IF(tbl_Customers[[#This Row],[total_day_minutes]]&lt;=200,"Medium Usage", IF(tbl_Customers[[#This Row],[total_day_minutes]]&lt;=250,"High Usage","Very High Usage")))</f>
        <v>High Usage</v>
      </c>
      <c r="AE2837" t="str">
        <f>IF(tbl_Customers[[#This Row],[total_intl_calls]]&lt;=5,"Low Calls", IF(tbl_Customers[[#This Row],[total_intl_calls]]&lt;=10, "Medium Calls", "High Calls"))</f>
        <v>Low Calls</v>
      </c>
      <c r="AF28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7" s="36" t="str">
        <f>IF(tbl_Customers[[#This Row],[Churn_Risk_Score]]&gt;=10,"High Risk", IF(tbl_Customers[[#This Row],[Churn_Risk_Score]]&gt;=5,"Medium Risk","Low Risk"))</f>
        <v>Low Risk</v>
      </c>
    </row>
    <row r="2838" spans="1:33" x14ac:dyDescent="0.35">
      <c r="A2838">
        <v>2837</v>
      </c>
      <c r="B2838" t="s">
        <v>75</v>
      </c>
      <c r="C2838">
        <v>63</v>
      </c>
      <c r="D2838" t="s">
        <v>21</v>
      </c>
      <c r="E2838" t="s">
        <v>22</v>
      </c>
      <c r="F2838" t="s">
        <v>23</v>
      </c>
      <c r="G2838">
        <v>32</v>
      </c>
      <c r="H2838">
        <v>218.9</v>
      </c>
      <c r="I2838">
        <v>124</v>
      </c>
      <c r="J2838">
        <v>37.21</v>
      </c>
      <c r="K2838">
        <v>214.3</v>
      </c>
      <c r="L2838">
        <v>125</v>
      </c>
      <c r="M2838">
        <v>18.22</v>
      </c>
      <c r="N2838">
        <v>260.3</v>
      </c>
      <c r="O2838">
        <v>120</v>
      </c>
      <c r="P2838">
        <v>11.71</v>
      </c>
      <c r="Q2838">
        <v>12.9</v>
      </c>
      <c r="R2838">
        <v>3</v>
      </c>
      <c r="S2838">
        <v>3.48</v>
      </c>
      <c r="T2838">
        <v>1</v>
      </c>
      <c r="U2838" t="s">
        <v>22</v>
      </c>
      <c r="V2838">
        <f>IF(tbl_Customers[[#This Row],[churn]] = "yes", 1, 0)</f>
        <v>0</v>
      </c>
      <c r="W2838" t="str">
        <f>IF(tbl_Customers[[#This Row],[number_customer_service_calls]] &lt;= 1, "0-1 Calls", IF(tbl_Customers[[#This Row],[number_customer_service_calls]] &lt;= 3, "2-3 Calls", IF(tbl_Customers[[#This Row],[number_customer_service_calls]] &lt;=5, "4-5 Calls", "6+ Calls")))</f>
        <v>0-1 Calls</v>
      </c>
      <c r="X2838" t="str">
        <f>IF(tbl_Customers[[#This Row],[account_length]] &lt;= 50, "0-50", IF(tbl_Customers[[#This Row],[account_length]] &lt;=100, "51-100", IF(tbl_Customers[[#This Row],[account_length]] &lt;= 150, "101-150", "151+")))</f>
        <v>51-100</v>
      </c>
      <c r="Y2838" t="str">
        <f>IF(tbl_Customers[[#This Row],[total_intl_charge]] &lt;= 3, "Low Charges", "High Charges")</f>
        <v>High Charges</v>
      </c>
      <c r="Z2838" t="str">
        <f>IF(tbl_Customers[[#This Row],[total_eve_calls]]&lt;=80,"Low Calls",
IF(tbl_Customers[[#This Row],[total_eve_calls]]&lt;=120,"Medium Calls","High Calls"))</f>
        <v>High Calls</v>
      </c>
      <c r="AA2838" t="str">
        <f>IF(tbl_Customers[[#This Row],[total_eve_charge]]&lt;=15,"Low Charges",
IF(tbl_Customers[[#This Row],[total_eve_charge]]&lt;=20,"Medium Charges","High Charges"))</f>
        <v>Medium Charges</v>
      </c>
      <c r="AB28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8" t="str">
        <f>IF(tbl_Customers[[#This Row],[number_vmail_messages]] = 0, "No Usage", IF(tbl_Customers[[#This Row],[number_vmail_messages]] &lt;= 20, "Low Usage", IF(tbl_Customers[[#This Row],[number_vmail_messages]] &lt;= 40, "Medium Usgae", "High Usage")))</f>
        <v>Medium Usgae</v>
      </c>
      <c r="AD2838" t="str">
        <f>IF(tbl_Customers[[#This Row],[total_day_minutes]]&lt;=150,"Low Usage", IF(tbl_Customers[[#This Row],[total_day_minutes]]&lt;=200,"Medium Usage", IF(tbl_Customers[[#This Row],[total_day_minutes]]&lt;=250,"High Usage","Very High Usage")))</f>
        <v>High Usage</v>
      </c>
      <c r="AE2838" t="str">
        <f>IF(tbl_Customers[[#This Row],[total_intl_calls]]&lt;=5,"Low Calls", IF(tbl_Customers[[#This Row],[total_intl_calls]]&lt;=10, "Medium Calls", "High Calls"))</f>
        <v>Low Calls</v>
      </c>
      <c r="AF28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38" s="36" t="str">
        <f>IF(tbl_Customers[[#This Row],[Churn_Risk_Score]]&gt;=10,"High Risk", IF(tbl_Customers[[#This Row],[Churn_Risk_Score]]&gt;=5,"Medium Risk","Low Risk"))</f>
        <v>Low Risk</v>
      </c>
    </row>
    <row r="2839" spans="1:33" x14ac:dyDescent="0.35">
      <c r="A2839">
        <v>2838</v>
      </c>
      <c r="B2839" t="s">
        <v>29</v>
      </c>
      <c r="C2839">
        <v>138</v>
      </c>
      <c r="D2839" t="s">
        <v>28</v>
      </c>
      <c r="E2839" t="s">
        <v>22</v>
      </c>
      <c r="F2839" t="s">
        <v>22</v>
      </c>
      <c r="G2839">
        <v>0</v>
      </c>
      <c r="H2839">
        <v>89.1</v>
      </c>
      <c r="I2839">
        <v>117</v>
      </c>
      <c r="J2839">
        <v>15.15</v>
      </c>
      <c r="K2839">
        <v>126.8</v>
      </c>
      <c r="L2839">
        <v>46</v>
      </c>
      <c r="M2839">
        <v>10.78</v>
      </c>
      <c r="N2839">
        <v>190.5</v>
      </c>
      <c r="O2839">
        <v>71</v>
      </c>
      <c r="P2839">
        <v>8.57</v>
      </c>
      <c r="Q2839">
        <v>9.9</v>
      </c>
      <c r="R2839">
        <v>4</v>
      </c>
      <c r="S2839">
        <v>2.67</v>
      </c>
      <c r="T2839">
        <v>2</v>
      </c>
      <c r="U2839" t="s">
        <v>22</v>
      </c>
      <c r="V2839">
        <f>IF(tbl_Customers[[#This Row],[churn]] = "yes", 1, 0)</f>
        <v>0</v>
      </c>
      <c r="W2839" t="str">
        <f>IF(tbl_Customers[[#This Row],[number_customer_service_calls]] &lt;= 1, "0-1 Calls", IF(tbl_Customers[[#This Row],[number_customer_service_calls]] &lt;= 3, "2-3 Calls", IF(tbl_Customers[[#This Row],[number_customer_service_calls]] &lt;=5, "4-5 Calls", "6+ Calls")))</f>
        <v>2-3 Calls</v>
      </c>
      <c r="X2839" t="str">
        <f>IF(tbl_Customers[[#This Row],[account_length]] &lt;= 50, "0-50", IF(tbl_Customers[[#This Row],[account_length]] &lt;=100, "51-100", IF(tbl_Customers[[#This Row],[account_length]] &lt;= 150, "101-150", "151+")))</f>
        <v>101-150</v>
      </c>
      <c r="Y2839" t="str">
        <f>IF(tbl_Customers[[#This Row],[total_intl_charge]] &lt;= 3, "Low Charges", "High Charges")</f>
        <v>Low Charges</v>
      </c>
      <c r="Z2839" t="str">
        <f>IF(tbl_Customers[[#This Row],[total_eve_calls]]&lt;=80,"Low Calls",
IF(tbl_Customers[[#This Row],[total_eve_calls]]&lt;=120,"Medium Calls","High Calls"))</f>
        <v>Low Calls</v>
      </c>
      <c r="AA2839" t="str">
        <f>IF(tbl_Customers[[#This Row],[total_eve_charge]]&lt;=15,"Low Charges",
IF(tbl_Customers[[#This Row],[total_eve_charge]]&lt;=20,"Medium Charges","High Charges"))</f>
        <v>Low Charges</v>
      </c>
      <c r="AB28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39" t="str">
        <f>IF(tbl_Customers[[#This Row],[number_vmail_messages]] = 0, "No Usage", IF(tbl_Customers[[#This Row],[number_vmail_messages]] &lt;= 20, "Low Usage", IF(tbl_Customers[[#This Row],[number_vmail_messages]] &lt;= 40, "Medium Usgae", "High Usage")))</f>
        <v>No Usage</v>
      </c>
      <c r="AD2839" t="str">
        <f>IF(tbl_Customers[[#This Row],[total_day_minutes]]&lt;=150,"Low Usage", IF(tbl_Customers[[#This Row],[total_day_minutes]]&lt;=200,"Medium Usage", IF(tbl_Customers[[#This Row],[total_day_minutes]]&lt;=250,"High Usage","Very High Usage")))</f>
        <v>Low Usage</v>
      </c>
      <c r="AE2839" t="str">
        <f>IF(tbl_Customers[[#This Row],[total_intl_calls]]&lt;=5,"Low Calls", IF(tbl_Customers[[#This Row],[total_intl_calls]]&lt;=10, "Medium Calls", "High Calls"))</f>
        <v>Low Calls</v>
      </c>
      <c r="AF28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9" s="36" t="str">
        <f>IF(tbl_Customers[[#This Row],[Churn_Risk_Score]]&gt;=10,"High Risk", IF(tbl_Customers[[#This Row],[Churn_Risk_Score]]&gt;=5,"Medium Risk","Low Risk"))</f>
        <v>Low Risk</v>
      </c>
    </row>
    <row r="2840" spans="1:33" x14ac:dyDescent="0.35">
      <c r="A2840">
        <v>2839</v>
      </c>
      <c r="B2840" t="s">
        <v>39</v>
      </c>
      <c r="C2840">
        <v>128</v>
      </c>
      <c r="D2840" t="s">
        <v>21</v>
      </c>
      <c r="E2840" t="s">
        <v>22</v>
      </c>
      <c r="F2840" t="s">
        <v>23</v>
      </c>
      <c r="G2840">
        <v>43</v>
      </c>
      <c r="H2840">
        <v>177.8</v>
      </c>
      <c r="I2840">
        <v>100</v>
      </c>
      <c r="J2840">
        <v>30.23</v>
      </c>
      <c r="K2840">
        <v>147.30000000000001</v>
      </c>
      <c r="L2840">
        <v>89</v>
      </c>
      <c r="M2840">
        <v>12.52</v>
      </c>
      <c r="N2840">
        <v>194.2</v>
      </c>
      <c r="O2840">
        <v>92</v>
      </c>
      <c r="P2840">
        <v>8.74</v>
      </c>
      <c r="Q2840">
        <v>11.9</v>
      </c>
      <c r="R2840">
        <v>1</v>
      </c>
      <c r="S2840">
        <v>3.21</v>
      </c>
      <c r="T2840">
        <v>0</v>
      </c>
      <c r="U2840" t="s">
        <v>22</v>
      </c>
      <c r="V2840">
        <f>IF(tbl_Customers[[#This Row],[churn]] = "yes", 1, 0)</f>
        <v>0</v>
      </c>
      <c r="W2840" t="str">
        <f>IF(tbl_Customers[[#This Row],[number_customer_service_calls]] &lt;= 1, "0-1 Calls", IF(tbl_Customers[[#This Row],[number_customer_service_calls]] &lt;= 3, "2-3 Calls", IF(tbl_Customers[[#This Row],[number_customer_service_calls]] &lt;=5, "4-5 Calls", "6+ Calls")))</f>
        <v>0-1 Calls</v>
      </c>
      <c r="X2840" t="str">
        <f>IF(tbl_Customers[[#This Row],[account_length]] &lt;= 50, "0-50", IF(tbl_Customers[[#This Row],[account_length]] &lt;=100, "51-100", IF(tbl_Customers[[#This Row],[account_length]] &lt;= 150, "101-150", "151+")))</f>
        <v>101-150</v>
      </c>
      <c r="Y2840" t="str">
        <f>IF(tbl_Customers[[#This Row],[total_intl_charge]] &lt;= 3, "Low Charges", "High Charges")</f>
        <v>High Charges</v>
      </c>
      <c r="Z2840" t="str">
        <f>IF(tbl_Customers[[#This Row],[total_eve_calls]]&lt;=80,"Low Calls",
IF(tbl_Customers[[#This Row],[total_eve_calls]]&lt;=120,"Medium Calls","High Calls"))</f>
        <v>Medium Calls</v>
      </c>
      <c r="AA2840" t="str">
        <f>IF(tbl_Customers[[#This Row],[total_eve_charge]]&lt;=15,"Low Charges",
IF(tbl_Customers[[#This Row],[total_eve_charge]]&lt;=20,"Medium Charges","High Charges"))</f>
        <v>Low Charges</v>
      </c>
      <c r="AB28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0" t="str">
        <f>IF(tbl_Customers[[#This Row],[number_vmail_messages]] = 0, "No Usage", IF(tbl_Customers[[#This Row],[number_vmail_messages]] &lt;= 20, "Low Usage", IF(tbl_Customers[[#This Row],[number_vmail_messages]] &lt;= 40, "Medium Usgae", "High Usage")))</f>
        <v>High Usage</v>
      </c>
      <c r="AD2840" t="str">
        <f>IF(tbl_Customers[[#This Row],[total_day_minutes]]&lt;=150,"Low Usage", IF(tbl_Customers[[#This Row],[total_day_minutes]]&lt;=200,"Medium Usage", IF(tbl_Customers[[#This Row],[total_day_minutes]]&lt;=250,"High Usage","Very High Usage")))</f>
        <v>Medium Usage</v>
      </c>
      <c r="AE2840" t="str">
        <f>IF(tbl_Customers[[#This Row],[total_intl_calls]]&lt;=5,"Low Calls", IF(tbl_Customers[[#This Row],[total_intl_calls]]&lt;=10, "Medium Calls", "High Calls"))</f>
        <v>Low Calls</v>
      </c>
      <c r="AF28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40" s="36" t="str">
        <f>IF(tbl_Customers[[#This Row],[Churn_Risk_Score]]&gt;=10,"High Risk", IF(tbl_Customers[[#This Row],[Churn_Risk_Score]]&gt;=5,"Medium Risk","Low Risk"))</f>
        <v>Low Risk</v>
      </c>
    </row>
    <row r="2841" spans="1:33" x14ac:dyDescent="0.35">
      <c r="A2841">
        <v>2840</v>
      </c>
      <c r="B2841" t="s">
        <v>39</v>
      </c>
      <c r="C2841">
        <v>140</v>
      </c>
      <c r="D2841" t="s">
        <v>21</v>
      </c>
      <c r="E2841" t="s">
        <v>22</v>
      </c>
      <c r="F2841" t="s">
        <v>22</v>
      </c>
      <c r="G2841">
        <v>0</v>
      </c>
      <c r="H2841">
        <v>93.2</v>
      </c>
      <c r="I2841">
        <v>109</v>
      </c>
      <c r="J2841">
        <v>15.84</v>
      </c>
      <c r="K2841">
        <v>197.6</v>
      </c>
      <c r="L2841">
        <v>116</v>
      </c>
      <c r="M2841">
        <v>16.8</v>
      </c>
      <c r="N2841">
        <v>219.8</v>
      </c>
      <c r="O2841">
        <v>94</v>
      </c>
      <c r="P2841">
        <v>9.89</v>
      </c>
      <c r="Q2841">
        <v>10.5</v>
      </c>
      <c r="R2841">
        <v>2</v>
      </c>
      <c r="S2841">
        <v>2.84</v>
      </c>
      <c r="T2841">
        <v>1</v>
      </c>
      <c r="U2841" t="s">
        <v>22</v>
      </c>
      <c r="V2841">
        <f>IF(tbl_Customers[[#This Row],[churn]] = "yes", 1, 0)</f>
        <v>0</v>
      </c>
      <c r="W2841" t="str">
        <f>IF(tbl_Customers[[#This Row],[number_customer_service_calls]] &lt;= 1, "0-1 Calls", IF(tbl_Customers[[#This Row],[number_customer_service_calls]] &lt;= 3, "2-3 Calls", IF(tbl_Customers[[#This Row],[number_customer_service_calls]] &lt;=5, "4-5 Calls", "6+ Calls")))</f>
        <v>0-1 Calls</v>
      </c>
      <c r="X2841" t="str">
        <f>IF(tbl_Customers[[#This Row],[account_length]] &lt;= 50, "0-50", IF(tbl_Customers[[#This Row],[account_length]] &lt;=100, "51-100", IF(tbl_Customers[[#This Row],[account_length]] &lt;= 150, "101-150", "151+")))</f>
        <v>101-150</v>
      </c>
      <c r="Y2841" t="str">
        <f>IF(tbl_Customers[[#This Row],[total_intl_charge]] &lt;= 3, "Low Charges", "High Charges")</f>
        <v>Low Charges</v>
      </c>
      <c r="Z2841" t="str">
        <f>IF(tbl_Customers[[#This Row],[total_eve_calls]]&lt;=80,"Low Calls",
IF(tbl_Customers[[#This Row],[total_eve_calls]]&lt;=120,"Medium Calls","High Calls"))</f>
        <v>Medium Calls</v>
      </c>
      <c r="AA2841" t="str">
        <f>IF(tbl_Customers[[#This Row],[total_eve_charge]]&lt;=15,"Low Charges",
IF(tbl_Customers[[#This Row],[total_eve_charge]]&lt;=20,"Medium Charges","High Charges"))</f>
        <v>Medium Charges</v>
      </c>
      <c r="AB28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1" t="str">
        <f>IF(tbl_Customers[[#This Row],[number_vmail_messages]] = 0, "No Usage", IF(tbl_Customers[[#This Row],[number_vmail_messages]] &lt;= 20, "Low Usage", IF(tbl_Customers[[#This Row],[number_vmail_messages]] &lt;= 40, "Medium Usgae", "High Usage")))</f>
        <v>No Usage</v>
      </c>
      <c r="AD2841" t="str">
        <f>IF(tbl_Customers[[#This Row],[total_day_minutes]]&lt;=150,"Low Usage", IF(tbl_Customers[[#This Row],[total_day_minutes]]&lt;=200,"Medium Usage", IF(tbl_Customers[[#This Row],[total_day_minutes]]&lt;=250,"High Usage","Very High Usage")))</f>
        <v>Low Usage</v>
      </c>
      <c r="AE2841" t="str">
        <f>IF(tbl_Customers[[#This Row],[total_intl_calls]]&lt;=5,"Low Calls", IF(tbl_Customers[[#This Row],[total_intl_calls]]&lt;=10, "Medium Calls", "High Calls"))</f>
        <v>Low Calls</v>
      </c>
      <c r="AF28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1" s="36" t="str">
        <f>IF(tbl_Customers[[#This Row],[Churn_Risk_Score]]&gt;=10,"High Risk", IF(tbl_Customers[[#This Row],[Churn_Risk_Score]]&gt;=5,"Medium Risk","Low Risk"))</f>
        <v>Low Risk</v>
      </c>
    </row>
    <row r="2842" spans="1:33" x14ac:dyDescent="0.35">
      <c r="A2842">
        <v>2841</v>
      </c>
      <c r="B2842" t="s">
        <v>66</v>
      </c>
      <c r="C2842">
        <v>102</v>
      </c>
      <c r="D2842" t="s">
        <v>21</v>
      </c>
      <c r="E2842" t="s">
        <v>22</v>
      </c>
      <c r="F2842" t="s">
        <v>22</v>
      </c>
      <c r="G2842">
        <v>0</v>
      </c>
      <c r="H2842">
        <v>228.1</v>
      </c>
      <c r="I2842">
        <v>86</v>
      </c>
      <c r="J2842">
        <v>38.78</v>
      </c>
      <c r="K2842">
        <v>156</v>
      </c>
      <c r="L2842">
        <v>97</v>
      </c>
      <c r="M2842">
        <v>13.26</v>
      </c>
      <c r="N2842">
        <v>227.9</v>
      </c>
      <c r="O2842">
        <v>124</v>
      </c>
      <c r="P2842">
        <v>10.26</v>
      </c>
      <c r="Q2842">
        <v>10.6</v>
      </c>
      <c r="R2842">
        <v>9</v>
      </c>
      <c r="S2842">
        <v>2.86</v>
      </c>
      <c r="T2842">
        <v>1</v>
      </c>
      <c r="U2842" t="s">
        <v>22</v>
      </c>
      <c r="V2842">
        <f>IF(tbl_Customers[[#This Row],[churn]] = "yes", 1, 0)</f>
        <v>0</v>
      </c>
      <c r="W2842" t="str">
        <f>IF(tbl_Customers[[#This Row],[number_customer_service_calls]] &lt;= 1, "0-1 Calls", IF(tbl_Customers[[#This Row],[number_customer_service_calls]] &lt;= 3, "2-3 Calls", IF(tbl_Customers[[#This Row],[number_customer_service_calls]] &lt;=5, "4-5 Calls", "6+ Calls")))</f>
        <v>0-1 Calls</v>
      </c>
      <c r="X2842" t="str">
        <f>IF(tbl_Customers[[#This Row],[account_length]] &lt;= 50, "0-50", IF(tbl_Customers[[#This Row],[account_length]] &lt;=100, "51-100", IF(tbl_Customers[[#This Row],[account_length]] &lt;= 150, "101-150", "151+")))</f>
        <v>101-150</v>
      </c>
      <c r="Y2842" t="str">
        <f>IF(tbl_Customers[[#This Row],[total_intl_charge]] &lt;= 3, "Low Charges", "High Charges")</f>
        <v>Low Charges</v>
      </c>
      <c r="Z2842" t="str">
        <f>IF(tbl_Customers[[#This Row],[total_eve_calls]]&lt;=80,"Low Calls",
IF(tbl_Customers[[#This Row],[total_eve_calls]]&lt;=120,"Medium Calls","High Calls"))</f>
        <v>Medium Calls</v>
      </c>
      <c r="AA2842" t="str">
        <f>IF(tbl_Customers[[#This Row],[total_eve_charge]]&lt;=15,"Low Charges",
IF(tbl_Customers[[#This Row],[total_eve_charge]]&lt;=20,"Medium Charges","High Charges"))</f>
        <v>Low Charges</v>
      </c>
      <c r="AB28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2" t="str">
        <f>IF(tbl_Customers[[#This Row],[number_vmail_messages]] = 0, "No Usage", IF(tbl_Customers[[#This Row],[number_vmail_messages]] &lt;= 20, "Low Usage", IF(tbl_Customers[[#This Row],[number_vmail_messages]] &lt;= 40, "Medium Usgae", "High Usage")))</f>
        <v>No Usage</v>
      </c>
      <c r="AD2842" t="str">
        <f>IF(tbl_Customers[[#This Row],[total_day_minutes]]&lt;=150,"Low Usage", IF(tbl_Customers[[#This Row],[total_day_minutes]]&lt;=200,"Medium Usage", IF(tbl_Customers[[#This Row],[total_day_minutes]]&lt;=250,"High Usage","Very High Usage")))</f>
        <v>High Usage</v>
      </c>
      <c r="AE2842" t="str">
        <f>IF(tbl_Customers[[#This Row],[total_intl_calls]]&lt;=5,"Low Calls", IF(tbl_Customers[[#This Row],[total_intl_calls]]&lt;=10, "Medium Calls", "High Calls"))</f>
        <v>Medium Calls</v>
      </c>
      <c r="AF28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2" s="36" t="str">
        <f>IF(tbl_Customers[[#This Row],[Churn_Risk_Score]]&gt;=10,"High Risk", IF(tbl_Customers[[#This Row],[Churn_Risk_Score]]&gt;=5,"Medium Risk","Low Risk"))</f>
        <v>Low Risk</v>
      </c>
    </row>
    <row r="2843" spans="1:33" x14ac:dyDescent="0.35">
      <c r="A2843">
        <v>2842</v>
      </c>
      <c r="B2843" t="s">
        <v>60</v>
      </c>
      <c r="C2843">
        <v>96</v>
      </c>
      <c r="D2843" t="s">
        <v>25</v>
      </c>
      <c r="E2843" t="s">
        <v>22</v>
      </c>
      <c r="F2843" t="s">
        <v>22</v>
      </c>
      <c r="G2843">
        <v>0</v>
      </c>
      <c r="H2843">
        <v>208.1</v>
      </c>
      <c r="I2843">
        <v>93</v>
      </c>
      <c r="J2843">
        <v>35.380000000000003</v>
      </c>
      <c r="K2843">
        <v>189.2</v>
      </c>
      <c r="L2843">
        <v>107</v>
      </c>
      <c r="M2843">
        <v>16.079999999999998</v>
      </c>
      <c r="N2843">
        <v>279.60000000000002</v>
      </c>
      <c r="O2843">
        <v>90</v>
      </c>
      <c r="P2843">
        <v>12.58</v>
      </c>
      <c r="Q2843">
        <v>7.4</v>
      </c>
      <c r="R2843">
        <v>2</v>
      </c>
      <c r="S2843">
        <v>2</v>
      </c>
      <c r="T2843">
        <v>1</v>
      </c>
      <c r="U2843" t="s">
        <v>22</v>
      </c>
      <c r="V2843">
        <f>IF(tbl_Customers[[#This Row],[churn]] = "yes", 1, 0)</f>
        <v>0</v>
      </c>
      <c r="W2843" t="str">
        <f>IF(tbl_Customers[[#This Row],[number_customer_service_calls]] &lt;= 1, "0-1 Calls", IF(tbl_Customers[[#This Row],[number_customer_service_calls]] &lt;= 3, "2-3 Calls", IF(tbl_Customers[[#This Row],[number_customer_service_calls]] &lt;=5, "4-5 Calls", "6+ Calls")))</f>
        <v>0-1 Calls</v>
      </c>
      <c r="X2843" t="str">
        <f>IF(tbl_Customers[[#This Row],[account_length]] &lt;= 50, "0-50", IF(tbl_Customers[[#This Row],[account_length]] &lt;=100, "51-100", IF(tbl_Customers[[#This Row],[account_length]] &lt;= 150, "101-150", "151+")))</f>
        <v>51-100</v>
      </c>
      <c r="Y2843" t="str">
        <f>IF(tbl_Customers[[#This Row],[total_intl_charge]] &lt;= 3, "Low Charges", "High Charges")</f>
        <v>Low Charges</v>
      </c>
      <c r="Z2843" t="str">
        <f>IF(tbl_Customers[[#This Row],[total_eve_calls]]&lt;=80,"Low Calls",
IF(tbl_Customers[[#This Row],[total_eve_calls]]&lt;=120,"Medium Calls","High Calls"))</f>
        <v>Medium Calls</v>
      </c>
      <c r="AA2843" t="str">
        <f>IF(tbl_Customers[[#This Row],[total_eve_charge]]&lt;=15,"Low Charges",
IF(tbl_Customers[[#This Row],[total_eve_charge]]&lt;=20,"Medium Charges","High Charges"))</f>
        <v>Medium Charges</v>
      </c>
      <c r="AB28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43" t="str">
        <f>IF(tbl_Customers[[#This Row],[number_vmail_messages]] = 0, "No Usage", IF(tbl_Customers[[#This Row],[number_vmail_messages]] &lt;= 20, "Low Usage", IF(tbl_Customers[[#This Row],[number_vmail_messages]] &lt;= 40, "Medium Usgae", "High Usage")))</f>
        <v>No Usage</v>
      </c>
      <c r="AD2843" t="str">
        <f>IF(tbl_Customers[[#This Row],[total_day_minutes]]&lt;=150,"Low Usage", IF(tbl_Customers[[#This Row],[total_day_minutes]]&lt;=200,"Medium Usage", IF(tbl_Customers[[#This Row],[total_day_minutes]]&lt;=250,"High Usage","Very High Usage")))</f>
        <v>High Usage</v>
      </c>
      <c r="AE2843" t="str">
        <f>IF(tbl_Customers[[#This Row],[total_intl_calls]]&lt;=5,"Low Calls", IF(tbl_Customers[[#This Row],[total_intl_calls]]&lt;=10, "Medium Calls", "High Calls"))</f>
        <v>Low Calls</v>
      </c>
      <c r="AF28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3" s="36" t="str">
        <f>IF(tbl_Customers[[#This Row],[Churn_Risk_Score]]&gt;=10,"High Risk", IF(tbl_Customers[[#This Row],[Churn_Risk_Score]]&gt;=5,"Medium Risk","Low Risk"))</f>
        <v>Low Risk</v>
      </c>
    </row>
    <row r="2844" spans="1:33" x14ac:dyDescent="0.35">
      <c r="A2844">
        <v>2843</v>
      </c>
      <c r="B2844" t="s">
        <v>70</v>
      </c>
      <c r="C2844">
        <v>178</v>
      </c>
      <c r="D2844" t="s">
        <v>21</v>
      </c>
      <c r="E2844" t="s">
        <v>22</v>
      </c>
      <c r="F2844" t="s">
        <v>23</v>
      </c>
      <c r="G2844">
        <v>22</v>
      </c>
      <c r="H2844">
        <v>112.8</v>
      </c>
      <c r="I2844">
        <v>66</v>
      </c>
      <c r="J2844">
        <v>19.18</v>
      </c>
      <c r="K2844">
        <v>232.6</v>
      </c>
      <c r="L2844">
        <v>100</v>
      </c>
      <c r="M2844">
        <v>19.77</v>
      </c>
      <c r="N2844">
        <v>194.8</v>
      </c>
      <c r="O2844">
        <v>119</v>
      </c>
      <c r="P2844">
        <v>8.77</v>
      </c>
      <c r="Q2844">
        <v>14.3</v>
      </c>
      <c r="R2844">
        <v>3</v>
      </c>
      <c r="S2844">
        <v>3.86</v>
      </c>
      <c r="T2844">
        <v>1</v>
      </c>
      <c r="U2844" t="s">
        <v>22</v>
      </c>
      <c r="V2844">
        <f>IF(tbl_Customers[[#This Row],[churn]] = "yes", 1, 0)</f>
        <v>0</v>
      </c>
      <c r="W2844" t="str">
        <f>IF(tbl_Customers[[#This Row],[number_customer_service_calls]] &lt;= 1, "0-1 Calls", IF(tbl_Customers[[#This Row],[number_customer_service_calls]] &lt;= 3, "2-3 Calls", IF(tbl_Customers[[#This Row],[number_customer_service_calls]] &lt;=5, "4-5 Calls", "6+ Calls")))</f>
        <v>0-1 Calls</v>
      </c>
      <c r="X2844" t="str">
        <f>IF(tbl_Customers[[#This Row],[account_length]] &lt;= 50, "0-50", IF(tbl_Customers[[#This Row],[account_length]] &lt;=100, "51-100", IF(tbl_Customers[[#This Row],[account_length]] &lt;= 150, "101-150", "151+")))</f>
        <v>151+</v>
      </c>
      <c r="Y2844" t="str">
        <f>IF(tbl_Customers[[#This Row],[total_intl_charge]] &lt;= 3, "Low Charges", "High Charges")</f>
        <v>High Charges</v>
      </c>
      <c r="Z2844" t="str">
        <f>IF(tbl_Customers[[#This Row],[total_eve_calls]]&lt;=80,"Low Calls",
IF(tbl_Customers[[#This Row],[total_eve_calls]]&lt;=120,"Medium Calls","High Calls"))</f>
        <v>Medium Calls</v>
      </c>
      <c r="AA2844" t="str">
        <f>IF(tbl_Customers[[#This Row],[total_eve_charge]]&lt;=15,"Low Charges",
IF(tbl_Customers[[#This Row],[total_eve_charge]]&lt;=20,"Medium Charges","High Charges"))</f>
        <v>Medium Charges</v>
      </c>
      <c r="AB28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4" t="str">
        <f>IF(tbl_Customers[[#This Row],[number_vmail_messages]] = 0, "No Usage", IF(tbl_Customers[[#This Row],[number_vmail_messages]] &lt;= 20, "Low Usage", IF(tbl_Customers[[#This Row],[number_vmail_messages]] &lt;= 40, "Medium Usgae", "High Usage")))</f>
        <v>Medium Usgae</v>
      </c>
      <c r="AD2844" t="str">
        <f>IF(tbl_Customers[[#This Row],[total_day_minutes]]&lt;=150,"Low Usage", IF(tbl_Customers[[#This Row],[total_day_minutes]]&lt;=200,"Medium Usage", IF(tbl_Customers[[#This Row],[total_day_minutes]]&lt;=250,"High Usage","Very High Usage")))</f>
        <v>Low Usage</v>
      </c>
      <c r="AE2844" t="str">
        <f>IF(tbl_Customers[[#This Row],[total_intl_calls]]&lt;=5,"Low Calls", IF(tbl_Customers[[#This Row],[total_intl_calls]]&lt;=10, "Medium Calls", "High Calls"))</f>
        <v>Low Calls</v>
      </c>
      <c r="AF28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44" s="36" t="str">
        <f>IF(tbl_Customers[[#This Row],[Churn_Risk_Score]]&gt;=10,"High Risk", IF(tbl_Customers[[#This Row],[Churn_Risk_Score]]&gt;=5,"Medium Risk","Low Risk"))</f>
        <v>Low Risk</v>
      </c>
    </row>
    <row r="2845" spans="1:33" x14ac:dyDescent="0.35">
      <c r="A2845">
        <v>2844</v>
      </c>
      <c r="B2845" t="s">
        <v>60</v>
      </c>
      <c r="C2845">
        <v>75</v>
      </c>
      <c r="D2845" t="s">
        <v>21</v>
      </c>
      <c r="E2845" t="s">
        <v>22</v>
      </c>
      <c r="F2845" t="s">
        <v>22</v>
      </c>
      <c r="G2845">
        <v>0</v>
      </c>
      <c r="H2845">
        <v>225.3</v>
      </c>
      <c r="I2845">
        <v>124</v>
      </c>
      <c r="J2845">
        <v>38.299999999999997</v>
      </c>
      <c r="K2845">
        <v>228</v>
      </c>
      <c r="L2845">
        <v>81</v>
      </c>
      <c r="M2845">
        <v>19.38</v>
      </c>
      <c r="N2845">
        <v>254.3</v>
      </c>
      <c r="O2845">
        <v>106</v>
      </c>
      <c r="P2845">
        <v>11.44</v>
      </c>
      <c r="Q2845">
        <v>11.7</v>
      </c>
      <c r="R2845">
        <v>3</v>
      </c>
      <c r="S2845">
        <v>3.16</v>
      </c>
      <c r="T2845">
        <v>1</v>
      </c>
      <c r="U2845" t="s">
        <v>22</v>
      </c>
      <c r="V2845">
        <f>IF(tbl_Customers[[#This Row],[churn]] = "yes", 1, 0)</f>
        <v>0</v>
      </c>
      <c r="W2845" t="str">
        <f>IF(tbl_Customers[[#This Row],[number_customer_service_calls]] &lt;= 1, "0-1 Calls", IF(tbl_Customers[[#This Row],[number_customer_service_calls]] &lt;= 3, "2-3 Calls", IF(tbl_Customers[[#This Row],[number_customer_service_calls]] &lt;=5, "4-5 Calls", "6+ Calls")))</f>
        <v>0-1 Calls</v>
      </c>
      <c r="X2845" t="str">
        <f>IF(tbl_Customers[[#This Row],[account_length]] &lt;= 50, "0-50", IF(tbl_Customers[[#This Row],[account_length]] &lt;=100, "51-100", IF(tbl_Customers[[#This Row],[account_length]] &lt;= 150, "101-150", "151+")))</f>
        <v>51-100</v>
      </c>
      <c r="Y2845" t="str">
        <f>IF(tbl_Customers[[#This Row],[total_intl_charge]] &lt;= 3, "Low Charges", "High Charges")</f>
        <v>High Charges</v>
      </c>
      <c r="Z2845" t="str">
        <f>IF(tbl_Customers[[#This Row],[total_eve_calls]]&lt;=80,"Low Calls",
IF(tbl_Customers[[#This Row],[total_eve_calls]]&lt;=120,"Medium Calls","High Calls"))</f>
        <v>Medium Calls</v>
      </c>
      <c r="AA2845" t="str">
        <f>IF(tbl_Customers[[#This Row],[total_eve_charge]]&lt;=15,"Low Charges",
IF(tbl_Customers[[#This Row],[total_eve_charge]]&lt;=20,"Medium Charges","High Charges"))</f>
        <v>Medium Charges</v>
      </c>
      <c r="AB28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45" t="str">
        <f>IF(tbl_Customers[[#This Row],[number_vmail_messages]] = 0, "No Usage", IF(tbl_Customers[[#This Row],[number_vmail_messages]] &lt;= 20, "Low Usage", IF(tbl_Customers[[#This Row],[number_vmail_messages]] &lt;= 40, "Medium Usgae", "High Usage")))</f>
        <v>No Usage</v>
      </c>
      <c r="AD2845" t="str">
        <f>IF(tbl_Customers[[#This Row],[total_day_minutes]]&lt;=150,"Low Usage", IF(tbl_Customers[[#This Row],[total_day_minutes]]&lt;=200,"Medium Usage", IF(tbl_Customers[[#This Row],[total_day_minutes]]&lt;=250,"High Usage","Very High Usage")))</f>
        <v>High Usage</v>
      </c>
      <c r="AE2845" t="str">
        <f>IF(tbl_Customers[[#This Row],[total_intl_calls]]&lt;=5,"Low Calls", IF(tbl_Customers[[#This Row],[total_intl_calls]]&lt;=10, "Medium Calls", "High Calls"))</f>
        <v>Low Calls</v>
      </c>
      <c r="AF28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45" s="36" t="str">
        <f>IF(tbl_Customers[[#This Row],[Churn_Risk_Score]]&gt;=10,"High Risk", IF(tbl_Customers[[#This Row],[Churn_Risk_Score]]&gt;=5,"Medium Risk","Low Risk"))</f>
        <v>Low Risk</v>
      </c>
    </row>
    <row r="2846" spans="1:33" x14ac:dyDescent="0.35">
      <c r="A2846">
        <v>2845</v>
      </c>
      <c r="B2846" t="s">
        <v>58</v>
      </c>
      <c r="C2846">
        <v>106</v>
      </c>
      <c r="D2846" t="s">
        <v>21</v>
      </c>
      <c r="E2846" t="s">
        <v>22</v>
      </c>
      <c r="F2846" t="s">
        <v>23</v>
      </c>
      <c r="G2846">
        <v>25</v>
      </c>
      <c r="H2846">
        <v>169.4</v>
      </c>
      <c r="I2846">
        <v>105</v>
      </c>
      <c r="J2846">
        <v>28.8</v>
      </c>
      <c r="K2846">
        <v>240.5</v>
      </c>
      <c r="L2846">
        <v>108</v>
      </c>
      <c r="M2846">
        <v>20.440000000000001</v>
      </c>
      <c r="N2846">
        <v>159.4</v>
      </c>
      <c r="O2846">
        <v>114</v>
      </c>
      <c r="P2846">
        <v>7.17</v>
      </c>
      <c r="Q2846">
        <v>13.9</v>
      </c>
      <c r="R2846">
        <v>5</v>
      </c>
      <c r="S2846">
        <v>3.75</v>
      </c>
      <c r="T2846">
        <v>4</v>
      </c>
      <c r="U2846" t="s">
        <v>22</v>
      </c>
      <c r="V2846">
        <f>IF(tbl_Customers[[#This Row],[churn]] = "yes", 1, 0)</f>
        <v>0</v>
      </c>
      <c r="W2846" t="str">
        <f>IF(tbl_Customers[[#This Row],[number_customer_service_calls]] &lt;= 1, "0-1 Calls", IF(tbl_Customers[[#This Row],[number_customer_service_calls]] &lt;= 3, "2-3 Calls", IF(tbl_Customers[[#This Row],[number_customer_service_calls]] &lt;=5, "4-5 Calls", "6+ Calls")))</f>
        <v>4-5 Calls</v>
      </c>
      <c r="X2846" t="str">
        <f>IF(tbl_Customers[[#This Row],[account_length]] &lt;= 50, "0-50", IF(tbl_Customers[[#This Row],[account_length]] &lt;=100, "51-100", IF(tbl_Customers[[#This Row],[account_length]] &lt;= 150, "101-150", "151+")))</f>
        <v>101-150</v>
      </c>
      <c r="Y2846" t="str">
        <f>IF(tbl_Customers[[#This Row],[total_intl_charge]] &lt;= 3, "Low Charges", "High Charges")</f>
        <v>High Charges</v>
      </c>
      <c r="Z2846" t="str">
        <f>IF(tbl_Customers[[#This Row],[total_eve_calls]]&lt;=80,"Low Calls",
IF(tbl_Customers[[#This Row],[total_eve_calls]]&lt;=120,"Medium Calls","High Calls"))</f>
        <v>Medium Calls</v>
      </c>
      <c r="AA2846" t="str">
        <f>IF(tbl_Customers[[#This Row],[total_eve_charge]]&lt;=15,"Low Charges",
IF(tbl_Customers[[#This Row],[total_eve_charge]]&lt;=20,"Medium Charges","High Charges"))</f>
        <v>High Charges</v>
      </c>
      <c r="AB28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6" t="str">
        <f>IF(tbl_Customers[[#This Row],[number_vmail_messages]] = 0, "No Usage", IF(tbl_Customers[[#This Row],[number_vmail_messages]] &lt;= 20, "Low Usage", IF(tbl_Customers[[#This Row],[number_vmail_messages]] &lt;= 40, "Medium Usgae", "High Usage")))</f>
        <v>Medium Usgae</v>
      </c>
      <c r="AD2846" t="str">
        <f>IF(tbl_Customers[[#This Row],[total_day_minutes]]&lt;=150,"Low Usage", IF(tbl_Customers[[#This Row],[total_day_minutes]]&lt;=200,"Medium Usage", IF(tbl_Customers[[#This Row],[total_day_minutes]]&lt;=250,"High Usage","Very High Usage")))</f>
        <v>Medium Usage</v>
      </c>
      <c r="AE2846" t="str">
        <f>IF(tbl_Customers[[#This Row],[total_intl_calls]]&lt;=5,"Low Calls", IF(tbl_Customers[[#This Row],[total_intl_calls]]&lt;=10, "Medium Calls", "High Calls"))</f>
        <v>Low Calls</v>
      </c>
      <c r="AF28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846" s="36" t="str">
        <f>IF(tbl_Customers[[#This Row],[Churn_Risk_Score]]&gt;=10,"High Risk", IF(tbl_Customers[[#This Row],[Churn_Risk_Score]]&gt;=5,"Medium Risk","Low Risk"))</f>
        <v>Medium Risk</v>
      </c>
    </row>
    <row r="2847" spans="1:33" x14ac:dyDescent="0.35">
      <c r="A2847">
        <v>2846</v>
      </c>
      <c r="B2847" t="s">
        <v>45</v>
      </c>
      <c r="C2847">
        <v>158</v>
      </c>
      <c r="D2847" t="s">
        <v>28</v>
      </c>
      <c r="E2847" t="s">
        <v>22</v>
      </c>
      <c r="F2847" t="s">
        <v>22</v>
      </c>
      <c r="G2847">
        <v>0</v>
      </c>
      <c r="H2847">
        <v>193.3</v>
      </c>
      <c r="I2847">
        <v>121</v>
      </c>
      <c r="J2847">
        <v>32.86</v>
      </c>
      <c r="K2847">
        <v>208.1</v>
      </c>
      <c r="L2847">
        <v>97</v>
      </c>
      <c r="M2847">
        <v>17.690000000000001</v>
      </c>
      <c r="N2847">
        <v>228.1</v>
      </c>
      <c r="O2847">
        <v>99</v>
      </c>
      <c r="P2847">
        <v>10.26</v>
      </c>
      <c r="Q2847">
        <v>7.1</v>
      </c>
      <c r="R2847">
        <v>9</v>
      </c>
      <c r="S2847">
        <v>1.92</v>
      </c>
      <c r="T2847">
        <v>1</v>
      </c>
      <c r="U2847" t="s">
        <v>22</v>
      </c>
      <c r="V2847">
        <f>IF(tbl_Customers[[#This Row],[churn]] = "yes", 1, 0)</f>
        <v>0</v>
      </c>
      <c r="W2847" t="str">
        <f>IF(tbl_Customers[[#This Row],[number_customer_service_calls]] &lt;= 1, "0-1 Calls", IF(tbl_Customers[[#This Row],[number_customer_service_calls]] &lt;= 3, "2-3 Calls", IF(tbl_Customers[[#This Row],[number_customer_service_calls]] &lt;=5, "4-5 Calls", "6+ Calls")))</f>
        <v>0-1 Calls</v>
      </c>
      <c r="X2847" t="str">
        <f>IF(tbl_Customers[[#This Row],[account_length]] &lt;= 50, "0-50", IF(tbl_Customers[[#This Row],[account_length]] &lt;=100, "51-100", IF(tbl_Customers[[#This Row],[account_length]] &lt;= 150, "101-150", "151+")))</f>
        <v>151+</v>
      </c>
      <c r="Y2847" t="str">
        <f>IF(tbl_Customers[[#This Row],[total_intl_charge]] &lt;= 3, "Low Charges", "High Charges")</f>
        <v>Low Charges</v>
      </c>
      <c r="Z2847" t="str">
        <f>IF(tbl_Customers[[#This Row],[total_eve_calls]]&lt;=80,"Low Calls",
IF(tbl_Customers[[#This Row],[total_eve_calls]]&lt;=120,"Medium Calls","High Calls"))</f>
        <v>Medium Calls</v>
      </c>
      <c r="AA2847" t="str">
        <f>IF(tbl_Customers[[#This Row],[total_eve_charge]]&lt;=15,"Low Charges",
IF(tbl_Customers[[#This Row],[total_eve_charge]]&lt;=20,"Medium Charges","High Charges"))</f>
        <v>Medium Charges</v>
      </c>
      <c r="AB28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47" t="str">
        <f>IF(tbl_Customers[[#This Row],[number_vmail_messages]] = 0, "No Usage", IF(tbl_Customers[[#This Row],[number_vmail_messages]] &lt;= 20, "Low Usage", IF(tbl_Customers[[#This Row],[number_vmail_messages]] &lt;= 40, "Medium Usgae", "High Usage")))</f>
        <v>No Usage</v>
      </c>
      <c r="AD2847" t="str">
        <f>IF(tbl_Customers[[#This Row],[total_day_minutes]]&lt;=150,"Low Usage", IF(tbl_Customers[[#This Row],[total_day_minutes]]&lt;=200,"Medium Usage", IF(tbl_Customers[[#This Row],[total_day_minutes]]&lt;=250,"High Usage","Very High Usage")))</f>
        <v>Medium Usage</v>
      </c>
      <c r="AE2847" t="str">
        <f>IF(tbl_Customers[[#This Row],[total_intl_calls]]&lt;=5,"Low Calls", IF(tbl_Customers[[#This Row],[total_intl_calls]]&lt;=10, "Medium Calls", "High Calls"))</f>
        <v>Medium Calls</v>
      </c>
      <c r="AF28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7" s="36" t="str">
        <f>IF(tbl_Customers[[#This Row],[Churn_Risk_Score]]&gt;=10,"High Risk", IF(tbl_Customers[[#This Row],[Churn_Risk_Score]]&gt;=5,"Medium Risk","Low Risk"))</f>
        <v>Low Risk</v>
      </c>
    </row>
    <row r="2848" spans="1:33" x14ac:dyDescent="0.35">
      <c r="A2848">
        <v>2847</v>
      </c>
      <c r="B2848" t="s">
        <v>41</v>
      </c>
      <c r="C2848">
        <v>102</v>
      </c>
      <c r="D2848" t="s">
        <v>28</v>
      </c>
      <c r="E2848" t="s">
        <v>22</v>
      </c>
      <c r="F2848" t="s">
        <v>22</v>
      </c>
      <c r="G2848">
        <v>0</v>
      </c>
      <c r="H2848">
        <v>95.6</v>
      </c>
      <c r="I2848">
        <v>88</v>
      </c>
      <c r="J2848">
        <v>16.25</v>
      </c>
      <c r="K2848">
        <v>167.6</v>
      </c>
      <c r="L2848">
        <v>106</v>
      </c>
      <c r="M2848">
        <v>14.25</v>
      </c>
      <c r="N2848">
        <v>177.3</v>
      </c>
      <c r="O2848">
        <v>95</v>
      </c>
      <c r="P2848">
        <v>7.98</v>
      </c>
      <c r="Q2848">
        <v>9.8000000000000007</v>
      </c>
      <c r="R2848">
        <v>2</v>
      </c>
      <c r="S2848">
        <v>2.65</v>
      </c>
      <c r="T2848">
        <v>3</v>
      </c>
      <c r="U2848" t="s">
        <v>22</v>
      </c>
      <c r="V2848">
        <f>IF(tbl_Customers[[#This Row],[churn]] = "yes", 1, 0)</f>
        <v>0</v>
      </c>
      <c r="W2848" t="str">
        <f>IF(tbl_Customers[[#This Row],[number_customer_service_calls]] &lt;= 1, "0-1 Calls", IF(tbl_Customers[[#This Row],[number_customer_service_calls]] &lt;= 3, "2-3 Calls", IF(tbl_Customers[[#This Row],[number_customer_service_calls]] &lt;=5, "4-5 Calls", "6+ Calls")))</f>
        <v>2-3 Calls</v>
      </c>
      <c r="X2848" t="str">
        <f>IF(tbl_Customers[[#This Row],[account_length]] &lt;= 50, "0-50", IF(tbl_Customers[[#This Row],[account_length]] &lt;=100, "51-100", IF(tbl_Customers[[#This Row],[account_length]] &lt;= 150, "101-150", "151+")))</f>
        <v>101-150</v>
      </c>
      <c r="Y2848" t="str">
        <f>IF(tbl_Customers[[#This Row],[total_intl_charge]] &lt;= 3, "Low Charges", "High Charges")</f>
        <v>Low Charges</v>
      </c>
      <c r="Z2848" t="str">
        <f>IF(tbl_Customers[[#This Row],[total_eve_calls]]&lt;=80,"Low Calls",
IF(tbl_Customers[[#This Row],[total_eve_calls]]&lt;=120,"Medium Calls","High Calls"))</f>
        <v>Medium Calls</v>
      </c>
      <c r="AA2848" t="str">
        <f>IF(tbl_Customers[[#This Row],[total_eve_charge]]&lt;=15,"Low Charges",
IF(tbl_Customers[[#This Row],[total_eve_charge]]&lt;=20,"Medium Charges","High Charges"))</f>
        <v>Low Charges</v>
      </c>
      <c r="AB28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48" t="str">
        <f>IF(tbl_Customers[[#This Row],[number_vmail_messages]] = 0, "No Usage", IF(tbl_Customers[[#This Row],[number_vmail_messages]] &lt;= 20, "Low Usage", IF(tbl_Customers[[#This Row],[number_vmail_messages]] &lt;= 40, "Medium Usgae", "High Usage")))</f>
        <v>No Usage</v>
      </c>
      <c r="AD2848" t="str">
        <f>IF(tbl_Customers[[#This Row],[total_day_minutes]]&lt;=150,"Low Usage", IF(tbl_Customers[[#This Row],[total_day_minutes]]&lt;=200,"Medium Usage", IF(tbl_Customers[[#This Row],[total_day_minutes]]&lt;=250,"High Usage","Very High Usage")))</f>
        <v>Low Usage</v>
      </c>
      <c r="AE2848" t="str">
        <f>IF(tbl_Customers[[#This Row],[total_intl_calls]]&lt;=5,"Low Calls", IF(tbl_Customers[[#This Row],[total_intl_calls]]&lt;=10, "Medium Calls", "High Calls"))</f>
        <v>Low Calls</v>
      </c>
      <c r="AF28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8" s="36" t="str">
        <f>IF(tbl_Customers[[#This Row],[Churn_Risk_Score]]&gt;=10,"High Risk", IF(tbl_Customers[[#This Row],[Churn_Risk_Score]]&gt;=5,"Medium Risk","Low Risk"))</f>
        <v>Low Risk</v>
      </c>
    </row>
    <row r="2849" spans="1:33" x14ac:dyDescent="0.35">
      <c r="A2849">
        <v>2848</v>
      </c>
      <c r="B2849" t="s">
        <v>71</v>
      </c>
      <c r="C2849">
        <v>92</v>
      </c>
      <c r="D2849" t="s">
        <v>28</v>
      </c>
      <c r="E2849" t="s">
        <v>22</v>
      </c>
      <c r="F2849" t="s">
        <v>23</v>
      </c>
      <c r="G2849">
        <v>25</v>
      </c>
      <c r="H2849">
        <v>79.8</v>
      </c>
      <c r="I2849">
        <v>99</v>
      </c>
      <c r="J2849">
        <v>13.57</v>
      </c>
      <c r="K2849">
        <v>313.60000000000002</v>
      </c>
      <c r="L2849">
        <v>120</v>
      </c>
      <c r="M2849">
        <v>26.66</v>
      </c>
      <c r="N2849">
        <v>135.5</v>
      </c>
      <c r="O2849">
        <v>104</v>
      </c>
      <c r="P2849">
        <v>6.1</v>
      </c>
      <c r="Q2849">
        <v>9.3000000000000007</v>
      </c>
      <c r="R2849">
        <v>8</v>
      </c>
      <c r="S2849">
        <v>2.5099999999999998</v>
      </c>
      <c r="T2849">
        <v>2</v>
      </c>
      <c r="U2849" t="s">
        <v>22</v>
      </c>
      <c r="V2849">
        <f>IF(tbl_Customers[[#This Row],[churn]] = "yes", 1, 0)</f>
        <v>0</v>
      </c>
      <c r="W2849" t="str">
        <f>IF(tbl_Customers[[#This Row],[number_customer_service_calls]] &lt;= 1, "0-1 Calls", IF(tbl_Customers[[#This Row],[number_customer_service_calls]] &lt;= 3, "2-3 Calls", IF(tbl_Customers[[#This Row],[number_customer_service_calls]] &lt;=5, "4-5 Calls", "6+ Calls")))</f>
        <v>2-3 Calls</v>
      </c>
      <c r="X2849" t="str">
        <f>IF(tbl_Customers[[#This Row],[account_length]] &lt;= 50, "0-50", IF(tbl_Customers[[#This Row],[account_length]] &lt;=100, "51-100", IF(tbl_Customers[[#This Row],[account_length]] &lt;= 150, "101-150", "151+")))</f>
        <v>51-100</v>
      </c>
      <c r="Y2849" t="str">
        <f>IF(tbl_Customers[[#This Row],[total_intl_charge]] &lt;= 3, "Low Charges", "High Charges")</f>
        <v>Low Charges</v>
      </c>
      <c r="Z2849" t="str">
        <f>IF(tbl_Customers[[#This Row],[total_eve_calls]]&lt;=80,"Low Calls",
IF(tbl_Customers[[#This Row],[total_eve_calls]]&lt;=120,"Medium Calls","High Calls"))</f>
        <v>Medium Calls</v>
      </c>
      <c r="AA2849" t="str">
        <f>IF(tbl_Customers[[#This Row],[total_eve_charge]]&lt;=15,"Low Charges",
IF(tbl_Customers[[#This Row],[total_eve_charge]]&lt;=20,"Medium Charges","High Charges"))</f>
        <v>High Charges</v>
      </c>
      <c r="AB28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49" t="str">
        <f>IF(tbl_Customers[[#This Row],[number_vmail_messages]] = 0, "No Usage", IF(tbl_Customers[[#This Row],[number_vmail_messages]] &lt;= 20, "Low Usage", IF(tbl_Customers[[#This Row],[number_vmail_messages]] &lt;= 40, "Medium Usgae", "High Usage")))</f>
        <v>Medium Usgae</v>
      </c>
      <c r="AD2849" t="str">
        <f>IF(tbl_Customers[[#This Row],[total_day_minutes]]&lt;=150,"Low Usage", IF(tbl_Customers[[#This Row],[total_day_minutes]]&lt;=200,"Medium Usage", IF(tbl_Customers[[#This Row],[total_day_minutes]]&lt;=250,"High Usage","Very High Usage")))</f>
        <v>Low Usage</v>
      </c>
      <c r="AE2849" t="str">
        <f>IF(tbl_Customers[[#This Row],[total_intl_calls]]&lt;=5,"Low Calls", IF(tbl_Customers[[#This Row],[total_intl_calls]]&lt;=10, "Medium Calls", "High Calls"))</f>
        <v>Medium Calls</v>
      </c>
      <c r="AF28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49" s="36" t="str">
        <f>IF(tbl_Customers[[#This Row],[Churn_Risk_Score]]&gt;=10,"High Risk", IF(tbl_Customers[[#This Row],[Churn_Risk_Score]]&gt;=5,"Medium Risk","Low Risk"))</f>
        <v>Low Risk</v>
      </c>
    </row>
    <row r="2850" spans="1:33" x14ac:dyDescent="0.35">
      <c r="A2850">
        <v>2849</v>
      </c>
      <c r="B2850" t="s">
        <v>20</v>
      </c>
      <c r="C2850">
        <v>69</v>
      </c>
      <c r="D2850" t="s">
        <v>21</v>
      </c>
      <c r="E2850" t="s">
        <v>22</v>
      </c>
      <c r="F2850" t="s">
        <v>22</v>
      </c>
      <c r="G2850">
        <v>0</v>
      </c>
      <c r="H2850">
        <v>229.2</v>
      </c>
      <c r="I2850">
        <v>111</v>
      </c>
      <c r="J2850">
        <v>38.96</v>
      </c>
      <c r="K2850">
        <v>165.3</v>
      </c>
      <c r="L2850">
        <v>104</v>
      </c>
      <c r="M2850">
        <v>14.05</v>
      </c>
      <c r="N2850">
        <v>235.1</v>
      </c>
      <c r="O2850">
        <v>80</v>
      </c>
      <c r="P2850">
        <v>10.58</v>
      </c>
      <c r="Q2850">
        <v>5.2</v>
      </c>
      <c r="R2850">
        <v>5</v>
      </c>
      <c r="S2850">
        <v>1.4</v>
      </c>
      <c r="T2850">
        <v>1</v>
      </c>
      <c r="U2850" t="s">
        <v>22</v>
      </c>
      <c r="V2850">
        <f>IF(tbl_Customers[[#This Row],[churn]] = "yes", 1, 0)</f>
        <v>0</v>
      </c>
      <c r="W2850" t="str">
        <f>IF(tbl_Customers[[#This Row],[number_customer_service_calls]] &lt;= 1, "0-1 Calls", IF(tbl_Customers[[#This Row],[number_customer_service_calls]] &lt;= 3, "2-3 Calls", IF(tbl_Customers[[#This Row],[number_customer_service_calls]] &lt;=5, "4-5 Calls", "6+ Calls")))</f>
        <v>0-1 Calls</v>
      </c>
      <c r="X2850" t="str">
        <f>IF(tbl_Customers[[#This Row],[account_length]] &lt;= 50, "0-50", IF(tbl_Customers[[#This Row],[account_length]] &lt;=100, "51-100", IF(tbl_Customers[[#This Row],[account_length]] &lt;= 150, "101-150", "151+")))</f>
        <v>51-100</v>
      </c>
      <c r="Y2850" t="str">
        <f>IF(tbl_Customers[[#This Row],[total_intl_charge]] &lt;= 3, "Low Charges", "High Charges")</f>
        <v>Low Charges</v>
      </c>
      <c r="Z2850" t="str">
        <f>IF(tbl_Customers[[#This Row],[total_eve_calls]]&lt;=80,"Low Calls",
IF(tbl_Customers[[#This Row],[total_eve_calls]]&lt;=120,"Medium Calls","High Calls"))</f>
        <v>Medium Calls</v>
      </c>
      <c r="AA2850" t="str">
        <f>IF(tbl_Customers[[#This Row],[total_eve_charge]]&lt;=15,"Low Charges",
IF(tbl_Customers[[#This Row],[total_eve_charge]]&lt;=20,"Medium Charges","High Charges"))</f>
        <v>Low Charges</v>
      </c>
      <c r="AB28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50" t="str">
        <f>IF(tbl_Customers[[#This Row],[number_vmail_messages]] = 0, "No Usage", IF(tbl_Customers[[#This Row],[number_vmail_messages]] &lt;= 20, "Low Usage", IF(tbl_Customers[[#This Row],[number_vmail_messages]] &lt;= 40, "Medium Usgae", "High Usage")))</f>
        <v>No Usage</v>
      </c>
      <c r="AD2850" t="str">
        <f>IF(tbl_Customers[[#This Row],[total_day_minutes]]&lt;=150,"Low Usage", IF(tbl_Customers[[#This Row],[total_day_minutes]]&lt;=200,"Medium Usage", IF(tbl_Customers[[#This Row],[total_day_minutes]]&lt;=250,"High Usage","Very High Usage")))</f>
        <v>High Usage</v>
      </c>
      <c r="AE2850" t="str">
        <f>IF(tbl_Customers[[#This Row],[total_intl_calls]]&lt;=5,"Low Calls", IF(tbl_Customers[[#This Row],[total_intl_calls]]&lt;=10, "Medium Calls", "High Calls"))</f>
        <v>Low Calls</v>
      </c>
      <c r="AF28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50" s="36" t="str">
        <f>IF(tbl_Customers[[#This Row],[Churn_Risk_Score]]&gt;=10,"High Risk", IF(tbl_Customers[[#This Row],[Churn_Risk_Score]]&gt;=5,"Medium Risk","Low Risk"))</f>
        <v>Low Risk</v>
      </c>
    </row>
    <row r="2851" spans="1:33" x14ac:dyDescent="0.35">
      <c r="A2851">
        <v>2850</v>
      </c>
      <c r="B2851" t="s">
        <v>52</v>
      </c>
      <c r="C2851">
        <v>117</v>
      </c>
      <c r="D2851" t="s">
        <v>21</v>
      </c>
      <c r="E2851" t="s">
        <v>22</v>
      </c>
      <c r="F2851" t="s">
        <v>23</v>
      </c>
      <c r="G2851">
        <v>38</v>
      </c>
      <c r="H2851">
        <v>259.3</v>
      </c>
      <c r="I2851">
        <v>94</v>
      </c>
      <c r="J2851">
        <v>44.08</v>
      </c>
      <c r="K2851">
        <v>245.6</v>
      </c>
      <c r="L2851">
        <v>71</v>
      </c>
      <c r="M2851">
        <v>20.88</v>
      </c>
      <c r="N2851">
        <v>269.3</v>
      </c>
      <c r="O2851">
        <v>125</v>
      </c>
      <c r="P2851">
        <v>12.12</v>
      </c>
      <c r="Q2851">
        <v>9.1999999999999993</v>
      </c>
      <c r="R2851">
        <v>1</v>
      </c>
      <c r="S2851">
        <v>2.48</v>
      </c>
      <c r="T2851">
        <v>3</v>
      </c>
      <c r="U2851" t="s">
        <v>22</v>
      </c>
      <c r="V2851">
        <f>IF(tbl_Customers[[#This Row],[churn]] = "yes", 1, 0)</f>
        <v>0</v>
      </c>
      <c r="W2851" t="str">
        <f>IF(tbl_Customers[[#This Row],[number_customer_service_calls]] &lt;= 1, "0-1 Calls", IF(tbl_Customers[[#This Row],[number_customer_service_calls]] &lt;= 3, "2-3 Calls", IF(tbl_Customers[[#This Row],[number_customer_service_calls]] &lt;=5, "4-5 Calls", "6+ Calls")))</f>
        <v>2-3 Calls</v>
      </c>
      <c r="X2851" t="str">
        <f>IF(tbl_Customers[[#This Row],[account_length]] &lt;= 50, "0-50", IF(tbl_Customers[[#This Row],[account_length]] &lt;=100, "51-100", IF(tbl_Customers[[#This Row],[account_length]] &lt;= 150, "101-150", "151+")))</f>
        <v>101-150</v>
      </c>
      <c r="Y2851" t="str">
        <f>IF(tbl_Customers[[#This Row],[total_intl_charge]] &lt;= 3, "Low Charges", "High Charges")</f>
        <v>Low Charges</v>
      </c>
      <c r="Z2851" t="str">
        <f>IF(tbl_Customers[[#This Row],[total_eve_calls]]&lt;=80,"Low Calls",
IF(tbl_Customers[[#This Row],[total_eve_calls]]&lt;=120,"Medium Calls","High Calls"))</f>
        <v>Low Calls</v>
      </c>
      <c r="AA2851" t="str">
        <f>IF(tbl_Customers[[#This Row],[total_eve_charge]]&lt;=15,"Low Charges",
IF(tbl_Customers[[#This Row],[total_eve_charge]]&lt;=20,"Medium Charges","High Charges"))</f>
        <v>High Charges</v>
      </c>
      <c r="AB28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51" t="str">
        <f>IF(tbl_Customers[[#This Row],[number_vmail_messages]] = 0, "No Usage", IF(tbl_Customers[[#This Row],[number_vmail_messages]] &lt;= 20, "Low Usage", IF(tbl_Customers[[#This Row],[number_vmail_messages]] &lt;= 40, "Medium Usgae", "High Usage")))</f>
        <v>Medium Usgae</v>
      </c>
      <c r="AD2851" t="str">
        <f>IF(tbl_Customers[[#This Row],[total_day_minutes]]&lt;=150,"Low Usage", IF(tbl_Customers[[#This Row],[total_day_minutes]]&lt;=200,"Medium Usage", IF(tbl_Customers[[#This Row],[total_day_minutes]]&lt;=250,"High Usage","Very High Usage")))</f>
        <v>Very High Usage</v>
      </c>
      <c r="AE2851" t="str">
        <f>IF(tbl_Customers[[#This Row],[total_intl_calls]]&lt;=5,"Low Calls", IF(tbl_Customers[[#This Row],[total_intl_calls]]&lt;=10, "Medium Calls", "High Calls"))</f>
        <v>Low Calls</v>
      </c>
      <c r="AF28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1" s="36" t="str">
        <f>IF(tbl_Customers[[#This Row],[Churn_Risk_Score]]&gt;=10,"High Risk", IF(tbl_Customers[[#This Row],[Churn_Risk_Score]]&gt;=5,"Medium Risk","Low Risk"))</f>
        <v>Low Risk</v>
      </c>
    </row>
    <row r="2852" spans="1:33" x14ac:dyDescent="0.35">
      <c r="A2852">
        <v>2851</v>
      </c>
      <c r="B2852" t="s">
        <v>69</v>
      </c>
      <c r="C2852">
        <v>76</v>
      </c>
      <c r="D2852" t="s">
        <v>21</v>
      </c>
      <c r="E2852" t="s">
        <v>22</v>
      </c>
      <c r="F2852" t="s">
        <v>23</v>
      </c>
      <c r="G2852">
        <v>41</v>
      </c>
      <c r="H2852">
        <v>212.6</v>
      </c>
      <c r="I2852">
        <v>110</v>
      </c>
      <c r="J2852">
        <v>36.14</v>
      </c>
      <c r="K2852">
        <v>172.7</v>
      </c>
      <c r="L2852">
        <v>97</v>
      </c>
      <c r="M2852">
        <v>14.68</v>
      </c>
      <c r="N2852">
        <v>186.3</v>
      </c>
      <c r="O2852">
        <v>78</v>
      </c>
      <c r="P2852">
        <v>8.3800000000000008</v>
      </c>
      <c r="Q2852">
        <v>10.1</v>
      </c>
      <c r="R2852">
        <v>5</v>
      </c>
      <c r="S2852">
        <v>2.73</v>
      </c>
      <c r="T2852">
        <v>0</v>
      </c>
      <c r="U2852" t="s">
        <v>22</v>
      </c>
      <c r="V2852">
        <f>IF(tbl_Customers[[#This Row],[churn]] = "yes", 1, 0)</f>
        <v>0</v>
      </c>
      <c r="W2852" t="str">
        <f>IF(tbl_Customers[[#This Row],[number_customer_service_calls]] &lt;= 1, "0-1 Calls", IF(tbl_Customers[[#This Row],[number_customer_service_calls]] &lt;= 3, "2-3 Calls", IF(tbl_Customers[[#This Row],[number_customer_service_calls]] &lt;=5, "4-5 Calls", "6+ Calls")))</f>
        <v>0-1 Calls</v>
      </c>
      <c r="X2852" t="str">
        <f>IF(tbl_Customers[[#This Row],[account_length]] &lt;= 50, "0-50", IF(tbl_Customers[[#This Row],[account_length]] &lt;=100, "51-100", IF(tbl_Customers[[#This Row],[account_length]] &lt;= 150, "101-150", "151+")))</f>
        <v>51-100</v>
      </c>
      <c r="Y2852" t="str">
        <f>IF(tbl_Customers[[#This Row],[total_intl_charge]] &lt;= 3, "Low Charges", "High Charges")</f>
        <v>Low Charges</v>
      </c>
      <c r="Z2852" t="str">
        <f>IF(tbl_Customers[[#This Row],[total_eve_calls]]&lt;=80,"Low Calls",
IF(tbl_Customers[[#This Row],[total_eve_calls]]&lt;=120,"Medium Calls","High Calls"))</f>
        <v>Medium Calls</v>
      </c>
      <c r="AA2852" t="str">
        <f>IF(tbl_Customers[[#This Row],[total_eve_charge]]&lt;=15,"Low Charges",
IF(tbl_Customers[[#This Row],[total_eve_charge]]&lt;=20,"Medium Charges","High Charges"))</f>
        <v>Low Charges</v>
      </c>
      <c r="AB28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2" t="str">
        <f>IF(tbl_Customers[[#This Row],[number_vmail_messages]] = 0, "No Usage", IF(tbl_Customers[[#This Row],[number_vmail_messages]] &lt;= 20, "Low Usage", IF(tbl_Customers[[#This Row],[number_vmail_messages]] &lt;= 40, "Medium Usgae", "High Usage")))</f>
        <v>High Usage</v>
      </c>
      <c r="AD2852" t="str">
        <f>IF(tbl_Customers[[#This Row],[total_day_minutes]]&lt;=150,"Low Usage", IF(tbl_Customers[[#This Row],[total_day_minutes]]&lt;=200,"Medium Usage", IF(tbl_Customers[[#This Row],[total_day_minutes]]&lt;=250,"High Usage","Very High Usage")))</f>
        <v>High Usage</v>
      </c>
      <c r="AE2852" t="str">
        <f>IF(tbl_Customers[[#This Row],[total_intl_calls]]&lt;=5,"Low Calls", IF(tbl_Customers[[#This Row],[total_intl_calls]]&lt;=10, "Medium Calls", "High Calls"))</f>
        <v>Low Calls</v>
      </c>
      <c r="AF28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52" s="36" t="str">
        <f>IF(tbl_Customers[[#This Row],[Churn_Risk_Score]]&gt;=10,"High Risk", IF(tbl_Customers[[#This Row],[Churn_Risk_Score]]&gt;=5,"Medium Risk","Low Risk"))</f>
        <v>Low Risk</v>
      </c>
    </row>
    <row r="2853" spans="1:33" x14ac:dyDescent="0.35">
      <c r="A2853">
        <v>2852</v>
      </c>
      <c r="B2853" t="s">
        <v>37</v>
      </c>
      <c r="C2853">
        <v>72</v>
      </c>
      <c r="D2853" t="s">
        <v>21</v>
      </c>
      <c r="E2853" t="s">
        <v>23</v>
      </c>
      <c r="F2853" t="s">
        <v>22</v>
      </c>
      <c r="G2853">
        <v>0</v>
      </c>
      <c r="H2853">
        <v>101</v>
      </c>
      <c r="I2853">
        <v>110</v>
      </c>
      <c r="J2853">
        <v>17.170000000000002</v>
      </c>
      <c r="K2853">
        <v>240</v>
      </c>
      <c r="L2853">
        <v>70</v>
      </c>
      <c r="M2853">
        <v>20.399999999999999</v>
      </c>
      <c r="N2853">
        <v>333.5</v>
      </c>
      <c r="O2853">
        <v>105</v>
      </c>
      <c r="P2853">
        <v>15.01</v>
      </c>
      <c r="Q2853">
        <v>11.1</v>
      </c>
      <c r="R2853">
        <v>6</v>
      </c>
      <c r="S2853">
        <v>3</v>
      </c>
      <c r="T2853">
        <v>0</v>
      </c>
      <c r="U2853" t="s">
        <v>22</v>
      </c>
      <c r="V2853">
        <f>IF(tbl_Customers[[#This Row],[churn]] = "yes", 1, 0)</f>
        <v>0</v>
      </c>
      <c r="W2853" t="str">
        <f>IF(tbl_Customers[[#This Row],[number_customer_service_calls]] &lt;= 1, "0-1 Calls", IF(tbl_Customers[[#This Row],[number_customer_service_calls]] &lt;= 3, "2-3 Calls", IF(tbl_Customers[[#This Row],[number_customer_service_calls]] &lt;=5, "4-5 Calls", "6+ Calls")))</f>
        <v>0-1 Calls</v>
      </c>
      <c r="X2853" t="str">
        <f>IF(tbl_Customers[[#This Row],[account_length]] &lt;= 50, "0-50", IF(tbl_Customers[[#This Row],[account_length]] &lt;=100, "51-100", IF(tbl_Customers[[#This Row],[account_length]] &lt;= 150, "101-150", "151+")))</f>
        <v>51-100</v>
      </c>
      <c r="Y2853" t="str">
        <f>IF(tbl_Customers[[#This Row],[total_intl_charge]] &lt;= 3, "Low Charges", "High Charges")</f>
        <v>Low Charges</v>
      </c>
      <c r="Z2853" t="str">
        <f>IF(tbl_Customers[[#This Row],[total_eve_calls]]&lt;=80,"Low Calls",
IF(tbl_Customers[[#This Row],[total_eve_calls]]&lt;=120,"Medium Calls","High Calls"))</f>
        <v>Low Calls</v>
      </c>
      <c r="AA2853" t="str">
        <f>IF(tbl_Customers[[#This Row],[total_eve_charge]]&lt;=15,"Low Charges",
IF(tbl_Customers[[#This Row],[total_eve_charge]]&lt;=20,"Medium Charges","High Charges"))</f>
        <v>High Charges</v>
      </c>
      <c r="AB28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3" t="str">
        <f>IF(tbl_Customers[[#This Row],[number_vmail_messages]] = 0, "No Usage", IF(tbl_Customers[[#This Row],[number_vmail_messages]] &lt;= 20, "Low Usage", IF(tbl_Customers[[#This Row],[number_vmail_messages]] &lt;= 40, "Medium Usgae", "High Usage")))</f>
        <v>No Usage</v>
      </c>
      <c r="AD2853" t="str">
        <f>IF(tbl_Customers[[#This Row],[total_day_minutes]]&lt;=150,"Low Usage", IF(tbl_Customers[[#This Row],[total_day_minutes]]&lt;=200,"Medium Usage", IF(tbl_Customers[[#This Row],[total_day_minutes]]&lt;=250,"High Usage","Very High Usage")))</f>
        <v>Low Usage</v>
      </c>
      <c r="AE2853" t="str">
        <f>IF(tbl_Customers[[#This Row],[total_intl_calls]]&lt;=5,"Low Calls", IF(tbl_Customers[[#This Row],[total_intl_calls]]&lt;=10, "Medium Calls", "High Calls"))</f>
        <v>Medium Calls</v>
      </c>
      <c r="AF28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3" s="36" t="str">
        <f>IF(tbl_Customers[[#This Row],[Churn_Risk_Score]]&gt;=10,"High Risk", IF(tbl_Customers[[#This Row],[Churn_Risk_Score]]&gt;=5,"Medium Risk","Low Risk"))</f>
        <v>Low Risk</v>
      </c>
    </row>
    <row r="2854" spans="1:33" x14ac:dyDescent="0.35">
      <c r="A2854">
        <v>2853</v>
      </c>
      <c r="B2854" t="s">
        <v>44</v>
      </c>
      <c r="C2854">
        <v>115</v>
      </c>
      <c r="D2854" t="s">
        <v>21</v>
      </c>
      <c r="E2854" t="s">
        <v>23</v>
      </c>
      <c r="F2854" t="s">
        <v>23</v>
      </c>
      <c r="G2854">
        <v>6</v>
      </c>
      <c r="H2854">
        <v>140.1</v>
      </c>
      <c r="I2854">
        <v>125</v>
      </c>
      <c r="J2854">
        <v>23.82</v>
      </c>
      <c r="K2854">
        <v>157.9</v>
      </c>
      <c r="L2854">
        <v>100</v>
      </c>
      <c r="M2854">
        <v>13.42</v>
      </c>
      <c r="N2854">
        <v>249.4</v>
      </c>
      <c r="O2854">
        <v>96</v>
      </c>
      <c r="P2854">
        <v>11.22</v>
      </c>
      <c r="Q2854">
        <v>10.1</v>
      </c>
      <c r="R2854">
        <v>3</v>
      </c>
      <c r="S2854">
        <v>2.73</v>
      </c>
      <c r="T2854">
        <v>1</v>
      </c>
      <c r="U2854" t="s">
        <v>22</v>
      </c>
      <c r="V2854">
        <f>IF(tbl_Customers[[#This Row],[churn]] = "yes", 1, 0)</f>
        <v>0</v>
      </c>
      <c r="W2854" t="str">
        <f>IF(tbl_Customers[[#This Row],[number_customer_service_calls]] &lt;= 1, "0-1 Calls", IF(tbl_Customers[[#This Row],[number_customer_service_calls]] &lt;= 3, "2-3 Calls", IF(tbl_Customers[[#This Row],[number_customer_service_calls]] &lt;=5, "4-5 Calls", "6+ Calls")))</f>
        <v>0-1 Calls</v>
      </c>
      <c r="X2854" t="str">
        <f>IF(tbl_Customers[[#This Row],[account_length]] &lt;= 50, "0-50", IF(tbl_Customers[[#This Row],[account_length]] &lt;=100, "51-100", IF(tbl_Customers[[#This Row],[account_length]] &lt;= 150, "101-150", "151+")))</f>
        <v>101-150</v>
      </c>
      <c r="Y2854" t="str">
        <f>IF(tbl_Customers[[#This Row],[total_intl_charge]] &lt;= 3, "Low Charges", "High Charges")</f>
        <v>Low Charges</v>
      </c>
      <c r="Z2854" t="str">
        <f>IF(tbl_Customers[[#This Row],[total_eve_calls]]&lt;=80,"Low Calls",
IF(tbl_Customers[[#This Row],[total_eve_calls]]&lt;=120,"Medium Calls","High Calls"))</f>
        <v>Medium Calls</v>
      </c>
      <c r="AA2854" t="str">
        <f>IF(tbl_Customers[[#This Row],[total_eve_charge]]&lt;=15,"Low Charges",
IF(tbl_Customers[[#This Row],[total_eve_charge]]&lt;=20,"Medium Charges","High Charges"))</f>
        <v>Low Charges</v>
      </c>
      <c r="AB28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4" t="str">
        <f>IF(tbl_Customers[[#This Row],[number_vmail_messages]] = 0, "No Usage", IF(tbl_Customers[[#This Row],[number_vmail_messages]] &lt;= 20, "Low Usage", IF(tbl_Customers[[#This Row],[number_vmail_messages]] &lt;= 40, "Medium Usgae", "High Usage")))</f>
        <v>Low Usage</v>
      </c>
      <c r="AD2854" t="str">
        <f>IF(tbl_Customers[[#This Row],[total_day_minutes]]&lt;=150,"Low Usage", IF(tbl_Customers[[#This Row],[total_day_minutes]]&lt;=200,"Medium Usage", IF(tbl_Customers[[#This Row],[total_day_minutes]]&lt;=250,"High Usage","Very High Usage")))</f>
        <v>Low Usage</v>
      </c>
      <c r="AE2854" t="str">
        <f>IF(tbl_Customers[[#This Row],[total_intl_calls]]&lt;=5,"Low Calls", IF(tbl_Customers[[#This Row],[total_intl_calls]]&lt;=10, "Medium Calls", "High Calls"))</f>
        <v>Low Calls</v>
      </c>
      <c r="AF28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54" s="36" t="str">
        <f>IF(tbl_Customers[[#This Row],[Churn_Risk_Score]]&gt;=10,"High Risk", IF(tbl_Customers[[#This Row],[Churn_Risk_Score]]&gt;=5,"Medium Risk","Low Risk"))</f>
        <v>Low Risk</v>
      </c>
    </row>
    <row r="2855" spans="1:33" x14ac:dyDescent="0.35">
      <c r="A2855">
        <v>2854</v>
      </c>
      <c r="B2855" t="s">
        <v>49</v>
      </c>
      <c r="C2855">
        <v>68</v>
      </c>
      <c r="D2855" t="s">
        <v>25</v>
      </c>
      <c r="E2855" t="s">
        <v>22</v>
      </c>
      <c r="F2855" t="s">
        <v>22</v>
      </c>
      <c r="G2855">
        <v>0</v>
      </c>
      <c r="H2855">
        <v>150.4</v>
      </c>
      <c r="I2855">
        <v>106</v>
      </c>
      <c r="J2855">
        <v>25.57</v>
      </c>
      <c r="K2855">
        <v>199</v>
      </c>
      <c r="L2855">
        <v>131</v>
      </c>
      <c r="M2855">
        <v>16.920000000000002</v>
      </c>
      <c r="N2855">
        <v>109.7</v>
      </c>
      <c r="O2855">
        <v>103</v>
      </c>
      <c r="P2855">
        <v>4.9400000000000004</v>
      </c>
      <c r="Q2855">
        <v>12.3</v>
      </c>
      <c r="R2855">
        <v>3</v>
      </c>
      <c r="S2855">
        <v>3.32</v>
      </c>
      <c r="T2855">
        <v>3</v>
      </c>
      <c r="U2855" t="s">
        <v>22</v>
      </c>
      <c r="V2855">
        <f>IF(tbl_Customers[[#This Row],[churn]] = "yes", 1, 0)</f>
        <v>0</v>
      </c>
      <c r="W2855" t="str">
        <f>IF(tbl_Customers[[#This Row],[number_customer_service_calls]] &lt;= 1, "0-1 Calls", IF(tbl_Customers[[#This Row],[number_customer_service_calls]] &lt;= 3, "2-3 Calls", IF(tbl_Customers[[#This Row],[number_customer_service_calls]] &lt;=5, "4-5 Calls", "6+ Calls")))</f>
        <v>2-3 Calls</v>
      </c>
      <c r="X2855" t="str">
        <f>IF(tbl_Customers[[#This Row],[account_length]] &lt;= 50, "0-50", IF(tbl_Customers[[#This Row],[account_length]] &lt;=100, "51-100", IF(tbl_Customers[[#This Row],[account_length]] &lt;= 150, "101-150", "151+")))</f>
        <v>51-100</v>
      </c>
      <c r="Y2855" t="str">
        <f>IF(tbl_Customers[[#This Row],[total_intl_charge]] &lt;= 3, "Low Charges", "High Charges")</f>
        <v>High Charges</v>
      </c>
      <c r="Z2855" t="str">
        <f>IF(tbl_Customers[[#This Row],[total_eve_calls]]&lt;=80,"Low Calls",
IF(tbl_Customers[[#This Row],[total_eve_calls]]&lt;=120,"Medium Calls","High Calls"))</f>
        <v>High Calls</v>
      </c>
      <c r="AA2855" t="str">
        <f>IF(tbl_Customers[[#This Row],[total_eve_charge]]&lt;=15,"Low Charges",
IF(tbl_Customers[[#This Row],[total_eve_charge]]&lt;=20,"Medium Charges","High Charges"))</f>
        <v>Medium Charges</v>
      </c>
      <c r="AB28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5" t="str">
        <f>IF(tbl_Customers[[#This Row],[number_vmail_messages]] = 0, "No Usage", IF(tbl_Customers[[#This Row],[number_vmail_messages]] &lt;= 20, "Low Usage", IF(tbl_Customers[[#This Row],[number_vmail_messages]] &lt;= 40, "Medium Usgae", "High Usage")))</f>
        <v>No Usage</v>
      </c>
      <c r="AD2855" t="str">
        <f>IF(tbl_Customers[[#This Row],[total_day_minutes]]&lt;=150,"Low Usage", IF(tbl_Customers[[#This Row],[total_day_minutes]]&lt;=200,"Medium Usage", IF(tbl_Customers[[#This Row],[total_day_minutes]]&lt;=250,"High Usage","Very High Usage")))</f>
        <v>Medium Usage</v>
      </c>
      <c r="AE2855" t="str">
        <f>IF(tbl_Customers[[#This Row],[total_intl_calls]]&lt;=5,"Low Calls", IF(tbl_Customers[[#This Row],[total_intl_calls]]&lt;=10, "Medium Calls", "High Calls"))</f>
        <v>Low Calls</v>
      </c>
      <c r="AF28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5" s="36" t="str">
        <f>IF(tbl_Customers[[#This Row],[Churn_Risk_Score]]&gt;=10,"High Risk", IF(tbl_Customers[[#This Row],[Churn_Risk_Score]]&gt;=5,"Medium Risk","Low Risk"))</f>
        <v>Low Risk</v>
      </c>
    </row>
    <row r="2856" spans="1:33" x14ac:dyDescent="0.35">
      <c r="A2856">
        <v>2855</v>
      </c>
      <c r="B2856" t="s">
        <v>42</v>
      </c>
      <c r="C2856">
        <v>97</v>
      </c>
      <c r="D2856" t="s">
        <v>21</v>
      </c>
      <c r="E2856" t="s">
        <v>22</v>
      </c>
      <c r="F2856" t="s">
        <v>22</v>
      </c>
      <c r="G2856">
        <v>0</v>
      </c>
      <c r="H2856">
        <v>100.8</v>
      </c>
      <c r="I2856">
        <v>74</v>
      </c>
      <c r="J2856">
        <v>17.14</v>
      </c>
      <c r="K2856">
        <v>233.8</v>
      </c>
      <c r="L2856">
        <v>88</v>
      </c>
      <c r="M2856">
        <v>19.87</v>
      </c>
      <c r="N2856">
        <v>208.7</v>
      </c>
      <c r="O2856">
        <v>79</v>
      </c>
      <c r="P2856">
        <v>9.39</v>
      </c>
      <c r="Q2856">
        <v>12.6</v>
      </c>
      <c r="R2856">
        <v>3</v>
      </c>
      <c r="S2856">
        <v>3.4</v>
      </c>
      <c r="T2856">
        <v>2</v>
      </c>
      <c r="U2856" t="s">
        <v>22</v>
      </c>
      <c r="V2856">
        <f>IF(tbl_Customers[[#This Row],[churn]] = "yes", 1, 0)</f>
        <v>0</v>
      </c>
      <c r="W2856" t="str">
        <f>IF(tbl_Customers[[#This Row],[number_customer_service_calls]] &lt;= 1, "0-1 Calls", IF(tbl_Customers[[#This Row],[number_customer_service_calls]] &lt;= 3, "2-3 Calls", IF(tbl_Customers[[#This Row],[number_customer_service_calls]] &lt;=5, "4-5 Calls", "6+ Calls")))</f>
        <v>2-3 Calls</v>
      </c>
      <c r="X2856" t="str">
        <f>IF(tbl_Customers[[#This Row],[account_length]] &lt;= 50, "0-50", IF(tbl_Customers[[#This Row],[account_length]] &lt;=100, "51-100", IF(tbl_Customers[[#This Row],[account_length]] &lt;= 150, "101-150", "151+")))</f>
        <v>51-100</v>
      </c>
      <c r="Y2856" t="str">
        <f>IF(tbl_Customers[[#This Row],[total_intl_charge]] &lt;= 3, "Low Charges", "High Charges")</f>
        <v>High Charges</v>
      </c>
      <c r="Z2856" t="str">
        <f>IF(tbl_Customers[[#This Row],[total_eve_calls]]&lt;=80,"Low Calls",
IF(tbl_Customers[[#This Row],[total_eve_calls]]&lt;=120,"Medium Calls","High Calls"))</f>
        <v>Medium Calls</v>
      </c>
      <c r="AA2856" t="str">
        <f>IF(tbl_Customers[[#This Row],[total_eve_charge]]&lt;=15,"Low Charges",
IF(tbl_Customers[[#This Row],[total_eve_charge]]&lt;=20,"Medium Charges","High Charges"))</f>
        <v>Medium Charges</v>
      </c>
      <c r="AB28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6" t="str">
        <f>IF(tbl_Customers[[#This Row],[number_vmail_messages]] = 0, "No Usage", IF(tbl_Customers[[#This Row],[number_vmail_messages]] &lt;= 20, "Low Usage", IF(tbl_Customers[[#This Row],[number_vmail_messages]] &lt;= 40, "Medium Usgae", "High Usage")))</f>
        <v>No Usage</v>
      </c>
      <c r="AD2856" t="str">
        <f>IF(tbl_Customers[[#This Row],[total_day_minutes]]&lt;=150,"Low Usage", IF(tbl_Customers[[#This Row],[total_day_minutes]]&lt;=200,"Medium Usage", IF(tbl_Customers[[#This Row],[total_day_minutes]]&lt;=250,"High Usage","Very High Usage")))</f>
        <v>Low Usage</v>
      </c>
      <c r="AE2856" t="str">
        <f>IF(tbl_Customers[[#This Row],[total_intl_calls]]&lt;=5,"Low Calls", IF(tbl_Customers[[#This Row],[total_intl_calls]]&lt;=10, "Medium Calls", "High Calls"))</f>
        <v>Low Calls</v>
      </c>
      <c r="AF28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6" s="36" t="str">
        <f>IF(tbl_Customers[[#This Row],[Churn_Risk_Score]]&gt;=10,"High Risk", IF(tbl_Customers[[#This Row],[Churn_Risk_Score]]&gt;=5,"Medium Risk","Low Risk"))</f>
        <v>Low Risk</v>
      </c>
    </row>
    <row r="2857" spans="1:33" x14ac:dyDescent="0.35">
      <c r="A2857">
        <v>2856</v>
      </c>
      <c r="B2857" t="s">
        <v>34</v>
      </c>
      <c r="C2857">
        <v>92</v>
      </c>
      <c r="D2857" t="s">
        <v>21</v>
      </c>
      <c r="E2857" t="s">
        <v>22</v>
      </c>
      <c r="F2857" t="s">
        <v>22</v>
      </c>
      <c r="G2857">
        <v>0</v>
      </c>
      <c r="H2857">
        <v>138.1</v>
      </c>
      <c r="I2857">
        <v>131</v>
      </c>
      <c r="J2857">
        <v>23.48</v>
      </c>
      <c r="K2857">
        <v>175.7</v>
      </c>
      <c r="L2857">
        <v>128</v>
      </c>
      <c r="M2857">
        <v>14.93</v>
      </c>
      <c r="N2857">
        <v>192.7</v>
      </c>
      <c r="O2857">
        <v>119</v>
      </c>
      <c r="P2857">
        <v>8.67</v>
      </c>
      <c r="Q2857">
        <v>10</v>
      </c>
      <c r="R2857">
        <v>3</v>
      </c>
      <c r="S2857">
        <v>2.7</v>
      </c>
      <c r="T2857">
        <v>3</v>
      </c>
      <c r="U2857" t="s">
        <v>22</v>
      </c>
      <c r="V2857">
        <f>IF(tbl_Customers[[#This Row],[churn]] = "yes", 1, 0)</f>
        <v>0</v>
      </c>
      <c r="W2857" t="str">
        <f>IF(tbl_Customers[[#This Row],[number_customer_service_calls]] &lt;= 1, "0-1 Calls", IF(tbl_Customers[[#This Row],[number_customer_service_calls]] &lt;= 3, "2-3 Calls", IF(tbl_Customers[[#This Row],[number_customer_service_calls]] &lt;=5, "4-5 Calls", "6+ Calls")))</f>
        <v>2-3 Calls</v>
      </c>
      <c r="X2857" t="str">
        <f>IF(tbl_Customers[[#This Row],[account_length]] &lt;= 50, "0-50", IF(tbl_Customers[[#This Row],[account_length]] &lt;=100, "51-100", IF(tbl_Customers[[#This Row],[account_length]] &lt;= 150, "101-150", "151+")))</f>
        <v>51-100</v>
      </c>
      <c r="Y2857" t="str">
        <f>IF(tbl_Customers[[#This Row],[total_intl_charge]] &lt;= 3, "Low Charges", "High Charges")</f>
        <v>Low Charges</v>
      </c>
      <c r="Z2857" t="str">
        <f>IF(tbl_Customers[[#This Row],[total_eve_calls]]&lt;=80,"Low Calls",
IF(tbl_Customers[[#This Row],[total_eve_calls]]&lt;=120,"Medium Calls","High Calls"))</f>
        <v>High Calls</v>
      </c>
      <c r="AA2857" t="str">
        <f>IF(tbl_Customers[[#This Row],[total_eve_charge]]&lt;=15,"Low Charges",
IF(tbl_Customers[[#This Row],[total_eve_charge]]&lt;=20,"Medium Charges","High Charges"))</f>
        <v>Low Charges</v>
      </c>
      <c r="AB28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57" t="str">
        <f>IF(tbl_Customers[[#This Row],[number_vmail_messages]] = 0, "No Usage", IF(tbl_Customers[[#This Row],[number_vmail_messages]] &lt;= 20, "Low Usage", IF(tbl_Customers[[#This Row],[number_vmail_messages]] &lt;= 40, "Medium Usgae", "High Usage")))</f>
        <v>No Usage</v>
      </c>
      <c r="AD2857" t="str">
        <f>IF(tbl_Customers[[#This Row],[total_day_minutes]]&lt;=150,"Low Usage", IF(tbl_Customers[[#This Row],[total_day_minutes]]&lt;=200,"Medium Usage", IF(tbl_Customers[[#This Row],[total_day_minutes]]&lt;=250,"High Usage","Very High Usage")))</f>
        <v>Low Usage</v>
      </c>
      <c r="AE2857" t="str">
        <f>IF(tbl_Customers[[#This Row],[total_intl_calls]]&lt;=5,"Low Calls", IF(tbl_Customers[[#This Row],[total_intl_calls]]&lt;=10, "Medium Calls", "High Calls"))</f>
        <v>Low Calls</v>
      </c>
      <c r="AF28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57" s="36" t="str">
        <f>IF(tbl_Customers[[#This Row],[Churn_Risk_Score]]&gt;=10,"High Risk", IF(tbl_Customers[[#This Row],[Churn_Risk_Score]]&gt;=5,"Medium Risk","Low Risk"))</f>
        <v>Low Risk</v>
      </c>
    </row>
    <row r="2858" spans="1:33" x14ac:dyDescent="0.35">
      <c r="A2858">
        <v>2857</v>
      </c>
      <c r="B2858" t="s">
        <v>70</v>
      </c>
      <c r="C2858">
        <v>90</v>
      </c>
      <c r="D2858" t="s">
        <v>21</v>
      </c>
      <c r="E2858" t="s">
        <v>22</v>
      </c>
      <c r="F2858" t="s">
        <v>23</v>
      </c>
      <c r="G2858">
        <v>30</v>
      </c>
      <c r="H2858">
        <v>191.3</v>
      </c>
      <c r="I2858">
        <v>104</v>
      </c>
      <c r="J2858">
        <v>32.520000000000003</v>
      </c>
      <c r="K2858">
        <v>257.10000000000002</v>
      </c>
      <c r="L2858">
        <v>109</v>
      </c>
      <c r="M2858">
        <v>21.85</v>
      </c>
      <c r="N2858">
        <v>177.7</v>
      </c>
      <c r="O2858">
        <v>89</v>
      </c>
      <c r="P2858">
        <v>8</v>
      </c>
      <c r="Q2858">
        <v>11</v>
      </c>
      <c r="R2858">
        <v>1</v>
      </c>
      <c r="S2858">
        <v>2.97</v>
      </c>
      <c r="T2858">
        <v>1</v>
      </c>
      <c r="U2858" t="s">
        <v>22</v>
      </c>
      <c r="V2858">
        <f>IF(tbl_Customers[[#This Row],[churn]] = "yes", 1, 0)</f>
        <v>0</v>
      </c>
      <c r="W2858" t="str">
        <f>IF(tbl_Customers[[#This Row],[number_customer_service_calls]] &lt;= 1, "0-1 Calls", IF(tbl_Customers[[#This Row],[number_customer_service_calls]] &lt;= 3, "2-3 Calls", IF(tbl_Customers[[#This Row],[number_customer_service_calls]] &lt;=5, "4-5 Calls", "6+ Calls")))</f>
        <v>0-1 Calls</v>
      </c>
      <c r="X2858" t="str">
        <f>IF(tbl_Customers[[#This Row],[account_length]] &lt;= 50, "0-50", IF(tbl_Customers[[#This Row],[account_length]] &lt;=100, "51-100", IF(tbl_Customers[[#This Row],[account_length]] &lt;= 150, "101-150", "151+")))</f>
        <v>51-100</v>
      </c>
      <c r="Y2858" t="str">
        <f>IF(tbl_Customers[[#This Row],[total_intl_charge]] &lt;= 3, "Low Charges", "High Charges")</f>
        <v>Low Charges</v>
      </c>
      <c r="Z2858" t="str">
        <f>IF(tbl_Customers[[#This Row],[total_eve_calls]]&lt;=80,"Low Calls",
IF(tbl_Customers[[#This Row],[total_eve_calls]]&lt;=120,"Medium Calls","High Calls"))</f>
        <v>Medium Calls</v>
      </c>
      <c r="AA2858" t="str">
        <f>IF(tbl_Customers[[#This Row],[total_eve_charge]]&lt;=15,"Low Charges",
IF(tbl_Customers[[#This Row],[total_eve_charge]]&lt;=20,"Medium Charges","High Charges"))</f>
        <v>High Charges</v>
      </c>
      <c r="AB28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58" t="str">
        <f>IF(tbl_Customers[[#This Row],[number_vmail_messages]] = 0, "No Usage", IF(tbl_Customers[[#This Row],[number_vmail_messages]] &lt;= 20, "Low Usage", IF(tbl_Customers[[#This Row],[number_vmail_messages]] &lt;= 40, "Medium Usgae", "High Usage")))</f>
        <v>Medium Usgae</v>
      </c>
      <c r="AD2858" t="str">
        <f>IF(tbl_Customers[[#This Row],[total_day_minutes]]&lt;=150,"Low Usage", IF(tbl_Customers[[#This Row],[total_day_minutes]]&lt;=200,"Medium Usage", IF(tbl_Customers[[#This Row],[total_day_minutes]]&lt;=250,"High Usage","Very High Usage")))</f>
        <v>Medium Usage</v>
      </c>
      <c r="AE2858" t="str">
        <f>IF(tbl_Customers[[#This Row],[total_intl_calls]]&lt;=5,"Low Calls", IF(tbl_Customers[[#This Row],[total_intl_calls]]&lt;=10, "Medium Calls", "High Calls"))</f>
        <v>Low Calls</v>
      </c>
      <c r="AF28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58" s="36" t="str">
        <f>IF(tbl_Customers[[#This Row],[Churn_Risk_Score]]&gt;=10,"High Risk", IF(tbl_Customers[[#This Row],[Churn_Risk_Score]]&gt;=5,"Medium Risk","Low Risk"))</f>
        <v>Low Risk</v>
      </c>
    </row>
    <row r="2859" spans="1:33" x14ac:dyDescent="0.35">
      <c r="A2859">
        <v>2858</v>
      </c>
      <c r="B2859" t="s">
        <v>67</v>
      </c>
      <c r="C2859">
        <v>72</v>
      </c>
      <c r="D2859" t="s">
        <v>28</v>
      </c>
      <c r="E2859" t="s">
        <v>22</v>
      </c>
      <c r="F2859" t="s">
        <v>22</v>
      </c>
      <c r="G2859">
        <v>0</v>
      </c>
      <c r="H2859">
        <v>168.3</v>
      </c>
      <c r="I2859">
        <v>76</v>
      </c>
      <c r="J2859">
        <v>28.61</v>
      </c>
      <c r="K2859">
        <v>212.4</v>
      </c>
      <c r="L2859">
        <v>126</v>
      </c>
      <c r="M2859">
        <v>18.05</v>
      </c>
      <c r="N2859">
        <v>200.2</v>
      </c>
      <c r="O2859">
        <v>132</v>
      </c>
      <c r="P2859">
        <v>9.01</v>
      </c>
      <c r="Q2859">
        <v>12</v>
      </c>
      <c r="R2859">
        <v>3</v>
      </c>
      <c r="S2859">
        <v>3.24</v>
      </c>
      <c r="T2859">
        <v>2</v>
      </c>
      <c r="U2859" t="s">
        <v>22</v>
      </c>
      <c r="V2859">
        <f>IF(tbl_Customers[[#This Row],[churn]] = "yes", 1, 0)</f>
        <v>0</v>
      </c>
      <c r="W2859" t="str">
        <f>IF(tbl_Customers[[#This Row],[number_customer_service_calls]] &lt;= 1, "0-1 Calls", IF(tbl_Customers[[#This Row],[number_customer_service_calls]] &lt;= 3, "2-3 Calls", IF(tbl_Customers[[#This Row],[number_customer_service_calls]] &lt;=5, "4-5 Calls", "6+ Calls")))</f>
        <v>2-3 Calls</v>
      </c>
      <c r="X2859" t="str">
        <f>IF(tbl_Customers[[#This Row],[account_length]] &lt;= 50, "0-50", IF(tbl_Customers[[#This Row],[account_length]] &lt;=100, "51-100", IF(tbl_Customers[[#This Row],[account_length]] &lt;= 150, "101-150", "151+")))</f>
        <v>51-100</v>
      </c>
      <c r="Y2859" t="str">
        <f>IF(tbl_Customers[[#This Row],[total_intl_charge]] &lt;= 3, "Low Charges", "High Charges")</f>
        <v>High Charges</v>
      </c>
      <c r="Z2859" t="str">
        <f>IF(tbl_Customers[[#This Row],[total_eve_calls]]&lt;=80,"Low Calls",
IF(tbl_Customers[[#This Row],[total_eve_calls]]&lt;=120,"Medium Calls","High Calls"))</f>
        <v>High Calls</v>
      </c>
      <c r="AA2859" t="str">
        <f>IF(tbl_Customers[[#This Row],[total_eve_charge]]&lt;=15,"Low Charges",
IF(tbl_Customers[[#This Row],[total_eve_charge]]&lt;=20,"Medium Charges","High Charges"))</f>
        <v>Medium Charges</v>
      </c>
      <c r="AB28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9" t="str">
        <f>IF(tbl_Customers[[#This Row],[number_vmail_messages]] = 0, "No Usage", IF(tbl_Customers[[#This Row],[number_vmail_messages]] &lt;= 20, "Low Usage", IF(tbl_Customers[[#This Row],[number_vmail_messages]] &lt;= 40, "Medium Usgae", "High Usage")))</f>
        <v>No Usage</v>
      </c>
      <c r="AD2859" t="str">
        <f>IF(tbl_Customers[[#This Row],[total_day_minutes]]&lt;=150,"Low Usage", IF(tbl_Customers[[#This Row],[total_day_minutes]]&lt;=200,"Medium Usage", IF(tbl_Customers[[#This Row],[total_day_minutes]]&lt;=250,"High Usage","Very High Usage")))</f>
        <v>Medium Usage</v>
      </c>
      <c r="AE2859" t="str">
        <f>IF(tbl_Customers[[#This Row],[total_intl_calls]]&lt;=5,"Low Calls", IF(tbl_Customers[[#This Row],[total_intl_calls]]&lt;=10, "Medium Calls", "High Calls"))</f>
        <v>Low Calls</v>
      </c>
      <c r="AF28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9" s="36" t="str">
        <f>IF(tbl_Customers[[#This Row],[Churn_Risk_Score]]&gt;=10,"High Risk", IF(tbl_Customers[[#This Row],[Churn_Risk_Score]]&gt;=5,"Medium Risk","Low Risk"))</f>
        <v>Low Risk</v>
      </c>
    </row>
    <row r="2860" spans="1:33" x14ac:dyDescent="0.35">
      <c r="A2860">
        <v>2859</v>
      </c>
      <c r="B2860" t="s">
        <v>56</v>
      </c>
      <c r="C2860">
        <v>73</v>
      </c>
      <c r="D2860" t="s">
        <v>21</v>
      </c>
      <c r="E2860" t="s">
        <v>22</v>
      </c>
      <c r="F2860" t="s">
        <v>22</v>
      </c>
      <c r="G2860">
        <v>0</v>
      </c>
      <c r="H2860">
        <v>137.6</v>
      </c>
      <c r="I2860">
        <v>113</v>
      </c>
      <c r="J2860">
        <v>23.39</v>
      </c>
      <c r="K2860">
        <v>179.7</v>
      </c>
      <c r="L2860">
        <v>75</v>
      </c>
      <c r="M2860">
        <v>15.27</v>
      </c>
      <c r="N2860">
        <v>172.8</v>
      </c>
      <c r="O2860">
        <v>71</v>
      </c>
      <c r="P2860">
        <v>7.78</v>
      </c>
      <c r="Q2860">
        <v>10.7</v>
      </c>
      <c r="R2860">
        <v>2</v>
      </c>
      <c r="S2860">
        <v>2.89</v>
      </c>
      <c r="T2860">
        <v>1</v>
      </c>
      <c r="U2860" t="s">
        <v>23</v>
      </c>
      <c r="V2860">
        <f>IF(tbl_Customers[[#This Row],[churn]] = "yes", 1, 0)</f>
        <v>1</v>
      </c>
      <c r="W2860" t="str">
        <f>IF(tbl_Customers[[#This Row],[number_customer_service_calls]] &lt;= 1, "0-1 Calls", IF(tbl_Customers[[#This Row],[number_customer_service_calls]] &lt;= 3, "2-3 Calls", IF(tbl_Customers[[#This Row],[number_customer_service_calls]] &lt;=5, "4-5 Calls", "6+ Calls")))</f>
        <v>0-1 Calls</v>
      </c>
      <c r="X2860" t="str">
        <f>IF(tbl_Customers[[#This Row],[account_length]] &lt;= 50, "0-50", IF(tbl_Customers[[#This Row],[account_length]] &lt;=100, "51-100", IF(tbl_Customers[[#This Row],[account_length]] &lt;= 150, "101-150", "151+")))</f>
        <v>51-100</v>
      </c>
      <c r="Y2860" t="str">
        <f>IF(tbl_Customers[[#This Row],[total_intl_charge]] &lt;= 3, "Low Charges", "High Charges")</f>
        <v>Low Charges</v>
      </c>
      <c r="Z2860" t="str">
        <f>IF(tbl_Customers[[#This Row],[total_eve_calls]]&lt;=80,"Low Calls",
IF(tbl_Customers[[#This Row],[total_eve_calls]]&lt;=120,"Medium Calls","High Calls"))</f>
        <v>Low Calls</v>
      </c>
      <c r="AA2860" t="str">
        <f>IF(tbl_Customers[[#This Row],[total_eve_charge]]&lt;=15,"Low Charges",
IF(tbl_Customers[[#This Row],[total_eve_charge]]&lt;=20,"Medium Charges","High Charges"))</f>
        <v>Medium Charges</v>
      </c>
      <c r="AB28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0" t="str">
        <f>IF(tbl_Customers[[#This Row],[number_vmail_messages]] = 0, "No Usage", IF(tbl_Customers[[#This Row],[number_vmail_messages]] &lt;= 20, "Low Usage", IF(tbl_Customers[[#This Row],[number_vmail_messages]] &lt;= 40, "Medium Usgae", "High Usage")))</f>
        <v>No Usage</v>
      </c>
      <c r="AD2860" t="str">
        <f>IF(tbl_Customers[[#This Row],[total_day_minutes]]&lt;=150,"Low Usage", IF(tbl_Customers[[#This Row],[total_day_minutes]]&lt;=200,"Medium Usage", IF(tbl_Customers[[#This Row],[total_day_minutes]]&lt;=250,"High Usage","Very High Usage")))</f>
        <v>Low Usage</v>
      </c>
      <c r="AE2860" t="str">
        <f>IF(tbl_Customers[[#This Row],[total_intl_calls]]&lt;=5,"Low Calls", IF(tbl_Customers[[#This Row],[total_intl_calls]]&lt;=10, "Medium Calls", "High Calls"))</f>
        <v>Low Calls</v>
      </c>
      <c r="AF28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60" s="36" t="str">
        <f>IF(tbl_Customers[[#This Row],[Churn_Risk_Score]]&gt;=10,"High Risk", IF(tbl_Customers[[#This Row],[Churn_Risk_Score]]&gt;=5,"Medium Risk","Low Risk"))</f>
        <v>Low Risk</v>
      </c>
    </row>
    <row r="2861" spans="1:33" x14ac:dyDescent="0.35">
      <c r="A2861">
        <v>2860</v>
      </c>
      <c r="B2861" t="s">
        <v>20</v>
      </c>
      <c r="C2861">
        <v>54</v>
      </c>
      <c r="D2861" t="s">
        <v>21</v>
      </c>
      <c r="E2861" t="s">
        <v>22</v>
      </c>
      <c r="F2861" t="s">
        <v>22</v>
      </c>
      <c r="G2861">
        <v>0</v>
      </c>
      <c r="H2861">
        <v>255.4</v>
      </c>
      <c r="I2861">
        <v>122</v>
      </c>
      <c r="J2861">
        <v>43.42</v>
      </c>
      <c r="K2861">
        <v>22.3</v>
      </c>
      <c r="L2861">
        <v>87</v>
      </c>
      <c r="M2861">
        <v>1.9</v>
      </c>
      <c r="N2861">
        <v>152.6</v>
      </c>
      <c r="O2861">
        <v>72</v>
      </c>
      <c r="P2861">
        <v>6.87</v>
      </c>
      <c r="Q2861">
        <v>11.1</v>
      </c>
      <c r="R2861">
        <v>6</v>
      </c>
      <c r="S2861">
        <v>3</v>
      </c>
      <c r="T2861">
        <v>0</v>
      </c>
      <c r="U2861" t="s">
        <v>22</v>
      </c>
      <c r="V2861">
        <f>IF(tbl_Customers[[#This Row],[churn]] = "yes", 1, 0)</f>
        <v>0</v>
      </c>
      <c r="W2861" t="str">
        <f>IF(tbl_Customers[[#This Row],[number_customer_service_calls]] &lt;= 1, "0-1 Calls", IF(tbl_Customers[[#This Row],[number_customer_service_calls]] &lt;= 3, "2-3 Calls", IF(tbl_Customers[[#This Row],[number_customer_service_calls]] &lt;=5, "4-5 Calls", "6+ Calls")))</f>
        <v>0-1 Calls</v>
      </c>
      <c r="X2861" t="str">
        <f>IF(tbl_Customers[[#This Row],[account_length]] &lt;= 50, "0-50", IF(tbl_Customers[[#This Row],[account_length]] &lt;=100, "51-100", IF(tbl_Customers[[#This Row],[account_length]] &lt;= 150, "101-150", "151+")))</f>
        <v>51-100</v>
      </c>
      <c r="Y2861" t="str">
        <f>IF(tbl_Customers[[#This Row],[total_intl_charge]] &lt;= 3, "Low Charges", "High Charges")</f>
        <v>Low Charges</v>
      </c>
      <c r="Z2861" t="str">
        <f>IF(tbl_Customers[[#This Row],[total_eve_calls]]&lt;=80,"Low Calls",
IF(tbl_Customers[[#This Row],[total_eve_calls]]&lt;=120,"Medium Calls","High Calls"))</f>
        <v>Medium Calls</v>
      </c>
      <c r="AA2861" t="str">
        <f>IF(tbl_Customers[[#This Row],[total_eve_charge]]&lt;=15,"Low Charges",
IF(tbl_Customers[[#This Row],[total_eve_charge]]&lt;=20,"Medium Charges","High Charges"))</f>
        <v>Low Charges</v>
      </c>
      <c r="AB28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1" t="str">
        <f>IF(tbl_Customers[[#This Row],[number_vmail_messages]] = 0, "No Usage", IF(tbl_Customers[[#This Row],[number_vmail_messages]] &lt;= 20, "Low Usage", IF(tbl_Customers[[#This Row],[number_vmail_messages]] &lt;= 40, "Medium Usgae", "High Usage")))</f>
        <v>No Usage</v>
      </c>
      <c r="AD2861" t="str">
        <f>IF(tbl_Customers[[#This Row],[total_day_minutes]]&lt;=150,"Low Usage", IF(tbl_Customers[[#This Row],[total_day_minutes]]&lt;=200,"Medium Usage", IF(tbl_Customers[[#This Row],[total_day_minutes]]&lt;=250,"High Usage","Very High Usage")))</f>
        <v>Very High Usage</v>
      </c>
      <c r="AE2861" t="str">
        <f>IF(tbl_Customers[[#This Row],[total_intl_calls]]&lt;=5,"Low Calls", IF(tbl_Customers[[#This Row],[total_intl_calls]]&lt;=10, "Medium Calls", "High Calls"))</f>
        <v>Medium Calls</v>
      </c>
      <c r="AF28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61" s="36" t="str">
        <f>IF(tbl_Customers[[#This Row],[Churn_Risk_Score]]&gt;=10,"High Risk", IF(tbl_Customers[[#This Row],[Churn_Risk_Score]]&gt;=5,"Medium Risk","Low Risk"))</f>
        <v>Medium Risk</v>
      </c>
    </row>
    <row r="2862" spans="1:33" x14ac:dyDescent="0.35">
      <c r="A2862">
        <v>2861</v>
      </c>
      <c r="B2862" t="s">
        <v>69</v>
      </c>
      <c r="C2862">
        <v>161</v>
      </c>
      <c r="D2862" t="s">
        <v>21</v>
      </c>
      <c r="E2862" t="s">
        <v>22</v>
      </c>
      <c r="F2862" t="s">
        <v>22</v>
      </c>
      <c r="G2862">
        <v>0</v>
      </c>
      <c r="H2862">
        <v>166.2</v>
      </c>
      <c r="I2862">
        <v>125</v>
      </c>
      <c r="J2862">
        <v>28.25</v>
      </c>
      <c r="K2862">
        <v>279.39999999999998</v>
      </c>
      <c r="L2862">
        <v>78</v>
      </c>
      <c r="M2862">
        <v>23.75</v>
      </c>
      <c r="N2862">
        <v>181</v>
      </c>
      <c r="O2862">
        <v>85</v>
      </c>
      <c r="P2862">
        <v>8.15</v>
      </c>
      <c r="Q2862">
        <v>13.4</v>
      </c>
      <c r="R2862">
        <v>6</v>
      </c>
      <c r="S2862">
        <v>3.62</v>
      </c>
      <c r="T2862">
        <v>1</v>
      </c>
      <c r="U2862" t="s">
        <v>22</v>
      </c>
      <c r="V2862">
        <f>IF(tbl_Customers[[#This Row],[churn]] = "yes", 1, 0)</f>
        <v>0</v>
      </c>
      <c r="W2862" t="str">
        <f>IF(tbl_Customers[[#This Row],[number_customer_service_calls]] &lt;= 1, "0-1 Calls", IF(tbl_Customers[[#This Row],[number_customer_service_calls]] &lt;= 3, "2-3 Calls", IF(tbl_Customers[[#This Row],[number_customer_service_calls]] &lt;=5, "4-5 Calls", "6+ Calls")))</f>
        <v>0-1 Calls</v>
      </c>
      <c r="X2862" t="str">
        <f>IF(tbl_Customers[[#This Row],[account_length]] &lt;= 50, "0-50", IF(tbl_Customers[[#This Row],[account_length]] &lt;=100, "51-100", IF(tbl_Customers[[#This Row],[account_length]] &lt;= 150, "101-150", "151+")))</f>
        <v>151+</v>
      </c>
      <c r="Y2862" t="str">
        <f>IF(tbl_Customers[[#This Row],[total_intl_charge]] &lt;= 3, "Low Charges", "High Charges")</f>
        <v>High Charges</v>
      </c>
      <c r="Z2862" t="str">
        <f>IF(tbl_Customers[[#This Row],[total_eve_calls]]&lt;=80,"Low Calls",
IF(tbl_Customers[[#This Row],[total_eve_calls]]&lt;=120,"Medium Calls","High Calls"))</f>
        <v>Low Calls</v>
      </c>
      <c r="AA2862" t="str">
        <f>IF(tbl_Customers[[#This Row],[total_eve_charge]]&lt;=15,"Low Charges",
IF(tbl_Customers[[#This Row],[total_eve_charge]]&lt;=20,"Medium Charges","High Charges"))</f>
        <v>High Charges</v>
      </c>
      <c r="AB28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2" t="str">
        <f>IF(tbl_Customers[[#This Row],[number_vmail_messages]] = 0, "No Usage", IF(tbl_Customers[[#This Row],[number_vmail_messages]] &lt;= 20, "Low Usage", IF(tbl_Customers[[#This Row],[number_vmail_messages]] &lt;= 40, "Medium Usgae", "High Usage")))</f>
        <v>No Usage</v>
      </c>
      <c r="AD2862" t="str">
        <f>IF(tbl_Customers[[#This Row],[total_day_minutes]]&lt;=150,"Low Usage", IF(tbl_Customers[[#This Row],[total_day_minutes]]&lt;=200,"Medium Usage", IF(tbl_Customers[[#This Row],[total_day_minutes]]&lt;=250,"High Usage","Very High Usage")))</f>
        <v>Medium Usage</v>
      </c>
      <c r="AE2862" t="str">
        <f>IF(tbl_Customers[[#This Row],[total_intl_calls]]&lt;=5,"Low Calls", IF(tbl_Customers[[#This Row],[total_intl_calls]]&lt;=10, "Medium Calls", "High Calls"))</f>
        <v>Medium Calls</v>
      </c>
      <c r="AF28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62" s="36" t="str">
        <f>IF(tbl_Customers[[#This Row],[Churn_Risk_Score]]&gt;=10,"High Risk", IF(tbl_Customers[[#This Row],[Churn_Risk_Score]]&gt;=5,"Medium Risk","Low Risk"))</f>
        <v>Low Risk</v>
      </c>
    </row>
    <row r="2863" spans="1:33" x14ac:dyDescent="0.35">
      <c r="A2863">
        <v>2862</v>
      </c>
      <c r="B2863" t="s">
        <v>56</v>
      </c>
      <c r="C2863">
        <v>125</v>
      </c>
      <c r="D2863" t="s">
        <v>28</v>
      </c>
      <c r="E2863" t="s">
        <v>23</v>
      </c>
      <c r="F2863" t="s">
        <v>22</v>
      </c>
      <c r="G2863">
        <v>0</v>
      </c>
      <c r="H2863">
        <v>158.69999999999999</v>
      </c>
      <c r="I2863">
        <v>112</v>
      </c>
      <c r="J2863">
        <v>26.98</v>
      </c>
      <c r="K2863">
        <v>155.69999999999999</v>
      </c>
      <c r="L2863">
        <v>126</v>
      </c>
      <c r="M2863">
        <v>13.23</v>
      </c>
      <c r="N2863">
        <v>246</v>
      </c>
      <c r="O2863">
        <v>110</v>
      </c>
      <c r="P2863">
        <v>11.07</v>
      </c>
      <c r="Q2863">
        <v>8.3000000000000007</v>
      </c>
      <c r="R2863">
        <v>1</v>
      </c>
      <c r="S2863">
        <v>2.2400000000000002</v>
      </c>
      <c r="T2863">
        <v>2</v>
      </c>
      <c r="U2863" t="s">
        <v>23</v>
      </c>
      <c r="V2863">
        <f>IF(tbl_Customers[[#This Row],[churn]] = "yes", 1, 0)</f>
        <v>1</v>
      </c>
      <c r="W2863" t="str">
        <f>IF(tbl_Customers[[#This Row],[number_customer_service_calls]] &lt;= 1, "0-1 Calls", IF(tbl_Customers[[#This Row],[number_customer_service_calls]] &lt;= 3, "2-3 Calls", IF(tbl_Customers[[#This Row],[number_customer_service_calls]] &lt;=5, "4-5 Calls", "6+ Calls")))</f>
        <v>2-3 Calls</v>
      </c>
      <c r="X2863" t="str">
        <f>IF(tbl_Customers[[#This Row],[account_length]] &lt;= 50, "0-50", IF(tbl_Customers[[#This Row],[account_length]] &lt;=100, "51-100", IF(tbl_Customers[[#This Row],[account_length]] &lt;= 150, "101-150", "151+")))</f>
        <v>101-150</v>
      </c>
      <c r="Y2863" t="str">
        <f>IF(tbl_Customers[[#This Row],[total_intl_charge]] &lt;= 3, "Low Charges", "High Charges")</f>
        <v>Low Charges</v>
      </c>
      <c r="Z2863" t="str">
        <f>IF(tbl_Customers[[#This Row],[total_eve_calls]]&lt;=80,"Low Calls",
IF(tbl_Customers[[#This Row],[total_eve_calls]]&lt;=120,"Medium Calls","High Calls"))</f>
        <v>High Calls</v>
      </c>
      <c r="AA2863" t="str">
        <f>IF(tbl_Customers[[#This Row],[total_eve_charge]]&lt;=15,"Low Charges",
IF(tbl_Customers[[#This Row],[total_eve_charge]]&lt;=20,"Medium Charges","High Charges"))</f>
        <v>Low Charges</v>
      </c>
      <c r="AB28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63" t="str">
        <f>IF(tbl_Customers[[#This Row],[number_vmail_messages]] = 0, "No Usage", IF(tbl_Customers[[#This Row],[number_vmail_messages]] &lt;= 20, "Low Usage", IF(tbl_Customers[[#This Row],[number_vmail_messages]] &lt;= 40, "Medium Usgae", "High Usage")))</f>
        <v>No Usage</v>
      </c>
      <c r="AD2863" t="str">
        <f>IF(tbl_Customers[[#This Row],[total_day_minutes]]&lt;=150,"Low Usage", IF(tbl_Customers[[#This Row],[total_day_minutes]]&lt;=200,"Medium Usage", IF(tbl_Customers[[#This Row],[total_day_minutes]]&lt;=250,"High Usage","Very High Usage")))</f>
        <v>Medium Usage</v>
      </c>
      <c r="AE2863" t="str">
        <f>IF(tbl_Customers[[#This Row],[total_intl_calls]]&lt;=5,"Low Calls", IF(tbl_Customers[[#This Row],[total_intl_calls]]&lt;=10, "Medium Calls", "High Calls"))</f>
        <v>Low Calls</v>
      </c>
      <c r="AF28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63" s="36" t="str">
        <f>IF(tbl_Customers[[#This Row],[Churn_Risk_Score]]&gt;=10,"High Risk", IF(tbl_Customers[[#This Row],[Churn_Risk_Score]]&gt;=5,"Medium Risk","Low Risk"))</f>
        <v>Low Risk</v>
      </c>
    </row>
    <row r="2864" spans="1:33" x14ac:dyDescent="0.35">
      <c r="A2864">
        <v>2863</v>
      </c>
      <c r="B2864" t="s">
        <v>52</v>
      </c>
      <c r="C2864">
        <v>194</v>
      </c>
      <c r="D2864" t="s">
        <v>21</v>
      </c>
      <c r="E2864" t="s">
        <v>22</v>
      </c>
      <c r="F2864" t="s">
        <v>22</v>
      </c>
      <c r="G2864">
        <v>0</v>
      </c>
      <c r="H2864">
        <v>258.3</v>
      </c>
      <c r="I2864">
        <v>76</v>
      </c>
      <c r="J2864">
        <v>43.91</v>
      </c>
      <c r="K2864">
        <v>306</v>
      </c>
      <c r="L2864">
        <v>88</v>
      </c>
      <c r="M2864">
        <v>26.01</v>
      </c>
      <c r="N2864">
        <v>241.8</v>
      </c>
      <c r="O2864">
        <v>106</v>
      </c>
      <c r="P2864">
        <v>10.88</v>
      </c>
      <c r="Q2864">
        <v>13.6</v>
      </c>
      <c r="R2864">
        <v>4</v>
      </c>
      <c r="S2864">
        <v>3.67</v>
      </c>
      <c r="T2864">
        <v>1</v>
      </c>
      <c r="U2864" t="s">
        <v>23</v>
      </c>
      <c r="V2864">
        <f>IF(tbl_Customers[[#This Row],[churn]] = "yes", 1, 0)</f>
        <v>1</v>
      </c>
      <c r="W2864" t="str">
        <f>IF(tbl_Customers[[#This Row],[number_customer_service_calls]] &lt;= 1, "0-1 Calls", IF(tbl_Customers[[#This Row],[number_customer_service_calls]] &lt;= 3, "2-3 Calls", IF(tbl_Customers[[#This Row],[number_customer_service_calls]] &lt;=5, "4-5 Calls", "6+ Calls")))</f>
        <v>0-1 Calls</v>
      </c>
      <c r="X2864" t="str">
        <f>IF(tbl_Customers[[#This Row],[account_length]] &lt;= 50, "0-50", IF(tbl_Customers[[#This Row],[account_length]] &lt;=100, "51-100", IF(tbl_Customers[[#This Row],[account_length]] &lt;= 150, "101-150", "151+")))</f>
        <v>151+</v>
      </c>
      <c r="Y2864" t="str">
        <f>IF(tbl_Customers[[#This Row],[total_intl_charge]] &lt;= 3, "Low Charges", "High Charges")</f>
        <v>High Charges</v>
      </c>
      <c r="Z2864" t="str">
        <f>IF(tbl_Customers[[#This Row],[total_eve_calls]]&lt;=80,"Low Calls",
IF(tbl_Customers[[#This Row],[total_eve_calls]]&lt;=120,"Medium Calls","High Calls"))</f>
        <v>Medium Calls</v>
      </c>
      <c r="AA2864" t="str">
        <f>IF(tbl_Customers[[#This Row],[total_eve_charge]]&lt;=15,"Low Charges",
IF(tbl_Customers[[#This Row],[total_eve_charge]]&lt;=20,"Medium Charges","High Charges"))</f>
        <v>High Charges</v>
      </c>
      <c r="AB28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64" t="str">
        <f>IF(tbl_Customers[[#This Row],[number_vmail_messages]] = 0, "No Usage", IF(tbl_Customers[[#This Row],[number_vmail_messages]] &lt;= 20, "Low Usage", IF(tbl_Customers[[#This Row],[number_vmail_messages]] &lt;= 40, "Medium Usgae", "High Usage")))</f>
        <v>No Usage</v>
      </c>
      <c r="AD2864" t="str">
        <f>IF(tbl_Customers[[#This Row],[total_day_minutes]]&lt;=150,"Low Usage", IF(tbl_Customers[[#This Row],[total_day_minutes]]&lt;=200,"Medium Usage", IF(tbl_Customers[[#This Row],[total_day_minutes]]&lt;=250,"High Usage","Very High Usage")))</f>
        <v>Very High Usage</v>
      </c>
      <c r="AE2864" t="str">
        <f>IF(tbl_Customers[[#This Row],[total_intl_calls]]&lt;=5,"Low Calls", IF(tbl_Customers[[#This Row],[total_intl_calls]]&lt;=10, "Medium Calls", "High Calls"))</f>
        <v>Low Calls</v>
      </c>
      <c r="AF28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64" s="36" t="str">
        <f>IF(tbl_Customers[[#This Row],[Churn_Risk_Score]]&gt;=10,"High Risk", IF(tbl_Customers[[#This Row],[Churn_Risk_Score]]&gt;=5,"Medium Risk","Low Risk"))</f>
        <v>Medium Risk</v>
      </c>
    </row>
    <row r="2865" spans="1:33" x14ac:dyDescent="0.35">
      <c r="A2865">
        <v>2864</v>
      </c>
      <c r="B2865" t="s">
        <v>35</v>
      </c>
      <c r="C2865">
        <v>69</v>
      </c>
      <c r="D2865" t="s">
        <v>28</v>
      </c>
      <c r="E2865" t="s">
        <v>22</v>
      </c>
      <c r="F2865" t="s">
        <v>23</v>
      </c>
      <c r="G2865">
        <v>40</v>
      </c>
      <c r="H2865">
        <v>77</v>
      </c>
      <c r="I2865">
        <v>106</v>
      </c>
      <c r="J2865">
        <v>13.09</v>
      </c>
      <c r="K2865">
        <v>161.69999999999999</v>
      </c>
      <c r="L2865">
        <v>94</v>
      </c>
      <c r="M2865">
        <v>13.74</v>
      </c>
      <c r="N2865">
        <v>188.6</v>
      </c>
      <c r="O2865">
        <v>82</v>
      </c>
      <c r="P2865">
        <v>8.49</v>
      </c>
      <c r="Q2865">
        <v>12.5</v>
      </c>
      <c r="R2865">
        <v>6</v>
      </c>
      <c r="S2865">
        <v>3.38</v>
      </c>
      <c r="T2865">
        <v>1</v>
      </c>
      <c r="U2865" t="s">
        <v>22</v>
      </c>
      <c r="V2865">
        <f>IF(tbl_Customers[[#This Row],[churn]] = "yes", 1, 0)</f>
        <v>0</v>
      </c>
      <c r="W2865" t="str">
        <f>IF(tbl_Customers[[#This Row],[number_customer_service_calls]] &lt;= 1, "0-1 Calls", IF(tbl_Customers[[#This Row],[number_customer_service_calls]] &lt;= 3, "2-3 Calls", IF(tbl_Customers[[#This Row],[number_customer_service_calls]] &lt;=5, "4-5 Calls", "6+ Calls")))</f>
        <v>0-1 Calls</v>
      </c>
      <c r="X2865" t="str">
        <f>IF(tbl_Customers[[#This Row],[account_length]] &lt;= 50, "0-50", IF(tbl_Customers[[#This Row],[account_length]] &lt;=100, "51-100", IF(tbl_Customers[[#This Row],[account_length]] &lt;= 150, "101-150", "151+")))</f>
        <v>51-100</v>
      </c>
      <c r="Y2865" t="str">
        <f>IF(tbl_Customers[[#This Row],[total_intl_charge]] &lt;= 3, "Low Charges", "High Charges")</f>
        <v>High Charges</v>
      </c>
      <c r="Z2865" t="str">
        <f>IF(tbl_Customers[[#This Row],[total_eve_calls]]&lt;=80,"Low Calls",
IF(tbl_Customers[[#This Row],[total_eve_calls]]&lt;=120,"Medium Calls","High Calls"))</f>
        <v>Medium Calls</v>
      </c>
      <c r="AA2865" t="str">
        <f>IF(tbl_Customers[[#This Row],[total_eve_charge]]&lt;=15,"Low Charges",
IF(tbl_Customers[[#This Row],[total_eve_charge]]&lt;=20,"Medium Charges","High Charges"))</f>
        <v>Low Charges</v>
      </c>
      <c r="AB28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5" t="str">
        <f>IF(tbl_Customers[[#This Row],[number_vmail_messages]] = 0, "No Usage", IF(tbl_Customers[[#This Row],[number_vmail_messages]] &lt;= 20, "Low Usage", IF(tbl_Customers[[#This Row],[number_vmail_messages]] &lt;= 40, "Medium Usgae", "High Usage")))</f>
        <v>Medium Usgae</v>
      </c>
      <c r="AD2865" t="str">
        <f>IF(tbl_Customers[[#This Row],[total_day_minutes]]&lt;=150,"Low Usage", IF(tbl_Customers[[#This Row],[total_day_minutes]]&lt;=200,"Medium Usage", IF(tbl_Customers[[#This Row],[total_day_minutes]]&lt;=250,"High Usage","Very High Usage")))</f>
        <v>Low Usage</v>
      </c>
      <c r="AE2865" t="str">
        <f>IF(tbl_Customers[[#This Row],[total_intl_calls]]&lt;=5,"Low Calls", IF(tbl_Customers[[#This Row],[total_intl_calls]]&lt;=10, "Medium Calls", "High Calls"))</f>
        <v>Medium Calls</v>
      </c>
      <c r="AF28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65" s="36" t="str">
        <f>IF(tbl_Customers[[#This Row],[Churn_Risk_Score]]&gt;=10,"High Risk", IF(tbl_Customers[[#This Row],[Churn_Risk_Score]]&gt;=5,"Medium Risk","Low Risk"))</f>
        <v>Low Risk</v>
      </c>
    </row>
    <row r="2866" spans="1:33" x14ac:dyDescent="0.35">
      <c r="A2866">
        <v>2865</v>
      </c>
      <c r="B2866" t="s">
        <v>51</v>
      </c>
      <c r="C2866">
        <v>141</v>
      </c>
      <c r="D2866" t="s">
        <v>21</v>
      </c>
      <c r="E2866" t="s">
        <v>22</v>
      </c>
      <c r="F2866" t="s">
        <v>23</v>
      </c>
      <c r="G2866">
        <v>33</v>
      </c>
      <c r="H2866">
        <v>168.4</v>
      </c>
      <c r="I2866">
        <v>127</v>
      </c>
      <c r="J2866">
        <v>28.63</v>
      </c>
      <c r="K2866">
        <v>185.1</v>
      </c>
      <c r="L2866">
        <v>106</v>
      </c>
      <c r="M2866">
        <v>15.73</v>
      </c>
      <c r="N2866">
        <v>220</v>
      </c>
      <c r="O2866">
        <v>78</v>
      </c>
      <c r="P2866">
        <v>9.9</v>
      </c>
      <c r="Q2866">
        <v>11</v>
      </c>
      <c r="R2866">
        <v>4</v>
      </c>
      <c r="S2866">
        <v>2.97</v>
      </c>
      <c r="T2866">
        <v>2</v>
      </c>
      <c r="U2866" t="s">
        <v>22</v>
      </c>
      <c r="V2866">
        <f>IF(tbl_Customers[[#This Row],[churn]] = "yes", 1, 0)</f>
        <v>0</v>
      </c>
      <c r="W2866" t="str">
        <f>IF(tbl_Customers[[#This Row],[number_customer_service_calls]] &lt;= 1, "0-1 Calls", IF(tbl_Customers[[#This Row],[number_customer_service_calls]] &lt;= 3, "2-3 Calls", IF(tbl_Customers[[#This Row],[number_customer_service_calls]] &lt;=5, "4-5 Calls", "6+ Calls")))</f>
        <v>2-3 Calls</v>
      </c>
      <c r="X2866" t="str">
        <f>IF(tbl_Customers[[#This Row],[account_length]] &lt;= 50, "0-50", IF(tbl_Customers[[#This Row],[account_length]] &lt;=100, "51-100", IF(tbl_Customers[[#This Row],[account_length]] &lt;= 150, "101-150", "151+")))</f>
        <v>101-150</v>
      </c>
      <c r="Y2866" t="str">
        <f>IF(tbl_Customers[[#This Row],[total_intl_charge]] &lt;= 3, "Low Charges", "High Charges")</f>
        <v>Low Charges</v>
      </c>
      <c r="Z2866" t="str">
        <f>IF(tbl_Customers[[#This Row],[total_eve_calls]]&lt;=80,"Low Calls",
IF(tbl_Customers[[#This Row],[total_eve_calls]]&lt;=120,"Medium Calls","High Calls"))</f>
        <v>Medium Calls</v>
      </c>
      <c r="AA2866" t="str">
        <f>IF(tbl_Customers[[#This Row],[total_eve_charge]]&lt;=15,"Low Charges",
IF(tbl_Customers[[#This Row],[total_eve_charge]]&lt;=20,"Medium Charges","High Charges"))</f>
        <v>Medium Charges</v>
      </c>
      <c r="AB28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6" t="str">
        <f>IF(tbl_Customers[[#This Row],[number_vmail_messages]] = 0, "No Usage", IF(tbl_Customers[[#This Row],[number_vmail_messages]] &lt;= 20, "Low Usage", IF(tbl_Customers[[#This Row],[number_vmail_messages]] &lt;= 40, "Medium Usgae", "High Usage")))</f>
        <v>Medium Usgae</v>
      </c>
      <c r="AD2866" t="str">
        <f>IF(tbl_Customers[[#This Row],[total_day_minutes]]&lt;=150,"Low Usage", IF(tbl_Customers[[#This Row],[total_day_minutes]]&lt;=200,"Medium Usage", IF(tbl_Customers[[#This Row],[total_day_minutes]]&lt;=250,"High Usage","Very High Usage")))</f>
        <v>Medium Usage</v>
      </c>
      <c r="AE2866" t="str">
        <f>IF(tbl_Customers[[#This Row],[total_intl_calls]]&lt;=5,"Low Calls", IF(tbl_Customers[[#This Row],[total_intl_calls]]&lt;=10, "Medium Calls", "High Calls"))</f>
        <v>Low Calls</v>
      </c>
      <c r="AF28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66" s="36" t="str">
        <f>IF(tbl_Customers[[#This Row],[Churn_Risk_Score]]&gt;=10,"High Risk", IF(tbl_Customers[[#This Row],[Churn_Risk_Score]]&gt;=5,"Medium Risk","Low Risk"))</f>
        <v>Low Risk</v>
      </c>
    </row>
    <row r="2867" spans="1:33" x14ac:dyDescent="0.35">
      <c r="A2867">
        <v>2866</v>
      </c>
      <c r="B2867" t="s">
        <v>57</v>
      </c>
      <c r="C2867">
        <v>98</v>
      </c>
      <c r="D2867" t="s">
        <v>21</v>
      </c>
      <c r="E2867" t="s">
        <v>22</v>
      </c>
      <c r="F2867" t="s">
        <v>22</v>
      </c>
      <c r="G2867">
        <v>0</v>
      </c>
      <c r="H2867">
        <v>307.2</v>
      </c>
      <c r="I2867">
        <v>65</v>
      </c>
      <c r="J2867">
        <v>52.22</v>
      </c>
      <c r="K2867">
        <v>138.6</v>
      </c>
      <c r="L2867">
        <v>97</v>
      </c>
      <c r="M2867">
        <v>11.78</v>
      </c>
      <c r="N2867">
        <v>381.6</v>
      </c>
      <c r="O2867">
        <v>99</v>
      </c>
      <c r="P2867">
        <v>17.170000000000002</v>
      </c>
      <c r="Q2867">
        <v>10.199999999999999</v>
      </c>
      <c r="R2867">
        <v>4</v>
      </c>
      <c r="S2867">
        <v>2.75</v>
      </c>
      <c r="T2867">
        <v>2</v>
      </c>
      <c r="U2867" t="s">
        <v>23</v>
      </c>
      <c r="V2867">
        <f>IF(tbl_Customers[[#This Row],[churn]] = "yes", 1, 0)</f>
        <v>1</v>
      </c>
      <c r="W2867" t="str">
        <f>IF(tbl_Customers[[#This Row],[number_customer_service_calls]] &lt;= 1, "0-1 Calls", IF(tbl_Customers[[#This Row],[number_customer_service_calls]] &lt;= 3, "2-3 Calls", IF(tbl_Customers[[#This Row],[number_customer_service_calls]] &lt;=5, "4-5 Calls", "6+ Calls")))</f>
        <v>2-3 Calls</v>
      </c>
      <c r="X2867" t="str">
        <f>IF(tbl_Customers[[#This Row],[account_length]] &lt;= 50, "0-50", IF(tbl_Customers[[#This Row],[account_length]] &lt;=100, "51-100", IF(tbl_Customers[[#This Row],[account_length]] &lt;= 150, "101-150", "151+")))</f>
        <v>51-100</v>
      </c>
      <c r="Y2867" t="str">
        <f>IF(tbl_Customers[[#This Row],[total_intl_charge]] &lt;= 3, "Low Charges", "High Charges")</f>
        <v>Low Charges</v>
      </c>
      <c r="Z2867" t="str">
        <f>IF(tbl_Customers[[#This Row],[total_eve_calls]]&lt;=80,"Low Calls",
IF(tbl_Customers[[#This Row],[total_eve_calls]]&lt;=120,"Medium Calls","High Calls"))</f>
        <v>Medium Calls</v>
      </c>
      <c r="AA2867" t="str">
        <f>IF(tbl_Customers[[#This Row],[total_eve_charge]]&lt;=15,"Low Charges",
IF(tbl_Customers[[#This Row],[total_eve_charge]]&lt;=20,"Medium Charges","High Charges"))</f>
        <v>Low Charges</v>
      </c>
      <c r="AB28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7" t="str">
        <f>IF(tbl_Customers[[#This Row],[number_vmail_messages]] = 0, "No Usage", IF(tbl_Customers[[#This Row],[number_vmail_messages]] &lt;= 20, "Low Usage", IF(tbl_Customers[[#This Row],[number_vmail_messages]] &lt;= 40, "Medium Usgae", "High Usage")))</f>
        <v>No Usage</v>
      </c>
      <c r="AD2867" t="str">
        <f>IF(tbl_Customers[[#This Row],[total_day_minutes]]&lt;=150,"Low Usage", IF(tbl_Customers[[#This Row],[total_day_minutes]]&lt;=200,"Medium Usage", IF(tbl_Customers[[#This Row],[total_day_minutes]]&lt;=250,"High Usage","Very High Usage")))</f>
        <v>Very High Usage</v>
      </c>
      <c r="AE2867" t="str">
        <f>IF(tbl_Customers[[#This Row],[total_intl_calls]]&lt;=5,"Low Calls", IF(tbl_Customers[[#This Row],[total_intl_calls]]&lt;=10, "Medium Calls", "High Calls"))</f>
        <v>Low Calls</v>
      </c>
      <c r="AF28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67" s="36" t="str">
        <f>IF(tbl_Customers[[#This Row],[Churn_Risk_Score]]&gt;=10,"High Risk", IF(tbl_Customers[[#This Row],[Churn_Risk_Score]]&gt;=5,"Medium Risk","Low Risk"))</f>
        <v>Medium Risk</v>
      </c>
    </row>
    <row r="2868" spans="1:33" x14ac:dyDescent="0.35">
      <c r="A2868">
        <v>2867</v>
      </c>
      <c r="B2868" t="s">
        <v>20</v>
      </c>
      <c r="C2868">
        <v>110</v>
      </c>
      <c r="D2868" t="s">
        <v>28</v>
      </c>
      <c r="E2868" t="s">
        <v>22</v>
      </c>
      <c r="F2868" t="s">
        <v>22</v>
      </c>
      <c r="G2868">
        <v>0</v>
      </c>
      <c r="H2868">
        <v>175.6</v>
      </c>
      <c r="I2868">
        <v>91</v>
      </c>
      <c r="J2868">
        <v>29.85</v>
      </c>
      <c r="K2868">
        <v>236.5</v>
      </c>
      <c r="L2868">
        <v>127</v>
      </c>
      <c r="M2868">
        <v>20.100000000000001</v>
      </c>
      <c r="N2868">
        <v>194.9</v>
      </c>
      <c r="O2868">
        <v>114</v>
      </c>
      <c r="P2868">
        <v>8.77</v>
      </c>
      <c r="Q2868">
        <v>9.5</v>
      </c>
      <c r="R2868">
        <v>8</v>
      </c>
      <c r="S2868">
        <v>2.57</v>
      </c>
      <c r="T2868">
        <v>0</v>
      </c>
      <c r="U2868" t="s">
        <v>22</v>
      </c>
      <c r="V2868">
        <f>IF(tbl_Customers[[#This Row],[churn]] = "yes", 1, 0)</f>
        <v>0</v>
      </c>
      <c r="W2868" t="str">
        <f>IF(tbl_Customers[[#This Row],[number_customer_service_calls]] &lt;= 1, "0-1 Calls", IF(tbl_Customers[[#This Row],[number_customer_service_calls]] &lt;= 3, "2-3 Calls", IF(tbl_Customers[[#This Row],[number_customer_service_calls]] &lt;=5, "4-5 Calls", "6+ Calls")))</f>
        <v>0-1 Calls</v>
      </c>
      <c r="X2868" t="str">
        <f>IF(tbl_Customers[[#This Row],[account_length]] &lt;= 50, "0-50", IF(tbl_Customers[[#This Row],[account_length]] &lt;=100, "51-100", IF(tbl_Customers[[#This Row],[account_length]] &lt;= 150, "101-150", "151+")))</f>
        <v>101-150</v>
      </c>
      <c r="Y2868" t="str">
        <f>IF(tbl_Customers[[#This Row],[total_intl_charge]] &lt;= 3, "Low Charges", "High Charges")</f>
        <v>Low Charges</v>
      </c>
      <c r="Z2868" t="str">
        <f>IF(tbl_Customers[[#This Row],[total_eve_calls]]&lt;=80,"Low Calls",
IF(tbl_Customers[[#This Row],[total_eve_calls]]&lt;=120,"Medium Calls","High Calls"))</f>
        <v>High Calls</v>
      </c>
      <c r="AA2868" t="str">
        <f>IF(tbl_Customers[[#This Row],[total_eve_charge]]&lt;=15,"Low Charges",
IF(tbl_Customers[[#This Row],[total_eve_charge]]&lt;=20,"Medium Charges","High Charges"))</f>
        <v>High Charges</v>
      </c>
      <c r="AB28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68" t="str">
        <f>IF(tbl_Customers[[#This Row],[number_vmail_messages]] = 0, "No Usage", IF(tbl_Customers[[#This Row],[number_vmail_messages]] &lt;= 20, "Low Usage", IF(tbl_Customers[[#This Row],[number_vmail_messages]] &lt;= 40, "Medium Usgae", "High Usage")))</f>
        <v>No Usage</v>
      </c>
      <c r="AD2868" t="str">
        <f>IF(tbl_Customers[[#This Row],[total_day_minutes]]&lt;=150,"Low Usage", IF(tbl_Customers[[#This Row],[total_day_minutes]]&lt;=200,"Medium Usage", IF(tbl_Customers[[#This Row],[total_day_minutes]]&lt;=250,"High Usage","Very High Usage")))</f>
        <v>Medium Usage</v>
      </c>
      <c r="AE2868" t="str">
        <f>IF(tbl_Customers[[#This Row],[total_intl_calls]]&lt;=5,"Low Calls", IF(tbl_Customers[[#This Row],[total_intl_calls]]&lt;=10, "Medium Calls", "High Calls"))</f>
        <v>Medium Calls</v>
      </c>
      <c r="AF28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68" s="36" t="str">
        <f>IF(tbl_Customers[[#This Row],[Churn_Risk_Score]]&gt;=10,"High Risk", IF(tbl_Customers[[#This Row],[Churn_Risk_Score]]&gt;=5,"Medium Risk","Low Risk"))</f>
        <v>Low Risk</v>
      </c>
    </row>
    <row r="2869" spans="1:33" x14ac:dyDescent="0.35">
      <c r="A2869">
        <v>2868</v>
      </c>
      <c r="B2869" t="s">
        <v>66</v>
      </c>
      <c r="C2869">
        <v>70</v>
      </c>
      <c r="D2869" t="s">
        <v>21</v>
      </c>
      <c r="E2869" t="s">
        <v>22</v>
      </c>
      <c r="F2869" t="s">
        <v>22</v>
      </c>
      <c r="G2869">
        <v>0</v>
      </c>
      <c r="H2869">
        <v>169.1</v>
      </c>
      <c r="I2869">
        <v>48</v>
      </c>
      <c r="J2869">
        <v>28.75</v>
      </c>
      <c r="K2869">
        <v>219.8</v>
      </c>
      <c r="L2869">
        <v>62</v>
      </c>
      <c r="M2869">
        <v>18.68</v>
      </c>
      <c r="N2869">
        <v>193.5</v>
      </c>
      <c r="O2869">
        <v>105</v>
      </c>
      <c r="P2869">
        <v>8.7100000000000009</v>
      </c>
      <c r="Q2869">
        <v>10.7</v>
      </c>
      <c r="R2869">
        <v>8</v>
      </c>
      <c r="S2869">
        <v>2.89</v>
      </c>
      <c r="T2869">
        <v>3</v>
      </c>
      <c r="U2869" t="s">
        <v>22</v>
      </c>
      <c r="V2869">
        <f>IF(tbl_Customers[[#This Row],[churn]] = "yes", 1, 0)</f>
        <v>0</v>
      </c>
      <c r="W2869" t="str">
        <f>IF(tbl_Customers[[#This Row],[number_customer_service_calls]] &lt;= 1, "0-1 Calls", IF(tbl_Customers[[#This Row],[number_customer_service_calls]] &lt;= 3, "2-3 Calls", IF(tbl_Customers[[#This Row],[number_customer_service_calls]] &lt;=5, "4-5 Calls", "6+ Calls")))</f>
        <v>2-3 Calls</v>
      </c>
      <c r="X2869" t="str">
        <f>IF(tbl_Customers[[#This Row],[account_length]] &lt;= 50, "0-50", IF(tbl_Customers[[#This Row],[account_length]] &lt;=100, "51-100", IF(tbl_Customers[[#This Row],[account_length]] &lt;= 150, "101-150", "151+")))</f>
        <v>51-100</v>
      </c>
      <c r="Y2869" t="str">
        <f>IF(tbl_Customers[[#This Row],[total_intl_charge]] &lt;= 3, "Low Charges", "High Charges")</f>
        <v>Low Charges</v>
      </c>
      <c r="Z2869" t="str">
        <f>IF(tbl_Customers[[#This Row],[total_eve_calls]]&lt;=80,"Low Calls",
IF(tbl_Customers[[#This Row],[total_eve_calls]]&lt;=120,"Medium Calls","High Calls"))</f>
        <v>Low Calls</v>
      </c>
      <c r="AA2869" t="str">
        <f>IF(tbl_Customers[[#This Row],[total_eve_charge]]&lt;=15,"Low Charges",
IF(tbl_Customers[[#This Row],[total_eve_charge]]&lt;=20,"Medium Charges","High Charges"))</f>
        <v>Medium Charges</v>
      </c>
      <c r="AB28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9" t="str">
        <f>IF(tbl_Customers[[#This Row],[number_vmail_messages]] = 0, "No Usage", IF(tbl_Customers[[#This Row],[number_vmail_messages]] &lt;= 20, "Low Usage", IF(tbl_Customers[[#This Row],[number_vmail_messages]] &lt;= 40, "Medium Usgae", "High Usage")))</f>
        <v>No Usage</v>
      </c>
      <c r="AD2869" t="str">
        <f>IF(tbl_Customers[[#This Row],[total_day_minutes]]&lt;=150,"Low Usage", IF(tbl_Customers[[#This Row],[total_day_minutes]]&lt;=200,"Medium Usage", IF(tbl_Customers[[#This Row],[total_day_minutes]]&lt;=250,"High Usage","Very High Usage")))</f>
        <v>Medium Usage</v>
      </c>
      <c r="AE2869" t="str">
        <f>IF(tbl_Customers[[#This Row],[total_intl_calls]]&lt;=5,"Low Calls", IF(tbl_Customers[[#This Row],[total_intl_calls]]&lt;=10, "Medium Calls", "High Calls"))</f>
        <v>Medium Calls</v>
      </c>
      <c r="AF28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69" s="36" t="str">
        <f>IF(tbl_Customers[[#This Row],[Churn_Risk_Score]]&gt;=10,"High Risk", IF(tbl_Customers[[#This Row],[Churn_Risk_Score]]&gt;=5,"Medium Risk","Low Risk"))</f>
        <v>Low Risk</v>
      </c>
    </row>
    <row r="2870" spans="1:33" x14ac:dyDescent="0.35">
      <c r="A2870">
        <v>2869</v>
      </c>
      <c r="B2870" t="s">
        <v>61</v>
      </c>
      <c r="C2870">
        <v>72</v>
      </c>
      <c r="D2870" t="s">
        <v>21</v>
      </c>
      <c r="E2870" t="s">
        <v>22</v>
      </c>
      <c r="F2870" t="s">
        <v>22</v>
      </c>
      <c r="G2870">
        <v>0</v>
      </c>
      <c r="H2870">
        <v>190.7</v>
      </c>
      <c r="I2870">
        <v>111</v>
      </c>
      <c r="J2870">
        <v>32.42</v>
      </c>
      <c r="K2870">
        <v>241.6</v>
      </c>
      <c r="L2870">
        <v>103</v>
      </c>
      <c r="M2870">
        <v>20.54</v>
      </c>
      <c r="N2870">
        <v>278.10000000000002</v>
      </c>
      <c r="O2870">
        <v>95</v>
      </c>
      <c r="P2870">
        <v>12.51</v>
      </c>
      <c r="Q2870">
        <v>4.4000000000000004</v>
      </c>
      <c r="R2870">
        <v>3</v>
      </c>
      <c r="S2870">
        <v>1.19</v>
      </c>
      <c r="T2870">
        <v>1</v>
      </c>
      <c r="U2870" t="s">
        <v>22</v>
      </c>
      <c r="V2870">
        <f>IF(tbl_Customers[[#This Row],[churn]] = "yes", 1, 0)</f>
        <v>0</v>
      </c>
      <c r="W2870" t="str">
        <f>IF(tbl_Customers[[#This Row],[number_customer_service_calls]] &lt;= 1, "0-1 Calls", IF(tbl_Customers[[#This Row],[number_customer_service_calls]] &lt;= 3, "2-3 Calls", IF(tbl_Customers[[#This Row],[number_customer_service_calls]] &lt;=5, "4-5 Calls", "6+ Calls")))</f>
        <v>0-1 Calls</v>
      </c>
      <c r="X2870" t="str">
        <f>IF(tbl_Customers[[#This Row],[account_length]] &lt;= 50, "0-50", IF(tbl_Customers[[#This Row],[account_length]] &lt;=100, "51-100", IF(tbl_Customers[[#This Row],[account_length]] &lt;= 150, "101-150", "151+")))</f>
        <v>51-100</v>
      </c>
      <c r="Y2870" t="str">
        <f>IF(tbl_Customers[[#This Row],[total_intl_charge]] &lt;= 3, "Low Charges", "High Charges")</f>
        <v>Low Charges</v>
      </c>
      <c r="Z2870" t="str">
        <f>IF(tbl_Customers[[#This Row],[total_eve_calls]]&lt;=80,"Low Calls",
IF(tbl_Customers[[#This Row],[total_eve_calls]]&lt;=120,"Medium Calls","High Calls"))</f>
        <v>Medium Calls</v>
      </c>
      <c r="AA2870" t="str">
        <f>IF(tbl_Customers[[#This Row],[total_eve_charge]]&lt;=15,"Low Charges",
IF(tbl_Customers[[#This Row],[total_eve_charge]]&lt;=20,"Medium Charges","High Charges"))</f>
        <v>High Charges</v>
      </c>
      <c r="AB28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0" t="str">
        <f>IF(tbl_Customers[[#This Row],[number_vmail_messages]] = 0, "No Usage", IF(tbl_Customers[[#This Row],[number_vmail_messages]] &lt;= 20, "Low Usage", IF(tbl_Customers[[#This Row],[number_vmail_messages]] &lt;= 40, "Medium Usgae", "High Usage")))</f>
        <v>No Usage</v>
      </c>
      <c r="AD2870" t="str">
        <f>IF(tbl_Customers[[#This Row],[total_day_minutes]]&lt;=150,"Low Usage", IF(tbl_Customers[[#This Row],[total_day_minutes]]&lt;=200,"Medium Usage", IF(tbl_Customers[[#This Row],[total_day_minutes]]&lt;=250,"High Usage","Very High Usage")))</f>
        <v>Medium Usage</v>
      </c>
      <c r="AE2870" t="str">
        <f>IF(tbl_Customers[[#This Row],[total_intl_calls]]&lt;=5,"Low Calls", IF(tbl_Customers[[#This Row],[total_intl_calls]]&lt;=10, "Medium Calls", "High Calls"))</f>
        <v>Low Calls</v>
      </c>
      <c r="AF28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0" s="36" t="str">
        <f>IF(tbl_Customers[[#This Row],[Churn_Risk_Score]]&gt;=10,"High Risk", IF(tbl_Customers[[#This Row],[Churn_Risk_Score]]&gt;=5,"Medium Risk","Low Risk"))</f>
        <v>Low Risk</v>
      </c>
    </row>
    <row r="2871" spans="1:33" x14ac:dyDescent="0.35">
      <c r="A2871">
        <v>2870</v>
      </c>
      <c r="B2871" t="s">
        <v>31</v>
      </c>
      <c r="C2871">
        <v>66</v>
      </c>
      <c r="D2871" t="s">
        <v>21</v>
      </c>
      <c r="E2871" t="s">
        <v>22</v>
      </c>
      <c r="F2871" t="s">
        <v>22</v>
      </c>
      <c r="G2871">
        <v>0</v>
      </c>
      <c r="H2871">
        <v>239.6</v>
      </c>
      <c r="I2871">
        <v>120</v>
      </c>
      <c r="J2871">
        <v>40.729999999999997</v>
      </c>
      <c r="K2871">
        <v>230.3</v>
      </c>
      <c r="L2871">
        <v>110</v>
      </c>
      <c r="M2871">
        <v>19.579999999999998</v>
      </c>
      <c r="N2871">
        <v>153</v>
      </c>
      <c r="O2871">
        <v>82</v>
      </c>
      <c r="P2871">
        <v>6.89</v>
      </c>
      <c r="Q2871">
        <v>8.6</v>
      </c>
      <c r="R2871">
        <v>3</v>
      </c>
      <c r="S2871">
        <v>2.3199999999999998</v>
      </c>
      <c r="T2871">
        <v>1</v>
      </c>
      <c r="U2871" t="s">
        <v>22</v>
      </c>
      <c r="V2871">
        <f>IF(tbl_Customers[[#This Row],[churn]] = "yes", 1, 0)</f>
        <v>0</v>
      </c>
      <c r="W2871" t="str">
        <f>IF(tbl_Customers[[#This Row],[number_customer_service_calls]] &lt;= 1, "0-1 Calls", IF(tbl_Customers[[#This Row],[number_customer_service_calls]] &lt;= 3, "2-3 Calls", IF(tbl_Customers[[#This Row],[number_customer_service_calls]] &lt;=5, "4-5 Calls", "6+ Calls")))</f>
        <v>0-1 Calls</v>
      </c>
      <c r="X2871" t="str">
        <f>IF(tbl_Customers[[#This Row],[account_length]] &lt;= 50, "0-50", IF(tbl_Customers[[#This Row],[account_length]] &lt;=100, "51-100", IF(tbl_Customers[[#This Row],[account_length]] &lt;= 150, "101-150", "151+")))</f>
        <v>51-100</v>
      </c>
      <c r="Y2871" t="str">
        <f>IF(tbl_Customers[[#This Row],[total_intl_charge]] &lt;= 3, "Low Charges", "High Charges")</f>
        <v>Low Charges</v>
      </c>
      <c r="Z2871" t="str">
        <f>IF(tbl_Customers[[#This Row],[total_eve_calls]]&lt;=80,"Low Calls",
IF(tbl_Customers[[#This Row],[total_eve_calls]]&lt;=120,"Medium Calls","High Calls"))</f>
        <v>Medium Calls</v>
      </c>
      <c r="AA2871" t="str">
        <f>IF(tbl_Customers[[#This Row],[total_eve_charge]]&lt;=15,"Low Charges",
IF(tbl_Customers[[#This Row],[total_eve_charge]]&lt;=20,"Medium Charges","High Charges"))</f>
        <v>Medium Charges</v>
      </c>
      <c r="AB28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1" t="str">
        <f>IF(tbl_Customers[[#This Row],[number_vmail_messages]] = 0, "No Usage", IF(tbl_Customers[[#This Row],[number_vmail_messages]] &lt;= 20, "Low Usage", IF(tbl_Customers[[#This Row],[number_vmail_messages]] &lt;= 40, "Medium Usgae", "High Usage")))</f>
        <v>No Usage</v>
      </c>
      <c r="AD2871" t="str">
        <f>IF(tbl_Customers[[#This Row],[total_day_minutes]]&lt;=150,"Low Usage", IF(tbl_Customers[[#This Row],[total_day_minutes]]&lt;=200,"Medium Usage", IF(tbl_Customers[[#This Row],[total_day_minutes]]&lt;=250,"High Usage","Very High Usage")))</f>
        <v>High Usage</v>
      </c>
      <c r="AE2871" t="str">
        <f>IF(tbl_Customers[[#This Row],[total_intl_calls]]&lt;=5,"Low Calls", IF(tbl_Customers[[#This Row],[total_intl_calls]]&lt;=10, "Medium Calls", "High Calls"))</f>
        <v>Low Calls</v>
      </c>
      <c r="AF28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1" s="36" t="str">
        <f>IF(tbl_Customers[[#This Row],[Churn_Risk_Score]]&gt;=10,"High Risk", IF(tbl_Customers[[#This Row],[Churn_Risk_Score]]&gt;=5,"Medium Risk","Low Risk"))</f>
        <v>Low Risk</v>
      </c>
    </row>
    <row r="2872" spans="1:33" x14ac:dyDescent="0.35">
      <c r="A2872">
        <v>2871</v>
      </c>
      <c r="B2872" t="s">
        <v>60</v>
      </c>
      <c r="C2872">
        <v>79</v>
      </c>
      <c r="D2872" t="s">
        <v>28</v>
      </c>
      <c r="E2872" t="s">
        <v>22</v>
      </c>
      <c r="F2872" t="s">
        <v>22</v>
      </c>
      <c r="G2872">
        <v>0</v>
      </c>
      <c r="H2872">
        <v>121.3</v>
      </c>
      <c r="I2872">
        <v>112</v>
      </c>
      <c r="J2872">
        <v>20.62</v>
      </c>
      <c r="K2872">
        <v>282.8</v>
      </c>
      <c r="L2872">
        <v>107</v>
      </c>
      <c r="M2872">
        <v>24.04</v>
      </c>
      <c r="N2872">
        <v>123.1</v>
      </c>
      <c r="O2872">
        <v>83</v>
      </c>
      <c r="P2872">
        <v>5.54</v>
      </c>
      <c r="Q2872">
        <v>7.4</v>
      </c>
      <c r="R2872">
        <v>4</v>
      </c>
      <c r="S2872">
        <v>2</v>
      </c>
      <c r="T2872">
        <v>1</v>
      </c>
      <c r="U2872" t="s">
        <v>22</v>
      </c>
      <c r="V2872">
        <f>IF(tbl_Customers[[#This Row],[churn]] = "yes", 1, 0)</f>
        <v>0</v>
      </c>
      <c r="W2872" t="str">
        <f>IF(tbl_Customers[[#This Row],[number_customer_service_calls]] &lt;= 1, "0-1 Calls", IF(tbl_Customers[[#This Row],[number_customer_service_calls]] &lt;= 3, "2-3 Calls", IF(tbl_Customers[[#This Row],[number_customer_service_calls]] &lt;=5, "4-5 Calls", "6+ Calls")))</f>
        <v>0-1 Calls</v>
      </c>
      <c r="X2872" t="str">
        <f>IF(tbl_Customers[[#This Row],[account_length]] &lt;= 50, "0-50", IF(tbl_Customers[[#This Row],[account_length]] &lt;=100, "51-100", IF(tbl_Customers[[#This Row],[account_length]] &lt;= 150, "101-150", "151+")))</f>
        <v>51-100</v>
      </c>
      <c r="Y2872" t="str">
        <f>IF(tbl_Customers[[#This Row],[total_intl_charge]] &lt;= 3, "Low Charges", "High Charges")</f>
        <v>Low Charges</v>
      </c>
      <c r="Z2872" t="str">
        <f>IF(tbl_Customers[[#This Row],[total_eve_calls]]&lt;=80,"Low Calls",
IF(tbl_Customers[[#This Row],[total_eve_calls]]&lt;=120,"Medium Calls","High Calls"))</f>
        <v>Medium Calls</v>
      </c>
      <c r="AA2872" t="str">
        <f>IF(tbl_Customers[[#This Row],[total_eve_charge]]&lt;=15,"Low Charges",
IF(tbl_Customers[[#This Row],[total_eve_charge]]&lt;=20,"Medium Charges","High Charges"))</f>
        <v>High Charges</v>
      </c>
      <c r="AB28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2" t="str">
        <f>IF(tbl_Customers[[#This Row],[number_vmail_messages]] = 0, "No Usage", IF(tbl_Customers[[#This Row],[number_vmail_messages]] &lt;= 20, "Low Usage", IF(tbl_Customers[[#This Row],[number_vmail_messages]] &lt;= 40, "Medium Usgae", "High Usage")))</f>
        <v>No Usage</v>
      </c>
      <c r="AD2872" t="str">
        <f>IF(tbl_Customers[[#This Row],[total_day_minutes]]&lt;=150,"Low Usage", IF(tbl_Customers[[#This Row],[total_day_minutes]]&lt;=200,"Medium Usage", IF(tbl_Customers[[#This Row],[total_day_minutes]]&lt;=250,"High Usage","Very High Usage")))</f>
        <v>Low Usage</v>
      </c>
      <c r="AE2872" t="str">
        <f>IF(tbl_Customers[[#This Row],[total_intl_calls]]&lt;=5,"Low Calls", IF(tbl_Customers[[#This Row],[total_intl_calls]]&lt;=10, "Medium Calls", "High Calls"))</f>
        <v>Low Calls</v>
      </c>
      <c r="AF28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2" s="36" t="str">
        <f>IF(tbl_Customers[[#This Row],[Churn_Risk_Score]]&gt;=10,"High Risk", IF(tbl_Customers[[#This Row],[Churn_Risk_Score]]&gt;=5,"Medium Risk","Low Risk"))</f>
        <v>Low Risk</v>
      </c>
    </row>
    <row r="2873" spans="1:33" x14ac:dyDescent="0.35">
      <c r="A2873">
        <v>2872</v>
      </c>
      <c r="B2873" t="s">
        <v>53</v>
      </c>
      <c r="C2873">
        <v>61</v>
      </c>
      <c r="D2873" t="s">
        <v>25</v>
      </c>
      <c r="E2873" t="s">
        <v>22</v>
      </c>
      <c r="F2873" t="s">
        <v>22</v>
      </c>
      <c r="G2873">
        <v>0</v>
      </c>
      <c r="H2873">
        <v>208.4</v>
      </c>
      <c r="I2873">
        <v>102</v>
      </c>
      <c r="J2873">
        <v>35.43</v>
      </c>
      <c r="K2873">
        <v>326.10000000000002</v>
      </c>
      <c r="L2873">
        <v>96</v>
      </c>
      <c r="M2873">
        <v>27.72</v>
      </c>
      <c r="N2873">
        <v>201.9</v>
      </c>
      <c r="O2873">
        <v>73</v>
      </c>
      <c r="P2873">
        <v>9.09</v>
      </c>
      <c r="Q2873">
        <v>10.1</v>
      </c>
      <c r="R2873">
        <v>8</v>
      </c>
      <c r="S2873">
        <v>2.73</v>
      </c>
      <c r="T2873">
        <v>1</v>
      </c>
      <c r="U2873" t="s">
        <v>23</v>
      </c>
      <c r="V2873">
        <f>IF(tbl_Customers[[#This Row],[churn]] = "yes", 1, 0)</f>
        <v>1</v>
      </c>
      <c r="W2873" t="str">
        <f>IF(tbl_Customers[[#This Row],[number_customer_service_calls]] &lt;= 1, "0-1 Calls", IF(tbl_Customers[[#This Row],[number_customer_service_calls]] &lt;= 3, "2-3 Calls", IF(tbl_Customers[[#This Row],[number_customer_service_calls]] &lt;=5, "4-5 Calls", "6+ Calls")))</f>
        <v>0-1 Calls</v>
      </c>
      <c r="X2873" t="str">
        <f>IF(tbl_Customers[[#This Row],[account_length]] &lt;= 50, "0-50", IF(tbl_Customers[[#This Row],[account_length]] &lt;=100, "51-100", IF(tbl_Customers[[#This Row],[account_length]] &lt;= 150, "101-150", "151+")))</f>
        <v>51-100</v>
      </c>
      <c r="Y2873" t="str">
        <f>IF(tbl_Customers[[#This Row],[total_intl_charge]] &lt;= 3, "Low Charges", "High Charges")</f>
        <v>Low Charges</v>
      </c>
      <c r="Z2873" t="str">
        <f>IF(tbl_Customers[[#This Row],[total_eve_calls]]&lt;=80,"Low Calls",
IF(tbl_Customers[[#This Row],[total_eve_calls]]&lt;=120,"Medium Calls","High Calls"))</f>
        <v>Medium Calls</v>
      </c>
      <c r="AA2873" t="str">
        <f>IF(tbl_Customers[[#This Row],[total_eve_charge]]&lt;=15,"Low Charges",
IF(tbl_Customers[[#This Row],[total_eve_charge]]&lt;=20,"Medium Charges","High Charges"))</f>
        <v>High Charges</v>
      </c>
      <c r="AB28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3" t="str">
        <f>IF(tbl_Customers[[#This Row],[number_vmail_messages]] = 0, "No Usage", IF(tbl_Customers[[#This Row],[number_vmail_messages]] &lt;= 20, "Low Usage", IF(tbl_Customers[[#This Row],[number_vmail_messages]] &lt;= 40, "Medium Usgae", "High Usage")))</f>
        <v>No Usage</v>
      </c>
      <c r="AD2873" t="str">
        <f>IF(tbl_Customers[[#This Row],[total_day_minutes]]&lt;=150,"Low Usage", IF(tbl_Customers[[#This Row],[total_day_minutes]]&lt;=200,"Medium Usage", IF(tbl_Customers[[#This Row],[total_day_minutes]]&lt;=250,"High Usage","Very High Usage")))</f>
        <v>High Usage</v>
      </c>
      <c r="AE2873" t="str">
        <f>IF(tbl_Customers[[#This Row],[total_intl_calls]]&lt;=5,"Low Calls", IF(tbl_Customers[[#This Row],[total_intl_calls]]&lt;=10, "Medium Calls", "High Calls"))</f>
        <v>Medium Calls</v>
      </c>
      <c r="AF28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3" s="36" t="str">
        <f>IF(tbl_Customers[[#This Row],[Churn_Risk_Score]]&gt;=10,"High Risk", IF(tbl_Customers[[#This Row],[Churn_Risk_Score]]&gt;=5,"Medium Risk","Low Risk"))</f>
        <v>Low Risk</v>
      </c>
    </row>
    <row r="2874" spans="1:33" x14ac:dyDescent="0.35">
      <c r="A2874">
        <v>2873</v>
      </c>
      <c r="B2874" t="s">
        <v>41</v>
      </c>
      <c r="C2874">
        <v>97</v>
      </c>
      <c r="D2874" t="s">
        <v>28</v>
      </c>
      <c r="E2874" t="s">
        <v>23</v>
      </c>
      <c r="F2874" t="s">
        <v>22</v>
      </c>
      <c r="G2874">
        <v>0</v>
      </c>
      <c r="H2874">
        <v>230.6</v>
      </c>
      <c r="I2874">
        <v>131</v>
      </c>
      <c r="J2874">
        <v>39.200000000000003</v>
      </c>
      <c r="K2874">
        <v>261.3</v>
      </c>
      <c r="L2874">
        <v>136</v>
      </c>
      <c r="M2874">
        <v>22.21</v>
      </c>
      <c r="N2874">
        <v>157.1</v>
      </c>
      <c r="O2874">
        <v>96</v>
      </c>
      <c r="P2874">
        <v>7.07</v>
      </c>
      <c r="Q2874">
        <v>6.8</v>
      </c>
      <c r="R2874">
        <v>4</v>
      </c>
      <c r="S2874">
        <v>1.84</v>
      </c>
      <c r="T2874">
        <v>0</v>
      </c>
      <c r="U2874" t="s">
        <v>22</v>
      </c>
      <c r="V2874">
        <f>IF(tbl_Customers[[#This Row],[churn]] = "yes", 1, 0)</f>
        <v>0</v>
      </c>
      <c r="W2874" t="str">
        <f>IF(tbl_Customers[[#This Row],[number_customer_service_calls]] &lt;= 1, "0-1 Calls", IF(tbl_Customers[[#This Row],[number_customer_service_calls]] &lt;= 3, "2-3 Calls", IF(tbl_Customers[[#This Row],[number_customer_service_calls]] &lt;=5, "4-5 Calls", "6+ Calls")))</f>
        <v>0-1 Calls</v>
      </c>
      <c r="X2874" t="str">
        <f>IF(tbl_Customers[[#This Row],[account_length]] &lt;= 50, "0-50", IF(tbl_Customers[[#This Row],[account_length]] &lt;=100, "51-100", IF(tbl_Customers[[#This Row],[account_length]] &lt;= 150, "101-150", "151+")))</f>
        <v>51-100</v>
      </c>
      <c r="Y2874" t="str">
        <f>IF(tbl_Customers[[#This Row],[total_intl_charge]] &lt;= 3, "Low Charges", "High Charges")</f>
        <v>Low Charges</v>
      </c>
      <c r="Z2874" t="str">
        <f>IF(tbl_Customers[[#This Row],[total_eve_calls]]&lt;=80,"Low Calls",
IF(tbl_Customers[[#This Row],[total_eve_calls]]&lt;=120,"Medium Calls","High Calls"))</f>
        <v>High Calls</v>
      </c>
      <c r="AA2874" t="str">
        <f>IF(tbl_Customers[[#This Row],[total_eve_charge]]&lt;=15,"Low Charges",
IF(tbl_Customers[[#This Row],[total_eve_charge]]&lt;=20,"Medium Charges","High Charges"))</f>
        <v>High Charges</v>
      </c>
      <c r="AB28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4" t="str">
        <f>IF(tbl_Customers[[#This Row],[number_vmail_messages]] = 0, "No Usage", IF(tbl_Customers[[#This Row],[number_vmail_messages]] &lt;= 20, "Low Usage", IF(tbl_Customers[[#This Row],[number_vmail_messages]] &lt;= 40, "Medium Usgae", "High Usage")))</f>
        <v>No Usage</v>
      </c>
      <c r="AD2874" t="str">
        <f>IF(tbl_Customers[[#This Row],[total_day_minutes]]&lt;=150,"Low Usage", IF(tbl_Customers[[#This Row],[total_day_minutes]]&lt;=200,"Medium Usage", IF(tbl_Customers[[#This Row],[total_day_minutes]]&lt;=250,"High Usage","Very High Usage")))</f>
        <v>High Usage</v>
      </c>
      <c r="AE2874" t="str">
        <f>IF(tbl_Customers[[#This Row],[total_intl_calls]]&lt;=5,"Low Calls", IF(tbl_Customers[[#This Row],[total_intl_calls]]&lt;=10, "Medium Calls", "High Calls"))</f>
        <v>Low Calls</v>
      </c>
      <c r="AF28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74" s="36" t="str">
        <f>IF(tbl_Customers[[#This Row],[Churn_Risk_Score]]&gt;=10,"High Risk", IF(tbl_Customers[[#This Row],[Churn_Risk_Score]]&gt;=5,"Medium Risk","Low Risk"))</f>
        <v>Low Risk</v>
      </c>
    </row>
    <row r="2875" spans="1:33" x14ac:dyDescent="0.35">
      <c r="A2875">
        <v>2874</v>
      </c>
      <c r="B2875" t="s">
        <v>45</v>
      </c>
      <c r="C2875">
        <v>63</v>
      </c>
      <c r="D2875" t="s">
        <v>21</v>
      </c>
      <c r="E2875" t="s">
        <v>22</v>
      </c>
      <c r="F2875" t="s">
        <v>22</v>
      </c>
      <c r="G2875">
        <v>0</v>
      </c>
      <c r="H2875">
        <v>112.5</v>
      </c>
      <c r="I2875">
        <v>95</v>
      </c>
      <c r="J2875">
        <v>19.13</v>
      </c>
      <c r="K2875">
        <v>211.2</v>
      </c>
      <c r="L2875">
        <v>67</v>
      </c>
      <c r="M2875">
        <v>17.95</v>
      </c>
      <c r="N2875">
        <v>227.5</v>
      </c>
      <c r="O2875">
        <v>96</v>
      </c>
      <c r="P2875">
        <v>10.24</v>
      </c>
      <c r="Q2875">
        <v>11.1</v>
      </c>
      <c r="R2875">
        <v>8</v>
      </c>
      <c r="S2875">
        <v>3</v>
      </c>
      <c r="T2875">
        <v>0</v>
      </c>
      <c r="U2875" t="s">
        <v>22</v>
      </c>
      <c r="V2875">
        <f>IF(tbl_Customers[[#This Row],[churn]] = "yes", 1, 0)</f>
        <v>0</v>
      </c>
      <c r="W2875" t="str">
        <f>IF(tbl_Customers[[#This Row],[number_customer_service_calls]] &lt;= 1, "0-1 Calls", IF(tbl_Customers[[#This Row],[number_customer_service_calls]] &lt;= 3, "2-3 Calls", IF(tbl_Customers[[#This Row],[number_customer_service_calls]] &lt;=5, "4-5 Calls", "6+ Calls")))</f>
        <v>0-1 Calls</v>
      </c>
      <c r="X2875" t="str">
        <f>IF(tbl_Customers[[#This Row],[account_length]] &lt;= 50, "0-50", IF(tbl_Customers[[#This Row],[account_length]] &lt;=100, "51-100", IF(tbl_Customers[[#This Row],[account_length]] &lt;= 150, "101-150", "151+")))</f>
        <v>51-100</v>
      </c>
      <c r="Y2875" t="str">
        <f>IF(tbl_Customers[[#This Row],[total_intl_charge]] &lt;= 3, "Low Charges", "High Charges")</f>
        <v>Low Charges</v>
      </c>
      <c r="Z2875" t="str">
        <f>IF(tbl_Customers[[#This Row],[total_eve_calls]]&lt;=80,"Low Calls",
IF(tbl_Customers[[#This Row],[total_eve_calls]]&lt;=120,"Medium Calls","High Calls"))</f>
        <v>Low Calls</v>
      </c>
      <c r="AA2875" t="str">
        <f>IF(tbl_Customers[[#This Row],[total_eve_charge]]&lt;=15,"Low Charges",
IF(tbl_Customers[[#This Row],[total_eve_charge]]&lt;=20,"Medium Charges","High Charges"))</f>
        <v>Medium Charges</v>
      </c>
      <c r="AB28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75" t="str">
        <f>IF(tbl_Customers[[#This Row],[number_vmail_messages]] = 0, "No Usage", IF(tbl_Customers[[#This Row],[number_vmail_messages]] &lt;= 20, "Low Usage", IF(tbl_Customers[[#This Row],[number_vmail_messages]] &lt;= 40, "Medium Usgae", "High Usage")))</f>
        <v>No Usage</v>
      </c>
      <c r="AD2875" t="str">
        <f>IF(tbl_Customers[[#This Row],[total_day_minutes]]&lt;=150,"Low Usage", IF(tbl_Customers[[#This Row],[total_day_minutes]]&lt;=200,"Medium Usage", IF(tbl_Customers[[#This Row],[total_day_minutes]]&lt;=250,"High Usage","Very High Usage")))</f>
        <v>Low Usage</v>
      </c>
      <c r="AE2875" t="str">
        <f>IF(tbl_Customers[[#This Row],[total_intl_calls]]&lt;=5,"Low Calls", IF(tbl_Customers[[#This Row],[total_intl_calls]]&lt;=10, "Medium Calls", "High Calls"))</f>
        <v>Medium Calls</v>
      </c>
      <c r="AF28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5" s="36" t="str">
        <f>IF(tbl_Customers[[#This Row],[Churn_Risk_Score]]&gt;=10,"High Risk", IF(tbl_Customers[[#This Row],[Churn_Risk_Score]]&gt;=5,"Medium Risk","Low Risk"))</f>
        <v>Low Risk</v>
      </c>
    </row>
    <row r="2876" spans="1:33" x14ac:dyDescent="0.35">
      <c r="A2876">
        <v>2875</v>
      </c>
      <c r="B2876" t="s">
        <v>64</v>
      </c>
      <c r="C2876">
        <v>105</v>
      </c>
      <c r="D2876" t="s">
        <v>28</v>
      </c>
      <c r="E2876" t="s">
        <v>22</v>
      </c>
      <c r="F2876" t="s">
        <v>22</v>
      </c>
      <c r="G2876">
        <v>0</v>
      </c>
      <c r="H2876">
        <v>167.7</v>
      </c>
      <c r="I2876">
        <v>93</v>
      </c>
      <c r="J2876">
        <v>28.51</v>
      </c>
      <c r="K2876">
        <v>234.1</v>
      </c>
      <c r="L2876">
        <v>103</v>
      </c>
      <c r="M2876">
        <v>19.899999999999999</v>
      </c>
      <c r="N2876">
        <v>169.7</v>
      </c>
      <c r="O2876">
        <v>121</v>
      </c>
      <c r="P2876">
        <v>7.64</v>
      </c>
      <c r="Q2876">
        <v>6.9</v>
      </c>
      <c r="R2876">
        <v>5</v>
      </c>
      <c r="S2876">
        <v>1.86</v>
      </c>
      <c r="T2876">
        <v>3</v>
      </c>
      <c r="U2876" t="s">
        <v>22</v>
      </c>
      <c r="V2876">
        <f>IF(tbl_Customers[[#This Row],[churn]] = "yes", 1, 0)</f>
        <v>0</v>
      </c>
      <c r="W2876" t="str">
        <f>IF(tbl_Customers[[#This Row],[number_customer_service_calls]] &lt;= 1, "0-1 Calls", IF(tbl_Customers[[#This Row],[number_customer_service_calls]] &lt;= 3, "2-3 Calls", IF(tbl_Customers[[#This Row],[number_customer_service_calls]] &lt;=5, "4-5 Calls", "6+ Calls")))</f>
        <v>2-3 Calls</v>
      </c>
      <c r="X2876" t="str">
        <f>IF(tbl_Customers[[#This Row],[account_length]] &lt;= 50, "0-50", IF(tbl_Customers[[#This Row],[account_length]] &lt;=100, "51-100", IF(tbl_Customers[[#This Row],[account_length]] &lt;= 150, "101-150", "151+")))</f>
        <v>101-150</v>
      </c>
      <c r="Y2876" t="str">
        <f>IF(tbl_Customers[[#This Row],[total_intl_charge]] &lt;= 3, "Low Charges", "High Charges")</f>
        <v>Low Charges</v>
      </c>
      <c r="Z2876" t="str">
        <f>IF(tbl_Customers[[#This Row],[total_eve_calls]]&lt;=80,"Low Calls",
IF(tbl_Customers[[#This Row],[total_eve_calls]]&lt;=120,"Medium Calls","High Calls"))</f>
        <v>Medium Calls</v>
      </c>
      <c r="AA2876" t="str">
        <f>IF(tbl_Customers[[#This Row],[total_eve_charge]]&lt;=15,"Low Charges",
IF(tbl_Customers[[#This Row],[total_eve_charge]]&lt;=20,"Medium Charges","High Charges"))</f>
        <v>Medium Charges</v>
      </c>
      <c r="AB28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6" t="str">
        <f>IF(tbl_Customers[[#This Row],[number_vmail_messages]] = 0, "No Usage", IF(tbl_Customers[[#This Row],[number_vmail_messages]] &lt;= 20, "Low Usage", IF(tbl_Customers[[#This Row],[number_vmail_messages]] &lt;= 40, "Medium Usgae", "High Usage")))</f>
        <v>No Usage</v>
      </c>
      <c r="AD2876" t="str">
        <f>IF(tbl_Customers[[#This Row],[total_day_minutes]]&lt;=150,"Low Usage", IF(tbl_Customers[[#This Row],[total_day_minutes]]&lt;=200,"Medium Usage", IF(tbl_Customers[[#This Row],[total_day_minutes]]&lt;=250,"High Usage","Very High Usage")))</f>
        <v>Medium Usage</v>
      </c>
      <c r="AE2876" t="str">
        <f>IF(tbl_Customers[[#This Row],[total_intl_calls]]&lt;=5,"Low Calls", IF(tbl_Customers[[#This Row],[total_intl_calls]]&lt;=10, "Medium Calls", "High Calls"))</f>
        <v>Low Calls</v>
      </c>
      <c r="AF28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6" s="36" t="str">
        <f>IF(tbl_Customers[[#This Row],[Churn_Risk_Score]]&gt;=10,"High Risk", IF(tbl_Customers[[#This Row],[Churn_Risk_Score]]&gt;=5,"Medium Risk","Low Risk"))</f>
        <v>Low Risk</v>
      </c>
    </row>
    <row r="2877" spans="1:33" x14ac:dyDescent="0.35">
      <c r="A2877">
        <v>2876</v>
      </c>
      <c r="B2877" t="s">
        <v>52</v>
      </c>
      <c r="C2877">
        <v>159</v>
      </c>
      <c r="D2877" t="s">
        <v>25</v>
      </c>
      <c r="E2877" t="s">
        <v>22</v>
      </c>
      <c r="F2877" t="s">
        <v>22</v>
      </c>
      <c r="G2877">
        <v>0</v>
      </c>
      <c r="H2877">
        <v>180.1</v>
      </c>
      <c r="I2877">
        <v>103</v>
      </c>
      <c r="J2877">
        <v>30.62</v>
      </c>
      <c r="K2877">
        <v>193.4</v>
      </c>
      <c r="L2877">
        <v>148</v>
      </c>
      <c r="M2877">
        <v>16.440000000000001</v>
      </c>
      <c r="N2877">
        <v>251.2</v>
      </c>
      <c r="O2877">
        <v>109</v>
      </c>
      <c r="P2877">
        <v>11.3</v>
      </c>
      <c r="Q2877">
        <v>13.4</v>
      </c>
      <c r="R2877">
        <v>5</v>
      </c>
      <c r="S2877">
        <v>3.62</v>
      </c>
      <c r="T2877">
        <v>0</v>
      </c>
      <c r="U2877" t="s">
        <v>22</v>
      </c>
      <c r="V2877">
        <f>IF(tbl_Customers[[#This Row],[churn]] = "yes", 1, 0)</f>
        <v>0</v>
      </c>
      <c r="W2877" t="str">
        <f>IF(tbl_Customers[[#This Row],[number_customer_service_calls]] &lt;= 1, "0-1 Calls", IF(tbl_Customers[[#This Row],[number_customer_service_calls]] &lt;= 3, "2-3 Calls", IF(tbl_Customers[[#This Row],[number_customer_service_calls]] &lt;=5, "4-5 Calls", "6+ Calls")))</f>
        <v>0-1 Calls</v>
      </c>
      <c r="X2877" t="str">
        <f>IF(tbl_Customers[[#This Row],[account_length]] &lt;= 50, "0-50", IF(tbl_Customers[[#This Row],[account_length]] &lt;=100, "51-100", IF(tbl_Customers[[#This Row],[account_length]] &lt;= 150, "101-150", "151+")))</f>
        <v>151+</v>
      </c>
      <c r="Y2877" t="str">
        <f>IF(tbl_Customers[[#This Row],[total_intl_charge]] &lt;= 3, "Low Charges", "High Charges")</f>
        <v>High Charges</v>
      </c>
      <c r="Z2877" t="str">
        <f>IF(tbl_Customers[[#This Row],[total_eve_calls]]&lt;=80,"Low Calls",
IF(tbl_Customers[[#This Row],[total_eve_calls]]&lt;=120,"Medium Calls","High Calls"))</f>
        <v>High Calls</v>
      </c>
      <c r="AA2877" t="str">
        <f>IF(tbl_Customers[[#This Row],[total_eve_charge]]&lt;=15,"Low Charges",
IF(tbl_Customers[[#This Row],[total_eve_charge]]&lt;=20,"Medium Charges","High Charges"))</f>
        <v>Medium Charges</v>
      </c>
      <c r="AB28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77" t="str">
        <f>IF(tbl_Customers[[#This Row],[number_vmail_messages]] = 0, "No Usage", IF(tbl_Customers[[#This Row],[number_vmail_messages]] &lt;= 20, "Low Usage", IF(tbl_Customers[[#This Row],[number_vmail_messages]] &lt;= 40, "Medium Usgae", "High Usage")))</f>
        <v>No Usage</v>
      </c>
      <c r="AD2877" t="str">
        <f>IF(tbl_Customers[[#This Row],[total_day_minutes]]&lt;=150,"Low Usage", IF(tbl_Customers[[#This Row],[total_day_minutes]]&lt;=200,"Medium Usage", IF(tbl_Customers[[#This Row],[total_day_minutes]]&lt;=250,"High Usage","Very High Usage")))</f>
        <v>Medium Usage</v>
      </c>
      <c r="AE2877" t="str">
        <f>IF(tbl_Customers[[#This Row],[total_intl_calls]]&lt;=5,"Low Calls", IF(tbl_Customers[[#This Row],[total_intl_calls]]&lt;=10, "Medium Calls", "High Calls"))</f>
        <v>Low Calls</v>
      </c>
      <c r="AF28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77" s="36" t="str">
        <f>IF(tbl_Customers[[#This Row],[Churn_Risk_Score]]&gt;=10,"High Risk", IF(tbl_Customers[[#This Row],[Churn_Risk_Score]]&gt;=5,"Medium Risk","Low Risk"))</f>
        <v>Low Risk</v>
      </c>
    </row>
    <row r="2878" spans="1:33" x14ac:dyDescent="0.35">
      <c r="A2878">
        <v>2877</v>
      </c>
      <c r="B2878" t="s">
        <v>61</v>
      </c>
      <c r="C2878">
        <v>83</v>
      </c>
      <c r="D2878" t="s">
        <v>28</v>
      </c>
      <c r="E2878" t="s">
        <v>22</v>
      </c>
      <c r="F2878" t="s">
        <v>22</v>
      </c>
      <c r="G2878">
        <v>0</v>
      </c>
      <c r="H2878">
        <v>129.6</v>
      </c>
      <c r="I2878">
        <v>81</v>
      </c>
      <c r="J2878">
        <v>22.03</v>
      </c>
      <c r="K2878">
        <v>189.7</v>
      </c>
      <c r="L2878">
        <v>117</v>
      </c>
      <c r="M2878">
        <v>16.12</v>
      </c>
      <c r="N2878">
        <v>219</v>
      </c>
      <c r="O2878">
        <v>118</v>
      </c>
      <c r="P2878">
        <v>9.86</v>
      </c>
      <c r="Q2878">
        <v>9.8000000000000007</v>
      </c>
      <c r="R2878">
        <v>4</v>
      </c>
      <c r="S2878">
        <v>2.65</v>
      </c>
      <c r="T2878">
        <v>2</v>
      </c>
      <c r="U2878" t="s">
        <v>22</v>
      </c>
      <c r="V2878">
        <f>IF(tbl_Customers[[#This Row],[churn]] = "yes", 1, 0)</f>
        <v>0</v>
      </c>
      <c r="W2878" t="str">
        <f>IF(tbl_Customers[[#This Row],[number_customer_service_calls]] &lt;= 1, "0-1 Calls", IF(tbl_Customers[[#This Row],[number_customer_service_calls]] &lt;= 3, "2-3 Calls", IF(tbl_Customers[[#This Row],[number_customer_service_calls]] &lt;=5, "4-5 Calls", "6+ Calls")))</f>
        <v>2-3 Calls</v>
      </c>
      <c r="X2878" t="str">
        <f>IF(tbl_Customers[[#This Row],[account_length]] &lt;= 50, "0-50", IF(tbl_Customers[[#This Row],[account_length]] &lt;=100, "51-100", IF(tbl_Customers[[#This Row],[account_length]] &lt;= 150, "101-150", "151+")))</f>
        <v>51-100</v>
      </c>
      <c r="Y2878" t="str">
        <f>IF(tbl_Customers[[#This Row],[total_intl_charge]] &lt;= 3, "Low Charges", "High Charges")</f>
        <v>Low Charges</v>
      </c>
      <c r="Z2878" t="str">
        <f>IF(tbl_Customers[[#This Row],[total_eve_calls]]&lt;=80,"Low Calls",
IF(tbl_Customers[[#This Row],[total_eve_calls]]&lt;=120,"Medium Calls","High Calls"))</f>
        <v>Medium Calls</v>
      </c>
      <c r="AA2878" t="str">
        <f>IF(tbl_Customers[[#This Row],[total_eve_charge]]&lt;=15,"Low Charges",
IF(tbl_Customers[[#This Row],[total_eve_charge]]&lt;=20,"Medium Charges","High Charges"))</f>
        <v>Medium Charges</v>
      </c>
      <c r="AB28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8" t="str">
        <f>IF(tbl_Customers[[#This Row],[number_vmail_messages]] = 0, "No Usage", IF(tbl_Customers[[#This Row],[number_vmail_messages]] &lt;= 20, "Low Usage", IF(tbl_Customers[[#This Row],[number_vmail_messages]] &lt;= 40, "Medium Usgae", "High Usage")))</f>
        <v>No Usage</v>
      </c>
      <c r="AD2878" t="str">
        <f>IF(tbl_Customers[[#This Row],[total_day_minutes]]&lt;=150,"Low Usage", IF(tbl_Customers[[#This Row],[total_day_minutes]]&lt;=200,"Medium Usage", IF(tbl_Customers[[#This Row],[total_day_minutes]]&lt;=250,"High Usage","Very High Usage")))</f>
        <v>Low Usage</v>
      </c>
      <c r="AE2878" t="str">
        <f>IF(tbl_Customers[[#This Row],[total_intl_calls]]&lt;=5,"Low Calls", IF(tbl_Customers[[#This Row],[total_intl_calls]]&lt;=10, "Medium Calls", "High Calls"))</f>
        <v>Low Calls</v>
      </c>
      <c r="AF28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8" s="36" t="str">
        <f>IF(tbl_Customers[[#This Row],[Churn_Risk_Score]]&gt;=10,"High Risk", IF(tbl_Customers[[#This Row],[Churn_Risk_Score]]&gt;=5,"Medium Risk","Low Risk"))</f>
        <v>Low Risk</v>
      </c>
    </row>
    <row r="2879" spans="1:33" x14ac:dyDescent="0.35">
      <c r="A2879">
        <v>2878</v>
      </c>
      <c r="B2879" t="s">
        <v>57</v>
      </c>
      <c r="C2879">
        <v>93</v>
      </c>
      <c r="D2879" t="s">
        <v>28</v>
      </c>
      <c r="E2879" t="s">
        <v>22</v>
      </c>
      <c r="F2879" t="s">
        <v>22</v>
      </c>
      <c r="G2879">
        <v>0</v>
      </c>
      <c r="H2879">
        <v>215.5</v>
      </c>
      <c r="I2879">
        <v>108</v>
      </c>
      <c r="J2879">
        <v>36.64</v>
      </c>
      <c r="K2879">
        <v>230.9</v>
      </c>
      <c r="L2879">
        <v>70</v>
      </c>
      <c r="M2879">
        <v>19.63</v>
      </c>
      <c r="N2879">
        <v>144.1</v>
      </c>
      <c r="O2879">
        <v>134</v>
      </c>
      <c r="P2879">
        <v>6.48</v>
      </c>
      <c r="Q2879">
        <v>13.2</v>
      </c>
      <c r="R2879">
        <v>4</v>
      </c>
      <c r="S2879">
        <v>3.56</v>
      </c>
      <c r="T2879">
        <v>0</v>
      </c>
      <c r="U2879" t="s">
        <v>22</v>
      </c>
      <c r="V2879">
        <f>IF(tbl_Customers[[#This Row],[churn]] = "yes", 1, 0)</f>
        <v>0</v>
      </c>
      <c r="W2879" t="str">
        <f>IF(tbl_Customers[[#This Row],[number_customer_service_calls]] &lt;= 1, "0-1 Calls", IF(tbl_Customers[[#This Row],[number_customer_service_calls]] &lt;= 3, "2-3 Calls", IF(tbl_Customers[[#This Row],[number_customer_service_calls]] &lt;=5, "4-5 Calls", "6+ Calls")))</f>
        <v>0-1 Calls</v>
      </c>
      <c r="X2879" t="str">
        <f>IF(tbl_Customers[[#This Row],[account_length]] &lt;= 50, "0-50", IF(tbl_Customers[[#This Row],[account_length]] &lt;=100, "51-100", IF(tbl_Customers[[#This Row],[account_length]] &lt;= 150, "101-150", "151+")))</f>
        <v>51-100</v>
      </c>
      <c r="Y2879" t="str">
        <f>IF(tbl_Customers[[#This Row],[total_intl_charge]] &lt;= 3, "Low Charges", "High Charges")</f>
        <v>High Charges</v>
      </c>
      <c r="Z2879" t="str">
        <f>IF(tbl_Customers[[#This Row],[total_eve_calls]]&lt;=80,"Low Calls",
IF(tbl_Customers[[#This Row],[total_eve_calls]]&lt;=120,"Medium Calls","High Calls"))</f>
        <v>Low Calls</v>
      </c>
      <c r="AA2879" t="str">
        <f>IF(tbl_Customers[[#This Row],[total_eve_charge]]&lt;=15,"Low Charges",
IF(tbl_Customers[[#This Row],[total_eve_charge]]&lt;=20,"Medium Charges","High Charges"))</f>
        <v>Medium Charges</v>
      </c>
      <c r="AB28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9" t="str">
        <f>IF(tbl_Customers[[#This Row],[number_vmail_messages]] = 0, "No Usage", IF(tbl_Customers[[#This Row],[number_vmail_messages]] &lt;= 20, "Low Usage", IF(tbl_Customers[[#This Row],[number_vmail_messages]] &lt;= 40, "Medium Usgae", "High Usage")))</f>
        <v>No Usage</v>
      </c>
      <c r="AD2879" t="str">
        <f>IF(tbl_Customers[[#This Row],[total_day_minutes]]&lt;=150,"Low Usage", IF(tbl_Customers[[#This Row],[total_day_minutes]]&lt;=200,"Medium Usage", IF(tbl_Customers[[#This Row],[total_day_minutes]]&lt;=250,"High Usage","Very High Usage")))</f>
        <v>High Usage</v>
      </c>
      <c r="AE2879" t="str">
        <f>IF(tbl_Customers[[#This Row],[total_intl_calls]]&lt;=5,"Low Calls", IF(tbl_Customers[[#This Row],[total_intl_calls]]&lt;=10, "Medium Calls", "High Calls"))</f>
        <v>Low Calls</v>
      </c>
      <c r="AF28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79" s="36" t="str">
        <f>IF(tbl_Customers[[#This Row],[Churn_Risk_Score]]&gt;=10,"High Risk", IF(tbl_Customers[[#This Row],[Churn_Risk_Score]]&gt;=5,"Medium Risk","Low Risk"))</f>
        <v>Low Risk</v>
      </c>
    </row>
    <row r="2880" spans="1:33" x14ac:dyDescent="0.35">
      <c r="A2880">
        <v>2879</v>
      </c>
      <c r="B2880" t="s">
        <v>55</v>
      </c>
      <c r="C2880">
        <v>98</v>
      </c>
      <c r="D2880" t="s">
        <v>21</v>
      </c>
      <c r="E2880" t="s">
        <v>22</v>
      </c>
      <c r="F2880" t="s">
        <v>22</v>
      </c>
      <c r="G2880">
        <v>0</v>
      </c>
      <c r="H2880">
        <v>211.9</v>
      </c>
      <c r="I2880">
        <v>65</v>
      </c>
      <c r="J2880">
        <v>36.020000000000003</v>
      </c>
      <c r="K2880">
        <v>224.6</v>
      </c>
      <c r="L2880">
        <v>95</v>
      </c>
      <c r="M2880">
        <v>19.09</v>
      </c>
      <c r="N2880">
        <v>233</v>
      </c>
      <c r="O2880">
        <v>81</v>
      </c>
      <c r="P2880">
        <v>10.49</v>
      </c>
      <c r="Q2880">
        <v>9.9</v>
      </c>
      <c r="R2880">
        <v>3</v>
      </c>
      <c r="S2880">
        <v>2.67</v>
      </c>
      <c r="T2880">
        <v>2</v>
      </c>
      <c r="U2880" t="s">
        <v>22</v>
      </c>
      <c r="V2880">
        <f>IF(tbl_Customers[[#This Row],[churn]] = "yes", 1, 0)</f>
        <v>0</v>
      </c>
      <c r="W2880" t="str">
        <f>IF(tbl_Customers[[#This Row],[number_customer_service_calls]] &lt;= 1, "0-1 Calls", IF(tbl_Customers[[#This Row],[number_customer_service_calls]] &lt;= 3, "2-3 Calls", IF(tbl_Customers[[#This Row],[number_customer_service_calls]] &lt;=5, "4-5 Calls", "6+ Calls")))</f>
        <v>2-3 Calls</v>
      </c>
      <c r="X2880" t="str">
        <f>IF(tbl_Customers[[#This Row],[account_length]] &lt;= 50, "0-50", IF(tbl_Customers[[#This Row],[account_length]] &lt;=100, "51-100", IF(tbl_Customers[[#This Row],[account_length]] &lt;= 150, "101-150", "151+")))</f>
        <v>51-100</v>
      </c>
      <c r="Y2880" t="str">
        <f>IF(tbl_Customers[[#This Row],[total_intl_charge]] &lt;= 3, "Low Charges", "High Charges")</f>
        <v>Low Charges</v>
      </c>
      <c r="Z2880" t="str">
        <f>IF(tbl_Customers[[#This Row],[total_eve_calls]]&lt;=80,"Low Calls",
IF(tbl_Customers[[#This Row],[total_eve_calls]]&lt;=120,"Medium Calls","High Calls"))</f>
        <v>Medium Calls</v>
      </c>
      <c r="AA2880" t="str">
        <f>IF(tbl_Customers[[#This Row],[total_eve_charge]]&lt;=15,"Low Charges",
IF(tbl_Customers[[#This Row],[total_eve_charge]]&lt;=20,"Medium Charges","High Charges"))</f>
        <v>Medium Charges</v>
      </c>
      <c r="AB28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0" t="str">
        <f>IF(tbl_Customers[[#This Row],[number_vmail_messages]] = 0, "No Usage", IF(tbl_Customers[[#This Row],[number_vmail_messages]] &lt;= 20, "Low Usage", IF(tbl_Customers[[#This Row],[number_vmail_messages]] &lt;= 40, "Medium Usgae", "High Usage")))</f>
        <v>No Usage</v>
      </c>
      <c r="AD2880" t="str">
        <f>IF(tbl_Customers[[#This Row],[total_day_minutes]]&lt;=150,"Low Usage", IF(tbl_Customers[[#This Row],[total_day_minutes]]&lt;=200,"Medium Usage", IF(tbl_Customers[[#This Row],[total_day_minutes]]&lt;=250,"High Usage","Very High Usage")))</f>
        <v>High Usage</v>
      </c>
      <c r="AE2880" t="str">
        <f>IF(tbl_Customers[[#This Row],[total_intl_calls]]&lt;=5,"Low Calls", IF(tbl_Customers[[#This Row],[total_intl_calls]]&lt;=10, "Medium Calls", "High Calls"))</f>
        <v>Low Calls</v>
      </c>
      <c r="AF28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0" s="36" t="str">
        <f>IF(tbl_Customers[[#This Row],[Churn_Risk_Score]]&gt;=10,"High Risk", IF(tbl_Customers[[#This Row],[Churn_Risk_Score]]&gt;=5,"Medium Risk","Low Risk"))</f>
        <v>Low Risk</v>
      </c>
    </row>
    <row r="2881" spans="1:33" x14ac:dyDescent="0.35">
      <c r="A2881">
        <v>2880</v>
      </c>
      <c r="B2881" t="s">
        <v>24</v>
      </c>
      <c r="C2881">
        <v>163</v>
      </c>
      <c r="D2881" t="s">
        <v>21</v>
      </c>
      <c r="E2881" t="s">
        <v>22</v>
      </c>
      <c r="F2881" t="s">
        <v>22</v>
      </c>
      <c r="G2881">
        <v>0</v>
      </c>
      <c r="H2881">
        <v>82</v>
      </c>
      <c r="I2881">
        <v>95</v>
      </c>
      <c r="J2881">
        <v>13.94</v>
      </c>
      <c r="K2881">
        <v>125.2</v>
      </c>
      <c r="L2881">
        <v>103</v>
      </c>
      <c r="M2881">
        <v>10.64</v>
      </c>
      <c r="N2881">
        <v>171.3</v>
      </c>
      <c r="O2881">
        <v>107</v>
      </c>
      <c r="P2881">
        <v>7.71</v>
      </c>
      <c r="Q2881">
        <v>8</v>
      </c>
      <c r="R2881">
        <v>4</v>
      </c>
      <c r="S2881">
        <v>2.16</v>
      </c>
      <c r="T2881">
        <v>1</v>
      </c>
      <c r="U2881" t="s">
        <v>22</v>
      </c>
      <c r="V2881">
        <f>IF(tbl_Customers[[#This Row],[churn]] = "yes", 1, 0)</f>
        <v>0</v>
      </c>
      <c r="W2881" t="str">
        <f>IF(tbl_Customers[[#This Row],[number_customer_service_calls]] &lt;= 1, "0-1 Calls", IF(tbl_Customers[[#This Row],[number_customer_service_calls]] &lt;= 3, "2-3 Calls", IF(tbl_Customers[[#This Row],[number_customer_service_calls]] &lt;=5, "4-5 Calls", "6+ Calls")))</f>
        <v>0-1 Calls</v>
      </c>
      <c r="X2881" t="str">
        <f>IF(tbl_Customers[[#This Row],[account_length]] &lt;= 50, "0-50", IF(tbl_Customers[[#This Row],[account_length]] &lt;=100, "51-100", IF(tbl_Customers[[#This Row],[account_length]] &lt;= 150, "101-150", "151+")))</f>
        <v>151+</v>
      </c>
      <c r="Y2881" t="str">
        <f>IF(tbl_Customers[[#This Row],[total_intl_charge]] &lt;= 3, "Low Charges", "High Charges")</f>
        <v>Low Charges</v>
      </c>
      <c r="Z2881" t="str">
        <f>IF(tbl_Customers[[#This Row],[total_eve_calls]]&lt;=80,"Low Calls",
IF(tbl_Customers[[#This Row],[total_eve_calls]]&lt;=120,"Medium Calls","High Calls"))</f>
        <v>Medium Calls</v>
      </c>
      <c r="AA2881" t="str">
        <f>IF(tbl_Customers[[#This Row],[total_eve_charge]]&lt;=15,"Low Charges",
IF(tbl_Customers[[#This Row],[total_eve_charge]]&lt;=20,"Medium Charges","High Charges"))</f>
        <v>Low Charges</v>
      </c>
      <c r="AB28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81" t="str">
        <f>IF(tbl_Customers[[#This Row],[number_vmail_messages]] = 0, "No Usage", IF(tbl_Customers[[#This Row],[number_vmail_messages]] &lt;= 20, "Low Usage", IF(tbl_Customers[[#This Row],[number_vmail_messages]] &lt;= 40, "Medium Usgae", "High Usage")))</f>
        <v>No Usage</v>
      </c>
      <c r="AD2881" t="str">
        <f>IF(tbl_Customers[[#This Row],[total_day_minutes]]&lt;=150,"Low Usage", IF(tbl_Customers[[#This Row],[total_day_minutes]]&lt;=200,"Medium Usage", IF(tbl_Customers[[#This Row],[total_day_minutes]]&lt;=250,"High Usage","Very High Usage")))</f>
        <v>Low Usage</v>
      </c>
      <c r="AE2881" t="str">
        <f>IF(tbl_Customers[[#This Row],[total_intl_calls]]&lt;=5,"Low Calls", IF(tbl_Customers[[#This Row],[total_intl_calls]]&lt;=10, "Medium Calls", "High Calls"))</f>
        <v>Low Calls</v>
      </c>
      <c r="AF28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1" s="36" t="str">
        <f>IF(tbl_Customers[[#This Row],[Churn_Risk_Score]]&gt;=10,"High Risk", IF(tbl_Customers[[#This Row],[Churn_Risk_Score]]&gt;=5,"Medium Risk","Low Risk"))</f>
        <v>Low Risk</v>
      </c>
    </row>
    <row r="2882" spans="1:33" x14ac:dyDescent="0.35">
      <c r="A2882">
        <v>2881</v>
      </c>
      <c r="B2882" t="s">
        <v>27</v>
      </c>
      <c r="C2882">
        <v>169</v>
      </c>
      <c r="D2882" t="s">
        <v>25</v>
      </c>
      <c r="E2882" t="s">
        <v>22</v>
      </c>
      <c r="F2882" t="s">
        <v>23</v>
      </c>
      <c r="G2882">
        <v>22</v>
      </c>
      <c r="H2882">
        <v>149.1</v>
      </c>
      <c r="I2882">
        <v>103</v>
      </c>
      <c r="J2882">
        <v>25.35</v>
      </c>
      <c r="K2882">
        <v>207.2</v>
      </c>
      <c r="L2882">
        <v>91</v>
      </c>
      <c r="M2882">
        <v>17.61</v>
      </c>
      <c r="N2882">
        <v>265.39999999999998</v>
      </c>
      <c r="O2882">
        <v>92</v>
      </c>
      <c r="P2882">
        <v>11.94</v>
      </c>
      <c r="Q2882">
        <v>11.4</v>
      </c>
      <c r="R2882">
        <v>7</v>
      </c>
      <c r="S2882">
        <v>3.08</v>
      </c>
      <c r="T2882">
        <v>2</v>
      </c>
      <c r="U2882" t="s">
        <v>22</v>
      </c>
      <c r="V2882">
        <f>IF(tbl_Customers[[#This Row],[churn]] = "yes", 1, 0)</f>
        <v>0</v>
      </c>
      <c r="W2882" t="str">
        <f>IF(tbl_Customers[[#This Row],[number_customer_service_calls]] &lt;= 1, "0-1 Calls", IF(tbl_Customers[[#This Row],[number_customer_service_calls]] &lt;= 3, "2-3 Calls", IF(tbl_Customers[[#This Row],[number_customer_service_calls]] &lt;=5, "4-5 Calls", "6+ Calls")))</f>
        <v>2-3 Calls</v>
      </c>
      <c r="X2882" t="str">
        <f>IF(tbl_Customers[[#This Row],[account_length]] &lt;= 50, "0-50", IF(tbl_Customers[[#This Row],[account_length]] &lt;=100, "51-100", IF(tbl_Customers[[#This Row],[account_length]] &lt;= 150, "101-150", "151+")))</f>
        <v>151+</v>
      </c>
      <c r="Y2882" t="str">
        <f>IF(tbl_Customers[[#This Row],[total_intl_charge]] &lt;= 3, "Low Charges", "High Charges")</f>
        <v>High Charges</v>
      </c>
      <c r="Z2882" t="str">
        <f>IF(tbl_Customers[[#This Row],[total_eve_calls]]&lt;=80,"Low Calls",
IF(tbl_Customers[[#This Row],[total_eve_calls]]&lt;=120,"Medium Calls","High Calls"))</f>
        <v>Medium Calls</v>
      </c>
      <c r="AA2882" t="str">
        <f>IF(tbl_Customers[[#This Row],[total_eve_charge]]&lt;=15,"Low Charges",
IF(tbl_Customers[[#This Row],[total_eve_charge]]&lt;=20,"Medium Charges","High Charges"))</f>
        <v>Medium Charges</v>
      </c>
      <c r="AB28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2" t="str">
        <f>IF(tbl_Customers[[#This Row],[number_vmail_messages]] = 0, "No Usage", IF(tbl_Customers[[#This Row],[number_vmail_messages]] &lt;= 20, "Low Usage", IF(tbl_Customers[[#This Row],[number_vmail_messages]] &lt;= 40, "Medium Usgae", "High Usage")))</f>
        <v>Medium Usgae</v>
      </c>
      <c r="AD2882" t="str">
        <f>IF(tbl_Customers[[#This Row],[total_day_minutes]]&lt;=150,"Low Usage", IF(tbl_Customers[[#This Row],[total_day_minutes]]&lt;=200,"Medium Usage", IF(tbl_Customers[[#This Row],[total_day_minutes]]&lt;=250,"High Usage","Very High Usage")))</f>
        <v>Low Usage</v>
      </c>
      <c r="AE2882" t="str">
        <f>IF(tbl_Customers[[#This Row],[total_intl_calls]]&lt;=5,"Low Calls", IF(tbl_Customers[[#This Row],[total_intl_calls]]&lt;=10, "Medium Calls", "High Calls"))</f>
        <v>Medium Calls</v>
      </c>
      <c r="AF28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82" s="36" t="str">
        <f>IF(tbl_Customers[[#This Row],[Churn_Risk_Score]]&gt;=10,"High Risk", IF(tbl_Customers[[#This Row],[Churn_Risk_Score]]&gt;=5,"Medium Risk","Low Risk"))</f>
        <v>Low Risk</v>
      </c>
    </row>
    <row r="2883" spans="1:33" x14ac:dyDescent="0.35">
      <c r="A2883">
        <v>2882</v>
      </c>
      <c r="B2883" t="s">
        <v>62</v>
      </c>
      <c r="C2883">
        <v>111</v>
      </c>
      <c r="D2883" t="s">
        <v>21</v>
      </c>
      <c r="E2883" t="s">
        <v>22</v>
      </c>
      <c r="F2883" t="s">
        <v>22</v>
      </c>
      <c r="G2883">
        <v>0</v>
      </c>
      <c r="H2883">
        <v>304.60000000000002</v>
      </c>
      <c r="I2883">
        <v>56</v>
      </c>
      <c r="J2883">
        <v>51.78</v>
      </c>
      <c r="K2883">
        <v>157.6</v>
      </c>
      <c r="L2883">
        <v>101</v>
      </c>
      <c r="M2883">
        <v>13.4</v>
      </c>
      <c r="N2883">
        <v>188.2</v>
      </c>
      <c r="O2883">
        <v>116</v>
      </c>
      <c r="P2883">
        <v>8.4700000000000006</v>
      </c>
      <c r="Q2883">
        <v>12.4</v>
      </c>
      <c r="R2883">
        <v>1</v>
      </c>
      <c r="S2883">
        <v>3.35</v>
      </c>
      <c r="T2883">
        <v>1</v>
      </c>
      <c r="U2883" t="s">
        <v>23</v>
      </c>
      <c r="V2883">
        <f>IF(tbl_Customers[[#This Row],[churn]] = "yes", 1, 0)</f>
        <v>1</v>
      </c>
      <c r="W2883" t="str">
        <f>IF(tbl_Customers[[#This Row],[number_customer_service_calls]] &lt;= 1, "0-1 Calls", IF(tbl_Customers[[#This Row],[number_customer_service_calls]] &lt;= 3, "2-3 Calls", IF(tbl_Customers[[#This Row],[number_customer_service_calls]] &lt;=5, "4-5 Calls", "6+ Calls")))</f>
        <v>0-1 Calls</v>
      </c>
      <c r="X2883" t="str">
        <f>IF(tbl_Customers[[#This Row],[account_length]] &lt;= 50, "0-50", IF(tbl_Customers[[#This Row],[account_length]] &lt;=100, "51-100", IF(tbl_Customers[[#This Row],[account_length]] &lt;= 150, "101-150", "151+")))</f>
        <v>101-150</v>
      </c>
      <c r="Y2883" t="str">
        <f>IF(tbl_Customers[[#This Row],[total_intl_charge]] &lt;= 3, "Low Charges", "High Charges")</f>
        <v>High Charges</v>
      </c>
      <c r="Z2883" t="str">
        <f>IF(tbl_Customers[[#This Row],[total_eve_calls]]&lt;=80,"Low Calls",
IF(tbl_Customers[[#This Row],[total_eve_calls]]&lt;=120,"Medium Calls","High Calls"))</f>
        <v>Medium Calls</v>
      </c>
      <c r="AA2883" t="str">
        <f>IF(tbl_Customers[[#This Row],[total_eve_charge]]&lt;=15,"Low Charges",
IF(tbl_Customers[[#This Row],[total_eve_charge]]&lt;=20,"Medium Charges","High Charges"))</f>
        <v>Low Charges</v>
      </c>
      <c r="AB28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3" t="str">
        <f>IF(tbl_Customers[[#This Row],[number_vmail_messages]] = 0, "No Usage", IF(tbl_Customers[[#This Row],[number_vmail_messages]] &lt;= 20, "Low Usage", IF(tbl_Customers[[#This Row],[number_vmail_messages]] &lt;= 40, "Medium Usgae", "High Usage")))</f>
        <v>No Usage</v>
      </c>
      <c r="AD2883" t="str">
        <f>IF(tbl_Customers[[#This Row],[total_day_minutes]]&lt;=150,"Low Usage", IF(tbl_Customers[[#This Row],[total_day_minutes]]&lt;=200,"Medium Usage", IF(tbl_Customers[[#This Row],[total_day_minutes]]&lt;=250,"High Usage","Very High Usage")))</f>
        <v>Very High Usage</v>
      </c>
      <c r="AE2883" t="str">
        <f>IF(tbl_Customers[[#This Row],[total_intl_calls]]&lt;=5,"Low Calls", IF(tbl_Customers[[#This Row],[total_intl_calls]]&lt;=10, "Medium Calls", "High Calls"))</f>
        <v>Low Calls</v>
      </c>
      <c r="AF28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83" s="36" t="str">
        <f>IF(tbl_Customers[[#This Row],[Churn_Risk_Score]]&gt;=10,"High Risk", IF(tbl_Customers[[#This Row],[Churn_Risk_Score]]&gt;=5,"Medium Risk","Low Risk"))</f>
        <v>Medium Risk</v>
      </c>
    </row>
    <row r="2884" spans="1:33" x14ac:dyDescent="0.35">
      <c r="A2884">
        <v>2883</v>
      </c>
      <c r="B2884" t="s">
        <v>71</v>
      </c>
      <c r="C2884">
        <v>163</v>
      </c>
      <c r="D2884" t="s">
        <v>28</v>
      </c>
      <c r="E2884" t="s">
        <v>22</v>
      </c>
      <c r="F2884" t="s">
        <v>22</v>
      </c>
      <c r="G2884">
        <v>0</v>
      </c>
      <c r="H2884">
        <v>277.7</v>
      </c>
      <c r="I2884">
        <v>118</v>
      </c>
      <c r="J2884">
        <v>47.21</v>
      </c>
      <c r="K2884">
        <v>115.3</v>
      </c>
      <c r="L2884">
        <v>91</v>
      </c>
      <c r="M2884">
        <v>9.8000000000000007</v>
      </c>
      <c r="N2884">
        <v>170.3</v>
      </c>
      <c r="O2884">
        <v>90</v>
      </c>
      <c r="P2884">
        <v>7.66</v>
      </c>
      <c r="Q2884">
        <v>10.4</v>
      </c>
      <c r="R2884">
        <v>8</v>
      </c>
      <c r="S2884">
        <v>2.81</v>
      </c>
      <c r="T2884">
        <v>0</v>
      </c>
      <c r="U2884" t="s">
        <v>22</v>
      </c>
      <c r="V2884">
        <f>IF(tbl_Customers[[#This Row],[churn]] = "yes", 1, 0)</f>
        <v>0</v>
      </c>
      <c r="W2884" t="str">
        <f>IF(tbl_Customers[[#This Row],[number_customer_service_calls]] &lt;= 1, "0-1 Calls", IF(tbl_Customers[[#This Row],[number_customer_service_calls]] &lt;= 3, "2-3 Calls", IF(tbl_Customers[[#This Row],[number_customer_service_calls]] &lt;=5, "4-5 Calls", "6+ Calls")))</f>
        <v>0-1 Calls</v>
      </c>
      <c r="X2884" t="str">
        <f>IF(tbl_Customers[[#This Row],[account_length]] &lt;= 50, "0-50", IF(tbl_Customers[[#This Row],[account_length]] &lt;=100, "51-100", IF(tbl_Customers[[#This Row],[account_length]] &lt;= 150, "101-150", "151+")))</f>
        <v>151+</v>
      </c>
      <c r="Y2884" t="str">
        <f>IF(tbl_Customers[[#This Row],[total_intl_charge]] &lt;= 3, "Low Charges", "High Charges")</f>
        <v>Low Charges</v>
      </c>
      <c r="Z2884" t="str">
        <f>IF(tbl_Customers[[#This Row],[total_eve_calls]]&lt;=80,"Low Calls",
IF(tbl_Customers[[#This Row],[total_eve_calls]]&lt;=120,"Medium Calls","High Calls"))</f>
        <v>Medium Calls</v>
      </c>
      <c r="AA2884" t="str">
        <f>IF(tbl_Customers[[#This Row],[total_eve_charge]]&lt;=15,"Low Charges",
IF(tbl_Customers[[#This Row],[total_eve_charge]]&lt;=20,"Medium Charges","High Charges"))</f>
        <v>Low Charges</v>
      </c>
      <c r="AB28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4" t="str">
        <f>IF(tbl_Customers[[#This Row],[number_vmail_messages]] = 0, "No Usage", IF(tbl_Customers[[#This Row],[number_vmail_messages]] &lt;= 20, "Low Usage", IF(tbl_Customers[[#This Row],[number_vmail_messages]] &lt;= 40, "Medium Usgae", "High Usage")))</f>
        <v>No Usage</v>
      </c>
      <c r="AD2884" t="str">
        <f>IF(tbl_Customers[[#This Row],[total_day_minutes]]&lt;=150,"Low Usage", IF(tbl_Customers[[#This Row],[total_day_minutes]]&lt;=200,"Medium Usage", IF(tbl_Customers[[#This Row],[total_day_minutes]]&lt;=250,"High Usage","Very High Usage")))</f>
        <v>Very High Usage</v>
      </c>
      <c r="AE2884" t="str">
        <f>IF(tbl_Customers[[#This Row],[total_intl_calls]]&lt;=5,"Low Calls", IF(tbl_Customers[[#This Row],[total_intl_calls]]&lt;=10, "Medium Calls", "High Calls"))</f>
        <v>Medium Calls</v>
      </c>
      <c r="AF28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84" s="36" t="str">
        <f>IF(tbl_Customers[[#This Row],[Churn_Risk_Score]]&gt;=10,"High Risk", IF(tbl_Customers[[#This Row],[Churn_Risk_Score]]&gt;=5,"Medium Risk","Low Risk"))</f>
        <v>Medium Risk</v>
      </c>
    </row>
    <row r="2885" spans="1:33" x14ac:dyDescent="0.35">
      <c r="A2885">
        <v>2884</v>
      </c>
      <c r="B2885" t="s">
        <v>30</v>
      </c>
      <c r="C2885">
        <v>85</v>
      </c>
      <c r="D2885" t="s">
        <v>25</v>
      </c>
      <c r="E2885" t="s">
        <v>22</v>
      </c>
      <c r="F2885" t="s">
        <v>22</v>
      </c>
      <c r="G2885">
        <v>0</v>
      </c>
      <c r="H2885">
        <v>209.1</v>
      </c>
      <c r="I2885">
        <v>57</v>
      </c>
      <c r="J2885">
        <v>35.549999999999997</v>
      </c>
      <c r="K2885">
        <v>110.7</v>
      </c>
      <c r="L2885">
        <v>111</v>
      </c>
      <c r="M2885">
        <v>9.41</v>
      </c>
      <c r="N2885">
        <v>113.3</v>
      </c>
      <c r="O2885">
        <v>113</v>
      </c>
      <c r="P2885">
        <v>5.0999999999999996</v>
      </c>
      <c r="Q2885">
        <v>12.8</v>
      </c>
      <c r="R2885">
        <v>4</v>
      </c>
      <c r="S2885">
        <v>3.46</v>
      </c>
      <c r="T2885">
        <v>1</v>
      </c>
      <c r="U2885" t="s">
        <v>22</v>
      </c>
      <c r="V2885">
        <f>IF(tbl_Customers[[#This Row],[churn]] = "yes", 1, 0)</f>
        <v>0</v>
      </c>
      <c r="W2885" t="str">
        <f>IF(tbl_Customers[[#This Row],[number_customer_service_calls]] &lt;= 1, "0-1 Calls", IF(tbl_Customers[[#This Row],[number_customer_service_calls]] &lt;= 3, "2-3 Calls", IF(tbl_Customers[[#This Row],[number_customer_service_calls]] &lt;=5, "4-5 Calls", "6+ Calls")))</f>
        <v>0-1 Calls</v>
      </c>
      <c r="X2885" t="str">
        <f>IF(tbl_Customers[[#This Row],[account_length]] &lt;= 50, "0-50", IF(tbl_Customers[[#This Row],[account_length]] &lt;=100, "51-100", IF(tbl_Customers[[#This Row],[account_length]] &lt;= 150, "101-150", "151+")))</f>
        <v>51-100</v>
      </c>
      <c r="Y2885" t="str">
        <f>IF(tbl_Customers[[#This Row],[total_intl_charge]] &lt;= 3, "Low Charges", "High Charges")</f>
        <v>High Charges</v>
      </c>
      <c r="Z2885" t="str">
        <f>IF(tbl_Customers[[#This Row],[total_eve_calls]]&lt;=80,"Low Calls",
IF(tbl_Customers[[#This Row],[total_eve_calls]]&lt;=120,"Medium Calls","High Calls"))</f>
        <v>Medium Calls</v>
      </c>
      <c r="AA2885" t="str">
        <f>IF(tbl_Customers[[#This Row],[total_eve_charge]]&lt;=15,"Low Charges",
IF(tbl_Customers[[#This Row],[total_eve_charge]]&lt;=20,"Medium Charges","High Charges"))</f>
        <v>Low Charges</v>
      </c>
      <c r="AB28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5" t="str">
        <f>IF(tbl_Customers[[#This Row],[number_vmail_messages]] = 0, "No Usage", IF(tbl_Customers[[#This Row],[number_vmail_messages]] &lt;= 20, "Low Usage", IF(tbl_Customers[[#This Row],[number_vmail_messages]] &lt;= 40, "Medium Usgae", "High Usage")))</f>
        <v>No Usage</v>
      </c>
      <c r="AD2885" t="str">
        <f>IF(tbl_Customers[[#This Row],[total_day_minutes]]&lt;=150,"Low Usage", IF(tbl_Customers[[#This Row],[total_day_minutes]]&lt;=200,"Medium Usage", IF(tbl_Customers[[#This Row],[total_day_minutes]]&lt;=250,"High Usage","Very High Usage")))</f>
        <v>High Usage</v>
      </c>
      <c r="AE2885" t="str">
        <f>IF(tbl_Customers[[#This Row],[total_intl_calls]]&lt;=5,"Low Calls", IF(tbl_Customers[[#This Row],[total_intl_calls]]&lt;=10, "Medium Calls", "High Calls"))</f>
        <v>Low Calls</v>
      </c>
      <c r="AF28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85" s="36" t="str">
        <f>IF(tbl_Customers[[#This Row],[Churn_Risk_Score]]&gt;=10,"High Risk", IF(tbl_Customers[[#This Row],[Churn_Risk_Score]]&gt;=5,"Medium Risk","Low Risk"))</f>
        <v>Low Risk</v>
      </c>
    </row>
    <row r="2886" spans="1:33" x14ac:dyDescent="0.35">
      <c r="A2886">
        <v>2885</v>
      </c>
      <c r="B2886" t="s">
        <v>40</v>
      </c>
      <c r="C2886">
        <v>190</v>
      </c>
      <c r="D2886" t="s">
        <v>21</v>
      </c>
      <c r="E2886" t="s">
        <v>22</v>
      </c>
      <c r="F2886" t="s">
        <v>22</v>
      </c>
      <c r="G2886">
        <v>0</v>
      </c>
      <c r="H2886">
        <v>196.1</v>
      </c>
      <c r="I2886">
        <v>95</v>
      </c>
      <c r="J2886">
        <v>33.340000000000003</v>
      </c>
      <c r="K2886">
        <v>228.3</v>
      </c>
      <c r="L2886">
        <v>88</v>
      </c>
      <c r="M2886">
        <v>19.41</v>
      </c>
      <c r="N2886">
        <v>243.6</v>
      </c>
      <c r="O2886">
        <v>95</v>
      </c>
      <c r="P2886">
        <v>10.96</v>
      </c>
      <c r="Q2886">
        <v>7.6</v>
      </c>
      <c r="R2886">
        <v>3</v>
      </c>
      <c r="S2886">
        <v>2.0499999999999998</v>
      </c>
      <c r="T2886">
        <v>3</v>
      </c>
      <c r="U2886" t="s">
        <v>22</v>
      </c>
      <c r="V2886">
        <f>IF(tbl_Customers[[#This Row],[churn]] = "yes", 1, 0)</f>
        <v>0</v>
      </c>
      <c r="W2886" t="str">
        <f>IF(tbl_Customers[[#This Row],[number_customer_service_calls]] &lt;= 1, "0-1 Calls", IF(tbl_Customers[[#This Row],[number_customer_service_calls]] &lt;= 3, "2-3 Calls", IF(tbl_Customers[[#This Row],[number_customer_service_calls]] &lt;=5, "4-5 Calls", "6+ Calls")))</f>
        <v>2-3 Calls</v>
      </c>
      <c r="X2886" t="str">
        <f>IF(tbl_Customers[[#This Row],[account_length]] &lt;= 50, "0-50", IF(tbl_Customers[[#This Row],[account_length]] &lt;=100, "51-100", IF(tbl_Customers[[#This Row],[account_length]] &lt;= 150, "101-150", "151+")))</f>
        <v>151+</v>
      </c>
      <c r="Y2886" t="str">
        <f>IF(tbl_Customers[[#This Row],[total_intl_charge]] &lt;= 3, "Low Charges", "High Charges")</f>
        <v>Low Charges</v>
      </c>
      <c r="Z2886" t="str">
        <f>IF(tbl_Customers[[#This Row],[total_eve_calls]]&lt;=80,"Low Calls",
IF(tbl_Customers[[#This Row],[total_eve_calls]]&lt;=120,"Medium Calls","High Calls"))</f>
        <v>Medium Calls</v>
      </c>
      <c r="AA2886" t="str">
        <f>IF(tbl_Customers[[#This Row],[total_eve_charge]]&lt;=15,"Low Charges",
IF(tbl_Customers[[#This Row],[total_eve_charge]]&lt;=20,"Medium Charges","High Charges"))</f>
        <v>Medium Charges</v>
      </c>
      <c r="AB28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6" t="str">
        <f>IF(tbl_Customers[[#This Row],[number_vmail_messages]] = 0, "No Usage", IF(tbl_Customers[[#This Row],[number_vmail_messages]] &lt;= 20, "Low Usage", IF(tbl_Customers[[#This Row],[number_vmail_messages]] &lt;= 40, "Medium Usgae", "High Usage")))</f>
        <v>No Usage</v>
      </c>
      <c r="AD2886" t="str">
        <f>IF(tbl_Customers[[#This Row],[total_day_minutes]]&lt;=150,"Low Usage", IF(tbl_Customers[[#This Row],[total_day_minutes]]&lt;=200,"Medium Usage", IF(tbl_Customers[[#This Row],[total_day_minutes]]&lt;=250,"High Usage","Very High Usage")))</f>
        <v>Medium Usage</v>
      </c>
      <c r="AE2886" t="str">
        <f>IF(tbl_Customers[[#This Row],[total_intl_calls]]&lt;=5,"Low Calls", IF(tbl_Customers[[#This Row],[total_intl_calls]]&lt;=10, "Medium Calls", "High Calls"))</f>
        <v>Low Calls</v>
      </c>
      <c r="AF28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6" s="36" t="str">
        <f>IF(tbl_Customers[[#This Row],[Churn_Risk_Score]]&gt;=10,"High Risk", IF(tbl_Customers[[#This Row],[Churn_Risk_Score]]&gt;=5,"Medium Risk","Low Risk"))</f>
        <v>Low Risk</v>
      </c>
    </row>
    <row r="2887" spans="1:33" x14ac:dyDescent="0.35">
      <c r="A2887">
        <v>2886</v>
      </c>
      <c r="B2887" t="s">
        <v>40</v>
      </c>
      <c r="C2887">
        <v>39</v>
      </c>
      <c r="D2887" t="s">
        <v>28</v>
      </c>
      <c r="E2887" t="s">
        <v>22</v>
      </c>
      <c r="F2887" t="s">
        <v>22</v>
      </c>
      <c r="G2887">
        <v>0</v>
      </c>
      <c r="H2887">
        <v>121.6</v>
      </c>
      <c r="I2887">
        <v>99</v>
      </c>
      <c r="J2887">
        <v>20.67</v>
      </c>
      <c r="K2887">
        <v>267.60000000000002</v>
      </c>
      <c r="L2887">
        <v>99</v>
      </c>
      <c r="M2887">
        <v>22.75</v>
      </c>
      <c r="N2887">
        <v>99.7</v>
      </c>
      <c r="O2887">
        <v>88</v>
      </c>
      <c r="P2887">
        <v>4.49</v>
      </c>
      <c r="Q2887">
        <v>7.1</v>
      </c>
      <c r="R2887">
        <v>2</v>
      </c>
      <c r="S2887">
        <v>1.92</v>
      </c>
      <c r="T2887">
        <v>1</v>
      </c>
      <c r="U2887" t="s">
        <v>22</v>
      </c>
      <c r="V2887">
        <f>IF(tbl_Customers[[#This Row],[churn]] = "yes", 1, 0)</f>
        <v>0</v>
      </c>
      <c r="W2887" t="str">
        <f>IF(tbl_Customers[[#This Row],[number_customer_service_calls]] &lt;= 1, "0-1 Calls", IF(tbl_Customers[[#This Row],[number_customer_service_calls]] &lt;= 3, "2-3 Calls", IF(tbl_Customers[[#This Row],[number_customer_service_calls]] &lt;=5, "4-5 Calls", "6+ Calls")))</f>
        <v>0-1 Calls</v>
      </c>
      <c r="X2887" t="str">
        <f>IF(tbl_Customers[[#This Row],[account_length]] &lt;= 50, "0-50", IF(tbl_Customers[[#This Row],[account_length]] &lt;=100, "51-100", IF(tbl_Customers[[#This Row],[account_length]] &lt;= 150, "101-150", "151+")))</f>
        <v>0-50</v>
      </c>
      <c r="Y2887" t="str">
        <f>IF(tbl_Customers[[#This Row],[total_intl_charge]] &lt;= 3, "Low Charges", "High Charges")</f>
        <v>Low Charges</v>
      </c>
      <c r="Z2887" t="str">
        <f>IF(tbl_Customers[[#This Row],[total_eve_calls]]&lt;=80,"Low Calls",
IF(tbl_Customers[[#This Row],[total_eve_calls]]&lt;=120,"Medium Calls","High Calls"))</f>
        <v>Medium Calls</v>
      </c>
      <c r="AA2887" t="str">
        <f>IF(tbl_Customers[[#This Row],[total_eve_charge]]&lt;=15,"Low Charges",
IF(tbl_Customers[[#This Row],[total_eve_charge]]&lt;=20,"Medium Charges","High Charges"))</f>
        <v>High Charges</v>
      </c>
      <c r="AB28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87" t="str">
        <f>IF(tbl_Customers[[#This Row],[number_vmail_messages]] = 0, "No Usage", IF(tbl_Customers[[#This Row],[number_vmail_messages]] &lt;= 20, "Low Usage", IF(tbl_Customers[[#This Row],[number_vmail_messages]] &lt;= 40, "Medium Usgae", "High Usage")))</f>
        <v>No Usage</v>
      </c>
      <c r="AD2887" t="str">
        <f>IF(tbl_Customers[[#This Row],[total_day_minutes]]&lt;=150,"Low Usage", IF(tbl_Customers[[#This Row],[total_day_minutes]]&lt;=200,"Medium Usage", IF(tbl_Customers[[#This Row],[total_day_minutes]]&lt;=250,"High Usage","Very High Usage")))</f>
        <v>Low Usage</v>
      </c>
      <c r="AE2887" t="str">
        <f>IF(tbl_Customers[[#This Row],[total_intl_calls]]&lt;=5,"Low Calls", IF(tbl_Customers[[#This Row],[total_intl_calls]]&lt;=10, "Medium Calls", "High Calls"))</f>
        <v>Low Calls</v>
      </c>
      <c r="AF28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7" s="36" t="str">
        <f>IF(tbl_Customers[[#This Row],[Churn_Risk_Score]]&gt;=10,"High Risk", IF(tbl_Customers[[#This Row],[Churn_Risk_Score]]&gt;=5,"Medium Risk","Low Risk"))</f>
        <v>Low Risk</v>
      </c>
    </row>
    <row r="2888" spans="1:33" x14ac:dyDescent="0.35">
      <c r="A2888">
        <v>2887</v>
      </c>
      <c r="B2888" t="s">
        <v>43</v>
      </c>
      <c r="C2888">
        <v>84</v>
      </c>
      <c r="D2888" t="s">
        <v>21</v>
      </c>
      <c r="E2888" t="s">
        <v>22</v>
      </c>
      <c r="F2888" t="s">
        <v>22</v>
      </c>
      <c r="G2888">
        <v>0</v>
      </c>
      <c r="H2888">
        <v>204.1</v>
      </c>
      <c r="I2888">
        <v>132</v>
      </c>
      <c r="J2888">
        <v>34.700000000000003</v>
      </c>
      <c r="K2888">
        <v>164.4</v>
      </c>
      <c r="L2888">
        <v>117</v>
      </c>
      <c r="M2888">
        <v>13.97</v>
      </c>
      <c r="N2888">
        <v>165.1</v>
      </c>
      <c r="O2888">
        <v>123</v>
      </c>
      <c r="P2888">
        <v>7.43</v>
      </c>
      <c r="Q2888">
        <v>0</v>
      </c>
      <c r="R2888">
        <v>0</v>
      </c>
      <c r="S2888">
        <v>0</v>
      </c>
      <c r="T2888">
        <v>1</v>
      </c>
      <c r="U2888" t="s">
        <v>22</v>
      </c>
      <c r="V2888">
        <f>IF(tbl_Customers[[#This Row],[churn]] = "yes", 1, 0)</f>
        <v>0</v>
      </c>
      <c r="W2888" t="str">
        <f>IF(tbl_Customers[[#This Row],[number_customer_service_calls]] &lt;= 1, "0-1 Calls", IF(tbl_Customers[[#This Row],[number_customer_service_calls]] &lt;= 3, "2-3 Calls", IF(tbl_Customers[[#This Row],[number_customer_service_calls]] &lt;=5, "4-5 Calls", "6+ Calls")))</f>
        <v>0-1 Calls</v>
      </c>
      <c r="X2888" t="str">
        <f>IF(tbl_Customers[[#This Row],[account_length]] &lt;= 50, "0-50", IF(tbl_Customers[[#This Row],[account_length]] &lt;=100, "51-100", IF(tbl_Customers[[#This Row],[account_length]] &lt;= 150, "101-150", "151+")))</f>
        <v>51-100</v>
      </c>
      <c r="Y2888" t="str">
        <f>IF(tbl_Customers[[#This Row],[total_intl_charge]] &lt;= 3, "Low Charges", "High Charges")</f>
        <v>Low Charges</v>
      </c>
      <c r="Z2888" t="str">
        <f>IF(tbl_Customers[[#This Row],[total_eve_calls]]&lt;=80,"Low Calls",
IF(tbl_Customers[[#This Row],[total_eve_calls]]&lt;=120,"Medium Calls","High Calls"))</f>
        <v>Medium Calls</v>
      </c>
      <c r="AA2888" t="str">
        <f>IF(tbl_Customers[[#This Row],[total_eve_charge]]&lt;=15,"Low Charges",
IF(tbl_Customers[[#This Row],[total_eve_charge]]&lt;=20,"Medium Charges","High Charges"))</f>
        <v>Low Charges</v>
      </c>
      <c r="AB28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88" t="str">
        <f>IF(tbl_Customers[[#This Row],[number_vmail_messages]] = 0, "No Usage", IF(tbl_Customers[[#This Row],[number_vmail_messages]] &lt;= 20, "Low Usage", IF(tbl_Customers[[#This Row],[number_vmail_messages]] &lt;= 40, "Medium Usgae", "High Usage")))</f>
        <v>No Usage</v>
      </c>
      <c r="AD2888" t="str">
        <f>IF(tbl_Customers[[#This Row],[total_day_minutes]]&lt;=150,"Low Usage", IF(tbl_Customers[[#This Row],[total_day_minutes]]&lt;=200,"Medium Usage", IF(tbl_Customers[[#This Row],[total_day_minutes]]&lt;=250,"High Usage","Very High Usage")))</f>
        <v>High Usage</v>
      </c>
      <c r="AE2888" t="str">
        <f>IF(tbl_Customers[[#This Row],[total_intl_calls]]&lt;=5,"Low Calls", IF(tbl_Customers[[#This Row],[total_intl_calls]]&lt;=10, "Medium Calls", "High Calls"))</f>
        <v>Low Calls</v>
      </c>
      <c r="AF28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8" s="36" t="str">
        <f>IF(tbl_Customers[[#This Row],[Churn_Risk_Score]]&gt;=10,"High Risk", IF(tbl_Customers[[#This Row],[Churn_Risk_Score]]&gt;=5,"Medium Risk","Low Risk"))</f>
        <v>Low Risk</v>
      </c>
    </row>
    <row r="2889" spans="1:33" x14ac:dyDescent="0.35">
      <c r="A2889">
        <v>2888</v>
      </c>
      <c r="B2889" t="s">
        <v>37</v>
      </c>
      <c r="C2889">
        <v>71</v>
      </c>
      <c r="D2889" t="s">
        <v>21</v>
      </c>
      <c r="E2889" t="s">
        <v>22</v>
      </c>
      <c r="F2889" t="s">
        <v>22</v>
      </c>
      <c r="G2889">
        <v>0</v>
      </c>
      <c r="H2889">
        <v>212.1</v>
      </c>
      <c r="I2889">
        <v>114</v>
      </c>
      <c r="J2889">
        <v>36.06</v>
      </c>
      <c r="K2889">
        <v>235.9</v>
      </c>
      <c r="L2889">
        <v>91</v>
      </c>
      <c r="M2889">
        <v>20.05</v>
      </c>
      <c r="N2889">
        <v>207.7</v>
      </c>
      <c r="O2889">
        <v>135</v>
      </c>
      <c r="P2889">
        <v>9.35</v>
      </c>
      <c r="Q2889">
        <v>11.3</v>
      </c>
      <c r="R2889">
        <v>5</v>
      </c>
      <c r="S2889">
        <v>3.05</v>
      </c>
      <c r="T2889">
        <v>4</v>
      </c>
      <c r="U2889" t="s">
        <v>22</v>
      </c>
      <c r="V2889">
        <f>IF(tbl_Customers[[#This Row],[churn]] = "yes", 1, 0)</f>
        <v>0</v>
      </c>
      <c r="W2889" t="str">
        <f>IF(tbl_Customers[[#This Row],[number_customer_service_calls]] &lt;= 1, "0-1 Calls", IF(tbl_Customers[[#This Row],[number_customer_service_calls]] &lt;= 3, "2-3 Calls", IF(tbl_Customers[[#This Row],[number_customer_service_calls]] &lt;=5, "4-5 Calls", "6+ Calls")))</f>
        <v>4-5 Calls</v>
      </c>
      <c r="X2889" t="str">
        <f>IF(tbl_Customers[[#This Row],[account_length]] &lt;= 50, "0-50", IF(tbl_Customers[[#This Row],[account_length]] &lt;=100, "51-100", IF(tbl_Customers[[#This Row],[account_length]] &lt;= 150, "101-150", "151+")))</f>
        <v>51-100</v>
      </c>
      <c r="Y2889" t="str">
        <f>IF(tbl_Customers[[#This Row],[total_intl_charge]] &lt;= 3, "Low Charges", "High Charges")</f>
        <v>High Charges</v>
      </c>
      <c r="Z2889" t="str">
        <f>IF(tbl_Customers[[#This Row],[total_eve_calls]]&lt;=80,"Low Calls",
IF(tbl_Customers[[#This Row],[total_eve_calls]]&lt;=120,"Medium Calls","High Calls"))</f>
        <v>Medium Calls</v>
      </c>
      <c r="AA2889" t="str">
        <f>IF(tbl_Customers[[#This Row],[total_eve_charge]]&lt;=15,"Low Charges",
IF(tbl_Customers[[#This Row],[total_eve_charge]]&lt;=20,"Medium Charges","High Charges"))</f>
        <v>High Charges</v>
      </c>
      <c r="AB28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9" t="str">
        <f>IF(tbl_Customers[[#This Row],[number_vmail_messages]] = 0, "No Usage", IF(tbl_Customers[[#This Row],[number_vmail_messages]] &lt;= 20, "Low Usage", IF(tbl_Customers[[#This Row],[number_vmail_messages]] &lt;= 40, "Medium Usgae", "High Usage")))</f>
        <v>No Usage</v>
      </c>
      <c r="AD2889" t="str">
        <f>IF(tbl_Customers[[#This Row],[total_day_minutes]]&lt;=150,"Low Usage", IF(tbl_Customers[[#This Row],[total_day_minutes]]&lt;=200,"Medium Usage", IF(tbl_Customers[[#This Row],[total_day_minutes]]&lt;=250,"High Usage","Very High Usage")))</f>
        <v>High Usage</v>
      </c>
      <c r="AE2889" t="str">
        <f>IF(tbl_Customers[[#This Row],[total_intl_calls]]&lt;=5,"Low Calls", IF(tbl_Customers[[#This Row],[total_intl_calls]]&lt;=10, "Medium Calls", "High Calls"))</f>
        <v>Low Calls</v>
      </c>
      <c r="AF28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89" s="36" t="str">
        <f>IF(tbl_Customers[[#This Row],[Churn_Risk_Score]]&gt;=10,"High Risk", IF(tbl_Customers[[#This Row],[Churn_Risk_Score]]&gt;=5,"Medium Risk","Low Risk"))</f>
        <v>Medium Risk</v>
      </c>
    </row>
    <row r="2890" spans="1:33" x14ac:dyDescent="0.35">
      <c r="A2890">
        <v>2889</v>
      </c>
      <c r="B2890" t="s">
        <v>44</v>
      </c>
      <c r="C2890">
        <v>114</v>
      </c>
      <c r="D2890" t="s">
        <v>21</v>
      </c>
      <c r="E2890" t="s">
        <v>22</v>
      </c>
      <c r="F2890" t="s">
        <v>22</v>
      </c>
      <c r="G2890">
        <v>0</v>
      </c>
      <c r="H2890">
        <v>178.3</v>
      </c>
      <c r="I2890">
        <v>86</v>
      </c>
      <c r="J2890">
        <v>30.31</v>
      </c>
      <c r="K2890">
        <v>176.5</v>
      </c>
      <c r="L2890">
        <v>99</v>
      </c>
      <c r="M2890">
        <v>15</v>
      </c>
      <c r="N2890">
        <v>187.1</v>
      </c>
      <c r="O2890">
        <v>83</v>
      </c>
      <c r="P2890">
        <v>8.42</v>
      </c>
      <c r="Q2890">
        <v>13.8</v>
      </c>
      <c r="R2890">
        <v>2</v>
      </c>
      <c r="S2890">
        <v>3.73</v>
      </c>
      <c r="T2890">
        <v>1</v>
      </c>
      <c r="U2890" t="s">
        <v>22</v>
      </c>
      <c r="V2890">
        <f>IF(tbl_Customers[[#This Row],[churn]] = "yes", 1, 0)</f>
        <v>0</v>
      </c>
      <c r="W2890" t="str">
        <f>IF(tbl_Customers[[#This Row],[number_customer_service_calls]] &lt;= 1, "0-1 Calls", IF(tbl_Customers[[#This Row],[number_customer_service_calls]] &lt;= 3, "2-3 Calls", IF(tbl_Customers[[#This Row],[number_customer_service_calls]] &lt;=5, "4-5 Calls", "6+ Calls")))</f>
        <v>0-1 Calls</v>
      </c>
      <c r="X2890" t="str">
        <f>IF(tbl_Customers[[#This Row],[account_length]] &lt;= 50, "0-50", IF(tbl_Customers[[#This Row],[account_length]] &lt;=100, "51-100", IF(tbl_Customers[[#This Row],[account_length]] &lt;= 150, "101-150", "151+")))</f>
        <v>101-150</v>
      </c>
      <c r="Y2890" t="str">
        <f>IF(tbl_Customers[[#This Row],[total_intl_charge]] &lt;= 3, "Low Charges", "High Charges")</f>
        <v>High Charges</v>
      </c>
      <c r="Z2890" t="str">
        <f>IF(tbl_Customers[[#This Row],[total_eve_calls]]&lt;=80,"Low Calls",
IF(tbl_Customers[[#This Row],[total_eve_calls]]&lt;=120,"Medium Calls","High Calls"))</f>
        <v>Medium Calls</v>
      </c>
      <c r="AA2890" t="str">
        <f>IF(tbl_Customers[[#This Row],[total_eve_charge]]&lt;=15,"Low Charges",
IF(tbl_Customers[[#This Row],[total_eve_charge]]&lt;=20,"Medium Charges","High Charges"))</f>
        <v>Low Charges</v>
      </c>
      <c r="AB28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90" t="str">
        <f>IF(tbl_Customers[[#This Row],[number_vmail_messages]] = 0, "No Usage", IF(tbl_Customers[[#This Row],[number_vmail_messages]] &lt;= 20, "Low Usage", IF(tbl_Customers[[#This Row],[number_vmail_messages]] &lt;= 40, "Medium Usgae", "High Usage")))</f>
        <v>No Usage</v>
      </c>
      <c r="AD2890" t="str">
        <f>IF(tbl_Customers[[#This Row],[total_day_minutes]]&lt;=150,"Low Usage", IF(tbl_Customers[[#This Row],[total_day_minutes]]&lt;=200,"Medium Usage", IF(tbl_Customers[[#This Row],[total_day_minutes]]&lt;=250,"High Usage","Very High Usage")))</f>
        <v>Medium Usage</v>
      </c>
      <c r="AE2890" t="str">
        <f>IF(tbl_Customers[[#This Row],[total_intl_calls]]&lt;=5,"Low Calls", IF(tbl_Customers[[#This Row],[total_intl_calls]]&lt;=10, "Medium Calls", "High Calls"))</f>
        <v>Low Calls</v>
      </c>
      <c r="AF28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90" s="36" t="str">
        <f>IF(tbl_Customers[[#This Row],[Churn_Risk_Score]]&gt;=10,"High Risk", IF(tbl_Customers[[#This Row],[Churn_Risk_Score]]&gt;=5,"Medium Risk","Low Risk"))</f>
        <v>Low Risk</v>
      </c>
    </row>
    <row r="2891" spans="1:33" x14ac:dyDescent="0.35">
      <c r="A2891">
        <v>2890</v>
      </c>
      <c r="B2891" t="s">
        <v>69</v>
      </c>
      <c r="C2891">
        <v>135</v>
      </c>
      <c r="D2891" t="s">
        <v>21</v>
      </c>
      <c r="E2891" t="s">
        <v>22</v>
      </c>
      <c r="F2891" t="s">
        <v>22</v>
      </c>
      <c r="G2891">
        <v>0</v>
      </c>
      <c r="H2891">
        <v>181.8</v>
      </c>
      <c r="I2891">
        <v>92</v>
      </c>
      <c r="J2891">
        <v>30.91</v>
      </c>
      <c r="K2891">
        <v>159.6</v>
      </c>
      <c r="L2891">
        <v>63</v>
      </c>
      <c r="M2891">
        <v>13.57</v>
      </c>
      <c r="N2891">
        <v>232.4</v>
      </c>
      <c r="O2891">
        <v>78</v>
      </c>
      <c r="P2891">
        <v>10.46</v>
      </c>
      <c r="Q2891">
        <v>7</v>
      </c>
      <c r="R2891">
        <v>6</v>
      </c>
      <c r="S2891">
        <v>1.89</v>
      </c>
      <c r="T2891">
        <v>0</v>
      </c>
      <c r="U2891" t="s">
        <v>22</v>
      </c>
      <c r="V2891">
        <f>IF(tbl_Customers[[#This Row],[churn]] = "yes", 1, 0)</f>
        <v>0</v>
      </c>
      <c r="W2891" t="str">
        <f>IF(tbl_Customers[[#This Row],[number_customer_service_calls]] &lt;= 1, "0-1 Calls", IF(tbl_Customers[[#This Row],[number_customer_service_calls]] &lt;= 3, "2-3 Calls", IF(tbl_Customers[[#This Row],[number_customer_service_calls]] &lt;=5, "4-5 Calls", "6+ Calls")))</f>
        <v>0-1 Calls</v>
      </c>
      <c r="X2891" t="str">
        <f>IF(tbl_Customers[[#This Row],[account_length]] &lt;= 50, "0-50", IF(tbl_Customers[[#This Row],[account_length]] &lt;=100, "51-100", IF(tbl_Customers[[#This Row],[account_length]] &lt;= 150, "101-150", "151+")))</f>
        <v>101-150</v>
      </c>
      <c r="Y2891" t="str">
        <f>IF(tbl_Customers[[#This Row],[total_intl_charge]] &lt;= 3, "Low Charges", "High Charges")</f>
        <v>Low Charges</v>
      </c>
      <c r="Z2891" t="str">
        <f>IF(tbl_Customers[[#This Row],[total_eve_calls]]&lt;=80,"Low Calls",
IF(tbl_Customers[[#This Row],[total_eve_calls]]&lt;=120,"Medium Calls","High Calls"))</f>
        <v>Low Calls</v>
      </c>
      <c r="AA2891" t="str">
        <f>IF(tbl_Customers[[#This Row],[total_eve_charge]]&lt;=15,"Low Charges",
IF(tbl_Customers[[#This Row],[total_eve_charge]]&lt;=20,"Medium Charges","High Charges"))</f>
        <v>Low Charges</v>
      </c>
      <c r="AB28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1" t="str">
        <f>IF(tbl_Customers[[#This Row],[number_vmail_messages]] = 0, "No Usage", IF(tbl_Customers[[#This Row],[number_vmail_messages]] &lt;= 20, "Low Usage", IF(tbl_Customers[[#This Row],[number_vmail_messages]] &lt;= 40, "Medium Usgae", "High Usage")))</f>
        <v>No Usage</v>
      </c>
      <c r="AD2891" t="str">
        <f>IF(tbl_Customers[[#This Row],[total_day_minutes]]&lt;=150,"Low Usage", IF(tbl_Customers[[#This Row],[total_day_minutes]]&lt;=200,"Medium Usage", IF(tbl_Customers[[#This Row],[total_day_minutes]]&lt;=250,"High Usage","Very High Usage")))</f>
        <v>Medium Usage</v>
      </c>
      <c r="AE2891" t="str">
        <f>IF(tbl_Customers[[#This Row],[total_intl_calls]]&lt;=5,"Low Calls", IF(tbl_Customers[[#This Row],[total_intl_calls]]&lt;=10, "Medium Calls", "High Calls"))</f>
        <v>Medium Calls</v>
      </c>
      <c r="AF28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1" s="36" t="str">
        <f>IF(tbl_Customers[[#This Row],[Churn_Risk_Score]]&gt;=10,"High Risk", IF(tbl_Customers[[#This Row],[Churn_Risk_Score]]&gt;=5,"Medium Risk","Low Risk"))</f>
        <v>Low Risk</v>
      </c>
    </row>
    <row r="2892" spans="1:33" x14ac:dyDescent="0.35">
      <c r="A2892">
        <v>2891</v>
      </c>
      <c r="B2892" t="s">
        <v>41</v>
      </c>
      <c r="C2892">
        <v>93</v>
      </c>
      <c r="D2892" t="s">
        <v>21</v>
      </c>
      <c r="E2892" t="s">
        <v>22</v>
      </c>
      <c r="F2892" t="s">
        <v>22</v>
      </c>
      <c r="G2892">
        <v>0</v>
      </c>
      <c r="H2892">
        <v>120.6</v>
      </c>
      <c r="I2892">
        <v>104</v>
      </c>
      <c r="J2892">
        <v>20.5</v>
      </c>
      <c r="K2892">
        <v>205.5</v>
      </c>
      <c r="L2892">
        <v>95</v>
      </c>
      <c r="M2892">
        <v>17.47</v>
      </c>
      <c r="N2892">
        <v>182.5</v>
      </c>
      <c r="O2892">
        <v>107</v>
      </c>
      <c r="P2892">
        <v>8.2100000000000009</v>
      </c>
      <c r="Q2892">
        <v>9.6</v>
      </c>
      <c r="R2892">
        <v>6</v>
      </c>
      <c r="S2892">
        <v>2.59</v>
      </c>
      <c r="T2892">
        <v>2</v>
      </c>
      <c r="U2892" t="s">
        <v>22</v>
      </c>
      <c r="V2892">
        <f>IF(tbl_Customers[[#This Row],[churn]] = "yes", 1, 0)</f>
        <v>0</v>
      </c>
      <c r="W2892" t="str">
        <f>IF(tbl_Customers[[#This Row],[number_customer_service_calls]] &lt;= 1, "0-1 Calls", IF(tbl_Customers[[#This Row],[number_customer_service_calls]] &lt;= 3, "2-3 Calls", IF(tbl_Customers[[#This Row],[number_customer_service_calls]] &lt;=5, "4-5 Calls", "6+ Calls")))</f>
        <v>2-3 Calls</v>
      </c>
      <c r="X2892" t="str">
        <f>IF(tbl_Customers[[#This Row],[account_length]] &lt;= 50, "0-50", IF(tbl_Customers[[#This Row],[account_length]] &lt;=100, "51-100", IF(tbl_Customers[[#This Row],[account_length]] &lt;= 150, "101-150", "151+")))</f>
        <v>51-100</v>
      </c>
      <c r="Y2892" t="str">
        <f>IF(tbl_Customers[[#This Row],[total_intl_charge]] &lt;= 3, "Low Charges", "High Charges")</f>
        <v>Low Charges</v>
      </c>
      <c r="Z2892" t="str">
        <f>IF(tbl_Customers[[#This Row],[total_eve_calls]]&lt;=80,"Low Calls",
IF(tbl_Customers[[#This Row],[total_eve_calls]]&lt;=120,"Medium Calls","High Calls"))</f>
        <v>Medium Calls</v>
      </c>
      <c r="AA2892" t="str">
        <f>IF(tbl_Customers[[#This Row],[total_eve_charge]]&lt;=15,"Low Charges",
IF(tbl_Customers[[#This Row],[total_eve_charge]]&lt;=20,"Medium Charges","High Charges"))</f>
        <v>Medium Charges</v>
      </c>
      <c r="AB28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2" t="str">
        <f>IF(tbl_Customers[[#This Row],[number_vmail_messages]] = 0, "No Usage", IF(tbl_Customers[[#This Row],[number_vmail_messages]] &lt;= 20, "Low Usage", IF(tbl_Customers[[#This Row],[number_vmail_messages]] &lt;= 40, "Medium Usgae", "High Usage")))</f>
        <v>No Usage</v>
      </c>
      <c r="AD2892" t="str">
        <f>IF(tbl_Customers[[#This Row],[total_day_minutes]]&lt;=150,"Low Usage", IF(tbl_Customers[[#This Row],[total_day_minutes]]&lt;=200,"Medium Usage", IF(tbl_Customers[[#This Row],[total_day_minutes]]&lt;=250,"High Usage","Very High Usage")))</f>
        <v>Low Usage</v>
      </c>
      <c r="AE2892" t="str">
        <f>IF(tbl_Customers[[#This Row],[total_intl_calls]]&lt;=5,"Low Calls", IF(tbl_Customers[[#This Row],[total_intl_calls]]&lt;=10, "Medium Calls", "High Calls"))</f>
        <v>Medium Calls</v>
      </c>
      <c r="AF28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2" s="36" t="str">
        <f>IF(tbl_Customers[[#This Row],[Churn_Risk_Score]]&gt;=10,"High Risk", IF(tbl_Customers[[#This Row],[Churn_Risk_Score]]&gt;=5,"Medium Risk","Low Risk"))</f>
        <v>Low Risk</v>
      </c>
    </row>
    <row r="2893" spans="1:33" x14ac:dyDescent="0.35">
      <c r="A2893">
        <v>2892</v>
      </c>
      <c r="B2893" t="s">
        <v>38</v>
      </c>
      <c r="C2893">
        <v>82</v>
      </c>
      <c r="D2893" t="s">
        <v>21</v>
      </c>
      <c r="E2893" t="s">
        <v>22</v>
      </c>
      <c r="F2893" t="s">
        <v>22</v>
      </c>
      <c r="G2893">
        <v>0</v>
      </c>
      <c r="H2893">
        <v>172.4</v>
      </c>
      <c r="I2893">
        <v>112</v>
      </c>
      <c r="J2893">
        <v>29.31</v>
      </c>
      <c r="K2893">
        <v>131.69999999999999</v>
      </c>
      <c r="L2893">
        <v>89</v>
      </c>
      <c r="M2893">
        <v>11.19</v>
      </c>
      <c r="N2893">
        <v>182.8</v>
      </c>
      <c r="O2893">
        <v>78</v>
      </c>
      <c r="P2893">
        <v>8.23</v>
      </c>
      <c r="Q2893">
        <v>8.8000000000000007</v>
      </c>
      <c r="R2893">
        <v>9</v>
      </c>
      <c r="S2893">
        <v>2.38</v>
      </c>
      <c r="T2893">
        <v>1</v>
      </c>
      <c r="U2893" t="s">
        <v>22</v>
      </c>
      <c r="V2893">
        <f>IF(tbl_Customers[[#This Row],[churn]] = "yes", 1, 0)</f>
        <v>0</v>
      </c>
      <c r="W2893" t="str">
        <f>IF(tbl_Customers[[#This Row],[number_customer_service_calls]] &lt;= 1, "0-1 Calls", IF(tbl_Customers[[#This Row],[number_customer_service_calls]] &lt;= 3, "2-3 Calls", IF(tbl_Customers[[#This Row],[number_customer_service_calls]] &lt;=5, "4-5 Calls", "6+ Calls")))</f>
        <v>0-1 Calls</v>
      </c>
      <c r="X2893" t="str">
        <f>IF(tbl_Customers[[#This Row],[account_length]] &lt;= 50, "0-50", IF(tbl_Customers[[#This Row],[account_length]] &lt;=100, "51-100", IF(tbl_Customers[[#This Row],[account_length]] &lt;= 150, "101-150", "151+")))</f>
        <v>51-100</v>
      </c>
      <c r="Y2893" t="str">
        <f>IF(tbl_Customers[[#This Row],[total_intl_charge]] &lt;= 3, "Low Charges", "High Charges")</f>
        <v>Low Charges</v>
      </c>
      <c r="Z2893" t="str">
        <f>IF(tbl_Customers[[#This Row],[total_eve_calls]]&lt;=80,"Low Calls",
IF(tbl_Customers[[#This Row],[total_eve_calls]]&lt;=120,"Medium Calls","High Calls"))</f>
        <v>Medium Calls</v>
      </c>
      <c r="AA2893" t="str">
        <f>IF(tbl_Customers[[#This Row],[total_eve_charge]]&lt;=15,"Low Charges",
IF(tbl_Customers[[#This Row],[total_eve_charge]]&lt;=20,"Medium Charges","High Charges"))</f>
        <v>Low Charges</v>
      </c>
      <c r="AB28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3" t="str">
        <f>IF(tbl_Customers[[#This Row],[number_vmail_messages]] = 0, "No Usage", IF(tbl_Customers[[#This Row],[number_vmail_messages]] &lt;= 20, "Low Usage", IF(tbl_Customers[[#This Row],[number_vmail_messages]] &lt;= 40, "Medium Usgae", "High Usage")))</f>
        <v>No Usage</v>
      </c>
      <c r="AD2893" t="str">
        <f>IF(tbl_Customers[[#This Row],[total_day_minutes]]&lt;=150,"Low Usage", IF(tbl_Customers[[#This Row],[total_day_minutes]]&lt;=200,"Medium Usage", IF(tbl_Customers[[#This Row],[total_day_minutes]]&lt;=250,"High Usage","Very High Usage")))</f>
        <v>Medium Usage</v>
      </c>
      <c r="AE2893" t="str">
        <f>IF(tbl_Customers[[#This Row],[total_intl_calls]]&lt;=5,"Low Calls", IF(tbl_Customers[[#This Row],[total_intl_calls]]&lt;=10, "Medium Calls", "High Calls"))</f>
        <v>Medium Calls</v>
      </c>
      <c r="AF28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3" s="36" t="str">
        <f>IF(tbl_Customers[[#This Row],[Churn_Risk_Score]]&gt;=10,"High Risk", IF(tbl_Customers[[#This Row],[Churn_Risk_Score]]&gt;=5,"Medium Risk","Low Risk"))</f>
        <v>Low Risk</v>
      </c>
    </row>
    <row r="2894" spans="1:33" x14ac:dyDescent="0.35">
      <c r="A2894">
        <v>2893</v>
      </c>
      <c r="B2894" t="s">
        <v>31</v>
      </c>
      <c r="C2894">
        <v>64</v>
      </c>
      <c r="D2894" t="s">
        <v>21</v>
      </c>
      <c r="E2894" t="s">
        <v>22</v>
      </c>
      <c r="F2894" t="s">
        <v>22</v>
      </c>
      <c r="G2894">
        <v>0</v>
      </c>
      <c r="H2894">
        <v>160.6</v>
      </c>
      <c r="I2894">
        <v>110</v>
      </c>
      <c r="J2894">
        <v>27.3</v>
      </c>
      <c r="K2894">
        <v>171.9</v>
      </c>
      <c r="L2894">
        <v>97</v>
      </c>
      <c r="M2894">
        <v>14.61</v>
      </c>
      <c r="N2894">
        <v>105.2</v>
      </c>
      <c r="O2894">
        <v>56</v>
      </c>
      <c r="P2894">
        <v>4.7300000000000004</v>
      </c>
      <c r="Q2894">
        <v>7.3</v>
      </c>
      <c r="R2894">
        <v>2</v>
      </c>
      <c r="S2894">
        <v>1.97</v>
      </c>
      <c r="T2894">
        <v>0</v>
      </c>
      <c r="U2894" t="s">
        <v>23</v>
      </c>
      <c r="V2894">
        <f>IF(tbl_Customers[[#This Row],[churn]] = "yes", 1, 0)</f>
        <v>1</v>
      </c>
      <c r="W2894" t="str">
        <f>IF(tbl_Customers[[#This Row],[number_customer_service_calls]] &lt;= 1, "0-1 Calls", IF(tbl_Customers[[#This Row],[number_customer_service_calls]] &lt;= 3, "2-3 Calls", IF(tbl_Customers[[#This Row],[number_customer_service_calls]] &lt;=5, "4-5 Calls", "6+ Calls")))</f>
        <v>0-1 Calls</v>
      </c>
      <c r="X2894" t="str">
        <f>IF(tbl_Customers[[#This Row],[account_length]] &lt;= 50, "0-50", IF(tbl_Customers[[#This Row],[account_length]] &lt;=100, "51-100", IF(tbl_Customers[[#This Row],[account_length]] &lt;= 150, "101-150", "151+")))</f>
        <v>51-100</v>
      </c>
      <c r="Y2894" t="str">
        <f>IF(tbl_Customers[[#This Row],[total_intl_charge]] &lt;= 3, "Low Charges", "High Charges")</f>
        <v>Low Charges</v>
      </c>
      <c r="Z2894" t="str">
        <f>IF(tbl_Customers[[#This Row],[total_eve_calls]]&lt;=80,"Low Calls",
IF(tbl_Customers[[#This Row],[total_eve_calls]]&lt;=120,"Medium Calls","High Calls"))</f>
        <v>Medium Calls</v>
      </c>
      <c r="AA2894" t="str">
        <f>IF(tbl_Customers[[#This Row],[total_eve_charge]]&lt;=15,"Low Charges",
IF(tbl_Customers[[#This Row],[total_eve_charge]]&lt;=20,"Medium Charges","High Charges"))</f>
        <v>Low Charges</v>
      </c>
      <c r="AB28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4" t="str">
        <f>IF(tbl_Customers[[#This Row],[number_vmail_messages]] = 0, "No Usage", IF(tbl_Customers[[#This Row],[number_vmail_messages]] &lt;= 20, "Low Usage", IF(tbl_Customers[[#This Row],[number_vmail_messages]] &lt;= 40, "Medium Usgae", "High Usage")))</f>
        <v>No Usage</v>
      </c>
      <c r="AD2894" t="str">
        <f>IF(tbl_Customers[[#This Row],[total_day_minutes]]&lt;=150,"Low Usage", IF(tbl_Customers[[#This Row],[total_day_minutes]]&lt;=200,"Medium Usage", IF(tbl_Customers[[#This Row],[total_day_minutes]]&lt;=250,"High Usage","Very High Usage")))</f>
        <v>Medium Usage</v>
      </c>
      <c r="AE2894" t="str">
        <f>IF(tbl_Customers[[#This Row],[total_intl_calls]]&lt;=5,"Low Calls", IF(tbl_Customers[[#This Row],[total_intl_calls]]&lt;=10, "Medium Calls", "High Calls"))</f>
        <v>Low Calls</v>
      </c>
      <c r="AF28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4" s="36" t="str">
        <f>IF(tbl_Customers[[#This Row],[Churn_Risk_Score]]&gt;=10,"High Risk", IF(tbl_Customers[[#This Row],[Churn_Risk_Score]]&gt;=5,"Medium Risk","Low Risk"))</f>
        <v>Low Risk</v>
      </c>
    </row>
    <row r="2895" spans="1:33" x14ac:dyDescent="0.35">
      <c r="A2895">
        <v>2894</v>
      </c>
      <c r="B2895" t="s">
        <v>42</v>
      </c>
      <c r="C2895">
        <v>76</v>
      </c>
      <c r="D2895" t="s">
        <v>25</v>
      </c>
      <c r="E2895" t="s">
        <v>22</v>
      </c>
      <c r="F2895" t="s">
        <v>23</v>
      </c>
      <c r="G2895">
        <v>12</v>
      </c>
      <c r="H2895">
        <v>98.4</v>
      </c>
      <c r="I2895">
        <v>100</v>
      </c>
      <c r="J2895">
        <v>16.73</v>
      </c>
      <c r="K2895">
        <v>187.5</v>
      </c>
      <c r="L2895">
        <v>119</v>
      </c>
      <c r="M2895">
        <v>15.94</v>
      </c>
      <c r="N2895">
        <v>177</v>
      </c>
      <c r="O2895">
        <v>68</v>
      </c>
      <c r="P2895">
        <v>7.97</v>
      </c>
      <c r="Q2895">
        <v>15.1</v>
      </c>
      <c r="R2895">
        <v>3</v>
      </c>
      <c r="S2895">
        <v>4.08</v>
      </c>
      <c r="T2895">
        <v>1</v>
      </c>
      <c r="U2895" t="s">
        <v>22</v>
      </c>
      <c r="V2895">
        <f>IF(tbl_Customers[[#This Row],[churn]] = "yes", 1, 0)</f>
        <v>0</v>
      </c>
      <c r="W2895" t="str">
        <f>IF(tbl_Customers[[#This Row],[number_customer_service_calls]] &lt;= 1, "0-1 Calls", IF(tbl_Customers[[#This Row],[number_customer_service_calls]] &lt;= 3, "2-3 Calls", IF(tbl_Customers[[#This Row],[number_customer_service_calls]] &lt;=5, "4-5 Calls", "6+ Calls")))</f>
        <v>0-1 Calls</v>
      </c>
      <c r="X2895" t="str">
        <f>IF(tbl_Customers[[#This Row],[account_length]] &lt;= 50, "0-50", IF(tbl_Customers[[#This Row],[account_length]] &lt;=100, "51-100", IF(tbl_Customers[[#This Row],[account_length]] &lt;= 150, "101-150", "151+")))</f>
        <v>51-100</v>
      </c>
      <c r="Y2895" t="str">
        <f>IF(tbl_Customers[[#This Row],[total_intl_charge]] &lt;= 3, "Low Charges", "High Charges")</f>
        <v>High Charges</v>
      </c>
      <c r="Z2895" t="str">
        <f>IF(tbl_Customers[[#This Row],[total_eve_calls]]&lt;=80,"Low Calls",
IF(tbl_Customers[[#This Row],[total_eve_calls]]&lt;=120,"Medium Calls","High Calls"))</f>
        <v>Medium Calls</v>
      </c>
      <c r="AA2895" t="str">
        <f>IF(tbl_Customers[[#This Row],[total_eve_charge]]&lt;=15,"Low Charges",
IF(tbl_Customers[[#This Row],[total_eve_charge]]&lt;=20,"Medium Charges","High Charges"))</f>
        <v>Medium Charges</v>
      </c>
      <c r="AB28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95" t="str">
        <f>IF(tbl_Customers[[#This Row],[number_vmail_messages]] = 0, "No Usage", IF(tbl_Customers[[#This Row],[number_vmail_messages]] &lt;= 20, "Low Usage", IF(tbl_Customers[[#This Row],[number_vmail_messages]] &lt;= 40, "Medium Usgae", "High Usage")))</f>
        <v>Low Usage</v>
      </c>
      <c r="AD2895" t="str">
        <f>IF(tbl_Customers[[#This Row],[total_day_minutes]]&lt;=150,"Low Usage", IF(tbl_Customers[[#This Row],[total_day_minutes]]&lt;=200,"Medium Usage", IF(tbl_Customers[[#This Row],[total_day_minutes]]&lt;=250,"High Usage","Very High Usage")))</f>
        <v>Low Usage</v>
      </c>
      <c r="AE2895" t="str">
        <f>IF(tbl_Customers[[#This Row],[total_intl_calls]]&lt;=5,"Low Calls", IF(tbl_Customers[[#This Row],[total_intl_calls]]&lt;=10, "Medium Calls", "High Calls"))</f>
        <v>Low Calls</v>
      </c>
      <c r="AF28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95" s="36" t="str">
        <f>IF(tbl_Customers[[#This Row],[Churn_Risk_Score]]&gt;=10,"High Risk", IF(tbl_Customers[[#This Row],[Churn_Risk_Score]]&gt;=5,"Medium Risk","Low Risk"))</f>
        <v>Low Risk</v>
      </c>
    </row>
    <row r="2896" spans="1:33" x14ac:dyDescent="0.35">
      <c r="A2896">
        <v>2895</v>
      </c>
      <c r="B2896" t="s">
        <v>70</v>
      </c>
      <c r="C2896">
        <v>112</v>
      </c>
      <c r="D2896" t="s">
        <v>21</v>
      </c>
      <c r="E2896" t="s">
        <v>22</v>
      </c>
      <c r="F2896" t="s">
        <v>22</v>
      </c>
      <c r="G2896">
        <v>0</v>
      </c>
      <c r="H2896">
        <v>109</v>
      </c>
      <c r="I2896">
        <v>126</v>
      </c>
      <c r="J2896">
        <v>18.53</v>
      </c>
      <c r="K2896">
        <v>212.7</v>
      </c>
      <c r="L2896">
        <v>106</v>
      </c>
      <c r="M2896">
        <v>18.079999999999998</v>
      </c>
      <c r="N2896">
        <v>208.3</v>
      </c>
      <c r="O2896">
        <v>92</v>
      </c>
      <c r="P2896">
        <v>9.3699999999999992</v>
      </c>
      <c r="Q2896">
        <v>7.9</v>
      </c>
      <c r="R2896">
        <v>3</v>
      </c>
      <c r="S2896">
        <v>2.13</v>
      </c>
      <c r="T2896">
        <v>1</v>
      </c>
      <c r="U2896" t="s">
        <v>22</v>
      </c>
      <c r="V2896">
        <f>IF(tbl_Customers[[#This Row],[churn]] = "yes", 1, 0)</f>
        <v>0</v>
      </c>
      <c r="W2896" t="str">
        <f>IF(tbl_Customers[[#This Row],[number_customer_service_calls]] &lt;= 1, "0-1 Calls", IF(tbl_Customers[[#This Row],[number_customer_service_calls]] &lt;= 3, "2-3 Calls", IF(tbl_Customers[[#This Row],[number_customer_service_calls]] &lt;=5, "4-5 Calls", "6+ Calls")))</f>
        <v>0-1 Calls</v>
      </c>
      <c r="X2896" t="str">
        <f>IF(tbl_Customers[[#This Row],[account_length]] &lt;= 50, "0-50", IF(tbl_Customers[[#This Row],[account_length]] &lt;=100, "51-100", IF(tbl_Customers[[#This Row],[account_length]] &lt;= 150, "101-150", "151+")))</f>
        <v>101-150</v>
      </c>
      <c r="Y2896" t="str">
        <f>IF(tbl_Customers[[#This Row],[total_intl_charge]] &lt;= 3, "Low Charges", "High Charges")</f>
        <v>Low Charges</v>
      </c>
      <c r="Z2896" t="str">
        <f>IF(tbl_Customers[[#This Row],[total_eve_calls]]&lt;=80,"Low Calls",
IF(tbl_Customers[[#This Row],[total_eve_calls]]&lt;=120,"Medium Calls","High Calls"))</f>
        <v>Medium Calls</v>
      </c>
      <c r="AA2896" t="str">
        <f>IF(tbl_Customers[[#This Row],[total_eve_charge]]&lt;=15,"Low Charges",
IF(tbl_Customers[[#This Row],[total_eve_charge]]&lt;=20,"Medium Charges","High Charges"))</f>
        <v>Medium Charges</v>
      </c>
      <c r="AB28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6" t="str">
        <f>IF(tbl_Customers[[#This Row],[number_vmail_messages]] = 0, "No Usage", IF(tbl_Customers[[#This Row],[number_vmail_messages]] &lt;= 20, "Low Usage", IF(tbl_Customers[[#This Row],[number_vmail_messages]] &lt;= 40, "Medium Usgae", "High Usage")))</f>
        <v>No Usage</v>
      </c>
      <c r="AD2896" t="str">
        <f>IF(tbl_Customers[[#This Row],[total_day_minutes]]&lt;=150,"Low Usage", IF(tbl_Customers[[#This Row],[total_day_minutes]]&lt;=200,"Medium Usage", IF(tbl_Customers[[#This Row],[total_day_minutes]]&lt;=250,"High Usage","Very High Usage")))</f>
        <v>Low Usage</v>
      </c>
      <c r="AE2896" t="str">
        <f>IF(tbl_Customers[[#This Row],[total_intl_calls]]&lt;=5,"Low Calls", IF(tbl_Customers[[#This Row],[total_intl_calls]]&lt;=10, "Medium Calls", "High Calls"))</f>
        <v>Low Calls</v>
      </c>
      <c r="AF28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6" s="36" t="str">
        <f>IF(tbl_Customers[[#This Row],[Churn_Risk_Score]]&gt;=10,"High Risk", IF(tbl_Customers[[#This Row],[Churn_Risk_Score]]&gt;=5,"Medium Risk","Low Risk"))</f>
        <v>Low Risk</v>
      </c>
    </row>
    <row r="2897" spans="1:33" x14ac:dyDescent="0.35">
      <c r="A2897">
        <v>2896</v>
      </c>
      <c r="B2897" t="s">
        <v>57</v>
      </c>
      <c r="C2897">
        <v>137</v>
      </c>
      <c r="D2897" t="s">
        <v>21</v>
      </c>
      <c r="E2897" t="s">
        <v>22</v>
      </c>
      <c r="F2897" t="s">
        <v>22</v>
      </c>
      <c r="G2897">
        <v>0</v>
      </c>
      <c r="H2897">
        <v>144.5</v>
      </c>
      <c r="I2897">
        <v>119</v>
      </c>
      <c r="J2897">
        <v>24.57</v>
      </c>
      <c r="K2897">
        <v>167.3</v>
      </c>
      <c r="L2897">
        <v>89</v>
      </c>
      <c r="M2897">
        <v>14.22</v>
      </c>
      <c r="N2897">
        <v>175.1</v>
      </c>
      <c r="O2897">
        <v>76</v>
      </c>
      <c r="P2897">
        <v>7.88</v>
      </c>
      <c r="Q2897">
        <v>6.1</v>
      </c>
      <c r="R2897">
        <v>4</v>
      </c>
      <c r="S2897">
        <v>1.65</v>
      </c>
      <c r="T2897">
        <v>5</v>
      </c>
      <c r="U2897" t="s">
        <v>23</v>
      </c>
      <c r="V2897">
        <f>IF(tbl_Customers[[#This Row],[churn]] = "yes", 1, 0)</f>
        <v>1</v>
      </c>
      <c r="W2897" t="str">
        <f>IF(tbl_Customers[[#This Row],[number_customer_service_calls]] &lt;= 1, "0-1 Calls", IF(tbl_Customers[[#This Row],[number_customer_service_calls]] &lt;= 3, "2-3 Calls", IF(tbl_Customers[[#This Row],[number_customer_service_calls]] &lt;=5, "4-5 Calls", "6+ Calls")))</f>
        <v>4-5 Calls</v>
      </c>
      <c r="X2897" t="str">
        <f>IF(tbl_Customers[[#This Row],[account_length]] &lt;= 50, "0-50", IF(tbl_Customers[[#This Row],[account_length]] &lt;=100, "51-100", IF(tbl_Customers[[#This Row],[account_length]] &lt;= 150, "101-150", "151+")))</f>
        <v>101-150</v>
      </c>
      <c r="Y2897" t="str">
        <f>IF(tbl_Customers[[#This Row],[total_intl_charge]] &lt;= 3, "Low Charges", "High Charges")</f>
        <v>Low Charges</v>
      </c>
      <c r="Z2897" t="str">
        <f>IF(tbl_Customers[[#This Row],[total_eve_calls]]&lt;=80,"Low Calls",
IF(tbl_Customers[[#This Row],[total_eve_calls]]&lt;=120,"Medium Calls","High Calls"))</f>
        <v>Medium Calls</v>
      </c>
      <c r="AA2897" t="str">
        <f>IF(tbl_Customers[[#This Row],[total_eve_charge]]&lt;=15,"Low Charges",
IF(tbl_Customers[[#This Row],[total_eve_charge]]&lt;=20,"Medium Charges","High Charges"))</f>
        <v>Low Charges</v>
      </c>
      <c r="AB28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7" t="str">
        <f>IF(tbl_Customers[[#This Row],[number_vmail_messages]] = 0, "No Usage", IF(tbl_Customers[[#This Row],[number_vmail_messages]] &lt;= 20, "Low Usage", IF(tbl_Customers[[#This Row],[number_vmail_messages]] &lt;= 40, "Medium Usgae", "High Usage")))</f>
        <v>No Usage</v>
      </c>
      <c r="AD2897" t="str">
        <f>IF(tbl_Customers[[#This Row],[total_day_minutes]]&lt;=150,"Low Usage", IF(tbl_Customers[[#This Row],[total_day_minutes]]&lt;=200,"Medium Usage", IF(tbl_Customers[[#This Row],[total_day_minutes]]&lt;=250,"High Usage","Very High Usage")))</f>
        <v>Low Usage</v>
      </c>
      <c r="AE2897" t="str">
        <f>IF(tbl_Customers[[#This Row],[total_intl_calls]]&lt;=5,"Low Calls", IF(tbl_Customers[[#This Row],[total_intl_calls]]&lt;=10, "Medium Calls", "High Calls"))</f>
        <v>Low Calls</v>
      </c>
      <c r="AF28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97" s="36" t="str">
        <f>IF(tbl_Customers[[#This Row],[Churn_Risk_Score]]&gt;=10,"High Risk", IF(tbl_Customers[[#This Row],[Churn_Risk_Score]]&gt;=5,"Medium Risk","Low Risk"))</f>
        <v>Medium Risk</v>
      </c>
    </row>
    <row r="2898" spans="1:33" x14ac:dyDescent="0.35">
      <c r="A2898">
        <v>2897</v>
      </c>
      <c r="B2898" t="s">
        <v>37</v>
      </c>
      <c r="C2898">
        <v>140</v>
      </c>
      <c r="D2898" t="s">
        <v>28</v>
      </c>
      <c r="E2898" t="s">
        <v>22</v>
      </c>
      <c r="F2898" t="s">
        <v>22</v>
      </c>
      <c r="G2898">
        <v>0</v>
      </c>
      <c r="H2898">
        <v>193.1</v>
      </c>
      <c r="I2898">
        <v>82</v>
      </c>
      <c r="J2898">
        <v>32.83</v>
      </c>
      <c r="K2898">
        <v>260.3</v>
      </c>
      <c r="L2898">
        <v>107</v>
      </c>
      <c r="M2898">
        <v>22.13</v>
      </c>
      <c r="N2898">
        <v>241.3</v>
      </c>
      <c r="O2898">
        <v>93</v>
      </c>
      <c r="P2898">
        <v>10.86</v>
      </c>
      <c r="Q2898">
        <v>13.3</v>
      </c>
      <c r="R2898">
        <v>5</v>
      </c>
      <c r="S2898">
        <v>3.59</v>
      </c>
      <c r="T2898">
        <v>2</v>
      </c>
      <c r="U2898" t="s">
        <v>22</v>
      </c>
      <c r="V2898">
        <f>IF(tbl_Customers[[#This Row],[churn]] = "yes", 1, 0)</f>
        <v>0</v>
      </c>
      <c r="W2898" t="str">
        <f>IF(tbl_Customers[[#This Row],[number_customer_service_calls]] &lt;= 1, "0-1 Calls", IF(tbl_Customers[[#This Row],[number_customer_service_calls]] &lt;= 3, "2-3 Calls", IF(tbl_Customers[[#This Row],[number_customer_service_calls]] &lt;=5, "4-5 Calls", "6+ Calls")))</f>
        <v>2-3 Calls</v>
      </c>
      <c r="X2898" t="str">
        <f>IF(tbl_Customers[[#This Row],[account_length]] &lt;= 50, "0-50", IF(tbl_Customers[[#This Row],[account_length]] &lt;=100, "51-100", IF(tbl_Customers[[#This Row],[account_length]] &lt;= 150, "101-150", "151+")))</f>
        <v>101-150</v>
      </c>
      <c r="Y2898" t="str">
        <f>IF(tbl_Customers[[#This Row],[total_intl_charge]] &lt;= 3, "Low Charges", "High Charges")</f>
        <v>High Charges</v>
      </c>
      <c r="Z2898" t="str">
        <f>IF(tbl_Customers[[#This Row],[total_eve_calls]]&lt;=80,"Low Calls",
IF(tbl_Customers[[#This Row],[total_eve_calls]]&lt;=120,"Medium Calls","High Calls"))</f>
        <v>Medium Calls</v>
      </c>
      <c r="AA2898" t="str">
        <f>IF(tbl_Customers[[#This Row],[total_eve_charge]]&lt;=15,"Low Charges",
IF(tbl_Customers[[#This Row],[total_eve_charge]]&lt;=20,"Medium Charges","High Charges"))</f>
        <v>High Charges</v>
      </c>
      <c r="AB28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98" t="str">
        <f>IF(tbl_Customers[[#This Row],[number_vmail_messages]] = 0, "No Usage", IF(tbl_Customers[[#This Row],[number_vmail_messages]] &lt;= 20, "Low Usage", IF(tbl_Customers[[#This Row],[number_vmail_messages]] &lt;= 40, "Medium Usgae", "High Usage")))</f>
        <v>No Usage</v>
      </c>
      <c r="AD2898" t="str">
        <f>IF(tbl_Customers[[#This Row],[total_day_minutes]]&lt;=150,"Low Usage", IF(tbl_Customers[[#This Row],[total_day_minutes]]&lt;=200,"Medium Usage", IF(tbl_Customers[[#This Row],[total_day_minutes]]&lt;=250,"High Usage","Very High Usage")))</f>
        <v>Medium Usage</v>
      </c>
      <c r="AE2898" t="str">
        <f>IF(tbl_Customers[[#This Row],[total_intl_calls]]&lt;=5,"Low Calls", IF(tbl_Customers[[#This Row],[total_intl_calls]]&lt;=10, "Medium Calls", "High Calls"))</f>
        <v>Low Calls</v>
      </c>
      <c r="AF28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98" s="36" t="str">
        <f>IF(tbl_Customers[[#This Row],[Churn_Risk_Score]]&gt;=10,"High Risk", IF(tbl_Customers[[#This Row],[Churn_Risk_Score]]&gt;=5,"Medium Risk","Low Risk"))</f>
        <v>Low Risk</v>
      </c>
    </row>
    <row r="2899" spans="1:33" x14ac:dyDescent="0.35">
      <c r="A2899">
        <v>2898</v>
      </c>
      <c r="B2899" t="s">
        <v>39</v>
      </c>
      <c r="C2899">
        <v>106</v>
      </c>
      <c r="D2899" t="s">
        <v>21</v>
      </c>
      <c r="E2899" t="s">
        <v>22</v>
      </c>
      <c r="F2899" t="s">
        <v>22</v>
      </c>
      <c r="G2899">
        <v>0</v>
      </c>
      <c r="H2899">
        <v>182.8</v>
      </c>
      <c r="I2899">
        <v>96</v>
      </c>
      <c r="J2899">
        <v>31.08</v>
      </c>
      <c r="K2899">
        <v>193.7</v>
      </c>
      <c r="L2899">
        <v>93</v>
      </c>
      <c r="M2899">
        <v>16.46</v>
      </c>
      <c r="N2899">
        <v>219.5</v>
      </c>
      <c r="O2899">
        <v>113</v>
      </c>
      <c r="P2899">
        <v>9.8800000000000008</v>
      </c>
      <c r="Q2899">
        <v>7.7</v>
      </c>
      <c r="R2899">
        <v>2</v>
      </c>
      <c r="S2899">
        <v>2.08</v>
      </c>
      <c r="T2899">
        <v>2</v>
      </c>
      <c r="U2899" t="s">
        <v>22</v>
      </c>
      <c r="V2899">
        <f>IF(tbl_Customers[[#This Row],[churn]] = "yes", 1, 0)</f>
        <v>0</v>
      </c>
      <c r="W2899" t="str">
        <f>IF(tbl_Customers[[#This Row],[number_customer_service_calls]] &lt;= 1, "0-1 Calls", IF(tbl_Customers[[#This Row],[number_customer_service_calls]] &lt;= 3, "2-3 Calls", IF(tbl_Customers[[#This Row],[number_customer_service_calls]] &lt;=5, "4-5 Calls", "6+ Calls")))</f>
        <v>2-3 Calls</v>
      </c>
      <c r="X2899" t="str">
        <f>IF(tbl_Customers[[#This Row],[account_length]] &lt;= 50, "0-50", IF(tbl_Customers[[#This Row],[account_length]] &lt;=100, "51-100", IF(tbl_Customers[[#This Row],[account_length]] &lt;= 150, "101-150", "151+")))</f>
        <v>101-150</v>
      </c>
      <c r="Y2899" t="str">
        <f>IF(tbl_Customers[[#This Row],[total_intl_charge]] &lt;= 3, "Low Charges", "High Charges")</f>
        <v>Low Charges</v>
      </c>
      <c r="Z2899" t="str">
        <f>IF(tbl_Customers[[#This Row],[total_eve_calls]]&lt;=80,"Low Calls",
IF(tbl_Customers[[#This Row],[total_eve_calls]]&lt;=120,"Medium Calls","High Calls"))</f>
        <v>Medium Calls</v>
      </c>
      <c r="AA2899" t="str">
        <f>IF(tbl_Customers[[#This Row],[total_eve_charge]]&lt;=15,"Low Charges",
IF(tbl_Customers[[#This Row],[total_eve_charge]]&lt;=20,"Medium Charges","High Charges"))</f>
        <v>Medium Charges</v>
      </c>
      <c r="AB28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9" t="str">
        <f>IF(tbl_Customers[[#This Row],[number_vmail_messages]] = 0, "No Usage", IF(tbl_Customers[[#This Row],[number_vmail_messages]] &lt;= 20, "Low Usage", IF(tbl_Customers[[#This Row],[number_vmail_messages]] &lt;= 40, "Medium Usgae", "High Usage")))</f>
        <v>No Usage</v>
      </c>
      <c r="AD2899" t="str">
        <f>IF(tbl_Customers[[#This Row],[total_day_minutes]]&lt;=150,"Low Usage", IF(tbl_Customers[[#This Row],[total_day_minutes]]&lt;=200,"Medium Usage", IF(tbl_Customers[[#This Row],[total_day_minutes]]&lt;=250,"High Usage","Very High Usage")))</f>
        <v>Medium Usage</v>
      </c>
      <c r="AE2899" t="str">
        <f>IF(tbl_Customers[[#This Row],[total_intl_calls]]&lt;=5,"Low Calls", IF(tbl_Customers[[#This Row],[total_intl_calls]]&lt;=10, "Medium Calls", "High Calls"))</f>
        <v>Low Calls</v>
      </c>
      <c r="AF28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9" s="36" t="str">
        <f>IF(tbl_Customers[[#This Row],[Churn_Risk_Score]]&gt;=10,"High Risk", IF(tbl_Customers[[#This Row],[Churn_Risk_Score]]&gt;=5,"Medium Risk","Low Risk"))</f>
        <v>Low Risk</v>
      </c>
    </row>
    <row r="2900" spans="1:33" x14ac:dyDescent="0.35">
      <c r="A2900">
        <v>2899</v>
      </c>
      <c r="B2900" t="s">
        <v>57</v>
      </c>
      <c r="C2900">
        <v>166</v>
      </c>
      <c r="D2900" t="s">
        <v>28</v>
      </c>
      <c r="E2900" t="s">
        <v>22</v>
      </c>
      <c r="F2900" t="s">
        <v>23</v>
      </c>
      <c r="G2900">
        <v>32</v>
      </c>
      <c r="H2900">
        <v>148.4</v>
      </c>
      <c r="I2900">
        <v>86</v>
      </c>
      <c r="J2900">
        <v>25.23</v>
      </c>
      <c r="K2900">
        <v>170.6</v>
      </c>
      <c r="L2900">
        <v>119</v>
      </c>
      <c r="M2900">
        <v>14.5</v>
      </c>
      <c r="N2900">
        <v>201.5</v>
      </c>
      <c r="O2900">
        <v>124</v>
      </c>
      <c r="P2900">
        <v>9.07</v>
      </c>
      <c r="Q2900">
        <v>11.3</v>
      </c>
      <c r="R2900">
        <v>12</v>
      </c>
      <c r="S2900">
        <v>3.05</v>
      </c>
      <c r="T2900">
        <v>1</v>
      </c>
      <c r="U2900" t="s">
        <v>22</v>
      </c>
      <c r="V2900">
        <f>IF(tbl_Customers[[#This Row],[churn]] = "yes", 1, 0)</f>
        <v>0</v>
      </c>
      <c r="W2900" t="str">
        <f>IF(tbl_Customers[[#This Row],[number_customer_service_calls]] &lt;= 1, "0-1 Calls", IF(tbl_Customers[[#This Row],[number_customer_service_calls]] &lt;= 3, "2-3 Calls", IF(tbl_Customers[[#This Row],[number_customer_service_calls]] &lt;=5, "4-5 Calls", "6+ Calls")))</f>
        <v>0-1 Calls</v>
      </c>
      <c r="X2900" t="str">
        <f>IF(tbl_Customers[[#This Row],[account_length]] &lt;= 50, "0-50", IF(tbl_Customers[[#This Row],[account_length]] &lt;=100, "51-100", IF(tbl_Customers[[#This Row],[account_length]] &lt;= 150, "101-150", "151+")))</f>
        <v>151+</v>
      </c>
      <c r="Y2900" t="str">
        <f>IF(tbl_Customers[[#This Row],[total_intl_charge]] &lt;= 3, "Low Charges", "High Charges")</f>
        <v>High Charges</v>
      </c>
      <c r="Z2900" t="str">
        <f>IF(tbl_Customers[[#This Row],[total_eve_calls]]&lt;=80,"Low Calls",
IF(tbl_Customers[[#This Row],[total_eve_calls]]&lt;=120,"Medium Calls","High Calls"))</f>
        <v>Medium Calls</v>
      </c>
      <c r="AA2900" t="str">
        <f>IF(tbl_Customers[[#This Row],[total_eve_charge]]&lt;=15,"Low Charges",
IF(tbl_Customers[[#This Row],[total_eve_charge]]&lt;=20,"Medium Charges","High Charges"))</f>
        <v>Low Charges</v>
      </c>
      <c r="AB29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0" t="str">
        <f>IF(tbl_Customers[[#This Row],[number_vmail_messages]] = 0, "No Usage", IF(tbl_Customers[[#This Row],[number_vmail_messages]] &lt;= 20, "Low Usage", IF(tbl_Customers[[#This Row],[number_vmail_messages]] &lt;= 40, "Medium Usgae", "High Usage")))</f>
        <v>Medium Usgae</v>
      </c>
      <c r="AD2900" t="str">
        <f>IF(tbl_Customers[[#This Row],[total_day_minutes]]&lt;=150,"Low Usage", IF(tbl_Customers[[#This Row],[total_day_minutes]]&lt;=200,"Medium Usage", IF(tbl_Customers[[#This Row],[total_day_minutes]]&lt;=250,"High Usage","Very High Usage")))</f>
        <v>Low Usage</v>
      </c>
      <c r="AE2900" t="str">
        <f>IF(tbl_Customers[[#This Row],[total_intl_calls]]&lt;=5,"Low Calls", IF(tbl_Customers[[#This Row],[total_intl_calls]]&lt;=10, "Medium Calls", "High Calls"))</f>
        <v>High Calls</v>
      </c>
      <c r="AF29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0" s="36" t="str">
        <f>IF(tbl_Customers[[#This Row],[Churn_Risk_Score]]&gt;=10,"High Risk", IF(tbl_Customers[[#This Row],[Churn_Risk_Score]]&gt;=5,"Medium Risk","Low Risk"))</f>
        <v>Low Risk</v>
      </c>
    </row>
    <row r="2901" spans="1:33" x14ac:dyDescent="0.35">
      <c r="A2901">
        <v>2900</v>
      </c>
      <c r="B2901" t="s">
        <v>71</v>
      </c>
      <c r="C2901">
        <v>137</v>
      </c>
      <c r="D2901" t="s">
        <v>25</v>
      </c>
      <c r="E2901" t="s">
        <v>22</v>
      </c>
      <c r="F2901" t="s">
        <v>22</v>
      </c>
      <c r="G2901">
        <v>0</v>
      </c>
      <c r="H2901">
        <v>75.8</v>
      </c>
      <c r="I2901">
        <v>107</v>
      </c>
      <c r="J2901">
        <v>12.89</v>
      </c>
      <c r="K2901">
        <v>256.89999999999998</v>
      </c>
      <c r="L2901">
        <v>98</v>
      </c>
      <c r="M2901">
        <v>21.84</v>
      </c>
      <c r="N2901">
        <v>204.4</v>
      </c>
      <c r="O2901">
        <v>118</v>
      </c>
      <c r="P2901">
        <v>9.1999999999999993</v>
      </c>
      <c r="Q2901">
        <v>10.5</v>
      </c>
      <c r="R2901">
        <v>3</v>
      </c>
      <c r="S2901">
        <v>2.84</v>
      </c>
      <c r="T2901">
        <v>2</v>
      </c>
      <c r="U2901" t="s">
        <v>22</v>
      </c>
      <c r="V2901">
        <f>IF(tbl_Customers[[#This Row],[churn]] = "yes", 1, 0)</f>
        <v>0</v>
      </c>
      <c r="W2901" t="str">
        <f>IF(tbl_Customers[[#This Row],[number_customer_service_calls]] &lt;= 1, "0-1 Calls", IF(tbl_Customers[[#This Row],[number_customer_service_calls]] &lt;= 3, "2-3 Calls", IF(tbl_Customers[[#This Row],[number_customer_service_calls]] &lt;=5, "4-5 Calls", "6+ Calls")))</f>
        <v>2-3 Calls</v>
      </c>
      <c r="X2901" t="str">
        <f>IF(tbl_Customers[[#This Row],[account_length]] &lt;= 50, "0-50", IF(tbl_Customers[[#This Row],[account_length]] &lt;=100, "51-100", IF(tbl_Customers[[#This Row],[account_length]] &lt;= 150, "101-150", "151+")))</f>
        <v>101-150</v>
      </c>
      <c r="Y2901" t="str">
        <f>IF(tbl_Customers[[#This Row],[total_intl_charge]] &lt;= 3, "Low Charges", "High Charges")</f>
        <v>Low Charges</v>
      </c>
      <c r="Z2901" t="str">
        <f>IF(tbl_Customers[[#This Row],[total_eve_calls]]&lt;=80,"Low Calls",
IF(tbl_Customers[[#This Row],[total_eve_calls]]&lt;=120,"Medium Calls","High Calls"))</f>
        <v>Medium Calls</v>
      </c>
      <c r="AA2901" t="str">
        <f>IF(tbl_Customers[[#This Row],[total_eve_charge]]&lt;=15,"Low Charges",
IF(tbl_Customers[[#This Row],[total_eve_charge]]&lt;=20,"Medium Charges","High Charges"))</f>
        <v>High Charges</v>
      </c>
      <c r="AB29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1" t="str">
        <f>IF(tbl_Customers[[#This Row],[number_vmail_messages]] = 0, "No Usage", IF(tbl_Customers[[#This Row],[number_vmail_messages]] &lt;= 20, "Low Usage", IF(tbl_Customers[[#This Row],[number_vmail_messages]] &lt;= 40, "Medium Usgae", "High Usage")))</f>
        <v>No Usage</v>
      </c>
      <c r="AD2901" t="str">
        <f>IF(tbl_Customers[[#This Row],[total_day_minutes]]&lt;=150,"Low Usage", IF(tbl_Customers[[#This Row],[total_day_minutes]]&lt;=200,"Medium Usage", IF(tbl_Customers[[#This Row],[total_day_minutes]]&lt;=250,"High Usage","Very High Usage")))</f>
        <v>Low Usage</v>
      </c>
      <c r="AE2901" t="str">
        <f>IF(tbl_Customers[[#This Row],[total_intl_calls]]&lt;=5,"Low Calls", IF(tbl_Customers[[#This Row],[total_intl_calls]]&lt;=10, "Medium Calls", "High Calls"))</f>
        <v>Low Calls</v>
      </c>
      <c r="AF29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1" s="36" t="str">
        <f>IF(tbl_Customers[[#This Row],[Churn_Risk_Score]]&gt;=10,"High Risk", IF(tbl_Customers[[#This Row],[Churn_Risk_Score]]&gt;=5,"Medium Risk","Low Risk"))</f>
        <v>Low Risk</v>
      </c>
    </row>
    <row r="2902" spans="1:33" x14ac:dyDescent="0.35">
      <c r="A2902">
        <v>2901</v>
      </c>
      <c r="B2902" t="s">
        <v>71</v>
      </c>
      <c r="C2902">
        <v>161</v>
      </c>
      <c r="D2902" t="s">
        <v>21</v>
      </c>
      <c r="E2902" t="s">
        <v>22</v>
      </c>
      <c r="F2902" t="s">
        <v>22</v>
      </c>
      <c r="G2902">
        <v>0</v>
      </c>
      <c r="H2902">
        <v>198</v>
      </c>
      <c r="I2902">
        <v>90</v>
      </c>
      <c r="J2902">
        <v>33.659999999999997</v>
      </c>
      <c r="K2902">
        <v>186.4</v>
      </c>
      <c r="L2902">
        <v>102</v>
      </c>
      <c r="M2902">
        <v>15.84</v>
      </c>
      <c r="N2902">
        <v>219.2</v>
      </c>
      <c r="O2902">
        <v>90</v>
      </c>
      <c r="P2902">
        <v>9.86</v>
      </c>
      <c r="Q2902">
        <v>9.3000000000000007</v>
      </c>
      <c r="R2902">
        <v>2</v>
      </c>
      <c r="S2902">
        <v>2.5099999999999998</v>
      </c>
      <c r="T2902">
        <v>1</v>
      </c>
      <c r="U2902" t="s">
        <v>22</v>
      </c>
      <c r="V2902">
        <f>IF(tbl_Customers[[#This Row],[churn]] = "yes", 1, 0)</f>
        <v>0</v>
      </c>
      <c r="W2902" t="str">
        <f>IF(tbl_Customers[[#This Row],[number_customer_service_calls]] &lt;= 1, "0-1 Calls", IF(tbl_Customers[[#This Row],[number_customer_service_calls]] &lt;= 3, "2-3 Calls", IF(tbl_Customers[[#This Row],[number_customer_service_calls]] &lt;=5, "4-5 Calls", "6+ Calls")))</f>
        <v>0-1 Calls</v>
      </c>
      <c r="X2902" t="str">
        <f>IF(tbl_Customers[[#This Row],[account_length]] &lt;= 50, "0-50", IF(tbl_Customers[[#This Row],[account_length]] &lt;=100, "51-100", IF(tbl_Customers[[#This Row],[account_length]] &lt;= 150, "101-150", "151+")))</f>
        <v>151+</v>
      </c>
      <c r="Y2902" t="str">
        <f>IF(tbl_Customers[[#This Row],[total_intl_charge]] &lt;= 3, "Low Charges", "High Charges")</f>
        <v>Low Charges</v>
      </c>
      <c r="Z2902" t="str">
        <f>IF(tbl_Customers[[#This Row],[total_eve_calls]]&lt;=80,"Low Calls",
IF(tbl_Customers[[#This Row],[total_eve_calls]]&lt;=120,"Medium Calls","High Calls"))</f>
        <v>Medium Calls</v>
      </c>
      <c r="AA2902" t="str">
        <f>IF(tbl_Customers[[#This Row],[total_eve_charge]]&lt;=15,"Low Charges",
IF(tbl_Customers[[#This Row],[total_eve_charge]]&lt;=20,"Medium Charges","High Charges"))</f>
        <v>Medium Charges</v>
      </c>
      <c r="AB29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02" t="str">
        <f>IF(tbl_Customers[[#This Row],[number_vmail_messages]] = 0, "No Usage", IF(tbl_Customers[[#This Row],[number_vmail_messages]] &lt;= 20, "Low Usage", IF(tbl_Customers[[#This Row],[number_vmail_messages]] &lt;= 40, "Medium Usgae", "High Usage")))</f>
        <v>No Usage</v>
      </c>
      <c r="AD2902" t="str">
        <f>IF(tbl_Customers[[#This Row],[total_day_minutes]]&lt;=150,"Low Usage", IF(tbl_Customers[[#This Row],[total_day_minutes]]&lt;=200,"Medium Usage", IF(tbl_Customers[[#This Row],[total_day_minutes]]&lt;=250,"High Usage","Very High Usage")))</f>
        <v>Medium Usage</v>
      </c>
      <c r="AE2902" t="str">
        <f>IF(tbl_Customers[[#This Row],[total_intl_calls]]&lt;=5,"Low Calls", IF(tbl_Customers[[#This Row],[total_intl_calls]]&lt;=10, "Medium Calls", "High Calls"))</f>
        <v>Low Calls</v>
      </c>
      <c r="AF29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2" s="36" t="str">
        <f>IF(tbl_Customers[[#This Row],[Churn_Risk_Score]]&gt;=10,"High Risk", IF(tbl_Customers[[#This Row],[Churn_Risk_Score]]&gt;=5,"Medium Risk","Low Risk"))</f>
        <v>Low Risk</v>
      </c>
    </row>
    <row r="2903" spans="1:33" x14ac:dyDescent="0.35">
      <c r="A2903">
        <v>2902</v>
      </c>
      <c r="B2903" t="s">
        <v>54</v>
      </c>
      <c r="C2903">
        <v>120</v>
      </c>
      <c r="D2903" t="s">
        <v>21</v>
      </c>
      <c r="E2903" t="s">
        <v>22</v>
      </c>
      <c r="F2903" t="s">
        <v>22</v>
      </c>
      <c r="G2903">
        <v>0</v>
      </c>
      <c r="H2903">
        <v>253.2</v>
      </c>
      <c r="I2903">
        <v>95</v>
      </c>
      <c r="J2903">
        <v>43.04</v>
      </c>
      <c r="K2903">
        <v>210.8</v>
      </c>
      <c r="L2903">
        <v>86</v>
      </c>
      <c r="M2903">
        <v>17.920000000000002</v>
      </c>
      <c r="N2903">
        <v>253.9</v>
      </c>
      <c r="O2903">
        <v>81</v>
      </c>
      <c r="P2903">
        <v>11.43</v>
      </c>
      <c r="Q2903">
        <v>9.5</v>
      </c>
      <c r="R2903">
        <v>4</v>
      </c>
      <c r="S2903">
        <v>2.57</v>
      </c>
      <c r="T2903">
        <v>5</v>
      </c>
      <c r="U2903" t="s">
        <v>23</v>
      </c>
      <c r="V2903">
        <f>IF(tbl_Customers[[#This Row],[churn]] = "yes", 1, 0)</f>
        <v>1</v>
      </c>
      <c r="W2903" t="str">
        <f>IF(tbl_Customers[[#This Row],[number_customer_service_calls]] &lt;= 1, "0-1 Calls", IF(tbl_Customers[[#This Row],[number_customer_service_calls]] &lt;= 3, "2-3 Calls", IF(tbl_Customers[[#This Row],[number_customer_service_calls]] &lt;=5, "4-5 Calls", "6+ Calls")))</f>
        <v>4-5 Calls</v>
      </c>
      <c r="X2903" t="str">
        <f>IF(tbl_Customers[[#This Row],[account_length]] &lt;= 50, "0-50", IF(tbl_Customers[[#This Row],[account_length]] &lt;=100, "51-100", IF(tbl_Customers[[#This Row],[account_length]] &lt;= 150, "101-150", "151+")))</f>
        <v>101-150</v>
      </c>
      <c r="Y2903" t="str">
        <f>IF(tbl_Customers[[#This Row],[total_intl_charge]] &lt;= 3, "Low Charges", "High Charges")</f>
        <v>Low Charges</v>
      </c>
      <c r="Z2903" t="str">
        <f>IF(tbl_Customers[[#This Row],[total_eve_calls]]&lt;=80,"Low Calls",
IF(tbl_Customers[[#This Row],[total_eve_calls]]&lt;=120,"Medium Calls","High Calls"))</f>
        <v>Medium Calls</v>
      </c>
      <c r="AA2903" t="str">
        <f>IF(tbl_Customers[[#This Row],[total_eve_charge]]&lt;=15,"Low Charges",
IF(tbl_Customers[[#This Row],[total_eve_charge]]&lt;=20,"Medium Charges","High Charges"))</f>
        <v>Medium Charges</v>
      </c>
      <c r="AB29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3" t="str">
        <f>IF(tbl_Customers[[#This Row],[number_vmail_messages]] = 0, "No Usage", IF(tbl_Customers[[#This Row],[number_vmail_messages]] &lt;= 20, "Low Usage", IF(tbl_Customers[[#This Row],[number_vmail_messages]] &lt;= 40, "Medium Usgae", "High Usage")))</f>
        <v>No Usage</v>
      </c>
      <c r="AD2903" t="str">
        <f>IF(tbl_Customers[[#This Row],[total_day_minutes]]&lt;=150,"Low Usage", IF(tbl_Customers[[#This Row],[total_day_minutes]]&lt;=200,"Medium Usage", IF(tbl_Customers[[#This Row],[total_day_minutes]]&lt;=250,"High Usage","Very High Usage")))</f>
        <v>Very High Usage</v>
      </c>
      <c r="AE2903" t="str">
        <f>IF(tbl_Customers[[#This Row],[total_intl_calls]]&lt;=5,"Low Calls", IF(tbl_Customers[[#This Row],[total_intl_calls]]&lt;=10, "Medium Calls", "High Calls"))</f>
        <v>Low Calls</v>
      </c>
      <c r="AF29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903" s="36" t="str">
        <f>IF(tbl_Customers[[#This Row],[Churn_Risk_Score]]&gt;=10,"High Risk", IF(tbl_Customers[[#This Row],[Churn_Risk_Score]]&gt;=5,"Medium Risk","Low Risk"))</f>
        <v>Medium Risk</v>
      </c>
    </row>
    <row r="2904" spans="1:33" x14ac:dyDescent="0.35">
      <c r="A2904">
        <v>2903</v>
      </c>
      <c r="B2904" t="s">
        <v>71</v>
      </c>
      <c r="C2904">
        <v>187</v>
      </c>
      <c r="D2904" t="s">
        <v>28</v>
      </c>
      <c r="E2904" t="s">
        <v>22</v>
      </c>
      <c r="F2904" t="s">
        <v>23</v>
      </c>
      <c r="G2904">
        <v>25</v>
      </c>
      <c r="H2904">
        <v>199.9</v>
      </c>
      <c r="I2904">
        <v>64</v>
      </c>
      <c r="J2904">
        <v>33.979999999999997</v>
      </c>
      <c r="K2904">
        <v>134.6</v>
      </c>
      <c r="L2904">
        <v>110</v>
      </c>
      <c r="M2904">
        <v>11.44</v>
      </c>
      <c r="N2904">
        <v>210.4</v>
      </c>
      <c r="O2904">
        <v>78</v>
      </c>
      <c r="P2904">
        <v>9.4700000000000006</v>
      </c>
      <c r="Q2904">
        <v>11.7</v>
      </c>
      <c r="R2904">
        <v>6</v>
      </c>
      <c r="S2904">
        <v>3.16</v>
      </c>
      <c r="T2904">
        <v>3</v>
      </c>
      <c r="U2904" t="s">
        <v>22</v>
      </c>
      <c r="V2904">
        <f>IF(tbl_Customers[[#This Row],[churn]] = "yes", 1, 0)</f>
        <v>0</v>
      </c>
      <c r="W2904" t="str">
        <f>IF(tbl_Customers[[#This Row],[number_customer_service_calls]] &lt;= 1, "0-1 Calls", IF(tbl_Customers[[#This Row],[number_customer_service_calls]] &lt;= 3, "2-3 Calls", IF(tbl_Customers[[#This Row],[number_customer_service_calls]] &lt;=5, "4-5 Calls", "6+ Calls")))</f>
        <v>2-3 Calls</v>
      </c>
      <c r="X2904" t="str">
        <f>IF(tbl_Customers[[#This Row],[account_length]] &lt;= 50, "0-50", IF(tbl_Customers[[#This Row],[account_length]] &lt;=100, "51-100", IF(tbl_Customers[[#This Row],[account_length]] &lt;= 150, "101-150", "151+")))</f>
        <v>151+</v>
      </c>
      <c r="Y2904" t="str">
        <f>IF(tbl_Customers[[#This Row],[total_intl_charge]] &lt;= 3, "Low Charges", "High Charges")</f>
        <v>High Charges</v>
      </c>
      <c r="Z2904" t="str">
        <f>IF(tbl_Customers[[#This Row],[total_eve_calls]]&lt;=80,"Low Calls",
IF(tbl_Customers[[#This Row],[total_eve_calls]]&lt;=120,"Medium Calls","High Calls"))</f>
        <v>Medium Calls</v>
      </c>
      <c r="AA2904" t="str">
        <f>IF(tbl_Customers[[#This Row],[total_eve_charge]]&lt;=15,"Low Charges",
IF(tbl_Customers[[#This Row],[total_eve_charge]]&lt;=20,"Medium Charges","High Charges"))</f>
        <v>Low Charges</v>
      </c>
      <c r="AB29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4" t="str">
        <f>IF(tbl_Customers[[#This Row],[number_vmail_messages]] = 0, "No Usage", IF(tbl_Customers[[#This Row],[number_vmail_messages]] &lt;= 20, "Low Usage", IF(tbl_Customers[[#This Row],[number_vmail_messages]] &lt;= 40, "Medium Usgae", "High Usage")))</f>
        <v>Medium Usgae</v>
      </c>
      <c r="AD2904" t="str">
        <f>IF(tbl_Customers[[#This Row],[total_day_minutes]]&lt;=150,"Low Usage", IF(tbl_Customers[[#This Row],[total_day_minutes]]&lt;=200,"Medium Usage", IF(tbl_Customers[[#This Row],[total_day_minutes]]&lt;=250,"High Usage","Very High Usage")))</f>
        <v>Medium Usage</v>
      </c>
      <c r="AE2904" t="str">
        <f>IF(tbl_Customers[[#This Row],[total_intl_calls]]&lt;=5,"Low Calls", IF(tbl_Customers[[#This Row],[total_intl_calls]]&lt;=10, "Medium Calls", "High Calls"))</f>
        <v>Medium Calls</v>
      </c>
      <c r="AF29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4" s="36" t="str">
        <f>IF(tbl_Customers[[#This Row],[Churn_Risk_Score]]&gt;=10,"High Risk", IF(tbl_Customers[[#This Row],[Churn_Risk_Score]]&gt;=5,"Medium Risk","Low Risk"))</f>
        <v>Low Risk</v>
      </c>
    </row>
    <row r="2905" spans="1:33" x14ac:dyDescent="0.35">
      <c r="A2905">
        <v>2904</v>
      </c>
      <c r="B2905" t="s">
        <v>52</v>
      </c>
      <c r="C2905">
        <v>102</v>
      </c>
      <c r="D2905" t="s">
        <v>21</v>
      </c>
      <c r="E2905" t="s">
        <v>22</v>
      </c>
      <c r="F2905" t="s">
        <v>23</v>
      </c>
      <c r="G2905">
        <v>25</v>
      </c>
      <c r="H2905">
        <v>187.5</v>
      </c>
      <c r="I2905">
        <v>105</v>
      </c>
      <c r="J2905">
        <v>31.88</v>
      </c>
      <c r="K2905">
        <v>272.3</v>
      </c>
      <c r="L2905">
        <v>88</v>
      </c>
      <c r="M2905">
        <v>23.15</v>
      </c>
      <c r="N2905">
        <v>216.4</v>
      </c>
      <c r="O2905">
        <v>91</v>
      </c>
      <c r="P2905">
        <v>9.74</v>
      </c>
      <c r="Q2905">
        <v>11.7</v>
      </c>
      <c r="R2905">
        <v>2</v>
      </c>
      <c r="S2905">
        <v>3.16</v>
      </c>
      <c r="T2905">
        <v>2</v>
      </c>
      <c r="U2905" t="s">
        <v>22</v>
      </c>
      <c r="V2905">
        <f>IF(tbl_Customers[[#This Row],[churn]] = "yes", 1, 0)</f>
        <v>0</v>
      </c>
      <c r="W2905" t="str">
        <f>IF(tbl_Customers[[#This Row],[number_customer_service_calls]] &lt;= 1, "0-1 Calls", IF(tbl_Customers[[#This Row],[number_customer_service_calls]] &lt;= 3, "2-3 Calls", IF(tbl_Customers[[#This Row],[number_customer_service_calls]] &lt;=5, "4-5 Calls", "6+ Calls")))</f>
        <v>2-3 Calls</v>
      </c>
      <c r="X2905" t="str">
        <f>IF(tbl_Customers[[#This Row],[account_length]] &lt;= 50, "0-50", IF(tbl_Customers[[#This Row],[account_length]] &lt;=100, "51-100", IF(tbl_Customers[[#This Row],[account_length]] &lt;= 150, "101-150", "151+")))</f>
        <v>101-150</v>
      </c>
      <c r="Y2905" t="str">
        <f>IF(tbl_Customers[[#This Row],[total_intl_charge]] &lt;= 3, "Low Charges", "High Charges")</f>
        <v>High Charges</v>
      </c>
      <c r="Z2905" t="str">
        <f>IF(tbl_Customers[[#This Row],[total_eve_calls]]&lt;=80,"Low Calls",
IF(tbl_Customers[[#This Row],[total_eve_calls]]&lt;=120,"Medium Calls","High Calls"))</f>
        <v>Medium Calls</v>
      </c>
      <c r="AA2905" t="str">
        <f>IF(tbl_Customers[[#This Row],[total_eve_charge]]&lt;=15,"Low Charges",
IF(tbl_Customers[[#This Row],[total_eve_charge]]&lt;=20,"Medium Charges","High Charges"))</f>
        <v>High Charges</v>
      </c>
      <c r="AB29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5" t="str">
        <f>IF(tbl_Customers[[#This Row],[number_vmail_messages]] = 0, "No Usage", IF(tbl_Customers[[#This Row],[number_vmail_messages]] &lt;= 20, "Low Usage", IF(tbl_Customers[[#This Row],[number_vmail_messages]] &lt;= 40, "Medium Usgae", "High Usage")))</f>
        <v>Medium Usgae</v>
      </c>
      <c r="AD2905" t="str">
        <f>IF(tbl_Customers[[#This Row],[total_day_minutes]]&lt;=150,"Low Usage", IF(tbl_Customers[[#This Row],[total_day_minutes]]&lt;=200,"Medium Usage", IF(tbl_Customers[[#This Row],[total_day_minutes]]&lt;=250,"High Usage","Very High Usage")))</f>
        <v>Medium Usage</v>
      </c>
      <c r="AE2905" t="str">
        <f>IF(tbl_Customers[[#This Row],[total_intl_calls]]&lt;=5,"Low Calls", IF(tbl_Customers[[#This Row],[total_intl_calls]]&lt;=10, "Medium Calls", "High Calls"))</f>
        <v>Low Calls</v>
      </c>
      <c r="AF29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5" s="36" t="str">
        <f>IF(tbl_Customers[[#This Row],[Churn_Risk_Score]]&gt;=10,"High Risk", IF(tbl_Customers[[#This Row],[Churn_Risk_Score]]&gt;=5,"Medium Risk","Low Risk"))</f>
        <v>Low Risk</v>
      </c>
    </row>
    <row r="2906" spans="1:33" x14ac:dyDescent="0.35">
      <c r="A2906">
        <v>2905</v>
      </c>
      <c r="B2906" t="s">
        <v>34</v>
      </c>
      <c r="C2906">
        <v>82</v>
      </c>
      <c r="D2906" t="s">
        <v>25</v>
      </c>
      <c r="E2906" t="s">
        <v>22</v>
      </c>
      <c r="F2906" t="s">
        <v>22</v>
      </c>
      <c r="G2906">
        <v>0</v>
      </c>
      <c r="H2906">
        <v>183.6</v>
      </c>
      <c r="I2906">
        <v>111</v>
      </c>
      <c r="J2906">
        <v>31.21</v>
      </c>
      <c r="K2906">
        <v>303.5</v>
      </c>
      <c r="L2906">
        <v>88</v>
      </c>
      <c r="M2906">
        <v>25.8</v>
      </c>
      <c r="N2906">
        <v>189.8</v>
      </c>
      <c r="O2906">
        <v>115</v>
      </c>
      <c r="P2906">
        <v>8.5399999999999991</v>
      </c>
      <c r="Q2906">
        <v>10.3</v>
      </c>
      <c r="R2906">
        <v>6</v>
      </c>
      <c r="S2906">
        <v>2.78</v>
      </c>
      <c r="T2906">
        <v>0</v>
      </c>
      <c r="U2906" t="s">
        <v>22</v>
      </c>
      <c r="V2906">
        <f>IF(tbl_Customers[[#This Row],[churn]] = "yes", 1, 0)</f>
        <v>0</v>
      </c>
      <c r="W2906" t="str">
        <f>IF(tbl_Customers[[#This Row],[number_customer_service_calls]] &lt;= 1, "0-1 Calls", IF(tbl_Customers[[#This Row],[number_customer_service_calls]] &lt;= 3, "2-3 Calls", IF(tbl_Customers[[#This Row],[number_customer_service_calls]] &lt;=5, "4-5 Calls", "6+ Calls")))</f>
        <v>0-1 Calls</v>
      </c>
      <c r="X2906" t="str">
        <f>IF(tbl_Customers[[#This Row],[account_length]] &lt;= 50, "0-50", IF(tbl_Customers[[#This Row],[account_length]] &lt;=100, "51-100", IF(tbl_Customers[[#This Row],[account_length]] &lt;= 150, "101-150", "151+")))</f>
        <v>51-100</v>
      </c>
      <c r="Y2906" t="str">
        <f>IF(tbl_Customers[[#This Row],[total_intl_charge]] &lt;= 3, "Low Charges", "High Charges")</f>
        <v>Low Charges</v>
      </c>
      <c r="Z2906" t="str">
        <f>IF(tbl_Customers[[#This Row],[total_eve_calls]]&lt;=80,"Low Calls",
IF(tbl_Customers[[#This Row],[total_eve_calls]]&lt;=120,"Medium Calls","High Calls"))</f>
        <v>Medium Calls</v>
      </c>
      <c r="AA2906" t="str">
        <f>IF(tbl_Customers[[#This Row],[total_eve_charge]]&lt;=15,"Low Charges",
IF(tbl_Customers[[#This Row],[total_eve_charge]]&lt;=20,"Medium Charges","High Charges"))</f>
        <v>High Charges</v>
      </c>
      <c r="AB29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6" t="str">
        <f>IF(tbl_Customers[[#This Row],[number_vmail_messages]] = 0, "No Usage", IF(tbl_Customers[[#This Row],[number_vmail_messages]] &lt;= 20, "Low Usage", IF(tbl_Customers[[#This Row],[number_vmail_messages]] &lt;= 40, "Medium Usgae", "High Usage")))</f>
        <v>No Usage</v>
      </c>
      <c r="AD2906" t="str">
        <f>IF(tbl_Customers[[#This Row],[total_day_minutes]]&lt;=150,"Low Usage", IF(tbl_Customers[[#This Row],[total_day_minutes]]&lt;=200,"Medium Usage", IF(tbl_Customers[[#This Row],[total_day_minutes]]&lt;=250,"High Usage","Very High Usage")))</f>
        <v>Medium Usage</v>
      </c>
      <c r="AE2906" t="str">
        <f>IF(tbl_Customers[[#This Row],[total_intl_calls]]&lt;=5,"Low Calls", IF(tbl_Customers[[#This Row],[total_intl_calls]]&lt;=10, "Medium Calls", "High Calls"))</f>
        <v>Medium Calls</v>
      </c>
      <c r="AF29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6" s="36" t="str">
        <f>IF(tbl_Customers[[#This Row],[Churn_Risk_Score]]&gt;=10,"High Risk", IF(tbl_Customers[[#This Row],[Churn_Risk_Score]]&gt;=5,"Medium Risk","Low Risk"))</f>
        <v>Low Risk</v>
      </c>
    </row>
    <row r="2907" spans="1:33" x14ac:dyDescent="0.35">
      <c r="A2907">
        <v>2906</v>
      </c>
      <c r="B2907" t="s">
        <v>53</v>
      </c>
      <c r="C2907">
        <v>100</v>
      </c>
      <c r="D2907" t="s">
        <v>28</v>
      </c>
      <c r="E2907" t="s">
        <v>22</v>
      </c>
      <c r="F2907" t="s">
        <v>23</v>
      </c>
      <c r="G2907">
        <v>21</v>
      </c>
      <c r="H2907">
        <v>86.1</v>
      </c>
      <c r="I2907">
        <v>95</v>
      </c>
      <c r="J2907">
        <v>14.64</v>
      </c>
      <c r="K2907">
        <v>189.9</v>
      </c>
      <c r="L2907">
        <v>126</v>
      </c>
      <c r="M2907">
        <v>16.14</v>
      </c>
      <c r="N2907">
        <v>201.3</v>
      </c>
      <c r="O2907">
        <v>113</v>
      </c>
      <c r="P2907">
        <v>9.06</v>
      </c>
      <c r="Q2907">
        <v>11.7</v>
      </c>
      <c r="R2907">
        <v>4</v>
      </c>
      <c r="S2907">
        <v>3.16</v>
      </c>
      <c r="T2907">
        <v>0</v>
      </c>
      <c r="U2907" t="s">
        <v>22</v>
      </c>
      <c r="V2907">
        <f>IF(tbl_Customers[[#This Row],[churn]] = "yes", 1, 0)</f>
        <v>0</v>
      </c>
      <c r="W2907" t="str">
        <f>IF(tbl_Customers[[#This Row],[number_customer_service_calls]] &lt;= 1, "0-1 Calls", IF(tbl_Customers[[#This Row],[number_customer_service_calls]] &lt;= 3, "2-3 Calls", IF(tbl_Customers[[#This Row],[number_customer_service_calls]] &lt;=5, "4-5 Calls", "6+ Calls")))</f>
        <v>0-1 Calls</v>
      </c>
      <c r="X2907" t="str">
        <f>IF(tbl_Customers[[#This Row],[account_length]] &lt;= 50, "0-50", IF(tbl_Customers[[#This Row],[account_length]] &lt;=100, "51-100", IF(tbl_Customers[[#This Row],[account_length]] &lt;= 150, "101-150", "151+")))</f>
        <v>51-100</v>
      </c>
      <c r="Y2907" t="str">
        <f>IF(tbl_Customers[[#This Row],[total_intl_charge]] &lt;= 3, "Low Charges", "High Charges")</f>
        <v>High Charges</v>
      </c>
      <c r="Z2907" t="str">
        <f>IF(tbl_Customers[[#This Row],[total_eve_calls]]&lt;=80,"Low Calls",
IF(tbl_Customers[[#This Row],[total_eve_calls]]&lt;=120,"Medium Calls","High Calls"))</f>
        <v>High Calls</v>
      </c>
      <c r="AA2907" t="str">
        <f>IF(tbl_Customers[[#This Row],[total_eve_charge]]&lt;=15,"Low Charges",
IF(tbl_Customers[[#This Row],[total_eve_charge]]&lt;=20,"Medium Charges","High Charges"))</f>
        <v>Medium Charges</v>
      </c>
      <c r="AB29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7" t="str">
        <f>IF(tbl_Customers[[#This Row],[number_vmail_messages]] = 0, "No Usage", IF(tbl_Customers[[#This Row],[number_vmail_messages]] &lt;= 20, "Low Usage", IF(tbl_Customers[[#This Row],[number_vmail_messages]] &lt;= 40, "Medium Usgae", "High Usage")))</f>
        <v>Medium Usgae</v>
      </c>
      <c r="AD2907" t="str">
        <f>IF(tbl_Customers[[#This Row],[total_day_minutes]]&lt;=150,"Low Usage", IF(tbl_Customers[[#This Row],[total_day_minutes]]&lt;=200,"Medium Usage", IF(tbl_Customers[[#This Row],[total_day_minutes]]&lt;=250,"High Usage","Very High Usage")))</f>
        <v>Low Usage</v>
      </c>
      <c r="AE2907" t="str">
        <f>IF(tbl_Customers[[#This Row],[total_intl_calls]]&lt;=5,"Low Calls", IF(tbl_Customers[[#This Row],[total_intl_calls]]&lt;=10, "Medium Calls", "High Calls"))</f>
        <v>Low Calls</v>
      </c>
      <c r="AF29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7" s="36" t="str">
        <f>IF(tbl_Customers[[#This Row],[Churn_Risk_Score]]&gt;=10,"High Risk", IF(tbl_Customers[[#This Row],[Churn_Risk_Score]]&gt;=5,"Medium Risk","Low Risk"))</f>
        <v>Low Risk</v>
      </c>
    </row>
    <row r="2908" spans="1:33" x14ac:dyDescent="0.35">
      <c r="A2908">
        <v>2907</v>
      </c>
      <c r="B2908" t="s">
        <v>50</v>
      </c>
      <c r="C2908">
        <v>45</v>
      </c>
      <c r="D2908" t="s">
        <v>25</v>
      </c>
      <c r="E2908" t="s">
        <v>22</v>
      </c>
      <c r="F2908" t="s">
        <v>22</v>
      </c>
      <c r="G2908">
        <v>0</v>
      </c>
      <c r="H2908">
        <v>126.8</v>
      </c>
      <c r="I2908">
        <v>83</v>
      </c>
      <c r="J2908">
        <v>21.56</v>
      </c>
      <c r="K2908">
        <v>157.80000000000001</v>
      </c>
      <c r="L2908">
        <v>100</v>
      </c>
      <c r="M2908">
        <v>13.41</v>
      </c>
      <c r="N2908">
        <v>158.30000000000001</v>
      </c>
      <c r="O2908">
        <v>97</v>
      </c>
      <c r="P2908">
        <v>7.12</v>
      </c>
      <c r="Q2908">
        <v>11</v>
      </c>
      <c r="R2908">
        <v>4</v>
      </c>
      <c r="S2908">
        <v>2.97</v>
      </c>
      <c r="T2908">
        <v>3</v>
      </c>
      <c r="U2908" t="s">
        <v>22</v>
      </c>
      <c r="V2908">
        <f>IF(tbl_Customers[[#This Row],[churn]] = "yes", 1, 0)</f>
        <v>0</v>
      </c>
      <c r="W2908" t="str">
        <f>IF(tbl_Customers[[#This Row],[number_customer_service_calls]] &lt;= 1, "0-1 Calls", IF(tbl_Customers[[#This Row],[number_customer_service_calls]] &lt;= 3, "2-3 Calls", IF(tbl_Customers[[#This Row],[number_customer_service_calls]] &lt;=5, "4-5 Calls", "6+ Calls")))</f>
        <v>2-3 Calls</v>
      </c>
      <c r="X2908" t="str">
        <f>IF(tbl_Customers[[#This Row],[account_length]] &lt;= 50, "0-50", IF(tbl_Customers[[#This Row],[account_length]] &lt;=100, "51-100", IF(tbl_Customers[[#This Row],[account_length]] &lt;= 150, "101-150", "151+")))</f>
        <v>0-50</v>
      </c>
      <c r="Y2908" t="str">
        <f>IF(tbl_Customers[[#This Row],[total_intl_charge]] &lt;= 3, "Low Charges", "High Charges")</f>
        <v>Low Charges</v>
      </c>
      <c r="Z2908" t="str">
        <f>IF(tbl_Customers[[#This Row],[total_eve_calls]]&lt;=80,"Low Calls",
IF(tbl_Customers[[#This Row],[total_eve_calls]]&lt;=120,"Medium Calls","High Calls"))</f>
        <v>Medium Calls</v>
      </c>
      <c r="AA2908" t="str">
        <f>IF(tbl_Customers[[#This Row],[total_eve_charge]]&lt;=15,"Low Charges",
IF(tbl_Customers[[#This Row],[total_eve_charge]]&lt;=20,"Medium Charges","High Charges"))</f>
        <v>Low Charges</v>
      </c>
      <c r="AB29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8" t="str">
        <f>IF(tbl_Customers[[#This Row],[number_vmail_messages]] = 0, "No Usage", IF(tbl_Customers[[#This Row],[number_vmail_messages]] &lt;= 20, "Low Usage", IF(tbl_Customers[[#This Row],[number_vmail_messages]] &lt;= 40, "Medium Usgae", "High Usage")))</f>
        <v>No Usage</v>
      </c>
      <c r="AD2908" t="str">
        <f>IF(tbl_Customers[[#This Row],[total_day_minutes]]&lt;=150,"Low Usage", IF(tbl_Customers[[#This Row],[total_day_minutes]]&lt;=200,"Medium Usage", IF(tbl_Customers[[#This Row],[total_day_minutes]]&lt;=250,"High Usage","Very High Usage")))</f>
        <v>Low Usage</v>
      </c>
      <c r="AE2908" t="str">
        <f>IF(tbl_Customers[[#This Row],[total_intl_calls]]&lt;=5,"Low Calls", IF(tbl_Customers[[#This Row],[total_intl_calls]]&lt;=10, "Medium Calls", "High Calls"))</f>
        <v>Low Calls</v>
      </c>
      <c r="AF29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8" s="36" t="str">
        <f>IF(tbl_Customers[[#This Row],[Churn_Risk_Score]]&gt;=10,"High Risk", IF(tbl_Customers[[#This Row],[Churn_Risk_Score]]&gt;=5,"Medium Risk","Low Risk"))</f>
        <v>Low Risk</v>
      </c>
    </row>
    <row r="2909" spans="1:33" x14ac:dyDescent="0.35">
      <c r="A2909">
        <v>2908</v>
      </c>
      <c r="B2909" t="s">
        <v>71</v>
      </c>
      <c r="C2909">
        <v>114</v>
      </c>
      <c r="D2909" t="s">
        <v>21</v>
      </c>
      <c r="E2909" t="s">
        <v>22</v>
      </c>
      <c r="F2909" t="s">
        <v>22</v>
      </c>
      <c r="G2909">
        <v>0</v>
      </c>
      <c r="H2909">
        <v>108.3</v>
      </c>
      <c r="I2909">
        <v>95</v>
      </c>
      <c r="J2909">
        <v>18.41</v>
      </c>
      <c r="K2909">
        <v>168.3</v>
      </c>
      <c r="L2909">
        <v>104</v>
      </c>
      <c r="M2909">
        <v>14.31</v>
      </c>
      <c r="N2909">
        <v>153.1</v>
      </c>
      <c r="O2909">
        <v>109</v>
      </c>
      <c r="P2909">
        <v>6.89</v>
      </c>
      <c r="Q2909">
        <v>9.1</v>
      </c>
      <c r="R2909">
        <v>2</v>
      </c>
      <c r="S2909">
        <v>2.46</v>
      </c>
      <c r="T2909">
        <v>1</v>
      </c>
      <c r="U2909" t="s">
        <v>22</v>
      </c>
      <c r="V2909">
        <f>IF(tbl_Customers[[#This Row],[churn]] = "yes", 1, 0)</f>
        <v>0</v>
      </c>
      <c r="W2909" t="str">
        <f>IF(tbl_Customers[[#This Row],[number_customer_service_calls]] &lt;= 1, "0-1 Calls", IF(tbl_Customers[[#This Row],[number_customer_service_calls]] &lt;= 3, "2-3 Calls", IF(tbl_Customers[[#This Row],[number_customer_service_calls]] &lt;=5, "4-5 Calls", "6+ Calls")))</f>
        <v>0-1 Calls</v>
      </c>
      <c r="X2909" t="str">
        <f>IF(tbl_Customers[[#This Row],[account_length]] &lt;= 50, "0-50", IF(tbl_Customers[[#This Row],[account_length]] &lt;=100, "51-100", IF(tbl_Customers[[#This Row],[account_length]] &lt;= 150, "101-150", "151+")))</f>
        <v>101-150</v>
      </c>
      <c r="Y2909" t="str">
        <f>IF(tbl_Customers[[#This Row],[total_intl_charge]] &lt;= 3, "Low Charges", "High Charges")</f>
        <v>Low Charges</v>
      </c>
      <c r="Z2909" t="str">
        <f>IF(tbl_Customers[[#This Row],[total_eve_calls]]&lt;=80,"Low Calls",
IF(tbl_Customers[[#This Row],[total_eve_calls]]&lt;=120,"Medium Calls","High Calls"))</f>
        <v>Medium Calls</v>
      </c>
      <c r="AA2909" t="str">
        <f>IF(tbl_Customers[[#This Row],[total_eve_charge]]&lt;=15,"Low Charges",
IF(tbl_Customers[[#This Row],[total_eve_charge]]&lt;=20,"Medium Charges","High Charges"))</f>
        <v>Low Charges</v>
      </c>
      <c r="AB29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09" t="str">
        <f>IF(tbl_Customers[[#This Row],[number_vmail_messages]] = 0, "No Usage", IF(tbl_Customers[[#This Row],[number_vmail_messages]] &lt;= 20, "Low Usage", IF(tbl_Customers[[#This Row],[number_vmail_messages]] &lt;= 40, "Medium Usgae", "High Usage")))</f>
        <v>No Usage</v>
      </c>
      <c r="AD2909" t="str">
        <f>IF(tbl_Customers[[#This Row],[total_day_minutes]]&lt;=150,"Low Usage", IF(tbl_Customers[[#This Row],[total_day_minutes]]&lt;=200,"Medium Usage", IF(tbl_Customers[[#This Row],[total_day_minutes]]&lt;=250,"High Usage","Very High Usage")))</f>
        <v>Low Usage</v>
      </c>
      <c r="AE2909" t="str">
        <f>IF(tbl_Customers[[#This Row],[total_intl_calls]]&lt;=5,"Low Calls", IF(tbl_Customers[[#This Row],[total_intl_calls]]&lt;=10, "Medium Calls", "High Calls"))</f>
        <v>Low Calls</v>
      </c>
      <c r="AF29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9" s="36" t="str">
        <f>IF(tbl_Customers[[#This Row],[Churn_Risk_Score]]&gt;=10,"High Risk", IF(tbl_Customers[[#This Row],[Churn_Risk_Score]]&gt;=5,"Medium Risk","Low Risk"))</f>
        <v>Low Risk</v>
      </c>
    </row>
    <row r="2910" spans="1:33" x14ac:dyDescent="0.35">
      <c r="A2910">
        <v>2909</v>
      </c>
      <c r="B2910" t="s">
        <v>31</v>
      </c>
      <c r="C2910">
        <v>43</v>
      </c>
      <c r="D2910" t="s">
        <v>25</v>
      </c>
      <c r="E2910" t="s">
        <v>23</v>
      </c>
      <c r="F2910" t="s">
        <v>22</v>
      </c>
      <c r="G2910">
        <v>0</v>
      </c>
      <c r="H2910">
        <v>160.5</v>
      </c>
      <c r="I2910">
        <v>92</v>
      </c>
      <c r="J2910">
        <v>27.29</v>
      </c>
      <c r="K2910">
        <v>235.8</v>
      </c>
      <c r="L2910">
        <v>121</v>
      </c>
      <c r="M2910">
        <v>20.04</v>
      </c>
      <c r="N2910">
        <v>111.8</v>
      </c>
      <c r="O2910">
        <v>95</v>
      </c>
      <c r="P2910">
        <v>5.03</v>
      </c>
      <c r="Q2910">
        <v>13.8</v>
      </c>
      <c r="R2910">
        <v>5</v>
      </c>
      <c r="S2910">
        <v>3.73</v>
      </c>
      <c r="T2910">
        <v>1</v>
      </c>
      <c r="U2910" t="s">
        <v>23</v>
      </c>
      <c r="V2910">
        <f>IF(tbl_Customers[[#This Row],[churn]] = "yes", 1, 0)</f>
        <v>1</v>
      </c>
      <c r="W2910" t="str">
        <f>IF(tbl_Customers[[#This Row],[number_customer_service_calls]] &lt;= 1, "0-1 Calls", IF(tbl_Customers[[#This Row],[number_customer_service_calls]] &lt;= 3, "2-3 Calls", IF(tbl_Customers[[#This Row],[number_customer_service_calls]] &lt;=5, "4-5 Calls", "6+ Calls")))</f>
        <v>0-1 Calls</v>
      </c>
      <c r="X2910" t="str">
        <f>IF(tbl_Customers[[#This Row],[account_length]] &lt;= 50, "0-50", IF(tbl_Customers[[#This Row],[account_length]] &lt;=100, "51-100", IF(tbl_Customers[[#This Row],[account_length]] &lt;= 150, "101-150", "151+")))</f>
        <v>0-50</v>
      </c>
      <c r="Y2910" t="str">
        <f>IF(tbl_Customers[[#This Row],[total_intl_charge]] &lt;= 3, "Low Charges", "High Charges")</f>
        <v>High Charges</v>
      </c>
      <c r="Z2910" t="str">
        <f>IF(tbl_Customers[[#This Row],[total_eve_calls]]&lt;=80,"Low Calls",
IF(tbl_Customers[[#This Row],[total_eve_calls]]&lt;=120,"Medium Calls","High Calls"))</f>
        <v>High Calls</v>
      </c>
      <c r="AA2910" t="str">
        <f>IF(tbl_Customers[[#This Row],[total_eve_charge]]&lt;=15,"Low Charges",
IF(tbl_Customers[[#This Row],[total_eve_charge]]&lt;=20,"Medium Charges","High Charges"))</f>
        <v>High Charges</v>
      </c>
      <c r="AB29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0" t="str">
        <f>IF(tbl_Customers[[#This Row],[number_vmail_messages]] = 0, "No Usage", IF(tbl_Customers[[#This Row],[number_vmail_messages]] &lt;= 20, "Low Usage", IF(tbl_Customers[[#This Row],[number_vmail_messages]] &lt;= 40, "Medium Usgae", "High Usage")))</f>
        <v>No Usage</v>
      </c>
      <c r="AD2910" t="str">
        <f>IF(tbl_Customers[[#This Row],[total_day_minutes]]&lt;=150,"Low Usage", IF(tbl_Customers[[#This Row],[total_day_minutes]]&lt;=200,"Medium Usage", IF(tbl_Customers[[#This Row],[total_day_minutes]]&lt;=250,"High Usage","Very High Usage")))</f>
        <v>Medium Usage</v>
      </c>
      <c r="AE2910" t="str">
        <f>IF(tbl_Customers[[#This Row],[total_intl_calls]]&lt;=5,"Low Calls", IF(tbl_Customers[[#This Row],[total_intl_calls]]&lt;=10, "Medium Calls", "High Calls"))</f>
        <v>Low Calls</v>
      </c>
      <c r="AF29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10" s="36" t="str">
        <f>IF(tbl_Customers[[#This Row],[Churn_Risk_Score]]&gt;=10,"High Risk", IF(tbl_Customers[[#This Row],[Churn_Risk_Score]]&gt;=5,"Medium Risk","Low Risk"))</f>
        <v>Medium Risk</v>
      </c>
    </row>
    <row r="2911" spans="1:33" x14ac:dyDescent="0.35">
      <c r="A2911">
        <v>2910</v>
      </c>
      <c r="B2911" t="s">
        <v>72</v>
      </c>
      <c r="C2911">
        <v>103</v>
      </c>
      <c r="D2911" t="s">
        <v>25</v>
      </c>
      <c r="E2911" t="s">
        <v>22</v>
      </c>
      <c r="F2911" t="s">
        <v>22</v>
      </c>
      <c r="G2911">
        <v>0</v>
      </c>
      <c r="H2911">
        <v>147.30000000000001</v>
      </c>
      <c r="I2911">
        <v>81</v>
      </c>
      <c r="J2911">
        <v>25.04</v>
      </c>
      <c r="K2911">
        <v>158.4</v>
      </c>
      <c r="L2911">
        <v>88</v>
      </c>
      <c r="M2911">
        <v>13.46</v>
      </c>
      <c r="N2911">
        <v>193.8</v>
      </c>
      <c r="O2911">
        <v>103</v>
      </c>
      <c r="P2911">
        <v>8.7200000000000006</v>
      </c>
      <c r="Q2911">
        <v>11</v>
      </c>
      <c r="R2911">
        <v>3</v>
      </c>
      <c r="S2911">
        <v>2.97</v>
      </c>
      <c r="T2911">
        <v>2</v>
      </c>
      <c r="U2911" t="s">
        <v>22</v>
      </c>
      <c r="V2911">
        <f>IF(tbl_Customers[[#This Row],[churn]] = "yes", 1, 0)</f>
        <v>0</v>
      </c>
      <c r="W2911" t="str">
        <f>IF(tbl_Customers[[#This Row],[number_customer_service_calls]] &lt;= 1, "0-1 Calls", IF(tbl_Customers[[#This Row],[number_customer_service_calls]] &lt;= 3, "2-3 Calls", IF(tbl_Customers[[#This Row],[number_customer_service_calls]] &lt;=5, "4-5 Calls", "6+ Calls")))</f>
        <v>2-3 Calls</v>
      </c>
      <c r="X2911" t="str">
        <f>IF(tbl_Customers[[#This Row],[account_length]] &lt;= 50, "0-50", IF(tbl_Customers[[#This Row],[account_length]] &lt;=100, "51-100", IF(tbl_Customers[[#This Row],[account_length]] &lt;= 150, "101-150", "151+")))</f>
        <v>101-150</v>
      </c>
      <c r="Y2911" t="str">
        <f>IF(tbl_Customers[[#This Row],[total_intl_charge]] &lt;= 3, "Low Charges", "High Charges")</f>
        <v>Low Charges</v>
      </c>
      <c r="Z2911" t="str">
        <f>IF(tbl_Customers[[#This Row],[total_eve_calls]]&lt;=80,"Low Calls",
IF(tbl_Customers[[#This Row],[total_eve_calls]]&lt;=120,"Medium Calls","High Calls"))</f>
        <v>Medium Calls</v>
      </c>
      <c r="AA2911" t="str">
        <f>IF(tbl_Customers[[#This Row],[total_eve_charge]]&lt;=15,"Low Charges",
IF(tbl_Customers[[#This Row],[total_eve_charge]]&lt;=20,"Medium Charges","High Charges"))</f>
        <v>Low Charges</v>
      </c>
      <c r="AB29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1" t="str">
        <f>IF(tbl_Customers[[#This Row],[number_vmail_messages]] = 0, "No Usage", IF(tbl_Customers[[#This Row],[number_vmail_messages]] &lt;= 20, "Low Usage", IF(tbl_Customers[[#This Row],[number_vmail_messages]] &lt;= 40, "Medium Usgae", "High Usage")))</f>
        <v>No Usage</v>
      </c>
      <c r="AD2911" t="str">
        <f>IF(tbl_Customers[[#This Row],[total_day_minutes]]&lt;=150,"Low Usage", IF(tbl_Customers[[#This Row],[total_day_minutes]]&lt;=200,"Medium Usage", IF(tbl_Customers[[#This Row],[total_day_minutes]]&lt;=250,"High Usage","Very High Usage")))</f>
        <v>Low Usage</v>
      </c>
      <c r="AE2911" t="str">
        <f>IF(tbl_Customers[[#This Row],[total_intl_calls]]&lt;=5,"Low Calls", IF(tbl_Customers[[#This Row],[total_intl_calls]]&lt;=10, "Medium Calls", "High Calls"))</f>
        <v>Low Calls</v>
      </c>
      <c r="AF29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1" s="36" t="str">
        <f>IF(tbl_Customers[[#This Row],[Churn_Risk_Score]]&gt;=10,"High Risk", IF(tbl_Customers[[#This Row],[Churn_Risk_Score]]&gt;=5,"Medium Risk","Low Risk"))</f>
        <v>Low Risk</v>
      </c>
    </row>
    <row r="2912" spans="1:33" x14ac:dyDescent="0.35">
      <c r="A2912">
        <v>2911</v>
      </c>
      <c r="B2912" t="s">
        <v>54</v>
      </c>
      <c r="C2912">
        <v>57</v>
      </c>
      <c r="D2912" t="s">
        <v>28</v>
      </c>
      <c r="E2912" t="s">
        <v>22</v>
      </c>
      <c r="F2912" t="s">
        <v>22</v>
      </c>
      <c r="G2912">
        <v>0</v>
      </c>
      <c r="H2912">
        <v>165.1</v>
      </c>
      <c r="I2912">
        <v>91</v>
      </c>
      <c r="J2912">
        <v>28.07</v>
      </c>
      <c r="K2912">
        <v>240.8</v>
      </c>
      <c r="L2912">
        <v>56</v>
      </c>
      <c r="M2912">
        <v>20.47</v>
      </c>
      <c r="N2912">
        <v>277</v>
      </c>
      <c r="O2912">
        <v>100</v>
      </c>
      <c r="P2912">
        <v>12.47</v>
      </c>
      <c r="Q2912">
        <v>9.5</v>
      </c>
      <c r="R2912">
        <v>3</v>
      </c>
      <c r="S2912">
        <v>2.57</v>
      </c>
      <c r="T2912">
        <v>2</v>
      </c>
      <c r="U2912" t="s">
        <v>22</v>
      </c>
      <c r="V2912">
        <f>IF(tbl_Customers[[#This Row],[churn]] = "yes", 1, 0)</f>
        <v>0</v>
      </c>
      <c r="W2912" t="str">
        <f>IF(tbl_Customers[[#This Row],[number_customer_service_calls]] &lt;= 1, "0-1 Calls", IF(tbl_Customers[[#This Row],[number_customer_service_calls]] &lt;= 3, "2-3 Calls", IF(tbl_Customers[[#This Row],[number_customer_service_calls]] &lt;=5, "4-5 Calls", "6+ Calls")))</f>
        <v>2-3 Calls</v>
      </c>
      <c r="X2912" t="str">
        <f>IF(tbl_Customers[[#This Row],[account_length]] &lt;= 50, "0-50", IF(tbl_Customers[[#This Row],[account_length]] &lt;=100, "51-100", IF(tbl_Customers[[#This Row],[account_length]] &lt;= 150, "101-150", "151+")))</f>
        <v>51-100</v>
      </c>
      <c r="Y2912" t="str">
        <f>IF(tbl_Customers[[#This Row],[total_intl_charge]] &lt;= 3, "Low Charges", "High Charges")</f>
        <v>Low Charges</v>
      </c>
      <c r="Z2912" t="str">
        <f>IF(tbl_Customers[[#This Row],[total_eve_calls]]&lt;=80,"Low Calls",
IF(tbl_Customers[[#This Row],[total_eve_calls]]&lt;=120,"Medium Calls","High Calls"))</f>
        <v>Low Calls</v>
      </c>
      <c r="AA2912" t="str">
        <f>IF(tbl_Customers[[#This Row],[total_eve_charge]]&lt;=15,"Low Charges",
IF(tbl_Customers[[#This Row],[total_eve_charge]]&lt;=20,"Medium Charges","High Charges"))</f>
        <v>High Charges</v>
      </c>
      <c r="AB29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2" t="str">
        <f>IF(tbl_Customers[[#This Row],[number_vmail_messages]] = 0, "No Usage", IF(tbl_Customers[[#This Row],[number_vmail_messages]] &lt;= 20, "Low Usage", IF(tbl_Customers[[#This Row],[number_vmail_messages]] &lt;= 40, "Medium Usgae", "High Usage")))</f>
        <v>No Usage</v>
      </c>
      <c r="AD2912" t="str">
        <f>IF(tbl_Customers[[#This Row],[total_day_minutes]]&lt;=150,"Low Usage", IF(tbl_Customers[[#This Row],[total_day_minutes]]&lt;=200,"Medium Usage", IF(tbl_Customers[[#This Row],[total_day_minutes]]&lt;=250,"High Usage","Very High Usage")))</f>
        <v>Medium Usage</v>
      </c>
      <c r="AE2912" t="str">
        <f>IF(tbl_Customers[[#This Row],[total_intl_calls]]&lt;=5,"Low Calls", IF(tbl_Customers[[#This Row],[total_intl_calls]]&lt;=10, "Medium Calls", "High Calls"))</f>
        <v>Low Calls</v>
      </c>
      <c r="AF29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2" s="36" t="str">
        <f>IF(tbl_Customers[[#This Row],[Churn_Risk_Score]]&gt;=10,"High Risk", IF(tbl_Customers[[#This Row],[Churn_Risk_Score]]&gt;=5,"Medium Risk","Low Risk"))</f>
        <v>Low Risk</v>
      </c>
    </row>
    <row r="2913" spans="1:33" x14ac:dyDescent="0.35">
      <c r="A2913">
        <v>2912</v>
      </c>
      <c r="B2913" t="s">
        <v>58</v>
      </c>
      <c r="C2913">
        <v>52</v>
      </c>
      <c r="D2913" t="s">
        <v>25</v>
      </c>
      <c r="E2913" t="s">
        <v>22</v>
      </c>
      <c r="F2913" t="s">
        <v>23</v>
      </c>
      <c r="G2913">
        <v>31</v>
      </c>
      <c r="H2913">
        <v>122.2</v>
      </c>
      <c r="I2913">
        <v>88</v>
      </c>
      <c r="J2913">
        <v>20.77</v>
      </c>
      <c r="K2913">
        <v>139</v>
      </c>
      <c r="L2913">
        <v>100</v>
      </c>
      <c r="M2913">
        <v>11.82</v>
      </c>
      <c r="N2913">
        <v>141.9</v>
      </c>
      <c r="O2913">
        <v>141</v>
      </c>
      <c r="P2913">
        <v>6.39</v>
      </c>
      <c r="Q2913">
        <v>5.7</v>
      </c>
      <c r="R2913">
        <v>10</v>
      </c>
      <c r="S2913">
        <v>1.54</v>
      </c>
      <c r="T2913">
        <v>3</v>
      </c>
      <c r="U2913" t="s">
        <v>22</v>
      </c>
      <c r="V2913">
        <f>IF(tbl_Customers[[#This Row],[churn]] = "yes", 1, 0)</f>
        <v>0</v>
      </c>
      <c r="W2913" t="str">
        <f>IF(tbl_Customers[[#This Row],[number_customer_service_calls]] &lt;= 1, "0-1 Calls", IF(tbl_Customers[[#This Row],[number_customer_service_calls]] &lt;= 3, "2-3 Calls", IF(tbl_Customers[[#This Row],[number_customer_service_calls]] &lt;=5, "4-5 Calls", "6+ Calls")))</f>
        <v>2-3 Calls</v>
      </c>
      <c r="X2913" t="str">
        <f>IF(tbl_Customers[[#This Row],[account_length]] &lt;= 50, "0-50", IF(tbl_Customers[[#This Row],[account_length]] &lt;=100, "51-100", IF(tbl_Customers[[#This Row],[account_length]] &lt;= 150, "101-150", "151+")))</f>
        <v>51-100</v>
      </c>
      <c r="Y2913" t="str">
        <f>IF(tbl_Customers[[#This Row],[total_intl_charge]] &lt;= 3, "Low Charges", "High Charges")</f>
        <v>Low Charges</v>
      </c>
      <c r="Z2913" t="str">
        <f>IF(tbl_Customers[[#This Row],[total_eve_calls]]&lt;=80,"Low Calls",
IF(tbl_Customers[[#This Row],[total_eve_calls]]&lt;=120,"Medium Calls","High Calls"))</f>
        <v>Medium Calls</v>
      </c>
      <c r="AA2913" t="str">
        <f>IF(tbl_Customers[[#This Row],[total_eve_charge]]&lt;=15,"Low Charges",
IF(tbl_Customers[[#This Row],[total_eve_charge]]&lt;=20,"Medium Charges","High Charges"))</f>
        <v>Low Charges</v>
      </c>
      <c r="AB29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13" t="str">
        <f>IF(tbl_Customers[[#This Row],[number_vmail_messages]] = 0, "No Usage", IF(tbl_Customers[[#This Row],[number_vmail_messages]] &lt;= 20, "Low Usage", IF(tbl_Customers[[#This Row],[number_vmail_messages]] &lt;= 40, "Medium Usgae", "High Usage")))</f>
        <v>Medium Usgae</v>
      </c>
      <c r="AD2913" t="str">
        <f>IF(tbl_Customers[[#This Row],[total_day_minutes]]&lt;=150,"Low Usage", IF(tbl_Customers[[#This Row],[total_day_minutes]]&lt;=200,"Medium Usage", IF(tbl_Customers[[#This Row],[total_day_minutes]]&lt;=250,"High Usage","Very High Usage")))</f>
        <v>Low Usage</v>
      </c>
      <c r="AE2913" t="str">
        <f>IF(tbl_Customers[[#This Row],[total_intl_calls]]&lt;=5,"Low Calls", IF(tbl_Customers[[#This Row],[total_intl_calls]]&lt;=10, "Medium Calls", "High Calls"))</f>
        <v>Medium Calls</v>
      </c>
      <c r="AF29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13" s="36" t="str">
        <f>IF(tbl_Customers[[#This Row],[Churn_Risk_Score]]&gt;=10,"High Risk", IF(tbl_Customers[[#This Row],[Churn_Risk_Score]]&gt;=5,"Medium Risk","Low Risk"))</f>
        <v>Low Risk</v>
      </c>
    </row>
    <row r="2914" spans="1:33" x14ac:dyDescent="0.35">
      <c r="A2914">
        <v>2913</v>
      </c>
      <c r="B2914" t="s">
        <v>34</v>
      </c>
      <c r="C2914">
        <v>74</v>
      </c>
      <c r="D2914" t="s">
        <v>25</v>
      </c>
      <c r="E2914" t="s">
        <v>22</v>
      </c>
      <c r="F2914" t="s">
        <v>22</v>
      </c>
      <c r="G2914">
        <v>0</v>
      </c>
      <c r="H2914">
        <v>156.30000000000001</v>
      </c>
      <c r="I2914">
        <v>102</v>
      </c>
      <c r="J2914">
        <v>26.57</v>
      </c>
      <c r="K2914">
        <v>273.10000000000002</v>
      </c>
      <c r="L2914">
        <v>118</v>
      </c>
      <c r="M2914">
        <v>23.21</v>
      </c>
      <c r="N2914">
        <v>215.8</v>
      </c>
      <c r="O2914">
        <v>113</v>
      </c>
      <c r="P2914">
        <v>9.7100000000000009</v>
      </c>
      <c r="Q2914">
        <v>9</v>
      </c>
      <c r="R2914">
        <v>4</v>
      </c>
      <c r="S2914">
        <v>2.4300000000000002</v>
      </c>
      <c r="T2914">
        <v>3</v>
      </c>
      <c r="U2914" t="s">
        <v>22</v>
      </c>
      <c r="V2914">
        <f>IF(tbl_Customers[[#This Row],[churn]] = "yes", 1, 0)</f>
        <v>0</v>
      </c>
      <c r="W2914" t="str">
        <f>IF(tbl_Customers[[#This Row],[number_customer_service_calls]] &lt;= 1, "0-1 Calls", IF(tbl_Customers[[#This Row],[number_customer_service_calls]] &lt;= 3, "2-3 Calls", IF(tbl_Customers[[#This Row],[number_customer_service_calls]] &lt;=5, "4-5 Calls", "6+ Calls")))</f>
        <v>2-3 Calls</v>
      </c>
      <c r="X2914" t="str">
        <f>IF(tbl_Customers[[#This Row],[account_length]] &lt;= 50, "0-50", IF(tbl_Customers[[#This Row],[account_length]] &lt;=100, "51-100", IF(tbl_Customers[[#This Row],[account_length]] &lt;= 150, "101-150", "151+")))</f>
        <v>51-100</v>
      </c>
      <c r="Y2914" t="str">
        <f>IF(tbl_Customers[[#This Row],[total_intl_charge]] &lt;= 3, "Low Charges", "High Charges")</f>
        <v>Low Charges</v>
      </c>
      <c r="Z2914" t="str">
        <f>IF(tbl_Customers[[#This Row],[total_eve_calls]]&lt;=80,"Low Calls",
IF(tbl_Customers[[#This Row],[total_eve_calls]]&lt;=120,"Medium Calls","High Calls"))</f>
        <v>Medium Calls</v>
      </c>
      <c r="AA2914" t="str">
        <f>IF(tbl_Customers[[#This Row],[total_eve_charge]]&lt;=15,"Low Charges",
IF(tbl_Customers[[#This Row],[total_eve_charge]]&lt;=20,"Medium Charges","High Charges"))</f>
        <v>High Charges</v>
      </c>
      <c r="AB29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4" t="str">
        <f>IF(tbl_Customers[[#This Row],[number_vmail_messages]] = 0, "No Usage", IF(tbl_Customers[[#This Row],[number_vmail_messages]] &lt;= 20, "Low Usage", IF(tbl_Customers[[#This Row],[number_vmail_messages]] &lt;= 40, "Medium Usgae", "High Usage")))</f>
        <v>No Usage</v>
      </c>
      <c r="AD2914" t="str">
        <f>IF(tbl_Customers[[#This Row],[total_day_minutes]]&lt;=150,"Low Usage", IF(tbl_Customers[[#This Row],[total_day_minutes]]&lt;=200,"Medium Usage", IF(tbl_Customers[[#This Row],[total_day_minutes]]&lt;=250,"High Usage","Very High Usage")))</f>
        <v>Medium Usage</v>
      </c>
      <c r="AE2914" t="str">
        <f>IF(tbl_Customers[[#This Row],[total_intl_calls]]&lt;=5,"Low Calls", IF(tbl_Customers[[#This Row],[total_intl_calls]]&lt;=10, "Medium Calls", "High Calls"))</f>
        <v>Low Calls</v>
      </c>
      <c r="AF29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4" s="36" t="str">
        <f>IF(tbl_Customers[[#This Row],[Churn_Risk_Score]]&gt;=10,"High Risk", IF(tbl_Customers[[#This Row],[Churn_Risk_Score]]&gt;=5,"Medium Risk","Low Risk"))</f>
        <v>Low Risk</v>
      </c>
    </row>
    <row r="2915" spans="1:33" x14ac:dyDescent="0.35">
      <c r="A2915">
        <v>2914</v>
      </c>
      <c r="B2915" t="s">
        <v>68</v>
      </c>
      <c r="C2915">
        <v>74</v>
      </c>
      <c r="D2915" t="s">
        <v>25</v>
      </c>
      <c r="E2915" t="s">
        <v>22</v>
      </c>
      <c r="F2915" t="s">
        <v>23</v>
      </c>
      <c r="G2915">
        <v>46</v>
      </c>
      <c r="H2915">
        <v>277.7</v>
      </c>
      <c r="I2915">
        <v>109</v>
      </c>
      <c r="J2915">
        <v>47.21</v>
      </c>
      <c r="K2915">
        <v>270</v>
      </c>
      <c r="L2915">
        <v>114</v>
      </c>
      <c r="M2915">
        <v>22.95</v>
      </c>
      <c r="N2915">
        <v>165.3</v>
      </c>
      <c r="O2915">
        <v>82</v>
      </c>
      <c r="P2915">
        <v>7.44</v>
      </c>
      <c r="Q2915">
        <v>10.4</v>
      </c>
      <c r="R2915">
        <v>2</v>
      </c>
      <c r="S2915">
        <v>2.81</v>
      </c>
      <c r="T2915">
        <v>1</v>
      </c>
      <c r="U2915" t="s">
        <v>22</v>
      </c>
      <c r="V2915">
        <f>IF(tbl_Customers[[#This Row],[churn]] = "yes", 1, 0)</f>
        <v>0</v>
      </c>
      <c r="W2915" t="str">
        <f>IF(tbl_Customers[[#This Row],[number_customer_service_calls]] &lt;= 1, "0-1 Calls", IF(tbl_Customers[[#This Row],[number_customer_service_calls]] &lt;= 3, "2-3 Calls", IF(tbl_Customers[[#This Row],[number_customer_service_calls]] &lt;=5, "4-5 Calls", "6+ Calls")))</f>
        <v>0-1 Calls</v>
      </c>
      <c r="X2915" t="str">
        <f>IF(tbl_Customers[[#This Row],[account_length]] &lt;= 50, "0-50", IF(tbl_Customers[[#This Row],[account_length]] &lt;=100, "51-100", IF(tbl_Customers[[#This Row],[account_length]] &lt;= 150, "101-150", "151+")))</f>
        <v>51-100</v>
      </c>
      <c r="Y2915" t="str">
        <f>IF(tbl_Customers[[#This Row],[total_intl_charge]] &lt;= 3, "Low Charges", "High Charges")</f>
        <v>Low Charges</v>
      </c>
      <c r="Z2915" t="str">
        <f>IF(tbl_Customers[[#This Row],[total_eve_calls]]&lt;=80,"Low Calls",
IF(tbl_Customers[[#This Row],[total_eve_calls]]&lt;=120,"Medium Calls","High Calls"))</f>
        <v>Medium Calls</v>
      </c>
      <c r="AA2915" t="str">
        <f>IF(tbl_Customers[[#This Row],[total_eve_charge]]&lt;=15,"Low Charges",
IF(tbl_Customers[[#This Row],[total_eve_charge]]&lt;=20,"Medium Charges","High Charges"))</f>
        <v>High Charges</v>
      </c>
      <c r="AB29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15" t="str">
        <f>IF(tbl_Customers[[#This Row],[number_vmail_messages]] = 0, "No Usage", IF(tbl_Customers[[#This Row],[number_vmail_messages]] &lt;= 20, "Low Usage", IF(tbl_Customers[[#This Row],[number_vmail_messages]] &lt;= 40, "Medium Usgae", "High Usage")))</f>
        <v>High Usage</v>
      </c>
      <c r="AD2915" t="str">
        <f>IF(tbl_Customers[[#This Row],[total_day_minutes]]&lt;=150,"Low Usage", IF(tbl_Customers[[#This Row],[total_day_minutes]]&lt;=200,"Medium Usage", IF(tbl_Customers[[#This Row],[total_day_minutes]]&lt;=250,"High Usage","Very High Usage")))</f>
        <v>Very High Usage</v>
      </c>
      <c r="AE2915" t="str">
        <f>IF(tbl_Customers[[#This Row],[total_intl_calls]]&lt;=5,"Low Calls", IF(tbl_Customers[[#This Row],[total_intl_calls]]&lt;=10, "Medium Calls", "High Calls"))</f>
        <v>Low Calls</v>
      </c>
      <c r="AF29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15" s="36" t="str">
        <f>IF(tbl_Customers[[#This Row],[Churn_Risk_Score]]&gt;=10,"High Risk", IF(tbl_Customers[[#This Row],[Churn_Risk_Score]]&gt;=5,"Medium Risk","Low Risk"))</f>
        <v>Low Risk</v>
      </c>
    </row>
    <row r="2916" spans="1:33" x14ac:dyDescent="0.35">
      <c r="A2916">
        <v>2915</v>
      </c>
      <c r="B2916" t="s">
        <v>45</v>
      </c>
      <c r="C2916">
        <v>40</v>
      </c>
      <c r="D2916" t="s">
        <v>21</v>
      </c>
      <c r="E2916" t="s">
        <v>23</v>
      </c>
      <c r="F2916" t="s">
        <v>23</v>
      </c>
      <c r="G2916">
        <v>21</v>
      </c>
      <c r="H2916">
        <v>147.4</v>
      </c>
      <c r="I2916">
        <v>117</v>
      </c>
      <c r="J2916">
        <v>25.06</v>
      </c>
      <c r="K2916">
        <v>262.8</v>
      </c>
      <c r="L2916">
        <v>110</v>
      </c>
      <c r="M2916">
        <v>22.34</v>
      </c>
      <c r="N2916">
        <v>202</v>
      </c>
      <c r="O2916">
        <v>97</v>
      </c>
      <c r="P2916">
        <v>9.09</v>
      </c>
      <c r="Q2916">
        <v>10.9</v>
      </c>
      <c r="R2916">
        <v>5</v>
      </c>
      <c r="S2916">
        <v>2.94</v>
      </c>
      <c r="T2916">
        <v>0</v>
      </c>
      <c r="U2916" t="s">
        <v>22</v>
      </c>
      <c r="V2916">
        <f>IF(tbl_Customers[[#This Row],[churn]] = "yes", 1, 0)</f>
        <v>0</v>
      </c>
      <c r="W2916" t="str">
        <f>IF(tbl_Customers[[#This Row],[number_customer_service_calls]] &lt;= 1, "0-1 Calls", IF(tbl_Customers[[#This Row],[number_customer_service_calls]] &lt;= 3, "2-3 Calls", IF(tbl_Customers[[#This Row],[number_customer_service_calls]] &lt;=5, "4-5 Calls", "6+ Calls")))</f>
        <v>0-1 Calls</v>
      </c>
      <c r="X2916" t="str">
        <f>IF(tbl_Customers[[#This Row],[account_length]] &lt;= 50, "0-50", IF(tbl_Customers[[#This Row],[account_length]] &lt;=100, "51-100", IF(tbl_Customers[[#This Row],[account_length]] &lt;= 150, "101-150", "151+")))</f>
        <v>0-50</v>
      </c>
      <c r="Y2916" t="str">
        <f>IF(tbl_Customers[[#This Row],[total_intl_charge]] &lt;= 3, "Low Charges", "High Charges")</f>
        <v>Low Charges</v>
      </c>
      <c r="Z2916" t="str">
        <f>IF(tbl_Customers[[#This Row],[total_eve_calls]]&lt;=80,"Low Calls",
IF(tbl_Customers[[#This Row],[total_eve_calls]]&lt;=120,"Medium Calls","High Calls"))</f>
        <v>Medium Calls</v>
      </c>
      <c r="AA2916" t="str">
        <f>IF(tbl_Customers[[#This Row],[total_eve_charge]]&lt;=15,"Low Charges",
IF(tbl_Customers[[#This Row],[total_eve_charge]]&lt;=20,"Medium Charges","High Charges"))</f>
        <v>High Charges</v>
      </c>
      <c r="AB29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6" t="str">
        <f>IF(tbl_Customers[[#This Row],[number_vmail_messages]] = 0, "No Usage", IF(tbl_Customers[[#This Row],[number_vmail_messages]] &lt;= 20, "Low Usage", IF(tbl_Customers[[#This Row],[number_vmail_messages]] &lt;= 40, "Medium Usgae", "High Usage")))</f>
        <v>Medium Usgae</v>
      </c>
      <c r="AD2916" t="str">
        <f>IF(tbl_Customers[[#This Row],[total_day_minutes]]&lt;=150,"Low Usage", IF(tbl_Customers[[#This Row],[total_day_minutes]]&lt;=200,"Medium Usage", IF(tbl_Customers[[#This Row],[total_day_minutes]]&lt;=250,"High Usage","Very High Usage")))</f>
        <v>Low Usage</v>
      </c>
      <c r="AE2916" t="str">
        <f>IF(tbl_Customers[[#This Row],[total_intl_calls]]&lt;=5,"Low Calls", IF(tbl_Customers[[#This Row],[total_intl_calls]]&lt;=10, "Medium Calls", "High Calls"))</f>
        <v>Low Calls</v>
      </c>
      <c r="AF29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16" s="36" t="str">
        <f>IF(tbl_Customers[[#This Row],[Churn_Risk_Score]]&gt;=10,"High Risk", IF(tbl_Customers[[#This Row],[Churn_Risk_Score]]&gt;=5,"Medium Risk","Low Risk"))</f>
        <v>Low Risk</v>
      </c>
    </row>
    <row r="2917" spans="1:33" x14ac:dyDescent="0.35">
      <c r="A2917">
        <v>2916</v>
      </c>
      <c r="B2917" t="s">
        <v>73</v>
      </c>
      <c r="C2917">
        <v>83</v>
      </c>
      <c r="D2917" t="s">
        <v>21</v>
      </c>
      <c r="E2917" t="s">
        <v>22</v>
      </c>
      <c r="F2917" t="s">
        <v>22</v>
      </c>
      <c r="G2917">
        <v>0</v>
      </c>
      <c r="H2917">
        <v>228.4</v>
      </c>
      <c r="I2917">
        <v>113</v>
      </c>
      <c r="J2917">
        <v>38.83</v>
      </c>
      <c r="K2917">
        <v>163.30000000000001</v>
      </c>
      <c r="L2917">
        <v>103</v>
      </c>
      <c r="M2917">
        <v>13.88</v>
      </c>
      <c r="N2917">
        <v>248</v>
      </c>
      <c r="O2917">
        <v>114</v>
      </c>
      <c r="P2917">
        <v>11.16</v>
      </c>
      <c r="Q2917">
        <v>7.8</v>
      </c>
      <c r="R2917">
        <v>6</v>
      </c>
      <c r="S2917">
        <v>2.11</v>
      </c>
      <c r="T2917">
        <v>1</v>
      </c>
      <c r="U2917" t="s">
        <v>22</v>
      </c>
      <c r="V2917">
        <f>IF(tbl_Customers[[#This Row],[churn]] = "yes", 1, 0)</f>
        <v>0</v>
      </c>
      <c r="W2917" t="str">
        <f>IF(tbl_Customers[[#This Row],[number_customer_service_calls]] &lt;= 1, "0-1 Calls", IF(tbl_Customers[[#This Row],[number_customer_service_calls]] &lt;= 3, "2-3 Calls", IF(tbl_Customers[[#This Row],[number_customer_service_calls]] &lt;=5, "4-5 Calls", "6+ Calls")))</f>
        <v>0-1 Calls</v>
      </c>
      <c r="X2917" t="str">
        <f>IF(tbl_Customers[[#This Row],[account_length]] &lt;= 50, "0-50", IF(tbl_Customers[[#This Row],[account_length]] &lt;=100, "51-100", IF(tbl_Customers[[#This Row],[account_length]] &lt;= 150, "101-150", "151+")))</f>
        <v>51-100</v>
      </c>
      <c r="Y2917" t="str">
        <f>IF(tbl_Customers[[#This Row],[total_intl_charge]] &lt;= 3, "Low Charges", "High Charges")</f>
        <v>Low Charges</v>
      </c>
      <c r="Z2917" t="str">
        <f>IF(tbl_Customers[[#This Row],[total_eve_calls]]&lt;=80,"Low Calls",
IF(tbl_Customers[[#This Row],[total_eve_calls]]&lt;=120,"Medium Calls","High Calls"))</f>
        <v>Medium Calls</v>
      </c>
      <c r="AA2917" t="str">
        <f>IF(tbl_Customers[[#This Row],[total_eve_charge]]&lt;=15,"Low Charges",
IF(tbl_Customers[[#This Row],[total_eve_charge]]&lt;=20,"Medium Charges","High Charges"))</f>
        <v>Low Charges</v>
      </c>
      <c r="AB29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7" t="str">
        <f>IF(tbl_Customers[[#This Row],[number_vmail_messages]] = 0, "No Usage", IF(tbl_Customers[[#This Row],[number_vmail_messages]] &lt;= 20, "Low Usage", IF(tbl_Customers[[#This Row],[number_vmail_messages]] &lt;= 40, "Medium Usgae", "High Usage")))</f>
        <v>No Usage</v>
      </c>
      <c r="AD2917" t="str">
        <f>IF(tbl_Customers[[#This Row],[total_day_minutes]]&lt;=150,"Low Usage", IF(tbl_Customers[[#This Row],[total_day_minutes]]&lt;=200,"Medium Usage", IF(tbl_Customers[[#This Row],[total_day_minutes]]&lt;=250,"High Usage","Very High Usage")))</f>
        <v>High Usage</v>
      </c>
      <c r="AE2917" t="str">
        <f>IF(tbl_Customers[[#This Row],[total_intl_calls]]&lt;=5,"Low Calls", IF(tbl_Customers[[#This Row],[total_intl_calls]]&lt;=10, "Medium Calls", "High Calls"))</f>
        <v>Medium Calls</v>
      </c>
      <c r="AF29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7" s="36" t="str">
        <f>IF(tbl_Customers[[#This Row],[Churn_Risk_Score]]&gt;=10,"High Risk", IF(tbl_Customers[[#This Row],[Churn_Risk_Score]]&gt;=5,"Medium Risk","Low Risk"))</f>
        <v>Low Risk</v>
      </c>
    </row>
    <row r="2918" spans="1:33" x14ac:dyDescent="0.35">
      <c r="A2918">
        <v>2917</v>
      </c>
      <c r="B2918" t="s">
        <v>33</v>
      </c>
      <c r="C2918">
        <v>102</v>
      </c>
      <c r="D2918" t="s">
        <v>28</v>
      </c>
      <c r="E2918" t="s">
        <v>22</v>
      </c>
      <c r="F2918" t="s">
        <v>22</v>
      </c>
      <c r="G2918">
        <v>0</v>
      </c>
      <c r="H2918">
        <v>184.6</v>
      </c>
      <c r="I2918">
        <v>133</v>
      </c>
      <c r="J2918">
        <v>31.38</v>
      </c>
      <c r="K2918">
        <v>166.8</v>
      </c>
      <c r="L2918">
        <v>94</v>
      </c>
      <c r="M2918">
        <v>14.18</v>
      </c>
      <c r="N2918">
        <v>225.2</v>
      </c>
      <c r="O2918">
        <v>105</v>
      </c>
      <c r="P2918">
        <v>10.130000000000001</v>
      </c>
      <c r="Q2918">
        <v>6.8</v>
      </c>
      <c r="R2918">
        <v>8</v>
      </c>
      <c r="S2918">
        <v>1.84</v>
      </c>
      <c r="T2918">
        <v>1</v>
      </c>
      <c r="U2918" t="s">
        <v>22</v>
      </c>
      <c r="V2918">
        <f>IF(tbl_Customers[[#This Row],[churn]] = "yes", 1, 0)</f>
        <v>0</v>
      </c>
      <c r="W2918" t="str">
        <f>IF(tbl_Customers[[#This Row],[number_customer_service_calls]] &lt;= 1, "0-1 Calls", IF(tbl_Customers[[#This Row],[number_customer_service_calls]] &lt;= 3, "2-3 Calls", IF(tbl_Customers[[#This Row],[number_customer_service_calls]] &lt;=5, "4-5 Calls", "6+ Calls")))</f>
        <v>0-1 Calls</v>
      </c>
      <c r="X2918" t="str">
        <f>IF(tbl_Customers[[#This Row],[account_length]] &lt;= 50, "0-50", IF(tbl_Customers[[#This Row],[account_length]] &lt;=100, "51-100", IF(tbl_Customers[[#This Row],[account_length]] &lt;= 150, "101-150", "151+")))</f>
        <v>101-150</v>
      </c>
      <c r="Y2918" t="str">
        <f>IF(tbl_Customers[[#This Row],[total_intl_charge]] &lt;= 3, "Low Charges", "High Charges")</f>
        <v>Low Charges</v>
      </c>
      <c r="Z2918" t="str">
        <f>IF(tbl_Customers[[#This Row],[total_eve_calls]]&lt;=80,"Low Calls",
IF(tbl_Customers[[#This Row],[total_eve_calls]]&lt;=120,"Medium Calls","High Calls"))</f>
        <v>Medium Calls</v>
      </c>
      <c r="AA2918" t="str">
        <f>IF(tbl_Customers[[#This Row],[total_eve_charge]]&lt;=15,"Low Charges",
IF(tbl_Customers[[#This Row],[total_eve_charge]]&lt;=20,"Medium Charges","High Charges"))</f>
        <v>Low Charges</v>
      </c>
      <c r="AB29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8" t="str">
        <f>IF(tbl_Customers[[#This Row],[number_vmail_messages]] = 0, "No Usage", IF(tbl_Customers[[#This Row],[number_vmail_messages]] &lt;= 20, "Low Usage", IF(tbl_Customers[[#This Row],[number_vmail_messages]] &lt;= 40, "Medium Usgae", "High Usage")))</f>
        <v>No Usage</v>
      </c>
      <c r="AD2918" t="str">
        <f>IF(tbl_Customers[[#This Row],[total_day_minutes]]&lt;=150,"Low Usage", IF(tbl_Customers[[#This Row],[total_day_minutes]]&lt;=200,"Medium Usage", IF(tbl_Customers[[#This Row],[total_day_minutes]]&lt;=250,"High Usage","Very High Usage")))</f>
        <v>Medium Usage</v>
      </c>
      <c r="AE2918" t="str">
        <f>IF(tbl_Customers[[#This Row],[total_intl_calls]]&lt;=5,"Low Calls", IF(tbl_Customers[[#This Row],[total_intl_calls]]&lt;=10, "Medium Calls", "High Calls"))</f>
        <v>Medium Calls</v>
      </c>
      <c r="AF29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8" s="36" t="str">
        <f>IF(tbl_Customers[[#This Row],[Churn_Risk_Score]]&gt;=10,"High Risk", IF(tbl_Customers[[#This Row],[Churn_Risk_Score]]&gt;=5,"Medium Risk","Low Risk"))</f>
        <v>Low Risk</v>
      </c>
    </row>
    <row r="2919" spans="1:33" x14ac:dyDescent="0.35">
      <c r="A2919">
        <v>2918</v>
      </c>
      <c r="B2919" t="s">
        <v>63</v>
      </c>
      <c r="C2919">
        <v>79</v>
      </c>
      <c r="D2919" t="s">
        <v>25</v>
      </c>
      <c r="E2919" t="s">
        <v>22</v>
      </c>
      <c r="F2919" t="s">
        <v>23</v>
      </c>
      <c r="G2919">
        <v>25</v>
      </c>
      <c r="H2919">
        <v>219</v>
      </c>
      <c r="I2919">
        <v>95</v>
      </c>
      <c r="J2919">
        <v>37.229999999999997</v>
      </c>
      <c r="K2919">
        <v>241.9</v>
      </c>
      <c r="L2919">
        <v>95</v>
      </c>
      <c r="M2919">
        <v>20.56</v>
      </c>
      <c r="N2919">
        <v>203.4</v>
      </c>
      <c r="O2919">
        <v>102</v>
      </c>
      <c r="P2919">
        <v>9.15</v>
      </c>
      <c r="Q2919">
        <v>5.6</v>
      </c>
      <c r="R2919">
        <v>5</v>
      </c>
      <c r="S2919">
        <v>1.51</v>
      </c>
      <c r="T2919">
        <v>4</v>
      </c>
      <c r="U2919" t="s">
        <v>22</v>
      </c>
      <c r="V2919">
        <f>IF(tbl_Customers[[#This Row],[churn]] = "yes", 1, 0)</f>
        <v>0</v>
      </c>
      <c r="W2919" t="str">
        <f>IF(tbl_Customers[[#This Row],[number_customer_service_calls]] &lt;= 1, "0-1 Calls", IF(tbl_Customers[[#This Row],[number_customer_service_calls]] &lt;= 3, "2-3 Calls", IF(tbl_Customers[[#This Row],[number_customer_service_calls]] &lt;=5, "4-5 Calls", "6+ Calls")))</f>
        <v>4-5 Calls</v>
      </c>
      <c r="X2919" t="str">
        <f>IF(tbl_Customers[[#This Row],[account_length]] &lt;= 50, "0-50", IF(tbl_Customers[[#This Row],[account_length]] &lt;=100, "51-100", IF(tbl_Customers[[#This Row],[account_length]] &lt;= 150, "101-150", "151+")))</f>
        <v>51-100</v>
      </c>
      <c r="Y2919" t="str">
        <f>IF(tbl_Customers[[#This Row],[total_intl_charge]] &lt;= 3, "Low Charges", "High Charges")</f>
        <v>Low Charges</v>
      </c>
      <c r="Z2919" t="str">
        <f>IF(tbl_Customers[[#This Row],[total_eve_calls]]&lt;=80,"Low Calls",
IF(tbl_Customers[[#This Row],[total_eve_calls]]&lt;=120,"Medium Calls","High Calls"))</f>
        <v>Medium Calls</v>
      </c>
      <c r="AA2919" t="str">
        <f>IF(tbl_Customers[[#This Row],[total_eve_charge]]&lt;=15,"Low Charges",
IF(tbl_Customers[[#This Row],[total_eve_charge]]&lt;=20,"Medium Charges","High Charges"))</f>
        <v>High Charges</v>
      </c>
      <c r="AB29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19" t="str">
        <f>IF(tbl_Customers[[#This Row],[number_vmail_messages]] = 0, "No Usage", IF(tbl_Customers[[#This Row],[number_vmail_messages]] &lt;= 20, "Low Usage", IF(tbl_Customers[[#This Row],[number_vmail_messages]] &lt;= 40, "Medium Usgae", "High Usage")))</f>
        <v>Medium Usgae</v>
      </c>
      <c r="AD2919" t="str">
        <f>IF(tbl_Customers[[#This Row],[total_day_minutes]]&lt;=150,"Low Usage", IF(tbl_Customers[[#This Row],[total_day_minutes]]&lt;=200,"Medium Usage", IF(tbl_Customers[[#This Row],[total_day_minutes]]&lt;=250,"High Usage","Very High Usage")))</f>
        <v>High Usage</v>
      </c>
      <c r="AE2919" t="str">
        <f>IF(tbl_Customers[[#This Row],[total_intl_calls]]&lt;=5,"Low Calls", IF(tbl_Customers[[#This Row],[total_intl_calls]]&lt;=10, "Medium Calls", "High Calls"))</f>
        <v>Low Calls</v>
      </c>
      <c r="AF29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19" s="36" t="str">
        <f>IF(tbl_Customers[[#This Row],[Churn_Risk_Score]]&gt;=10,"High Risk", IF(tbl_Customers[[#This Row],[Churn_Risk_Score]]&gt;=5,"Medium Risk","Low Risk"))</f>
        <v>Low Risk</v>
      </c>
    </row>
    <row r="2920" spans="1:33" x14ac:dyDescent="0.35">
      <c r="A2920">
        <v>2919</v>
      </c>
      <c r="B2920" t="s">
        <v>71</v>
      </c>
      <c r="C2920">
        <v>110</v>
      </c>
      <c r="D2920" t="s">
        <v>28</v>
      </c>
      <c r="E2920" t="s">
        <v>22</v>
      </c>
      <c r="F2920" t="s">
        <v>22</v>
      </c>
      <c r="G2920">
        <v>0</v>
      </c>
      <c r="H2920">
        <v>220.9</v>
      </c>
      <c r="I2920">
        <v>100</v>
      </c>
      <c r="J2920">
        <v>37.549999999999997</v>
      </c>
      <c r="K2920">
        <v>279.60000000000002</v>
      </c>
      <c r="L2920">
        <v>76</v>
      </c>
      <c r="M2920">
        <v>23.77</v>
      </c>
      <c r="N2920">
        <v>239.8</v>
      </c>
      <c r="O2920">
        <v>107</v>
      </c>
      <c r="P2920">
        <v>10.79</v>
      </c>
      <c r="Q2920">
        <v>13.5</v>
      </c>
      <c r="R2920">
        <v>9</v>
      </c>
      <c r="S2920">
        <v>3.65</v>
      </c>
      <c r="T2920">
        <v>1</v>
      </c>
      <c r="U2920" t="s">
        <v>23</v>
      </c>
      <c r="V2920">
        <f>IF(tbl_Customers[[#This Row],[churn]] = "yes", 1, 0)</f>
        <v>1</v>
      </c>
      <c r="W2920" t="str">
        <f>IF(tbl_Customers[[#This Row],[number_customer_service_calls]] &lt;= 1, "0-1 Calls", IF(tbl_Customers[[#This Row],[number_customer_service_calls]] &lt;= 3, "2-3 Calls", IF(tbl_Customers[[#This Row],[number_customer_service_calls]] &lt;=5, "4-5 Calls", "6+ Calls")))</f>
        <v>0-1 Calls</v>
      </c>
      <c r="X2920" t="str">
        <f>IF(tbl_Customers[[#This Row],[account_length]] &lt;= 50, "0-50", IF(tbl_Customers[[#This Row],[account_length]] &lt;=100, "51-100", IF(tbl_Customers[[#This Row],[account_length]] &lt;= 150, "101-150", "151+")))</f>
        <v>101-150</v>
      </c>
      <c r="Y2920" t="str">
        <f>IF(tbl_Customers[[#This Row],[total_intl_charge]] &lt;= 3, "Low Charges", "High Charges")</f>
        <v>High Charges</v>
      </c>
      <c r="Z2920" t="str">
        <f>IF(tbl_Customers[[#This Row],[total_eve_calls]]&lt;=80,"Low Calls",
IF(tbl_Customers[[#This Row],[total_eve_calls]]&lt;=120,"Medium Calls","High Calls"))</f>
        <v>Low Calls</v>
      </c>
      <c r="AA2920" t="str">
        <f>IF(tbl_Customers[[#This Row],[total_eve_charge]]&lt;=15,"Low Charges",
IF(tbl_Customers[[#This Row],[total_eve_charge]]&lt;=20,"Medium Charges","High Charges"))</f>
        <v>High Charges</v>
      </c>
      <c r="AB29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0" t="str">
        <f>IF(tbl_Customers[[#This Row],[number_vmail_messages]] = 0, "No Usage", IF(tbl_Customers[[#This Row],[number_vmail_messages]] &lt;= 20, "Low Usage", IF(tbl_Customers[[#This Row],[number_vmail_messages]] &lt;= 40, "Medium Usgae", "High Usage")))</f>
        <v>No Usage</v>
      </c>
      <c r="AD2920" t="str">
        <f>IF(tbl_Customers[[#This Row],[total_day_minutes]]&lt;=150,"Low Usage", IF(tbl_Customers[[#This Row],[total_day_minutes]]&lt;=200,"Medium Usage", IF(tbl_Customers[[#This Row],[total_day_minutes]]&lt;=250,"High Usage","Very High Usage")))</f>
        <v>High Usage</v>
      </c>
      <c r="AE2920" t="str">
        <f>IF(tbl_Customers[[#This Row],[total_intl_calls]]&lt;=5,"Low Calls", IF(tbl_Customers[[#This Row],[total_intl_calls]]&lt;=10, "Medium Calls", "High Calls"))</f>
        <v>Medium Calls</v>
      </c>
      <c r="AF29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20" s="36" t="str">
        <f>IF(tbl_Customers[[#This Row],[Churn_Risk_Score]]&gt;=10,"High Risk", IF(tbl_Customers[[#This Row],[Churn_Risk_Score]]&gt;=5,"Medium Risk","Low Risk"))</f>
        <v>Low Risk</v>
      </c>
    </row>
    <row r="2921" spans="1:33" x14ac:dyDescent="0.35">
      <c r="A2921">
        <v>2920</v>
      </c>
      <c r="B2921" t="s">
        <v>68</v>
      </c>
      <c r="C2921">
        <v>69</v>
      </c>
      <c r="D2921" t="s">
        <v>25</v>
      </c>
      <c r="E2921" t="s">
        <v>22</v>
      </c>
      <c r="F2921" t="s">
        <v>23</v>
      </c>
      <c r="G2921">
        <v>27</v>
      </c>
      <c r="H2921">
        <v>188.4</v>
      </c>
      <c r="I2921">
        <v>104</v>
      </c>
      <c r="J2921">
        <v>32.03</v>
      </c>
      <c r="K2921">
        <v>320.60000000000002</v>
      </c>
      <c r="L2921">
        <v>128</v>
      </c>
      <c r="M2921">
        <v>27.25</v>
      </c>
      <c r="N2921">
        <v>161.69999999999999</v>
      </c>
      <c r="O2921">
        <v>120</v>
      </c>
      <c r="P2921">
        <v>7.28</v>
      </c>
      <c r="Q2921">
        <v>9.6999999999999993</v>
      </c>
      <c r="R2921">
        <v>7</v>
      </c>
      <c r="S2921">
        <v>2.62</v>
      </c>
      <c r="T2921">
        <v>1</v>
      </c>
      <c r="U2921" t="s">
        <v>22</v>
      </c>
      <c r="V2921">
        <f>IF(tbl_Customers[[#This Row],[churn]] = "yes", 1, 0)</f>
        <v>0</v>
      </c>
      <c r="W2921" t="str">
        <f>IF(tbl_Customers[[#This Row],[number_customer_service_calls]] &lt;= 1, "0-1 Calls", IF(tbl_Customers[[#This Row],[number_customer_service_calls]] &lt;= 3, "2-3 Calls", IF(tbl_Customers[[#This Row],[number_customer_service_calls]] &lt;=5, "4-5 Calls", "6+ Calls")))</f>
        <v>0-1 Calls</v>
      </c>
      <c r="X2921" t="str">
        <f>IF(tbl_Customers[[#This Row],[account_length]] &lt;= 50, "0-50", IF(tbl_Customers[[#This Row],[account_length]] &lt;=100, "51-100", IF(tbl_Customers[[#This Row],[account_length]] &lt;= 150, "101-150", "151+")))</f>
        <v>51-100</v>
      </c>
      <c r="Y2921" t="str">
        <f>IF(tbl_Customers[[#This Row],[total_intl_charge]] &lt;= 3, "Low Charges", "High Charges")</f>
        <v>Low Charges</v>
      </c>
      <c r="Z2921" t="str">
        <f>IF(tbl_Customers[[#This Row],[total_eve_calls]]&lt;=80,"Low Calls",
IF(tbl_Customers[[#This Row],[total_eve_calls]]&lt;=120,"Medium Calls","High Calls"))</f>
        <v>High Calls</v>
      </c>
      <c r="AA2921" t="str">
        <f>IF(tbl_Customers[[#This Row],[total_eve_charge]]&lt;=15,"Low Charges",
IF(tbl_Customers[[#This Row],[total_eve_charge]]&lt;=20,"Medium Charges","High Charges"))</f>
        <v>High Charges</v>
      </c>
      <c r="AB29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1" t="str">
        <f>IF(tbl_Customers[[#This Row],[number_vmail_messages]] = 0, "No Usage", IF(tbl_Customers[[#This Row],[number_vmail_messages]] &lt;= 20, "Low Usage", IF(tbl_Customers[[#This Row],[number_vmail_messages]] &lt;= 40, "Medium Usgae", "High Usage")))</f>
        <v>Medium Usgae</v>
      </c>
      <c r="AD2921" t="str">
        <f>IF(tbl_Customers[[#This Row],[total_day_minutes]]&lt;=150,"Low Usage", IF(tbl_Customers[[#This Row],[total_day_minutes]]&lt;=200,"Medium Usage", IF(tbl_Customers[[#This Row],[total_day_minutes]]&lt;=250,"High Usage","Very High Usage")))</f>
        <v>Medium Usage</v>
      </c>
      <c r="AE2921" t="str">
        <f>IF(tbl_Customers[[#This Row],[total_intl_calls]]&lt;=5,"Low Calls", IF(tbl_Customers[[#This Row],[total_intl_calls]]&lt;=10, "Medium Calls", "High Calls"))</f>
        <v>Medium Calls</v>
      </c>
      <c r="AF29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21" s="36" t="str">
        <f>IF(tbl_Customers[[#This Row],[Churn_Risk_Score]]&gt;=10,"High Risk", IF(tbl_Customers[[#This Row],[Churn_Risk_Score]]&gt;=5,"Medium Risk","Low Risk"))</f>
        <v>Low Risk</v>
      </c>
    </row>
    <row r="2922" spans="1:33" x14ac:dyDescent="0.35">
      <c r="A2922">
        <v>2921</v>
      </c>
      <c r="B2922" t="s">
        <v>32</v>
      </c>
      <c r="C2922">
        <v>56</v>
      </c>
      <c r="D2922" t="s">
        <v>28</v>
      </c>
      <c r="E2922" t="s">
        <v>22</v>
      </c>
      <c r="F2922" t="s">
        <v>22</v>
      </c>
      <c r="G2922">
        <v>0</v>
      </c>
      <c r="H2922">
        <v>254.8</v>
      </c>
      <c r="I2922">
        <v>83</v>
      </c>
      <c r="J2922">
        <v>43.32</v>
      </c>
      <c r="K2922">
        <v>194</v>
      </c>
      <c r="L2922">
        <v>98</v>
      </c>
      <c r="M2922">
        <v>16.489999999999998</v>
      </c>
      <c r="N2922">
        <v>186.2</v>
      </c>
      <c r="O2922">
        <v>118</v>
      </c>
      <c r="P2922">
        <v>8.3800000000000008</v>
      </c>
      <c r="Q2922">
        <v>13.5</v>
      </c>
      <c r="R2922">
        <v>2</v>
      </c>
      <c r="S2922">
        <v>3.65</v>
      </c>
      <c r="T2922">
        <v>4</v>
      </c>
      <c r="U2922" t="s">
        <v>22</v>
      </c>
      <c r="V2922">
        <f>IF(tbl_Customers[[#This Row],[churn]] = "yes", 1, 0)</f>
        <v>0</v>
      </c>
      <c r="W2922" t="str">
        <f>IF(tbl_Customers[[#This Row],[number_customer_service_calls]] &lt;= 1, "0-1 Calls", IF(tbl_Customers[[#This Row],[number_customer_service_calls]] &lt;= 3, "2-3 Calls", IF(tbl_Customers[[#This Row],[number_customer_service_calls]] &lt;=5, "4-5 Calls", "6+ Calls")))</f>
        <v>4-5 Calls</v>
      </c>
      <c r="X2922" t="str">
        <f>IF(tbl_Customers[[#This Row],[account_length]] &lt;= 50, "0-50", IF(tbl_Customers[[#This Row],[account_length]] &lt;=100, "51-100", IF(tbl_Customers[[#This Row],[account_length]] &lt;= 150, "101-150", "151+")))</f>
        <v>51-100</v>
      </c>
      <c r="Y2922" t="str">
        <f>IF(tbl_Customers[[#This Row],[total_intl_charge]] &lt;= 3, "Low Charges", "High Charges")</f>
        <v>High Charges</v>
      </c>
      <c r="Z2922" t="str">
        <f>IF(tbl_Customers[[#This Row],[total_eve_calls]]&lt;=80,"Low Calls",
IF(tbl_Customers[[#This Row],[total_eve_calls]]&lt;=120,"Medium Calls","High Calls"))</f>
        <v>Medium Calls</v>
      </c>
      <c r="AA2922" t="str">
        <f>IF(tbl_Customers[[#This Row],[total_eve_charge]]&lt;=15,"Low Charges",
IF(tbl_Customers[[#This Row],[total_eve_charge]]&lt;=20,"Medium Charges","High Charges"))</f>
        <v>Medium Charges</v>
      </c>
      <c r="AB29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2" t="str">
        <f>IF(tbl_Customers[[#This Row],[number_vmail_messages]] = 0, "No Usage", IF(tbl_Customers[[#This Row],[number_vmail_messages]] &lt;= 20, "Low Usage", IF(tbl_Customers[[#This Row],[number_vmail_messages]] &lt;= 40, "Medium Usgae", "High Usage")))</f>
        <v>No Usage</v>
      </c>
      <c r="AD2922" t="str">
        <f>IF(tbl_Customers[[#This Row],[total_day_minutes]]&lt;=150,"Low Usage", IF(tbl_Customers[[#This Row],[total_day_minutes]]&lt;=200,"Medium Usage", IF(tbl_Customers[[#This Row],[total_day_minutes]]&lt;=250,"High Usage","Very High Usage")))</f>
        <v>Very High Usage</v>
      </c>
      <c r="AE2922" t="str">
        <f>IF(tbl_Customers[[#This Row],[total_intl_calls]]&lt;=5,"Low Calls", IF(tbl_Customers[[#This Row],[total_intl_calls]]&lt;=10, "Medium Calls", "High Calls"))</f>
        <v>Low Calls</v>
      </c>
      <c r="AF29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922" s="36" t="str">
        <f>IF(tbl_Customers[[#This Row],[Churn_Risk_Score]]&gt;=10,"High Risk", IF(tbl_Customers[[#This Row],[Churn_Risk_Score]]&gt;=5,"Medium Risk","Low Risk"))</f>
        <v>High Risk</v>
      </c>
    </row>
    <row r="2923" spans="1:33" x14ac:dyDescent="0.35">
      <c r="A2923">
        <v>2922</v>
      </c>
      <c r="B2923" t="s">
        <v>55</v>
      </c>
      <c r="C2923">
        <v>133</v>
      </c>
      <c r="D2923" t="s">
        <v>28</v>
      </c>
      <c r="E2923" t="s">
        <v>22</v>
      </c>
      <c r="F2923" t="s">
        <v>22</v>
      </c>
      <c r="G2923">
        <v>0</v>
      </c>
      <c r="H2923">
        <v>338.4</v>
      </c>
      <c r="I2923">
        <v>86</v>
      </c>
      <c r="J2923">
        <v>57.53</v>
      </c>
      <c r="K2923">
        <v>234.6</v>
      </c>
      <c r="L2923">
        <v>97</v>
      </c>
      <c r="M2923">
        <v>19.940000000000001</v>
      </c>
      <c r="N2923">
        <v>264.8</v>
      </c>
      <c r="O2923">
        <v>139</v>
      </c>
      <c r="P2923">
        <v>11.92</v>
      </c>
      <c r="Q2923">
        <v>14.8</v>
      </c>
      <c r="R2923">
        <v>4</v>
      </c>
      <c r="S2923">
        <v>4</v>
      </c>
      <c r="T2923">
        <v>3</v>
      </c>
      <c r="U2923" t="s">
        <v>23</v>
      </c>
      <c r="V2923">
        <f>IF(tbl_Customers[[#This Row],[churn]] = "yes", 1, 0)</f>
        <v>1</v>
      </c>
      <c r="W2923" t="str">
        <f>IF(tbl_Customers[[#This Row],[number_customer_service_calls]] &lt;= 1, "0-1 Calls", IF(tbl_Customers[[#This Row],[number_customer_service_calls]] &lt;= 3, "2-3 Calls", IF(tbl_Customers[[#This Row],[number_customer_service_calls]] &lt;=5, "4-5 Calls", "6+ Calls")))</f>
        <v>2-3 Calls</v>
      </c>
      <c r="X2923" t="str">
        <f>IF(tbl_Customers[[#This Row],[account_length]] &lt;= 50, "0-50", IF(tbl_Customers[[#This Row],[account_length]] &lt;=100, "51-100", IF(tbl_Customers[[#This Row],[account_length]] &lt;= 150, "101-150", "151+")))</f>
        <v>101-150</v>
      </c>
      <c r="Y2923" t="str">
        <f>IF(tbl_Customers[[#This Row],[total_intl_charge]] &lt;= 3, "Low Charges", "High Charges")</f>
        <v>High Charges</v>
      </c>
      <c r="Z2923" t="str">
        <f>IF(tbl_Customers[[#This Row],[total_eve_calls]]&lt;=80,"Low Calls",
IF(tbl_Customers[[#This Row],[total_eve_calls]]&lt;=120,"Medium Calls","High Calls"))</f>
        <v>Medium Calls</v>
      </c>
      <c r="AA2923" t="str">
        <f>IF(tbl_Customers[[#This Row],[total_eve_charge]]&lt;=15,"Low Charges",
IF(tbl_Customers[[#This Row],[total_eve_charge]]&lt;=20,"Medium Charges","High Charges"))</f>
        <v>Medium Charges</v>
      </c>
      <c r="AB29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3" t="str">
        <f>IF(tbl_Customers[[#This Row],[number_vmail_messages]] = 0, "No Usage", IF(tbl_Customers[[#This Row],[number_vmail_messages]] &lt;= 20, "Low Usage", IF(tbl_Customers[[#This Row],[number_vmail_messages]] &lt;= 40, "Medium Usgae", "High Usage")))</f>
        <v>No Usage</v>
      </c>
      <c r="AD2923" t="str">
        <f>IF(tbl_Customers[[#This Row],[total_day_minutes]]&lt;=150,"Low Usage", IF(tbl_Customers[[#This Row],[total_day_minutes]]&lt;=200,"Medium Usage", IF(tbl_Customers[[#This Row],[total_day_minutes]]&lt;=250,"High Usage","Very High Usage")))</f>
        <v>Very High Usage</v>
      </c>
      <c r="AE2923" t="str">
        <f>IF(tbl_Customers[[#This Row],[total_intl_calls]]&lt;=5,"Low Calls", IF(tbl_Customers[[#This Row],[total_intl_calls]]&lt;=10, "Medium Calls", "High Calls"))</f>
        <v>Low Calls</v>
      </c>
      <c r="AF29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23" s="36" t="str">
        <f>IF(tbl_Customers[[#This Row],[Churn_Risk_Score]]&gt;=10,"High Risk", IF(tbl_Customers[[#This Row],[Churn_Risk_Score]]&gt;=5,"Medium Risk","Low Risk"))</f>
        <v>Medium Risk</v>
      </c>
    </row>
    <row r="2924" spans="1:33" x14ac:dyDescent="0.35">
      <c r="A2924">
        <v>2923</v>
      </c>
      <c r="B2924" t="s">
        <v>38</v>
      </c>
      <c r="C2924">
        <v>131</v>
      </c>
      <c r="D2924" t="s">
        <v>21</v>
      </c>
      <c r="E2924" t="s">
        <v>22</v>
      </c>
      <c r="F2924" t="s">
        <v>22</v>
      </c>
      <c r="G2924">
        <v>0</v>
      </c>
      <c r="H2924">
        <v>143.1</v>
      </c>
      <c r="I2924">
        <v>114</v>
      </c>
      <c r="J2924">
        <v>24.33</v>
      </c>
      <c r="K2924">
        <v>138.1</v>
      </c>
      <c r="L2924">
        <v>119</v>
      </c>
      <c r="M2924">
        <v>11.74</v>
      </c>
      <c r="N2924">
        <v>199.4</v>
      </c>
      <c r="O2924">
        <v>100</v>
      </c>
      <c r="P2924">
        <v>8.9700000000000006</v>
      </c>
      <c r="Q2924">
        <v>8.9</v>
      </c>
      <c r="R2924">
        <v>3</v>
      </c>
      <c r="S2924">
        <v>2.4</v>
      </c>
      <c r="T2924">
        <v>3</v>
      </c>
      <c r="U2924" t="s">
        <v>22</v>
      </c>
      <c r="V2924">
        <f>IF(tbl_Customers[[#This Row],[churn]] = "yes", 1, 0)</f>
        <v>0</v>
      </c>
      <c r="W2924" t="str">
        <f>IF(tbl_Customers[[#This Row],[number_customer_service_calls]] &lt;= 1, "0-1 Calls", IF(tbl_Customers[[#This Row],[number_customer_service_calls]] &lt;= 3, "2-3 Calls", IF(tbl_Customers[[#This Row],[number_customer_service_calls]] &lt;=5, "4-5 Calls", "6+ Calls")))</f>
        <v>2-3 Calls</v>
      </c>
      <c r="X2924" t="str">
        <f>IF(tbl_Customers[[#This Row],[account_length]] &lt;= 50, "0-50", IF(tbl_Customers[[#This Row],[account_length]] &lt;=100, "51-100", IF(tbl_Customers[[#This Row],[account_length]] &lt;= 150, "101-150", "151+")))</f>
        <v>101-150</v>
      </c>
      <c r="Y2924" t="str">
        <f>IF(tbl_Customers[[#This Row],[total_intl_charge]] &lt;= 3, "Low Charges", "High Charges")</f>
        <v>Low Charges</v>
      </c>
      <c r="Z2924" t="str">
        <f>IF(tbl_Customers[[#This Row],[total_eve_calls]]&lt;=80,"Low Calls",
IF(tbl_Customers[[#This Row],[total_eve_calls]]&lt;=120,"Medium Calls","High Calls"))</f>
        <v>Medium Calls</v>
      </c>
      <c r="AA2924" t="str">
        <f>IF(tbl_Customers[[#This Row],[total_eve_charge]]&lt;=15,"Low Charges",
IF(tbl_Customers[[#This Row],[total_eve_charge]]&lt;=20,"Medium Charges","High Charges"))</f>
        <v>Low Charges</v>
      </c>
      <c r="AB29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24" t="str">
        <f>IF(tbl_Customers[[#This Row],[number_vmail_messages]] = 0, "No Usage", IF(tbl_Customers[[#This Row],[number_vmail_messages]] &lt;= 20, "Low Usage", IF(tbl_Customers[[#This Row],[number_vmail_messages]] &lt;= 40, "Medium Usgae", "High Usage")))</f>
        <v>No Usage</v>
      </c>
      <c r="AD2924" t="str">
        <f>IF(tbl_Customers[[#This Row],[total_day_minutes]]&lt;=150,"Low Usage", IF(tbl_Customers[[#This Row],[total_day_minutes]]&lt;=200,"Medium Usage", IF(tbl_Customers[[#This Row],[total_day_minutes]]&lt;=250,"High Usage","Very High Usage")))</f>
        <v>Low Usage</v>
      </c>
      <c r="AE2924" t="str">
        <f>IF(tbl_Customers[[#This Row],[total_intl_calls]]&lt;=5,"Low Calls", IF(tbl_Customers[[#This Row],[total_intl_calls]]&lt;=10, "Medium Calls", "High Calls"))</f>
        <v>Low Calls</v>
      </c>
      <c r="AF29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24" s="36" t="str">
        <f>IF(tbl_Customers[[#This Row],[Churn_Risk_Score]]&gt;=10,"High Risk", IF(tbl_Customers[[#This Row],[Churn_Risk_Score]]&gt;=5,"Medium Risk","Low Risk"))</f>
        <v>Low Risk</v>
      </c>
    </row>
    <row r="2925" spans="1:33" x14ac:dyDescent="0.35">
      <c r="A2925">
        <v>2924</v>
      </c>
      <c r="B2925" t="s">
        <v>74</v>
      </c>
      <c r="C2925">
        <v>60</v>
      </c>
      <c r="D2925" t="s">
        <v>21</v>
      </c>
      <c r="E2925" t="s">
        <v>22</v>
      </c>
      <c r="F2925" t="s">
        <v>23</v>
      </c>
      <c r="G2925">
        <v>20</v>
      </c>
      <c r="H2925">
        <v>118.3</v>
      </c>
      <c r="I2925">
        <v>113</v>
      </c>
      <c r="J2925">
        <v>20.11</v>
      </c>
      <c r="K2925">
        <v>253.8</v>
      </c>
      <c r="L2925">
        <v>97</v>
      </c>
      <c r="M2925">
        <v>21.57</v>
      </c>
      <c r="N2925">
        <v>172.8</v>
      </c>
      <c r="O2925">
        <v>78</v>
      </c>
      <c r="P2925">
        <v>7.78</v>
      </c>
      <c r="Q2925">
        <v>9.4</v>
      </c>
      <c r="R2925">
        <v>4</v>
      </c>
      <c r="S2925">
        <v>2.54</v>
      </c>
      <c r="T2925">
        <v>1</v>
      </c>
      <c r="U2925" t="s">
        <v>22</v>
      </c>
      <c r="V2925">
        <f>IF(tbl_Customers[[#This Row],[churn]] = "yes", 1, 0)</f>
        <v>0</v>
      </c>
      <c r="W2925" t="str">
        <f>IF(tbl_Customers[[#This Row],[number_customer_service_calls]] &lt;= 1, "0-1 Calls", IF(tbl_Customers[[#This Row],[number_customer_service_calls]] &lt;= 3, "2-3 Calls", IF(tbl_Customers[[#This Row],[number_customer_service_calls]] &lt;=5, "4-5 Calls", "6+ Calls")))</f>
        <v>0-1 Calls</v>
      </c>
      <c r="X2925" t="str">
        <f>IF(tbl_Customers[[#This Row],[account_length]] &lt;= 50, "0-50", IF(tbl_Customers[[#This Row],[account_length]] &lt;=100, "51-100", IF(tbl_Customers[[#This Row],[account_length]] &lt;= 150, "101-150", "151+")))</f>
        <v>51-100</v>
      </c>
      <c r="Y2925" t="str">
        <f>IF(tbl_Customers[[#This Row],[total_intl_charge]] &lt;= 3, "Low Charges", "High Charges")</f>
        <v>Low Charges</v>
      </c>
      <c r="Z2925" t="str">
        <f>IF(tbl_Customers[[#This Row],[total_eve_calls]]&lt;=80,"Low Calls",
IF(tbl_Customers[[#This Row],[total_eve_calls]]&lt;=120,"Medium Calls","High Calls"))</f>
        <v>Medium Calls</v>
      </c>
      <c r="AA2925" t="str">
        <f>IF(tbl_Customers[[#This Row],[total_eve_charge]]&lt;=15,"Low Charges",
IF(tbl_Customers[[#This Row],[total_eve_charge]]&lt;=20,"Medium Charges","High Charges"))</f>
        <v>High Charges</v>
      </c>
      <c r="AB29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25" t="str">
        <f>IF(tbl_Customers[[#This Row],[number_vmail_messages]] = 0, "No Usage", IF(tbl_Customers[[#This Row],[number_vmail_messages]] &lt;= 20, "Low Usage", IF(tbl_Customers[[#This Row],[number_vmail_messages]] &lt;= 40, "Medium Usgae", "High Usage")))</f>
        <v>Low Usage</v>
      </c>
      <c r="AD2925" t="str">
        <f>IF(tbl_Customers[[#This Row],[total_day_minutes]]&lt;=150,"Low Usage", IF(tbl_Customers[[#This Row],[total_day_minutes]]&lt;=200,"Medium Usage", IF(tbl_Customers[[#This Row],[total_day_minutes]]&lt;=250,"High Usage","Very High Usage")))</f>
        <v>Low Usage</v>
      </c>
      <c r="AE2925" t="str">
        <f>IF(tbl_Customers[[#This Row],[total_intl_calls]]&lt;=5,"Low Calls", IF(tbl_Customers[[#This Row],[total_intl_calls]]&lt;=10, "Medium Calls", "High Calls"))</f>
        <v>Low Calls</v>
      </c>
      <c r="AF29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25" s="36" t="str">
        <f>IF(tbl_Customers[[#This Row],[Churn_Risk_Score]]&gt;=10,"High Risk", IF(tbl_Customers[[#This Row],[Churn_Risk_Score]]&gt;=5,"Medium Risk","Low Risk"))</f>
        <v>Low Risk</v>
      </c>
    </row>
    <row r="2926" spans="1:33" x14ac:dyDescent="0.35">
      <c r="A2926">
        <v>2925</v>
      </c>
      <c r="B2926" t="s">
        <v>73</v>
      </c>
      <c r="C2926">
        <v>92</v>
      </c>
      <c r="D2926" t="s">
        <v>28</v>
      </c>
      <c r="E2926" t="s">
        <v>22</v>
      </c>
      <c r="F2926" t="s">
        <v>22</v>
      </c>
      <c r="G2926">
        <v>0</v>
      </c>
      <c r="H2926">
        <v>185.9</v>
      </c>
      <c r="I2926">
        <v>111</v>
      </c>
      <c r="J2926">
        <v>31.6</v>
      </c>
      <c r="K2926">
        <v>216.8</v>
      </c>
      <c r="L2926">
        <v>93</v>
      </c>
      <c r="M2926">
        <v>18.43</v>
      </c>
      <c r="N2926">
        <v>231</v>
      </c>
      <c r="O2926">
        <v>58</v>
      </c>
      <c r="P2926">
        <v>10.4</v>
      </c>
      <c r="Q2926">
        <v>8.5</v>
      </c>
      <c r="R2926">
        <v>2</v>
      </c>
      <c r="S2926">
        <v>2.2999999999999998</v>
      </c>
      <c r="T2926">
        <v>1</v>
      </c>
      <c r="U2926" t="s">
        <v>22</v>
      </c>
      <c r="V2926">
        <f>IF(tbl_Customers[[#This Row],[churn]] = "yes", 1, 0)</f>
        <v>0</v>
      </c>
      <c r="W2926" t="str">
        <f>IF(tbl_Customers[[#This Row],[number_customer_service_calls]] &lt;= 1, "0-1 Calls", IF(tbl_Customers[[#This Row],[number_customer_service_calls]] &lt;= 3, "2-3 Calls", IF(tbl_Customers[[#This Row],[number_customer_service_calls]] &lt;=5, "4-5 Calls", "6+ Calls")))</f>
        <v>0-1 Calls</v>
      </c>
      <c r="X2926" t="str">
        <f>IF(tbl_Customers[[#This Row],[account_length]] &lt;= 50, "0-50", IF(tbl_Customers[[#This Row],[account_length]] &lt;=100, "51-100", IF(tbl_Customers[[#This Row],[account_length]] &lt;= 150, "101-150", "151+")))</f>
        <v>51-100</v>
      </c>
      <c r="Y2926" t="str">
        <f>IF(tbl_Customers[[#This Row],[total_intl_charge]] &lt;= 3, "Low Charges", "High Charges")</f>
        <v>Low Charges</v>
      </c>
      <c r="Z2926" t="str">
        <f>IF(tbl_Customers[[#This Row],[total_eve_calls]]&lt;=80,"Low Calls",
IF(tbl_Customers[[#This Row],[total_eve_calls]]&lt;=120,"Medium Calls","High Calls"))</f>
        <v>Medium Calls</v>
      </c>
      <c r="AA2926" t="str">
        <f>IF(tbl_Customers[[#This Row],[total_eve_charge]]&lt;=15,"Low Charges",
IF(tbl_Customers[[#This Row],[total_eve_charge]]&lt;=20,"Medium Charges","High Charges"))</f>
        <v>Medium Charges</v>
      </c>
      <c r="AB29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6" t="str">
        <f>IF(tbl_Customers[[#This Row],[number_vmail_messages]] = 0, "No Usage", IF(tbl_Customers[[#This Row],[number_vmail_messages]] &lt;= 20, "Low Usage", IF(tbl_Customers[[#This Row],[number_vmail_messages]] &lt;= 40, "Medium Usgae", "High Usage")))</f>
        <v>No Usage</v>
      </c>
      <c r="AD2926" t="str">
        <f>IF(tbl_Customers[[#This Row],[total_day_minutes]]&lt;=150,"Low Usage", IF(tbl_Customers[[#This Row],[total_day_minutes]]&lt;=200,"Medium Usage", IF(tbl_Customers[[#This Row],[total_day_minutes]]&lt;=250,"High Usage","Very High Usage")))</f>
        <v>Medium Usage</v>
      </c>
      <c r="AE2926" t="str">
        <f>IF(tbl_Customers[[#This Row],[total_intl_calls]]&lt;=5,"Low Calls", IF(tbl_Customers[[#This Row],[total_intl_calls]]&lt;=10, "Medium Calls", "High Calls"))</f>
        <v>Low Calls</v>
      </c>
      <c r="AF29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26" s="36" t="str">
        <f>IF(tbl_Customers[[#This Row],[Churn_Risk_Score]]&gt;=10,"High Risk", IF(tbl_Customers[[#This Row],[Churn_Risk_Score]]&gt;=5,"Medium Risk","Low Risk"))</f>
        <v>Low Risk</v>
      </c>
    </row>
    <row r="2927" spans="1:33" x14ac:dyDescent="0.35">
      <c r="A2927">
        <v>2926</v>
      </c>
      <c r="B2927" t="s">
        <v>53</v>
      </c>
      <c r="C2927">
        <v>52</v>
      </c>
      <c r="D2927" t="s">
        <v>28</v>
      </c>
      <c r="E2927" t="s">
        <v>22</v>
      </c>
      <c r="F2927" t="s">
        <v>22</v>
      </c>
      <c r="G2927">
        <v>0</v>
      </c>
      <c r="H2927">
        <v>219</v>
      </c>
      <c r="I2927">
        <v>100</v>
      </c>
      <c r="J2927">
        <v>37.229999999999997</v>
      </c>
      <c r="K2927">
        <v>148.9</v>
      </c>
      <c r="L2927">
        <v>110</v>
      </c>
      <c r="M2927">
        <v>12.66</v>
      </c>
      <c r="N2927">
        <v>151.80000000000001</v>
      </c>
      <c r="O2927">
        <v>129</v>
      </c>
      <c r="P2927">
        <v>6.83</v>
      </c>
      <c r="Q2927">
        <v>11.9</v>
      </c>
      <c r="R2927">
        <v>8</v>
      </c>
      <c r="S2927">
        <v>3.21</v>
      </c>
      <c r="T2927">
        <v>3</v>
      </c>
      <c r="U2927" t="s">
        <v>22</v>
      </c>
      <c r="V2927">
        <f>IF(tbl_Customers[[#This Row],[churn]] = "yes", 1, 0)</f>
        <v>0</v>
      </c>
      <c r="W2927" t="str">
        <f>IF(tbl_Customers[[#This Row],[number_customer_service_calls]] &lt;= 1, "0-1 Calls", IF(tbl_Customers[[#This Row],[number_customer_service_calls]] &lt;= 3, "2-3 Calls", IF(tbl_Customers[[#This Row],[number_customer_service_calls]] &lt;=5, "4-5 Calls", "6+ Calls")))</f>
        <v>2-3 Calls</v>
      </c>
      <c r="X2927" t="str">
        <f>IF(tbl_Customers[[#This Row],[account_length]] &lt;= 50, "0-50", IF(tbl_Customers[[#This Row],[account_length]] &lt;=100, "51-100", IF(tbl_Customers[[#This Row],[account_length]] &lt;= 150, "101-150", "151+")))</f>
        <v>51-100</v>
      </c>
      <c r="Y2927" t="str">
        <f>IF(tbl_Customers[[#This Row],[total_intl_charge]] &lt;= 3, "Low Charges", "High Charges")</f>
        <v>High Charges</v>
      </c>
      <c r="Z2927" t="str">
        <f>IF(tbl_Customers[[#This Row],[total_eve_calls]]&lt;=80,"Low Calls",
IF(tbl_Customers[[#This Row],[total_eve_calls]]&lt;=120,"Medium Calls","High Calls"))</f>
        <v>Medium Calls</v>
      </c>
      <c r="AA2927" t="str">
        <f>IF(tbl_Customers[[#This Row],[total_eve_charge]]&lt;=15,"Low Charges",
IF(tbl_Customers[[#This Row],[total_eve_charge]]&lt;=20,"Medium Charges","High Charges"))</f>
        <v>Low Charges</v>
      </c>
      <c r="AB29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7" t="str">
        <f>IF(tbl_Customers[[#This Row],[number_vmail_messages]] = 0, "No Usage", IF(tbl_Customers[[#This Row],[number_vmail_messages]] &lt;= 20, "Low Usage", IF(tbl_Customers[[#This Row],[number_vmail_messages]] &lt;= 40, "Medium Usgae", "High Usage")))</f>
        <v>No Usage</v>
      </c>
      <c r="AD2927" t="str">
        <f>IF(tbl_Customers[[#This Row],[total_day_minutes]]&lt;=150,"Low Usage", IF(tbl_Customers[[#This Row],[total_day_minutes]]&lt;=200,"Medium Usage", IF(tbl_Customers[[#This Row],[total_day_minutes]]&lt;=250,"High Usage","Very High Usage")))</f>
        <v>High Usage</v>
      </c>
      <c r="AE2927" t="str">
        <f>IF(tbl_Customers[[#This Row],[total_intl_calls]]&lt;=5,"Low Calls", IF(tbl_Customers[[#This Row],[total_intl_calls]]&lt;=10, "Medium Calls", "High Calls"))</f>
        <v>Medium Calls</v>
      </c>
      <c r="AF29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27" s="36" t="str">
        <f>IF(tbl_Customers[[#This Row],[Churn_Risk_Score]]&gt;=10,"High Risk", IF(tbl_Customers[[#This Row],[Churn_Risk_Score]]&gt;=5,"Medium Risk","Low Risk"))</f>
        <v>Low Risk</v>
      </c>
    </row>
    <row r="2928" spans="1:33" x14ac:dyDescent="0.35">
      <c r="A2928">
        <v>2927</v>
      </c>
      <c r="B2928" t="s">
        <v>58</v>
      </c>
      <c r="C2928">
        <v>135</v>
      </c>
      <c r="D2928" t="s">
        <v>28</v>
      </c>
      <c r="E2928" t="s">
        <v>22</v>
      </c>
      <c r="F2928" t="s">
        <v>23</v>
      </c>
      <c r="G2928">
        <v>18</v>
      </c>
      <c r="H2928">
        <v>180.1</v>
      </c>
      <c r="I2928">
        <v>90</v>
      </c>
      <c r="J2928">
        <v>30.62</v>
      </c>
      <c r="K2928">
        <v>152.5</v>
      </c>
      <c r="L2928">
        <v>65</v>
      </c>
      <c r="M2928">
        <v>12.96</v>
      </c>
      <c r="N2928">
        <v>258.2</v>
      </c>
      <c r="O2928">
        <v>85</v>
      </c>
      <c r="P2928">
        <v>11.62</v>
      </c>
      <c r="Q2928">
        <v>12.7</v>
      </c>
      <c r="R2928">
        <v>9</v>
      </c>
      <c r="S2928">
        <v>3.43</v>
      </c>
      <c r="T2928">
        <v>1</v>
      </c>
      <c r="U2928" t="s">
        <v>22</v>
      </c>
      <c r="V2928">
        <f>IF(tbl_Customers[[#This Row],[churn]] = "yes", 1, 0)</f>
        <v>0</v>
      </c>
      <c r="W2928" t="str">
        <f>IF(tbl_Customers[[#This Row],[number_customer_service_calls]] &lt;= 1, "0-1 Calls", IF(tbl_Customers[[#This Row],[number_customer_service_calls]] &lt;= 3, "2-3 Calls", IF(tbl_Customers[[#This Row],[number_customer_service_calls]] &lt;=5, "4-5 Calls", "6+ Calls")))</f>
        <v>0-1 Calls</v>
      </c>
      <c r="X2928" t="str">
        <f>IF(tbl_Customers[[#This Row],[account_length]] &lt;= 50, "0-50", IF(tbl_Customers[[#This Row],[account_length]] &lt;=100, "51-100", IF(tbl_Customers[[#This Row],[account_length]] &lt;= 150, "101-150", "151+")))</f>
        <v>101-150</v>
      </c>
      <c r="Y2928" t="str">
        <f>IF(tbl_Customers[[#This Row],[total_intl_charge]] &lt;= 3, "Low Charges", "High Charges")</f>
        <v>High Charges</v>
      </c>
      <c r="Z2928" t="str">
        <f>IF(tbl_Customers[[#This Row],[total_eve_calls]]&lt;=80,"Low Calls",
IF(tbl_Customers[[#This Row],[total_eve_calls]]&lt;=120,"Medium Calls","High Calls"))</f>
        <v>Low Calls</v>
      </c>
      <c r="AA2928" t="str">
        <f>IF(tbl_Customers[[#This Row],[total_eve_charge]]&lt;=15,"Low Charges",
IF(tbl_Customers[[#This Row],[total_eve_charge]]&lt;=20,"Medium Charges","High Charges"))</f>
        <v>Low Charges</v>
      </c>
      <c r="AB29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8" t="str">
        <f>IF(tbl_Customers[[#This Row],[number_vmail_messages]] = 0, "No Usage", IF(tbl_Customers[[#This Row],[number_vmail_messages]] &lt;= 20, "Low Usage", IF(tbl_Customers[[#This Row],[number_vmail_messages]] &lt;= 40, "Medium Usgae", "High Usage")))</f>
        <v>Low Usage</v>
      </c>
      <c r="AD2928" t="str">
        <f>IF(tbl_Customers[[#This Row],[total_day_minutes]]&lt;=150,"Low Usage", IF(tbl_Customers[[#This Row],[total_day_minutes]]&lt;=200,"Medium Usage", IF(tbl_Customers[[#This Row],[total_day_minutes]]&lt;=250,"High Usage","Very High Usage")))</f>
        <v>Medium Usage</v>
      </c>
      <c r="AE2928" t="str">
        <f>IF(tbl_Customers[[#This Row],[total_intl_calls]]&lt;=5,"Low Calls", IF(tbl_Customers[[#This Row],[total_intl_calls]]&lt;=10, "Medium Calls", "High Calls"))</f>
        <v>Medium Calls</v>
      </c>
      <c r="AF29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28" s="36" t="str">
        <f>IF(tbl_Customers[[#This Row],[Churn_Risk_Score]]&gt;=10,"High Risk", IF(tbl_Customers[[#This Row],[Churn_Risk_Score]]&gt;=5,"Medium Risk","Low Risk"))</f>
        <v>Low Risk</v>
      </c>
    </row>
    <row r="2929" spans="1:33" x14ac:dyDescent="0.35">
      <c r="A2929">
        <v>2928</v>
      </c>
      <c r="B2929" t="s">
        <v>48</v>
      </c>
      <c r="C2929">
        <v>107</v>
      </c>
      <c r="D2929" t="s">
        <v>25</v>
      </c>
      <c r="E2929" t="s">
        <v>22</v>
      </c>
      <c r="F2929" t="s">
        <v>22</v>
      </c>
      <c r="G2929">
        <v>0</v>
      </c>
      <c r="H2929">
        <v>114.9</v>
      </c>
      <c r="I2929">
        <v>119</v>
      </c>
      <c r="J2929">
        <v>19.53</v>
      </c>
      <c r="K2929">
        <v>239.7</v>
      </c>
      <c r="L2929">
        <v>91</v>
      </c>
      <c r="M2929">
        <v>20.37</v>
      </c>
      <c r="N2929">
        <v>165.3</v>
      </c>
      <c r="O2929">
        <v>112</v>
      </c>
      <c r="P2929">
        <v>7.44</v>
      </c>
      <c r="Q2929">
        <v>12.6</v>
      </c>
      <c r="R2929">
        <v>5</v>
      </c>
      <c r="S2929">
        <v>3.4</v>
      </c>
      <c r="T2929">
        <v>2</v>
      </c>
      <c r="U2929" t="s">
        <v>22</v>
      </c>
      <c r="V2929">
        <f>IF(tbl_Customers[[#This Row],[churn]] = "yes", 1, 0)</f>
        <v>0</v>
      </c>
      <c r="W2929" t="str">
        <f>IF(tbl_Customers[[#This Row],[number_customer_service_calls]] &lt;= 1, "0-1 Calls", IF(tbl_Customers[[#This Row],[number_customer_service_calls]] &lt;= 3, "2-3 Calls", IF(tbl_Customers[[#This Row],[number_customer_service_calls]] &lt;=5, "4-5 Calls", "6+ Calls")))</f>
        <v>2-3 Calls</v>
      </c>
      <c r="X2929" t="str">
        <f>IF(tbl_Customers[[#This Row],[account_length]] &lt;= 50, "0-50", IF(tbl_Customers[[#This Row],[account_length]] &lt;=100, "51-100", IF(tbl_Customers[[#This Row],[account_length]] &lt;= 150, "101-150", "151+")))</f>
        <v>101-150</v>
      </c>
      <c r="Y2929" t="str">
        <f>IF(tbl_Customers[[#This Row],[total_intl_charge]] &lt;= 3, "Low Charges", "High Charges")</f>
        <v>High Charges</v>
      </c>
      <c r="Z2929" t="str">
        <f>IF(tbl_Customers[[#This Row],[total_eve_calls]]&lt;=80,"Low Calls",
IF(tbl_Customers[[#This Row],[total_eve_calls]]&lt;=120,"Medium Calls","High Calls"))</f>
        <v>Medium Calls</v>
      </c>
      <c r="AA2929" t="str">
        <f>IF(tbl_Customers[[#This Row],[total_eve_charge]]&lt;=15,"Low Charges",
IF(tbl_Customers[[#This Row],[total_eve_charge]]&lt;=20,"Medium Charges","High Charges"))</f>
        <v>High Charges</v>
      </c>
      <c r="AB29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9" t="str">
        <f>IF(tbl_Customers[[#This Row],[number_vmail_messages]] = 0, "No Usage", IF(tbl_Customers[[#This Row],[number_vmail_messages]] &lt;= 20, "Low Usage", IF(tbl_Customers[[#This Row],[number_vmail_messages]] &lt;= 40, "Medium Usgae", "High Usage")))</f>
        <v>No Usage</v>
      </c>
      <c r="AD2929" t="str">
        <f>IF(tbl_Customers[[#This Row],[total_day_minutes]]&lt;=150,"Low Usage", IF(tbl_Customers[[#This Row],[total_day_minutes]]&lt;=200,"Medium Usage", IF(tbl_Customers[[#This Row],[total_day_minutes]]&lt;=250,"High Usage","Very High Usage")))</f>
        <v>Low Usage</v>
      </c>
      <c r="AE2929" t="str">
        <f>IF(tbl_Customers[[#This Row],[total_intl_calls]]&lt;=5,"Low Calls", IF(tbl_Customers[[#This Row],[total_intl_calls]]&lt;=10, "Medium Calls", "High Calls"))</f>
        <v>Low Calls</v>
      </c>
      <c r="AF29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29" s="36" t="str">
        <f>IF(tbl_Customers[[#This Row],[Churn_Risk_Score]]&gt;=10,"High Risk", IF(tbl_Customers[[#This Row],[Churn_Risk_Score]]&gt;=5,"Medium Risk","Low Risk"))</f>
        <v>Low Risk</v>
      </c>
    </row>
    <row r="2930" spans="1:33" x14ac:dyDescent="0.35">
      <c r="A2930">
        <v>2929</v>
      </c>
      <c r="B2930" t="s">
        <v>73</v>
      </c>
      <c r="C2930">
        <v>110</v>
      </c>
      <c r="D2930" t="s">
        <v>28</v>
      </c>
      <c r="E2930" t="s">
        <v>22</v>
      </c>
      <c r="F2930" t="s">
        <v>22</v>
      </c>
      <c r="G2930">
        <v>0</v>
      </c>
      <c r="H2930">
        <v>158.6</v>
      </c>
      <c r="I2930">
        <v>97</v>
      </c>
      <c r="J2930">
        <v>26.96</v>
      </c>
      <c r="K2930">
        <v>204.4</v>
      </c>
      <c r="L2930">
        <v>123</v>
      </c>
      <c r="M2930">
        <v>17.37</v>
      </c>
      <c r="N2930">
        <v>182.5</v>
      </c>
      <c r="O2930">
        <v>123</v>
      </c>
      <c r="P2930">
        <v>8.2100000000000009</v>
      </c>
      <c r="Q2930">
        <v>11.3</v>
      </c>
      <c r="R2930">
        <v>3</v>
      </c>
      <c r="S2930">
        <v>3.05</v>
      </c>
      <c r="T2930">
        <v>2</v>
      </c>
      <c r="U2930" t="s">
        <v>22</v>
      </c>
      <c r="V2930">
        <f>IF(tbl_Customers[[#This Row],[churn]] = "yes", 1, 0)</f>
        <v>0</v>
      </c>
      <c r="W2930" t="str">
        <f>IF(tbl_Customers[[#This Row],[number_customer_service_calls]] &lt;= 1, "0-1 Calls", IF(tbl_Customers[[#This Row],[number_customer_service_calls]] &lt;= 3, "2-3 Calls", IF(tbl_Customers[[#This Row],[number_customer_service_calls]] &lt;=5, "4-5 Calls", "6+ Calls")))</f>
        <v>2-3 Calls</v>
      </c>
      <c r="X2930" t="str">
        <f>IF(tbl_Customers[[#This Row],[account_length]] &lt;= 50, "0-50", IF(tbl_Customers[[#This Row],[account_length]] &lt;=100, "51-100", IF(tbl_Customers[[#This Row],[account_length]] &lt;= 150, "101-150", "151+")))</f>
        <v>101-150</v>
      </c>
      <c r="Y2930" t="str">
        <f>IF(tbl_Customers[[#This Row],[total_intl_charge]] &lt;= 3, "Low Charges", "High Charges")</f>
        <v>High Charges</v>
      </c>
      <c r="Z2930" t="str">
        <f>IF(tbl_Customers[[#This Row],[total_eve_calls]]&lt;=80,"Low Calls",
IF(tbl_Customers[[#This Row],[total_eve_calls]]&lt;=120,"Medium Calls","High Calls"))</f>
        <v>High Calls</v>
      </c>
      <c r="AA2930" t="str">
        <f>IF(tbl_Customers[[#This Row],[total_eve_charge]]&lt;=15,"Low Charges",
IF(tbl_Customers[[#This Row],[total_eve_charge]]&lt;=20,"Medium Charges","High Charges"))</f>
        <v>Medium Charges</v>
      </c>
      <c r="AB29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0" t="str">
        <f>IF(tbl_Customers[[#This Row],[number_vmail_messages]] = 0, "No Usage", IF(tbl_Customers[[#This Row],[number_vmail_messages]] &lt;= 20, "Low Usage", IF(tbl_Customers[[#This Row],[number_vmail_messages]] &lt;= 40, "Medium Usgae", "High Usage")))</f>
        <v>No Usage</v>
      </c>
      <c r="AD2930" t="str">
        <f>IF(tbl_Customers[[#This Row],[total_day_minutes]]&lt;=150,"Low Usage", IF(tbl_Customers[[#This Row],[total_day_minutes]]&lt;=200,"Medium Usage", IF(tbl_Customers[[#This Row],[total_day_minutes]]&lt;=250,"High Usage","Very High Usage")))</f>
        <v>Medium Usage</v>
      </c>
      <c r="AE2930" t="str">
        <f>IF(tbl_Customers[[#This Row],[total_intl_calls]]&lt;=5,"Low Calls", IF(tbl_Customers[[#This Row],[total_intl_calls]]&lt;=10, "Medium Calls", "High Calls"))</f>
        <v>Low Calls</v>
      </c>
      <c r="AF29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30" s="36" t="str">
        <f>IF(tbl_Customers[[#This Row],[Churn_Risk_Score]]&gt;=10,"High Risk", IF(tbl_Customers[[#This Row],[Churn_Risk_Score]]&gt;=5,"Medium Risk","Low Risk"))</f>
        <v>Low Risk</v>
      </c>
    </row>
    <row r="2931" spans="1:33" x14ac:dyDescent="0.35">
      <c r="A2931">
        <v>2930</v>
      </c>
      <c r="B2931" t="s">
        <v>54</v>
      </c>
      <c r="C2931">
        <v>109</v>
      </c>
      <c r="D2931" t="s">
        <v>21</v>
      </c>
      <c r="E2931" t="s">
        <v>23</v>
      </c>
      <c r="F2931" t="s">
        <v>23</v>
      </c>
      <c r="G2931">
        <v>36</v>
      </c>
      <c r="H2931">
        <v>244.2</v>
      </c>
      <c r="I2931">
        <v>147</v>
      </c>
      <c r="J2931">
        <v>41.51</v>
      </c>
      <c r="K2931">
        <v>199.7</v>
      </c>
      <c r="L2931">
        <v>65</v>
      </c>
      <c r="M2931">
        <v>16.97</v>
      </c>
      <c r="N2931">
        <v>144.4</v>
      </c>
      <c r="O2931">
        <v>109</v>
      </c>
      <c r="P2931">
        <v>6.5</v>
      </c>
      <c r="Q2931">
        <v>15.4</v>
      </c>
      <c r="R2931">
        <v>3</v>
      </c>
      <c r="S2931">
        <v>4.16</v>
      </c>
      <c r="T2931">
        <v>2</v>
      </c>
      <c r="U2931" t="s">
        <v>23</v>
      </c>
      <c r="V2931">
        <f>IF(tbl_Customers[[#This Row],[churn]] = "yes", 1, 0)</f>
        <v>1</v>
      </c>
      <c r="W2931" t="str">
        <f>IF(tbl_Customers[[#This Row],[number_customer_service_calls]] &lt;= 1, "0-1 Calls", IF(tbl_Customers[[#This Row],[number_customer_service_calls]] &lt;= 3, "2-3 Calls", IF(tbl_Customers[[#This Row],[number_customer_service_calls]] &lt;=5, "4-5 Calls", "6+ Calls")))</f>
        <v>2-3 Calls</v>
      </c>
      <c r="X2931" t="str">
        <f>IF(tbl_Customers[[#This Row],[account_length]] &lt;= 50, "0-50", IF(tbl_Customers[[#This Row],[account_length]] &lt;=100, "51-100", IF(tbl_Customers[[#This Row],[account_length]] &lt;= 150, "101-150", "151+")))</f>
        <v>101-150</v>
      </c>
      <c r="Y2931" t="str">
        <f>IF(tbl_Customers[[#This Row],[total_intl_charge]] &lt;= 3, "Low Charges", "High Charges")</f>
        <v>High Charges</v>
      </c>
      <c r="Z2931" t="str">
        <f>IF(tbl_Customers[[#This Row],[total_eve_calls]]&lt;=80,"Low Calls",
IF(tbl_Customers[[#This Row],[total_eve_calls]]&lt;=120,"Medium Calls","High Calls"))</f>
        <v>Low Calls</v>
      </c>
      <c r="AA2931" t="str">
        <f>IF(tbl_Customers[[#This Row],[total_eve_charge]]&lt;=15,"Low Charges",
IF(tbl_Customers[[#This Row],[total_eve_charge]]&lt;=20,"Medium Charges","High Charges"))</f>
        <v>Medium Charges</v>
      </c>
      <c r="AB29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1" t="str">
        <f>IF(tbl_Customers[[#This Row],[number_vmail_messages]] = 0, "No Usage", IF(tbl_Customers[[#This Row],[number_vmail_messages]] &lt;= 20, "Low Usage", IF(tbl_Customers[[#This Row],[number_vmail_messages]] &lt;= 40, "Medium Usgae", "High Usage")))</f>
        <v>Medium Usgae</v>
      </c>
      <c r="AD2931" t="str">
        <f>IF(tbl_Customers[[#This Row],[total_day_minutes]]&lt;=150,"Low Usage", IF(tbl_Customers[[#This Row],[total_day_minutes]]&lt;=200,"Medium Usage", IF(tbl_Customers[[#This Row],[total_day_minutes]]&lt;=250,"High Usage","Very High Usage")))</f>
        <v>High Usage</v>
      </c>
      <c r="AE2931" t="str">
        <f>IF(tbl_Customers[[#This Row],[total_intl_calls]]&lt;=5,"Low Calls", IF(tbl_Customers[[#This Row],[total_intl_calls]]&lt;=10, "Medium Calls", "High Calls"))</f>
        <v>Low Calls</v>
      </c>
      <c r="AF29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931" s="36" t="str">
        <f>IF(tbl_Customers[[#This Row],[Churn_Risk_Score]]&gt;=10,"High Risk", IF(tbl_Customers[[#This Row],[Churn_Risk_Score]]&gt;=5,"Medium Risk","Low Risk"))</f>
        <v>Medium Risk</v>
      </c>
    </row>
    <row r="2932" spans="1:33" x14ac:dyDescent="0.35">
      <c r="A2932">
        <v>2931</v>
      </c>
      <c r="B2932" t="s">
        <v>36</v>
      </c>
      <c r="C2932">
        <v>90</v>
      </c>
      <c r="D2932" t="s">
        <v>21</v>
      </c>
      <c r="E2932" t="s">
        <v>22</v>
      </c>
      <c r="F2932" t="s">
        <v>22</v>
      </c>
      <c r="G2932">
        <v>0</v>
      </c>
      <c r="H2932">
        <v>180</v>
      </c>
      <c r="I2932">
        <v>58</v>
      </c>
      <c r="J2932">
        <v>30.6</v>
      </c>
      <c r="K2932">
        <v>229.4</v>
      </c>
      <c r="L2932">
        <v>88</v>
      </c>
      <c r="M2932">
        <v>19.5</v>
      </c>
      <c r="N2932">
        <v>162.19999999999999</v>
      </c>
      <c r="O2932">
        <v>110</v>
      </c>
      <c r="P2932">
        <v>7.3</v>
      </c>
      <c r="Q2932">
        <v>13.2</v>
      </c>
      <c r="R2932">
        <v>9</v>
      </c>
      <c r="S2932">
        <v>3.56</v>
      </c>
      <c r="T2932">
        <v>1</v>
      </c>
      <c r="U2932" t="s">
        <v>22</v>
      </c>
      <c r="V2932">
        <f>IF(tbl_Customers[[#This Row],[churn]] = "yes", 1, 0)</f>
        <v>0</v>
      </c>
      <c r="W2932" t="str">
        <f>IF(tbl_Customers[[#This Row],[number_customer_service_calls]] &lt;= 1, "0-1 Calls", IF(tbl_Customers[[#This Row],[number_customer_service_calls]] &lt;= 3, "2-3 Calls", IF(tbl_Customers[[#This Row],[number_customer_service_calls]] &lt;=5, "4-5 Calls", "6+ Calls")))</f>
        <v>0-1 Calls</v>
      </c>
      <c r="X2932" t="str">
        <f>IF(tbl_Customers[[#This Row],[account_length]] &lt;= 50, "0-50", IF(tbl_Customers[[#This Row],[account_length]] &lt;=100, "51-100", IF(tbl_Customers[[#This Row],[account_length]] &lt;= 150, "101-150", "151+")))</f>
        <v>51-100</v>
      </c>
      <c r="Y2932" t="str">
        <f>IF(tbl_Customers[[#This Row],[total_intl_charge]] &lt;= 3, "Low Charges", "High Charges")</f>
        <v>High Charges</v>
      </c>
      <c r="Z2932" t="str">
        <f>IF(tbl_Customers[[#This Row],[total_eve_calls]]&lt;=80,"Low Calls",
IF(tbl_Customers[[#This Row],[total_eve_calls]]&lt;=120,"Medium Calls","High Calls"))</f>
        <v>Medium Calls</v>
      </c>
      <c r="AA2932" t="str">
        <f>IF(tbl_Customers[[#This Row],[total_eve_charge]]&lt;=15,"Low Charges",
IF(tbl_Customers[[#This Row],[total_eve_charge]]&lt;=20,"Medium Charges","High Charges"))</f>
        <v>Medium Charges</v>
      </c>
      <c r="AB29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2" t="str">
        <f>IF(tbl_Customers[[#This Row],[number_vmail_messages]] = 0, "No Usage", IF(tbl_Customers[[#This Row],[number_vmail_messages]] &lt;= 20, "Low Usage", IF(tbl_Customers[[#This Row],[number_vmail_messages]] &lt;= 40, "Medium Usgae", "High Usage")))</f>
        <v>No Usage</v>
      </c>
      <c r="AD2932" t="str">
        <f>IF(tbl_Customers[[#This Row],[total_day_minutes]]&lt;=150,"Low Usage", IF(tbl_Customers[[#This Row],[total_day_minutes]]&lt;=200,"Medium Usage", IF(tbl_Customers[[#This Row],[total_day_minutes]]&lt;=250,"High Usage","Very High Usage")))</f>
        <v>Medium Usage</v>
      </c>
      <c r="AE2932" t="str">
        <f>IF(tbl_Customers[[#This Row],[total_intl_calls]]&lt;=5,"Low Calls", IF(tbl_Customers[[#This Row],[total_intl_calls]]&lt;=10, "Medium Calls", "High Calls"))</f>
        <v>Medium Calls</v>
      </c>
      <c r="AF29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32" s="36" t="str">
        <f>IF(tbl_Customers[[#This Row],[Churn_Risk_Score]]&gt;=10,"High Risk", IF(tbl_Customers[[#This Row],[Churn_Risk_Score]]&gt;=5,"Medium Risk","Low Risk"))</f>
        <v>Low Risk</v>
      </c>
    </row>
    <row r="2933" spans="1:33" x14ac:dyDescent="0.35">
      <c r="A2933">
        <v>2932</v>
      </c>
      <c r="B2933" t="s">
        <v>69</v>
      </c>
      <c r="C2933">
        <v>115</v>
      </c>
      <c r="D2933" t="s">
        <v>21</v>
      </c>
      <c r="E2933" t="s">
        <v>22</v>
      </c>
      <c r="F2933" t="s">
        <v>22</v>
      </c>
      <c r="G2933">
        <v>0</v>
      </c>
      <c r="H2933">
        <v>135.4</v>
      </c>
      <c r="I2933">
        <v>104</v>
      </c>
      <c r="J2933">
        <v>23.02</v>
      </c>
      <c r="K2933">
        <v>138.80000000000001</v>
      </c>
      <c r="L2933">
        <v>91</v>
      </c>
      <c r="M2933">
        <v>11.8</v>
      </c>
      <c r="N2933">
        <v>208.5</v>
      </c>
      <c r="O2933">
        <v>92</v>
      </c>
      <c r="P2933">
        <v>9.3800000000000008</v>
      </c>
      <c r="Q2933">
        <v>5.4</v>
      </c>
      <c r="R2933">
        <v>3</v>
      </c>
      <c r="S2933">
        <v>1.46</v>
      </c>
      <c r="T2933">
        <v>1</v>
      </c>
      <c r="U2933" t="s">
        <v>22</v>
      </c>
      <c r="V2933">
        <f>IF(tbl_Customers[[#This Row],[churn]] = "yes", 1, 0)</f>
        <v>0</v>
      </c>
      <c r="W2933" t="str">
        <f>IF(tbl_Customers[[#This Row],[number_customer_service_calls]] &lt;= 1, "0-1 Calls", IF(tbl_Customers[[#This Row],[number_customer_service_calls]] &lt;= 3, "2-3 Calls", IF(tbl_Customers[[#This Row],[number_customer_service_calls]] &lt;=5, "4-5 Calls", "6+ Calls")))</f>
        <v>0-1 Calls</v>
      </c>
      <c r="X2933" t="str">
        <f>IF(tbl_Customers[[#This Row],[account_length]] &lt;= 50, "0-50", IF(tbl_Customers[[#This Row],[account_length]] &lt;=100, "51-100", IF(tbl_Customers[[#This Row],[account_length]] &lt;= 150, "101-150", "151+")))</f>
        <v>101-150</v>
      </c>
      <c r="Y2933" t="str">
        <f>IF(tbl_Customers[[#This Row],[total_intl_charge]] &lt;= 3, "Low Charges", "High Charges")</f>
        <v>Low Charges</v>
      </c>
      <c r="Z2933" t="str">
        <f>IF(tbl_Customers[[#This Row],[total_eve_calls]]&lt;=80,"Low Calls",
IF(tbl_Customers[[#This Row],[total_eve_calls]]&lt;=120,"Medium Calls","High Calls"))</f>
        <v>Medium Calls</v>
      </c>
      <c r="AA2933" t="str">
        <f>IF(tbl_Customers[[#This Row],[total_eve_charge]]&lt;=15,"Low Charges",
IF(tbl_Customers[[#This Row],[total_eve_charge]]&lt;=20,"Medium Charges","High Charges"))</f>
        <v>Low Charges</v>
      </c>
      <c r="AB29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33" t="str">
        <f>IF(tbl_Customers[[#This Row],[number_vmail_messages]] = 0, "No Usage", IF(tbl_Customers[[#This Row],[number_vmail_messages]] &lt;= 20, "Low Usage", IF(tbl_Customers[[#This Row],[number_vmail_messages]] &lt;= 40, "Medium Usgae", "High Usage")))</f>
        <v>No Usage</v>
      </c>
      <c r="AD2933" t="str">
        <f>IF(tbl_Customers[[#This Row],[total_day_minutes]]&lt;=150,"Low Usage", IF(tbl_Customers[[#This Row],[total_day_minutes]]&lt;=200,"Medium Usage", IF(tbl_Customers[[#This Row],[total_day_minutes]]&lt;=250,"High Usage","Very High Usage")))</f>
        <v>Low Usage</v>
      </c>
      <c r="AE2933" t="str">
        <f>IF(tbl_Customers[[#This Row],[total_intl_calls]]&lt;=5,"Low Calls", IF(tbl_Customers[[#This Row],[total_intl_calls]]&lt;=10, "Medium Calls", "High Calls"))</f>
        <v>Low Calls</v>
      </c>
      <c r="AF29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33" s="36" t="str">
        <f>IF(tbl_Customers[[#This Row],[Churn_Risk_Score]]&gt;=10,"High Risk", IF(tbl_Customers[[#This Row],[Churn_Risk_Score]]&gt;=5,"Medium Risk","Low Risk"))</f>
        <v>Low Risk</v>
      </c>
    </row>
    <row r="2934" spans="1:33" x14ac:dyDescent="0.35">
      <c r="A2934">
        <v>2933</v>
      </c>
      <c r="B2934" t="s">
        <v>66</v>
      </c>
      <c r="C2934">
        <v>73</v>
      </c>
      <c r="D2934" t="s">
        <v>25</v>
      </c>
      <c r="E2934" t="s">
        <v>22</v>
      </c>
      <c r="F2934" t="s">
        <v>22</v>
      </c>
      <c r="G2934">
        <v>0</v>
      </c>
      <c r="H2934">
        <v>272.39999999999998</v>
      </c>
      <c r="I2934">
        <v>112</v>
      </c>
      <c r="J2934">
        <v>46.31</v>
      </c>
      <c r="K2934">
        <v>252.2</v>
      </c>
      <c r="L2934">
        <v>91</v>
      </c>
      <c r="M2934">
        <v>21.44</v>
      </c>
      <c r="N2934">
        <v>255.4</v>
      </c>
      <c r="O2934">
        <v>112</v>
      </c>
      <c r="P2934">
        <v>11.49</v>
      </c>
      <c r="Q2934">
        <v>10.9</v>
      </c>
      <c r="R2934">
        <v>5</v>
      </c>
      <c r="S2934">
        <v>2.94</v>
      </c>
      <c r="T2934">
        <v>1</v>
      </c>
      <c r="U2934" t="s">
        <v>23</v>
      </c>
      <c r="V2934">
        <f>IF(tbl_Customers[[#This Row],[churn]] = "yes", 1, 0)</f>
        <v>1</v>
      </c>
      <c r="W2934" t="str">
        <f>IF(tbl_Customers[[#This Row],[number_customer_service_calls]] &lt;= 1, "0-1 Calls", IF(tbl_Customers[[#This Row],[number_customer_service_calls]] &lt;= 3, "2-3 Calls", IF(tbl_Customers[[#This Row],[number_customer_service_calls]] &lt;=5, "4-5 Calls", "6+ Calls")))</f>
        <v>0-1 Calls</v>
      </c>
      <c r="X2934" t="str">
        <f>IF(tbl_Customers[[#This Row],[account_length]] &lt;= 50, "0-50", IF(tbl_Customers[[#This Row],[account_length]] &lt;=100, "51-100", IF(tbl_Customers[[#This Row],[account_length]] &lt;= 150, "101-150", "151+")))</f>
        <v>51-100</v>
      </c>
      <c r="Y2934" t="str">
        <f>IF(tbl_Customers[[#This Row],[total_intl_charge]] &lt;= 3, "Low Charges", "High Charges")</f>
        <v>Low Charges</v>
      </c>
      <c r="Z2934" t="str">
        <f>IF(tbl_Customers[[#This Row],[total_eve_calls]]&lt;=80,"Low Calls",
IF(tbl_Customers[[#This Row],[total_eve_calls]]&lt;=120,"Medium Calls","High Calls"))</f>
        <v>Medium Calls</v>
      </c>
      <c r="AA2934" t="str">
        <f>IF(tbl_Customers[[#This Row],[total_eve_charge]]&lt;=15,"Low Charges",
IF(tbl_Customers[[#This Row],[total_eve_charge]]&lt;=20,"Medium Charges","High Charges"))</f>
        <v>High Charges</v>
      </c>
      <c r="AB29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4" t="str">
        <f>IF(tbl_Customers[[#This Row],[number_vmail_messages]] = 0, "No Usage", IF(tbl_Customers[[#This Row],[number_vmail_messages]] &lt;= 20, "Low Usage", IF(tbl_Customers[[#This Row],[number_vmail_messages]] &lt;= 40, "Medium Usgae", "High Usage")))</f>
        <v>No Usage</v>
      </c>
      <c r="AD2934" t="str">
        <f>IF(tbl_Customers[[#This Row],[total_day_minutes]]&lt;=150,"Low Usage", IF(tbl_Customers[[#This Row],[total_day_minutes]]&lt;=200,"Medium Usage", IF(tbl_Customers[[#This Row],[total_day_minutes]]&lt;=250,"High Usage","Very High Usage")))</f>
        <v>Very High Usage</v>
      </c>
      <c r="AE2934" t="str">
        <f>IF(tbl_Customers[[#This Row],[total_intl_calls]]&lt;=5,"Low Calls", IF(tbl_Customers[[#This Row],[total_intl_calls]]&lt;=10, "Medium Calls", "High Calls"))</f>
        <v>Low Calls</v>
      </c>
      <c r="AF29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34" s="36" t="str">
        <f>IF(tbl_Customers[[#This Row],[Churn_Risk_Score]]&gt;=10,"High Risk", IF(tbl_Customers[[#This Row],[Churn_Risk_Score]]&gt;=5,"Medium Risk","Low Risk"))</f>
        <v>Medium Risk</v>
      </c>
    </row>
    <row r="2935" spans="1:33" x14ac:dyDescent="0.35">
      <c r="A2935">
        <v>2934</v>
      </c>
      <c r="B2935" t="s">
        <v>24</v>
      </c>
      <c r="C2935">
        <v>127</v>
      </c>
      <c r="D2935" t="s">
        <v>28</v>
      </c>
      <c r="E2935" t="s">
        <v>22</v>
      </c>
      <c r="F2935" t="s">
        <v>22</v>
      </c>
      <c r="G2935">
        <v>0</v>
      </c>
      <c r="H2935">
        <v>262.89999999999998</v>
      </c>
      <c r="I2935">
        <v>95</v>
      </c>
      <c r="J2935">
        <v>44.69</v>
      </c>
      <c r="K2935">
        <v>175.9</v>
      </c>
      <c r="L2935">
        <v>126</v>
      </c>
      <c r="M2935">
        <v>14.95</v>
      </c>
      <c r="N2935">
        <v>202.1</v>
      </c>
      <c r="O2935">
        <v>101</v>
      </c>
      <c r="P2935">
        <v>9.09</v>
      </c>
      <c r="Q2935">
        <v>7.5</v>
      </c>
      <c r="R2935">
        <v>5</v>
      </c>
      <c r="S2935">
        <v>2.0299999999999998</v>
      </c>
      <c r="T2935">
        <v>1</v>
      </c>
      <c r="U2935" t="s">
        <v>22</v>
      </c>
      <c r="V2935">
        <f>IF(tbl_Customers[[#This Row],[churn]] = "yes", 1, 0)</f>
        <v>0</v>
      </c>
      <c r="W2935" t="str">
        <f>IF(tbl_Customers[[#This Row],[number_customer_service_calls]] &lt;= 1, "0-1 Calls", IF(tbl_Customers[[#This Row],[number_customer_service_calls]] &lt;= 3, "2-3 Calls", IF(tbl_Customers[[#This Row],[number_customer_service_calls]] &lt;=5, "4-5 Calls", "6+ Calls")))</f>
        <v>0-1 Calls</v>
      </c>
      <c r="X2935" t="str">
        <f>IF(tbl_Customers[[#This Row],[account_length]] &lt;= 50, "0-50", IF(tbl_Customers[[#This Row],[account_length]] &lt;=100, "51-100", IF(tbl_Customers[[#This Row],[account_length]] &lt;= 150, "101-150", "151+")))</f>
        <v>101-150</v>
      </c>
      <c r="Y2935" t="str">
        <f>IF(tbl_Customers[[#This Row],[total_intl_charge]] &lt;= 3, "Low Charges", "High Charges")</f>
        <v>Low Charges</v>
      </c>
      <c r="Z2935" t="str">
        <f>IF(tbl_Customers[[#This Row],[total_eve_calls]]&lt;=80,"Low Calls",
IF(tbl_Customers[[#This Row],[total_eve_calls]]&lt;=120,"Medium Calls","High Calls"))</f>
        <v>High Calls</v>
      </c>
      <c r="AA2935" t="str">
        <f>IF(tbl_Customers[[#This Row],[total_eve_charge]]&lt;=15,"Low Charges",
IF(tbl_Customers[[#This Row],[total_eve_charge]]&lt;=20,"Medium Charges","High Charges"))</f>
        <v>Low Charges</v>
      </c>
      <c r="AB29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35" t="str">
        <f>IF(tbl_Customers[[#This Row],[number_vmail_messages]] = 0, "No Usage", IF(tbl_Customers[[#This Row],[number_vmail_messages]] &lt;= 20, "Low Usage", IF(tbl_Customers[[#This Row],[number_vmail_messages]] &lt;= 40, "Medium Usgae", "High Usage")))</f>
        <v>No Usage</v>
      </c>
      <c r="AD2935" t="str">
        <f>IF(tbl_Customers[[#This Row],[total_day_minutes]]&lt;=150,"Low Usage", IF(tbl_Customers[[#This Row],[total_day_minutes]]&lt;=200,"Medium Usage", IF(tbl_Customers[[#This Row],[total_day_minutes]]&lt;=250,"High Usage","Very High Usage")))</f>
        <v>Very High Usage</v>
      </c>
      <c r="AE2935" t="str">
        <f>IF(tbl_Customers[[#This Row],[total_intl_calls]]&lt;=5,"Low Calls", IF(tbl_Customers[[#This Row],[total_intl_calls]]&lt;=10, "Medium Calls", "High Calls"))</f>
        <v>Low Calls</v>
      </c>
      <c r="AF29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35" s="36" t="str">
        <f>IF(tbl_Customers[[#This Row],[Churn_Risk_Score]]&gt;=10,"High Risk", IF(tbl_Customers[[#This Row],[Churn_Risk_Score]]&gt;=5,"Medium Risk","Low Risk"))</f>
        <v>Medium Risk</v>
      </c>
    </row>
    <row r="2936" spans="1:33" x14ac:dyDescent="0.35">
      <c r="A2936">
        <v>2935</v>
      </c>
      <c r="B2936" t="s">
        <v>54</v>
      </c>
      <c r="C2936">
        <v>79</v>
      </c>
      <c r="D2936" t="s">
        <v>21</v>
      </c>
      <c r="E2936" t="s">
        <v>22</v>
      </c>
      <c r="F2936" t="s">
        <v>22</v>
      </c>
      <c r="G2936">
        <v>0</v>
      </c>
      <c r="H2936">
        <v>66.7</v>
      </c>
      <c r="I2936">
        <v>124</v>
      </c>
      <c r="J2936">
        <v>11.34</v>
      </c>
      <c r="K2936">
        <v>204</v>
      </c>
      <c r="L2936">
        <v>91</v>
      </c>
      <c r="M2936">
        <v>17.34</v>
      </c>
      <c r="N2936">
        <v>254.7</v>
      </c>
      <c r="O2936">
        <v>110</v>
      </c>
      <c r="P2936">
        <v>11.46</v>
      </c>
      <c r="Q2936">
        <v>15.1</v>
      </c>
      <c r="R2936">
        <v>2</v>
      </c>
      <c r="S2936">
        <v>4.08</v>
      </c>
      <c r="T2936">
        <v>1</v>
      </c>
      <c r="U2936" t="s">
        <v>22</v>
      </c>
      <c r="V2936">
        <f>IF(tbl_Customers[[#This Row],[churn]] = "yes", 1, 0)</f>
        <v>0</v>
      </c>
      <c r="W2936" t="str">
        <f>IF(tbl_Customers[[#This Row],[number_customer_service_calls]] &lt;= 1, "0-1 Calls", IF(tbl_Customers[[#This Row],[number_customer_service_calls]] &lt;= 3, "2-3 Calls", IF(tbl_Customers[[#This Row],[number_customer_service_calls]] &lt;=5, "4-5 Calls", "6+ Calls")))</f>
        <v>0-1 Calls</v>
      </c>
      <c r="X2936" t="str">
        <f>IF(tbl_Customers[[#This Row],[account_length]] &lt;= 50, "0-50", IF(tbl_Customers[[#This Row],[account_length]] &lt;=100, "51-100", IF(tbl_Customers[[#This Row],[account_length]] &lt;= 150, "101-150", "151+")))</f>
        <v>51-100</v>
      </c>
      <c r="Y2936" t="str">
        <f>IF(tbl_Customers[[#This Row],[total_intl_charge]] &lt;= 3, "Low Charges", "High Charges")</f>
        <v>High Charges</v>
      </c>
      <c r="Z2936" t="str">
        <f>IF(tbl_Customers[[#This Row],[total_eve_calls]]&lt;=80,"Low Calls",
IF(tbl_Customers[[#This Row],[total_eve_calls]]&lt;=120,"Medium Calls","High Calls"))</f>
        <v>Medium Calls</v>
      </c>
      <c r="AA2936" t="str">
        <f>IF(tbl_Customers[[#This Row],[total_eve_charge]]&lt;=15,"Low Charges",
IF(tbl_Customers[[#This Row],[total_eve_charge]]&lt;=20,"Medium Charges","High Charges"))</f>
        <v>Medium Charges</v>
      </c>
      <c r="AB29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6" t="str">
        <f>IF(tbl_Customers[[#This Row],[number_vmail_messages]] = 0, "No Usage", IF(tbl_Customers[[#This Row],[number_vmail_messages]] &lt;= 20, "Low Usage", IF(tbl_Customers[[#This Row],[number_vmail_messages]] &lt;= 40, "Medium Usgae", "High Usage")))</f>
        <v>No Usage</v>
      </c>
      <c r="AD2936" t="str">
        <f>IF(tbl_Customers[[#This Row],[total_day_minutes]]&lt;=150,"Low Usage", IF(tbl_Customers[[#This Row],[total_day_minutes]]&lt;=200,"Medium Usage", IF(tbl_Customers[[#This Row],[total_day_minutes]]&lt;=250,"High Usage","Very High Usage")))</f>
        <v>Low Usage</v>
      </c>
      <c r="AE2936" t="str">
        <f>IF(tbl_Customers[[#This Row],[total_intl_calls]]&lt;=5,"Low Calls", IF(tbl_Customers[[#This Row],[total_intl_calls]]&lt;=10, "Medium Calls", "High Calls"))</f>
        <v>Low Calls</v>
      </c>
      <c r="AF29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36" s="36" t="str">
        <f>IF(tbl_Customers[[#This Row],[Churn_Risk_Score]]&gt;=10,"High Risk", IF(tbl_Customers[[#This Row],[Churn_Risk_Score]]&gt;=5,"Medium Risk","Low Risk"))</f>
        <v>Low Risk</v>
      </c>
    </row>
    <row r="2937" spans="1:33" x14ac:dyDescent="0.35">
      <c r="A2937">
        <v>2936</v>
      </c>
      <c r="B2937" t="s">
        <v>74</v>
      </c>
      <c r="C2937">
        <v>133</v>
      </c>
      <c r="D2937" t="s">
        <v>25</v>
      </c>
      <c r="E2937" t="s">
        <v>22</v>
      </c>
      <c r="F2937" t="s">
        <v>22</v>
      </c>
      <c r="G2937">
        <v>0</v>
      </c>
      <c r="H2937">
        <v>240.8</v>
      </c>
      <c r="I2937">
        <v>72</v>
      </c>
      <c r="J2937">
        <v>40.94</v>
      </c>
      <c r="K2937">
        <v>202.7</v>
      </c>
      <c r="L2937">
        <v>62</v>
      </c>
      <c r="M2937">
        <v>17.23</v>
      </c>
      <c r="N2937">
        <v>212.9</v>
      </c>
      <c r="O2937">
        <v>76</v>
      </c>
      <c r="P2937">
        <v>9.58</v>
      </c>
      <c r="Q2937">
        <v>7.7</v>
      </c>
      <c r="R2937">
        <v>5</v>
      </c>
      <c r="S2937">
        <v>2.08</v>
      </c>
      <c r="T2937">
        <v>1</v>
      </c>
      <c r="U2937" t="s">
        <v>22</v>
      </c>
      <c r="V2937">
        <f>IF(tbl_Customers[[#This Row],[churn]] = "yes", 1, 0)</f>
        <v>0</v>
      </c>
      <c r="W2937" t="str">
        <f>IF(tbl_Customers[[#This Row],[number_customer_service_calls]] &lt;= 1, "0-1 Calls", IF(tbl_Customers[[#This Row],[number_customer_service_calls]] &lt;= 3, "2-3 Calls", IF(tbl_Customers[[#This Row],[number_customer_service_calls]] &lt;=5, "4-5 Calls", "6+ Calls")))</f>
        <v>0-1 Calls</v>
      </c>
      <c r="X2937" t="str">
        <f>IF(tbl_Customers[[#This Row],[account_length]] &lt;= 50, "0-50", IF(tbl_Customers[[#This Row],[account_length]] &lt;=100, "51-100", IF(tbl_Customers[[#This Row],[account_length]] &lt;= 150, "101-150", "151+")))</f>
        <v>101-150</v>
      </c>
      <c r="Y2937" t="str">
        <f>IF(tbl_Customers[[#This Row],[total_intl_charge]] &lt;= 3, "Low Charges", "High Charges")</f>
        <v>Low Charges</v>
      </c>
      <c r="Z2937" t="str">
        <f>IF(tbl_Customers[[#This Row],[total_eve_calls]]&lt;=80,"Low Calls",
IF(tbl_Customers[[#This Row],[total_eve_calls]]&lt;=120,"Medium Calls","High Calls"))</f>
        <v>Low Calls</v>
      </c>
      <c r="AA2937" t="str">
        <f>IF(tbl_Customers[[#This Row],[total_eve_charge]]&lt;=15,"Low Charges",
IF(tbl_Customers[[#This Row],[total_eve_charge]]&lt;=20,"Medium Charges","High Charges"))</f>
        <v>Medium Charges</v>
      </c>
      <c r="AB29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7" t="str">
        <f>IF(tbl_Customers[[#This Row],[number_vmail_messages]] = 0, "No Usage", IF(tbl_Customers[[#This Row],[number_vmail_messages]] &lt;= 20, "Low Usage", IF(tbl_Customers[[#This Row],[number_vmail_messages]] &lt;= 40, "Medium Usgae", "High Usage")))</f>
        <v>No Usage</v>
      </c>
      <c r="AD2937" t="str">
        <f>IF(tbl_Customers[[#This Row],[total_day_minutes]]&lt;=150,"Low Usage", IF(tbl_Customers[[#This Row],[total_day_minutes]]&lt;=200,"Medium Usage", IF(tbl_Customers[[#This Row],[total_day_minutes]]&lt;=250,"High Usage","Very High Usage")))</f>
        <v>High Usage</v>
      </c>
      <c r="AE2937" t="str">
        <f>IF(tbl_Customers[[#This Row],[total_intl_calls]]&lt;=5,"Low Calls", IF(tbl_Customers[[#This Row],[total_intl_calls]]&lt;=10, "Medium Calls", "High Calls"))</f>
        <v>Low Calls</v>
      </c>
      <c r="AF29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37" s="36" t="str">
        <f>IF(tbl_Customers[[#This Row],[Churn_Risk_Score]]&gt;=10,"High Risk", IF(tbl_Customers[[#This Row],[Churn_Risk_Score]]&gt;=5,"Medium Risk","Low Risk"))</f>
        <v>Low Risk</v>
      </c>
    </row>
    <row r="2938" spans="1:33" x14ac:dyDescent="0.35">
      <c r="A2938">
        <v>2937</v>
      </c>
      <c r="B2938" t="s">
        <v>65</v>
      </c>
      <c r="C2938">
        <v>47</v>
      </c>
      <c r="D2938" t="s">
        <v>21</v>
      </c>
      <c r="E2938" t="s">
        <v>22</v>
      </c>
      <c r="F2938" t="s">
        <v>23</v>
      </c>
      <c r="G2938">
        <v>40</v>
      </c>
      <c r="H2938">
        <v>158.30000000000001</v>
      </c>
      <c r="I2938">
        <v>90</v>
      </c>
      <c r="J2938">
        <v>26.91</v>
      </c>
      <c r="K2938">
        <v>213.2</v>
      </c>
      <c r="L2938">
        <v>71</v>
      </c>
      <c r="M2938">
        <v>18.12</v>
      </c>
      <c r="N2938">
        <v>123</v>
      </c>
      <c r="O2938">
        <v>132</v>
      </c>
      <c r="P2938">
        <v>5.54</v>
      </c>
      <c r="Q2938">
        <v>14</v>
      </c>
      <c r="R2938">
        <v>2</v>
      </c>
      <c r="S2938">
        <v>3.78</v>
      </c>
      <c r="T2938">
        <v>2</v>
      </c>
      <c r="U2938" t="s">
        <v>22</v>
      </c>
      <c r="V2938">
        <f>IF(tbl_Customers[[#This Row],[churn]] = "yes", 1, 0)</f>
        <v>0</v>
      </c>
      <c r="W2938" t="str">
        <f>IF(tbl_Customers[[#This Row],[number_customer_service_calls]] &lt;= 1, "0-1 Calls", IF(tbl_Customers[[#This Row],[number_customer_service_calls]] &lt;= 3, "2-3 Calls", IF(tbl_Customers[[#This Row],[number_customer_service_calls]] &lt;=5, "4-5 Calls", "6+ Calls")))</f>
        <v>2-3 Calls</v>
      </c>
      <c r="X2938" t="str">
        <f>IF(tbl_Customers[[#This Row],[account_length]] &lt;= 50, "0-50", IF(tbl_Customers[[#This Row],[account_length]] &lt;=100, "51-100", IF(tbl_Customers[[#This Row],[account_length]] &lt;= 150, "101-150", "151+")))</f>
        <v>0-50</v>
      </c>
      <c r="Y2938" t="str">
        <f>IF(tbl_Customers[[#This Row],[total_intl_charge]] &lt;= 3, "Low Charges", "High Charges")</f>
        <v>High Charges</v>
      </c>
      <c r="Z2938" t="str">
        <f>IF(tbl_Customers[[#This Row],[total_eve_calls]]&lt;=80,"Low Calls",
IF(tbl_Customers[[#This Row],[total_eve_calls]]&lt;=120,"Medium Calls","High Calls"))</f>
        <v>Low Calls</v>
      </c>
      <c r="AA2938" t="str">
        <f>IF(tbl_Customers[[#This Row],[total_eve_charge]]&lt;=15,"Low Charges",
IF(tbl_Customers[[#This Row],[total_eve_charge]]&lt;=20,"Medium Charges","High Charges"))</f>
        <v>Medium Charges</v>
      </c>
      <c r="AB29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8" t="str">
        <f>IF(tbl_Customers[[#This Row],[number_vmail_messages]] = 0, "No Usage", IF(tbl_Customers[[#This Row],[number_vmail_messages]] &lt;= 20, "Low Usage", IF(tbl_Customers[[#This Row],[number_vmail_messages]] &lt;= 40, "Medium Usgae", "High Usage")))</f>
        <v>Medium Usgae</v>
      </c>
      <c r="AD2938" t="str">
        <f>IF(tbl_Customers[[#This Row],[total_day_minutes]]&lt;=150,"Low Usage", IF(tbl_Customers[[#This Row],[total_day_minutes]]&lt;=200,"Medium Usage", IF(tbl_Customers[[#This Row],[total_day_minutes]]&lt;=250,"High Usage","Very High Usage")))</f>
        <v>Medium Usage</v>
      </c>
      <c r="AE2938" t="str">
        <f>IF(tbl_Customers[[#This Row],[total_intl_calls]]&lt;=5,"Low Calls", IF(tbl_Customers[[#This Row],[total_intl_calls]]&lt;=10, "Medium Calls", "High Calls"))</f>
        <v>Low Calls</v>
      </c>
      <c r="AF29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38" s="36" t="str">
        <f>IF(tbl_Customers[[#This Row],[Churn_Risk_Score]]&gt;=10,"High Risk", IF(tbl_Customers[[#This Row],[Churn_Risk_Score]]&gt;=5,"Medium Risk","Low Risk"))</f>
        <v>Low Risk</v>
      </c>
    </row>
    <row r="2939" spans="1:33" x14ac:dyDescent="0.35">
      <c r="A2939">
        <v>2938</v>
      </c>
      <c r="B2939" t="s">
        <v>41</v>
      </c>
      <c r="C2939">
        <v>53</v>
      </c>
      <c r="D2939" t="s">
        <v>28</v>
      </c>
      <c r="E2939" t="s">
        <v>22</v>
      </c>
      <c r="F2939" t="s">
        <v>23</v>
      </c>
      <c r="G2939">
        <v>24</v>
      </c>
      <c r="H2939">
        <v>201.7</v>
      </c>
      <c r="I2939">
        <v>87</v>
      </c>
      <c r="J2939">
        <v>34.29</v>
      </c>
      <c r="K2939">
        <v>251.7</v>
      </c>
      <c r="L2939">
        <v>97</v>
      </c>
      <c r="M2939">
        <v>21.39</v>
      </c>
      <c r="N2939">
        <v>297.39999999999998</v>
      </c>
      <c r="O2939">
        <v>95</v>
      </c>
      <c r="P2939">
        <v>13.38</v>
      </c>
      <c r="Q2939">
        <v>7.9</v>
      </c>
      <c r="R2939">
        <v>5</v>
      </c>
      <c r="S2939">
        <v>2.13</v>
      </c>
      <c r="T2939">
        <v>0</v>
      </c>
      <c r="U2939" t="s">
        <v>22</v>
      </c>
      <c r="V2939">
        <f>IF(tbl_Customers[[#This Row],[churn]] = "yes", 1, 0)</f>
        <v>0</v>
      </c>
      <c r="W2939" t="str">
        <f>IF(tbl_Customers[[#This Row],[number_customer_service_calls]] &lt;= 1, "0-1 Calls", IF(tbl_Customers[[#This Row],[number_customer_service_calls]] &lt;= 3, "2-3 Calls", IF(tbl_Customers[[#This Row],[number_customer_service_calls]] &lt;=5, "4-5 Calls", "6+ Calls")))</f>
        <v>0-1 Calls</v>
      </c>
      <c r="X2939" t="str">
        <f>IF(tbl_Customers[[#This Row],[account_length]] &lt;= 50, "0-50", IF(tbl_Customers[[#This Row],[account_length]] &lt;=100, "51-100", IF(tbl_Customers[[#This Row],[account_length]] &lt;= 150, "101-150", "151+")))</f>
        <v>51-100</v>
      </c>
      <c r="Y2939" t="str">
        <f>IF(tbl_Customers[[#This Row],[total_intl_charge]] &lt;= 3, "Low Charges", "High Charges")</f>
        <v>Low Charges</v>
      </c>
      <c r="Z2939" t="str">
        <f>IF(tbl_Customers[[#This Row],[total_eve_calls]]&lt;=80,"Low Calls",
IF(tbl_Customers[[#This Row],[total_eve_calls]]&lt;=120,"Medium Calls","High Calls"))</f>
        <v>Medium Calls</v>
      </c>
      <c r="AA2939" t="str">
        <f>IF(tbl_Customers[[#This Row],[total_eve_charge]]&lt;=15,"Low Charges",
IF(tbl_Customers[[#This Row],[total_eve_charge]]&lt;=20,"Medium Charges","High Charges"))</f>
        <v>High Charges</v>
      </c>
      <c r="AB29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9" t="str">
        <f>IF(tbl_Customers[[#This Row],[number_vmail_messages]] = 0, "No Usage", IF(tbl_Customers[[#This Row],[number_vmail_messages]] &lt;= 20, "Low Usage", IF(tbl_Customers[[#This Row],[number_vmail_messages]] &lt;= 40, "Medium Usgae", "High Usage")))</f>
        <v>Medium Usgae</v>
      </c>
      <c r="AD2939" t="str">
        <f>IF(tbl_Customers[[#This Row],[total_day_minutes]]&lt;=150,"Low Usage", IF(tbl_Customers[[#This Row],[total_day_minutes]]&lt;=200,"Medium Usage", IF(tbl_Customers[[#This Row],[total_day_minutes]]&lt;=250,"High Usage","Very High Usage")))</f>
        <v>High Usage</v>
      </c>
      <c r="AE2939" t="str">
        <f>IF(tbl_Customers[[#This Row],[total_intl_calls]]&lt;=5,"Low Calls", IF(tbl_Customers[[#This Row],[total_intl_calls]]&lt;=10, "Medium Calls", "High Calls"))</f>
        <v>Low Calls</v>
      </c>
      <c r="AF29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39" s="36" t="str">
        <f>IF(tbl_Customers[[#This Row],[Churn_Risk_Score]]&gt;=10,"High Risk", IF(tbl_Customers[[#This Row],[Churn_Risk_Score]]&gt;=5,"Medium Risk","Low Risk"))</f>
        <v>Low Risk</v>
      </c>
    </row>
    <row r="2940" spans="1:33" x14ac:dyDescent="0.35">
      <c r="A2940">
        <v>2939</v>
      </c>
      <c r="B2940" t="s">
        <v>46</v>
      </c>
      <c r="C2940">
        <v>148</v>
      </c>
      <c r="D2940" t="s">
        <v>28</v>
      </c>
      <c r="E2940" t="s">
        <v>22</v>
      </c>
      <c r="F2940" t="s">
        <v>22</v>
      </c>
      <c r="G2940">
        <v>0</v>
      </c>
      <c r="H2940">
        <v>168.8</v>
      </c>
      <c r="I2940">
        <v>102</v>
      </c>
      <c r="J2940">
        <v>28.7</v>
      </c>
      <c r="K2940">
        <v>248.1</v>
      </c>
      <c r="L2940">
        <v>125</v>
      </c>
      <c r="M2940">
        <v>21.09</v>
      </c>
      <c r="N2940">
        <v>250.7</v>
      </c>
      <c r="O2940">
        <v>96</v>
      </c>
      <c r="P2940">
        <v>11.28</v>
      </c>
      <c r="Q2940">
        <v>10.6</v>
      </c>
      <c r="R2940">
        <v>4</v>
      </c>
      <c r="S2940">
        <v>2.86</v>
      </c>
      <c r="T2940">
        <v>1</v>
      </c>
      <c r="U2940" t="s">
        <v>22</v>
      </c>
      <c r="V2940">
        <f>IF(tbl_Customers[[#This Row],[churn]] = "yes", 1, 0)</f>
        <v>0</v>
      </c>
      <c r="W2940" t="str">
        <f>IF(tbl_Customers[[#This Row],[number_customer_service_calls]] &lt;= 1, "0-1 Calls", IF(tbl_Customers[[#This Row],[number_customer_service_calls]] &lt;= 3, "2-3 Calls", IF(tbl_Customers[[#This Row],[number_customer_service_calls]] &lt;=5, "4-5 Calls", "6+ Calls")))</f>
        <v>0-1 Calls</v>
      </c>
      <c r="X2940" t="str">
        <f>IF(tbl_Customers[[#This Row],[account_length]] &lt;= 50, "0-50", IF(tbl_Customers[[#This Row],[account_length]] &lt;=100, "51-100", IF(tbl_Customers[[#This Row],[account_length]] &lt;= 150, "101-150", "151+")))</f>
        <v>101-150</v>
      </c>
      <c r="Y2940" t="str">
        <f>IF(tbl_Customers[[#This Row],[total_intl_charge]] &lt;= 3, "Low Charges", "High Charges")</f>
        <v>Low Charges</v>
      </c>
      <c r="Z2940" t="str">
        <f>IF(tbl_Customers[[#This Row],[total_eve_calls]]&lt;=80,"Low Calls",
IF(tbl_Customers[[#This Row],[total_eve_calls]]&lt;=120,"Medium Calls","High Calls"))</f>
        <v>High Calls</v>
      </c>
      <c r="AA2940" t="str">
        <f>IF(tbl_Customers[[#This Row],[total_eve_charge]]&lt;=15,"Low Charges",
IF(tbl_Customers[[#This Row],[total_eve_charge]]&lt;=20,"Medium Charges","High Charges"))</f>
        <v>High Charges</v>
      </c>
      <c r="AB29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0" t="str">
        <f>IF(tbl_Customers[[#This Row],[number_vmail_messages]] = 0, "No Usage", IF(tbl_Customers[[#This Row],[number_vmail_messages]] &lt;= 20, "Low Usage", IF(tbl_Customers[[#This Row],[number_vmail_messages]] &lt;= 40, "Medium Usgae", "High Usage")))</f>
        <v>No Usage</v>
      </c>
      <c r="AD2940" t="str">
        <f>IF(tbl_Customers[[#This Row],[total_day_minutes]]&lt;=150,"Low Usage", IF(tbl_Customers[[#This Row],[total_day_minutes]]&lt;=200,"Medium Usage", IF(tbl_Customers[[#This Row],[total_day_minutes]]&lt;=250,"High Usage","Very High Usage")))</f>
        <v>Medium Usage</v>
      </c>
      <c r="AE2940" t="str">
        <f>IF(tbl_Customers[[#This Row],[total_intl_calls]]&lt;=5,"Low Calls", IF(tbl_Customers[[#This Row],[total_intl_calls]]&lt;=10, "Medium Calls", "High Calls"))</f>
        <v>Low Calls</v>
      </c>
      <c r="AF29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0" s="36" t="str">
        <f>IF(tbl_Customers[[#This Row],[Churn_Risk_Score]]&gt;=10,"High Risk", IF(tbl_Customers[[#This Row],[Churn_Risk_Score]]&gt;=5,"Medium Risk","Low Risk"))</f>
        <v>Low Risk</v>
      </c>
    </row>
    <row r="2941" spans="1:33" x14ac:dyDescent="0.35">
      <c r="A2941">
        <v>2940</v>
      </c>
      <c r="B2941" t="s">
        <v>27</v>
      </c>
      <c r="C2941">
        <v>72</v>
      </c>
      <c r="D2941" t="s">
        <v>21</v>
      </c>
      <c r="E2941" t="s">
        <v>22</v>
      </c>
      <c r="F2941" t="s">
        <v>22</v>
      </c>
      <c r="G2941">
        <v>0</v>
      </c>
      <c r="H2941">
        <v>141.9</v>
      </c>
      <c r="I2941">
        <v>98</v>
      </c>
      <c r="J2941">
        <v>24.12</v>
      </c>
      <c r="K2941">
        <v>188.1</v>
      </c>
      <c r="L2941">
        <v>63</v>
      </c>
      <c r="M2941">
        <v>15.99</v>
      </c>
      <c r="N2941">
        <v>115.2</v>
      </c>
      <c r="O2941">
        <v>49</v>
      </c>
      <c r="P2941">
        <v>5.18</v>
      </c>
      <c r="Q2941">
        <v>12</v>
      </c>
      <c r="R2941">
        <v>5</v>
      </c>
      <c r="S2941">
        <v>3.24</v>
      </c>
      <c r="T2941">
        <v>2</v>
      </c>
      <c r="U2941" t="s">
        <v>22</v>
      </c>
      <c r="V2941">
        <f>IF(tbl_Customers[[#This Row],[churn]] = "yes", 1, 0)</f>
        <v>0</v>
      </c>
      <c r="W2941" t="str">
        <f>IF(tbl_Customers[[#This Row],[number_customer_service_calls]] &lt;= 1, "0-1 Calls", IF(tbl_Customers[[#This Row],[number_customer_service_calls]] &lt;= 3, "2-3 Calls", IF(tbl_Customers[[#This Row],[number_customer_service_calls]] &lt;=5, "4-5 Calls", "6+ Calls")))</f>
        <v>2-3 Calls</v>
      </c>
      <c r="X2941" t="str">
        <f>IF(tbl_Customers[[#This Row],[account_length]] &lt;= 50, "0-50", IF(tbl_Customers[[#This Row],[account_length]] &lt;=100, "51-100", IF(tbl_Customers[[#This Row],[account_length]] &lt;= 150, "101-150", "151+")))</f>
        <v>51-100</v>
      </c>
      <c r="Y2941" t="str">
        <f>IF(tbl_Customers[[#This Row],[total_intl_charge]] &lt;= 3, "Low Charges", "High Charges")</f>
        <v>High Charges</v>
      </c>
      <c r="Z2941" t="str">
        <f>IF(tbl_Customers[[#This Row],[total_eve_calls]]&lt;=80,"Low Calls",
IF(tbl_Customers[[#This Row],[total_eve_calls]]&lt;=120,"Medium Calls","High Calls"))</f>
        <v>Low Calls</v>
      </c>
      <c r="AA2941" t="str">
        <f>IF(tbl_Customers[[#This Row],[total_eve_charge]]&lt;=15,"Low Charges",
IF(tbl_Customers[[#This Row],[total_eve_charge]]&lt;=20,"Medium Charges","High Charges"))</f>
        <v>Medium Charges</v>
      </c>
      <c r="AB29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1" t="str">
        <f>IF(tbl_Customers[[#This Row],[number_vmail_messages]] = 0, "No Usage", IF(tbl_Customers[[#This Row],[number_vmail_messages]] &lt;= 20, "Low Usage", IF(tbl_Customers[[#This Row],[number_vmail_messages]] &lt;= 40, "Medium Usgae", "High Usage")))</f>
        <v>No Usage</v>
      </c>
      <c r="AD2941" t="str">
        <f>IF(tbl_Customers[[#This Row],[total_day_minutes]]&lt;=150,"Low Usage", IF(tbl_Customers[[#This Row],[total_day_minutes]]&lt;=200,"Medium Usage", IF(tbl_Customers[[#This Row],[total_day_minutes]]&lt;=250,"High Usage","Very High Usage")))</f>
        <v>Low Usage</v>
      </c>
      <c r="AE2941" t="str">
        <f>IF(tbl_Customers[[#This Row],[total_intl_calls]]&lt;=5,"Low Calls", IF(tbl_Customers[[#This Row],[total_intl_calls]]&lt;=10, "Medium Calls", "High Calls"))</f>
        <v>Low Calls</v>
      </c>
      <c r="AF29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41" s="36" t="str">
        <f>IF(tbl_Customers[[#This Row],[Churn_Risk_Score]]&gt;=10,"High Risk", IF(tbl_Customers[[#This Row],[Churn_Risk_Score]]&gt;=5,"Medium Risk","Low Risk"))</f>
        <v>Low Risk</v>
      </c>
    </row>
    <row r="2942" spans="1:33" x14ac:dyDescent="0.35">
      <c r="A2942">
        <v>2941</v>
      </c>
      <c r="B2942" t="s">
        <v>30</v>
      </c>
      <c r="C2942">
        <v>96</v>
      </c>
      <c r="D2942" t="s">
        <v>28</v>
      </c>
      <c r="E2942" t="s">
        <v>22</v>
      </c>
      <c r="F2942" t="s">
        <v>22</v>
      </c>
      <c r="G2942">
        <v>0</v>
      </c>
      <c r="H2942">
        <v>182.6</v>
      </c>
      <c r="I2942">
        <v>75</v>
      </c>
      <c r="J2942">
        <v>31.04</v>
      </c>
      <c r="K2942">
        <v>188.6</v>
      </c>
      <c r="L2942">
        <v>67</v>
      </c>
      <c r="M2942">
        <v>16.03</v>
      </c>
      <c r="N2942">
        <v>137.69999999999999</v>
      </c>
      <c r="O2942">
        <v>81</v>
      </c>
      <c r="P2942">
        <v>6.2</v>
      </c>
      <c r="Q2942">
        <v>9.5</v>
      </c>
      <c r="R2942">
        <v>3</v>
      </c>
      <c r="S2942">
        <v>2.57</v>
      </c>
      <c r="T2942">
        <v>5</v>
      </c>
      <c r="U2942" t="s">
        <v>23</v>
      </c>
      <c r="V2942">
        <f>IF(tbl_Customers[[#This Row],[churn]] = "yes", 1, 0)</f>
        <v>1</v>
      </c>
      <c r="W2942" t="str">
        <f>IF(tbl_Customers[[#This Row],[number_customer_service_calls]] &lt;= 1, "0-1 Calls", IF(tbl_Customers[[#This Row],[number_customer_service_calls]] &lt;= 3, "2-3 Calls", IF(tbl_Customers[[#This Row],[number_customer_service_calls]] &lt;=5, "4-5 Calls", "6+ Calls")))</f>
        <v>4-5 Calls</v>
      </c>
      <c r="X2942" t="str">
        <f>IF(tbl_Customers[[#This Row],[account_length]] &lt;= 50, "0-50", IF(tbl_Customers[[#This Row],[account_length]] &lt;=100, "51-100", IF(tbl_Customers[[#This Row],[account_length]] &lt;= 150, "101-150", "151+")))</f>
        <v>51-100</v>
      </c>
      <c r="Y2942" t="str">
        <f>IF(tbl_Customers[[#This Row],[total_intl_charge]] &lt;= 3, "Low Charges", "High Charges")</f>
        <v>Low Charges</v>
      </c>
      <c r="Z2942" t="str">
        <f>IF(tbl_Customers[[#This Row],[total_eve_calls]]&lt;=80,"Low Calls",
IF(tbl_Customers[[#This Row],[total_eve_calls]]&lt;=120,"Medium Calls","High Calls"))</f>
        <v>Low Calls</v>
      </c>
      <c r="AA2942" t="str">
        <f>IF(tbl_Customers[[#This Row],[total_eve_charge]]&lt;=15,"Low Charges",
IF(tbl_Customers[[#This Row],[total_eve_charge]]&lt;=20,"Medium Charges","High Charges"))</f>
        <v>Medium Charges</v>
      </c>
      <c r="AB29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2" t="str">
        <f>IF(tbl_Customers[[#This Row],[number_vmail_messages]] = 0, "No Usage", IF(tbl_Customers[[#This Row],[number_vmail_messages]] &lt;= 20, "Low Usage", IF(tbl_Customers[[#This Row],[number_vmail_messages]] &lt;= 40, "Medium Usgae", "High Usage")))</f>
        <v>No Usage</v>
      </c>
      <c r="AD2942" t="str">
        <f>IF(tbl_Customers[[#This Row],[total_day_minutes]]&lt;=150,"Low Usage", IF(tbl_Customers[[#This Row],[total_day_minutes]]&lt;=200,"Medium Usage", IF(tbl_Customers[[#This Row],[total_day_minutes]]&lt;=250,"High Usage","Very High Usage")))</f>
        <v>Medium Usage</v>
      </c>
      <c r="AE2942" t="str">
        <f>IF(tbl_Customers[[#This Row],[total_intl_calls]]&lt;=5,"Low Calls", IF(tbl_Customers[[#This Row],[total_intl_calls]]&lt;=10, "Medium Calls", "High Calls"))</f>
        <v>Low Calls</v>
      </c>
      <c r="AF29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42" s="36" t="str">
        <f>IF(tbl_Customers[[#This Row],[Churn_Risk_Score]]&gt;=10,"High Risk", IF(tbl_Customers[[#This Row],[Churn_Risk_Score]]&gt;=5,"Medium Risk","Low Risk"))</f>
        <v>Medium Risk</v>
      </c>
    </row>
    <row r="2943" spans="1:33" x14ac:dyDescent="0.35">
      <c r="A2943">
        <v>2942</v>
      </c>
      <c r="B2943" t="s">
        <v>72</v>
      </c>
      <c r="C2943">
        <v>55</v>
      </c>
      <c r="D2943" t="s">
        <v>21</v>
      </c>
      <c r="E2943" t="s">
        <v>22</v>
      </c>
      <c r="F2943" t="s">
        <v>22</v>
      </c>
      <c r="G2943">
        <v>0</v>
      </c>
      <c r="H2943">
        <v>203.7</v>
      </c>
      <c r="I2943">
        <v>80</v>
      </c>
      <c r="J2943">
        <v>34.630000000000003</v>
      </c>
      <c r="K2943">
        <v>230.2</v>
      </c>
      <c r="L2943">
        <v>112</v>
      </c>
      <c r="M2943">
        <v>19.57</v>
      </c>
      <c r="N2943">
        <v>120.3</v>
      </c>
      <c r="O2943">
        <v>48</v>
      </c>
      <c r="P2943">
        <v>5.41</v>
      </c>
      <c r="Q2943">
        <v>9.4</v>
      </c>
      <c r="R2943">
        <v>1</v>
      </c>
      <c r="S2943">
        <v>2.54</v>
      </c>
      <c r="T2943">
        <v>3</v>
      </c>
      <c r="U2943" t="s">
        <v>22</v>
      </c>
      <c r="V2943">
        <f>IF(tbl_Customers[[#This Row],[churn]] = "yes", 1, 0)</f>
        <v>0</v>
      </c>
      <c r="W2943" t="str">
        <f>IF(tbl_Customers[[#This Row],[number_customer_service_calls]] &lt;= 1, "0-1 Calls", IF(tbl_Customers[[#This Row],[number_customer_service_calls]] &lt;= 3, "2-3 Calls", IF(tbl_Customers[[#This Row],[number_customer_service_calls]] &lt;=5, "4-5 Calls", "6+ Calls")))</f>
        <v>2-3 Calls</v>
      </c>
      <c r="X2943" t="str">
        <f>IF(tbl_Customers[[#This Row],[account_length]] &lt;= 50, "0-50", IF(tbl_Customers[[#This Row],[account_length]] &lt;=100, "51-100", IF(tbl_Customers[[#This Row],[account_length]] &lt;= 150, "101-150", "151+")))</f>
        <v>51-100</v>
      </c>
      <c r="Y2943" t="str">
        <f>IF(tbl_Customers[[#This Row],[total_intl_charge]] &lt;= 3, "Low Charges", "High Charges")</f>
        <v>Low Charges</v>
      </c>
      <c r="Z2943" t="str">
        <f>IF(tbl_Customers[[#This Row],[total_eve_calls]]&lt;=80,"Low Calls",
IF(tbl_Customers[[#This Row],[total_eve_calls]]&lt;=120,"Medium Calls","High Calls"))</f>
        <v>Medium Calls</v>
      </c>
      <c r="AA2943" t="str">
        <f>IF(tbl_Customers[[#This Row],[total_eve_charge]]&lt;=15,"Low Charges",
IF(tbl_Customers[[#This Row],[total_eve_charge]]&lt;=20,"Medium Charges","High Charges"))</f>
        <v>Medium Charges</v>
      </c>
      <c r="AB29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3" t="str">
        <f>IF(tbl_Customers[[#This Row],[number_vmail_messages]] = 0, "No Usage", IF(tbl_Customers[[#This Row],[number_vmail_messages]] &lt;= 20, "Low Usage", IF(tbl_Customers[[#This Row],[number_vmail_messages]] &lt;= 40, "Medium Usgae", "High Usage")))</f>
        <v>No Usage</v>
      </c>
      <c r="AD2943" t="str">
        <f>IF(tbl_Customers[[#This Row],[total_day_minutes]]&lt;=150,"Low Usage", IF(tbl_Customers[[#This Row],[total_day_minutes]]&lt;=200,"Medium Usage", IF(tbl_Customers[[#This Row],[total_day_minutes]]&lt;=250,"High Usage","Very High Usage")))</f>
        <v>High Usage</v>
      </c>
      <c r="AE2943" t="str">
        <f>IF(tbl_Customers[[#This Row],[total_intl_calls]]&lt;=5,"Low Calls", IF(tbl_Customers[[#This Row],[total_intl_calls]]&lt;=10, "Medium Calls", "High Calls"))</f>
        <v>Low Calls</v>
      </c>
      <c r="AF29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3" s="36" t="str">
        <f>IF(tbl_Customers[[#This Row],[Churn_Risk_Score]]&gt;=10,"High Risk", IF(tbl_Customers[[#This Row],[Churn_Risk_Score]]&gt;=5,"Medium Risk","Low Risk"))</f>
        <v>Low Risk</v>
      </c>
    </row>
    <row r="2944" spans="1:33" x14ac:dyDescent="0.35">
      <c r="A2944">
        <v>2943</v>
      </c>
      <c r="B2944" t="s">
        <v>53</v>
      </c>
      <c r="C2944">
        <v>143</v>
      </c>
      <c r="D2944" t="s">
        <v>21</v>
      </c>
      <c r="E2944" t="s">
        <v>22</v>
      </c>
      <c r="F2944" t="s">
        <v>22</v>
      </c>
      <c r="G2944">
        <v>0</v>
      </c>
      <c r="H2944">
        <v>191.6</v>
      </c>
      <c r="I2944">
        <v>53</v>
      </c>
      <c r="J2944">
        <v>32.57</v>
      </c>
      <c r="K2944">
        <v>104.6</v>
      </c>
      <c r="L2944">
        <v>104</v>
      </c>
      <c r="M2944">
        <v>8.89</v>
      </c>
      <c r="N2944">
        <v>195.8</v>
      </c>
      <c r="O2944">
        <v>125</v>
      </c>
      <c r="P2944">
        <v>8.81</v>
      </c>
      <c r="Q2944">
        <v>10.7</v>
      </c>
      <c r="R2944">
        <v>9</v>
      </c>
      <c r="S2944">
        <v>2.89</v>
      </c>
      <c r="T2944">
        <v>3</v>
      </c>
      <c r="U2944" t="s">
        <v>22</v>
      </c>
      <c r="V2944">
        <f>IF(tbl_Customers[[#This Row],[churn]] = "yes", 1, 0)</f>
        <v>0</v>
      </c>
      <c r="W2944" t="str">
        <f>IF(tbl_Customers[[#This Row],[number_customer_service_calls]] &lt;= 1, "0-1 Calls", IF(tbl_Customers[[#This Row],[number_customer_service_calls]] &lt;= 3, "2-3 Calls", IF(tbl_Customers[[#This Row],[number_customer_service_calls]] &lt;=5, "4-5 Calls", "6+ Calls")))</f>
        <v>2-3 Calls</v>
      </c>
      <c r="X2944" t="str">
        <f>IF(tbl_Customers[[#This Row],[account_length]] &lt;= 50, "0-50", IF(tbl_Customers[[#This Row],[account_length]] &lt;=100, "51-100", IF(tbl_Customers[[#This Row],[account_length]] &lt;= 150, "101-150", "151+")))</f>
        <v>101-150</v>
      </c>
      <c r="Y2944" t="str">
        <f>IF(tbl_Customers[[#This Row],[total_intl_charge]] &lt;= 3, "Low Charges", "High Charges")</f>
        <v>Low Charges</v>
      </c>
      <c r="Z2944" t="str">
        <f>IF(tbl_Customers[[#This Row],[total_eve_calls]]&lt;=80,"Low Calls",
IF(tbl_Customers[[#This Row],[total_eve_calls]]&lt;=120,"Medium Calls","High Calls"))</f>
        <v>Medium Calls</v>
      </c>
      <c r="AA2944" t="str">
        <f>IF(tbl_Customers[[#This Row],[total_eve_charge]]&lt;=15,"Low Charges",
IF(tbl_Customers[[#This Row],[total_eve_charge]]&lt;=20,"Medium Charges","High Charges"))</f>
        <v>Low Charges</v>
      </c>
      <c r="AB29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4" t="str">
        <f>IF(tbl_Customers[[#This Row],[number_vmail_messages]] = 0, "No Usage", IF(tbl_Customers[[#This Row],[number_vmail_messages]] &lt;= 20, "Low Usage", IF(tbl_Customers[[#This Row],[number_vmail_messages]] &lt;= 40, "Medium Usgae", "High Usage")))</f>
        <v>No Usage</v>
      </c>
      <c r="AD2944" t="str">
        <f>IF(tbl_Customers[[#This Row],[total_day_minutes]]&lt;=150,"Low Usage", IF(tbl_Customers[[#This Row],[total_day_minutes]]&lt;=200,"Medium Usage", IF(tbl_Customers[[#This Row],[total_day_minutes]]&lt;=250,"High Usage","Very High Usage")))</f>
        <v>Medium Usage</v>
      </c>
      <c r="AE2944" t="str">
        <f>IF(tbl_Customers[[#This Row],[total_intl_calls]]&lt;=5,"Low Calls", IF(tbl_Customers[[#This Row],[total_intl_calls]]&lt;=10, "Medium Calls", "High Calls"))</f>
        <v>Medium Calls</v>
      </c>
      <c r="AF29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4" s="36" t="str">
        <f>IF(tbl_Customers[[#This Row],[Churn_Risk_Score]]&gt;=10,"High Risk", IF(tbl_Customers[[#This Row],[Churn_Risk_Score]]&gt;=5,"Medium Risk","Low Risk"))</f>
        <v>Low Risk</v>
      </c>
    </row>
    <row r="2945" spans="1:33" x14ac:dyDescent="0.35">
      <c r="A2945">
        <v>2944</v>
      </c>
      <c r="B2945" t="s">
        <v>32</v>
      </c>
      <c r="C2945">
        <v>60</v>
      </c>
      <c r="D2945" t="s">
        <v>21</v>
      </c>
      <c r="E2945" t="s">
        <v>22</v>
      </c>
      <c r="F2945" t="s">
        <v>22</v>
      </c>
      <c r="G2945">
        <v>0</v>
      </c>
      <c r="H2945">
        <v>136.4</v>
      </c>
      <c r="I2945">
        <v>147</v>
      </c>
      <c r="J2945">
        <v>23.19</v>
      </c>
      <c r="K2945">
        <v>219.9</v>
      </c>
      <c r="L2945">
        <v>101</v>
      </c>
      <c r="M2945">
        <v>18.690000000000001</v>
      </c>
      <c r="N2945">
        <v>99.7</v>
      </c>
      <c r="O2945">
        <v>73</v>
      </c>
      <c r="P2945">
        <v>4.49</v>
      </c>
      <c r="Q2945">
        <v>7</v>
      </c>
      <c r="R2945">
        <v>3</v>
      </c>
      <c r="S2945">
        <v>1.89</v>
      </c>
      <c r="T2945">
        <v>0</v>
      </c>
      <c r="U2945" t="s">
        <v>22</v>
      </c>
      <c r="V2945">
        <f>IF(tbl_Customers[[#This Row],[churn]] = "yes", 1, 0)</f>
        <v>0</v>
      </c>
      <c r="W2945" t="str">
        <f>IF(tbl_Customers[[#This Row],[number_customer_service_calls]] &lt;= 1, "0-1 Calls", IF(tbl_Customers[[#This Row],[number_customer_service_calls]] &lt;= 3, "2-3 Calls", IF(tbl_Customers[[#This Row],[number_customer_service_calls]] &lt;=5, "4-5 Calls", "6+ Calls")))</f>
        <v>0-1 Calls</v>
      </c>
      <c r="X2945" t="str">
        <f>IF(tbl_Customers[[#This Row],[account_length]] &lt;= 50, "0-50", IF(tbl_Customers[[#This Row],[account_length]] &lt;=100, "51-100", IF(tbl_Customers[[#This Row],[account_length]] &lt;= 150, "101-150", "151+")))</f>
        <v>51-100</v>
      </c>
      <c r="Y2945" t="str">
        <f>IF(tbl_Customers[[#This Row],[total_intl_charge]] &lt;= 3, "Low Charges", "High Charges")</f>
        <v>Low Charges</v>
      </c>
      <c r="Z2945" t="str">
        <f>IF(tbl_Customers[[#This Row],[total_eve_calls]]&lt;=80,"Low Calls",
IF(tbl_Customers[[#This Row],[total_eve_calls]]&lt;=120,"Medium Calls","High Calls"))</f>
        <v>Medium Calls</v>
      </c>
      <c r="AA2945" t="str">
        <f>IF(tbl_Customers[[#This Row],[total_eve_charge]]&lt;=15,"Low Charges",
IF(tbl_Customers[[#This Row],[total_eve_charge]]&lt;=20,"Medium Charges","High Charges"))</f>
        <v>Medium Charges</v>
      </c>
      <c r="AB29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5" t="str">
        <f>IF(tbl_Customers[[#This Row],[number_vmail_messages]] = 0, "No Usage", IF(tbl_Customers[[#This Row],[number_vmail_messages]] &lt;= 20, "Low Usage", IF(tbl_Customers[[#This Row],[number_vmail_messages]] &lt;= 40, "Medium Usgae", "High Usage")))</f>
        <v>No Usage</v>
      </c>
      <c r="AD2945" t="str">
        <f>IF(tbl_Customers[[#This Row],[total_day_minutes]]&lt;=150,"Low Usage", IF(tbl_Customers[[#This Row],[total_day_minutes]]&lt;=200,"Medium Usage", IF(tbl_Customers[[#This Row],[total_day_minutes]]&lt;=250,"High Usage","Very High Usage")))</f>
        <v>Low Usage</v>
      </c>
      <c r="AE2945" t="str">
        <f>IF(tbl_Customers[[#This Row],[total_intl_calls]]&lt;=5,"Low Calls", IF(tbl_Customers[[#This Row],[total_intl_calls]]&lt;=10, "Medium Calls", "High Calls"))</f>
        <v>Low Calls</v>
      </c>
      <c r="AF29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5" s="36" t="str">
        <f>IF(tbl_Customers[[#This Row],[Churn_Risk_Score]]&gt;=10,"High Risk", IF(tbl_Customers[[#This Row],[Churn_Risk_Score]]&gt;=5,"Medium Risk","Low Risk"))</f>
        <v>Low Risk</v>
      </c>
    </row>
    <row r="2946" spans="1:33" x14ac:dyDescent="0.35">
      <c r="A2946">
        <v>2945</v>
      </c>
      <c r="B2946" t="s">
        <v>41</v>
      </c>
      <c r="C2946">
        <v>90</v>
      </c>
      <c r="D2946" t="s">
        <v>21</v>
      </c>
      <c r="E2946" t="s">
        <v>22</v>
      </c>
      <c r="F2946" t="s">
        <v>23</v>
      </c>
      <c r="G2946">
        <v>30</v>
      </c>
      <c r="H2946">
        <v>168.2</v>
      </c>
      <c r="I2946">
        <v>103</v>
      </c>
      <c r="J2946">
        <v>28.59</v>
      </c>
      <c r="K2946">
        <v>220.9</v>
      </c>
      <c r="L2946">
        <v>75</v>
      </c>
      <c r="M2946">
        <v>18.78</v>
      </c>
      <c r="N2946">
        <v>224.3</v>
      </c>
      <c r="O2946">
        <v>105</v>
      </c>
      <c r="P2946">
        <v>10.09</v>
      </c>
      <c r="Q2946">
        <v>8.1999999999999993</v>
      </c>
      <c r="R2946">
        <v>2</v>
      </c>
      <c r="S2946">
        <v>2.21</v>
      </c>
      <c r="T2946">
        <v>0</v>
      </c>
      <c r="U2946" t="s">
        <v>22</v>
      </c>
      <c r="V2946">
        <f>IF(tbl_Customers[[#This Row],[churn]] = "yes", 1, 0)</f>
        <v>0</v>
      </c>
      <c r="W2946" t="str">
        <f>IF(tbl_Customers[[#This Row],[number_customer_service_calls]] &lt;= 1, "0-1 Calls", IF(tbl_Customers[[#This Row],[number_customer_service_calls]] &lt;= 3, "2-3 Calls", IF(tbl_Customers[[#This Row],[number_customer_service_calls]] &lt;=5, "4-5 Calls", "6+ Calls")))</f>
        <v>0-1 Calls</v>
      </c>
      <c r="X2946" t="str">
        <f>IF(tbl_Customers[[#This Row],[account_length]] &lt;= 50, "0-50", IF(tbl_Customers[[#This Row],[account_length]] &lt;=100, "51-100", IF(tbl_Customers[[#This Row],[account_length]] &lt;= 150, "101-150", "151+")))</f>
        <v>51-100</v>
      </c>
      <c r="Y2946" t="str">
        <f>IF(tbl_Customers[[#This Row],[total_intl_charge]] &lt;= 3, "Low Charges", "High Charges")</f>
        <v>Low Charges</v>
      </c>
      <c r="Z2946" t="str">
        <f>IF(tbl_Customers[[#This Row],[total_eve_calls]]&lt;=80,"Low Calls",
IF(tbl_Customers[[#This Row],[total_eve_calls]]&lt;=120,"Medium Calls","High Calls"))</f>
        <v>Low Calls</v>
      </c>
      <c r="AA2946" t="str">
        <f>IF(tbl_Customers[[#This Row],[total_eve_charge]]&lt;=15,"Low Charges",
IF(tbl_Customers[[#This Row],[total_eve_charge]]&lt;=20,"Medium Charges","High Charges"))</f>
        <v>Medium Charges</v>
      </c>
      <c r="AB29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6" t="str">
        <f>IF(tbl_Customers[[#This Row],[number_vmail_messages]] = 0, "No Usage", IF(tbl_Customers[[#This Row],[number_vmail_messages]] &lt;= 20, "Low Usage", IF(tbl_Customers[[#This Row],[number_vmail_messages]] &lt;= 40, "Medium Usgae", "High Usage")))</f>
        <v>Medium Usgae</v>
      </c>
      <c r="AD2946" t="str">
        <f>IF(tbl_Customers[[#This Row],[total_day_minutes]]&lt;=150,"Low Usage", IF(tbl_Customers[[#This Row],[total_day_minutes]]&lt;=200,"Medium Usage", IF(tbl_Customers[[#This Row],[total_day_minutes]]&lt;=250,"High Usage","Very High Usage")))</f>
        <v>Medium Usage</v>
      </c>
      <c r="AE2946" t="str">
        <f>IF(tbl_Customers[[#This Row],[total_intl_calls]]&lt;=5,"Low Calls", IF(tbl_Customers[[#This Row],[total_intl_calls]]&lt;=10, "Medium Calls", "High Calls"))</f>
        <v>Low Calls</v>
      </c>
      <c r="AF29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46" s="36" t="str">
        <f>IF(tbl_Customers[[#This Row],[Churn_Risk_Score]]&gt;=10,"High Risk", IF(tbl_Customers[[#This Row],[Churn_Risk_Score]]&gt;=5,"Medium Risk","Low Risk"))</f>
        <v>Low Risk</v>
      </c>
    </row>
    <row r="2947" spans="1:33" x14ac:dyDescent="0.35">
      <c r="A2947">
        <v>2946</v>
      </c>
      <c r="B2947" t="s">
        <v>39</v>
      </c>
      <c r="C2947">
        <v>65</v>
      </c>
      <c r="D2947" t="s">
        <v>21</v>
      </c>
      <c r="E2947" t="s">
        <v>22</v>
      </c>
      <c r="F2947" t="s">
        <v>22</v>
      </c>
      <c r="G2947">
        <v>0</v>
      </c>
      <c r="H2947">
        <v>217.9</v>
      </c>
      <c r="I2947">
        <v>89</v>
      </c>
      <c r="J2947">
        <v>37.04</v>
      </c>
      <c r="K2947">
        <v>238.8</v>
      </c>
      <c r="L2947">
        <v>101</v>
      </c>
      <c r="M2947">
        <v>20.3</v>
      </c>
      <c r="N2947">
        <v>194.4</v>
      </c>
      <c r="O2947">
        <v>105</v>
      </c>
      <c r="P2947">
        <v>8.75</v>
      </c>
      <c r="Q2947">
        <v>6.6</v>
      </c>
      <c r="R2947">
        <v>4</v>
      </c>
      <c r="S2947">
        <v>1.78</v>
      </c>
      <c r="T2947">
        <v>0</v>
      </c>
      <c r="U2947" t="s">
        <v>22</v>
      </c>
      <c r="V2947">
        <f>IF(tbl_Customers[[#This Row],[churn]] = "yes", 1, 0)</f>
        <v>0</v>
      </c>
      <c r="W2947" t="str">
        <f>IF(tbl_Customers[[#This Row],[number_customer_service_calls]] &lt;= 1, "0-1 Calls", IF(tbl_Customers[[#This Row],[number_customer_service_calls]] &lt;= 3, "2-3 Calls", IF(tbl_Customers[[#This Row],[number_customer_service_calls]] &lt;=5, "4-5 Calls", "6+ Calls")))</f>
        <v>0-1 Calls</v>
      </c>
      <c r="X2947" t="str">
        <f>IF(tbl_Customers[[#This Row],[account_length]] &lt;= 50, "0-50", IF(tbl_Customers[[#This Row],[account_length]] &lt;=100, "51-100", IF(tbl_Customers[[#This Row],[account_length]] &lt;= 150, "101-150", "151+")))</f>
        <v>51-100</v>
      </c>
      <c r="Y2947" t="str">
        <f>IF(tbl_Customers[[#This Row],[total_intl_charge]] &lt;= 3, "Low Charges", "High Charges")</f>
        <v>Low Charges</v>
      </c>
      <c r="Z2947" t="str">
        <f>IF(tbl_Customers[[#This Row],[total_eve_calls]]&lt;=80,"Low Calls",
IF(tbl_Customers[[#This Row],[total_eve_calls]]&lt;=120,"Medium Calls","High Calls"))</f>
        <v>Medium Calls</v>
      </c>
      <c r="AA2947" t="str">
        <f>IF(tbl_Customers[[#This Row],[total_eve_charge]]&lt;=15,"Low Charges",
IF(tbl_Customers[[#This Row],[total_eve_charge]]&lt;=20,"Medium Charges","High Charges"))</f>
        <v>High Charges</v>
      </c>
      <c r="AB29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7" t="str">
        <f>IF(tbl_Customers[[#This Row],[number_vmail_messages]] = 0, "No Usage", IF(tbl_Customers[[#This Row],[number_vmail_messages]] &lt;= 20, "Low Usage", IF(tbl_Customers[[#This Row],[number_vmail_messages]] &lt;= 40, "Medium Usgae", "High Usage")))</f>
        <v>No Usage</v>
      </c>
      <c r="AD2947" t="str">
        <f>IF(tbl_Customers[[#This Row],[total_day_minutes]]&lt;=150,"Low Usage", IF(tbl_Customers[[#This Row],[total_day_minutes]]&lt;=200,"Medium Usage", IF(tbl_Customers[[#This Row],[total_day_minutes]]&lt;=250,"High Usage","Very High Usage")))</f>
        <v>High Usage</v>
      </c>
      <c r="AE2947" t="str">
        <f>IF(tbl_Customers[[#This Row],[total_intl_calls]]&lt;=5,"Low Calls", IF(tbl_Customers[[#This Row],[total_intl_calls]]&lt;=10, "Medium Calls", "High Calls"))</f>
        <v>Low Calls</v>
      </c>
      <c r="AF29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7" s="36" t="str">
        <f>IF(tbl_Customers[[#This Row],[Churn_Risk_Score]]&gt;=10,"High Risk", IF(tbl_Customers[[#This Row],[Churn_Risk_Score]]&gt;=5,"Medium Risk","Low Risk"))</f>
        <v>Low Risk</v>
      </c>
    </row>
    <row r="2948" spans="1:33" x14ac:dyDescent="0.35">
      <c r="A2948">
        <v>2947</v>
      </c>
      <c r="B2948" t="s">
        <v>34</v>
      </c>
      <c r="C2948">
        <v>93</v>
      </c>
      <c r="D2948" t="s">
        <v>25</v>
      </c>
      <c r="E2948" t="s">
        <v>22</v>
      </c>
      <c r="F2948" t="s">
        <v>22</v>
      </c>
      <c r="G2948">
        <v>0</v>
      </c>
      <c r="H2948">
        <v>198.1</v>
      </c>
      <c r="I2948">
        <v>93</v>
      </c>
      <c r="J2948">
        <v>33.68</v>
      </c>
      <c r="K2948">
        <v>236.1</v>
      </c>
      <c r="L2948">
        <v>95</v>
      </c>
      <c r="M2948">
        <v>20.07</v>
      </c>
      <c r="N2948">
        <v>127.3</v>
      </c>
      <c r="O2948">
        <v>121</v>
      </c>
      <c r="P2948">
        <v>5.73</v>
      </c>
      <c r="Q2948">
        <v>12.6</v>
      </c>
      <c r="R2948">
        <v>4</v>
      </c>
      <c r="S2948">
        <v>3.4</v>
      </c>
      <c r="T2948">
        <v>2</v>
      </c>
      <c r="U2948" t="s">
        <v>22</v>
      </c>
      <c r="V2948">
        <f>IF(tbl_Customers[[#This Row],[churn]] = "yes", 1, 0)</f>
        <v>0</v>
      </c>
      <c r="W2948" t="str">
        <f>IF(tbl_Customers[[#This Row],[number_customer_service_calls]] &lt;= 1, "0-1 Calls", IF(tbl_Customers[[#This Row],[number_customer_service_calls]] &lt;= 3, "2-3 Calls", IF(tbl_Customers[[#This Row],[number_customer_service_calls]] &lt;=5, "4-5 Calls", "6+ Calls")))</f>
        <v>2-3 Calls</v>
      </c>
      <c r="X2948" t="str">
        <f>IF(tbl_Customers[[#This Row],[account_length]] &lt;= 50, "0-50", IF(tbl_Customers[[#This Row],[account_length]] &lt;=100, "51-100", IF(tbl_Customers[[#This Row],[account_length]] &lt;= 150, "101-150", "151+")))</f>
        <v>51-100</v>
      </c>
      <c r="Y2948" t="str">
        <f>IF(tbl_Customers[[#This Row],[total_intl_charge]] &lt;= 3, "Low Charges", "High Charges")</f>
        <v>High Charges</v>
      </c>
      <c r="Z2948" t="str">
        <f>IF(tbl_Customers[[#This Row],[total_eve_calls]]&lt;=80,"Low Calls",
IF(tbl_Customers[[#This Row],[total_eve_calls]]&lt;=120,"Medium Calls","High Calls"))</f>
        <v>Medium Calls</v>
      </c>
      <c r="AA2948" t="str">
        <f>IF(tbl_Customers[[#This Row],[total_eve_charge]]&lt;=15,"Low Charges",
IF(tbl_Customers[[#This Row],[total_eve_charge]]&lt;=20,"Medium Charges","High Charges"))</f>
        <v>High Charges</v>
      </c>
      <c r="AB29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8" t="str">
        <f>IF(tbl_Customers[[#This Row],[number_vmail_messages]] = 0, "No Usage", IF(tbl_Customers[[#This Row],[number_vmail_messages]] &lt;= 20, "Low Usage", IF(tbl_Customers[[#This Row],[number_vmail_messages]] &lt;= 40, "Medium Usgae", "High Usage")))</f>
        <v>No Usage</v>
      </c>
      <c r="AD2948" t="str">
        <f>IF(tbl_Customers[[#This Row],[total_day_minutes]]&lt;=150,"Low Usage", IF(tbl_Customers[[#This Row],[total_day_minutes]]&lt;=200,"Medium Usage", IF(tbl_Customers[[#This Row],[total_day_minutes]]&lt;=250,"High Usage","Very High Usage")))</f>
        <v>Medium Usage</v>
      </c>
      <c r="AE2948" t="str">
        <f>IF(tbl_Customers[[#This Row],[total_intl_calls]]&lt;=5,"Low Calls", IF(tbl_Customers[[#This Row],[total_intl_calls]]&lt;=10, "Medium Calls", "High Calls"))</f>
        <v>Low Calls</v>
      </c>
      <c r="AF29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48" s="36" t="str">
        <f>IF(tbl_Customers[[#This Row],[Churn_Risk_Score]]&gt;=10,"High Risk", IF(tbl_Customers[[#This Row],[Churn_Risk_Score]]&gt;=5,"Medium Risk","Low Risk"))</f>
        <v>Low Risk</v>
      </c>
    </row>
    <row r="2949" spans="1:33" x14ac:dyDescent="0.35">
      <c r="A2949">
        <v>2948</v>
      </c>
      <c r="B2949" t="s">
        <v>55</v>
      </c>
      <c r="C2949">
        <v>117</v>
      </c>
      <c r="D2949" t="s">
        <v>25</v>
      </c>
      <c r="E2949" t="s">
        <v>23</v>
      </c>
      <c r="F2949" t="s">
        <v>23</v>
      </c>
      <c r="G2949">
        <v>15</v>
      </c>
      <c r="H2949">
        <v>178.8</v>
      </c>
      <c r="I2949">
        <v>81</v>
      </c>
      <c r="J2949">
        <v>30.4</v>
      </c>
      <c r="K2949">
        <v>286.10000000000002</v>
      </c>
      <c r="L2949">
        <v>85</v>
      </c>
      <c r="M2949">
        <v>24.32</v>
      </c>
      <c r="N2949">
        <v>229.4</v>
      </c>
      <c r="O2949">
        <v>128</v>
      </c>
      <c r="P2949">
        <v>10.32</v>
      </c>
      <c r="Q2949">
        <v>7.1</v>
      </c>
      <c r="R2949">
        <v>5</v>
      </c>
      <c r="S2949">
        <v>1.92</v>
      </c>
      <c r="T2949">
        <v>1</v>
      </c>
      <c r="U2949" t="s">
        <v>22</v>
      </c>
      <c r="V2949">
        <f>IF(tbl_Customers[[#This Row],[churn]] = "yes", 1, 0)</f>
        <v>0</v>
      </c>
      <c r="W2949" t="str">
        <f>IF(tbl_Customers[[#This Row],[number_customer_service_calls]] &lt;= 1, "0-1 Calls", IF(tbl_Customers[[#This Row],[number_customer_service_calls]] &lt;= 3, "2-3 Calls", IF(tbl_Customers[[#This Row],[number_customer_service_calls]] &lt;=5, "4-5 Calls", "6+ Calls")))</f>
        <v>0-1 Calls</v>
      </c>
      <c r="X2949" t="str">
        <f>IF(tbl_Customers[[#This Row],[account_length]] &lt;= 50, "0-50", IF(tbl_Customers[[#This Row],[account_length]] &lt;=100, "51-100", IF(tbl_Customers[[#This Row],[account_length]] &lt;= 150, "101-150", "151+")))</f>
        <v>101-150</v>
      </c>
      <c r="Y2949" t="str">
        <f>IF(tbl_Customers[[#This Row],[total_intl_charge]] &lt;= 3, "Low Charges", "High Charges")</f>
        <v>Low Charges</v>
      </c>
      <c r="Z2949" t="str">
        <f>IF(tbl_Customers[[#This Row],[total_eve_calls]]&lt;=80,"Low Calls",
IF(tbl_Customers[[#This Row],[total_eve_calls]]&lt;=120,"Medium Calls","High Calls"))</f>
        <v>Medium Calls</v>
      </c>
      <c r="AA2949" t="str">
        <f>IF(tbl_Customers[[#This Row],[total_eve_charge]]&lt;=15,"Low Charges",
IF(tbl_Customers[[#This Row],[total_eve_charge]]&lt;=20,"Medium Charges","High Charges"))</f>
        <v>High Charges</v>
      </c>
      <c r="AB29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9" t="str">
        <f>IF(tbl_Customers[[#This Row],[number_vmail_messages]] = 0, "No Usage", IF(tbl_Customers[[#This Row],[number_vmail_messages]] &lt;= 20, "Low Usage", IF(tbl_Customers[[#This Row],[number_vmail_messages]] &lt;= 40, "Medium Usgae", "High Usage")))</f>
        <v>Low Usage</v>
      </c>
      <c r="AD2949" t="str">
        <f>IF(tbl_Customers[[#This Row],[total_day_minutes]]&lt;=150,"Low Usage", IF(tbl_Customers[[#This Row],[total_day_minutes]]&lt;=200,"Medium Usage", IF(tbl_Customers[[#This Row],[total_day_minutes]]&lt;=250,"High Usage","Very High Usage")))</f>
        <v>Medium Usage</v>
      </c>
      <c r="AE2949" t="str">
        <f>IF(tbl_Customers[[#This Row],[total_intl_calls]]&lt;=5,"Low Calls", IF(tbl_Customers[[#This Row],[total_intl_calls]]&lt;=10, "Medium Calls", "High Calls"))</f>
        <v>Low Calls</v>
      </c>
      <c r="AF29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49" s="36" t="str">
        <f>IF(tbl_Customers[[#This Row],[Churn_Risk_Score]]&gt;=10,"High Risk", IF(tbl_Customers[[#This Row],[Churn_Risk_Score]]&gt;=5,"Medium Risk","Low Risk"))</f>
        <v>Low Risk</v>
      </c>
    </row>
    <row r="2950" spans="1:33" x14ac:dyDescent="0.35">
      <c r="A2950">
        <v>2949</v>
      </c>
      <c r="B2950" t="s">
        <v>68</v>
      </c>
      <c r="C2950">
        <v>96</v>
      </c>
      <c r="D2950" t="s">
        <v>21</v>
      </c>
      <c r="E2950" t="s">
        <v>22</v>
      </c>
      <c r="F2950" t="s">
        <v>23</v>
      </c>
      <c r="G2950">
        <v>18</v>
      </c>
      <c r="H2950">
        <v>262.89999999999998</v>
      </c>
      <c r="I2950">
        <v>57</v>
      </c>
      <c r="J2950">
        <v>44.69</v>
      </c>
      <c r="K2950">
        <v>190.2</v>
      </c>
      <c r="L2950">
        <v>107</v>
      </c>
      <c r="M2950">
        <v>16.170000000000002</v>
      </c>
      <c r="N2950">
        <v>293.5</v>
      </c>
      <c r="O2950">
        <v>103</v>
      </c>
      <c r="P2950">
        <v>13.21</v>
      </c>
      <c r="Q2950">
        <v>11.8</v>
      </c>
      <c r="R2950">
        <v>4</v>
      </c>
      <c r="S2950">
        <v>3.19</v>
      </c>
      <c r="T2950">
        <v>3</v>
      </c>
      <c r="U2950" t="s">
        <v>22</v>
      </c>
      <c r="V2950">
        <f>IF(tbl_Customers[[#This Row],[churn]] = "yes", 1, 0)</f>
        <v>0</v>
      </c>
      <c r="W2950" t="str">
        <f>IF(tbl_Customers[[#This Row],[number_customer_service_calls]] &lt;= 1, "0-1 Calls", IF(tbl_Customers[[#This Row],[number_customer_service_calls]] &lt;= 3, "2-3 Calls", IF(tbl_Customers[[#This Row],[number_customer_service_calls]] &lt;=5, "4-5 Calls", "6+ Calls")))</f>
        <v>2-3 Calls</v>
      </c>
      <c r="X2950" t="str">
        <f>IF(tbl_Customers[[#This Row],[account_length]] &lt;= 50, "0-50", IF(tbl_Customers[[#This Row],[account_length]] &lt;=100, "51-100", IF(tbl_Customers[[#This Row],[account_length]] &lt;= 150, "101-150", "151+")))</f>
        <v>51-100</v>
      </c>
      <c r="Y2950" t="str">
        <f>IF(tbl_Customers[[#This Row],[total_intl_charge]] &lt;= 3, "Low Charges", "High Charges")</f>
        <v>High Charges</v>
      </c>
      <c r="Z2950" t="str">
        <f>IF(tbl_Customers[[#This Row],[total_eve_calls]]&lt;=80,"Low Calls",
IF(tbl_Customers[[#This Row],[total_eve_calls]]&lt;=120,"Medium Calls","High Calls"))</f>
        <v>Medium Calls</v>
      </c>
      <c r="AA2950" t="str">
        <f>IF(tbl_Customers[[#This Row],[total_eve_charge]]&lt;=15,"Low Charges",
IF(tbl_Customers[[#This Row],[total_eve_charge]]&lt;=20,"Medium Charges","High Charges"))</f>
        <v>Medium Charges</v>
      </c>
      <c r="AB29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0" t="str">
        <f>IF(tbl_Customers[[#This Row],[number_vmail_messages]] = 0, "No Usage", IF(tbl_Customers[[#This Row],[number_vmail_messages]] &lt;= 20, "Low Usage", IF(tbl_Customers[[#This Row],[number_vmail_messages]] &lt;= 40, "Medium Usgae", "High Usage")))</f>
        <v>Low Usage</v>
      </c>
      <c r="AD2950" t="str">
        <f>IF(tbl_Customers[[#This Row],[total_day_minutes]]&lt;=150,"Low Usage", IF(tbl_Customers[[#This Row],[total_day_minutes]]&lt;=200,"Medium Usage", IF(tbl_Customers[[#This Row],[total_day_minutes]]&lt;=250,"High Usage","Very High Usage")))</f>
        <v>Very High Usage</v>
      </c>
      <c r="AE2950" t="str">
        <f>IF(tbl_Customers[[#This Row],[total_intl_calls]]&lt;=5,"Low Calls", IF(tbl_Customers[[#This Row],[total_intl_calls]]&lt;=10, "Medium Calls", "High Calls"))</f>
        <v>Low Calls</v>
      </c>
      <c r="AF29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50" s="36" t="str">
        <f>IF(tbl_Customers[[#This Row],[Churn_Risk_Score]]&gt;=10,"High Risk", IF(tbl_Customers[[#This Row],[Churn_Risk_Score]]&gt;=5,"Medium Risk","Low Risk"))</f>
        <v>Medium Risk</v>
      </c>
    </row>
    <row r="2951" spans="1:33" x14ac:dyDescent="0.35">
      <c r="A2951">
        <v>2950</v>
      </c>
      <c r="B2951" t="s">
        <v>62</v>
      </c>
      <c r="C2951">
        <v>60</v>
      </c>
      <c r="D2951" t="s">
        <v>21</v>
      </c>
      <c r="E2951" t="s">
        <v>22</v>
      </c>
      <c r="F2951" t="s">
        <v>22</v>
      </c>
      <c r="G2951">
        <v>0</v>
      </c>
      <c r="H2951">
        <v>197</v>
      </c>
      <c r="I2951">
        <v>130</v>
      </c>
      <c r="J2951">
        <v>33.49</v>
      </c>
      <c r="K2951">
        <v>219.2</v>
      </c>
      <c r="L2951">
        <v>105</v>
      </c>
      <c r="M2951">
        <v>18.63</v>
      </c>
      <c r="N2951">
        <v>102.8</v>
      </c>
      <c r="O2951">
        <v>113</v>
      </c>
      <c r="P2951">
        <v>4.63</v>
      </c>
      <c r="Q2951">
        <v>12.6</v>
      </c>
      <c r="R2951">
        <v>4</v>
      </c>
      <c r="S2951">
        <v>3.4</v>
      </c>
      <c r="T2951">
        <v>1</v>
      </c>
      <c r="U2951" t="s">
        <v>22</v>
      </c>
      <c r="V2951">
        <f>IF(tbl_Customers[[#This Row],[churn]] = "yes", 1, 0)</f>
        <v>0</v>
      </c>
      <c r="W2951" t="str">
        <f>IF(tbl_Customers[[#This Row],[number_customer_service_calls]] &lt;= 1, "0-1 Calls", IF(tbl_Customers[[#This Row],[number_customer_service_calls]] &lt;= 3, "2-3 Calls", IF(tbl_Customers[[#This Row],[number_customer_service_calls]] &lt;=5, "4-5 Calls", "6+ Calls")))</f>
        <v>0-1 Calls</v>
      </c>
      <c r="X2951" t="str">
        <f>IF(tbl_Customers[[#This Row],[account_length]] &lt;= 50, "0-50", IF(tbl_Customers[[#This Row],[account_length]] &lt;=100, "51-100", IF(tbl_Customers[[#This Row],[account_length]] &lt;= 150, "101-150", "151+")))</f>
        <v>51-100</v>
      </c>
      <c r="Y2951" t="str">
        <f>IF(tbl_Customers[[#This Row],[total_intl_charge]] &lt;= 3, "Low Charges", "High Charges")</f>
        <v>High Charges</v>
      </c>
      <c r="Z2951" t="str">
        <f>IF(tbl_Customers[[#This Row],[total_eve_calls]]&lt;=80,"Low Calls",
IF(tbl_Customers[[#This Row],[total_eve_calls]]&lt;=120,"Medium Calls","High Calls"))</f>
        <v>Medium Calls</v>
      </c>
      <c r="AA2951" t="str">
        <f>IF(tbl_Customers[[#This Row],[total_eve_charge]]&lt;=15,"Low Charges",
IF(tbl_Customers[[#This Row],[total_eve_charge]]&lt;=20,"Medium Charges","High Charges"))</f>
        <v>Medium Charges</v>
      </c>
      <c r="AB29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1" t="str">
        <f>IF(tbl_Customers[[#This Row],[number_vmail_messages]] = 0, "No Usage", IF(tbl_Customers[[#This Row],[number_vmail_messages]] &lt;= 20, "Low Usage", IF(tbl_Customers[[#This Row],[number_vmail_messages]] &lt;= 40, "Medium Usgae", "High Usage")))</f>
        <v>No Usage</v>
      </c>
      <c r="AD2951" t="str">
        <f>IF(tbl_Customers[[#This Row],[total_day_minutes]]&lt;=150,"Low Usage", IF(tbl_Customers[[#This Row],[total_day_minutes]]&lt;=200,"Medium Usage", IF(tbl_Customers[[#This Row],[total_day_minutes]]&lt;=250,"High Usage","Very High Usage")))</f>
        <v>Medium Usage</v>
      </c>
      <c r="AE2951" t="str">
        <f>IF(tbl_Customers[[#This Row],[total_intl_calls]]&lt;=5,"Low Calls", IF(tbl_Customers[[#This Row],[total_intl_calls]]&lt;=10, "Medium Calls", "High Calls"))</f>
        <v>Low Calls</v>
      </c>
      <c r="AF29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51" s="36" t="str">
        <f>IF(tbl_Customers[[#This Row],[Churn_Risk_Score]]&gt;=10,"High Risk", IF(tbl_Customers[[#This Row],[Churn_Risk_Score]]&gt;=5,"Medium Risk","Low Risk"))</f>
        <v>Low Risk</v>
      </c>
    </row>
    <row r="2952" spans="1:33" x14ac:dyDescent="0.35">
      <c r="A2952">
        <v>2951</v>
      </c>
      <c r="B2952" t="s">
        <v>34</v>
      </c>
      <c r="C2952">
        <v>157</v>
      </c>
      <c r="D2952" t="s">
        <v>28</v>
      </c>
      <c r="E2952" t="s">
        <v>22</v>
      </c>
      <c r="F2952" t="s">
        <v>22</v>
      </c>
      <c r="G2952">
        <v>0</v>
      </c>
      <c r="H2952">
        <v>102.9</v>
      </c>
      <c r="I2952">
        <v>94</v>
      </c>
      <c r="J2952">
        <v>17.489999999999998</v>
      </c>
      <c r="K2952">
        <v>229.1</v>
      </c>
      <c r="L2952">
        <v>96</v>
      </c>
      <c r="M2952">
        <v>19.47</v>
      </c>
      <c r="N2952">
        <v>198.7</v>
      </c>
      <c r="O2952">
        <v>129</v>
      </c>
      <c r="P2952">
        <v>8.94</v>
      </c>
      <c r="Q2952">
        <v>13.6</v>
      </c>
      <c r="R2952">
        <v>2</v>
      </c>
      <c r="S2952">
        <v>3.67</v>
      </c>
      <c r="T2952">
        <v>1</v>
      </c>
      <c r="U2952" t="s">
        <v>22</v>
      </c>
      <c r="V2952">
        <f>IF(tbl_Customers[[#This Row],[churn]] = "yes", 1, 0)</f>
        <v>0</v>
      </c>
      <c r="W2952" t="str">
        <f>IF(tbl_Customers[[#This Row],[number_customer_service_calls]] &lt;= 1, "0-1 Calls", IF(tbl_Customers[[#This Row],[number_customer_service_calls]] &lt;= 3, "2-3 Calls", IF(tbl_Customers[[#This Row],[number_customer_service_calls]] &lt;=5, "4-5 Calls", "6+ Calls")))</f>
        <v>0-1 Calls</v>
      </c>
      <c r="X2952" t="str">
        <f>IF(tbl_Customers[[#This Row],[account_length]] &lt;= 50, "0-50", IF(tbl_Customers[[#This Row],[account_length]] &lt;=100, "51-100", IF(tbl_Customers[[#This Row],[account_length]] &lt;= 150, "101-150", "151+")))</f>
        <v>151+</v>
      </c>
      <c r="Y2952" t="str">
        <f>IF(tbl_Customers[[#This Row],[total_intl_charge]] &lt;= 3, "Low Charges", "High Charges")</f>
        <v>High Charges</v>
      </c>
      <c r="Z2952" t="str">
        <f>IF(tbl_Customers[[#This Row],[total_eve_calls]]&lt;=80,"Low Calls",
IF(tbl_Customers[[#This Row],[total_eve_calls]]&lt;=120,"Medium Calls","High Calls"))</f>
        <v>Medium Calls</v>
      </c>
      <c r="AA2952" t="str">
        <f>IF(tbl_Customers[[#This Row],[total_eve_charge]]&lt;=15,"Low Charges",
IF(tbl_Customers[[#This Row],[total_eve_charge]]&lt;=20,"Medium Charges","High Charges"))</f>
        <v>Medium Charges</v>
      </c>
      <c r="AB29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2" t="str">
        <f>IF(tbl_Customers[[#This Row],[number_vmail_messages]] = 0, "No Usage", IF(tbl_Customers[[#This Row],[number_vmail_messages]] &lt;= 20, "Low Usage", IF(tbl_Customers[[#This Row],[number_vmail_messages]] &lt;= 40, "Medium Usgae", "High Usage")))</f>
        <v>No Usage</v>
      </c>
      <c r="AD2952" t="str">
        <f>IF(tbl_Customers[[#This Row],[total_day_minutes]]&lt;=150,"Low Usage", IF(tbl_Customers[[#This Row],[total_day_minutes]]&lt;=200,"Medium Usage", IF(tbl_Customers[[#This Row],[total_day_minutes]]&lt;=250,"High Usage","Very High Usage")))</f>
        <v>Low Usage</v>
      </c>
      <c r="AE2952" t="str">
        <f>IF(tbl_Customers[[#This Row],[total_intl_calls]]&lt;=5,"Low Calls", IF(tbl_Customers[[#This Row],[total_intl_calls]]&lt;=10, "Medium Calls", "High Calls"))</f>
        <v>Low Calls</v>
      </c>
      <c r="AF29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52" s="36" t="str">
        <f>IF(tbl_Customers[[#This Row],[Churn_Risk_Score]]&gt;=10,"High Risk", IF(tbl_Customers[[#This Row],[Churn_Risk_Score]]&gt;=5,"Medium Risk","Low Risk"))</f>
        <v>Low Risk</v>
      </c>
    </row>
    <row r="2953" spans="1:33" x14ac:dyDescent="0.35">
      <c r="A2953">
        <v>2952</v>
      </c>
      <c r="B2953" t="s">
        <v>55</v>
      </c>
      <c r="C2953">
        <v>89</v>
      </c>
      <c r="D2953" t="s">
        <v>25</v>
      </c>
      <c r="E2953" t="s">
        <v>22</v>
      </c>
      <c r="F2953" t="s">
        <v>22</v>
      </c>
      <c r="G2953">
        <v>0</v>
      </c>
      <c r="H2953">
        <v>144.19999999999999</v>
      </c>
      <c r="I2953">
        <v>74</v>
      </c>
      <c r="J2953">
        <v>24.51</v>
      </c>
      <c r="K2953">
        <v>164.7</v>
      </c>
      <c r="L2953">
        <v>119</v>
      </c>
      <c r="M2953">
        <v>14</v>
      </c>
      <c r="N2953">
        <v>279.2</v>
      </c>
      <c r="O2953">
        <v>121</v>
      </c>
      <c r="P2953">
        <v>12.56</v>
      </c>
      <c r="Q2953">
        <v>12.1</v>
      </c>
      <c r="R2953">
        <v>7</v>
      </c>
      <c r="S2953">
        <v>3.27</v>
      </c>
      <c r="T2953">
        <v>4</v>
      </c>
      <c r="U2953" t="s">
        <v>23</v>
      </c>
      <c r="V2953">
        <f>IF(tbl_Customers[[#This Row],[churn]] = "yes", 1, 0)</f>
        <v>1</v>
      </c>
      <c r="W2953" t="str">
        <f>IF(tbl_Customers[[#This Row],[number_customer_service_calls]] &lt;= 1, "0-1 Calls", IF(tbl_Customers[[#This Row],[number_customer_service_calls]] &lt;= 3, "2-3 Calls", IF(tbl_Customers[[#This Row],[number_customer_service_calls]] &lt;=5, "4-5 Calls", "6+ Calls")))</f>
        <v>4-5 Calls</v>
      </c>
      <c r="X2953" t="str">
        <f>IF(tbl_Customers[[#This Row],[account_length]] &lt;= 50, "0-50", IF(tbl_Customers[[#This Row],[account_length]] &lt;=100, "51-100", IF(tbl_Customers[[#This Row],[account_length]] &lt;= 150, "101-150", "151+")))</f>
        <v>51-100</v>
      </c>
      <c r="Y2953" t="str">
        <f>IF(tbl_Customers[[#This Row],[total_intl_charge]] &lt;= 3, "Low Charges", "High Charges")</f>
        <v>High Charges</v>
      </c>
      <c r="Z2953" t="str">
        <f>IF(tbl_Customers[[#This Row],[total_eve_calls]]&lt;=80,"Low Calls",
IF(tbl_Customers[[#This Row],[total_eve_calls]]&lt;=120,"Medium Calls","High Calls"))</f>
        <v>Medium Calls</v>
      </c>
      <c r="AA2953" t="str">
        <f>IF(tbl_Customers[[#This Row],[total_eve_charge]]&lt;=15,"Low Charges",
IF(tbl_Customers[[#This Row],[total_eve_charge]]&lt;=20,"Medium Charges","High Charges"))</f>
        <v>Low Charges</v>
      </c>
      <c r="AB29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3" t="str">
        <f>IF(tbl_Customers[[#This Row],[number_vmail_messages]] = 0, "No Usage", IF(tbl_Customers[[#This Row],[number_vmail_messages]] &lt;= 20, "Low Usage", IF(tbl_Customers[[#This Row],[number_vmail_messages]] &lt;= 40, "Medium Usgae", "High Usage")))</f>
        <v>No Usage</v>
      </c>
      <c r="AD2953" t="str">
        <f>IF(tbl_Customers[[#This Row],[total_day_minutes]]&lt;=150,"Low Usage", IF(tbl_Customers[[#This Row],[total_day_minutes]]&lt;=200,"Medium Usage", IF(tbl_Customers[[#This Row],[total_day_minutes]]&lt;=250,"High Usage","Very High Usage")))</f>
        <v>Low Usage</v>
      </c>
      <c r="AE2953" t="str">
        <f>IF(tbl_Customers[[#This Row],[total_intl_calls]]&lt;=5,"Low Calls", IF(tbl_Customers[[#This Row],[total_intl_calls]]&lt;=10, "Medium Calls", "High Calls"))</f>
        <v>Medium Calls</v>
      </c>
      <c r="AF29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53" s="36" t="str">
        <f>IF(tbl_Customers[[#This Row],[Churn_Risk_Score]]&gt;=10,"High Risk", IF(tbl_Customers[[#This Row],[Churn_Risk_Score]]&gt;=5,"Medium Risk","Low Risk"))</f>
        <v>Medium Risk</v>
      </c>
    </row>
    <row r="2954" spans="1:33" x14ac:dyDescent="0.35">
      <c r="A2954">
        <v>2953</v>
      </c>
      <c r="B2954" t="s">
        <v>73</v>
      </c>
      <c r="C2954">
        <v>91</v>
      </c>
      <c r="D2954" t="s">
        <v>21</v>
      </c>
      <c r="E2954" t="s">
        <v>22</v>
      </c>
      <c r="F2954" t="s">
        <v>22</v>
      </c>
      <c r="G2954">
        <v>0</v>
      </c>
      <c r="H2954">
        <v>139.80000000000001</v>
      </c>
      <c r="I2954">
        <v>109</v>
      </c>
      <c r="J2954">
        <v>23.77</v>
      </c>
      <c r="K2954">
        <v>157</v>
      </c>
      <c r="L2954">
        <v>91</v>
      </c>
      <c r="M2954">
        <v>13.35</v>
      </c>
      <c r="N2954">
        <v>218.6</v>
      </c>
      <c r="O2954">
        <v>122</v>
      </c>
      <c r="P2954">
        <v>9.84</v>
      </c>
      <c r="Q2954">
        <v>13.6</v>
      </c>
      <c r="R2954">
        <v>4</v>
      </c>
      <c r="S2954">
        <v>3.67</v>
      </c>
      <c r="T2954">
        <v>3</v>
      </c>
      <c r="U2954" t="s">
        <v>22</v>
      </c>
      <c r="V2954">
        <f>IF(tbl_Customers[[#This Row],[churn]] = "yes", 1, 0)</f>
        <v>0</v>
      </c>
      <c r="W2954" t="str">
        <f>IF(tbl_Customers[[#This Row],[number_customer_service_calls]] &lt;= 1, "0-1 Calls", IF(tbl_Customers[[#This Row],[number_customer_service_calls]] &lt;= 3, "2-3 Calls", IF(tbl_Customers[[#This Row],[number_customer_service_calls]] &lt;=5, "4-5 Calls", "6+ Calls")))</f>
        <v>2-3 Calls</v>
      </c>
      <c r="X2954" t="str">
        <f>IF(tbl_Customers[[#This Row],[account_length]] &lt;= 50, "0-50", IF(tbl_Customers[[#This Row],[account_length]] &lt;=100, "51-100", IF(tbl_Customers[[#This Row],[account_length]] &lt;= 150, "101-150", "151+")))</f>
        <v>51-100</v>
      </c>
      <c r="Y2954" t="str">
        <f>IF(tbl_Customers[[#This Row],[total_intl_charge]] &lt;= 3, "Low Charges", "High Charges")</f>
        <v>High Charges</v>
      </c>
      <c r="Z2954" t="str">
        <f>IF(tbl_Customers[[#This Row],[total_eve_calls]]&lt;=80,"Low Calls",
IF(tbl_Customers[[#This Row],[total_eve_calls]]&lt;=120,"Medium Calls","High Calls"))</f>
        <v>Medium Calls</v>
      </c>
      <c r="AA2954" t="str">
        <f>IF(tbl_Customers[[#This Row],[total_eve_charge]]&lt;=15,"Low Charges",
IF(tbl_Customers[[#This Row],[total_eve_charge]]&lt;=20,"Medium Charges","High Charges"))</f>
        <v>Low Charges</v>
      </c>
      <c r="AB29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4" t="str">
        <f>IF(tbl_Customers[[#This Row],[number_vmail_messages]] = 0, "No Usage", IF(tbl_Customers[[#This Row],[number_vmail_messages]] &lt;= 20, "Low Usage", IF(tbl_Customers[[#This Row],[number_vmail_messages]] &lt;= 40, "Medium Usgae", "High Usage")))</f>
        <v>No Usage</v>
      </c>
      <c r="AD2954" t="str">
        <f>IF(tbl_Customers[[#This Row],[total_day_minutes]]&lt;=150,"Low Usage", IF(tbl_Customers[[#This Row],[total_day_minutes]]&lt;=200,"Medium Usage", IF(tbl_Customers[[#This Row],[total_day_minutes]]&lt;=250,"High Usage","Very High Usage")))</f>
        <v>Low Usage</v>
      </c>
      <c r="AE2954" t="str">
        <f>IF(tbl_Customers[[#This Row],[total_intl_calls]]&lt;=5,"Low Calls", IF(tbl_Customers[[#This Row],[total_intl_calls]]&lt;=10, "Medium Calls", "High Calls"))</f>
        <v>Low Calls</v>
      </c>
      <c r="AF29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54" s="36" t="str">
        <f>IF(tbl_Customers[[#This Row],[Churn_Risk_Score]]&gt;=10,"High Risk", IF(tbl_Customers[[#This Row],[Churn_Risk_Score]]&gt;=5,"Medium Risk","Low Risk"))</f>
        <v>Low Risk</v>
      </c>
    </row>
    <row r="2955" spans="1:33" x14ac:dyDescent="0.35">
      <c r="A2955">
        <v>2954</v>
      </c>
      <c r="B2955" t="s">
        <v>38</v>
      </c>
      <c r="C2955">
        <v>104</v>
      </c>
      <c r="D2955" t="s">
        <v>21</v>
      </c>
      <c r="E2955" t="s">
        <v>22</v>
      </c>
      <c r="F2955" t="s">
        <v>22</v>
      </c>
      <c r="G2955">
        <v>0</v>
      </c>
      <c r="H2955">
        <v>139.69999999999999</v>
      </c>
      <c r="I2955">
        <v>112</v>
      </c>
      <c r="J2955">
        <v>23.75</v>
      </c>
      <c r="K2955">
        <v>199.8</v>
      </c>
      <c r="L2955">
        <v>127</v>
      </c>
      <c r="M2955">
        <v>16.98</v>
      </c>
      <c r="N2955">
        <v>189.3</v>
      </c>
      <c r="O2955">
        <v>104</v>
      </c>
      <c r="P2955">
        <v>8.52</v>
      </c>
      <c r="Q2955">
        <v>10.3</v>
      </c>
      <c r="R2955">
        <v>2</v>
      </c>
      <c r="S2955">
        <v>2.78</v>
      </c>
      <c r="T2955">
        <v>2</v>
      </c>
      <c r="U2955" t="s">
        <v>22</v>
      </c>
      <c r="V2955">
        <f>IF(tbl_Customers[[#This Row],[churn]] = "yes", 1, 0)</f>
        <v>0</v>
      </c>
      <c r="W2955" t="str">
        <f>IF(tbl_Customers[[#This Row],[number_customer_service_calls]] &lt;= 1, "0-1 Calls", IF(tbl_Customers[[#This Row],[number_customer_service_calls]] &lt;= 3, "2-3 Calls", IF(tbl_Customers[[#This Row],[number_customer_service_calls]] &lt;=5, "4-5 Calls", "6+ Calls")))</f>
        <v>2-3 Calls</v>
      </c>
      <c r="X2955" t="str">
        <f>IF(tbl_Customers[[#This Row],[account_length]] &lt;= 50, "0-50", IF(tbl_Customers[[#This Row],[account_length]] &lt;=100, "51-100", IF(tbl_Customers[[#This Row],[account_length]] &lt;= 150, "101-150", "151+")))</f>
        <v>101-150</v>
      </c>
      <c r="Y2955" t="str">
        <f>IF(tbl_Customers[[#This Row],[total_intl_charge]] &lt;= 3, "Low Charges", "High Charges")</f>
        <v>Low Charges</v>
      </c>
      <c r="Z2955" t="str">
        <f>IF(tbl_Customers[[#This Row],[total_eve_calls]]&lt;=80,"Low Calls",
IF(tbl_Customers[[#This Row],[total_eve_calls]]&lt;=120,"Medium Calls","High Calls"))</f>
        <v>High Calls</v>
      </c>
      <c r="AA2955" t="str">
        <f>IF(tbl_Customers[[#This Row],[total_eve_charge]]&lt;=15,"Low Charges",
IF(tbl_Customers[[#This Row],[total_eve_charge]]&lt;=20,"Medium Charges","High Charges"))</f>
        <v>Medium Charges</v>
      </c>
      <c r="AB29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5" t="str">
        <f>IF(tbl_Customers[[#This Row],[number_vmail_messages]] = 0, "No Usage", IF(tbl_Customers[[#This Row],[number_vmail_messages]] &lt;= 20, "Low Usage", IF(tbl_Customers[[#This Row],[number_vmail_messages]] &lt;= 40, "Medium Usgae", "High Usage")))</f>
        <v>No Usage</v>
      </c>
      <c r="AD2955" t="str">
        <f>IF(tbl_Customers[[#This Row],[total_day_minutes]]&lt;=150,"Low Usage", IF(tbl_Customers[[#This Row],[total_day_minutes]]&lt;=200,"Medium Usage", IF(tbl_Customers[[#This Row],[total_day_minutes]]&lt;=250,"High Usage","Very High Usage")))</f>
        <v>Low Usage</v>
      </c>
      <c r="AE2955" t="str">
        <f>IF(tbl_Customers[[#This Row],[total_intl_calls]]&lt;=5,"Low Calls", IF(tbl_Customers[[#This Row],[total_intl_calls]]&lt;=10, "Medium Calls", "High Calls"))</f>
        <v>Low Calls</v>
      </c>
      <c r="AF29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55" s="36" t="str">
        <f>IF(tbl_Customers[[#This Row],[Churn_Risk_Score]]&gt;=10,"High Risk", IF(tbl_Customers[[#This Row],[Churn_Risk_Score]]&gt;=5,"Medium Risk","Low Risk"))</f>
        <v>Low Risk</v>
      </c>
    </row>
    <row r="2956" spans="1:33" x14ac:dyDescent="0.35">
      <c r="A2956">
        <v>2955</v>
      </c>
      <c r="B2956" t="s">
        <v>43</v>
      </c>
      <c r="C2956">
        <v>40</v>
      </c>
      <c r="D2956" t="s">
        <v>21</v>
      </c>
      <c r="E2956" t="s">
        <v>22</v>
      </c>
      <c r="F2956" t="s">
        <v>22</v>
      </c>
      <c r="G2956">
        <v>0</v>
      </c>
      <c r="H2956">
        <v>309.39999999999998</v>
      </c>
      <c r="I2956">
        <v>86</v>
      </c>
      <c r="J2956">
        <v>52.6</v>
      </c>
      <c r="K2956">
        <v>271.3</v>
      </c>
      <c r="L2956">
        <v>98</v>
      </c>
      <c r="M2956">
        <v>23.06</v>
      </c>
      <c r="N2956">
        <v>197.1</v>
      </c>
      <c r="O2956">
        <v>116</v>
      </c>
      <c r="P2956">
        <v>8.8699999999999992</v>
      </c>
      <c r="Q2956">
        <v>11.2</v>
      </c>
      <c r="R2956">
        <v>5</v>
      </c>
      <c r="S2956">
        <v>3.02</v>
      </c>
      <c r="T2956">
        <v>3</v>
      </c>
      <c r="U2956" t="s">
        <v>23</v>
      </c>
      <c r="V2956">
        <f>IF(tbl_Customers[[#This Row],[churn]] = "yes", 1, 0)</f>
        <v>1</v>
      </c>
      <c r="W2956" t="str">
        <f>IF(tbl_Customers[[#This Row],[number_customer_service_calls]] &lt;= 1, "0-1 Calls", IF(tbl_Customers[[#This Row],[number_customer_service_calls]] &lt;= 3, "2-3 Calls", IF(tbl_Customers[[#This Row],[number_customer_service_calls]] &lt;=5, "4-5 Calls", "6+ Calls")))</f>
        <v>2-3 Calls</v>
      </c>
      <c r="X2956" t="str">
        <f>IF(tbl_Customers[[#This Row],[account_length]] &lt;= 50, "0-50", IF(tbl_Customers[[#This Row],[account_length]] &lt;=100, "51-100", IF(tbl_Customers[[#This Row],[account_length]] &lt;= 150, "101-150", "151+")))</f>
        <v>0-50</v>
      </c>
      <c r="Y2956" t="str">
        <f>IF(tbl_Customers[[#This Row],[total_intl_charge]] &lt;= 3, "Low Charges", "High Charges")</f>
        <v>High Charges</v>
      </c>
      <c r="Z2956" t="str">
        <f>IF(tbl_Customers[[#This Row],[total_eve_calls]]&lt;=80,"Low Calls",
IF(tbl_Customers[[#This Row],[total_eve_calls]]&lt;=120,"Medium Calls","High Calls"))</f>
        <v>Medium Calls</v>
      </c>
      <c r="AA2956" t="str">
        <f>IF(tbl_Customers[[#This Row],[total_eve_charge]]&lt;=15,"Low Charges",
IF(tbl_Customers[[#This Row],[total_eve_charge]]&lt;=20,"Medium Charges","High Charges"))</f>
        <v>High Charges</v>
      </c>
      <c r="AB29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6" t="str">
        <f>IF(tbl_Customers[[#This Row],[number_vmail_messages]] = 0, "No Usage", IF(tbl_Customers[[#This Row],[number_vmail_messages]] &lt;= 20, "Low Usage", IF(tbl_Customers[[#This Row],[number_vmail_messages]] &lt;= 40, "Medium Usgae", "High Usage")))</f>
        <v>No Usage</v>
      </c>
      <c r="AD2956" t="str">
        <f>IF(tbl_Customers[[#This Row],[total_day_minutes]]&lt;=150,"Low Usage", IF(tbl_Customers[[#This Row],[total_day_minutes]]&lt;=200,"Medium Usage", IF(tbl_Customers[[#This Row],[total_day_minutes]]&lt;=250,"High Usage","Very High Usage")))</f>
        <v>Very High Usage</v>
      </c>
      <c r="AE2956" t="str">
        <f>IF(tbl_Customers[[#This Row],[total_intl_calls]]&lt;=5,"Low Calls", IF(tbl_Customers[[#This Row],[total_intl_calls]]&lt;=10, "Medium Calls", "High Calls"))</f>
        <v>Low Calls</v>
      </c>
      <c r="AF29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56" s="36" t="str">
        <f>IF(tbl_Customers[[#This Row],[Churn_Risk_Score]]&gt;=10,"High Risk", IF(tbl_Customers[[#This Row],[Churn_Risk_Score]]&gt;=5,"Medium Risk","Low Risk"))</f>
        <v>Medium Risk</v>
      </c>
    </row>
    <row r="2957" spans="1:33" x14ac:dyDescent="0.35">
      <c r="A2957">
        <v>2956</v>
      </c>
      <c r="B2957" t="s">
        <v>31</v>
      </c>
      <c r="C2957">
        <v>161</v>
      </c>
      <c r="D2957" t="s">
        <v>21</v>
      </c>
      <c r="E2957" t="s">
        <v>22</v>
      </c>
      <c r="F2957" t="s">
        <v>22</v>
      </c>
      <c r="G2957">
        <v>0</v>
      </c>
      <c r="H2957">
        <v>159.6</v>
      </c>
      <c r="I2957">
        <v>102</v>
      </c>
      <c r="J2957">
        <v>27.13</v>
      </c>
      <c r="K2957">
        <v>212.6</v>
      </c>
      <c r="L2957">
        <v>119</v>
      </c>
      <c r="M2957">
        <v>18.07</v>
      </c>
      <c r="N2957">
        <v>151.4</v>
      </c>
      <c r="O2957">
        <v>83</v>
      </c>
      <c r="P2957">
        <v>6.81</v>
      </c>
      <c r="Q2957">
        <v>12.6</v>
      </c>
      <c r="R2957">
        <v>7</v>
      </c>
      <c r="S2957">
        <v>3.4</v>
      </c>
      <c r="T2957">
        <v>5</v>
      </c>
      <c r="U2957" t="s">
        <v>23</v>
      </c>
      <c r="V2957">
        <f>IF(tbl_Customers[[#This Row],[churn]] = "yes", 1, 0)</f>
        <v>1</v>
      </c>
      <c r="W2957" t="str">
        <f>IF(tbl_Customers[[#This Row],[number_customer_service_calls]] &lt;= 1, "0-1 Calls", IF(tbl_Customers[[#This Row],[number_customer_service_calls]] &lt;= 3, "2-3 Calls", IF(tbl_Customers[[#This Row],[number_customer_service_calls]] &lt;=5, "4-5 Calls", "6+ Calls")))</f>
        <v>4-5 Calls</v>
      </c>
      <c r="X2957" t="str">
        <f>IF(tbl_Customers[[#This Row],[account_length]] &lt;= 50, "0-50", IF(tbl_Customers[[#This Row],[account_length]] &lt;=100, "51-100", IF(tbl_Customers[[#This Row],[account_length]] &lt;= 150, "101-150", "151+")))</f>
        <v>151+</v>
      </c>
      <c r="Y2957" t="str">
        <f>IF(tbl_Customers[[#This Row],[total_intl_charge]] &lt;= 3, "Low Charges", "High Charges")</f>
        <v>High Charges</v>
      </c>
      <c r="Z2957" t="str">
        <f>IF(tbl_Customers[[#This Row],[total_eve_calls]]&lt;=80,"Low Calls",
IF(tbl_Customers[[#This Row],[total_eve_calls]]&lt;=120,"Medium Calls","High Calls"))</f>
        <v>Medium Calls</v>
      </c>
      <c r="AA2957" t="str">
        <f>IF(tbl_Customers[[#This Row],[total_eve_charge]]&lt;=15,"Low Charges",
IF(tbl_Customers[[#This Row],[total_eve_charge]]&lt;=20,"Medium Charges","High Charges"))</f>
        <v>Medium Charges</v>
      </c>
      <c r="AB29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7" t="str">
        <f>IF(tbl_Customers[[#This Row],[number_vmail_messages]] = 0, "No Usage", IF(tbl_Customers[[#This Row],[number_vmail_messages]] &lt;= 20, "Low Usage", IF(tbl_Customers[[#This Row],[number_vmail_messages]] &lt;= 40, "Medium Usgae", "High Usage")))</f>
        <v>No Usage</v>
      </c>
      <c r="AD2957" t="str">
        <f>IF(tbl_Customers[[#This Row],[total_day_minutes]]&lt;=150,"Low Usage", IF(tbl_Customers[[#This Row],[total_day_minutes]]&lt;=200,"Medium Usage", IF(tbl_Customers[[#This Row],[total_day_minutes]]&lt;=250,"High Usage","Very High Usage")))</f>
        <v>Medium Usage</v>
      </c>
      <c r="AE2957" t="str">
        <f>IF(tbl_Customers[[#This Row],[total_intl_calls]]&lt;=5,"Low Calls", IF(tbl_Customers[[#This Row],[total_intl_calls]]&lt;=10, "Medium Calls", "High Calls"))</f>
        <v>Medium Calls</v>
      </c>
      <c r="AF29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57" s="36" t="str">
        <f>IF(tbl_Customers[[#This Row],[Churn_Risk_Score]]&gt;=10,"High Risk", IF(tbl_Customers[[#This Row],[Churn_Risk_Score]]&gt;=5,"Medium Risk","Low Risk"))</f>
        <v>Medium Risk</v>
      </c>
    </row>
    <row r="2958" spans="1:33" x14ac:dyDescent="0.35">
      <c r="A2958">
        <v>2957</v>
      </c>
      <c r="B2958" t="s">
        <v>65</v>
      </c>
      <c r="C2958">
        <v>131</v>
      </c>
      <c r="D2958" t="s">
        <v>25</v>
      </c>
      <c r="E2958" t="s">
        <v>22</v>
      </c>
      <c r="F2958" t="s">
        <v>23</v>
      </c>
      <c r="G2958">
        <v>29</v>
      </c>
      <c r="H2958">
        <v>239.7</v>
      </c>
      <c r="I2958">
        <v>102</v>
      </c>
      <c r="J2958">
        <v>40.75</v>
      </c>
      <c r="K2958">
        <v>212.8</v>
      </c>
      <c r="L2958">
        <v>109</v>
      </c>
      <c r="M2958">
        <v>18.09</v>
      </c>
      <c r="N2958">
        <v>187.7</v>
      </c>
      <c r="O2958">
        <v>77</v>
      </c>
      <c r="P2958">
        <v>8.4499999999999993</v>
      </c>
      <c r="Q2958">
        <v>10.5</v>
      </c>
      <c r="R2958">
        <v>2</v>
      </c>
      <c r="S2958">
        <v>2.84</v>
      </c>
      <c r="T2958">
        <v>1</v>
      </c>
      <c r="U2958" t="s">
        <v>22</v>
      </c>
      <c r="V2958">
        <f>IF(tbl_Customers[[#This Row],[churn]] = "yes", 1, 0)</f>
        <v>0</v>
      </c>
      <c r="W2958" t="str">
        <f>IF(tbl_Customers[[#This Row],[number_customer_service_calls]] &lt;= 1, "0-1 Calls", IF(tbl_Customers[[#This Row],[number_customer_service_calls]] &lt;= 3, "2-3 Calls", IF(tbl_Customers[[#This Row],[number_customer_service_calls]] &lt;=5, "4-5 Calls", "6+ Calls")))</f>
        <v>0-1 Calls</v>
      </c>
      <c r="X2958" t="str">
        <f>IF(tbl_Customers[[#This Row],[account_length]] &lt;= 50, "0-50", IF(tbl_Customers[[#This Row],[account_length]] &lt;=100, "51-100", IF(tbl_Customers[[#This Row],[account_length]] &lt;= 150, "101-150", "151+")))</f>
        <v>101-150</v>
      </c>
      <c r="Y2958" t="str">
        <f>IF(tbl_Customers[[#This Row],[total_intl_charge]] &lt;= 3, "Low Charges", "High Charges")</f>
        <v>Low Charges</v>
      </c>
      <c r="Z2958" t="str">
        <f>IF(tbl_Customers[[#This Row],[total_eve_calls]]&lt;=80,"Low Calls",
IF(tbl_Customers[[#This Row],[total_eve_calls]]&lt;=120,"Medium Calls","High Calls"))</f>
        <v>Medium Calls</v>
      </c>
      <c r="AA2958" t="str">
        <f>IF(tbl_Customers[[#This Row],[total_eve_charge]]&lt;=15,"Low Charges",
IF(tbl_Customers[[#This Row],[total_eve_charge]]&lt;=20,"Medium Charges","High Charges"))</f>
        <v>Medium Charges</v>
      </c>
      <c r="AB29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8" t="str">
        <f>IF(tbl_Customers[[#This Row],[number_vmail_messages]] = 0, "No Usage", IF(tbl_Customers[[#This Row],[number_vmail_messages]] &lt;= 20, "Low Usage", IF(tbl_Customers[[#This Row],[number_vmail_messages]] &lt;= 40, "Medium Usgae", "High Usage")))</f>
        <v>Medium Usgae</v>
      </c>
      <c r="AD2958" t="str">
        <f>IF(tbl_Customers[[#This Row],[total_day_minutes]]&lt;=150,"Low Usage", IF(tbl_Customers[[#This Row],[total_day_minutes]]&lt;=200,"Medium Usage", IF(tbl_Customers[[#This Row],[total_day_minutes]]&lt;=250,"High Usage","Very High Usage")))</f>
        <v>High Usage</v>
      </c>
      <c r="AE2958" t="str">
        <f>IF(tbl_Customers[[#This Row],[total_intl_calls]]&lt;=5,"Low Calls", IF(tbl_Customers[[#This Row],[total_intl_calls]]&lt;=10, "Medium Calls", "High Calls"))</f>
        <v>Low Calls</v>
      </c>
      <c r="AF29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58" s="36" t="str">
        <f>IF(tbl_Customers[[#This Row],[Churn_Risk_Score]]&gt;=10,"High Risk", IF(tbl_Customers[[#This Row],[Churn_Risk_Score]]&gt;=5,"Medium Risk","Low Risk"))</f>
        <v>Low Risk</v>
      </c>
    </row>
    <row r="2959" spans="1:33" x14ac:dyDescent="0.35">
      <c r="A2959">
        <v>2958</v>
      </c>
      <c r="B2959" t="s">
        <v>63</v>
      </c>
      <c r="C2959">
        <v>79</v>
      </c>
      <c r="D2959" t="s">
        <v>28</v>
      </c>
      <c r="E2959" t="s">
        <v>22</v>
      </c>
      <c r="F2959" t="s">
        <v>22</v>
      </c>
      <c r="G2959">
        <v>0</v>
      </c>
      <c r="H2959">
        <v>161.1</v>
      </c>
      <c r="I2959">
        <v>110</v>
      </c>
      <c r="J2959">
        <v>27.39</v>
      </c>
      <c r="K2959">
        <v>170.6</v>
      </c>
      <c r="L2959">
        <v>111</v>
      </c>
      <c r="M2959">
        <v>14.5</v>
      </c>
      <c r="N2959">
        <v>274.39999999999998</v>
      </c>
      <c r="O2959">
        <v>80</v>
      </c>
      <c r="P2959">
        <v>12.35</v>
      </c>
      <c r="Q2959">
        <v>7.6</v>
      </c>
      <c r="R2959">
        <v>2</v>
      </c>
      <c r="S2959">
        <v>2.0499999999999998</v>
      </c>
      <c r="T2959">
        <v>2</v>
      </c>
      <c r="U2959" t="s">
        <v>22</v>
      </c>
      <c r="V2959">
        <f>IF(tbl_Customers[[#This Row],[churn]] = "yes", 1, 0)</f>
        <v>0</v>
      </c>
      <c r="W2959" t="str">
        <f>IF(tbl_Customers[[#This Row],[number_customer_service_calls]] &lt;= 1, "0-1 Calls", IF(tbl_Customers[[#This Row],[number_customer_service_calls]] &lt;= 3, "2-3 Calls", IF(tbl_Customers[[#This Row],[number_customer_service_calls]] &lt;=5, "4-5 Calls", "6+ Calls")))</f>
        <v>2-3 Calls</v>
      </c>
      <c r="X2959" t="str">
        <f>IF(tbl_Customers[[#This Row],[account_length]] &lt;= 50, "0-50", IF(tbl_Customers[[#This Row],[account_length]] &lt;=100, "51-100", IF(tbl_Customers[[#This Row],[account_length]] &lt;= 150, "101-150", "151+")))</f>
        <v>51-100</v>
      </c>
      <c r="Y2959" t="str">
        <f>IF(tbl_Customers[[#This Row],[total_intl_charge]] &lt;= 3, "Low Charges", "High Charges")</f>
        <v>Low Charges</v>
      </c>
      <c r="Z2959" t="str">
        <f>IF(tbl_Customers[[#This Row],[total_eve_calls]]&lt;=80,"Low Calls",
IF(tbl_Customers[[#This Row],[total_eve_calls]]&lt;=120,"Medium Calls","High Calls"))</f>
        <v>Medium Calls</v>
      </c>
      <c r="AA2959" t="str">
        <f>IF(tbl_Customers[[#This Row],[total_eve_charge]]&lt;=15,"Low Charges",
IF(tbl_Customers[[#This Row],[total_eve_charge]]&lt;=20,"Medium Charges","High Charges"))</f>
        <v>Low Charges</v>
      </c>
      <c r="AB29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59" t="str">
        <f>IF(tbl_Customers[[#This Row],[number_vmail_messages]] = 0, "No Usage", IF(tbl_Customers[[#This Row],[number_vmail_messages]] &lt;= 20, "Low Usage", IF(tbl_Customers[[#This Row],[number_vmail_messages]] &lt;= 40, "Medium Usgae", "High Usage")))</f>
        <v>No Usage</v>
      </c>
      <c r="AD2959" t="str">
        <f>IF(tbl_Customers[[#This Row],[total_day_minutes]]&lt;=150,"Low Usage", IF(tbl_Customers[[#This Row],[total_day_minutes]]&lt;=200,"Medium Usage", IF(tbl_Customers[[#This Row],[total_day_minutes]]&lt;=250,"High Usage","Very High Usage")))</f>
        <v>Medium Usage</v>
      </c>
      <c r="AE2959" t="str">
        <f>IF(tbl_Customers[[#This Row],[total_intl_calls]]&lt;=5,"Low Calls", IF(tbl_Customers[[#This Row],[total_intl_calls]]&lt;=10, "Medium Calls", "High Calls"))</f>
        <v>Low Calls</v>
      </c>
      <c r="AF29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59" s="36" t="str">
        <f>IF(tbl_Customers[[#This Row],[Churn_Risk_Score]]&gt;=10,"High Risk", IF(tbl_Customers[[#This Row],[Churn_Risk_Score]]&gt;=5,"Medium Risk","Low Risk"))</f>
        <v>Low Risk</v>
      </c>
    </row>
    <row r="2960" spans="1:33" x14ac:dyDescent="0.35">
      <c r="A2960">
        <v>2959</v>
      </c>
      <c r="B2960" t="s">
        <v>45</v>
      </c>
      <c r="C2960">
        <v>161</v>
      </c>
      <c r="D2960" t="s">
        <v>25</v>
      </c>
      <c r="E2960" t="s">
        <v>22</v>
      </c>
      <c r="F2960" t="s">
        <v>22</v>
      </c>
      <c r="G2960">
        <v>0</v>
      </c>
      <c r="H2960">
        <v>165.4</v>
      </c>
      <c r="I2960">
        <v>88</v>
      </c>
      <c r="J2960">
        <v>28.12</v>
      </c>
      <c r="K2960">
        <v>209.7</v>
      </c>
      <c r="L2960">
        <v>111</v>
      </c>
      <c r="M2960">
        <v>17.82</v>
      </c>
      <c r="N2960">
        <v>270.7</v>
      </c>
      <c r="O2960">
        <v>129</v>
      </c>
      <c r="P2960">
        <v>12.18</v>
      </c>
      <c r="Q2960">
        <v>10.5</v>
      </c>
      <c r="R2960">
        <v>3</v>
      </c>
      <c r="S2960">
        <v>2.84</v>
      </c>
      <c r="T2960">
        <v>4</v>
      </c>
      <c r="U2960" t="s">
        <v>22</v>
      </c>
      <c r="V2960">
        <f>IF(tbl_Customers[[#This Row],[churn]] = "yes", 1, 0)</f>
        <v>0</v>
      </c>
      <c r="W2960" t="str">
        <f>IF(tbl_Customers[[#This Row],[number_customer_service_calls]] &lt;= 1, "0-1 Calls", IF(tbl_Customers[[#This Row],[number_customer_service_calls]] &lt;= 3, "2-3 Calls", IF(tbl_Customers[[#This Row],[number_customer_service_calls]] &lt;=5, "4-5 Calls", "6+ Calls")))</f>
        <v>4-5 Calls</v>
      </c>
      <c r="X2960" t="str">
        <f>IF(tbl_Customers[[#This Row],[account_length]] &lt;= 50, "0-50", IF(tbl_Customers[[#This Row],[account_length]] &lt;=100, "51-100", IF(tbl_Customers[[#This Row],[account_length]] &lt;= 150, "101-150", "151+")))</f>
        <v>151+</v>
      </c>
      <c r="Y2960" t="str">
        <f>IF(tbl_Customers[[#This Row],[total_intl_charge]] &lt;= 3, "Low Charges", "High Charges")</f>
        <v>Low Charges</v>
      </c>
      <c r="Z2960" t="str">
        <f>IF(tbl_Customers[[#This Row],[total_eve_calls]]&lt;=80,"Low Calls",
IF(tbl_Customers[[#This Row],[total_eve_calls]]&lt;=120,"Medium Calls","High Calls"))</f>
        <v>Medium Calls</v>
      </c>
      <c r="AA2960" t="str">
        <f>IF(tbl_Customers[[#This Row],[total_eve_charge]]&lt;=15,"Low Charges",
IF(tbl_Customers[[#This Row],[total_eve_charge]]&lt;=20,"Medium Charges","High Charges"))</f>
        <v>Medium Charges</v>
      </c>
      <c r="AB29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0" t="str">
        <f>IF(tbl_Customers[[#This Row],[number_vmail_messages]] = 0, "No Usage", IF(tbl_Customers[[#This Row],[number_vmail_messages]] &lt;= 20, "Low Usage", IF(tbl_Customers[[#This Row],[number_vmail_messages]] &lt;= 40, "Medium Usgae", "High Usage")))</f>
        <v>No Usage</v>
      </c>
      <c r="AD2960" t="str">
        <f>IF(tbl_Customers[[#This Row],[total_day_minutes]]&lt;=150,"Low Usage", IF(tbl_Customers[[#This Row],[total_day_minutes]]&lt;=200,"Medium Usage", IF(tbl_Customers[[#This Row],[total_day_minutes]]&lt;=250,"High Usage","Very High Usage")))</f>
        <v>Medium Usage</v>
      </c>
      <c r="AE2960" t="str">
        <f>IF(tbl_Customers[[#This Row],[total_intl_calls]]&lt;=5,"Low Calls", IF(tbl_Customers[[#This Row],[total_intl_calls]]&lt;=10, "Medium Calls", "High Calls"))</f>
        <v>Low Calls</v>
      </c>
      <c r="AF29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60" s="36" t="str">
        <f>IF(tbl_Customers[[#This Row],[Churn_Risk_Score]]&gt;=10,"High Risk", IF(tbl_Customers[[#This Row],[Churn_Risk_Score]]&gt;=5,"Medium Risk","Low Risk"))</f>
        <v>Medium Risk</v>
      </c>
    </row>
    <row r="2961" spans="1:33" x14ac:dyDescent="0.35">
      <c r="A2961">
        <v>2960</v>
      </c>
      <c r="B2961" t="s">
        <v>67</v>
      </c>
      <c r="C2961">
        <v>108</v>
      </c>
      <c r="D2961" t="s">
        <v>21</v>
      </c>
      <c r="E2961" t="s">
        <v>22</v>
      </c>
      <c r="F2961" t="s">
        <v>23</v>
      </c>
      <c r="G2961">
        <v>28</v>
      </c>
      <c r="H2961">
        <v>221.3</v>
      </c>
      <c r="I2961">
        <v>117</v>
      </c>
      <c r="J2961">
        <v>37.619999999999997</v>
      </c>
      <c r="K2961">
        <v>156</v>
      </c>
      <c r="L2961">
        <v>102</v>
      </c>
      <c r="M2961">
        <v>13.26</v>
      </c>
      <c r="N2961">
        <v>159.30000000000001</v>
      </c>
      <c r="O2961">
        <v>80</v>
      </c>
      <c r="P2961">
        <v>7.17</v>
      </c>
      <c r="Q2961">
        <v>8.6999999999999993</v>
      </c>
      <c r="R2961">
        <v>3</v>
      </c>
      <c r="S2961">
        <v>2.35</v>
      </c>
      <c r="T2961">
        <v>0</v>
      </c>
      <c r="U2961" t="s">
        <v>22</v>
      </c>
      <c r="V2961">
        <f>IF(tbl_Customers[[#This Row],[churn]] = "yes", 1, 0)</f>
        <v>0</v>
      </c>
      <c r="W2961" t="str">
        <f>IF(tbl_Customers[[#This Row],[number_customer_service_calls]] &lt;= 1, "0-1 Calls", IF(tbl_Customers[[#This Row],[number_customer_service_calls]] &lt;= 3, "2-3 Calls", IF(tbl_Customers[[#This Row],[number_customer_service_calls]] &lt;=5, "4-5 Calls", "6+ Calls")))</f>
        <v>0-1 Calls</v>
      </c>
      <c r="X2961" t="str">
        <f>IF(tbl_Customers[[#This Row],[account_length]] &lt;= 50, "0-50", IF(tbl_Customers[[#This Row],[account_length]] &lt;=100, "51-100", IF(tbl_Customers[[#This Row],[account_length]] &lt;= 150, "101-150", "151+")))</f>
        <v>101-150</v>
      </c>
      <c r="Y2961" t="str">
        <f>IF(tbl_Customers[[#This Row],[total_intl_charge]] &lt;= 3, "Low Charges", "High Charges")</f>
        <v>Low Charges</v>
      </c>
      <c r="Z2961" t="str">
        <f>IF(tbl_Customers[[#This Row],[total_eve_calls]]&lt;=80,"Low Calls",
IF(tbl_Customers[[#This Row],[total_eve_calls]]&lt;=120,"Medium Calls","High Calls"))</f>
        <v>Medium Calls</v>
      </c>
      <c r="AA2961" t="str">
        <f>IF(tbl_Customers[[#This Row],[total_eve_charge]]&lt;=15,"Low Charges",
IF(tbl_Customers[[#This Row],[total_eve_charge]]&lt;=20,"Medium Charges","High Charges"))</f>
        <v>Low Charges</v>
      </c>
      <c r="AB29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61" t="str">
        <f>IF(tbl_Customers[[#This Row],[number_vmail_messages]] = 0, "No Usage", IF(tbl_Customers[[#This Row],[number_vmail_messages]] &lt;= 20, "Low Usage", IF(tbl_Customers[[#This Row],[number_vmail_messages]] &lt;= 40, "Medium Usgae", "High Usage")))</f>
        <v>Medium Usgae</v>
      </c>
      <c r="AD2961" t="str">
        <f>IF(tbl_Customers[[#This Row],[total_day_minutes]]&lt;=150,"Low Usage", IF(tbl_Customers[[#This Row],[total_day_minutes]]&lt;=200,"Medium Usage", IF(tbl_Customers[[#This Row],[total_day_minutes]]&lt;=250,"High Usage","Very High Usage")))</f>
        <v>High Usage</v>
      </c>
      <c r="AE2961" t="str">
        <f>IF(tbl_Customers[[#This Row],[total_intl_calls]]&lt;=5,"Low Calls", IF(tbl_Customers[[#This Row],[total_intl_calls]]&lt;=10, "Medium Calls", "High Calls"))</f>
        <v>Low Calls</v>
      </c>
      <c r="AF29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61" s="36" t="str">
        <f>IF(tbl_Customers[[#This Row],[Churn_Risk_Score]]&gt;=10,"High Risk", IF(tbl_Customers[[#This Row],[Churn_Risk_Score]]&gt;=5,"Medium Risk","Low Risk"))</f>
        <v>Low Risk</v>
      </c>
    </row>
    <row r="2962" spans="1:33" x14ac:dyDescent="0.35">
      <c r="A2962">
        <v>2961</v>
      </c>
      <c r="B2962" t="s">
        <v>31</v>
      </c>
      <c r="C2962">
        <v>69</v>
      </c>
      <c r="D2962" t="s">
        <v>21</v>
      </c>
      <c r="E2962" t="s">
        <v>23</v>
      </c>
      <c r="F2962" t="s">
        <v>22</v>
      </c>
      <c r="G2962">
        <v>0</v>
      </c>
      <c r="H2962">
        <v>176.8</v>
      </c>
      <c r="I2962">
        <v>89</v>
      </c>
      <c r="J2962">
        <v>30.06</v>
      </c>
      <c r="K2962">
        <v>196</v>
      </c>
      <c r="L2962">
        <v>89</v>
      </c>
      <c r="M2962">
        <v>16.66</v>
      </c>
      <c r="N2962">
        <v>232.6</v>
      </c>
      <c r="O2962">
        <v>151</v>
      </c>
      <c r="P2962">
        <v>10.47</v>
      </c>
      <c r="Q2962">
        <v>13.1</v>
      </c>
      <c r="R2962">
        <v>5</v>
      </c>
      <c r="S2962">
        <v>3.54</v>
      </c>
      <c r="T2962">
        <v>1</v>
      </c>
      <c r="U2962" t="s">
        <v>23</v>
      </c>
      <c r="V2962">
        <f>IF(tbl_Customers[[#This Row],[churn]] = "yes", 1, 0)</f>
        <v>1</v>
      </c>
      <c r="W2962" t="str">
        <f>IF(tbl_Customers[[#This Row],[number_customer_service_calls]] &lt;= 1, "0-1 Calls", IF(tbl_Customers[[#This Row],[number_customer_service_calls]] &lt;= 3, "2-3 Calls", IF(tbl_Customers[[#This Row],[number_customer_service_calls]] &lt;=5, "4-5 Calls", "6+ Calls")))</f>
        <v>0-1 Calls</v>
      </c>
      <c r="X2962" t="str">
        <f>IF(tbl_Customers[[#This Row],[account_length]] &lt;= 50, "0-50", IF(tbl_Customers[[#This Row],[account_length]] &lt;=100, "51-100", IF(tbl_Customers[[#This Row],[account_length]] &lt;= 150, "101-150", "151+")))</f>
        <v>51-100</v>
      </c>
      <c r="Y2962" t="str">
        <f>IF(tbl_Customers[[#This Row],[total_intl_charge]] &lt;= 3, "Low Charges", "High Charges")</f>
        <v>High Charges</v>
      </c>
      <c r="Z2962" t="str">
        <f>IF(tbl_Customers[[#This Row],[total_eve_calls]]&lt;=80,"Low Calls",
IF(tbl_Customers[[#This Row],[total_eve_calls]]&lt;=120,"Medium Calls","High Calls"))</f>
        <v>Medium Calls</v>
      </c>
      <c r="AA2962" t="str">
        <f>IF(tbl_Customers[[#This Row],[total_eve_charge]]&lt;=15,"Low Charges",
IF(tbl_Customers[[#This Row],[total_eve_charge]]&lt;=20,"Medium Charges","High Charges"))</f>
        <v>Medium Charges</v>
      </c>
      <c r="AB29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2" t="str">
        <f>IF(tbl_Customers[[#This Row],[number_vmail_messages]] = 0, "No Usage", IF(tbl_Customers[[#This Row],[number_vmail_messages]] &lt;= 20, "Low Usage", IF(tbl_Customers[[#This Row],[number_vmail_messages]] &lt;= 40, "Medium Usgae", "High Usage")))</f>
        <v>No Usage</v>
      </c>
      <c r="AD2962" t="str">
        <f>IF(tbl_Customers[[#This Row],[total_day_minutes]]&lt;=150,"Low Usage", IF(tbl_Customers[[#This Row],[total_day_minutes]]&lt;=200,"Medium Usage", IF(tbl_Customers[[#This Row],[total_day_minutes]]&lt;=250,"High Usage","Very High Usage")))</f>
        <v>Medium Usage</v>
      </c>
      <c r="AE2962" t="str">
        <f>IF(tbl_Customers[[#This Row],[total_intl_calls]]&lt;=5,"Low Calls", IF(tbl_Customers[[#This Row],[total_intl_calls]]&lt;=10, "Medium Calls", "High Calls"))</f>
        <v>Low Calls</v>
      </c>
      <c r="AF29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62" s="36" t="str">
        <f>IF(tbl_Customers[[#This Row],[Churn_Risk_Score]]&gt;=10,"High Risk", IF(tbl_Customers[[#This Row],[Churn_Risk_Score]]&gt;=5,"Medium Risk","Low Risk"))</f>
        <v>Medium Risk</v>
      </c>
    </row>
    <row r="2963" spans="1:33" x14ac:dyDescent="0.35">
      <c r="A2963">
        <v>2962</v>
      </c>
      <c r="B2963" t="s">
        <v>58</v>
      </c>
      <c r="C2963">
        <v>80</v>
      </c>
      <c r="D2963" t="s">
        <v>25</v>
      </c>
      <c r="E2963" t="s">
        <v>22</v>
      </c>
      <c r="F2963" t="s">
        <v>22</v>
      </c>
      <c r="G2963">
        <v>0</v>
      </c>
      <c r="H2963">
        <v>196</v>
      </c>
      <c r="I2963">
        <v>75</v>
      </c>
      <c r="J2963">
        <v>33.32</v>
      </c>
      <c r="K2963">
        <v>237.8</v>
      </c>
      <c r="L2963">
        <v>112</v>
      </c>
      <c r="M2963">
        <v>20.21</v>
      </c>
      <c r="N2963">
        <v>220.1</v>
      </c>
      <c r="O2963">
        <v>127</v>
      </c>
      <c r="P2963">
        <v>9.9</v>
      </c>
      <c r="Q2963">
        <v>13.9</v>
      </c>
      <c r="R2963">
        <v>5</v>
      </c>
      <c r="S2963">
        <v>3.75</v>
      </c>
      <c r="T2963">
        <v>1</v>
      </c>
      <c r="U2963" t="s">
        <v>22</v>
      </c>
      <c r="V2963">
        <f>IF(tbl_Customers[[#This Row],[churn]] = "yes", 1, 0)</f>
        <v>0</v>
      </c>
      <c r="W2963" t="str">
        <f>IF(tbl_Customers[[#This Row],[number_customer_service_calls]] &lt;= 1, "0-1 Calls", IF(tbl_Customers[[#This Row],[number_customer_service_calls]] &lt;= 3, "2-3 Calls", IF(tbl_Customers[[#This Row],[number_customer_service_calls]] &lt;=5, "4-5 Calls", "6+ Calls")))</f>
        <v>0-1 Calls</v>
      </c>
      <c r="X2963" t="str">
        <f>IF(tbl_Customers[[#This Row],[account_length]] &lt;= 50, "0-50", IF(tbl_Customers[[#This Row],[account_length]] &lt;=100, "51-100", IF(tbl_Customers[[#This Row],[account_length]] &lt;= 150, "101-150", "151+")))</f>
        <v>51-100</v>
      </c>
      <c r="Y2963" t="str">
        <f>IF(tbl_Customers[[#This Row],[total_intl_charge]] &lt;= 3, "Low Charges", "High Charges")</f>
        <v>High Charges</v>
      </c>
      <c r="Z2963" t="str">
        <f>IF(tbl_Customers[[#This Row],[total_eve_calls]]&lt;=80,"Low Calls",
IF(tbl_Customers[[#This Row],[total_eve_calls]]&lt;=120,"Medium Calls","High Calls"))</f>
        <v>Medium Calls</v>
      </c>
      <c r="AA2963" t="str">
        <f>IF(tbl_Customers[[#This Row],[total_eve_charge]]&lt;=15,"Low Charges",
IF(tbl_Customers[[#This Row],[total_eve_charge]]&lt;=20,"Medium Charges","High Charges"))</f>
        <v>High Charges</v>
      </c>
      <c r="AB29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63" t="str">
        <f>IF(tbl_Customers[[#This Row],[number_vmail_messages]] = 0, "No Usage", IF(tbl_Customers[[#This Row],[number_vmail_messages]] &lt;= 20, "Low Usage", IF(tbl_Customers[[#This Row],[number_vmail_messages]] &lt;= 40, "Medium Usgae", "High Usage")))</f>
        <v>No Usage</v>
      </c>
      <c r="AD2963" t="str">
        <f>IF(tbl_Customers[[#This Row],[total_day_minutes]]&lt;=150,"Low Usage", IF(tbl_Customers[[#This Row],[total_day_minutes]]&lt;=200,"Medium Usage", IF(tbl_Customers[[#This Row],[total_day_minutes]]&lt;=250,"High Usage","Very High Usage")))</f>
        <v>Medium Usage</v>
      </c>
      <c r="AE2963" t="str">
        <f>IF(tbl_Customers[[#This Row],[total_intl_calls]]&lt;=5,"Low Calls", IF(tbl_Customers[[#This Row],[total_intl_calls]]&lt;=10, "Medium Calls", "High Calls"))</f>
        <v>Low Calls</v>
      </c>
      <c r="AF29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63" s="36" t="str">
        <f>IF(tbl_Customers[[#This Row],[Churn_Risk_Score]]&gt;=10,"High Risk", IF(tbl_Customers[[#This Row],[Churn_Risk_Score]]&gt;=5,"Medium Risk","Low Risk"))</f>
        <v>Low Risk</v>
      </c>
    </row>
    <row r="2964" spans="1:33" x14ac:dyDescent="0.35">
      <c r="A2964">
        <v>2963</v>
      </c>
      <c r="B2964" t="s">
        <v>66</v>
      </c>
      <c r="C2964">
        <v>146</v>
      </c>
      <c r="D2964" t="s">
        <v>21</v>
      </c>
      <c r="E2964" t="s">
        <v>22</v>
      </c>
      <c r="F2964" t="s">
        <v>22</v>
      </c>
      <c r="G2964">
        <v>0</v>
      </c>
      <c r="H2964">
        <v>174.3</v>
      </c>
      <c r="I2964">
        <v>113</v>
      </c>
      <c r="J2964">
        <v>29.63</v>
      </c>
      <c r="K2964">
        <v>200.7</v>
      </c>
      <c r="L2964">
        <v>107</v>
      </c>
      <c r="M2964">
        <v>17.059999999999999</v>
      </c>
      <c r="N2964">
        <v>281.2</v>
      </c>
      <c r="O2964">
        <v>145</v>
      </c>
      <c r="P2964">
        <v>12.65</v>
      </c>
      <c r="Q2964">
        <v>11.6</v>
      </c>
      <c r="R2964">
        <v>3</v>
      </c>
      <c r="S2964">
        <v>3.13</v>
      </c>
      <c r="T2964">
        <v>4</v>
      </c>
      <c r="U2964" t="s">
        <v>22</v>
      </c>
      <c r="V2964">
        <f>IF(tbl_Customers[[#This Row],[churn]] = "yes", 1, 0)</f>
        <v>0</v>
      </c>
      <c r="W2964" t="str">
        <f>IF(tbl_Customers[[#This Row],[number_customer_service_calls]] &lt;= 1, "0-1 Calls", IF(tbl_Customers[[#This Row],[number_customer_service_calls]] &lt;= 3, "2-3 Calls", IF(tbl_Customers[[#This Row],[number_customer_service_calls]] &lt;=5, "4-5 Calls", "6+ Calls")))</f>
        <v>4-5 Calls</v>
      </c>
      <c r="X2964" t="str">
        <f>IF(tbl_Customers[[#This Row],[account_length]] &lt;= 50, "0-50", IF(tbl_Customers[[#This Row],[account_length]] &lt;=100, "51-100", IF(tbl_Customers[[#This Row],[account_length]] &lt;= 150, "101-150", "151+")))</f>
        <v>101-150</v>
      </c>
      <c r="Y2964" t="str">
        <f>IF(tbl_Customers[[#This Row],[total_intl_charge]] &lt;= 3, "Low Charges", "High Charges")</f>
        <v>High Charges</v>
      </c>
      <c r="Z2964" t="str">
        <f>IF(tbl_Customers[[#This Row],[total_eve_calls]]&lt;=80,"Low Calls",
IF(tbl_Customers[[#This Row],[total_eve_calls]]&lt;=120,"Medium Calls","High Calls"))</f>
        <v>Medium Calls</v>
      </c>
      <c r="AA2964" t="str">
        <f>IF(tbl_Customers[[#This Row],[total_eve_charge]]&lt;=15,"Low Charges",
IF(tbl_Customers[[#This Row],[total_eve_charge]]&lt;=20,"Medium Charges","High Charges"))</f>
        <v>Medium Charges</v>
      </c>
      <c r="AB29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4" t="str">
        <f>IF(tbl_Customers[[#This Row],[number_vmail_messages]] = 0, "No Usage", IF(tbl_Customers[[#This Row],[number_vmail_messages]] &lt;= 20, "Low Usage", IF(tbl_Customers[[#This Row],[number_vmail_messages]] &lt;= 40, "Medium Usgae", "High Usage")))</f>
        <v>No Usage</v>
      </c>
      <c r="AD2964" t="str">
        <f>IF(tbl_Customers[[#This Row],[total_day_minutes]]&lt;=150,"Low Usage", IF(tbl_Customers[[#This Row],[total_day_minutes]]&lt;=200,"Medium Usage", IF(tbl_Customers[[#This Row],[total_day_minutes]]&lt;=250,"High Usage","Very High Usage")))</f>
        <v>Medium Usage</v>
      </c>
      <c r="AE2964" t="str">
        <f>IF(tbl_Customers[[#This Row],[total_intl_calls]]&lt;=5,"Low Calls", IF(tbl_Customers[[#This Row],[total_intl_calls]]&lt;=10, "Medium Calls", "High Calls"))</f>
        <v>Low Calls</v>
      </c>
      <c r="AF29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64" s="36" t="str">
        <f>IF(tbl_Customers[[#This Row],[Churn_Risk_Score]]&gt;=10,"High Risk", IF(tbl_Customers[[#This Row],[Churn_Risk_Score]]&gt;=5,"Medium Risk","Low Risk"))</f>
        <v>Medium Risk</v>
      </c>
    </row>
    <row r="2965" spans="1:33" x14ac:dyDescent="0.35">
      <c r="A2965">
        <v>2964</v>
      </c>
      <c r="B2965" t="s">
        <v>44</v>
      </c>
      <c r="C2965">
        <v>113</v>
      </c>
      <c r="D2965" t="s">
        <v>25</v>
      </c>
      <c r="E2965" t="s">
        <v>22</v>
      </c>
      <c r="F2965" t="s">
        <v>22</v>
      </c>
      <c r="G2965">
        <v>0</v>
      </c>
      <c r="H2965">
        <v>158.4</v>
      </c>
      <c r="I2965">
        <v>107</v>
      </c>
      <c r="J2965">
        <v>26.93</v>
      </c>
      <c r="K2965">
        <v>142.19999999999999</v>
      </c>
      <c r="L2965">
        <v>104</v>
      </c>
      <c r="M2965">
        <v>12.09</v>
      </c>
      <c r="N2965">
        <v>174.7</v>
      </c>
      <c r="O2965">
        <v>108</v>
      </c>
      <c r="P2965">
        <v>7.86</v>
      </c>
      <c r="Q2965">
        <v>14.9</v>
      </c>
      <c r="R2965">
        <v>2</v>
      </c>
      <c r="S2965">
        <v>4.0199999999999996</v>
      </c>
      <c r="T2965">
        <v>0</v>
      </c>
      <c r="U2965" t="s">
        <v>22</v>
      </c>
      <c r="V2965">
        <f>IF(tbl_Customers[[#This Row],[churn]] = "yes", 1, 0)</f>
        <v>0</v>
      </c>
      <c r="W2965" t="str">
        <f>IF(tbl_Customers[[#This Row],[number_customer_service_calls]] &lt;= 1, "0-1 Calls", IF(tbl_Customers[[#This Row],[number_customer_service_calls]] &lt;= 3, "2-3 Calls", IF(tbl_Customers[[#This Row],[number_customer_service_calls]] &lt;=5, "4-5 Calls", "6+ Calls")))</f>
        <v>0-1 Calls</v>
      </c>
      <c r="X2965" t="str">
        <f>IF(tbl_Customers[[#This Row],[account_length]] &lt;= 50, "0-50", IF(tbl_Customers[[#This Row],[account_length]] &lt;=100, "51-100", IF(tbl_Customers[[#This Row],[account_length]] &lt;= 150, "101-150", "151+")))</f>
        <v>101-150</v>
      </c>
      <c r="Y2965" t="str">
        <f>IF(tbl_Customers[[#This Row],[total_intl_charge]] &lt;= 3, "Low Charges", "High Charges")</f>
        <v>High Charges</v>
      </c>
      <c r="Z2965" t="str">
        <f>IF(tbl_Customers[[#This Row],[total_eve_calls]]&lt;=80,"Low Calls",
IF(tbl_Customers[[#This Row],[total_eve_calls]]&lt;=120,"Medium Calls","High Calls"))</f>
        <v>Medium Calls</v>
      </c>
      <c r="AA2965" t="str">
        <f>IF(tbl_Customers[[#This Row],[total_eve_charge]]&lt;=15,"Low Charges",
IF(tbl_Customers[[#This Row],[total_eve_charge]]&lt;=20,"Medium Charges","High Charges"))</f>
        <v>Low Charges</v>
      </c>
      <c r="AB29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5" t="str">
        <f>IF(tbl_Customers[[#This Row],[number_vmail_messages]] = 0, "No Usage", IF(tbl_Customers[[#This Row],[number_vmail_messages]] &lt;= 20, "Low Usage", IF(tbl_Customers[[#This Row],[number_vmail_messages]] &lt;= 40, "Medium Usgae", "High Usage")))</f>
        <v>No Usage</v>
      </c>
      <c r="AD2965" t="str">
        <f>IF(tbl_Customers[[#This Row],[total_day_minutes]]&lt;=150,"Low Usage", IF(tbl_Customers[[#This Row],[total_day_minutes]]&lt;=200,"Medium Usage", IF(tbl_Customers[[#This Row],[total_day_minutes]]&lt;=250,"High Usage","Very High Usage")))</f>
        <v>Medium Usage</v>
      </c>
      <c r="AE2965" t="str">
        <f>IF(tbl_Customers[[#This Row],[total_intl_calls]]&lt;=5,"Low Calls", IF(tbl_Customers[[#This Row],[total_intl_calls]]&lt;=10, "Medium Calls", "High Calls"))</f>
        <v>Low Calls</v>
      </c>
      <c r="AF29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65" s="36" t="str">
        <f>IF(tbl_Customers[[#This Row],[Churn_Risk_Score]]&gt;=10,"High Risk", IF(tbl_Customers[[#This Row],[Churn_Risk_Score]]&gt;=5,"Medium Risk","Low Risk"))</f>
        <v>Low Risk</v>
      </c>
    </row>
    <row r="2966" spans="1:33" x14ac:dyDescent="0.35">
      <c r="A2966">
        <v>2965</v>
      </c>
      <c r="B2966" t="s">
        <v>66</v>
      </c>
      <c r="C2966">
        <v>29</v>
      </c>
      <c r="D2966" t="s">
        <v>21</v>
      </c>
      <c r="E2966" t="s">
        <v>22</v>
      </c>
      <c r="F2966" t="s">
        <v>23</v>
      </c>
      <c r="G2966">
        <v>38</v>
      </c>
      <c r="H2966">
        <v>149.4</v>
      </c>
      <c r="I2966">
        <v>93</v>
      </c>
      <c r="J2966">
        <v>25.4</v>
      </c>
      <c r="K2966">
        <v>189.8</v>
      </c>
      <c r="L2966">
        <v>96</v>
      </c>
      <c r="M2966">
        <v>16.13</v>
      </c>
      <c r="N2966">
        <v>127.4</v>
      </c>
      <c r="O2966">
        <v>71</v>
      </c>
      <c r="P2966">
        <v>5.73</v>
      </c>
      <c r="Q2966">
        <v>6</v>
      </c>
      <c r="R2966">
        <v>3</v>
      </c>
      <c r="S2966">
        <v>1.62</v>
      </c>
      <c r="T2966">
        <v>1</v>
      </c>
      <c r="U2966" t="s">
        <v>22</v>
      </c>
      <c r="V2966">
        <f>IF(tbl_Customers[[#This Row],[churn]] = "yes", 1, 0)</f>
        <v>0</v>
      </c>
      <c r="W2966" t="str">
        <f>IF(tbl_Customers[[#This Row],[number_customer_service_calls]] &lt;= 1, "0-1 Calls", IF(tbl_Customers[[#This Row],[number_customer_service_calls]] &lt;= 3, "2-3 Calls", IF(tbl_Customers[[#This Row],[number_customer_service_calls]] &lt;=5, "4-5 Calls", "6+ Calls")))</f>
        <v>0-1 Calls</v>
      </c>
      <c r="X2966" t="str">
        <f>IF(tbl_Customers[[#This Row],[account_length]] &lt;= 50, "0-50", IF(tbl_Customers[[#This Row],[account_length]] &lt;=100, "51-100", IF(tbl_Customers[[#This Row],[account_length]] &lt;= 150, "101-150", "151+")))</f>
        <v>0-50</v>
      </c>
      <c r="Y2966" t="str">
        <f>IF(tbl_Customers[[#This Row],[total_intl_charge]] &lt;= 3, "Low Charges", "High Charges")</f>
        <v>Low Charges</v>
      </c>
      <c r="Z2966" t="str">
        <f>IF(tbl_Customers[[#This Row],[total_eve_calls]]&lt;=80,"Low Calls",
IF(tbl_Customers[[#This Row],[total_eve_calls]]&lt;=120,"Medium Calls","High Calls"))</f>
        <v>Medium Calls</v>
      </c>
      <c r="AA2966" t="str">
        <f>IF(tbl_Customers[[#This Row],[total_eve_charge]]&lt;=15,"Low Charges",
IF(tbl_Customers[[#This Row],[total_eve_charge]]&lt;=20,"Medium Charges","High Charges"))</f>
        <v>Medium Charges</v>
      </c>
      <c r="AB29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66" t="str">
        <f>IF(tbl_Customers[[#This Row],[number_vmail_messages]] = 0, "No Usage", IF(tbl_Customers[[#This Row],[number_vmail_messages]] &lt;= 20, "Low Usage", IF(tbl_Customers[[#This Row],[number_vmail_messages]] &lt;= 40, "Medium Usgae", "High Usage")))</f>
        <v>Medium Usgae</v>
      </c>
      <c r="AD2966" t="str">
        <f>IF(tbl_Customers[[#This Row],[total_day_minutes]]&lt;=150,"Low Usage", IF(tbl_Customers[[#This Row],[total_day_minutes]]&lt;=200,"Medium Usage", IF(tbl_Customers[[#This Row],[total_day_minutes]]&lt;=250,"High Usage","Very High Usage")))</f>
        <v>Low Usage</v>
      </c>
      <c r="AE2966" t="str">
        <f>IF(tbl_Customers[[#This Row],[total_intl_calls]]&lt;=5,"Low Calls", IF(tbl_Customers[[#This Row],[total_intl_calls]]&lt;=10, "Medium Calls", "High Calls"))</f>
        <v>Low Calls</v>
      </c>
      <c r="AF29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66" s="36" t="str">
        <f>IF(tbl_Customers[[#This Row],[Churn_Risk_Score]]&gt;=10,"High Risk", IF(tbl_Customers[[#This Row],[Churn_Risk_Score]]&gt;=5,"Medium Risk","Low Risk"))</f>
        <v>Low Risk</v>
      </c>
    </row>
    <row r="2967" spans="1:33" x14ac:dyDescent="0.35">
      <c r="A2967">
        <v>2966</v>
      </c>
      <c r="B2967" t="s">
        <v>65</v>
      </c>
      <c r="C2967">
        <v>78</v>
      </c>
      <c r="D2967" t="s">
        <v>21</v>
      </c>
      <c r="E2967" t="s">
        <v>22</v>
      </c>
      <c r="F2967" t="s">
        <v>22</v>
      </c>
      <c r="G2967">
        <v>0</v>
      </c>
      <c r="H2967">
        <v>145.5</v>
      </c>
      <c r="I2967">
        <v>124</v>
      </c>
      <c r="J2967">
        <v>24.74</v>
      </c>
      <c r="K2967">
        <v>143.4</v>
      </c>
      <c r="L2967">
        <v>71</v>
      </c>
      <c r="M2967">
        <v>12.19</v>
      </c>
      <c r="N2967">
        <v>291.10000000000002</v>
      </c>
      <c r="O2967">
        <v>123</v>
      </c>
      <c r="P2967">
        <v>13.1</v>
      </c>
      <c r="Q2967">
        <v>9.5</v>
      </c>
      <c r="R2967">
        <v>5</v>
      </c>
      <c r="S2967">
        <v>2.57</v>
      </c>
      <c r="T2967">
        <v>3</v>
      </c>
      <c r="U2967" t="s">
        <v>22</v>
      </c>
      <c r="V2967">
        <f>IF(tbl_Customers[[#This Row],[churn]] = "yes", 1, 0)</f>
        <v>0</v>
      </c>
      <c r="W2967" t="str">
        <f>IF(tbl_Customers[[#This Row],[number_customer_service_calls]] &lt;= 1, "0-1 Calls", IF(tbl_Customers[[#This Row],[number_customer_service_calls]] &lt;= 3, "2-3 Calls", IF(tbl_Customers[[#This Row],[number_customer_service_calls]] &lt;=5, "4-5 Calls", "6+ Calls")))</f>
        <v>2-3 Calls</v>
      </c>
      <c r="X2967" t="str">
        <f>IF(tbl_Customers[[#This Row],[account_length]] &lt;= 50, "0-50", IF(tbl_Customers[[#This Row],[account_length]] &lt;=100, "51-100", IF(tbl_Customers[[#This Row],[account_length]] &lt;= 150, "101-150", "151+")))</f>
        <v>51-100</v>
      </c>
      <c r="Y2967" t="str">
        <f>IF(tbl_Customers[[#This Row],[total_intl_charge]] &lt;= 3, "Low Charges", "High Charges")</f>
        <v>Low Charges</v>
      </c>
      <c r="Z2967" t="str">
        <f>IF(tbl_Customers[[#This Row],[total_eve_calls]]&lt;=80,"Low Calls",
IF(tbl_Customers[[#This Row],[total_eve_calls]]&lt;=120,"Medium Calls","High Calls"))</f>
        <v>Low Calls</v>
      </c>
      <c r="AA2967" t="str">
        <f>IF(tbl_Customers[[#This Row],[total_eve_charge]]&lt;=15,"Low Charges",
IF(tbl_Customers[[#This Row],[total_eve_charge]]&lt;=20,"Medium Charges","High Charges"))</f>
        <v>Low Charges</v>
      </c>
      <c r="AB29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67" t="str">
        <f>IF(tbl_Customers[[#This Row],[number_vmail_messages]] = 0, "No Usage", IF(tbl_Customers[[#This Row],[number_vmail_messages]] &lt;= 20, "Low Usage", IF(tbl_Customers[[#This Row],[number_vmail_messages]] &lt;= 40, "Medium Usgae", "High Usage")))</f>
        <v>No Usage</v>
      </c>
      <c r="AD2967" t="str">
        <f>IF(tbl_Customers[[#This Row],[total_day_minutes]]&lt;=150,"Low Usage", IF(tbl_Customers[[#This Row],[total_day_minutes]]&lt;=200,"Medium Usage", IF(tbl_Customers[[#This Row],[total_day_minutes]]&lt;=250,"High Usage","Very High Usage")))</f>
        <v>Low Usage</v>
      </c>
      <c r="AE2967" t="str">
        <f>IF(tbl_Customers[[#This Row],[total_intl_calls]]&lt;=5,"Low Calls", IF(tbl_Customers[[#This Row],[total_intl_calls]]&lt;=10, "Medium Calls", "High Calls"))</f>
        <v>Low Calls</v>
      </c>
      <c r="AF29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67" s="36" t="str">
        <f>IF(tbl_Customers[[#This Row],[Churn_Risk_Score]]&gt;=10,"High Risk", IF(tbl_Customers[[#This Row],[Churn_Risk_Score]]&gt;=5,"Medium Risk","Low Risk"))</f>
        <v>Low Risk</v>
      </c>
    </row>
    <row r="2968" spans="1:33" x14ac:dyDescent="0.35">
      <c r="A2968">
        <v>2967</v>
      </c>
      <c r="B2968" t="s">
        <v>48</v>
      </c>
      <c r="C2968">
        <v>120</v>
      </c>
      <c r="D2968" t="s">
        <v>28</v>
      </c>
      <c r="E2968" t="s">
        <v>22</v>
      </c>
      <c r="F2968" t="s">
        <v>22</v>
      </c>
      <c r="G2968">
        <v>0</v>
      </c>
      <c r="H2968">
        <v>147.69999999999999</v>
      </c>
      <c r="I2968">
        <v>101</v>
      </c>
      <c r="J2968">
        <v>25.11</v>
      </c>
      <c r="K2968">
        <v>144.1</v>
      </c>
      <c r="L2968">
        <v>71</v>
      </c>
      <c r="M2968">
        <v>12.25</v>
      </c>
      <c r="N2968">
        <v>237</v>
      </c>
      <c r="O2968">
        <v>115</v>
      </c>
      <c r="P2968">
        <v>10.67</v>
      </c>
      <c r="Q2968">
        <v>11.1</v>
      </c>
      <c r="R2968">
        <v>5</v>
      </c>
      <c r="S2968">
        <v>3</v>
      </c>
      <c r="T2968">
        <v>0</v>
      </c>
      <c r="U2968" t="s">
        <v>22</v>
      </c>
      <c r="V2968">
        <f>IF(tbl_Customers[[#This Row],[churn]] = "yes", 1, 0)</f>
        <v>0</v>
      </c>
      <c r="W2968" t="str">
        <f>IF(tbl_Customers[[#This Row],[number_customer_service_calls]] &lt;= 1, "0-1 Calls", IF(tbl_Customers[[#This Row],[number_customer_service_calls]] &lt;= 3, "2-3 Calls", IF(tbl_Customers[[#This Row],[number_customer_service_calls]] &lt;=5, "4-5 Calls", "6+ Calls")))</f>
        <v>0-1 Calls</v>
      </c>
      <c r="X2968" t="str">
        <f>IF(tbl_Customers[[#This Row],[account_length]] &lt;= 50, "0-50", IF(tbl_Customers[[#This Row],[account_length]] &lt;=100, "51-100", IF(tbl_Customers[[#This Row],[account_length]] &lt;= 150, "101-150", "151+")))</f>
        <v>101-150</v>
      </c>
      <c r="Y2968" t="str">
        <f>IF(tbl_Customers[[#This Row],[total_intl_charge]] &lt;= 3, "Low Charges", "High Charges")</f>
        <v>Low Charges</v>
      </c>
      <c r="Z2968" t="str">
        <f>IF(tbl_Customers[[#This Row],[total_eve_calls]]&lt;=80,"Low Calls",
IF(tbl_Customers[[#This Row],[total_eve_calls]]&lt;=120,"Medium Calls","High Calls"))</f>
        <v>Low Calls</v>
      </c>
      <c r="AA2968" t="str">
        <f>IF(tbl_Customers[[#This Row],[total_eve_charge]]&lt;=15,"Low Charges",
IF(tbl_Customers[[#This Row],[total_eve_charge]]&lt;=20,"Medium Charges","High Charges"))</f>
        <v>Low Charges</v>
      </c>
      <c r="AB29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8" t="str">
        <f>IF(tbl_Customers[[#This Row],[number_vmail_messages]] = 0, "No Usage", IF(tbl_Customers[[#This Row],[number_vmail_messages]] &lt;= 20, "Low Usage", IF(tbl_Customers[[#This Row],[number_vmail_messages]] &lt;= 40, "Medium Usgae", "High Usage")))</f>
        <v>No Usage</v>
      </c>
      <c r="AD2968" t="str">
        <f>IF(tbl_Customers[[#This Row],[total_day_minutes]]&lt;=150,"Low Usage", IF(tbl_Customers[[#This Row],[total_day_minutes]]&lt;=200,"Medium Usage", IF(tbl_Customers[[#This Row],[total_day_minutes]]&lt;=250,"High Usage","Very High Usage")))</f>
        <v>Low Usage</v>
      </c>
      <c r="AE2968" t="str">
        <f>IF(tbl_Customers[[#This Row],[total_intl_calls]]&lt;=5,"Low Calls", IF(tbl_Customers[[#This Row],[total_intl_calls]]&lt;=10, "Medium Calls", "High Calls"))</f>
        <v>Low Calls</v>
      </c>
      <c r="AF29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68" s="36" t="str">
        <f>IF(tbl_Customers[[#This Row],[Churn_Risk_Score]]&gt;=10,"High Risk", IF(tbl_Customers[[#This Row],[Churn_Risk_Score]]&gt;=5,"Medium Risk","Low Risk"))</f>
        <v>Low Risk</v>
      </c>
    </row>
    <row r="2969" spans="1:33" x14ac:dyDescent="0.35">
      <c r="A2969">
        <v>2968</v>
      </c>
      <c r="B2969" t="s">
        <v>32</v>
      </c>
      <c r="C2969">
        <v>185</v>
      </c>
      <c r="D2969" t="s">
        <v>21</v>
      </c>
      <c r="E2969" t="s">
        <v>22</v>
      </c>
      <c r="F2969" t="s">
        <v>22</v>
      </c>
      <c r="G2969">
        <v>0</v>
      </c>
      <c r="H2969">
        <v>89.4</v>
      </c>
      <c r="I2969">
        <v>77</v>
      </c>
      <c r="J2969">
        <v>15.2</v>
      </c>
      <c r="K2969">
        <v>288.89999999999998</v>
      </c>
      <c r="L2969">
        <v>128</v>
      </c>
      <c r="M2969">
        <v>24.56</v>
      </c>
      <c r="N2969">
        <v>162.9</v>
      </c>
      <c r="O2969">
        <v>93</v>
      </c>
      <c r="P2969">
        <v>7.33</v>
      </c>
      <c r="Q2969">
        <v>10.4</v>
      </c>
      <c r="R2969">
        <v>2</v>
      </c>
      <c r="S2969">
        <v>2.81</v>
      </c>
      <c r="T2969">
        <v>3</v>
      </c>
      <c r="U2969" t="s">
        <v>22</v>
      </c>
      <c r="V2969">
        <f>IF(tbl_Customers[[#This Row],[churn]] = "yes", 1, 0)</f>
        <v>0</v>
      </c>
      <c r="W2969" t="str">
        <f>IF(tbl_Customers[[#This Row],[number_customer_service_calls]] &lt;= 1, "0-1 Calls", IF(tbl_Customers[[#This Row],[number_customer_service_calls]] &lt;= 3, "2-3 Calls", IF(tbl_Customers[[#This Row],[number_customer_service_calls]] &lt;=5, "4-5 Calls", "6+ Calls")))</f>
        <v>2-3 Calls</v>
      </c>
      <c r="X2969" t="str">
        <f>IF(tbl_Customers[[#This Row],[account_length]] &lt;= 50, "0-50", IF(tbl_Customers[[#This Row],[account_length]] &lt;=100, "51-100", IF(tbl_Customers[[#This Row],[account_length]] &lt;= 150, "101-150", "151+")))</f>
        <v>151+</v>
      </c>
      <c r="Y2969" t="str">
        <f>IF(tbl_Customers[[#This Row],[total_intl_charge]] &lt;= 3, "Low Charges", "High Charges")</f>
        <v>Low Charges</v>
      </c>
      <c r="Z2969" t="str">
        <f>IF(tbl_Customers[[#This Row],[total_eve_calls]]&lt;=80,"Low Calls",
IF(tbl_Customers[[#This Row],[total_eve_calls]]&lt;=120,"Medium Calls","High Calls"))</f>
        <v>High Calls</v>
      </c>
      <c r="AA2969" t="str">
        <f>IF(tbl_Customers[[#This Row],[total_eve_charge]]&lt;=15,"Low Charges",
IF(tbl_Customers[[#This Row],[total_eve_charge]]&lt;=20,"Medium Charges","High Charges"))</f>
        <v>High Charges</v>
      </c>
      <c r="AB29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9" t="str">
        <f>IF(tbl_Customers[[#This Row],[number_vmail_messages]] = 0, "No Usage", IF(tbl_Customers[[#This Row],[number_vmail_messages]] &lt;= 20, "Low Usage", IF(tbl_Customers[[#This Row],[number_vmail_messages]] &lt;= 40, "Medium Usgae", "High Usage")))</f>
        <v>No Usage</v>
      </c>
      <c r="AD2969" t="str">
        <f>IF(tbl_Customers[[#This Row],[total_day_minutes]]&lt;=150,"Low Usage", IF(tbl_Customers[[#This Row],[total_day_minutes]]&lt;=200,"Medium Usage", IF(tbl_Customers[[#This Row],[total_day_minutes]]&lt;=250,"High Usage","Very High Usage")))</f>
        <v>Low Usage</v>
      </c>
      <c r="AE2969" t="str">
        <f>IF(tbl_Customers[[#This Row],[total_intl_calls]]&lt;=5,"Low Calls", IF(tbl_Customers[[#This Row],[total_intl_calls]]&lt;=10, "Medium Calls", "High Calls"))</f>
        <v>Low Calls</v>
      </c>
      <c r="AF29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69" s="36" t="str">
        <f>IF(tbl_Customers[[#This Row],[Churn_Risk_Score]]&gt;=10,"High Risk", IF(tbl_Customers[[#This Row],[Churn_Risk_Score]]&gt;=5,"Medium Risk","Low Risk"))</f>
        <v>Low Risk</v>
      </c>
    </row>
    <row r="2970" spans="1:33" x14ac:dyDescent="0.35">
      <c r="A2970">
        <v>2969</v>
      </c>
      <c r="B2970" t="s">
        <v>38</v>
      </c>
      <c r="C2970">
        <v>130</v>
      </c>
      <c r="D2970" t="s">
        <v>21</v>
      </c>
      <c r="E2970" t="s">
        <v>22</v>
      </c>
      <c r="F2970" t="s">
        <v>22</v>
      </c>
      <c r="G2970">
        <v>0</v>
      </c>
      <c r="H2970">
        <v>138.69999999999999</v>
      </c>
      <c r="I2970">
        <v>68</v>
      </c>
      <c r="J2970">
        <v>23.58</v>
      </c>
      <c r="K2970">
        <v>205.6</v>
      </c>
      <c r="L2970">
        <v>102</v>
      </c>
      <c r="M2970">
        <v>17.48</v>
      </c>
      <c r="N2970">
        <v>231.2</v>
      </c>
      <c r="O2970">
        <v>108</v>
      </c>
      <c r="P2970">
        <v>10.4</v>
      </c>
      <c r="Q2970">
        <v>13.6</v>
      </c>
      <c r="R2970">
        <v>3</v>
      </c>
      <c r="S2970">
        <v>3.67</v>
      </c>
      <c r="T2970">
        <v>2</v>
      </c>
      <c r="U2970" t="s">
        <v>22</v>
      </c>
      <c r="V2970">
        <f>IF(tbl_Customers[[#This Row],[churn]] = "yes", 1, 0)</f>
        <v>0</v>
      </c>
      <c r="W2970" t="str">
        <f>IF(tbl_Customers[[#This Row],[number_customer_service_calls]] &lt;= 1, "0-1 Calls", IF(tbl_Customers[[#This Row],[number_customer_service_calls]] &lt;= 3, "2-3 Calls", IF(tbl_Customers[[#This Row],[number_customer_service_calls]] &lt;=5, "4-5 Calls", "6+ Calls")))</f>
        <v>2-3 Calls</v>
      </c>
      <c r="X2970" t="str">
        <f>IF(tbl_Customers[[#This Row],[account_length]] &lt;= 50, "0-50", IF(tbl_Customers[[#This Row],[account_length]] &lt;=100, "51-100", IF(tbl_Customers[[#This Row],[account_length]] &lt;= 150, "101-150", "151+")))</f>
        <v>101-150</v>
      </c>
      <c r="Y2970" t="str">
        <f>IF(tbl_Customers[[#This Row],[total_intl_charge]] &lt;= 3, "Low Charges", "High Charges")</f>
        <v>High Charges</v>
      </c>
      <c r="Z2970" t="str">
        <f>IF(tbl_Customers[[#This Row],[total_eve_calls]]&lt;=80,"Low Calls",
IF(tbl_Customers[[#This Row],[total_eve_calls]]&lt;=120,"Medium Calls","High Calls"))</f>
        <v>Medium Calls</v>
      </c>
      <c r="AA2970" t="str">
        <f>IF(tbl_Customers[[#This Row],[total_eve_charge]]&lt;=15,"Low Charges",
IF(tbl_Customers[[#This Row],[total_eve_charge]]&lt;=20,"Medium Charges","High Charges"))</f>
        <v>Medium Charges</v>
      </c>
      <c r="AB29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0" t="str">
        <f>IF(tbl_Customers[[#This Row],[number_vmail_messages]] = 0, "No Usage", IF(tbl_Customers[[#This Row],[number_vmail_messages]] &lt;= 20, "Low Usage", IF(tbl_Customers[[#This Row],[number_vmail_messages]] &lt;= 40, "Medium Usgae", "High Usage")))</f>
        <v>No Usage</v>
      </c>
      <c r="AD2970" t="str">
        <f>IF(tbl_Customers[[#This Row],[total_day_minutes]]&lt;=150,"Low Usage", IF(tbl_Customers[[#This Row],[total_day_minutes]]&lt;=200,"Medium Usage", IF(tbl_Customers[[#This Row],[total_day_minutes]]&lt;=250,"High Usage","Very High Usage")))</f>
        <v>Low Usage</v>
      </c>
      <c r="AE2970" t="str">
        <f>IF(tbl_Customers[[#This Row],[total_intl_calls]]&lt;=5,"Low Calls", IF(tbl_Customers[[#This Row],[total_intl_calls]]&lt;=10, "Medium Calls", "High Calls"))</f>
        <v>Low Calls</v>
      </c>
      <c r="AF29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0" s="36" t="str">
        <f>IF(tbl_Customers[[#This Row],[Churn_Risk_Score]]&gt;=10,"High Risk", IF(tbl_Customers[[#This Row],[Churn_Risk_Score]]&gt;=5,"Medium Risk","Low Risk"))</f>
        <v>Low Risk</v>
      </c>
    </row>
    <row r="2971" spans="1:33" x14ac:dyDescent="0.35">
      <c r="A2971">
        <v>2970</v>
      </c>
      <c r="B2971" t="s">
        <v>63</v>
      </c>
      <c r="C2971">
        <v>59</v>
      </c>
      <c r="D2971" t="s">
        <v>21</v>
      </c>
      <c r="E2971" t="s">
        <v>22</v>
      </c>
      <c r="F2971" t="s">
        <v>23</v>
      </c>
      <c r="G2971">
        <v>26</v>
      </c>
      <c r="H2971">
        <v>205.4</v>
      </c>
      <c r="I2971">
        <v>68</v>
      </c>
      <c r="J2971">
        <v>34.92</v>
      </c>
      <c r="K2971">
        <v>115</v>
      </c>
      <c r="L2971">
        <v>115</v>
      </c>
      <c r="M2971">
        <v>9.7799999999999994</v>
      </c>
      <c r="N2971">
        <v>214.7</v>
      </c>
      <c r="O2971">
        <v>130</v>
      </c>
      <c r="P2971">
        <v>9.66</v>
      </c>
      <c r="Q2971">
        <v>9.4</v>
      </c>
      <c r="R2971">
        <v>2</v>
      </c>
      <c r="S2971">
        <v>2.54</v>
      </c>
      <c r="T2971">
        <v>5</v>
      </c>
      <c r="U2971" t="s">
        <v>22</v>
      </c>
      <c r="V2971">
        <f>IF(tbl_Customers[[#This Row],[churn]] = "yes", 1, 0)</f>
        <v>0</v>
      </c>
      <c r="W2971" t="str">
        <f>IF(tbl_Customers[[#This Row],[number_customer_service_calls]] &lt;= 1, "0-1 Calls", IF(tbl_Customers[[#This Row],[number_customer_service_calls]] &lt;= 3, "2-3 Calls", IF(tbl_Customers[[#This Row],[number_customer_service_calls]] &lt;=5, "4-5 Calls", "6+ Calls")))</f>
        <v>4-5 Calls</v>
      </c>
      <c r="X2971" t="str">
        <f>IF(tbl_Customers[[#This Row],[account_length]] &lt;= 50, "0-50", IF(tbl_Customers[[#This Row],[account_length]] &lt;=100, "51-100", IF(tbl_Customers[[#This Row],[account_length]] &lt;= 150, "101-150", "151+")))</f>
        <v>51-100</v>
      </c>
      <c r="Y2971" t="str">
        <f>IF(tbl_Customers[[#This Row],[total_intl_charge]] &lt;= 3, "Low Charges", "High Charges")</f>
        <v>Low Charges</v>
      </c>
      <c r="Z2971" t="str">
        <f>IF(tbl_Customers[[#This Row],[total_eve_calls]]&lt;=80,"Low Calls",
IF(tbl_Customers[[#This Row],[total_eve_calls]]&lt;=120,"Medium Calls","High Calls"))</f>
        <v>Medium Calls</v>
      </c>
      <c r="AA2971" t="str">
        <f>IF(tbl_Customers[[#This Row],[total_eve_charge]]&lt;=15,"Low Charges",
IF(tbl_Customers[[#This Row],[total_eve_charge]]&lt;=20,"Medium Charges","High Charges"))</f>
        <v>Low Charges</v>
      </c>
      <c r="AB29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1" t="str">
        <f>IF(tbl_Customers[[#This Row],[number_vmail_messages]] = 0, "No Usage", IF(tbl_Customers[[#This Row],[number_vmail_messages]] &lt;= 20, "Low Usage", IF(tbl_Customers[[#This Row],[number_vmail_messages]] &lt;= 40, "Medium Usgae", "High Usage")))</f>
        <v>Medium Usgae</v>
      </c>
      <c r="AD2971" t="str">
        <f>IF(tbl_Customers[[#This Row],[total_day_minutes]]&lt;=150,"Low Usage", IF(tbl_Customers[[#This Row],[total_day_minutes]]&lt;=200,"Medium Usage", IF(tbl_Customers[[#This Row],[total_day_minutes]]&lt;=250,"High Usage","Very High Usage")))</f>
        <v>High Usage</v>
      </c>
      <c r="AE2971" t="str">
        <f>IF(tbl_Customers[[#This Row],[total_intl_calls]]&lt;=5,"Low Calls", IF(tbl_Customers[[#This Row],[total_intl_calls]]&lt;=10, "Medium Calls", "High Calls"))</f>
        <v>Low Calls</v>
      </c>
      <c r="AF29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1" s="36" t="str">
        <f>IF(tbl_Customers[[#This Row],[Churn_Risk_Score]]&gt;=10,"High Risk", IF(tbl_Customers[[#This Row],[Churn_Risk_Score]]&gt;=5,"Medium Risk","Low Risk"))</f>
        <v>Low Risk</v>
      </c>
    </row>
    <row r="2972" spans="1:33" x14ac:dyDescent="0.35">
      <c r="A2972">
        <v>2971</v>
      </c>
      <c r="B2972" t="s">
        <v>37</v>
      </c>
      <c r="C2972">
        <v>139</v>
      </c>
      <c r="D2972" t="s">
        <v>25</v>
      </c>
      <c r="E2972" t="s">
        <v>22</v>
      </c>
      <c r="F2972" t="s">
        <v>22</v>
      </c>
      <c r="G2972">
        <v>0</v>
      </c>
      <c r="H2972">
        <v>187.4</v>
      </c>
      <c r="I2972">
        <v>86</v>
      </c>
      <c r="J2972">
        <v>31.86</v>
      </c>
      <c r="K2972">
        <v>169.3</v>
      </c>
      <c r="L2972">
        <v>116</v>
      </c>
      <c r="M2972">
        <v>14.39</v>
      </c>
      <c r="N2972">
        <v>153.4</v>
      </c>
      <c r="O2972">
        <v>88</v>
      </c>
      <c r="P2972">
        <v>6.9</v>
      </c>
      <c r="Q2972">
        <v>11.7</v>
      </c>
      <c r="R2972">
        <v>3</v>
      </c>
      <c r="S2972">
        <v>3.16</v>
      </c>
      <c r="T2972">
        <v>1</v>
      </c>
      <c r="U2972" t="s">
        <v>22</v>
      </c>
      <c r="V2972">
        <f>IF(tbl_Customers[[#This Row],[churn]] = "yes", 1, 0)</f>
        <v>0</v>
      </c>
      <c r="W2972" t="str">
        <f>IF(tbl_Customers[[#This Row],[number_customer_service_calls]] &lt;= 1, "0-1 Calls", IF(tbl_Customers[[#This Row],[number_customer_service_calls]] &lt;= 3, "2-3 Calls", IF(tbl_Customers[[#This Row],[number_customer_service_calls]] &lt;=5, "4-5 Calls", "6+ Calls")))</f>
        <v>0-1 Calls</v>
      </c>
      <c r="X2972" t="str">
        <f>IF(tbl_Customers[[#This Row],[account_length]] &lt;= 50, "0-50", IF(tbl_Customers[[#This Row],[account_length]] &lt;=100, "51-100", IF(tbl_Customers[[#This Row],[account_length]] &lt;= 150, "101-150", "151+")))</f>
        <v>101-150</v>
      </c>
      <c r="Y2972" t="str">
        <f>IF(tbl_Customers[[#This Row],[total_intl_charge]] &lt;= 3, "Low Charges", "High Charges")</f>
        <v>High Charges</v>
      </c>
      <c r="Z2972" t="str">
        <f>IF(tbl_Customers[[#This Row],[total_eve_calls]]&lt;=80,"Low Calls",
IF(tbl_Customers[[#This Row],[total_eve_calls]]&lt;=120,"Medium Calls","High Calls"))</f>
        <v>Medium Calls</v>
      </c>
      <c r="AA2972" t="str">
        <f>IF(tbl_Customers[[#This Row],[total_eve_charge]]&lt;=15,"Low Charges",
IF(tbl_Customers[[#This Row],[total_eve_charge]]&lt;=20,"Medium Charges","High Charges"))</f>
        <v>Low Charges</v>
      </c>
      <c r="AB29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2" t="str">
        <f>IF(tbl_Customers[[#This Row],[number_vmail_messages]] = 0, "No Usage", IF(tbl_Customers[[#This Row],[number_vmail_messages]] &lt;= 20, "Low Usage", IF(tbl_Customers[[#This Row],[number_vmail_messages]] &lt;= 40, "Medium Usgae", "High Usage")))</f>
        <v>No Usage</v>
      </c>
      <c r="AD2972" t="str">
        <f>IF(tbl_Customers[[#This Row],[total_day_minutes]]&lt;=150,"Low Usage", IF(tbl_Customers[[#This Row],[total_day_minutes]]&lt;=200,"Medium Usage", IF(tbl_Customers[[#This Row],[total_day_minutes]]&lt;=250,"High Usage","Very High Usage")))</f>
        <v>Medium Usage</v>
      </c>
      <c r="AE2972" t="str">
        <f>IF(tbl_Customers[[#This Row],[total_intl_calls]]&lt;=5,"Low Calls", IF(tbl_Customers[[#This Row],[total_intl_calls]]&lt;=10, "Medium Calls", "High Calls"))</f>
        <v>Low Calls</v>
      </c>
      <c r="AF29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2" s="36" t="str">
        <f>IF(tbl_Customers[[#This Row],[Churn_Risk_Score]]&gt;=10,"High Risk", IF(tbl_Customers[[#This Row],[Churn_Risk_Score]]&gt;=5,"Medium Risk","Low Risk"))</f>
        <v>Low Risk</v>
      </c>
    </row>
    <row r="2973" spans="1:33" x14ac:dyDescent="0.35">
      <c r="A2973">
        <v>2972</v>
      </c>
      <c r="B2973" t="s">
        <v>54</v>
      </c>
      <c r="C2973">
        <v>12</v>
      </c>
      <c r="D2973" t="s">
        <v>21</v>
      </c>
      <c r="E2973" t="s">
        <v>22</v>
      </c>
      <c r="F2973" t="s">
        <v>22</v>
      </c>
      <c r="G2973">
        <v>0</v>
      </c>
      <c r="H2973">
        <v>206.1</v>
      </c>
      <c r="I2973">
        <v>105</v>
      </c>
      <c r="J2973">
        <v>35.04</v>
      </c>
      <c r="K2973">
        <v>246.6</v>
      </c>
      <c r="L2973">
        <v>104</v>
      </c>
      <c r="M2973">
        <v>20.96</v>
      </c>
      <c r="N2973">
        <v>254.6</v>
      </c>
      <c r="O2973">
        <v>83</v>
      </c>
      <c r="P2973">
        <v>11.46</v>
      </c>
      <c r="Q2973">
        <v>12.1</v>
      </c>
      <c r="R2973">
        <v>7</v>
      </c>
      <c r="S2973">
        <v>3.27</v>
      </c>
      <c r="T2973">
        <v>2</v>
      </c>
      <c r="U2973" t="s">
        <v>22</v>
      </c>
      <c r="V2973">
        <f>IF(tbl_Customers[[#This Row],[churn]] = "yes", 1, 0)</f>
        <v>0</v>
      </c>
      <c r="W2973" t="str">
        <f>IF(tbl_Customers[[#This Row],[number_customer_service_calls]] &lt;= 1, "0-1 Calls", IF(tbl_Customers[[#This Row],[number_customer_service_calls]] &lt;= 3, "2-3 Calls", IF(tbl_Customers[[#This Row],[number_customer_service_calls]] &lt;=5, "4-5 Calls", "6+ Calls")))</f>
        <v>2-3 Calls</v>
      </c>
      <c r="X2973" t="str">
        <f>IF(tbl_Customers[[#This Row],[account_length]] &lt;= 50, "0-50", IF(tbl_Customers[[#This Row],[account_length]] &lt;=100, "51-100", IF(tbl_Customers[[#This Row],[account_length]] &lt;= 150, "101-150", "151+")))</f>
        <v>0-50</v>
      </c>
      <c r="Y2973" t="str">
        <f>IF(tbl_Customers[[#This Row],[total_intl_charge]] &lt;= 3, "Low Charges", "High Charges")</f>
        <v>High Charges</v>
      </c>
      <c r="Z2973" t="str">
        <f>IF(tbl_Customers[[#This Row],[total_eve_calls]]&lt;=80,"Low Calls",
IF(tbl_Customers[[#This Row],[total_eve_calls]]&lt;=120,"Medium Calls","High Calls"))</f>
        <v>Medium Calls</v>
      </c>
      <c r="AA2973" t="str">
        <f>IF(tbl_Customers[[#This Row],[total_eve_charge]]&lt;=15,"Low Charges",
IF(tbl_Customers[[#This Row],[total_eve_charge]]&lt;=20,"Medium Charges","High Charges"))</f>
        <v>High Charges</v>
      </c>
      <c r="AB29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73" t="str">
        <f>IF(tbl_Customers[[#This Row],[number_vmail_messages]] = 0, "No Usage", IF(tbl_Customers[[#This Row],[number_vmail_messages]] &lt;= 20, "Low Usage", IF(tbl_Customers[[#This Row],[number_vmail_messages]] &lt;= 40, "Medium Usgae", "High Usage")))</f>
        <v>No Usage</v>
      </c>
      <c r="AD2973" t="str">
        <f>IF(tbl_Customers[[#This Row],[total_day_minutes]]&lt;=150,"Low Usage", IF(tbl_Customers[[#This Row],[total_day_minutes]]&lt;=200,"Medium Usage", IF(tbl_Customers[[#This Row],[total_day_minutes]]&lt;=250,"High Usage","Very High Usage")))</f>
        <v>High Usage</v>
      </c>
      <c r="AE2973" t="str">
        <f>IF(tbl_Customers[[#This Row],[total_intl_calls]]&lt;=5,"Low Calls", IF(tbl_Customers[[#This Row],[total_intl_calls]]&lt;=10, "Medium Calls", "High Calls"))</f>
        <v>Medium Calls</v>
      </c>
      <c r="AF29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3" s="36" t="str">
        <f>IF(tbl_Customers[[#This Row],[Churn_Risk_Score]]&gt;=10,"High Risk", IF(tbl_Customers[[#This Row],[Churn_Risk_Score]]&gt;=5,"Medium Risk","Low Risk"))</f>
        <v>Low Risk</v>
      </c>
    </row>
    <row r="2974" spans="1:33" x14ac:dyDescent="0.35">
      <c r="A2974">
        <v>2973</v>
      </c>
      <c r="B2974" t="s">
        <v>60</v>
      </c>
      <c r="C2974">
        <v>42</v>
      </c>
      <c r="D2974" t="s">
        <v>25</v>
      </c>
      <c r="E2974" t="s">
        <v>22</v>
      </c>
      <c r="F2974" t="s">
        <v>23</v>
      </c>
      <c r="G2974">
        <v>34</v>
      </c>
      <c r="H2974">
        <v>131.5</v>
      </c>
      <c r="I2974">
        <v>143</v>
      </c>
      <c r="J2974">
        <v>22.36</v>
      </c>
      <c r="K2974">
        <v>185.3</v>
      </c>
      <c r="L2974">
        <v>109</v>
      </c>
      <c r="M2974">
        <v>15.75</v>
      </c>
      <c r="N2974">
        <v>177.3</v>
      </c>
      <c r="O2974">
        <v>117</v>
      </c>
      <c r="P2974">
        <v>7.98</v>
      </c>
      <c r="Q2974">
        <v>10.9</v>
      </c>
      <c r="R2974">
        <v>5</v>
      </c>
      <c r="S2974">
        <v>2.94</v>
      </c>
      <c r="T2974">
        <v>0</v>
      </c>
      <c r="U2974" t="s">
        <v>22</v>
      </c>
      <c r="V2974">
        <f>IF(tbl_Customers[[#This Row],[churn]] = "yes", 1, 0)</f>
        <v>0</v>
      </c>
      <c r="W2974" t="str">
        <f>IF(tbl_Customers[[#This Row],[number_customer_service_calls]] &lt;= 1, "0-1 Calls", IF(tbl_Customers[[#This Row],[number_customer_service_calls]] &lt;= 3, "2-3 Calls", IF(tbl_Customers[[#This Row],[number_customer_service_calls]] &lt;=5, "4-5 Calls", "6+ Calls")))</f>
        <v>0-1 Calls</v>
      </c>
      <c r="X2974" t="str">
        <f>IF(tbl_Customers[[#This Row],[account_length]] &lt;= 50, "0-50", IF(tbl_Customers[[#This Row],[account_length]] &lt;=100, "51-100", IF(tbl_Customers[[#This Row],[account_length]] &lt;= 150, "101-150", "151+")))</f>
        <v>0-50</v>
      </c>
      <c r="Y2974" t="str">
        <f>IF(tbl_Customers[[#This Row],[total_intl_charge]] &lt;= 3, "Low Charges", "High Charges")</f>
        <v>Low Charges</v>
      </c>
      <c r="Z2974" t="str">
        <f>IF(tbl_Customers[[#This Row],[total_eve_calls]]&lt;=80,"Low Calls",
IF(tbl_Customers[[#This Row],[total_eve_calls]]&lt;=120,"Medium Calls","High Calls"))</f>
        <v>Medium Calls</v>
      </c>
      <c r="AA2974" t="str">
        <f>IF(tbl_Customers[[#This Row],[total_eve_charge]]&lt;=15,"Low Charges",
IF(tbl_Customers[[#This Row],[total_eve_charge]]&lt;=20,"Medium Charges","High Charges"))</f>
        <v>Medium Charges</v>
      </c>
      <c r="AB29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4" t="str">
        <f>IF(tbl_Customers[[#This Row],[number_vmail_messages]] = 0, "No Usage", IF(tbl_Customers[[#This Row],[number_vmail_messages]] &lt;= 20, "Low Usage", IF(tbl_Customers[[#This Row],[number_vmail_messages]] &lt;= 40, "Medium Usgae", "High Usage")))</f>
        <v>Medium Usgae</v>
      </c>
      <c r="AD2974" t="str">
        <f>IF(tbl_Customers[[#This Row],[total_day_minutes]]&lt;=150,"Low Usage", IF(tbl_Customers[[#This Row],[total_day_minutes]]&lt;=200,"Medium Usage", IF(tbl_Customers[[#This Row],[total_day_minutes]]&lt;=250,"High Usage","Very High Usage")))</f>
        <v>Low Usage</v>
      </c>
      <c r="AE2974" t="str">
        <f>IF(tbl_Customers[[#This Row],[total_intl_calls]]&lt;=5,"Low Calls", IF(tbl_Customers[[#This Row],[total_intl_calls]]&lt;=10, "Medium Calls", "High Calls"))</f>
        <v>Low Calls</v>
      </c>
      <c r="AF29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74" s="36" t="str">
        <f>IF(tbl_Customers[[#This Row],[Churn_Risk_Score]]&gt;=10,"High Risk", IF(tbl_Customers[[#This Row],[Churn_Risk_Score]]&gt;=5,"Medium Risk","Low Risk"))</f>
        <v>Low Risk</v>
      </c>
    </row>
    <row r="2975" spans="1:33" x14ac:dyDescent="0.35">
      <c r="A2975">
        <v>2974</v>
      </c>
      <c r="B2975" t="s">
        <v>44</v>
      </c>
      <c r="C2975">
        <v>63</v>
      </c>
      <c r="D2975" t="s">
        <v>21</v>
      </c>
      <c r="E2975" t="s">
        <v>22</v>
      </c>
      <c r="F2975" t="s">
        <v>22</v>
      </c>
      <c r="G2975">
        <v>0</v>
      </c>
      <c r="H2975">
        <v>120.1</v>
      </c>
      <c r="I2975">
        <v>103</v>
      </c>
      <c r="J2975">
        <v>20.420000000000002</v>
      </c>
      <c r="K2975">
        <v>179.2</v>
      </c>
      <c r="L2975">
        <v>132</v>
      </c>
      <c r="M2975">
        <v>15.23</v>
      </c>
      <c r="N2975">
        <v>127.3</v>
      </c>
      <c r="O2975">
        <v>82</v>
      </c>
      <c r="P2975">
        <v>5.73</v>
      </c>
      <c r="Q2975">
        <v>6.3</v>
      </c>
      <c r="R2975">
        <v>4</v>
      </c>
      <c r="S2975">
        <v>1.7</v>
      </c>
      <c r="T2975">
        <v>1</v>
      </c>
      <c r="U2975" t="s">
        <v>22</v>
      </c>
      <c r="V2975">
        <f>IF(tbl_Customers[[#This Row],[churn]] = "yes", 1, 0)</f>
        <v>0</v>
      </c>
      <c r="W2975" t="str">
        <f>IF(tbl_Customers[[#This Row],[number_customer_service_calls]] &lt;= 1, "0-1 Calls", IF(tbl_Customers[[#This Row],[number_customer_service_calls]] &lt;= 3, "2-3 Calls", IF(tbl_Customers[[#This Row],[number_customer_service_calls]] &lt;=5, "4-5 Calls", "6+ Calls")))</f>
        <v>0-1 Calls</v>
      </c>
      <c r="X2975" t="str">
        <f>IF(tbl_Customers[[#This Row],[account_length]] &lt;= 50, "0-50", IF(tbl_Customers[[#This Row],[account_length]] &lt;=100, "51-100", IF(tbl_Customers[[#This Row],[account_length]] &lt;= 150, "101-150", "151+")))</f>
        <v>51-100</v>
      </c>
      <c r="Y2975" t="str">
        <f>IF(tbl_Customers[[#This Row],[total_intl_charge]] &lt;= 3, "Low Charges", "High Charges")</f>
        <v>Low Charges</v>
      </c>
      <c r="Z2975" t="str">
        <f>IF(tbl_Customers[[#This Row],[total_eve_calls]]&lt;=80,"Low Calls",
IF(tbl_Customers[[#This Row],[total_eve_calls]]&lt;=120,"Medium Calls","High Calls"))</f>
        <v>High Calls</v>
      </c>
      <c r="AA2975" t="str">
        <f>IF(tbl_Customers[[#This Row],[total_eve_charge]]&lt;=15,"Low Charges",
IF(tbl_Customers[[#This Row],[total_eve_charge]]&lt;=20,"Medium Charges","High Charges"))</f>
        <v>Medium Charges</v>
      </c>
      <c r="AB29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75" t="str">
        <f>IF(tbl_Customers[[#This Row],[number_vmail_messages]] = 0, "No Usage", IF(tbl_Customers[[#This Row],[number_vmail_messages]] &lt;= 20, "Low Usage", IF(tbl_Customers[[#This Row],[number_vmail_messages]] &lt;= 40, "Medium Usgae", "High Usage")))</f>
        <v>No Usage</v>
      </c>
      <c r="AD2975" t="str">
        <f>IF(tbl_Customers[[#This Row],[total_day_minutes]]&lt;=150,"Low Usage", IF(tbl_Customers[[#This Row],[total_day_minutes]]&lt;=200,"Medium Usage", IF(tbl_Customers[[#This Row],[total_day_minutes]]&lt;=250,"High Usage","Very High Usage")))</f>
        <v>Low Usage</v>
      </c>
      <c r="AE2975" t="str">
        <f>IF(tbl_Customers[[#This Row],[total_intl_calls]]&lt;=5,"Low Calls", IF(tbl_Customers[[#This Row],[total_intl_calls]]&lt;=10, "Medium Calls", "High Calls"))</f>
        <v>Low Calls</v>
      </c>
      <c r="AF29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75" s="36" t="str">
        <f>IF(tbl_Customers[[#This Row],[Churn_Risk_Score]]&gt;=10,"High Risk", IF(tbl_Customers[[#This Row],[Churn_Risk_Score]]&gt;=5,"Medium Risk","Low Risk"))</f>
        <v>Low Risk</v>
      </c>
    </row>
    <row r="2976" spans="1:33" x14ac:dyDescent="0.35">
      <c r="A2976">
        <v>2975</v>
      </c>
      <c r="B2976" t="s">
        <v>36</v>
      </c>
      <c r="C2976">
        <v>143</v>
      </c>
      <c r="D2976" t="s">
        <v>21</v>
      </c>
      <c r="E2976" t="s">
        <v>22</v>
      </c>
      <c r="F2976" t="s">
        <v>22</v>
      </c>
      <c r="G2976">
        <v>0</v>
      </c>
      <c r="H2976">
        <v>168.6</v>
      </c>
      <c r="I2976">
        <v>85</v>
      </c>
      <c r="J2976">
        <v>28.66</v>
      </c>
      <c r="K2976">
        <v>176.3</v>
      </c>
      <c r="L2976">
        <v>89</v>
      </c>
      <c r="M2976">
        <v>14.99</v>
      </c>
      <c r="N2976">
        <v>282.3</v>
      </c>
      <c r="O2976">
        <v>69</v>
      </c>
      <c r="P2976">
        <v>12.7</v>
      </c>
      <c r="Q2976">
        <v>13.3</v>
      </c>
      <c r="R2976">
        <v>10</v>
      </c>
      <c r="S2976">
        <v>3.59</v>
      </c>
      <c r="T2976">
        <v>1</v>
      </c>
      <c r="U2976" t="s">
        <v>22</v>
      </c>
      <c r="V2976">
        <f>IF(tbl_Customers[[#This Row],[churn]] = "yes", 1, 0)</f>
        <v>0</v>
      </c>
      <c r="W2976" t="str">
        <f>IF(tbl_Customers[[#This Row],[number_customer_service_calls]] &lt;= 1, "0-1 Calls", IF(tbl_Customers[[#This Row],[number_customer_service_calls]] &lt;= 3, "2-3 Calls", IF(tbl_Customers[[#This Row],[number_customer_service_calls]] &lt;=5, "4-5 Calls", "6+ Calls")))</f>
        <v>0-1 Calls</v>
      </c>
      <c r="X2976" t="str">
        <f>IF(tbl_Customers[[#This Row],[account_length]] &lt;= 50, "0-50", IF(tbl_Customers[[#This Row],[account_length]] &lt;=100, "51-100", IF(tbl_Customers[[#This Row],[account_length]] &lt;= 150, "101-150", "151+")))</f>
        <v>101-150</v>
      </c>
      <c r="Y2976" t="str">
        <f>IF(tbl_Customers[[#This Row],[total_intl_charge]] &lt;= 3, "Low Charges", "High Charges")</f>
        <v>High Charges</v>
      </c>
      <c r="Z2976" t="str">
        <f>IF(tbl_Customers[[#This Row],[total_eve_calls]]&lt;=80,"Low Calls",
IF(tbl_Customers[[#This Row],[total_eve_calls]]&lt;=120,"Medium Calls","High Calls"))</f>
        <v>Medium Calls</v>
      </c>
      <c r="AA2976" t="str">
        <f>IF(tbl_Customers[[#This Row],[total_eve_charge]]&lt;=15,"Low Charges",
IF(tbl_Customers[[#This Row],[total_eve_charge]]&lt;=20,"Medium Charges","High Charges"))</f>
        <v>Low Charges</v>
      </c>
      <c r="AB29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6" t="str">
        <f>IF(tbl_Customers[[#This Row],[number_vmail_messages]] = 0, "No Usage", IF(tbl_Customers[[#This Row],[number_vmail_messages]] &lt;= 20, "Low Usage", IF(tbl_Customers[[#This Row],[number_vmail_messages]] &lt;= 40, "Medium Usgae", "High Usage")))</f>
        <v>No Usage</v>
      </c>
      <c r="AD2976" t="str">
        <f>IF(tbl_Customers[[#This Row],[total_day_minutes]]&lt;=150,"Low Usage", IF(tbl_Customers[[#This Row],[total_day_minutes]]&lt;=200,"Medium Usage", IF(tbl_Customers[[#This Row],[total_day_minutes]]&lt;=250,"High Usage","Very High Usage")))</f>
        <v>Medium Usage</v>
      </c>
      <c r="AE2976" t="str">
        <f>IF(tbl_Customers[[#This Row],[total_intl_calls]]&lt;=5,"Low Calls", IF(tbl_Customers[[#This Row],[total_intl_calls]]&lt;=10, "Medium Calls", "High Calls"))</f>
        <v>Medium Calls</v>
      </c>
      <c r="AF29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6" s="36" t="str">
        <f>IF(tbl_Customers[[#This Row],[Churn_Risk_Score]]&gt;=10,"High Risk", IF(tbl_Customers[[#This Row],[Churn_Risk_Score]]&gt;=5,"Medium Risk","Low Risk"))</f>
        <v>Low Risk</v>
      </c>
    </row>
    <row r="2977" spans="1:33" x14ac:dyDescent="0.35">
      <c r="A2977">
        <v>2976</v>
      </c>
      <c r="B2977" t="s">
        <v>50</v>
      </c>
      <c r="C2977">
        <v>156</v>
      </c>
      <c r="D2977" t="s">
        <v>28</v>
      </c>
      <c r="E2977" t="s">
        <v>22</v>
      </c>
      <c r="F2977" t="s">
        <v>22</v>
      </c>
      <c r="G2977">
        <v>0</v>
      </c>
      <c r="H2977">
        <v>189.4</v>
      </c>
      <c r="I2977">
        <v>114</v>
      </c>
      <c r="J2977">
        <v>32.200000000000003</v>
      </c>
      <c r="K2977">
        <v>145.69999999999999</v>
      </c>
      <c r="L2977">
        <v>96</v>
      </c>
      <c r="M2977">
        <v>12.38</v>
      </c>
      <c r="N2977">
        <v>192.8</v>
      </c>
      <c r="O2977">
        <v>121</v>
      </c>
      <c r="P2977">
        <v>8.68</v>
      </c>
      <c r="Q2977">
        <v>4.5</v>
      </c>
      <c r="R2977">
        <v>13</v>
      </c>
      <c r="S2977">
        <v>1.22</v>
      </c>
      <c r="T2977">
        <v>0</v>
      </c>
      <c r="U2977" t="s">
        <v>22</v>
      </c>
      <c r="V2977">
        <f>IF(tbl_Customers[[#This Row],[churn]] = "yes", 1, 0)</f>
        <v>0</v>
      </c>
      <c r="W2977" t="str">
        <f>IF(tbl_Customers[[#This Row],[number_customer_service_calls]] &lt;= 1, "0-1 Calls", IF(tbl_Customers[[#This Row],[number_customer_service_calls]] &lt;= 3, "2-3 Calls", IF(tbl_Customers[[#This Row],[number_customer_service_calls]] &lt;=5, "4-5 Calls", "6+ Calls")))</f>
        <v>0-1 Calls</v>
      </c>
      <c r="X2977" t="str">
        <f>IF(tbl_Customers[[#This Row],[account_length]] &lt;= 50, "0-50", IF(tbl_Customers[[#This Row],[account_length]] &lt;=100, "51-100", IF(tbl_Customers[[#This Row],[account_length]] &lt;= 150, "101-150", "151+")))</f>
        <v>151+</v>
      </c>
      <c r="Y2977" t="str">
        <f>IF(tbl_Customers[[#This Row],[total_intl_charge]] &lt;= 3, "Low Charges", "High Charges")</f>
        <v>Low Charges</v>
      </c>
      <c r="Z2977" t="str">
        <f>IF(tbl_Customers[[#This Row],[total_eve_calls]]&lt;=80,"Low Calls",
IF(tbl_Customers[[#This Row],[total_eve_calls]]&lt;=120,"Medium Calls","High Calls"))</f>
        <v>Medium Calls</v>
      </c>
      <c r="AA2977" t="str">
        <f>IF(tbl_Customers[[#This Row],[total_eve_charge]]&lt;=15,"Low Charges",
IF(tbl_Customers[[#This Row],[total_eve_charge]]&lt;=20,"Medium Charges","High Charges"))</f>
        <v>Low Charges</v>
      </c>
      <c r="AB29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7" t="str">
        <f>IF(tbl_Customers[[#This Row],[number_vmail_messages]] = 0, "No Usage", IF(tbl_Customers[[#This Row],[number_vmail_messages]] &lt;= 20, "Low Usage", IF(tbl_Customers[[#This Row],[number_vmail_messages]] &lt;= 40, "Medium Usgae", "High Usage")))</f>
        <v>No Usage</v>
      </c>
      <c r="AD2977" t="str">
        <f>IF(tbl_Customers[[#This Row],[total_day_minutes]]&lt;=150,"Low Usage", IF(tbl_Customers[[#This Row],[total_day_minutes]]&lt;=200,"Medium Usage", IF(tbl_Customers[[#This Row],[total_day_minutes]]&lt;=250,"High Usage","Very High Usage")))</f>
        <v>Medium Usage</v>
      </c>
      <c r="AE2977" t="str">
        <f>IF(tbl_Customers[[#This Row],[total_intl_calls]]&lt;=5,"Low Calls", IF(tbl_Customers[[#This Row],[total_intl_calls]]&lt;=10, "Medium Calls", "High Calls"))</f>
        <v>High Calls</v>
      </c>
      <c r="AF29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77" s="36" t="str">
        <f>IF(tbl_Customers[[#This Row],[Churn_Risk_Score]]&gt;=10,"High Risk", IF(tbl_Customers[[#This Row],[Churn_Risk_Score]]&gt;=5,"Medium Risk","Low Risk"))</f>
        <v>Low Risk</v>
      </c>
    </row>
    <row r="2978" spans="1:33" x14ac:dyDescent="0.35">
      <c r="A2978">
        <v>2977</v>
      </c>
      <c r="B2978" t="s">
        <v>39</v>
      </c>
      <c r="C2978">
        <v>98</v>
      </c>
      <c r="D2978" t="s">
        <v>25</v>
      </c>
      <c r="E2978" t="s">
        <v>22</v>
      </c>
      <c r="F2978" t="s">
        <v>22</v>
      </c>
      <c r="G2978">
        <v>0</v>
      </c>
      <c r="H2978">
        <v>158.5</v>
      </c>
      <c r="I2978">
        <v>90</v>
      </c>
      <c r="J2978">
        <v>26.95</v>
      </c>
      <c r="K2978">
        <v>254.4</v>
      </c>
      <c r="L2978">
        <v>67</v>
      </c>
      <c r="M2978">
        <v>21.62</v>
      </c>
      <c r="N2978">
        <v>178.4</v>
      </c>
      <c r="O2978">
        <v>104</v>
      </c>
      <c r="P2978">
        <v>8.0299999999999994</v>
      </c>
      <c r="Q2978">
        <v>14.8</v>
      </c>
      <c r="R2978">
        <v>5</v>
      </c>
      <c r="S2978">
        <v>4</v>
      </c>
      <c r="T2978">
        <v>2</v>
      </c>
      <c r="U2978" t="s">
        <v>22</v>
      </c>
      <c r="V2978">
        <f>IF(tbl_Customers[[#This Row],[churn]] = "yes", 1, 0)</f>
        <v>0</v>
      </c>
      <c r="W2978" t="str">
        <f>IF(tbl_Customers[[#This Row],[number_customer_service_calls]] &lt;= 1, "0-1 Calls", IF(tbl_Customers[[#This Row],[number_customer_service_calls]] &lt;= 3, "2-3 Calls", IF(tbl_Customers[[#This Row],[number_customer_service_calls]] &lt;=5, "4-5 Calls", "6+ Calls")))</f>
        <v>2-3 Calls</v>
      </c>
      <c r="X2978" t="str">
        <f>IF(tbl_Customers[[#This Row],[account_length]] &lt;= 50, "0-50", IF(tbl_Customers[[#This Row],[account_length]] &lt;=100, "51-100", IF(tbl_Customers[[#This Row],[account_length]] &lt;= 150, "101-150", "151+")))</f>
        <v>51-100</v>
      </c>
      <c r="Y2978" t="str">
        <f>IF(tbl_Customers[[#This Row],[total_intl_charge]] &lt;= 3, "Low Charges", "High Charges")</f>
        <v>High Charges</v>
      </c>
      <c r="Z2978" t="str">
        <f>IF(tbl_Customers[[#This Row],[total_eve_calls]]&lt;=80,"Low Calls",
IF(tbl_Customers[[#This Row],[total_eve_calls]]&lt;=120,"Medium Calls","High Calls"))</f>
        <v>Low Calls</v>
      </c>
      <c r="AA2978" t="str">
        <f>IF(tbl_Customers[[#This Row],[total_eve_charge]]&lt;=15,"Low Charges",
IF(tbl_Customers[[#This Row],[total_eve_charge]]&lt;=20,"Medium Charges","High Charges"))</f>
        <v>High Charges</v>
      </c>
      <c r="AB29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8" t="str">
        <f>IF(tbl_Customers[[#This Row],[number_vmail_messages]] = 0, "No Usage", IF(tbl_Customers[[#This Row],[number_vmail_messages]] &lt;= 20, "Low Usage", IF(tbl_Customers[[#This Row],[number_vmail_messages]] &lt;= 40, "Medium Usgae", "High Usage")))</f>
        <v>No Usage</v>
      </c>
      <c r="AD2978" t="str">
        <f>IF(tbl_Customers[[#This Row],[total_day_minutes]]&lt;=150,"Low Usage", IF(tbl_Customers[[#This Row],[total_day_minutes]]&lt;=200,"Medium Usage", IF(tbl_Customers[[#This Row],[total_day_minutes]]&lt;=250,"High Usage","Very High Usage")))</f>
        <v>Medium Usage</v>
      </c>
      <c r="AE2978" t="str">
        <f>IF(tbl_Customers[[#This Row],[total_intl_calls]]&lt;=5,"Low Calls", IF(tbl_Customers[[#This Row],[total_intl_calls]]&lt;=10, "Medium Calls", "High Calls"))</f>
        <v>Low Calls</v>
      </c>
      <c r="AF29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8" s="36" t="str">
        <f>IF(tbl_Customers[[#This Row],[Churn_Risk_Score]]&gt;=10,"High Risk", IF(tbl_Customers[[#This Row],[Churn_Risk_Score]]&gt;=5,"Medium Risk","Low Risk"))</f>
        <v>Low Risk</v>
      </c>
    </row>
    <row r="2979" spans="1:33" x14ac:dyDescent="0.35">
      <c r="A2979">
        <v>2978</v>
      </c>
      <c r="B2979" t="s">
        <v>30</v>
      </c>
      <c r="C2979">
        <v>140</v>
      </c>
      <c r="D2979" t="s">
        <v>21</v>
      </c>
      <c r="E2979" t="s">
        <v>22</v>
      </c>
      <c r="F2979" t="s">
        <v>23</v>
      </c>
      <c r="G2979">
        <v>27</v>
      </c>
      <c r="H2979">
        <v>176</v>
      </c>
      <c r="I2979">
        <v>141</v>
      </c>
      <c r="J2979">
        <v>29.92</v>
      </c>
      <c r="K2979">
        <v>201.3</v>
      </c>
      <c r="L2979">
        <v>143</v>
      </c>
      <c r="M2979">
        <v>17.11</v>
      </c>
      <c r="N2979">
        <v>167.9</v>
      </c>
      <c r="O2979">
        <v>93</v>
      </c>
      <c r="P2979">
        <v>7.56</v>
      </c>
      <c r="Q2979">
        <v>7.1</v>
      </c>
      <c r="R2979">
        <v>5</v>
      </c>
      <c r="S2979">
        <v>1.92</v>
      </c>
      <c r="T2979">
        <v>3</v>
      </c>
      <c r="U2979" t="s">
        <v>22</v>
      </c>
      <c r="V2979">
        <f>IF(tbl_Customers[[#This Row],[churn]] = "yes", 1, 0)</f>
        <v>0</v>
      </c>
      <c r="W2979" t="str">
        <f>IF(tbl_Customers[[#This Row],[number_customer_service_calls]] &lt;= 1, "0-1 Calls", IF(tbl_Customers[[#This Row],[number_customer_service_calls]] &lt;= 3, "2-3 Calls", IF(tbl_Customers[[#This Row],[number_customer_service_calls]] &lt;=5, "4-5 Calls", "6+ Calls")))</f>
        <v>2-3 Calls</v>
      </c>
      <c r="X2979" t="str">
        <f>IF(tbl_Customers[[#This Row],[account_length]] &lt;= 50, "0-50", IF(tbl_Customers[[#This Row],[account_length]] &lt;=100, "51-100", IF(tbl_Customers[[#This Row],[account_length]] &lt;= 150, "101-150", "151+")))</f>
        <v>101-150</v>
      </c>
      <c r="Y2979" t="str">
        <f>IF(tbl_Customers[[#This Row],[total_intl_charge]] &lt;= 3, "Low Charges", "High Charges")</f>
        <v>Low Charges</v>
      </c>
      <c r="Z2979" t="str">
        <f>IF(tbl_Customers[[#This Row],[total_eve_calls]]&lt;=80,"Low Calls",
IF(tbl_Customers[[#This Row],[total_eve_calls]]&lt;=120,"Medium Calls","High Calls"))</f>
        <v>High Calls</v>
      </c>
      <c r="AA2979" t="str">
        <f>IF(tbl_Customers[[#This Row],[total_eve_charge]]&lt;=15,"Low Charges",
IF(tbl_Customers[[#This Row],[total_eve_charge]]&lt;=20,"Medium Charges","High Charges"))</f>
        <v>Medium Charges</v>
      </c>
      <c r="AB29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9" t="str">
        <f>IF(tbl_Customers[[#This Row],[number_vmail_messages]] = 0, "No Usage", IF(tbl_Customers[[#This Row],[number_vmail_messages]] &lt;= 20, "Low Usage", IF(tbl_Customers[[#This Row],[number_vmail_messages]] &lt;= 40, "Medium Usgae", "High Usage")))</f>
        <v>Medium Usgae</v>
      </c>
      <c r="AD2979" t="str">
        <f>IF(tbl_Customers[[#This Row],[total_day_minutes]]&lt;=150,"Low Usage", IF(tbl_Customers[[#This Row],[total_day_minutes]]&lt;=200,"Medium Usage", IF(tbl_Customers[[#This Row],[total_day_minutes]]&lt;=250,"High Usage","Very High Usage")))</f>
        <v>Medium Usage</v>
      </c>
      <c r="AE2979" t="str">
        <f>IF(tbl_Customers[[#This Row],[total_intl_calls]]&lt;=5,"Low Calls", IF(tbl_Customers[[#This Row],[total_intl_calls]]&lt;=10, "Medium Calls", "High Calls"))</f>
        <v>Low Calls</v>
      </c>
      <c r="AF29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79" s="36" t="str">
        <f>IF(tbl_Customers[[#This Row],[Churn_Risk_Score]]&gt;=10,"High Risk", IF(tbl_Customers[[#This Row],[Churn_Risk_Score]]&gt;=5,"Medium Risk","Low Risk"))</f>
        <v>Low Risk</v>
      </c>
    </row>
    <row r="2980" spans="1:33" x14ac:dyDescent="0.35">
      <c r="A2980">
        <v>2979</v>
      </c>
      <c r="B2980" t="s">
        <v>55</v>
      </c>
      <c r="C2980">
        <v>102</v>
      </c>
      <c r="D2980" t="s">
        <v>28</v>
      </c>
      <c r="E2980" t="s">
        <v>22</v>
      </c>
      <c r="F2980" t="s">
        <v>23</v>
      </c>
      <c r="G2980">
        <v>45</v>
      </c>
      <c r="H2980">
        <v>129.19999999999999</v>
      </c>
      <c r="I2980">
        <v>142</v>
      </c>
      <c r="J2980">
        <v>21.96</v>
      </c>
      <c r="K2980">
        <v>239.4</v>
      </c>
      <c r="L2980">
        <v>114</v>
      </c>
      <c r="M2980">
        <v>20.350000000000001</v>
      </c>
      <c r="N2980">
        <v>223.4</v>
      </c>
      <c r="O2980">
        <v>66</v>
      </c>
      <c r="P2980">
        <v>10.050000000000001</v>
      </c>
      <c r="Q2980">
        <v>8.6999999999999993</v>
      </c>
      <c r="R2980">
        <v>4</v>
      </c>
      <c r="S2980">
        <v>2.35</v>
      </c>
      <c r="T2980">
        <v>0</v>
      </c>
      <c r="U2980" t="s">
        <v>22</v>
      </c>
      <c r="V2980">
        <f>IF(tbl_Customers[[#This Row],[churn]] = "yes", 1, 0)</f>
        <v>0</v>
      </c>
      <c r="W2980" t="str">
        <f>IF(tbl_Customers[[#This Row],[number_customer_service_calls]] &lt;= 1, "0-1 Calls", IF(tbl_Customers[[#This Row],[number_customer_service_calls]] &lt;= 3, "2-3 Calls", IF(tbl_Customers[[#This Row],[number_customer_service_calls]] &lt;=5, "4-5 Calls", "6+ Calls")))</f>
        <v>0-1 Calls</v>
      </c>
      <c r="X2980" t="str">
        <f>IF(tbl_Customers[[#This Row],[account_length]] &lt;= 50, "0-50", IF(tbl_Customers[[#This Row],[account_length]] &lt;=100, "51-100", IF(tbl_Customers[[#This Row],[account_length]] &lt;= 150, "101-150", "151+")))</f>
        <v>101-150</v>
      </c>
      <c r="Y2980" t="str">
        <f>IF(tbl_Customers[[#This Row],[total_intl_charge]] &lt;= 3, "Low Charges", "High Charges")</f>
        <v>Low Charges</v>
      </c>
      <c r="Z2980" t="str">
        <f>IF(tbl_Customers[[#This Row],[total_eve_calls]]&lt;=80,"Low Calls",
IF(tbl_Customers[[#This Row],[total_eve_calls]]&lt;=120,"Medium Calls","High Calls"))</f>
        <v>Medium Calls</v>
      </c>
      <c r="AA2980" t="str">
        <f>IF(tbl_Customers[[#This Row],[total_eve_charge]]&lt;=15,"Low Charges",
IF(tbl_Customers[[#This Row],[total_eve_charge]]&lt;=20,"Medium Charges","High Charges"))</f>
        <v>High Charges</v>
      </c>
      <c r="AB29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0" t="str">
        <f>IF(tbl_Customers[[#This Row],[number_vmail_messages]] = 0, "No Usage", IF(tbl_Customers[[#This Row],[number_vmail_messages]] &lt;= 20, "Low Usage", IF(tbl_Customers[[#This Row],[number_vmail_messages]] &lt;= 40, "Medium Usgae", "High Usage")))</f>
        <v>High Usage</v>
      </c>
      <c r="AD2980" t="str">
        <f>IF(tbl_Customers[[#This Row],[total_day_minutes]]&lt;=150,"Low Usage", IF(tbl_Customers[[#This Row],[total_day_minutes]]&lt;=200,"Medium Usage", IF(tbl_Customers[[#This Row],[total_day_minutes]]&lt;=250,"High Usage","Very High Usage")))</f>
        <v>Low Usage</v>
      </c>
      <c r="AE2980" t="str">
        <f>IF(tbl_Customers[[#This Row],[total_intl_calls]]&lt;=5,"Low Calls", IF(tbl_Customers[[#This Row],[total_intl_calls]]&lt;=10, "Medium Calls", "High Calls"))</f>
        <v>Low Calls</v>
      </c>
      <c r="AF29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0" s="36" t="str">
        <f>IF(tbl_Customers[[#This Row],[Churn_Risk_Score]]&gt;=10,"High Risk", IF(tbl_Customers[[#This Row],[Churn_Risk_Score]]&gt;=5,"Medium Risk","Low Risk"))</f>
        <v>Low Risk</v>
      </c>
    </row>
    <row r="2981" spans="1:33" x14ac:dyDescent="0.35">
      <c r="A2981">
        <v>2980</v>
      </c>
      <c r="B2981" t="s">
        <v>38</v>
      </c>
      <c r="C2981">
        <v>71</v>
      </c>
      <c r="D2981" t="s">
        <v>21</v>
      </c>
      <c r="E2981" t="s">
        <v>22</v>
      </c>
      <c r="F2981" t="s">
        <v>23</v>
      </c>
      <c r="G2981">
        <v>49</v>
      </c>
      <c r="H2981">
        <v>174</v>
      </c>
      <c r="I2981">
        <v>122</v>
      </c>
      <c r="J2981">
        <v>29.58</v>
      </c>
      <c r="K2981">
        <v>168.6</v>
      </c>
      <c r="L2981">
        <v>85</v>
      </c>
      <c r="M2981">
        <v>14.33</v>
      </c>
      <c r="N2981">
        <v>132.1</v>
      </c>
      <c r="O2981">
        <v>120</v>
      </c>
      <c r="P2981">
        <v>5.94</v>
      </c>
      <c r="Q2981">
        <v>7.8</v>
      </c>
      <c r="R2981">
        <v>4</v>
      </c>
      <c r="S2981">
        <v>2.11</v>
      </c>
      <c r="T2981">
        <v>1</v>
      </c>
      <c r="U2981" t="s">
        <v>22</v>
      </c>
      <c r="V2981">
        <f>IF(tbl_Customers[[#This Row],[churn]] = "yes", 1, 0)</f>
        <v>0</v>
      </c>
      <c r="W2981" t="str">
        <f>IF(tbl_Customers[[#This Row],[number_customer_service_calls]] &lt;= 1, "0-1 Calls", IF(tbl_Customers[[#This Row],[number_customer_service_calls]] &lt;= 3, "2-3 Calls", IF(tbl_Customers[[#This Row],[number_customer_service_calls]] &lt;=5, "4-5 Calls", "6+ Calls")))</f>
        <v>0-1 Calls</v>
      </c>
      <c r="X2981" t="str">
        <f>IF(tbl_Customers[[#This Row],[account_length]] &lt;= 50, "0-50", IF(tbl_Customers[[#This Row],[account_length]] &lt;=100, "51-100", IF(tbl_Customers[[#This Row],[account_length]] &lt;= 150, "101-150", "151+")))</f>
        <v>51-100</v>
      </c>
      <c r="Y2981" t="str">
        <f>IF(tbl_Customers[[#This Row],[total_intl_charge]] &lt;= 3, "Low Charges", "High Charges")</f>
        <v>Low Charges</v>
      </c>
      <c r="Z2981" t="str">
        <f>IF(tbl_Customers[[#This Row],[total_eve_calls]]&lt;=80,"Low Calls",
IF(tbl_Customers[[#This Row],[total_eve_calls]]&lt;=120,"Medium Calls","High Calls"))</f>
        <v>Medium Calls</v>
      </c>
      <c r="AA2981" t="str">
        <f>IF(tbl_Customers[[#This Row],[total_eve_charge]]&lt;=15,"Low Charges",
IF(tbl_Customers[[#This Row],[total_eve_charge]]&lt;=20,"Medium Charges","High Charges"))</f>
        <v>Low Charges</v>
      </c>
      <c r="AB29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81" t="str">
        <f>IF(tbl_Customers[[#This Row],[number_vmail_messages]] = 0, "No Usage", IF(tbl_Customers[[#This Row],[number_vmail_messages]] &lt;= 20, "Low Usage", IF(tbl_Customers[[#This Row],[number_vmail_messages]] &lt;= 40, "Medium Usgae", "High Usage")))</f>
        <v>High Usage</v>
      </c>
      <c r="AD2981" t="str">
        <f>IF(tbl_Customers[[#This Row],[total_day_minutes]]&lt;=150,"Low Usage", IF(tbl_Customers[[#This Row],[total_day_minutes]]&lt;=200,"Medium Usage", IF(tbl_Customers[[#This Row],[total_day_minutes]]&lt;=250,"High Usage","Very High Usage")))</f>
        <v>Medium Usage</v>
      </c>
      <c r="AE2981" t="str">
        <f>IF(tbl_Customers[[#This Row],[total_intl_calls]]&lt;=5,"Low Calls", IF(tbl_Customers[[#This Row],[total_intl_calls]]&lt;=10, "Medium Calls", "High Calls"))</f>
        <v>Low Calls</v>
      </c>
      <c r="AF29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1" s="36" t="str">
        <f>IF(tbl_Customers[[#This Row],[Churn_Risk_Score]]&gt;=10,"High Risk", IF(tbl_Customers[[#This Row],[Churn_Risk_Score]]&gt;=5,"Medium Risk","Low Risk"))</f>
        <v>Low Risk</v>
      </c>
    </row>
    <row r="2982" spans="1:33" x14ac:dyDescent="0.35">
      <c r="A2982">
        <v>2981</v>
      </c>
      <c r="B2982" t="s">
        <v>39</v>
      </c>
      <c r="C2982">
        <v>104</v>
      </c>
      <c r="D2982" t="s">
        <v>21</v>
      </c>
      <c r="E2982" t="s">
        <v>22</v>
      </c>
      <c r="F2982" t="s">
        <v>22</v>
      </c>
      <c r="G2982">
        <v>0</v>
      </c>
      <c r="H2982">
        <v>261.2</v>
      </c>
      <c r="I2982">
        <v>81</v>
      </c>
      <c r="J2982">
        <v>44.4</v>
      </c>
      <c r="K2982">
        <v>209.1</v>
      </c>
      <c r="L2982">
        <v>130</v>
      </c>
      <c r="M2982">
        <v>17.77</v>
      </c>
      <c r="N2982">
        <v>281.10000000000002</v>
      </c>
      <c r="O2982">
        <v>121</v>
      </c>
      <c r="P2982">
        <v>12.65</v>
      </c>
      <c r="Q2982">
        <v>11.3</v>
      </c>
      <c r="R2982">
        <v>1</v>
      </c>
      <c r="S2982">
        <v>3.05</v>
      </c>
      <c r="T2982">
        <v>2</v>
      </c>
      <c r="U2982" t="s">
        <v>23</v>
      </c>
      <c r="V2982">
        <f>IF(tbl_Customers[[#This Row],[churn]] = "yes", 1, 0)</f>
        <v>1</v>
      </c>
      <c r="W2982" t="str">
        <f>IF(tbl_Customers[[#This Row],[number_customer_service_calls]] &lt;= 1, "0-1 Calls", IF(tbl_Customers[[#This Row],[number_customer_service_calls]] &lt;= 3, "2-3 Calls", IF(tbl_Customers[[#This Row],[number_customer_service_calls]] &lt;=5, "4-5 Calls", "6+ Calls")))</f>
        <v>2-3 Calls</v>
      </c>
      <c r="X2982" t="str">
        <f>IF(tbl_Customers[[#This Row],[account_length]] &lt;= 50, "0-50", IF(tbl_Customers[[#This Row],[account_length]] &lt;=100, "51-100", IF(tbl_Customers[[#This Row],[account_length]] &lt;= 150, "101-150", "151+")))</f>
        <v>101-150</v>
      </c>
      <c r="Y2982" t="str">
        <f>IF(tbl_Customers[[#This Row],[total_intl_charge]] &lt;= 3, "Low Charges", "High Charges")</f>
        <v>High Charges</v>
      </c>
      <c r="Z2982" t="str">
        <f>IF(tbl_Customers[[#This Row],[total_eve_calls]]&lt;=80,"Low Calls",
IF(tbl_Customers[[#This Row],[total_eve_calls]]&lt;=120,"Medium Calls","High Calls"))</f>
        <v>High Calls</v>
      </c>
      <c r="AA2982" t="str">
        <f>IF(tbl_Customers[[#This Row],[total_eve_charge]]&lt;=15,"Low Charges",
IF(tbl_Customers[[#This Row],[total_eve_charge]]&lt;=20,"Medium Charges","High Charges"))</f>
        <v>Medium Charges</v>
      </c>
      <c r="AB29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2" t="str">
        <f>IF(tbl_Customers[[#This Row],[number_vmail_messages]] = 0, "No Usage", IF(tbl_Customers[[#This Row],[number_vmail_messages]] &lt;= 20, "Low Usage", IF(tbl_Customers[[#This Row],[number_vmail_messages]] &lt;= 40, "Medium Usgae", "High Usage")))</f>
        <v>No Usage</v>
      </c>
      <c r="AD2982" t="str">
        <f>IF(tbl_Customers[[#This Row],[total_day_minutes]]&lt;=150,"Low Usage", IF(tbl_Customers[[#This Row],[total_day_minutes]]&lt;=200,"Medium Usage", IF(tbl_Customers[[#This Row],[total_day_minutes]]&lt;=250,"High Usage","Very High Usage")))</f>
        <v>Very High Usage</v>
      </c>
      <c r="AE2982" t="str">
        <f>IF(tbl_Customers[[#This Row],[total_intl_calls]]&lt;=5,"Low Calls", IF(tbl_Customers[[#This Row],[total_intl_calls]]&lt;=10, "Medium Calls", "High Calls"))</f>
        <v>Low Calls</v>
      </c>
      <c r="AF29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82" s="36" t="str">
        <f>IF(tbl_Customers[[#This Row],[Churn_Risk_Score]]&gt;=10,"High Risk", IF(tbl_Customers[[#This Row],[Churn_Risk_Score]]&gt;=5,"Medium Risk","Low Risk"))</f>
        <v>Medium Risk</v>
      </c>
    </row>
    <row r="2983" spans="1:33" x14ac:dyDescent="0.35">
      <c r="A2983">
        <v>2982</v>
      </c>
      <c r="B2983" t="s">
        <v>71</v>
      </c>
      <c r="C2983">
        <v>96</v>
      </c>
      <c r="D2983" t="s">
        <v>21</v>
      </c>
      <c r="E2983" t="s">
        <v>22</v>
      </c>
      <c r="F2983" t="s">
        <v>22</v>
      </c>
      <c r="G2983">
        <v>0</v>
      </c>
      <c r="H2983">
        <v>264.60000000000002</v>
      </c>
      <c r="I2983">
        <v>117</v>
      </c>
      <c r="J2983">
        <v>44.98</v>
      </c>
      <c r="K2983">
        <v>264.10000000000002</v>
      </c>
      <c r="L2983">
        <v>121</v>
      </c>
      <c r="M2983">
        <v>22.45</v>
      </c>
      <c r="N2983">
        <v>77.099999999999994</v>
      </c>
      <c r="O2983">
        <v>89</v>
      </c>
      <c r="P2983">
        <v>3.47</v>
      </c>
      <c r="Q2983">
        <v>8.1</v>
      </c>
      <c r="R2983">
        <v>4</v>
      </c>
      <c r="S2983">
        <v>2.19</v>
      </c>
      <c r="T2983">
        <v>0</v>
      </c>
      <c r="U2983" t="s">
        <v>22</v>
      </c>
      <c r="V2983">
        <f>IF(tbl_Customers[[#This Row],[churn]] = "yes", 1, 0)</f>
        <v>0</v>
      </c>
      <c r="W2983" t="str">
        <f>IF(tbl_Customers[[#This Row],[number_customer_service_calls]] &lt;= 1, "0-1 Calls", IF(tbl_Customers[[#This Row],[number_customer_service_calls]] &lt;= 3, "2-3 Calls", IF(tbl_Customers[[#This Row],[number_customer_service_calls]] &lt;=5, "4-5 Calls", "6+ Calls")))</f>
        <v>0-1 Calls</v>
      </c>
      <c r="X2983" t="str">
        <f>IF(tbl_Customers[[#This Row],[account_length]] &lt;= 50, "0-50", IF(tbl_Customers[[#This Row],[account_length]] &lt;=100, "51-100", IF(tbl_Customers[[#This Row],[account_length]] &lt;= 150, "101-150", "151+")))</f>
        <v>51-100</v>
      </c>
      <c r="Y2983" t="str">
        <f>IF(tbl_Customers[[#This Row],[total_intl_charge]] &lt;= 3, "Low Charges", "High Charges")</f>
        <v>Low Charges</v>
      </c>
      <c r="Z2983" t="str">
        <f>IF(tbl_Customers[[#This Row],[total_eve_calls]]&lt;=80,"Low Calls",
IF(tbl_Customers[[#This Row],[total_eve_calls]]&lt;=120,"Medium Calls","High Calls"))</f>
        <v>High Calls</v>
      </c>
      <c r="AA2983" t="str">
        <f>IF(tbl_Customers[[#This Row],[total_eve_charge]]&lt;=15,"Low Charges",
IF(tbl_Customers[[#This Row],[total_eve_charge]]&lt;=20,"Medium Charges","High Charges"))</f>
        <v>High Charges</v>
      </c>
      <c r="AB29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3" t="str">
        <f>IF(tbl_Customers[[#This Row],[number_vmail_messages]] = 0, "No Usage", IF(tbl_Customers[[#This Row],[number_vmail_messages]] &lt;= 20, "Low Usage", IF(tbl_Customers[[#This Row],[number_vmail_messages]] &lt;= 40, "Medium Usgae", "High Usage")))</f>
        <v>No Usage</v>
      </c>
      <c r="AD2983" t="str">
        <f>IF(tbl_Customers[[#This Row],[total_day_minutes]]&lt;=150,"Low Usage", IF(tbl_Customers[[#This Row],[total_day_minutes]]&lt;=200,"Medium Usage", IF(tbl_Customers[[#This Row],[total_day_minutes]]&lt;=250,"High Usage","Very High Usage")))</f>
        <v>Very High Usage</v>
      </c>
      <c r="AE2983" t="str">
        <f>IF(tbl_Customers[[#This Row],[total_intl_calls]]&lt;=5,"Low Calls", IF(tbl_Customers[[#This Row],[total_intl_calls]]&lt;=10, "Medium Calls", "High Calls"))</f>
        <v>Low Calls</v>
      </c>
      <c r="AF29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83" s="36" t="str">
        <f>IF(tbl_Customers[[#This Row],[Churn_Risk_Score]]&gt;=10,"High Risk", IF(tbl_Customers[[#This Row],[Churn_Risk_Score]]&gt;=5,"Medium Risk","Low Risk"))</f>
        <v>Medium Risk</v>
      </c>
    </row>
    <row r="2984" spans="1:33" x14ac:dyDescent="0.35">
      <c r="A2984">
        <v>2983</v>
      </c>
      <c r="B2984" t="s">
        <v>73</v>
      </c>
      <c r="C2984">
        <v>90</v>
      </c>
      <c r="D2984" t="s">
        <v>25</v>
      </c>
      <c r="E2984" t="s">
        <v>22</v>
      </c>
      <c r="F2984" t="s">
        <v>22</v>
      </c>
      <c r="G2984">
        <v>0</v>
      </c>
      <c r="H2984">
        <v>160.9</v>
      </c>
      <c r="I2984">
        <v>97</v>
      </c>
      <c r="J2984">
        <v>27.35</v>
      </c>
      <c r="K2984">
        <v>136.4</v>
      </c>
      <c r="L2984">
        <v>46</v>
      </c>
      <c r="M2984">
        <v>11.59</v>
      </c>
      <c r="N2984">
        <v>209</v>
      </c>
      <c r="O2984">
        <v>121</v>
      </c>
      <c r="P2984">
        <v>9.4</v>
      </c>
      <c r="Q2984">
        <v>9.1</v>
      </c>
      <c r="R2984">
        <v>4</v>
      </c>
      <c r="S2984">
        <v>2.46</v>
      </c>
      <c r="T2984">
        <v>2</v>
      </c>
      <c r="U2984" t="s">
        <v>22</v>
      </c>
      <c r="V2984">
        <f>IF(tbl_Customers[[#This Row],[churn]] = "yes", 1, 0)</f>
        <v>0</v>
      </c>
      <c r="W2984" t="str">
        <f>IF(tbl_Customers[[#This Row],[number_customer_service_calls]] &lt;= 1, "0-1 Calls", IF(tbl_Customers[[#This Row],[number_customer_service_calls]] &lt;= 3, "2-3 Calls", IF(tbl_Customers[[#This Row],[number_customer_service_calls]] &lt;=5, "4-5 Calls", "6+ Calls")))</f>
        <v>2-3 Calls</v>
      </c>
      <c r="X2984" t="str">
        <f>IF(tbl_Customers[[#This Row],[account_length]] &lt;= 50, "0-50", IF(tbl_Customers[[#This Row],[account_length]] &lt;=100, "51-100", IF(tbl_Customers[[#This Row],[account_length]] &lt;= 150, "101-150", "151+")))</f>
        <v>51-100</v>
      </c>
      <c r="Y2984" t="str">
        <f>IF(tbl_Customers[[#This Row],[total_intl_charge]] &lt;= 3, "Low Charges", "High Charges")</f>
        <v>Low Charges</v>
      </c>
      <c r="Z2984" t="str">
        <f>IF(tbl_Customers[[#This Row],[total_eve_calls]]&lt;=80,"Low Calls",
IF(tbl_Customers[[#This Row],[total_eve_calls]]&lt;=120,"Medium Calls","High Calls"))</f>
        <v>Low Calls</v>
      </c>
      <c r="AA2984" t="str">
        <f>IF(tbl_Customers[[#This Row],[total_eve_charge]]&lt;=15,"Low Charges",
IF(tbl_Customers[[#This Row],[total_eve_charge]]&lt;=20,"Medium Charges","High Charges"))</f>
        <v>Low Charges</v>
      </c>
      <c r="AB29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4" t="str">
        <f>IF(tbl_Customers[[#This Row],[number_vmail_messages]] = 0, "No Usage", IF(tbl_Customers[[#This Row],[number_vmail_messages]] &lt;= 20, "Low Usage", IF(tbl_Customers[[#This Row],[number_vmail_messages]] &lt;= 40, "Medium Usgae", "High Usage")))</f>
        <v>No Usage</v>
      </c>
      <c r="AD2984" t="str">
        <f>IF(tbl_Customers[[#This Row],[total_day_minutes]]&lt;=150,"Low Usage", IF(tbl_Customers[[#This Row],[total_day_minutes]]&lt;=200,"Medium Usage", IF(tbl_Customers[[#This Row],[total_day_minutes]]&lt;=250,"High Usage","Very High Usage")))</f>
        <v>Medium Usage</v>
      </c>
      <c r="AE2984" t="str">
        <f>IF(tbl_Customers[[#This Row],[total_intl_calls]]&lt;=5,"Low Calls", IF(tbl_Customers[[#This Row],[total_intl_calls]]&lt;=10, "Medium Calls", "High Calls"))</f>
        <v>Low Calls</v>
      </c>
      <c r="AF29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84" s="36" t="str">
        <f>IF(tbl_Customers[[#This Row],[Churn_Risk_Score]]&gt;=10,"High Risk", IF(tbl_Customers[[#This Row],[Churn_Risk_Score]]&gt;=5,"Medium Risk","Low Risk"))</f>
        <v>Low Risk</v>
      </c>
    </row>
    <row r="2985" spans="1:33" x14ac:dyDescent="0.35">
      <c r="A2985">
        <v>2984</v>
      </c>
      <c r="B2985" t="s">
        <v>74</v>
      </c>
      <c r="C2985">
        <v>106</v>
      </c>
      <c r="D2985" t="s">
        <v>28</v>
      </c>
      <c r="E2985" t="s">
        <v>22</v>
      </c>
      <c r="F2985" t="s">
        <v>23</v>
      </c>
      <c r="G2985">
        <v>36</v>
      </c>
      <c r="H2985">
        <v>124.8</v>
      </c>
      <c r="I2985">
        <v>93</v>
      </c>
      <c r="J2985">
        <v>21.22</v>
      </c>
      <c r="K2985">
        <v>241.7</v>
      </c>
      <c r="L2985">
        <v>83</v>
      </c>
      <c r="M2985">
        <v>20.54</v>
      </c>
      <c r="N2985">
        <v>219</v>
      </c>
      <c r="O2985">
        <v>110</v>
      </c>
      <c r="P2985">
        <v>9.86</v>
      </c>
      <c r="Q2985">
        <v>11.3</v>
      </c>
      <c r="R2985">
        <v>3</v>
      </c>
      <c r="S2985">
        <v>3.05</v>
      </c>
      <c r="T2985">
        <v>1</v>
      </c>
      <c r="U2985" t="s">
        <v>22</v>
      </c>
      <c r="V2985">
        <f>IF(tbl_Customers[[#This Row],[churn]] = "yes", 1, 0)</f>
        <v>0</v>
      </c>
      <c r="W2985" t="str">
        <f>IF(tbl_Customers[[#This Row],[number_customer_service_calls]] &lt;= 1, "0-1 Calls", IF(tbl_Customers[[#This Row],[number_customer_service_calls]] &lt;= 3, "2-3 Calls", IF(tbl_Customers[[#This Row],[number_customer_service_calls]] &lt;=5, "4-5 Calls", "6+ Calls")))</f>
        <v>0-1 Calls</v>
      </c>
      <c r="X2985" t="str">
        <f>IF(tbl_Customers[[#This Row],[account_length]] &lt;= 50, "0-50", IF(tbl_Customers[[#This Row],[account_length]] &lt;=100, "51-100", IF(tbl_Customers[[#This Row],[account_length]] &lt;= 150, "101-150", "151+")))</f>
        <v>101-150</v>
      </c>
      <c r="Y2985" t="str">
        <f>IF(tbl_Customers[[#This Row],[total_intl_charge]] &lt;= 3, "Low Charges", "High Charges")</f>
        <v>High Charges</v>
      </c>
      <c r="Z2985" t="str">
        <f>IF(tbl_Customers[[#This Row],[total_eve_calls]]&lt;=80,"Low Calls",
IF(tbl_Customers[[#This Row],[total_eve_calls]]&lt;=120,"Medium Calls","High Calls"))</f>
        <v>Medium Calls</v>
      </c>
      <c r="AA2985" t="str">
        <f>IF(tbl_Customers[[#This Row],[total_eve_charge]]&lt;=15,"Low Charges",
IF(tbl_Customers[[#This Row],[total_eve_charge]]&lt;=20,"Medium Charges","High Charges"))</f>
        <v>High Charges</v>
      </c>
      <c r="AB29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85" t="str">
        <f>IF(tbl_Customers[[#This Row],[number_vmail_messages]] = 0, "No Usage", IF(tbl_Customers[[#This Row],[number_vmail_messages]] &lt;= 20, "Low Usage", IF(tbl_Customers[[#This Row],[number_vmail_messages]] &lt;= 40, "Medium Usgae", "High Usage")))</f>
        <v>Medium Usgae</v>
      </c>
      <c r="AD2985" t="str">
        <f>IF(tbl_Customers[[#This Row],[total_day_minutes]]&lt;=150,"Low Usage", IF(tbl_Customers[[#This Row],[total_day_minutes]]&lt;=200,"Medium Usage", IF(tbl_Customers[[#This Row],[total_day_minutes]]&lt;=250,"High Usage","Very High Usage")))</f>
        <v>Low Usage</v>
      </c>
      <c r="AE2985" t="str">
        <f>IF(tbl_Customers[[#This Row],[total_intl_calls]]&lt;=5,"Low Calls", IF(tbl_Customers[[#This Row],[total_intl_calls]]&lt;=10, "Medium Calls", "High Calls"))</f>
        <v>Low Calls</v>
      </c>
      <c r="AF29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85" s="36" t="str">
        <f>IF(tbl_Customers[[#This Row],[Churn_Risk_Score]]&gt;=10,"High Risk", IF(tbl_Customers[[#This Row],[Churn_Risk_Score]]&gt;=5,"Medium Risk","Low Risk"))</f>
        <v>Low Risk</v>
      </c>
    </row>
    <row r="2986" spans="1:33" x14ac:dyDescent="0.35">
      <c r="A2986">
        <v>2985</v>
      </c>
      <c r="B2986" t="s">
        <v>54</v>
      </c>
      <c r="C2986">
        <v>148</v>
      </c>
      <c r="D2986" t="s">
        <v>28</v>
      </c>
      <c r="E2986" t="s">
        <v>22</v>
      </c>
      <c r="F2986" t="s">
        <v>22</v>
      </c>
      <c r="G2986">
        <v>0</v>
      </c>
      <c r="H2986">
        <v>230.6</v>
      </c>
      <c r="I2986">
        <v>92</v>
      </c>
      <c r="J2986">
        <v>39.200000000000003</v>
      </c>
      <c r="K2986">
        <v>185.6</v>
      </c>
      <c r="L2986">
        <v>97</v>
      </c>
      <c r="M2986">
        <v>15.78</v>
      </c>
      <c r="N2986">
        <v>183.2</v>
      </c>
      <c r="O2986">
        <v>79</v>
      </c>
      <c r="P2986">
        <v>8.24</v>
      </c>
      <c r="Q2986">
        <v>6.2</v>
      </c>
      <c r="R2986">
        <v>4</v>
      </c>
      <c r="S2986">
        <v>1.67</v>
      </c>
      <c r="T2986">
        <v>2</v>
      </c>
      <c r="U2986" t="s">
        <v>22</v>
      </c>
      <c r="V2986">
        <f>IF(tbl_Customers[[#This Row],[churn]] = "yes", 1, 0)</f>
        <v>0</v>
      </c>
      <c r="W2986" t="str">
        <f>IF(tbl_Customers[[#This Row],[number_customer_service_calls]] &lt;= 1, "0-1 Calls", IF(tbl_Customers[[#This Row],[number_customer_service_calls]] &lt;= 3, "2-3 Calls", IF(tbl_Customers[[#This Row],[number_customer_service_calls]] &lt;=5, "4-5 Calls", "6+ Calls")))</f>
        <v>2-3 Calls</v>
      </c>
      <c r="X2986" t="str">
        <f>IF(tbl_Customers[[#This Row],[account_length]] &lt;= 50, "0-50", IF(tbl_Customers[[#This Row],[account_length]] &lt;=100, "51-100", IF(tbl_Customers[[#This Row],[account_length]] &lt;= 150, "101-150", "151+")))</f>
        <v>101-150</v>
      </c>
      <c r="Y2986" t="str">
        <f>IF(tbl_Customers[[#This Row],[total_intl_charge]] &lt;= 3, "Low Charges", "High Charges")</f>
        <v>Low Charges</v>
      </c>
      <c r="Z2986" t="str">
        <f>IF(tbl_Customers[[#This Row],[total_eve_calls]]&lt;=80,"Low Calls",
IF(tbl_Customers[[#This Row],[total_eve_calls]]&lt;=120,"Medium Calls","High Calls"))</f>
        <v>Medium Calls</v>
      </c>
      <c r="AA2986" t="str">
        <f>IF(tbl_Customers[[#This Row],[total_eve_charge]]&lt;=15,"Low Charges",
IF(tbl_Customers[[#This Row],[total_eve_charge]]&lt;=20,"Medium Charges","High Charges"))</f>
        <v>Medium Charges</v>
      </c>
      <c r="AB29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6" t="str">
        <f>IF(tbl_Customers[[#This Row],[number_vmail_messages]] = 0, "No Usage", IF(tbl_Customers[[#This Row],[number_vmail_messages]] &lt;= 20, "Low Usage", IF(tbl_Customers[[#This Row],[number_vmail_messages]] &lt;= 40, "Medium Usgae", "High Usage")))</f>
        <v>No Usage</v>
      </c>
      <c r="AD2986" t="str">
        <f>IF(tbl_Customers[[#This Row],[total_day_minutes]]&lt;=150,"Low Usage", IF(tbl_Customers[[#This Row],[total_day_minutes]]&lt;=200,"Medium Usage", IF(tbl_Customers[[#This Row],[total_day_minutes]]&lt;=250,"High Usage","Very High Usage")))</f>
        <v>High Usage</v>
      </c>
      <c r="AE2986" t="str">
        <f>IF(tbl_Customers[[#This Row],[total_intl_calls]]&lt;=5,"Low Calls", IF(tbl_Customers[[#This Row],[total_intl_calls]]&lt;=10, "Medium Calls", "High Calls"))</f>
        <v>Low Calls</v>
      </c>
      <c r="AF29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86" s="36" t="str">
        <f>IF(tbl_Customers[[#This Row],[Churn_Risk_Score]]&gt;=10,"High Risk", IF(tbl_Customers[[#This Row],[Churn_Risk_Score]]&gt;=5,"Medium Risk","Low Risk"))</f>
        <v>Low Risk</v>
      </c>
    </row>
    <row r="2987" spans="1:33" x14ac:dyDescent="0.35">
      <c r="A2987">
        <v>2986</v>
      </c>
      <c r="B2987" t="s">
        <v>55</v>
      </c>
      <c r="C2987">
        <v>95</v>
      </c>
      <c r="D2987" t="s">
        <v>25</v>
      </c>
      <c r="E2987" t="s">
        <v>22</v>
      </c>
      <c r="F2987" t="s">
        <v>23</v>
      </c>
      <c r="G2987">
        <v>35</v>
      </c>
      <c r="H2987">
        <v>229.1</v>
      </c>
      <c r="I2987">
        <v>143</v>
      </c>
      <c r="J2987">
        <v>38.950000000000003</v>
      </c>
      <c r="K2987">
        <v>148.19999999999999</v>
      </c>
      <c r="L2987">
        <v>104</v>
      </c>
      <c r="M2987">
        <v>12.6</v>
      </c>
      <c r="N2987">
        <v>248.4</v>
      </c>
      <c r="O2987">
        <v>110</v>
      </c>
      <c r="P2987">
        <v>11.18</v>
      </c>
      <c r="Q2987">
        <v>3.9</v>
      </c>
      <c r="R2987">
        <v>3</v>
      </c>
      <c r="S2987">
        <v>1.05</v>
      </c>
      <c r="T2987">
        <v>0</v>
      </c>
      <c r="U2987" t="s">
        <v>22</v>
      </c>
      <c r="V2987">
        <f>IF(tbl_Customers[[#This Row],[churn]] = "yes", 1, 0)</f>
        <v>0</v>
      </c>
      <c r="W2987" t="str">
        <f>IF(tbl_Customers[[#This Row],[number_customer_service_calls]] &lt;= 1, "0-1 Calls", IF(tbl_Customers[[#This Row],[number_customer_service_calls]] &lt;= 3, "2-3 Calls", IF(tbl_Customers[[#This Row],[number_customer_service_calls]] &lt;=5, "4-5 Calls", "6+ Calls")))</f>
        <v>0-1 Calls</v>
      </c>
      <c r="X2987" t="str">
        <f>IF(tbl_Customers[[#This Row],[account_length]] &lt;= 50, "0-50", IF(tbl_Customers[[#This Row],[account_length]] &lt;=100, "51-100", IF(tbl_Customers[[#This Row],[account_length]] &lt;= 150, "101-150", "151+")))</f>
        <v>51-100</v>
      </c>
      <c r="Y2987" t="str">
        <f>IF(tbl_Customers[[#This Row],[total_intl_charge]] &lt;= 3, "Low Charges", "High Charges")</f>
        <v>Low Charges</v>
      </c>
      <c r="Z2987" t="str">
        <f>IF(tbl_Customers[[#This Row],[total_eve_calls]]&lt;=80,"Low Calls",
IF(tbl_Customers[[#This Row],[total_eve_calls]]&lt;=120,"Medium Calls","High Calls"))</f>
        <v>Medium Calls</v>
      </c>
      <c r="AA2987" t="str">
        <f>IF(tbl_Customers[[#This Row],[total_eve_charge]]&lt;=15,"Low Charges",
IF(tbl_Customers[[#This Row],[total_eve_charge]]&lt;=20,"Medium Charges","High Charges"))</f>
        <v>Low Charges</v>
      </c>
      <c r="AB29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7" t="str">
        <f>IF(tbl_Customers[[#This Row],[number_vmail_messages]] = 0, "No Usage", IF(tbl_Customers[[#This Row],[number_vmail_messages]] &lt;= 20, "Low Usage", IF(tbl_Customers[[#This Row],[number_vmail_messages]] &lt;= 40, "Medium Usgae", "High Usage")))</f>
        <v>Medium Usgae</v>
      </c>
      <c r="AD2987" t="str">
        <f>IF(tbl_Customers[[#This Row],[total_day_minutes]]&lt;=150,"Low Usage", IF(tbl_Customers[[#This Row],[total_day_minutes]]&lt;=200,"Medium Usage", IF(tbl_Customers[[#This Row],[total_day_minutes]]&lt;=250,"High Usage","Very High Usage")))</f>
        <v>High Usage</v>
      </c>
      <c r="AE2987" t="str">
        <f>IF(tbl_Customers[[#This Row],[total_intl_calls]]&lt;=5,"Low Calls", IF(tbl_Customers[[#This Row],[total_intl_calls]]&lt;=10, "Medium Calls", "High Calls"))</f>
        <v>Low Calls</v>
      </c>
      <c r="AF29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7" s="36" t="str">
        <f>IF(tbl_Customers[[#This Row],[Churn_Risk_Score]]&gt;=10,"High Risk", IF(tbl_Customers[[#This Row],[Churn_Risk_Score]]&gt;=5,"Medium Risk","Low Risk"))</f>
        <v>Low Risk</v>
      </c>
    </row>
    <row r="2988" spans="1:33" x14ac:dyDescent="0.35">
      <c r="A2988">
        <v>2987</v>
      </c>
      <c r="B2988" t="s">
        <v>26</v>
      </c>
      <c r="C2988">
        <v>127</v>
      </c>
      <c r="D2988" t="s">
        <v>25</v>
      </c>
      <c r="E2988" t="s">
        <v>22</v>
      </c>
      <c r="F2988" t="s">
        <v>22</v>
      </c>
      <c r="G2988">
        <v>0</v>
      </c>
      <c r="H2988">
        <v>212.9</v>
      </c>
      <c r="I2988">
        <v>92</v>
      </c>
      <c r="J2988">
        <v>36.19</v>
      </c>
      <c r="K2988">
        <v>260.10000000000002</v>
      </c>
      <c r="L2988">
        <v>124</v>
      </c>
      <c r="M2988">
        <v>22.11</v>
      </c>
      <c r="N2988">
        <v>177.6</v>
      </c>
      <c r="O2988">
        <v>85</v>
      </c>
      <c r="P2988">
        <v>7.99</v>
      </c>
      <c r="Q2988">
        <v>8.6</v>
      </c>
      <c r="R2988">
        <v>2</v>
      </c>
      <c r="S2988">
        <v>2.3199999999999998</v>
      </c>
      <c r="T2988">
        <v>2</v>
      </c>
      <c r="U2988" t="s">
        <v>22</v>
      </c>
      <c r="V2988">
        <f>IF(tbl_Customers[[#This Row],[churn]] = "yes", 1, 0)</f>
        <v>0</v>
      </c>
      <c r="W2988" t="str">
        <f>IF(tbl_Customers[[#This Row],[number_customer_service_calls]] &lt;= 1, "0-1 Calls", IF(tbl_Customers[[#This Row],[number_customer_service_calls]] &lt;= 3, "2-3 Calls", IF(tbl_Customers[[#This Row],[number_customer_service_calls]] &lt;=5, "4-5 Calls", "6+ Calls")))</f>
        <v>2-3 Calls</v>
      </c>
      <c r="X2988" t="str">
        <f>IF(tbl_Customers[[#This Row],[account_length]] &lt;= 50, "0-50", IF(tbl_Customers[[#This Row],[account_length]] &lt;=100, "51-100", IF(tbl_Customers[[#This Row],[account_length]] &lt;= 150, "101-150", "151+")))</f>
        <v>101-150</v>
      </c>
      <c r="Y2988" t="str">
        <f>IF(tbl_Customers[[#This Row],[total_intl_charge]] &lt;= 3, "Low Charges", "High Charges")</f>
        <v>Low Charges</v>
      </c>
      <c r="Z2988" t="str">
        <f>IF(tbl_Customers[[#This Row],[total_eve_calls]]&lt;=80,"Low Calls",
IF(tbl_Customers[[#This Row],[total_eve_calls]]&lt;=120,"Medium Calls","High Calls"))</f>
        <v>High Calls</v>
      </c>
      <c r="AA2988" t="str">
        <f>IF(tbl_Customers[[#This Row],[total_eve_charge]]&lt;=15,"Low Charges",
IF(tbl_Customers[[#This Row],[total_eve_charge]]&lt;=20,"Medium Charges","High Charges"))</f>
        <v>High Charges</v>
      </c>
      <c r="AB29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8" t="str">
        <f>IF(tbl_Customers[[#This Row],[number_vmail_messages]] = 0, "No Usage", IF(tbl_Customers[[#This Row],[number_vmail_messages]] &lt;= 20, "Low Usage", IF(tbl_Customers[[#This Row],[number_vmail_messages]] &lt;= 40, "Medium Usgae", "High Usage")))</f>
        <v>No Usage</v>
      </c>
      <c r="AD2988" t="str">
        <f>IF(tbl_Customers[[#This Row],[total_day_minutes]]&lt;=150,"Low Usage", IF(tbl_Customers[[#This Row],[total_day_minutes]]&lt;=200,"Medium Usage", IF(tbl_Customers[[#This Row],[total_day_minutes]]&lt;=250,"High Usage","Very High Usage")))</f>
        <v>High Usage</v>
      </c>
      <c r="AE2988" t="str">
        <f>IF(tbl_Customers[[#This Row],[total_intl_calls]]&lt;=5,"Low Calls", IF(tbl_Customers[[#This Row],[total_intl_calls]]&lt;=10, "Medium Calls", "High Calls"))</f>
        <v>Low Calls</v>
      </c>
      <c r="AF29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88" s="36" t="str">
        <f>IF(tbl_Customers[[#This Row],[Churn_Risk_Score]]&gt;=10,"High Risk", IF(tbl_Customers[[#This Row],[Churn_Risk_Score]]&gt;=5,"Medium Risk","Low Risk"))</f>
        <v>Low Risk</v>
      </c>
    </row>
    <row r="2989" spans="1:33" x14ac:dyDescent="0.35">
      <c r="A2989">
        <v>2988</v>
      </c>
      <c r="B2989" t="s">
        <v>46</v>
      </c>
      <c r="C2989">
        <v>79</v>
      </c>
      <c r="D2989" t="s">
        <v>25</v>
      </c>
      <c r="E2989" t="s">
        <v>22</v>
      </c>
      <c r="F2989" t="s">
        <v>23</v>
      </c>
      <c r="G2989">
        <v>30</v>
      </c>
      <c r="H2989">
        <v>124.8</v>
      </c>
      <c r="I2989">
        <v>99</v>
      </c>
      <c r="J2989">
        <v>21.22</v>
      </c>
      <c r="K2989">
        <v>207.6</v>
      </c>
      <c r="L2989">
        <v>142</v>
      </c>
      <c r="M2989">
        <v>17.649999999999999</v>
      </c>
      <c r="N2989">
        <v>175</v>
      </c>
      <c r="O2989">
        <v>95</v>
      </c>
      <c r="P2989">
        <v>7.88</v>
      </c>
      <c r="Q2989">
        <v>4.5999999999999996</v>
      </c>
      <c r="R2989">
        <v>3</v>
      </c>
      <c r="S2989">
        <v>1.24</v>
      </c>
      <c r="T2989">
        <v>1</v>
      </c>
      <c r="U2989" t="s">
        <v>22</v>
      </c>
      <c r="V2989">
        <f>IF(tbl_Customers[[#This Row],[churn]] = "yes", 1, 0)</f>
        <v>0</v>
      </c>
      <c r="W2989" t="str">
        <f>IF(tbl_Customers[[#This Row],[number_customer_service_calls]] &lt;= 1, "0-1 Calls", IF(tbl_Customers[[#This Row],[number_customer_service_calls]] &lt;= 3, "2-3 Calls", IF(tbl_Customers[[#This Row],[number_customer_service_calls]] &lt;=5, "4-5 Calls", "6+ Calls")))</f>
        <v>0-1 Calls</v>
      </c>
      <c r="X2989" t="str">
        <f>IF(tbl_Customers[[#This Row],[account_length]] &lt;= 50, "0-50", IF(tbl_Customers[[#This Row],[account_length]] &lt;=100, "51-100", IF(tbl_Customers[[#This Row],[account_length]] &lt;= 150, "101-150", "151+")))</f>
        <v>51-100</v>
      </c>
      <c r="Y2989" t="str">
        <f>IF(tbl_Customers[[#This Row],[total_intl_charge]] &lt;= 3, "Low Charges", "High Charges")</f>
        <v>Low Charges</v>
      </c>
      <c r="Z2989" t="str">
        <f>IF(tbl_Customers[[#This Row],[total_eve_calls]]&lt;=80,"Low Calls",
IF(tbl_Customers[[#This Row],[total_eve_calls]]&lt;=120,"Medium Calls","High Calls"))</f>
        <v>High Calls</v>
      </c>
      <c r="AA2989" t="str">
        <f>IF(tbl_Customers[[#This Row],[total_eve_charge]]&lt;=15,"Low Charges",
IF(tbl_Customers[[#This Row],[total_eve_charge]]&lt;=20,"Medium Charges","High Charges"))</f>
        <v>Medium Charges</v>
      </c>
      <c r="AB29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9" t="str">
        <f>IF(tbl_Customers[[#This Row],[number_vmail_messages]] = 0, "No Usage", IF(tbl_Customers[[#This Row],[number_vmail_messages]] &lt;= 20, "Low Usage", IF(tbl_Customers[[#This Row],[number_vmail_messages]] &lt;= 40, "Medium Usgae", "High Usage")))</f>
        <v>Medium Usgae</v>
      </c>
      <c r="AD2989" t="str">
        <f>IF(tbl_Customers[[#This Row],[total_day_minutes]]&lt;=150,"Low Usage", IF(tbl_Customers[[#This Row],[total_day_minutes]]&lt;=200,"Medium Usage", IF(tbl_Customers[[#This Row],[total_day_minutes]]&lt;=250,"High Usage","Very High Usage")))</f>
        <v>Low Usage</v>
      </c>
      <c r="AE2989" t="str">
        <f>IF(tbl_Customers[[#This Row],[total_intl_calls]]&lt;=5,"Low Calls", IF(tbl_Customers[[#This Row],[total_intl_calls]]&lt;=10, "Medium Calls", "High Calls"))</f>
        <v>Low Calls</v>
      </c>
      <c r="AF29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9" s="36" t="str">
        <f>IF(tbl_Customers[[#This Row],[Churn_Risk_Score]]&gt;=10,"High Risk", IF(tbl_Customers[[#This Row],[Churn_Risk_Score]]&gt;=5,"Medium Risk","Low Risk"))</f>
        <v>Low Risk</v>
      </c>
    </row>
    <row r="2990" spans="1:33" x14ac:dyDescent="0.35">
      <c r="A2990">
        <v>2989</v>
      </c>
      <c r="B2990" t="s">
        <v>29</v>
      </c>
      <c r="C2990">
        <v>83</v>
      </c>
      <c r="D2990" t="s">
        <v>28</v>
      </c>
      <c r="E2990" t="s">
        <v>22</v>
      </c>
      <c r="F2990" t="s">
        <v>22</v>
      </c>
      <c r="G2990">
        <v>0</v>
      </c>
      <c r="H2990">
        <v>133.9</v>
      </c>
      <c r="I2990">
        <v>82</v>
      </c>
      <c r="J2990">
        <v>22.76</v>
      </c>
      <c r="K2990">
        <v>169.6</v>
      </c>
      <c r="L2990">
        <v>105</v>
      </c>
      <c r="M2990">
        <v>14.42</v>
      </c>
      <c r="N2990">
        <v>222.8</v>
      </c>
      <c r="O2990">
        <v>114</v>
      </c>
      <c r="P2990">
        <v>10.029999999999999</v>
      </c>
      <c r="Q2990">
        <v>11.7</v>
      </c>
      <c r="R2990">
        <v>4</v>
      </c>
      <c r="S2990">
        <v>3.16</v>
      </c>
      <c r="T2990">
        <v>0</v>
      </c>
      <c r="U2990" t="s">
        <v>22</v>
      </c>
      <c r="V2990">
        <f>IF(tbl_Customers[[#This Row],[churn]] = "yes", 1, 0)</f>
        <v>0</v>
      </c>
      <c r="W2990" t="str">
        <f>IF(tbl_Customers[[#This Row],[number_customer_service_calls]] &lt;= 1, "0-1 Calls", IF(tbl_Customers[[#This Row],[number_customer_service_calls]] &lt;= 3, "2-3 Calls", IF(tbl_Customers[[#This Row],[number_customer_service_calls]] &lt;=5, "4-5 Calls", "6+ Calls")))</f>
        <v>0-1 Calls</v>
      </c>
      <c r="X2990" t="str">
        <f>IF(tbl_Customers[[#This Row],[account_length]] &lt;= 50, "0-50", IF(tbl_Customers[[#This Row],[account_length]] &lt;=100, "51-100", IF(tbl_Customers[[#This Row],[account_length]] &lt;= 150, "101-150", "151+")))</f>
        <v>51-100</v>
      </c>
      <c r="Y2990" t="str">
        <f>IF(tbl_Customers[[#This Row],[total_intl_charge]] &lt;= 3, "Low Charges", "High Charges")</f>
        <v>High Charges</v>
      </c>
      <c r="Z2990" t="str">
        <f>IF(tbl_Customers[[#This Row],[total_eve_calls]]&lt;=80,"Low Calls",
IF(tbl_Customers[[#This Row],[total_eve_calls]]&lt;=120,"Medium Calls","High Calls"))</f>
        <v>Medium Calls</v>
      </c>
      <c r="AA2990" t="str">
        <f>IF(tbl_Customers[[#This Row],[total_eve_charge]]&lt;=15,"Low Charges",
IF(tbl_Customers[[#This Row],[total_eve_charge]]&lt;=20,"Medium Charges","High Charges"))</f>
        <v>Low Charges</v>
      </c>
      <c r="AB29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0" t="str">
        <f>IF(tbl_Customers[[#This Row],[number_vmail_messages]] = 0, "No Usage", IF(tbl_Customers[[#This Row],[number_vmail_messages]] &lt;= 20, "Low Usage", IF(tbl_Customers[[#This Row],[number_vmail_messages]] &lt;= 40, "Medium Usgae", "High Usage")))</f>
        <v>No Usage</v>
      </c>
      <c r="AD2990" t="str">
        <f>IF(tbl_Customers[[#This Row],[total_day_minutes]]&lt;=150,"Low Usage", IF(tbl_Customers[[#This Row],[total_day_minutes]]&lt;=200,"Medium Usage", IF(tbl_Customers[[#This Row],[total_day_minutes]]&lt;=250,"High Usage","Very High Usage")))</f>
        <v>Low Usage</v>
      </c>
      <c r="AE2990" t="str">
        <f>IF(tbl_Customers[[#This Row],[total_intl_calls]]&lt;=5,"Low Calls", IF(tbl_Customers[[#This Row],[total_intl_calls]]&lt;=10, "Medium Calls", "High Calls"))</f>
        <v>Low Calls</v>
      </c>
      <c r="AF29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90" s="36" t="str">
        <f>IF(tbl_Customers[[#This Row],[Churn_Risk_Score]]&gt;=10,"High Risk", IF(tbl_Customers[[#This Row],[Churn_Risk_Score]]&gt;=5,"Medium Risk","Low Risk"))</f>
        <v>Low Risk</v>
      </c>
    </row>
    <row r="2991" spans="1:33" x14ac:dyDescent="0.35">
      <c r="A2991">
        <v>2990</v>
      </c>
      <c r="B2991" t="s">
        <v>62</v>
      </c>
      <c r="C2991">
        <v>83</v>
      </c>
      <c r="D2991" t="s">
        <v>28</v>
      </c>
      <c r="E2991" t="s">
        <v>22</v>
      </c>
      <c r="F2991" t="s">
        <v>23</v>
      </c>
      <c r="G2991">
        <v>31</v>
      </c>
      <c r="H2991">
        <v>129.80000000000001</v>
      </c>
      <c r="I2991">
        <v>87</v>
      </c>
      <c r="J2991">
        <v>22.07</v>
      </c>
      <c r="K2991">
        <v>183.4</v>
      </c>
      <c r="L2991">
        <v>110</v>
      </c>
      <c r="M2991">
        <v>15.59</v>
      </c>
      <c r="N2991">
        <v>169.4</v>
      </c>
      <c r="O2991">
        <v>40</v>
      </c>
      <c r="P2991">
        <v>7.62</v>
      </c>
      <c r="Q2991">
        <v>14.3</v>
      </c>
      <c r="R2991">
        <v>6</v>
      </c>
      <c r="S2991">
        <v>3.86</v>
      </c>
      <c r="T2991">
        <v>1</v>
      </c>
      <c r="U2991" t="s">
        <v>22</v>
      </c>
      <c r="V2991">
        <f>IF(tbl_Customers[[#This Row],[churn]] = "yes", 1, 0)</f>
        <v>0</v>
      </c>
      <c r="W2991" t="str">
        <f>IF(tbl_Customers[[#This Row],[number_customer_service_calls]] &lt;= 1, "0-1 Calls", IF(tbl_Customers[[#This Row],[number_customer_service_calls]] &lt;= 3, "2-3 Calls", IF(tbl_Customers[[#This Row],[number_customer_service_calls]] &lt;=5, "4-5 Calls", "6+ Calls")))</f>
        <v>0-1 Calls</v>
      </c>
      <c r="X2991" t="str">
        <f>IF(tbl_Customers[[#This Row],[account_length]] &lt;= 50, "0-50", IF(tbl_Customers[[#This Row],[account_length]] &lt;=100, "51-100", IF(tbl_Customers[[#This Row],[account_length]] &lt;= 150, "101-150", "151+")))</f>
        <v>51-100</v>
      </c>
      <c r="Y2991" t="str">
        <f>IF(tbl_Customers[[#This Row],[total_intl_charge]] &lt;= 3, "Low Charges", "High Charges")</f>
        <v>High Charges</v>
      </c>
      <c r="Z2991" t="str">
        <f>IF(tbl_Customers[[#This Row],[total_eve_calls]]&lt;=80,"Low Calls",
IF(tbl_Customers[[#This Row],[total_eve_calls]]&lt;=120,"Medium Calls","High Calls"))</f>
        <v>Medium Calls</v>
      </c>
      <c r="AA2991" t="str">
        <f>IF(tbl_Customers[[#This Row],[total_eve_charge]]&lt;=15,"Low Charges",
IF(tbl_Customers[[#This Row],[total_eve_charge]]&lt;=20,"Medium Charges","High Charges"))</f>
        <v>Medium Charges</v>
      </c>
      <c r="AB29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1" t="str">
        <f>IF(tbl_Customers[[#This Row],[number_vmail_messages]] = 0, "No Usage", IF(tbl_Customers[[#This Row],[number_vmail_messages]] &lt;= 20, "Low Usage", IF(tbl_Customers[[#This Row],[number_vmail_messages]] &lt;= 40, "Medium Usgae", "High Usage")))</f>
        <v>Medium Usgae</v>
      </c>
      <c r="AD2991" t="str">
        <f>IF(tbl_Customers[[#This Row],[total_day_minutes]]&lt;=150,"Low Usage", IF(tbl_Customers[[#This Row],[total_day_minutes]]&lt;=200,"Medium Usage", IF(tbl_Customers[[#This Row],[total_day_minutes]]&lt;=250,"High Usage","Very High Usage")))</f>
        <v>Low Usage</v>
      </c>
      <c r="AE2991" t="str">
        <f>IF(tbl_Customers[[#This Row],[total_intl_calls]]&lt;=5,"Low Calls", IF(tbl_Customers[[#This Row],[total_intl_calls]]&lt;=10, "Medium Calls", "High Calls"))</f>
        <v>Medium Calls</v>
      </c>
      <c r="AF29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91" s="36" t="str">
        <f>IF(tbl_Customers[[#This Row],[Churn_Risk_Score]]&gt;=10,"High Risk", IF(tbl_Customers[[#This Row],[Churn_Risk_Score]]&gt;=5,"Medium Risk","Low Risk"))</f>
        <v>Low Risk</v>
      </c>
    </row>
    <row r="2992" spans="1:33" x14ac:dyDescent="0.35">
      <c r="A2992">
        <v>2991</v>
      </c>
      <c r="B2992" t="s">
        <v>45</v>
      </c>
      <c r="C2992">
        <v>17</v>
      </c>
      <c r="D2992" t="s">
        <v>25</v>
      </c>
      <c r="E2992" t="s">
        <v>22</v>
      </c>
      <c r="F2992" t="s">
        <v>22</v>
      </c>
      <c r="G2992">
        <v>0</v>
      </c>
      <c r="H2992">
        <v>168.5</v>
      </c>
      <c r="I2992">
        <v>102</v>
      </c>
      <c r="J2992">
        <v>28.65</v>
      </c>
      <c r="K2992">
        <v>297.2</v>
      </c>
      <c r="L2992">
        <v>130</v>
      </c>
      <c r="M2992">
        <v>25.26</v>
      </c>
      <c r="N2992">
        <v>244.7</v>
      </c>
      <c r="O2992">
        <v>117</v>
      </c>
      <c r="P2992">
        <v>11.01</v>
      </c>
      <c r="Q2992">
        <v>8.8000000000000007</v>
      </c>
      <c r="R2992">
        <v>6</v>
      </c>
      <c r="S2992">
        <v>2.38</v>
      </c>
      <c r="T2992">
        <v>3</v>
      </c>
      <c r="U2992" t="s">
        <v>22</v>
      </c>
      <c r="V2992">
        <f>IF(tbl_Customers[[#This Row],[churn]] = "yes", 1, 0)</f>
        <v>0</v>
      </c>
      <c r="W2992" t="str">
        <f>IF(tbl_Customers[[#This Row],[number_customer_service_calls]] &lt;= 1, "0-1 Calls", IF(tbl_Customers[[#This Row],[number_customer_service_calls]] &lt;= 3, "2-3 Calls", IF(tbl_Customers[[#This Row],[number_customer_service_calls]] &lt;=5, "4-5 Calls", "6+ Calls")))</f>
        <v>2-3 Calls</v>
      </c>
      <c r="X2992" t="str">
        <f>IF(tbl_Customers[[#This Row],[account_length]] &lt;= 50, "0-50", IF(tbl_Customers[[#This Row],[account_length]] &lt;=100, "51-100", IF(tbl_Customers[[#This Row],[account_length]] &lt;= 150, "101-150", "151+")))</f>
        <v>0-50</v>
      </c>
      <c r="Y2992" t="str">
        <f>IF(tbl_Customers[[#This Row],[total_intl_charge]] &lt;= 3, "Low Charges", "High Charges")</f>
        <v>Low Charges</v>
      </c>
      <c r="Z2992" t="str">
        <f>IF(tbl_Customers[[#This Row],[total_eve_calls]]&lt;=80,"Low Calls",
IF(tbl_Customers[[#This Row],[total_eve_calls]]&lt;=120,"Medium Calls","High Calls"))</f>
        <v>High Calls</v>
      </c>
      <c r="AA2992" t="str">
        <f>IF(tbl_Customers[[#This Row],[total_eve_charge]]&lt;=15,"Low Charges",
IF(tbl_Customers[[#This Row],[total_eve_charge]]&lt;=20,"Medium Charges","High Charges"))</f>
        <v>High Charges</v>
      </c>
      <c r="AB29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2" t="str">
        <f>IF(tbl_Customers[[#This Row],[number_vmail_messages]] = 0, "No Usage", IF(tbl_Customers[[#This Row],[number_vmail_messages]] &lt;= 20, "Low Usage", IF(tbl_Customers[[#This Row],[number_vmail_messages]] &lt;= 40, "Medium Usgae", "High Usage")))</f>
        <v>No Usage</v>
      </c>
      <c r="AD2992" t="str">
        <f>IF(tbl_Customers[[#This Row],[total_day_minutes]]&lt;=150,"Low Usage", IF(tbl_Customers[[#This Row],[total_day_minutes]]&lt;=200,"Medium Usage", IF(tbl_Customers[[#This Row],[total_day_minutes]]&lt;=250,"High Usage","Very High Usage")))</f>
        <v>Medium Usage</v>
      </c>
      <c r="AE2992" t="str">
        <f>IF(tbl_Customers[[#This Row],[total_intl_calls]]&lt;=5,"Low Calls", IF(tbl_Customers[[#This Row],[total_intl_calls]]&lt;=10, "Medium Calls", "High Calls"))</f>
        <v>Medium Calls</v>
      </c>
      <c r="AF29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92" s="36" t="str">
        <f>IF(tbl_Customers[[#This Row],[Churn_Risk_Score]]&gt;=10,"High Risk", IF(tbl_Customers[[#This Row],[Churn_Risk_Score]]&gt;=5,"Medium Risk","Low Risk"))</f>
        <v>Low Risk</v>
      </c>
    </row>
    <row r="2993" spans="1:33" x14ac:dyDescent="0.35">
      <c r="A2993">
        <v>2992</v>
      </c>
      <c r="B2993" t="s">
        <v>63</v>
      </c>
      <c r="C2993">
        <v>165</v>
      </c>
      <c r="D2993" t="s">
        <v>21</v>
      </c>
      <c r="E2993" t="s">
        <v>23</v>
      </c>
      <c r="F2993" t="s">
        <v>22</v>
      </c>
      <c r="G2993">
        <v>0</v>
      </c>
      <c r="H2993">
        <v>81.400000000000006</v>
      </c>
      <c r="I2993">
        <v>110</v>
      </c>
      <c r="J2993">
        <v>13.84</v>
      </c>
      <c r="K2993">
        <v>263.7</v>
      </c>
      <c r="L2993">
        <v>150</v>
      </c>
      <c r="M2993">
        <v>22.41</v>
      </c>
      <c r="N2993">
        <v>219.7</v>
      </c>
      <c r="O2993">
        <v>107</v>
      </c>
      <c r="P2993">
        <v>9.89</v>
      </c>
      <c r="Q2993">
        <v>12.2</v>
      </c>
      <c r="R2993">
        <v>3</v>
      </c>
      <c r="S2993">
        <v>3.29</v>
      </c>
      <c r="T2993">
        <v>1</v>
      </c>
      <c r="U2993" t="s">
        <v>22</v>
      </c>
      <c r="V2993">
        <f>IF(tbl_Customers[[#This Row],[churn]] = "yes", 1, 0)</f>
        <v>0</v>
      </c>
      <c r="W2993" t="str">
        <f>IF(tbl_Customers[[#This Row],[number_customer_service_calls]] &lt;= 1, "0-1 Calls", IF(tbl_Customers[[#This Row],[number_customer_service_calls]] &lt;= 3, "2-3 Calls", IF(tbl_Customers[[#This Row],[number_customer_service_calls]] &lt;=5, "4-5 Calls", "6+ Calls")))</f>
        <v>0-1 Calls</v>
      </c>
      <c r="X2993" t="str">
        <f>IF(tbl_Customers[[#This Row],[account_length]] &lt;= 50, "0-50", IF(tbl_Customers[[#This Row],[account_length]] &lt;=100, "51-100", IF(tbl_Customers[[#This Row],[account_length]] &lt;= 150, "101-150", "151+")))</f>
        <v>151+</v>
      </c>
      <c r="Y2993" t="str">
        <f>IF(tbl_Customers[[#This Row],[total_intl_charge]] &lt;= 3, "Low Charges", "High Charges")</f>
        <v>High Charges</v>
      </c>
      <c r="Z2993" t="str">
        <f>IF(tbl_Customers[[#This Row],[total_eve_calls]]&lt;=80,"Low Calls",
IF(tbl_Customers[[#This Row],[total_eve_calls]]&lt;=120,"Medium Calls","High Calls"))</f>
        <v>High Calls</v>
      </c>
      <c r="AA2993" t="str">
        <f>IF(tbl_Customers[[#This Row],[total_eve_charge]]&lt;=15,"Low Charges",
IF(tbl_Customers[[#This Row],[total_eve_charge]]&lt;=20,"Medium Charges","High Charges"))</f>
        <v>High Charges</v>
      </c>
      <c r="AB29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3" t="str">
        <f>IF(tbl_Customers[[#This Row],[number_vmail_messages]] = 0, "No Usage", IF(tbl_Customers[[#This Row],[number_vmail_messages]] &lt;= 20, "Low Usage", IF(tbl_Customers[[#This Row],[number_vmail_messages]] &lt;= 40, "Medium Usgae", "High Usage")))</f>
        <v>No Usage</v>
      </c>
      <c r="AD2993" t="str">
        <f>IF(tbl_Customers[[#This Row],[total_day_minutes]]&lt;=150,"Low Usage", IF(tbl_Customers[[#This Row],[total_day_minutes]]&lt;=200,"Medium Usage", IF(tbl_Customers[[#This Row],[total_day_minutes]]&lt;=250,"High Usage","Very High Usage")))</f>
        <v>Low Usage</v>
      </c>
      <c r="AE2993" t="str">
        <f>IF(tbl_Customers[[#This Row],[total_intl_calls]]&lt;=5,"Low Calls", IF(tbl_Customers[[#This Row],[total_intl_calls]]&lt;=10, "Medium Calls", "High Calls"))</f>
        <v>Low Calls</v>
      </c>
      <c r="AF29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93" s="36" t="str">
        <f>IF(tbl_Customers[[#This Row],[Churn_Risk_Score]]&gt;=10,"High Risk", IF(tbl_Customers[[#This Row],[Churn_Risk_Score]]&gt;=5,"Medium Risk","Low Risk"))</f>
        <v>Medium Risk</v>
      </c>
    </row>
    <row r="2994" spans="1:33" x14ac:dyDescent="0.35">
      <c r="A2994">
        <v>2993</v>
      </c>
      <c r="B2994" t="s">
        <v>26</v>
      </c>
      <c r="C2994">
        <v>149</v>
      </c>
      <c r="D2994" t="s">
        <v>28</v>
      </c>
      <c r="E2994" t="s">
        <v>22</v>
      </c>
      <c r="F2994" t="s">
        <v>22</v>
      </c>
      <c r="G2994">
        <v>0</v>
      </c>
      <c r="H2994">
        <v>117.2</v>
      </c>
      <c r="I2994">
        <v>99</v>
      </c>
      <c r="J2994">
        <v>19.920000000000002</v>
      </c>
      <c r="K2994">
        <v>227.7</v>
      </c>
      <c r="L2994">
        <v>74</v>
      </c>
      <c r="M2994">
        <v>19.350000000000001</v>
      </c>
      <c r="N2994">
        <v>221.7</v>
      </c>
      <c r="O2994">
        <v>141</v>
      </c>
      <c r="P2994">
        <v>9.98</v>
      </c>
      <c r="Q2994">
        <v>9</v>
      </c>
      <c r="R2994">
        <v>7</v>
      </c>
      <c r="S2994">
        <v>2.4300000000000002</v>
      </c>
      <c r="T2994">
        <v>1</v>
      </c>
      <c r="U2994" t="s">
        <v>22</v>
      </c>
      <c r="V2994">
        <f>IF(tbl_Customers[[#This Row],[churn]] = "yes", 1, 0)</f>
        <v>0</v>
      </c>
      <c r="W2994" t="str">
        <f>IF(tbl_Customers[[#This Row],[number_customer_service_calls]] &lt;= 1, "0-1 Calls", IF(tbl_Customers[[#This Row],[number_customer_service_calls]] &lt;= 3, "2-3 Calls", IF(tbl_Customers[[#This Row],[number_customer_service_calls]] &lt;=5, "4-5 Calls", "6+ Calls")))</f>
        <v>0-1 Calls</v>
      </c>
      <c r="X2994" t="str">
        <f>IF(tbl_Customers[[#This Row],[account_length]] &lt;= 50, "0-50", IF(tbl_Customers[[#This Row],[account_length]] &lt;=100, "51-100", IF(tbl_Customers[[#This Row],[account_length]] &lt;= 150, "101-150", "151+")))</f>
        <v>101-150</v>
      </c>
      <c r="Y2994" t="str">
        <f>IF(tbl_Customers[[#This Row],[total_intl_charge]] &lt;= 3, "Low Charges", "High Charges")</f>
        <v>Low Charges</v>
      </c>
      <c r="Z2994" t="str">
        <f>IF(tbl_Customers[[#This Row],[total_eve_calls]]&lt;=80,"Low Calls",
IF(tbl_Customers[[#This Row],[total_eve_calls]]&lt;=120,"Medium Calls","High Calls"))</f>
        <v>Low Calls</v>
      </c>
      <c r="AA2994" t="str">
        <f>IF(tbl_Customers[[#This Row],[total_eve_charge]]&lt;=15,"Low Charges",
IF(tbl_Customers[[#This Row],[total_eve_charge]]&lt;=20,"Medium Charges","High Charges"))</f>
        <v>Medium Charges</v>
      </c>
      <c r="AB29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4" t="str">
        <f>IF(tbl_Customers[[#This Row],[number_vmail_messages]] = 0, "No Usage", IF(tbl_Customers[[#This Row],[number_vmail_messages]] &lt;= 20, "Low Usage", IF(tbl_Customers[[#This Row],[number_vmail_messages]] &lt;= 40, "Medium Usgae", "High Usage")))</f>
        <v>No Usage</v>
      </c>
      <c r="AD2994" t="str">
        <f>IF(tbl_Customers[[#This Row],[total_day_minutes]]&lt;=150,"Low Usage", IF(tbl_Customers[[#This Row],[total_day_minutes]]&lt;=200,"Medium Usage", IF(tbl_Customers[[#This Row],[total_day_minutes]]&lt;=250,"High Usage","Very High Usage")))</f>
        <v>Low Usage</v>
      </c>
      <c r="AE2994" t="str">
        <f>IF(tbl_Customers[[#This Row],[total_intl_calls]]&lt;=5,"Low Calls", IF(tbl_Customers[[#This Row],[total_intl_calls]]&lt;=10, "Medium Calls", "High Calls"))</f>
        <v>Medium Calls</v>
      </c>
      <c r="AF29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94" s="36" t="str">
        <f>IF(tbl_Customers[[#This Row],[Churn_Risk_Score]]&gt;=10,"High Risk", IF(tbl_Customers[[#This Row],[Churn_Risk_Score]]&gt;=5,"Medium Risk","Low Risk"))</f>
        <v>Low Risk</v>
      </c>
    </row>
    <row r="2995" spans="1:33" x14ac:dyDescent="0.35">
      <c r="A2995">
        <v>2994</v>
      </c>
      <c r="B2995" t="s">
        <v>66</v>
      </c>
      <c r="C2995">
        <v>79</v>
      </c>
      <c r="D2995" t="s">
        <v>28</v>
      </c>
      <c r="E2995" t="s">
        <v>23</v>
      </c>
      <c r="F2995" t="s">
        <v>22</v>
      </c>
      <c r="G2995">
        <v>0</v>
      </c>
      <c r="H2995">
        <v>300.39999999999998</v>
      </c>
      <c r="I2995">
        <v>113</v>
      </c>
      <c r="J2995">
        <v>51.07</v>
      </c>
      <c r="K2995">
        <v>210.8</v>
      </c>
      <c r="L2995">
        <v>93</v>
      </c>
      <c r="M2995">
        <v>17.920000000000002</v>
      </c>
      <c r="N2995">
        <v>173.4</v>
      </c>
      <c r="O2995">
        <v>121</v>
      </c>
      <c r="P2995">
        <v>7.8</v>
      </c>
      <c r="Q2995">
        <v>11.9</v>
      </c>
      <c r="R2995">
        <v>3</v>
      </c>
      <c r="S2995">
        <v>3.21</v>
      </c>
      <c r="T2995">
        <v>2</v>
      </c>
      <c r="U2995" t="s">
        <v>23</v>
      </c>
      <c r="V2995">
        <f>IF(tbl_Customers[[#This Row],[churn]] = "yes", 1, 0)</f>
        <v>1</v>
      </c>
      <c r="W2995" t="str">
        <f>IF(tbl_Customers[[#This Row],[number_customer_service_calls]] &lt;= 1, "0-1 Calls", IF(tbl_Customers[[#This Row],[number_customer_service_calls]] &lt;= 3, "2-3 Calls", IF(tbl_Customers[[#This Row],[number_customer_service_calls]] &lt;=5, "4-5 Calls", "6+ Calls")))</f>
        <v>2-3 Calls</v>
      </c>
      <c r="X2995" t="str">
        <f>IF(tbl_Customers[[#This Row],[account_length]] &lt;= 50, "0-50", IF(tbl_Customers[[#This Row],[account_length]] &lt;=100, "51-100", IF(tbl_Customers[[#This Row],[account_length]] &lt;= 150, "101-150", "151+")))</f>
        <v>51-100</v>
      </c>
      <c r="Y2995" t="str">
        <f>IF(tbl_Customers[[#This Row],[total_intl_charge]] &lt;= 3, "Low Charges", "High Charges")</f>
        <v>High Charges</v>
      </c>
      <c r="Z2995" t="str">
        <f>IF(tbl_Customers[[#This Row],[total_eve_calls]]&lt;=80,"Low Calls",
IF(tbl_Customers[[#This Row],[total_eve_calls]]&lt;=120,"Medium Calls","High Calls"))</f>
        <v>Medium Calls</v>
      </c>
      <c r="AA2995" t="str">
        <f>IF(tbl_Customers[[#This Row],[total_eve_charge]]&lt;=15,"Low Charges",
IF(tbl_Customers[[#This Row],[total_eve_charge]]&lt;=20,"Medium Charges","High Charges"))</f>
        <v>Medium Charges</v>
      </c>
      <c r="AB29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95" t="str">
        <f>IF(tbl_Customers[[#This Row],[number_vmail_messages]] = 0, "No Usage", IF(tbl_Customers[[#This Row],[number_vmail_messages]] &lt;= 20, "Low Usage", IF(tbl_Customers[[#This Row],[number_vmail_messages]] &lt;= 40, "Medium Usgae", "High Usage")))</f>
        <v>No Usage</v>
      </c>
      <c r="AD2995" t="str">
        <f>IF(tbl_Customers[[#This Row],[total_day_minutes]]&lt;=150,"Low Usage", IF(tbl_Customers[[#This Row],[total_day_minutes]]&lt;=200,"Medium Usage", IF(tbl_Customers[[#This Row],[total_day_minutes]]&lt;=250,"High Usage","Very High Usage")))</f>
        <v>Very High Usage</v>
      </c>
      <c r="AE2995" t="str">
        <f>IF(tbl_Customers[[#This Row],[total_intl_calls]]&lt;=5,"Low Calls", IF(tbl_Customers[[#This Row],[total_intl_calls]]&lt;=10, "Medium Calls", "High Calls"))</f>
        <v>Low Calls</v>
      </c>
      <c r="AF29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995" s="36" t="str">
        <f>IF(tbl_Customers[[#This Row],[Churn_Risk_Score]]&gt;=10,"High Risk", IF(tbl_Customers[[#This Row],[Churn_Risk_Score]]&gt;=5,"Medium Risk","Low Risk"))</f>
        <v>High Risk</v>
      </c>
    </row>
    <row r="2996" spans="1:33" x14ac:dyDescent="0.35">
      <c r="A2996">
        <v>2995</v>
      </c>
      <c r="B2996" t="s">
        <v>42</v>
      </c>
      <c r="C2996">
        <v>94</v>
      </c>
      <c r="D2996" t="s">
        <v>21</v>
      </c>
      <c r="E2996" t="s">
        <v>22</v>
      </c>
      <c r="F2996" t="s">
        <v>22</v>
      </c>
      <c r="G2996">
        <v>0</v>
      </c>
      <c r="H2996">
        <v>195.1</v>
      </c>
      <c r="I2996">
        <v>105</v>
      </c>
      <c r="J2996">
        <v>33.17</v>
      </c>
      <c r="K2996">
        <v>272.39999999999998</v>
      </c>
      <c r="L2996">
        <v>100</v>
      </c>
      <c r="M2996">
        <v>23.15</v>
      </c>
      <c r="N2996">
        <v>142.69999999999999</v>
      </c>
      <c r="O2996">
        <v>102</v>
      </c>
      <c r="P2996">
        <v>6.42</v>
      </c>
      <c r="Q2996">
        <v>11.5</v>
      </c>
      <c r="R2996">
        <v>16</v>
      </c>
      <c r="S2996">
        <v>3.11</v>
      </c>
      <c r="T2996">
        <v>1</v>
      </c>
      <c r="U2996" t="s">
        <v>22</v>
      </c>
      <c r="V2996">
        <f>IF(tbl_Customers[[#This Row],[churn]] = "yes", 1, 0)</f>
        <v>0</v>
      </c>
      <c r="W2996" t="str">
        <f>IF(tbl_Customers[[#This Row],[number_customer_service_calls]] &lt;= 1, "0-1 Calls", IF(tbl_Customers[[#This Row],[number_customer_service_calls]] &lt;= 3, "2-3 Calls", IF(tbl_Customers[[#This Row],[number_customer_service_calls]] &lt;=5, "4-5 Calls", "6+ Calls")))</f>
        <v>0-1 Calls</v>
      </c>
      <c r="X2996" t="str">
        <f>IF(tbl_Customers[[#This Row],[account_length]] &lt;= 50, "0-50", IF(tbl_Customers[[#This Row],[account_length]] &lt;=100, "51-100", IF(tbl_Customers[[#This Row],[account_length]] &lt;= 150, "101-150", "151+")))</f>
        <v>51-100</v>
      </c>
      <c r="Y2996" t="str">
        <f>IF(tbl_Customers[[#This Row],[total_intl_charge]] &lt;= 3, "Low Charges", "High Charges")</f>
        <v>High Charges</v>
      </c>
      <c r="Z2996" t="str">
        <f>IF(tbl_Customers[[#This Row],[total_eve_calls]]&lt;=80,"Low Calls",
IF(tbl_Customers[[#This Row],[total_eve_calls]]&lt;=120,"Medium Calls","High Calls"))</f>
        <v>Medium Calls</v>
      </c>
      <c r="AA2996" t="str">
        <f>IF(tbl_Customers[[#This Row],[total_eve_charge]]&lt;=15,"Low Charges",
IF(tbl_Customers[[#This Row],[total_eve_charge]]&lt;=20,"Medium Charges","High Charges"))</f>
        <v>High Charges</v>
      </c>
      <c r="AB29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96" t="str">
        <f>IF(tbl_Customers[[#This Row],[number_vmail_messages]] = 0, "No Usage", IF(tbl_Customers[[#This Row],[number_vmail_messages]] &lt;= 20, "Low Usage", IF(tbl_Customers[[#This Row],[number_vmail_messages]] &lt;= 40, "Medium Usgae", "High Usage")))</f>
        <v>No Usage</v>
      </c>
      <c r="AD2996" t="str">
        <f>IF(tbl_Customers[[#This Row],[total_day_minutes]]&lt;=150,"Low Usage", IF(tbl_Customers[[#This Row],[total_day_minutes]]&lt;=200,"Medium Usage", IF(tbl_Customers[[#This Row],[total_day_minutes]]&lt;=250,"High Usage","Very High Usage")))</f>
        <v>Medium Usage</v>
      </c>
      <c r="AE2996" t="str">
        <f>IF(tbl_Customers[[#This Row],[total_intl_calls]]&lt;=5,"Low Calls", IF(tbl_Customers[[#This Row],[total_intl_calls]]&lt;=10, "Medium Calls", "High Calls"))</f>
        <v>High Calls</v>
      </c>
      <c r="AF29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96" s="36" t="str">
        <f>IF(tbl_Customers[[#This Row],[Churn_Risk_Score]]&gt;=10,"High Risk", IF(tbl_Customers[[#This Row],[Churn_Risk_Score]]&gt;=5,"Medium Risk","Low Risk"))</f>
        <v>Low Risk</v>
      </c>
    </row>
    <row r="2997" spans="1:33" x14ac:dyDescent="0.35">
      <c r="A2997">
        <v>2996</v>
      </c>
      <c r="B2997" t="s">
        <v>60</v>
      </c>
      <c r="C2997">
        <v>93</v>
      </c>
      <c r="D2997" t="s">
        <v>21</v>
      </c>
      <c r="E2997" t="s">
        <v>22</v>
      </c>
      <c r="F2997" t="s">
        <v>22</v>
      </c>
      <c r="G2997">
        <v>0</v>
      </c>
      <c r="H2997">
        <v>172</v>
      </c>
      <c r="I2997">
        <v>80</v>
      </c>
      <c r="J2997">
        <v>29.24</v>
      </c>
      <c r="K2997">
        <v>219.1</v>
      </c>
      <c r="L2997">
        <v>76</v>
      </c>
      <c r="M2997">
        <v>18.62</v>
      </c>
      <c r="N2997">
        <v>169.8</v>
      </c>
      <c r="O2997">
        <v>108</v>
      </c>
      <c r="P2997">
        <v>7.64</v>
      </c>
      <c r="Q2997">
        <v>10.3</v>
      </c>
      <c r="R2997">
        <v>3</v>
      </c>
      <c r="S2997">
        <v>2.78</v>
      </c>
      <c r="T2997">
        <v>0</v>
      </c>
      <c r="U2997" t="s">
        <v>22</v>
      </c>
      <c r="V2997">
        <f>IF(tbl_Customers[[#This Row],[churn]] = "yes", 1, 0)</f>
        <v>0</v>
      </c>
      <c r="W2997" t="str">
        <f>IF(tbl_Customers[[#This Row],[number_customer_service_calls]] &lt;= 1, "0-1 Calls", IF(tbl_Customers[[#This Row],[number_customer_service_calls]] &lt;= 3, "2-3 Calls", IF(tbl_Customers[[#This Row],[number_customer_service_calls]] &lt;=5, "4-5 Calls", "6+ Calls")))</f>
        <v>0-1 Calls</v>
      </c>
      <c r="X2997" t="str">
        <f>IF(tbl_Customers[[#This Row],[account_length]] &lt;= 50, "0-50", IF(tbl_Customers[[#This Row],[account_length]] &lt;=100, "51-100", IF(tbl_Customers[[#This Row],[account_length]] &lt;= 150, "101-150", "151+")))</f>
        <v>51-100</v>
      </c>
      <c r="Y2997" t="str">
        <f>IF(tbl_Customers[[#This Row],[total_intl_charge]] &lt;= 3, "Low Charges", "High Charges")</f>
        <v>Low Charges</v>
      </c>
      <c r="Z2997" t="str">
        <f>IF(tbl_Customers[[#This Row],[total_eve_calls]]&lt;=80,"Low Calls",
IF(tbl_Customers[[#This Row],[total_eve_calls]]&lt;=120,"Medium Calls","High Calls"))</f>
        <v>Low Calls</v>
      </c>
      <c r="AA2997" t="str">
        <f>IF(tbl_Customers[[#This Row],[total_eve_charge]]&lt;=15,"Low Charges",
IF(tbl_Customers[[#This Row],[total_eve_charge]]&lt;=20,"Medium Charges","High Charges"))</f>
        <v>Medium Charges</v>
      </c>
      <c r="AB29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7" t="str">
        <f>IF(tbl_Customers[[#This Row],[number_vmail_messages]] = 0, "No Usage", IF(tbl_Customers[[#This Row],[number_vmail_messages]] &lt;= 20, "Low Usage", IF(tbl_Customers[[#This Row],[number_vmail_messages]] &lt;= 40, "Medium Usgae", "High Usage")))</f>
        <v>No Usage</v>
      </c>
      <c r="AD2997" t="str">
        <f>IF(tbl_Customers[[#This Row],[total_day_minutes]]&lt;=150,"Low Usage", IF(tbl_Customers[[#This Row],[total_day_minutes]]&lt;=200,"Medium Usage", IF(tbl_Customers[[#This Row],[total_day_minutes]]&lt;=250,"High Usage","Very High Usage")))</f>
        <v>Medium Usage</v>
      </c>
      <c r="AE2997" t="str">
        <f>IF(tbl_Customers[[#This Row],[total_intl_calls]]&lt;=5,"Low Calls", IF(tbl_Customers[[#This Row],[total_intl_calls]]&lt;=10, "Medium Calls", "High Calls"))</f>
        <v>Low Calls</v>
      </c>
      <c r="AF29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97" s="36" t="str">
        <f>IF(tbl_Customers[[#This Row],[Churn_Risk_Score]]&gt;=10,"High Risk", IF(tbl_Customers[[#This Row],[Churn_Risk_Score]]&gt;=5,"Medium Risk","Low Risk"))</f>
        <v>Low Risk</v>
      </c>
    </row>
    <row r="2998" spans="1:33" x14ac:dyDescent="0.35">
      <c r="A2998">
        <v>2997</v>
      </c>
      <c r="B2998" t="s">
        <v>44</v>
      </c>
      <c r="C2998">
        <v>109</v>
      </c>
      <c r="D2998" t="s">
        <v>21</v>
      </c>
      <c r="E2998" t="s">
        <v>23</v>
      </c>
      <c r="F2998" t="s">
        <v>23</v>
      </c>
      <c r="G2998">
        <v>46</v>
      </c>
      <c r="H2998">
        <v>165.2</v>
      </c>
      <c r="I2998">
        <v>85</v>
      </c>
      <c r="J2998">
        <v>28.08</v>
      </c>
      <c r="K2998">
        <v>136</v>
      </c>
      <c r="L2998">
        <v>92</v>
      </c>
      <c r="M2998">
        <v>11.56</v>
      </c>
      <c r="N2998">
        <v>184.8</v>
      </c>
      <c r="O2998">
        <v>100</v>
      </c>
      <c r="P2998">
        <v>8.32</v>
      </c>
      <c r="Q2998">
        <v>11.9</v>
      </c>
      <c r="R2998">
        <v>5</v>
      </c>
      <c r="S2998">
        <v>3.21</v>
      </c>
      <c r="T2998">
        <v>1</v>
      </c>
      <c r="U2998" t="s">
        <v>22</v>
      </c>
      <c r="V2998">
        <f>IF(tbl_Customers[[#This Row],[churn]] = "yes", 1, 0)</f>
        <v>0</v>
      </c>
      <c r="W2998" t="str">
        <f>IF(tbl_Customers[[#This Row],[number_customer_service_calls]] &lt;= 1, "0-1 Calls", IF(tbl_Customers[[#This Row],[number_customer_service_calls]] &lt;= 3, "2-3 Calls", IF(tbl_Customers[[#This Row],[number_customer_service_calls]] &lt;=5, "4-5 Calls", "6+ Calls")))</f>
        <v>0-1 Calls</v>
      </c>
      <c r="X2998" t="str">
        <f>IF(tbl_Customers[[#This Row],[account_length]] &lt;= 50, "0-50", IF(tbl_Customers[[#This Row],[account_length]] &lt;=100, "51-100", IF(tbl_Customers[[#This Row],[account_length]] &lt;= 150, "101-150", "151+")))</f>
        <v>101-150</v>
      </c>
      <c r="Y2998" t="str">
        <f>IF(tbl_Customers[[#This Row],[total_intl_charge]] &lt;= 3, "Low Charges", "High Charges")</f>
        <v>High Charges</v>
      </c>
      <c r="Z2998" t="str">
        <f>IF(tbl_Customers[[#This Row],[total_eve_calls]]&lt;=80,"Low Calls",
IF(tbl_Customers[[#This Row],[total_eve_calls]]&lt;=120,"Medium Calls","High Calls"))</f>
        <v>Medium Calls</v>
      </c>
      <c r="AA2998" t="str">
        <f>IF(tbl_Customers[[#This Row],[total_eve_charge]]&lt;=15,"Low Charges",
IF(tbl_Customers[[#This Row],[total_eve_charge]]&lt;=20,"Medium Charges","High Charges"))</f>
        <v>Low Charges</v>
      </c>
      <c r="AB29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8" t="str">
        <f>IF(tbl_Customers[[#This Row],[number_vmail_messages]] = 0, "No Usage", IF(tbl_Customers[[#This Row],[number_vmail_messages]] &lt;= 20, "Low Usage", IF(tbl_Customers[[#This Row],[number_vmail_messages]] &lt;= 40, "Medium Usgae", "High Usage")))</f>
        <v>High Usage</v>
      </c>
      <c r="AD2998" t="str">
        <f>IF(tbl_Customers[[#This Row],[total_day_minutes]]&lt;=150,"Low Usage", IF(tbl_Customers[[#This Row],[total_day_minutes]]&lt;=200,"Medium Usage", IF(tbl_Customers[[#This Row],[total_day_minutes]]&lt;=250,"High Usage","Very High Usage")))</f>
        <v>Medium Usage</v>
      </c>
      <c r="AE2998" t="str">
        <f>IF(tbl_Customers[[#This Row],[total_intl_calls]]&lt;=5,"Low Calls", IF(tbl_Customers[[#This Row],[total_intl_calls]]&lt;=10, "Medium Calls", "High Calls"))</f>
        <v>Low Calls</v>
      </c>
      <c r="AF29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998" s="36" t="str">
        <f>IF(tbl_Customers[[#This Row],[Churn_Risk_Score]]&gt;=10,"High Risk", IF(tbl_Customers[[#This Row],[Churn_Risk_Score]]&gt;=5,"Medium Risk","Low Risk"))</f>
        <v>Medium Risk</v>
      </c>
    </row>
    <row r="2999" spans="1:33" x14ac:dyDescent="0.35">
      <c r="A2999">
        <v>2998</v>
      </c>
      <c r="B2999" t="s">
        <v>59</v>
      </c>
      <c r="C2999">
        <v>106</v>
      </c>
      <c r="D2999" t="s">
        <v>21</v>
      </c>
      <c r="E2999" t="s">
        <v>22</v>
      </c>
      <c r="F2999" t="s">
        <v>22</v>
      </c>
      <c r="G2999">
        <v>0</v>
      </c>
      <c r="H2999">
        <v>149.69999999999999</v>
      </c>
      <c r="I2999">
        <v>114</v>
      </c>
      <c r="J2999">
        <v>25.45</v>
      </c>
      <c r="K2999">
        <v>104.5</v>
      </c>
      <c r="L2999">
        <v>72</v>
      </c>
      <c r="M2999">
        <v>8.8800000000000008</v>
      </c>
      <c r="N2999">
        <v>227.9</v>
      </c>
      <c r="O2999">
        <v>87</v>
      </c>
      <c r="P2999">
        <v>10.26</v>
      </c>
      <c r="Q2999">
        <v>9</v>
      </c>
      <c r="R2999">
        <v>2</v>
      </c>
      <c r="S2999">
        <v>2.4300000000000002</v>
      </c>
      <c r="T2999">
        <v>2</v>
      </c>
      <c r="U2999" t="s">
        <v>22</v>
      </c>
      <c r="V2999">
        <f>IF(tbl_Customers[[#This Row],[churn]] = "yes", 1, 0)</f>
        <v>0</v>
      </c>
      <c r="W2999" t="str">
        <f>IF(tbl_Customers[[#This Row],[number_customer_service_calls]] &lt;= 1, "0-1 Calls", IF(tbl_Customers[[#This Row],[number_customer_service_calls]] &lt;= 3, "2-3 Calls", IF(tbl_Customers[[#This Row],[number_customer_service_calls]] &lt;=5, "4-5 Calls", "6+ Calls")))</f>
        <v>2-3 Calls</v>
      </c>
      <c r="X2999" t="str">
        <f>IF(tbl_Customers[[#This Row],[account_length]] &lt;= 50, "0-50", IF(tbl_Customers[[#This Row],[account_length]] &lt;=100, "51-100", IF(tbl_Customers[[#This Row],[account_length]] &lt;= 150, "101-150", "151+")))</f>
        <v>101-150</v>
      </c>
      <c r="Y2999" t="str">
        <f>IF(tbl_Customers[[#This Row],[total_intl_charge]] &lt;= 3, "Low Charges", "High Charges")</f>
        <v>Low Charges</v>
      </c>
      <c r="Z2999" t="str">
        <f>IF(tbl_Customers[[#This Row],[total_eve_calls]]&lt;=80,"Low Calls",
IF(tbl_Customers[[#This Row],[total_eve_calls]]&lt;=120,"Medium Calls","High Calls"))</f>
        <v>Low Calls</v>
      </c>
      <c r="AA2999" t="str">
        <f>IF(tbl_Customers[[#This Row],[total_eve_charge]]&lt;=15,"Low Charges",
IF(tbl_Customers[[#This Row],[total_eve_charge]]&lt;=20,"Medium Charges","High Charges"))</f>
        <v>Low Charges</v>
      </c>
      <c r="AB29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9" t="str">
        <f>IF(tbl_Customers[[#This Row],[number_vmail_messages]] = 0, "No Usage", IF(tbl_Customers[[#This Row],[number_vmail_messages]] &lt;= 20, "Low Usage", IF(tbl_Customers[[#This Row],[number_vmail_messages]] &lt;= 40, "Medium Usgae", "High Usage")))</f>
        <v>No Usage</v>
      </c>
      <c r="AD2999" t="str">
        <f>IF(tbl_Customers[[#This Row],[total_day_minutes]]&lt;=150,"Low Usage", IF(tbl_Customers[[#This Row],[total_day_minutes]]&lt;=200,"Medium Usage", IF(tbl_Customers[[#This Row],[total_day_minutes]]&lt;=250,"High Usage","Very High Usage")))</f>
        <v>Low Usage</v>
      </c>
      <c r="AE2999" t="str">
        <f>IF(tbl_Customers[[#This Row],[total_intl_calls]]&lt;=5,"Low Calls", IF(tbl_Customers[[#This Row],[total_intl_calls]]&lt;=10, "Medium Calls", "High Calls"))</f>
        <v>Low Calls</v>
      </c>
      <c r="AF29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99" s="36" t="str">
        <f>IF(tbl_Customers[[#This Row],[Churn_Risk_Score]]&gt;=10,"High Risk", IF(tbl_Customers[[#This Row],[Churn_Risk_Score]]&gt;=5,"Medium Risk","Low Risk"))</f>
        <v>Low Risk</v>
      </c>
    </row>
    <row r="3000" spans="1:33" x14ac:dyDescent="0.35">
      <c r="A3000">
        <v>2999</v>
      </c>
      <c r="B3000" t="s">
        <v>68</v>
      </c>
      <c r="C3000">
        <v>92</v>
      </c>
      <c r="D3000" t="s">
        <v>25</v>
      </c>
      <c r="E3000" t="s">
        <v>22</v>
      </c>
      <c r="F3000" t="s">
        <v>22</v>
      </c>
      <c r="G3000">
        <v>0</v>
      </c>
      <c r="H3000">
        <v>185.8</v>
      </c>
      <c r="I3000">
        <v>61</v>
      </c>
      <c r="J3000">
        <v>31.59</v>
      </c>
      <c r="K3000">
        <v>118.1</v>
      </c>
      <c r="L3000">
        <v>131</v>
      </c>
      <c r="M3000">
        <v>10.039999999999999</v>
      </c>
      <c r="N3000">
        <v>257.5</v>
      </c>
      <c r="O3000">
        <v>70</v>
      </c>
      <c r="P3000">
        <v>11.59</v>
      </c>
      <c r="Q3000">
        <v>11.8</v>
      </c>
      <c r="R3000">
        <v>4</v>
      </c>
      <c r="S3000">
        <v>3.19</v>
      </c>
      <c r="T3000">
        <v>1</v>
      </c>
      <c r="U3000" t="s">
        <v>22</v>
      </c>
      <c r="V3000">
        <f>IF(tbl_Customers[[#This Row],[churn]] = "yes", 1, 0)</f>
        <v>0</v>
      </c>
      <c r="W3000" t="str">
        <f>IF(tbl_Customers[[#This Row],[number_customer_service_calls]] &lt;= 1, "0-1 Calls", IF(tbl_Customers[[#This Row],[number_customer_service_calls]] &lt;= 3, "2-3 Calls", IF(tbl_Customers[[#This Row],[number_customer_service_calls]] &lt;=5, "4-5 Calls", "6+ Calls")))</f>
        <v>0-1 Calls</v>
      </c>
      <c r="X3000" t="str">
        <f>IF(tbl_Customers[[#This Row],[account_length]] &lt;= 50, "0-50", IF(tbl_Customers[[#This Row],[account_length]] &lt;=100, "51-100", IF(tbl_Customers[[#This Row],[account_length]] &lt;= 150, "101-150", "151+")))</f>
        <v>51-100</v>
      </c>
      <c r="Y3000" t="str">
        <f>IF(tbl_Customers[[#This Row],[total_intl_charge]] &lt;= 3, "Low Charges", "High Charges")</f>
        <v>High Charges</v>
      </c>
      <c r="Z3000" t="str">
        <f>IF(tbl_Customers[[#This Row],[total_eve_calls]]&lt;=80,"Low Calls",
IF(tbl_Customers[[#This Row],[total_eve_calls]]&lt;=120,"Medium Calls","High Calls"))</f>
        <v>High Calls</v>
      </c>
      <c r="AA3000" t="str">
        <f>IF(tbl_Customers[[#This Row],[total_eve_charge]]&lt;=15,"Low Charges",
IF(tbl_Customers[[#This Row],[total_eve_charge]]&lt;=20,"Medium Charges","High Charges"))</f>
        <v>Low Charges</v>
      </c>
      <c r="AB30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0" t="str">
        <f>IF(tbl_Customers[[#This Row],[number_vmail_messages]] = 0, "No Usage", IF(tbl_Customers[[#This Row],[number_vmail_messages]] &lt;= 20, "Low Usage", IF(tbl_Customers[[#This Row],[number_vmail_messages]] &lt;= 40, "Medium Usgae", "High Usage")))</f>
        <v>No Usage</v>
      </c>
      <c r="AD3000" t="str">
        <f>IF(tbl_Customers[[#This Row],[total_day_minutes]]&lt;=150,"Low Usage", IF(tbl_Customers[[#This Row],[total_day_minutes]]&lt;=200,"Medium Usage", IF(tbl_Customers[[#This Row],[total_day_minutes]]&lt;=250,"High Usage","Very High Usage")))</f>
        <v>Medium Usage</v>
      </c>
      <c r="AE3000" t="str">
        <f>IF(tbl_Customers[[#This Row],[total_intl_calls]]&lt;=5,"Low Calls", IF(tbl_Customers[[#This Row],[total_intl_calls]]&lt;=10, "Medium Calls", "High Calls"))</f>
        <v>Low Calls</v>
      </c>
      <c r="AF30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00" s="36" t="str">
        <f>IF(tbl_Customers[[#This Row],[Churn_Risk_Score]]&gt;=10,"High Risk", IF(tbl_Customers[[#This Row],[Churn_Risk_Score]]&gt;=5,"Medium Risk","Low Risk"))</f>
        <v>Low Risk</v>
      </c>
    </row>
    <row r="3001" spans="1:33" x14ac:dyDescent="0.35">
      <c r="A3001">
        <v>3000</v>
      </c>
      <c r="B3001" t="s">
        <v>61</v>
      </c>
      <c r="C3001">
        <v>124</v>
      </c>
      <c r="D3001" t="s">
        <v>25</v>
      </c>
      <c r="E3001" t="s">
        <v>22</v>
      </c>
      <c r="F3001" t="s">
        <v>22</v>
      </c>
      <c r="G3001">
        <v>0</v>
      </c>
      <c r="H3001">
        <v>244.6</v>
      </c>
      <c r="I3001">
        <v>91</v>
      </c>
      <c r="J3001">
        <v>41.58</v>
      </c>
      <c r="K3001">
        <v>125.1</v>
      </c>
      <c r="L3001">
        <v>70</v>
      </c>
      <c r="M3001">
        <v>10.63</v>
      </c>
      <c r="N3001">
        <v>303.39999999999998</v>
      </c>
      <c r="O3001">
        <v>104</v>
      </c>
      <c r="P3001">
        <v>13.65</v>
      </c>
      <c r="Q3001">
        <v>12</v>
      </c>
      <c r="R3001">
        <v>5</v>
      </c>
      <c r="S3001">
        <v>3.24</v>
      </c>
      <c r="T3001">
        <v>0</v>
      </c>
      <c r="U3001" t="s">
        <v>22</v>
      </c>
      <c r="V3001">
        <f>IF(tbl_Customers[[#This Row],[churn]] = "yes", 1, 0)</f>
        <v>0</v>
      </c>
      <c r="W3001" t="str">
        <f>IF(tbl_Customers[[#This Row],[number_customer_service_calls]] &lt;= 1, "0-1 Calls", IF(tbl_Customers[[#This Row],[number_customer_service_calls]] &lt;= 3, "2-3 Calls", IF(tbl_Customers[[#This Row],[number_customer_service_calls]] &lt;=5, "4-5 Calls", "6+ Calls")))</f>
        <v>0-1 Calls</v>
      </c>
      <c r="X3001" t="str">
        <f>IF(tbl_Customers[[#This Row],[account_length]] &lt;= 50, "0-50", IF(tbl_Customers[[#This Row],[account_length]] &lt;=100, "51-100", IF(tbl_Customers[[#This Row],[account_length]] &lt;= 150, "101-150", "151+")))</f>
        <v>101-150</v>
      </c>
      <c r="Y3001" t="str">
        <f>IF(tbl_Customers[[#This Row],[total_intl_charge]] &lt;= 3, "Low Charges", "High Charges")</f>
        <v>High Charges</v>
      </c>
      <c r="Z3001" t="str">
        <f>IF(tbl_Customers[[#This Row],[total_eve_calls]]&lt;=80,"Low Calls",
IF(tbl_Customers[[#This Row],[total_eve_calls]]&lt;=120,"Medium Calls","High Calls"))</f>
        <v>Low Calls</v>
      </c>
      <c r="AA3001" t="str">
        <f>IF(tbl_Customers[[#This Row],[total_eve_charge]]&lt;=15,"Low Charges",
IF(tbl_Customers[[#This Row],[total_eve_charge]]&lt;=20,"Medium Charges","High Charges"))</f>
        <v>Low Charges</v>
      </c>
      <c r="AB30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1" t="str">
        <f>IF(tbl_Customers[[#This Row],[number_vmail_messages]] = 0, "No Usage", IF(tbl_Customers[[#This Row],[number_vmail_messages]] &lt;= 20, "Low Usage", IF(tbl_Customers[[#This Row],[number_vmail_messages]] &lt;= 40, "Medium Usgae", "High Usage")))</f>
        <v>No Usage</v>
      </c>
      <c r="AD3001" t="str">
        <f>IF(tbl_Customers[[#This Row],[total_day_minutes]]&lt;=150,"Low Usage", IF(tbl_Customers[[#This Row],[total_day_minutes]]&lt;=200,"Medium Usage", IF(tbl_Customers[[#This Row],[total_day_minutes]]&lt;=250,"High Usage","Very High Usage")))</f>
        <v>High Usage</v>
      </c>
      <c r="AE3001" t="str">
        <f>IF(tbl_Customers[[#This Row],[total_intl_calls]]&lt;=5,"Low Calls", IF(tbl_Customers[[#This Row],[total_intl_calls]]&lt;=10, "Medium Calls", "High Calls"))</f>
        <v>Low Calls</v>
      </c>
      <c r="AF30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01" s="36" t="str">
        <f>IF(tbl_Customers[[#This Row],[Churn_Risk_Score]]&gt;=10,"High Risk", IF(tbl_Customers[[#This Row],[Churn_Risk_Score]]&gt;=5,"Medium Risk","Low Risk"))</f>
        <v>Low Risk</v>
      </c>
    </row>
    <row r="3002" spans="1:33" x14ac:dyDescent="0.35">
      <c r="A3002">
        <v>3001</v>
      </c>
      <c r="B3002" t="s">
        <v>27</v>
      </c>
      <c r="C3002">
        <v>117</v>
      </c>
      <c r="D3002" t="s">
        <v>25</v>
      </c>
      <c r="E3002" t="s">
        <v>22</v>
      </c>
      <c r="F3002" t="s">
        <v>22</v>
      </c>
      <c r="G3002">
        <v>0</v>
      </c>
      <c r="H3002">
        <v>302.60000000000002</v>
      </c>
      <c r="I3002">
        <v>83</v>
      </c>
      <c r="J3002">
        <v>51.44</v>
      </c>
      <c r="K3002">
        <v>167.1</v>
      </c>
      <c r="L3002">
        <v>106</v>
      </c>
      <c r="M3002">
        <v>14.2</v>
      </c>
      <c r="N3002">
        <v>209.8</v>
      </c>
      <c r="O3002">
        <v>79</v>
      </c>
      <c r="P3002">
        <v>9.44</v>
      </c>
      <c r="Q3002">
        <v>10.4</v>
      </c>
      <c r="R3002">
        <v>7</v>
      </c>
      <c r="S3002">
        <v>2.81</v>
      </c>
      <c r="T3002">
        <v>1</v>
      </c>
      <c r="U3002" t="s">
        <v>23</v>
      </c>
      <c r="V3002">
        <f>IF(tbl_Customers[[#This Row],[churn]] = "yes", 1, 0)</f>
        <v>1</v>
      </c>
      <c r="W3002" t="str">
        <f>IF(tbl_Customers[[#This Row],[number_customer_service_calls]] &lt;= 1, "0-1 Calls", IF(tbl_Customers[[#This Row],[number_customer_service_calls]] &lt;= 3, "2-3 Calls", IF(tbl_Customers[[#This Row],[number_customer_service_calls]] &lt;=5, "4-5 Calls", "6+ Calls")))</f>
        <v>0-1 Calls</v>
      </c>
      <c r="X3002" t="str">
        <f>IF(tbl_Customers[[#This Row],[account_length]] &lt;= 50, "0-50", IF(tbl_Customers[[#This Row],[account_length]] &lt;=100, "51-100", IF(tbl_Customers[[#This Row],[account_length]] &lt;= 150, "101-150", "151+")))</f>
        <v>101-150</v>
      </c>
      <c r="Y3002" t="str">
        <f>IF(tbl_Customers[[#This Row],[total_intl_charge]] &lt;= 3, "Low Charges", "High Charges")</f>
        <v>Low Charges</v>
      </c>
      <c r="Z3002" t="str">
        <f>IF(tbl_Customers[[#This Row],[total_eve_calls]]&lt;=80,"Low Calls",
IF(tbl_Customers[[#This Row],[total_eve_calls]]&lt;=120,"Medium Calls","High Calls"))</f>
        <v>Medium Calls</v>
      </c>
      <c r="AA3002" t="str">
        <f>IF(tbl_Customers[[#This Row],[total_eve_charge]]&lt;=15,"Low Charges",
IF(tbl_Customers[[#This Row],[total_eve_charge]]&lt;=20,"Medium Charges","High Charges"))</f>
        <v>Low Charges</v>
      </c>
      <c r="AB30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2" t="str">
        <f>IF(tbl_Customers[[#This Row],[number_vmail_messages]] = 0, "No Usage", IF(tbl_Customers[[#This Row],[number_vmail_messages]] &lt;= 20, "Low Usage", IF(tbl_Customers[[#This Row],[number_vmail_messages]] &lt;= 40, "Medium Usgae", "High Usage")))</f>
        <v>No Usage</v>
      </c>
      <c r="AD3002" t="str">
        <f>IF(tbl_Customers[[#This Row],[total_day_minutes]]&lt;=150,"Low Usage", IF(tbl_Customers[[#This Row],[total_day_minutes]]&lt;=200,"Medium Usage", IF(tbl_Customers[[#This Row],[total_day_minutes]]&lt;=250,"High Usage","Very High Usage")))</f>
        <v>Very High Usage</v>
      </c>
      <c r="AE3002" t="str">
        <f>IF(tbl_Customers[[#This Row],[total_intl_calls]]&lt;=5,"Low Calls", IF(tbl_Customers[[#This Row],[total_intl_calls]]&lt;=10, "Medium Calls", "High Calls"))</f>
        <v>Medium Calls</v>
      </c>
      <c r="AF30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02" s="36" t="str">
        <f>IF(tbl_Customers[[#This Row],[Churn_Risk_Score]]&gt;=10,"High Risk", IF(tbl_Customers[[#This Row],[Churn_Risk_Score]]&gt;=5,"Medium Risk","Low Risk"))</f>
        <v>Medium Risk</v>
      </c>
    </row>
    <row r="3003" spans="1:33" x14ac:dyDescent="0.35">
      <c r="A3003">
        <v>3002</v>
      </c>
      <c r="B3003" t="s">
        <v>66</v>
      </c>
      <c r="C3003">
        <v>163</v>
      </c>
      <c r="D3003" t="s">
        <v>21</v>
      </c>
      <c r="E3003" t="s">
        <v>22</v>
      </c>
      <c r="F3003" t="s">
        <v>23</v>
      </c>
      <c r="G3003">
        <v>30</v>
      </c>
      <c r="H3003">
        <v>195.2</v>
      </c>
      <c r="I3003">
        <v>123</v>
      </c>
      <c r="J3003">
        <v>33.18</v>
      </c>
      <c r="K3003">
        <v>126.4</v>
      </c>
      <c r="L3003">
        <v>115</v>
      </c>
      <c r="M3003">
        <v>10.74</v>
      </c>
      <c r="N3003">
        <v>221</v>
      </c>
      <c r="O3003">
        <v>90</v>
      </c>
      <c r="P3003">
        <v>9.9499999999999993</v>
      </c>
      <c r="Q3003">
        <v>9</v>
      </c>
      <c r="R3003">
        <v>5</v>
      </c>
      <c r="S3003">
        <v>2.4300000000000002</v>
      </c>
      <c r="T3003">
        <v>5</v>
      </c>
      <c r="U3003" t="s">
        <v>23</v>
      </c>
      <c r="V3003">
        <f>IF(tbl_Customers[[#This Row],[churn]] = "yes", 1, 0)</f>
        <v>1</v>
      </c>
      <c r="W3003" t="str">
        <f>IF(tbl_Customers[[#This Row],[number_customer_service_calls]] &lt;= 1, "0-1 Calls", IF(tbl_Customers[[#This Row],[number_customer_service_calls]] &lt;= 3, "2-3 Calls", IF(tbl_Customers[[#This Row],[number_customer_service_calls]] &lt;=5, "4-5 Calls", "6+ Calls")))</f>
        <v>4-5 Calls</v>
      </c>
      <c r="X3003" t="str">
        <f>IF(tbl_Customers[[#This Row],[account_length]] &lt;= 50, "0-50", IF(tbl_Customers[[#This Row],[account_length]] &lt;=100, "51-100", IF(tbl_Customers[[#This Row],[account_length]] &lt;= 150, "101-150", "151+")))</f>
        <v>151+</v>
      </c>
      <c r="Y3003" t="str">
        <f>IF(tbl_Customers[[#This Row],[total_intl_charge]] &lt;= 3, "Low Charges", "High Charges")</f>
        <v>Low Charges</v>
      </c>
      <c r="Z3003" t="str">
        <f>IF(tbl_Customers[[#This Row],[total_eve_calls]]&lt;=80,"Low Calls",
IF(tbl_Customers[[#This Row],[total_eve_calls]]&lt;=120,"Medium Calls","High Calls"))</f>
        <v>Medium Calls</v>
      </c>
      <c r="AA3003" t="str">
        <f>IF(tbl_Customers[[#This Row],[total_eve_charge]]&lt;=15,"Low Charges",
IF(tbl_Customers[[#This Row],[total_eve_charge]]&lt;=20,"Medium Charges","High Charges"))</f>
        <v>Low Charges</v>
      </c>
      <c r="AB30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3" t="str">
        <f>IF(tbl_Customers[[#This Row],[number_vmail_messages]] = 0, "No Usage", IF(tbl_Customers[[#This Row],[number_vmail_messages]] &lt;= 20, "Low Usage", IF(tbl_Customers[[#This Row],[number_vmail_messages]] &lt;= 40, "Medium Usgae", "High Usage")))</f>
        <v>Medium Usgae</v>
      </c>
      <c r="AD3003" t="str">
        <f>IF(tbl_Customers[[#This Row],[total_day_minutes]]&lt;=150,"Low Usage", IF(tbl_Customers[[#This Row],[total_day_minutes]]&lt;=200,"Medium Usage", IF(tbl_Customers[[#This Row],[total_day_minutes]]&lt;=250,"High Usage","Very High Usage")))</f>
        <v>Medium Usage</v>
      </c>
      <c r="AE3003" t="str">
        <f>IF(tbl_Customers[[#This Row],[total_intl_calls]]&lt;=5,"Low Calls", IF(tbl_Customers[[#This Row],[total_intl_calls]]&lt;=10, "Medium Calls", "High Calls"))</f>
        <v>Low Calls</v>
      </c>
      <c r="AF30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03" s="36" t="str">
        <f>IF(tbl_Customers[[#This Row],[Churn_Risk_Score]]&gt;=10,"High Risk", IF(tbl_Customers[[#This Row],[Churn_Risk_Score]]&gt;=5,"Medium Risk","Low Risk"))</f>
        <v>Low Risk</v>
      </c>
    </row>
    <row r="3004" spans="1:33" x14ac:dyDescent="0.35">
      <c r="A3004">
        <v>3003</v>
      </c>
      <c r="B3004" t="s">
        <v>57</v>
      </c>
      <c r="C3004">
        <v>87</v>
      </c>
      <c r="D3004" t="s">
        <v>28</v>
      </c>
      <c r="E3004" t="s">
        <v>23</v>
      </c>
      <c r="F3004" t="s">
        <v>22</v>
      </c>
      <c r="G3004">
        <v>0</v>
      </c>
      <c r="H3004">
        <v>207.8</v>
      </c>
      <c r="I3004">
        <v>113</v>
      </c>
      <c r="J3004">
        <v>35.33</v>
      </c>
      <c r="K3004">
        <v>182.2</v>
      </c>
      <c r="L3004">
        <v>129</v>
      </c>
      <c r="M3004">
        <v>15.49</v>
      </c>
      <c r="N3004">
        <v>163.4</v>
      </c>
      <c r="O3004">
        <v>98</v>
      </c>
      <c r="P3004">
        <v>7.35</v>
      </c>
      <c r="Q3004">
        <v>13</v>
      </c>
      <c r="R3004">
        <v>3</v>
      </c>
      <c r="S3004">
        <v>3.51</v>
      </c>
      <c r="T3004">
        <v>1</v>
      </c>
      <c r="U3004" t="s">
        <v>22</v>
      </c>
      <c r="V3004">
        <f>IF(tbl_Customers[[#This Row],[churn]] = "yes", 1, 0)</f>
        <v>0</v>
      </c>
      <c r="W3004" t="str">
        <f>IF(tbl_Customers[[#This Row],[number_customer_service_calls]] &lt;= 1, "0-1 Calls", IF(tbl_Customers[[#This Row],[number_customer_service_calls]] &lt;= 3, "2-3 Calls", IF(tbl_Customers[[#This Row],[number_customer_service_calls]] &lt;=5, "4-5 Calls", "6+ Calls")))</f>
        <v>0-1 Calls</v>
      </c>
      <c r="X3004" t="str">
        <f>IF(tbl_Customers[[#This Row],[account_length]] &lt;= 50, "0-50", IF(tbl_Customers[[#This Row],[account_length]] &lt;=100, "51-100", IF(tbl_Customers[[#This Row],[account_length]] &lt;= 150, "101-150", "151+")))</f>
        <v>51-100</v>
      </c>
      <c r="Y3004" t="str">
        <f>IF(tbl_Customers[[#This Row],[total_intl_charge]] &lt;= 3, "Low Charges", "High Charges")</f>
        <v>High Charges</v>
      </c>
      <c r="Z3004" t="str">
        <f>IF(tbl_Customers[[#This Row],[total_eve_calls]]&lt;=80,"Low Calls",
IF(tbl_Customers[[#This Row],[total_eve_calls]]&lt;=120,"Medium Calls","High Calls"))</f>
        <v>High Calls</v>
      </c>
      <c r="AA3004" t="str">
        <f>IF(tbl_Customers[[#This Row],[total_eve_charge]]&lt;=15,"Low Charges",
IF(tbl_Customers[[#This Row],[total_eve_charge]]&lt;=20,"Medium Charges","High Charges"))</f>
        <v>Medium Charges</v>
      </c>
      <c r="AB30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4" t="str">
        <f>IF(tbl_Customers[[#This Row],[number_vmail_messages]] = 0, "No Usage", IF(tbl_Customers[[#This Row],[number_vmail_messages]] &lt;= 20, "Low Usage", IF(tbl_Customers[[#This Row],[number_vmail_messages]] &lt;= 40, "Medium Usgae", "High Usage")))</f>
        <v>No Usage</v>
      </c>
      <c r="AD3004" t="str">
        <f>IF(tbl_Customers[[#This Row],[total_day_minutes]]&lt;=150,"Low Usage", IF(tbl_Customers[[#This Row],[total_day_minutes]]&lt;=200,"Medium Usage", IF(tbl_Customers[[#This Row],[total_day_minutes]]&lt;=250,"High Usage","Very High Usage")))</f>
        <v>High Usage</v>
      </c>
      <c r="AE3004" t="str">
        <f>IF(tbl_Customers[[#This Row],[total_intl_calls]]&lt;=5,"Low Calls", IF(tbl_Customers[[#This Row],[total_intl_calls]]&lt;=10, "Medium Calls", "High Calls"))</f>
        <v>Low Calls</v>
      </c>
      <c r="AF30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004" s="36" t="str">
        <f>IF(tbl_Customers[[#This Row],[Churn_Risk_Score]]&gt;=10,"High Risk", IF(tbl_Customers[[#This Row],[Churn_Risk_Score]]&gt;=5,"Medium Risk","Low Risk"))</f>
        <v>Medium Risk</v>
      </c>
    </row>
    <row r="3005" spans="1:33" x14ac:dyDescent="0.35">
      <c r="A3005">
        <v>3004</v>
      </c>
      <c r="B3005" t="s">
        <v>30</v>
      </c>
      <c r="C3005">
        <v>59</v>
      </c>
      <c r="D3005" t="s">
        <v>21</v>
      </c>
      <c r="E3005" t="s">
        <v>22</v>
      </c>
      <c r="F3005" t="s">
        <v>22</v>
      </c>
      <c r="G3005">
        <v>0</v>
      </c>
      <c r="H3005">
        <v>119</v>
      </c>
      <c r="I3005">
        <v>119</v>
      </c>
      <c r="J3005">
        <v>20.23</v>
      </c>
      <c r="K3005">
        <v>134.5</v>
      </c>
      <c r="L3005">
        <v>115</v>
      </c>
      <c r="M3005">
        <v>11.43</v>
      </c>
      <c r="N3005">
        <v>298.60000000000002</v>
      </c>
      <c r="O3005">
        <v>75</v>
      </c>
      <c r="P3005">
        <v>13.44</v>
      </c>
      <c r="Q3005">
        <v>9</v>
      </c>
      <c r="R3005">
        <v>6</v>
      </c>
      <c r="S3005">
        <v>2.4300000000000002</v>
      </c>
      <c r="T3005">
        <v>2</v>
      </c>
      <c r="U3005" t="s">
        <v>23</v>
      </c>
      <c r="V3005">
        <f>IF(tbl_Customers[[#This Row],[churn]] = "yes", 1, 0)</f>
        <v>1</v>
      </c>
      <c r="W3005" t="str">
        <f>IF(tbl_Customers[[#This Row],[number_customer_service_calls]] &lt;= 1, "0-1 Calls", IF(tbl_Customers[[#This Row],[number_customer_service_calls]] &lt;= 3, "2-3 Calls", IF(tbl_Customers[[#This Row],[number_customer_service_calls]] &lt;=5, "4-5 Calls", "6+ Calls")))</f>
        <v>2-3 Calls</v>
      </c>
      <c r="X3005" t="str">
        <f>IF(tbl_Customers[[#This Row],[account_length]] &lt;= 50, "0-50", IF(tbl_Customers[[#This Row],[account_length]] &lt;=100, "51-100", IF(tbl_Customers[[#This Row],[account_length]] &lt;= 150, "101-150", "151+")))</f>
        <v>51-100</v>
      </c>
      <c r="Y3005" t="str">
        <f>IF(tbl_Customers[[#This Row],[total_intl_charge]] &lt;= 3, "Low Charges", "High Charges")</f>
        <v>Low Charges</v>
      </c>
      <c r="Z3005" t="str">
        <f>IF(tbl_Customers[[#This Row],[total_eve_calls]]&lt;=80,"Low Calls",
IF(tbl_Customers[[#This Row],[total_eve_calls]]&lt;=120,"Medium Calls","High Calls"))</f>
        <v>Medium Calls</v>
      </c>
      <c r="AA3005" t="str">
        <f>IF(tbl_Customers[[#This Row],[total_eve_charge]]&lt;=15,"Low Charges",
IF(tbl_Customers[[#This Row],[total_eve_charge]]&lt;=20,"Medium Charges","High Charges"))</f>
        <v>Low Charges</v>
      </c>
      <c r="AB30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5" t="str">
        <f>IF(tbl_Customers[[#This Row],[number_vmail_messages]] = 0, "No Usage", IF(tbl_Customers[[#This Row],[number_vmail_messages]] &lt;= 20, "Low Usage", IF(tbl_Customers[[#This Row],[number_vmail_messages]] &lt;= 40, "Medium Usgae", "High Usage")))</f>
        <v>No Usage</v>
      </c>
      <c r="AD3005" t="str">
        <f>IF(tbl_Customers[[#This Row],[total_day_minutes]]&lt;=150,"Low Usage", IF(tbl_Customers[[#This Row],[total_day_minutes]]&lt;=200,"Medium Usage", IF(tbl_Customers[[#This Row],[total_day_minutes]]&lt;=250,"High Usage","Very High Usage")))</f>
        <v>Low Usage</v>
      </c>
      <c r="AE3005" t="str">
        <f>IF(tbl_Customers[[#This Row],[total_intl_calls]]&lt;=5,"Low Calls", IF(tbl_Customers[[#This Row],[total_intl_calls]]&lt;=10, "Medium Calls", "High Calls"))</f>
        <v>Medium Calls</v>
      </c>
      <c r="AF30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05" s="36" t="str">
        <f>IF(tbl_Customers[[#This Row],[Churn_Risk_Score]]&gt;=10,"High Risk", IF(tbl_Customers[[#This Row],[Churn_Risk_Score]]&gt;=5,"Medium Risk","Low Risk"))</f>
        <v>Low Risk</v>
      </c>
    </row>
    <row r="3006" spans="1:33" x14ac:dyDescent="0.35">
      <c r="A3006">
        <v>3005</v>
      </c>
      <c r="B3006" t="s">
        <v>45</v>
      </c>
      <c r="C3006">
        <v>103</v>
      </c>
      <c r="D3006" t="s">
        <v>21</v>
      </c>
      <c r="E3006" t="s">
        <v>22</v>
      </c>
      <c r="F3006" t="s">
        <v>22</v>
      </c>
      <c r="G3006">
        <v>0</v>
      </c>
      <c r="H3006">
        <v>245.8</v>
      </c>
      <c r="I3006">
        <v>116</v>
      </c>
      <c r="J3006">
        <v>41.79</v>
      </c>
      <c r="K3006">
        <v>135.4</v>
      </c>
      <c r="L3006">
        <v>97</v>
      </c>
      <c r="M3006">
        <v>11.51</v>
      </c>
      <c r="N3006">
        <v>190.9</v>
      </c>
      <c r="O3006">
        <v>73</v>
      </c>
      <c r="P3006">
        <v>8.59</v>
      </c>
      <c r="Q3006">
        <v>9.9</v>
      </c>
      <c r="R3006">
        <v>7</v>
      </c>
      <c r="S3006">
        <v>2.67</v>
      </c>
      <c r="T3006">
        <v>1</v>
      </c>
      <c r="U3006" t="s">
        <v>22</v>
      </c>
      <c r="V3006">
        <f>IF(tbl_Customers[[#This Row],[churn]] = "yes", 1, 0)</f>
        <v>0</v>
      </c>
      <c r="W3006" t="str">
        <f>IF(tbl_Customers[[#This Row],[number_customer_service_calls]] &lt;= 1, "0-1 Calls", IF(tbl_Customers[[#This Row],[number_customer_service_calls]] &lt;= 3, "2-3 Calls", IF(tbl_Customers[[#This Row],[number_customer_service_calls]] &lt;=5, "4-5 Calls", "6+ Calls")))</f>
        <v>0-1 Calls</v>
      </c>
      <c r="X3006" t="str">
        <f>IF(tbl_Customers[[#This Row],[account_length]] &lt;= 50, "0-50", IF(tbl_Customers[[#This Row],[account_length]] &lt;=100, "51-100", IF(tbl_Customers[[#This Row],[account_length]] &lt;= 150, "101-150", "151+")))</f>
        <v>101-150</v>
      </c>
      <c r="Y3006" t="str">
        <f>IF(tbl_Customers[[#This Row],[total_intl_charge]] &lt;= 3, "Low Charges", "High Charges")</f>
        <v>Low Charges</v>
      </c>
      <c r="Z3006" t="str">
        <f>IF(tbl_Customers[[#This Row],[total_eve_calls]]&lt;=80,"Low Calls",
IF(tbl_Customers[[#This Row],[total_eve_calls]]&lt;=120,"Medium Calls","High Calls"))</f>
        <v>Medium Calls</v>
      </c>
      <c r="AA3006" t="str">
        <f>IF(tbl_Customers[[#This Row],[total_eve_charge]]&lt;=15,"Low Charges",
IF(tbl_Customers[[#This Row],[total_eve_charge]]&lt;=20,"Medium Charges","High Charges"))</f>
        <v>Low Charges</v>
      </c>
      <c r="AB30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6" t="str">
        <f>IF(tbl_Customers[[#This Row],[number_vmail_messages]] = 0, "No Usage", IF(tbl_Customers[[#This Row],[number_vmail_messages]] &lt;= 20, "Low Usage", IF(tbl_Customers[[#This Row],[number_vmail_messages]] &lt;= 40, "Medium Usgae", "High Usage")))</f>
        <v>No Usage</v>
      </c>
      <c r="AD3006" t="str">
        <f>IF(tbl_Customers[[#This Row],[total_day_minutes]]&lt;=150,"Low Usage", IF(tbl_Customers[[#This Row],[total_day_minutes]]&lt;=200,"Medium Usage", IF(tbl_Customers[[#This Row],[total_day_minutes]]&lt;=250,"High Usage","Very High Usage")))</f>
        <v>High Usage</v>
      </c>
      <c r="AE3006" t="str">
        <f>IF(tbl_Customers[[#This Row],[total_intl_calls]]&lt;=5,"Low Calls", IF(tbl_Customers[[#This Row],[total_intl_calls]]&lt;=10, "Medium Calls", "High Calls"))</f>
        <v>Medium Calls</v>
      </c>
      <c r="AF30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06" s="36" t="str">
        <f>IF(tbl_Customers[[#This Row],[Churn_Risk_Score]]&gt;=10,"High Risk", IF(tbl_Customers[[#This Row],[Churn_Risk_Score]]&gt;=5,"Medium Risk","Low Risk"))</f>
        <v>Low Risk</v>
      </c>
    </row>
    <row r="3007" spans="1:33" x14ac:dyDescent="0.35">
      <c r="A3007">
        <v>3006</v>
      </c>
      <c r="B3007" t="s">
        <v>40</v>
      </c>
      <c r="C3007">
        <v>101</v>
      </c>
      <c r="D3007" t="s">
        <v>25</v>
      </c>
      <c r="E3007" t="s">
        <v>22</v>
      </c>
      <c r="F3007" t="s">
        <v>22</v>
      </c>
      <c r="G3007">
        <v>0</v>
      </c>
      <c r="H3007">
        <v>131</v>
      </c>
      <c r="I3007">
        <v>148</v>
      </c>
      <c r="J3007">
        <v>22.27</v>
      </c>
      <c r="K3007">
        <v>237.7</v>
      </c>
      <c r="L3007">
        <v>126</v>
      </c>
      <c r="M3007">
        <v>20.2</v>
      </c>
      <c r="N3007">
        <v>281.3</v>
      </c>
      <c r="O3007">
        <v>111</v>
      </c>
      <c r="P3007">
        <v>12.66</v>
      </c>
      <c r="Q3007">
        <v>12.6</v>
      </c>
      <c r="R3007">
        <v>4</v>
      </c>
      <c r="S3007">
        <v>3.4</v>
      </c>
      <c r="T3007">
        <v>3</v>
      </c>
      <c r="U3007" t="s">
        <v>22</v>
      </c>
      <c r="V3007">
        <f>IF(tbl_Customers[[#This Row],[churn]] = "yes", 1, 0)</f>
        <v>0</v>
      </c>
      <c r="W3007" t="str">
        <f>IF(tbl_Customers[[#This Row],[number_customer_service_calls]] &lt;= 1, "0-1 Calls", IF(tbl_Customers[[#This Row],[number_customer_service_calls]] &lt;= 3, "2-3 Calls", IF(tbl_Customers[[#This Row],[number_customer_service_calls]] &lt;=5, "4-5 Calls", "6+ Calls")))</f>
        <v>2-3 Calls</v>
      </c>
      <c r="X3007" t="str">
        <f>IF(tbl_Customers[[#This Row],[account_length]] &lt;= 50, "0-50", IF(tbl_Customers[[#This Row],[account_length]] &lt;=100, "51-100", IF(tbl_Customers[[#This Row],[account_length]] &lt;= 150, "101-150", "151+")))</f>
        <v>101-150</v>
      </c>
      <c r="Y3007" t="str">
        <f>IF(tbl_Customers[[#This Row],[total_intl_charge]] &lt;= 3, "Low Charges", "High Charges")</f>
        <v>High Charges</v>
      </c>
      <c r="Z3007" t="str">
        <f>IF(tbl_Customers[[#This Row],[total_eve_calls]]&lt;=80,"Low Calls",
IF(tbl_Customers[[#This Row],[total_eve_calls]]&lt;=120,"Medium Calls","High Calls"))</f>
        <v>High Calls</v>
      </c>
      <c r="AA3007" t="str">
        <f>IF(tbl_Customers[[#This Row],[total_eve_charge]]&lt;=15,"Low Charges",
IF(tbl_Customers[[#This Row],[total_eve_charge]]&lt;=20,"Medium Charges","High Charges"))</f>
        <v>High Charges</v>
      </c>
      <c r="AB30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7" t="str">
        <f>IF(tbl_Customers[[#This Row],[number_vmail_messages]] = 0, "No Usage", IF(tbl_Customers[[#This Row],[number_vmail_messages]] &lt;= 20, "Low Usage", IF(tbl_Customers[[#This Row],[number_vmail_messages]] &lt;= 40, "Medium Usgae", "High Usage")))</f>
        <v>No Usage</v>
      </c>
      <c r="AD3007" t="str">
        <f>IF(tbl_Customers[[#This Row],[total_day_minutes]]&lt;=150,"Low Usage", IF(tbl_Customers[[#This Row],[total_day_minutes]]&lt;=200,"Medium Usage", IF(tbl_Customers[[#This Row],[total_day_minutes]]&lt;=250,"High Usage","Very High Usage")))</f>
        <v>Low Usage</v>
      </c>
      <c r="AE3007" t="str">
        <f>IF(tbl_Customers[[#This Row],[total_intl_calls]]&lt;=5,"Low Calls", IF(tbl_Customers[[#This Row],[total_intl_calls]]&lt;=10, "Medium Calls", "High Calls"))</f>
        <v>Low Calls</v>
      </c>
      <c r="AF30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07" s="36" t="str">
        <f>IF(tbl_Customers[[#This Row],[Churn_Risk_Score]]&gt;=10,"High Risk", IF(tbl_Customers[[#This Row],[Churn_Risk_Score]]&gt;=5,"Medium Risk","Low Risk"))</f>
        <v>Low Risk</v>
      </c>
    </row>
    <row r="3008" spans="1:33" x14ac:dyDescent="0.35">
      <c r="A3008">
        <v>3007</v>
      </c>
      <c r="B3008" t="s">
        <v>51</v>
      </c>
      <c r="C3008">
        <v>72</v>
      </c>
      <c r="D3008" t="s">
        <v>21</v>
      </c>
      <c r="E3008" t="s">
        <v>22</v>
      </c>
      <c r="F3008" t="s">
        <v>22</v>
      </c>
      <c r="G3008">
        <v>0</v>
      </c>
      <c r="H3008">
        <v>129.80000000000001</v>
      </c>
      <c r="I3008">
        <v>106</v>
      </c>
      <c r="J3008">
        <v>22.07</v>
      </c>
      <c r="K3008">
        <v>188.7</v>
      </c>
      <c r="L3008">
        <v>138</v>
      </c>
      <c r="M3008">
        <v>16.04</v>
      </c>
      <c r="N3008">
        <v>212.5</v>
      </c>
      <c r="O3008">
        <v>116</v>
      </c>
      <c r="P3008">
        <v>9.56</v>
      </c>
      <c r="Q3008">
        <v>8.3000000000000007</v>
      </c>
      <c r="R3008">
        <v>4</v>
      </c>
      <c r="S3008">
        <v>2.2400000000000002</v>
      </c>
      <c r="T3008">
        <v>4</v>
      </c>
      <c r="U3008" t="s">
        <v>23</v>
      </c>
      <c r="V3008">
        <f>IF(tbl_Customers[[#This Row],[churn]] = "yes", 1, 0)</f>
        <v>1</v>
      </c>
      <c r="W3008" t="str">
        <f>IF(tbl_Customers[[#This Row],[number_customer_service_calls]] &lt;= 1, "0-1 Calls", IF(tbl_Customers[[#This Row],[number_customer_service_calls]] &lt;= 3, "2-3 Calls", IF(tbl_Customers[[#This Row],[number_customer_service_calls]] &lt;=5, "4-5 Calls", "6+ Calls")))</f>
        <v>4-5 Calls</v>
      </c>
      <c r="X3008" t="str">
        <f>IF(tbl_Customers[[#This Row],[account_length]] &lt;= 50, "0-50", IF(tbl_Customers[[#This Row],[account_length]] &lt;=100, "51-100", IF(tbl_Customers[[#This Row],[account_length]] &lt;= 150, "101-150", "151+")))</f>
        <v>51-100</v>
      </c>
      <c r="Y3008" t="str">
        <f>IF(tbl_Customers[[#This Row],[total_intl_charge]] &lt;= 3, "Low Charges", "High Charges")</f>
        <v>Low Charges</v>
      </c>
      <c r="Z3008" t="str">
        <f>IF(tbl_Customers[[#This Row],[total_eve_calls]]&lt;=80,"Low Calls",
IF(tbl_Customers[[#This Row],[total_eve_calls]]&lt;=120,"Medium Calls","High Calls"))</f>
        <v>High Calls</v>
      </c>
      <c r="AA3008" t="str">
        <f>IF(tbl_Customers[[#This Row],[total_eve_charge]]&lt;=15,"Low Charges",
IF(tbl_Customers[[#This Row],[total_eve_charge]]&lt;=20,"Medium Charges","High Charges"))</f>
        <v>Medium Charges</v>
      </c>
      <c r="AB30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8" t="str">
        <f>IF(tbl_Customers[[#This Row],[number_vmail_messages]] = 0, "No Usage", IF(tbl_Customers[[#This Row],[number_vmail_messages]] &lt;= 20, "Low Usage", IF(tbl_Customers[[#This Row],[number_vmail_messages]] &lt;= 40, "Medium Usgae", "High Usage")))</f>
        <v>No Usage</v>
      </c>
      <c r="AD3008" t="str">
        <f>IF(tbl_Customers[[#This Row],[total_day_minutes]]&lt;=150,"Low Usage", IF(tbl_Customers[[#This Row],[total_day_minutes]]&lt;=200,"Medium Usage", IF(tbl_Customers[[#This Row],[total_day_minutes]]&lt;=250,"High Usage","Very High Usage")))</f>
        <v>Low Usage</v>
      </c>
      <c r="AE3008" t="str">
        <f>IF(tbl_Customers[[#This Row],[total_intl_calls]]&lt;=5,"Low Calls", IF(tbl_Customers[[#This Row],[total_intl_calls]]&lt;=10, "Medium Calls", "High Calls"))</f>
        <v>Low Calls</v>
      </c>
      <c r="AF30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08" s="36" t="str">
        <f>IF(tbl_Customers[[#This Row],[Churn_Risk_Score]]&gt;=10,"High Risk", IF(tbl_Customers[[#This Row],[Churn_Risk_Score]]&gt;=5,"Medium Risk","Low Risk"))</f>
        <v>Medium Risk</v>
      </c>
    </row>
    <row r="3009" spans="1:33" x14ac:dyDescent="0.35">
      <c r="A3009">
        <v>3008</v>
      </c>
      <c r="B3009" t="s">
        <v>57</v>
      </c>
      <c r="C3009">
        <v>108</v>
      </c>
      <c r="D3009" t="s">
        <v>28</v>
      </c>
      <c r="E3009" t="s">
        <v>23</v>
      </c>
      <c r="F3009" t="s">
        <v>22</v>
      </c>
      <c r="G3009">
        <v>0</v>
      </c>
      <c r="H3009">
        <v>275.89999999999998</v>
      </c>
      <c r="I3009">
        <v>84</v>
      </c>
      <c r="J3009">
        <v>46.9</v>
      </c>
      <c r="K3009">
        <v>203</v>
      </c>
      <c r="L3009">
        <v>91</v>
      </c>
      <c r="M3009">
        <v>17.260000000000002</v>
      </c>
      <c r="N3009">
        <v>211.4</v>
      </c>
      <c r="O3009">
        <v>108</v>
      </c>
      <c r="P3009">
        <v>9.51</v>
      </c>
      <c r="Q3009">
        <v>6.7</v>
      </c>
      <c r="R3009">
        <v>4</v>
      </c>
      <c r="S3009">
        <v>1.81</v>
      </c>
      <c r="T3009">
        <v>2</v>
      </c>
      <c r="U3009" t="s">
        <v>23</v>
      </c>
      <c r="V3009">
        <f>IF(tbl_Customers[[#This Row],[churn]] = "yes", 1, 0)</f>
        <v>1</v>
      </c>
      <c r="W3009" t="str">
        <f>IF(tbl_Customers[[#This Row],[number_customer_service_calls]] &lt;= 1, "0-1 Calls", IF(tbl_Customers[[#This Row],[number_customer_service_calls]] &lt;= 3, "2-3 Calls", IF(tbl_Customers[[#This Row],[number_customer_service_calls]] &lt;=5, "4-5 Calls", "6+ Calls")))</f>
        <v>2-3 Calls</v>
      </c>
      <c r="X3009" t="str">
        <f>IF(tbl_Customers[[#This Row],[account_length]] &lt;= 50, "0-50", IF(tbl_Customers[[#This Row],[account_length]] &lt;=100, "51-100", IF(tbl_Customers[[#This Row],[account_length]] &lt;= 150, "101-150", "151+")))</f>
        <v>101-150</v>
      </c>
      <c r="Y3009" t="str">
        <f>IF(tbl_Customers[[#This Row],[total_intl_charge]] &lt;= 3, "Low Charges", "High Charges")</f>
        <v>Low Charges</v>
      </c>
      <c r="Z3009" t="str">
        <f>IF(tbl_Customers[[#This Row],[total_eve_calls]]&lt;=80,"Low Calls",
IF(tbl_Customers[[#This Row],[total_eve_calls]]&lt;=120,"Medium Calls","High Calls"))</f>
        <v>Medium Calls</v>
      </c>
      <c r="AA3009" t="str">
        <f>IF(tbl_Customers[[#This Row],[total_eve_charge]]&lt;=15,"Low Charges",
IF(tbl_Customers[[#This Row],[total_eve_charge]]&lt;=20,"Medium Charges","High Charges"))</f>
        <v>Medium Charges</v>
      </c>
      <c r="AB30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09" t="str">
        <f>IF(tbl_Customers[[#This Row],[number_vmail_messages]] = 0, "No Usage", IF(tbl_Customers[[#This Row],[number_vmail_messages]] &lt;= 20, "Low Usage", IF(tbl_Customers[[#This Row],[number_vmail_messages]] &lt;= 40, "Medium Usgae", "High Usage")))</f>
        <v>No Usage</v>
      </c>
      <c r="AD3009" t="str">
        <f>IF(tbl_Customers[[#This Row],[total_day_minutes]]&lt;=150,"Low Usage", IF(tbl_Customers[[#This Row],[total_day_minutes]]&lt;=200,"Medium Usage", IF(tbl_Customers[[#This Row],[total_day_minutes]]&lt;=250,"High Usage","Very High Usage")))</f>
        <v>Very High Usage</v>
      </c>
      <c r="AE3009" t="str">
        <f>IF(tbl_Customers[[#This Row],[total_intl_calls]]&lt;=5,"Low Calls", IF(tbl_Customers[[#This Row],[total_intl_calls]]&lt;=10, "Medium Calls", "High Calls"))</f>
        <v>Low Calls</v>
      </c>
      <c r="AF30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09" s="36" t="str">
        <f>IF(tbl_Customers[[#This Row],[Churn_Risk_Score]]&gt;=10,"High Risk", IF(tbl_Customers[[#This Row],[Churn_Risk_Score]]&gt;=5,"Medium Risk","Low Risk"))</f>
        <v>Medium Risk</v>
      </c>
    </row>
    <row r="3010" spans="1:33" x14ac:dyDescent="0.35">
      <c r="A3010">
        <v>3009</v>
      </c>
      <c r="B3010" t="s">
        <v>46</v>
      </c>
      <c r="C3010">
        <v>80</v>
      </c>
      <c r="D3010" t="s">
        <v>28</v>
      </c>
      <c r="E3010" t="s">
        <v>22</v>
      </c>
      <c r="F3010" t="s">
        <v>22</v>
      </c>
      <c r="G3010">
        <v>0</v>
      </c>
      <c r="H3010">
        <v>213.3</v>
      </c>
      <c r="I3010">
        <v>124</v>
      </c>
      <c r="J3010">
        <v>36.26</v>
      </c>
      <c r="K3010">
        <v>189.6</v>
      </c>
      <c r="L3010">
        <v>86</v>
      </c>
      <c r="M3010">
        <v>16.12</v>
      </c>
      <c r="N3010">
        <v>193.7</v>
      </c>
      <c r="O3010">
        <v>107</v>
      </c>
      <c r="P3010">
        <v>8.7200000000000006</v>
      </c>
      <c r="Q3010">
        <v>12.1</v>
      </c>
      <c r="R3010">
        <v>2</v>
      </c>
      <c r="S3010">
        <v>3.27</v>
      </c>
      <c r="T3010">
        <v>1</v>
      </c>
      <c r="U3010" t="s">
        <v>22</v>
      </c>
      <c r="V3010">
        <f>IF(tbl_Customers[[#This Row],[churn]] = "yes", 1, 0)</f>
        <v>0</v>
      </c>
      <c r="W3010" t="str">
        <f>IF(tbl_Customers[[#This Row],[number_customer_service_calls]] &lt;= 1, "0-1 Calls", IF(tbl_Customers[[#This Row],[number_customer_service_calls]] &lt;= 3, "2-3 Calls", IF(tbl_Customers[[#This Row],[number_customer_service_calls]] &lt;=5, "4-5 Calls", "6+ Calls")))</f>
        <v>0-1 Calls</v>
      </c>
      <c r="X3010" t="str">
        <f>IF(tbl_Customers[[#This Row],[account_length]] &lt;= 50, "0-50", IF(tbl_Customers[[#This Row],[account_length]] &lt;=100, "51-100", IF(tbl_Customers[[#This Row],[account_length]] &lt;= 150, "101-150", "151+")))</f>
        <v>51-100</v>
      </c>
      <c r="Y3010" t="str">
        <f>IF(tbl_Customers[[#This Row],[total_intl_charge]] &lt;= 3, "Low Charges", "High Charges")</f>
        <v>High Charges</v>
      </c>
      <c r="Z3010" t="str">
        <f>IF(tbl_Customers[[#This Row],[total_eve_calls]]&lt;=80,"Low Calls",
IF(tbl_Customers[[#This Row],[total_eve_calls]]&lt;=120,"Medium Calls","High Calls"))</f>
        <v>Medium Calls</v>
      </c>
      <c r="AA3010" t="str">
        <f>IF(tbl_Customers[[#This Row],[total_eve_charge]]&lt;=15,"Low Charges",
IF(tbl_Customers[[#This Row],[total_eve_charge]]&lt;=20,"Medium Charges","High Charges"))</f>
        <v>Medium Charges</v>
      </c>
      <c r="AB30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0" t="str">
        <f>IF(tbl_Customers[[#This Row],[number_vmail_messages]] = 0, "No Usage", IF(tbl_Customers[[#This Row],[number_vmail_messages]] &lt;= 20, "Low Usage", IF(tbl_Customers[[#This Row],[number_vmail_messages]] &lt;= 40, "Medium Usgae", "High Usage")))</f>
        <v>No Usage</v>
      </c>
      <c r="AD3010" t="str">
        <f>IF(tbl_Customers[[#This Row],[total_day_minutes]]&lt;=150,"Low Usage", IF(tbl_Customers[[#This Row],[total_day_minutes]]&lt;=200,"Medium Usage", IF(tbl_Customers[[#This Row],[total_day_minutes]]&lt;=250,"High Usage","Very High Usage")))</f>
        <v>High Usage</v>
      </c>
      <c r="AE3010" t="str">
        <f>IF(tbl_Customers[[#This Row],[total_intl_calls]]&lt;=5,"Low Calls", IF(tbl_Customers[[#This Row],[total_intl_calls]]&lt;=10, "Medium Calls", "High Calls"))</f>
        <v>Low Calls</v>
      </c>
      <c r="AF30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0" s="36" t="str">
        <f>IF(tbl_Customers[[#This Row],[Churn_Risk_Score]]&gt;=10,"High Risk", IF(tbl_Customers[[#This Row],[Churn_Risk_Score]]&gt;=5,"Medium Risk","Low Risk"))</f>
        <v>Low Risk</v>
      </c>
    </row>
    <row r="3011" spans="1:33" x14ac:dyDescent="0.35">
      <c r="A3011">
        <v>3010</v>
      </c>
      <c r="B3011" t="s">
        <v>24</v>
      </c>
      <c r="C3011">
        <v>117</v>
      </c>
      <c r="D3011" t="s">
        <v>21</v>
      </c>
      <c r="E3011" t="s">
        <v>22</v>
      </c>
      <c r="F3011" t="s">
        <v>22</v>
      </c>
      <c r="G3011">
        <v>0</v>
      </c>
      <c r="H3011">
        <v>128.6</v>
      </c>
      <c r="I3011">
        <v>92</v>
      </c>
      <c r="J3011">
        <v>21.86</v>
      </c>
      <c r="K3011">
        <v>191.7</v>
      </c>
      <c r="L3011">
        <v>61</v>
      </c>
      <c r="M3011">
        <v>16.29</v>
      </c>
      <c r="N3011">
        <v>121.7</v>
      </c>
      <c r="O3011">
        <v>117</v>
      </c>
      <c r="P3011">
        <v>5.48</v>
      </c>
      <c r="Q3011">
        <v>12.4</v>
      </c>
      <c r="R3011">
        <v>9</v>
      </c>
      <c r="S3011">
        <v>3.35</v>
      </c>
      <c r="T3011">
        <v>2</v>
      </c>
      <c r="U3011" t="s">
        <v>22</v>
      </c>
      <c r="V3011">
        <f>IF(tbl_Customers[[#This Row],[churn]] = "yes", 1, 0)</f>
        <v>0</v>
      </c>
      <c r="W3011" t="str">
        <f>IF(tbl_Customers[[#This Row],[number_customer_service_calls]] &lt;= 1, "0-1 Calls", IF(tbl_Customers[[#This Row],[number_customer_service_calls]] &lt;= 3, "2-3 Calls", IF(tbl_Customers[[#This Row],[number_customer_service_calls]] &lt;=5, "4-5 Calls", "6+ Calls")))</f>
        <v>2-3 Calls</v>
      </c>
      <c r="X3011" t="str">
        <f>IF(tbl_Customers[[#This Row],[account_length]] &lt;= 50, "0-50", IF(tbl_Customers[[#This Row],[account_length]] &lt;=100, "51-100", IF(tbl_Customers[[#This Row],[account_length]] &lt;= 150, "101-150", "151+")))</f>
        <v>101-150</v>
      </c>
      <c r="Y3011" t="str">
        <f>IF(tbl_Customers[[#This Row],[total_intl_charge]] &lt;= 3, "Low Charges", "High Charges")</f>
        <v>High Charges</v>
      </c>
      <c r="Z3011" t="str">
        <f>IF(tbl_Customers[[#This Row],[total_eve_calls]]&lt;=80,"Low Calls",
IF(tbl_Customers[[#This Row],[total_eve_calls]]&lt;=120,"Medium Calls","High Calls"))</f>
        <v>Low Calls</v>
      </c>
      <c r="AA3011" t="str">
        <f>IF(tbl_Customers[[#This Row],[total_eve_charge]]&lt;=15,"Low Charges",
IF(tbl_Customers[[#This Row],[total_eve_charge]]&lt;=20,"Medium Charges","High Charges"))</f>
        <v>Medium Charges</v>
      </c>
      <c r="AB30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1" t="str">
        <f>IF(tbl_Customers[[#This Row],[number_vmail_messages]] = 0, "No Usage", IF(tbl_Customers[[#This Row],[number_vmail_messages]] &lt;= 20, "Low Usage", IF(tbl_Customers[[#This Row],[number_vmail_messages]] &lt;= 40, "Medium Usgae", "High Usage")))</f>
        <v>No Usage</v>
      </c>
      <c r="AD3011" t="str">
        <f>IF(tbl_Customers[[#This Row],[total_day_minutes]]&lt;=150,"Low Usage", IF(tbl_Customers[[#This Row],[total_day_minutes]]&lt;=200,"Medium Usage", IF(tbl_Customers[[#This Row],[total_day_minutes]]&lt;=250,"High Usage","Very High Usage")))</f>
        <v>Low Usage</v>
      </c>
      <c r="AE3011" t="str">
        <f>IF(tbl_Customers[[#This Row],[total_intl_calls]]&lt;=5,"Low Calls", IF(tbl_Customers[[#This Row],[total_intl_calls]]&lt;=10, "Medium Calls", "High Calls"))</f>
        <v>Medium Calls</v>
      </c>
      <c r="AF30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1" s="36" t="str">
        <f>IF(tbl_Customers[[#This Row],[Churn_Risk_Score]]&gt;=10,"High Risk", IF(tbl_Customers[[#This Row],[Churn_Risk_Score]]&gt;=5,"Medium Risk","Low Risk"))</f>
        <v>Low Risk</v>
      </c>
    </row>
    <row r="3012" spans="1:33" x14ac:dyDescent="0.35">
      <c r="A3012">
        <v>3011</v>
      </c>
      <c r="B3012" t="s">
        <v>75</v>
      </c>
      <c r="C3012">
        <v>51</v>
      </c>
      <c r="D3012" t="s">
        <v>28</v>
      </c>
      <c r="E3012" t="s">
        <v>22</v>
      </c>
      <c r="F3012" t="s">
        <v>22</v>
      </c>
      <c r="G3012">
        <v>0</v>
      </c>
      <c r="H3012">
        <v>95.3</v>
      </c>
      <c r="I3012">
        <v>103</v>
      </c>
      <c r="J3012">
        <v>16.2</v>
      </c>
      <c r="K3012">
        <v>189.3</v>
      </c>
      <c r="L3012">
        <v>116</v>
      </c>
      <c r="M3012">
        <v>16.09</v>
      </c>
      <c r="N3012">
        <v>238.7</v>
      </c>
      <c r="O3012">
        <v>110</v>
      </c>
      <c r="P3012">
        <v>10.74</v>
      </c>
      <c r="Q3012">
        <v>13.6</v>
      </c>
      <c r="R3012">
        <v>4</v>
      </c>
      <c r="S3012">
        <v>3.67</v>
      </c>
      <c r="T3012">
        <v>1</v>
      </c>
      <c r="U3012" t="s">
        <v>22</v>
      </c>
      <c r="V3012">
        <f>IF(tbl_Customers[[#This Row],[churn]] = "yes", 1, 0)</f>
        <v>0</v>
      </c>
      <c r="W3012" t="str">
        <f>IF(tbl_Customers[[#This Row],[number_customer_service_calls]] &lt;= 1, "0-1 Calls", IF(tbl_Customers[[#This Row],[number_customer_service_calls]] &lt;= 3, "2-3 Calls", IF(tbl_Customers[[#This Row],[number_customer_service_calls]] &lt;=5, "4-5 Calls", "6+ Calls")))</f>
        <v>0-1 Calls</v>
      </c>
      <c r="X3012" t="str">
        <f>IF(tbl_Customers[[#This Row],[account_length]] &lt;= 50, "0-50", IF(tbl_Customers[[#This Row],[account_length]] &lt;=100, "51-100", IF(tbl_Customers[[#This Row],[account_length]] &lt;= 150, "101-150", "151+")))</f>
        <v>51-100</v>
      </c>
      <c r="Y3012" t="str">
        <f>IF(tbl_Customers[[#This Row],[total_intl_charge]] &lt;= 3, "Low Charges", "High Charges")</f>
        <v>High Charges</v>
      </c>
      <c r="Z3012" t="str">
        <f>IF(tbl_Customers[[#This Row],[total_eve_calls]]&lt;=80,"Low Calls",
IF(tbl_Customers[[#This Row],[total_eve_calls]]&lt;=120,"Medium Calls","High Calls"))</f>
        <v>Medium Calls</v>
      </c>
      <c r="AA3012" t="str">
        <f>IF(tbl_Customers[[#This Row],[total_eve_charge]]&lt;=15,"Low Charges",
IF(tbl_Customers[[#This Row],[total_eve_charge]]&lt;=20,"Medium Charges","High Charges"))</f>
        <v>Medium Charges</v>
      </c>
      <c r="AB30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2" t="str">
        <f>IF(tbl_Customers[[#This Row],[number_vmail_messages]] = 0, "No Usage", IF(tbl_Customers[[#This Row],[number_vmail_messages]] &lt;= 20, "Low Usage", IF(tbl_Customers[[#This Row],[number_vmail_messages]] &lt;= 40, "Medium Usgae", "High Usage")))</f>
        <v>No Usage</v>
      </c>
      <c r="AD3012" t="str">
        <f>IF(tbl_Customers[[#This Row],[total_day_minutes]]&lt;=150,"Low Usage", IF(tbl_Customers[[#This Row],[total_day_minutes]]&lt;=200,"Medium Usage", IF(tbl_Customers[[#This Row],[total_day_minutes]]&lt;=250,"High Usage","Very High Usage")))</f>
        <v>Low Usage</v>
      </c>
      <c r="AE3012" t="str">
        <f>IF(tbl_Customers[[#This Row],[total_intl_calls]]&lt;=5,"Low Calls", IF(tbl_Customers[[#This Row],[total_intl_calls]]&lt;=10, "Medium Calls", "High Calls"))</f>
        <v>Low Calls</v>
      </c>
      <c r="AF30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2" s="36" t="str">
        <f>IF(tbl_Customers[[#This Row],[Churn_Risk_Score]]&gt;=10,"High Risk", IF(tbl_Customers[[#This Row],[Churn_Risk_Score]]&gt;=5,"Medium Risk","Low Risk"))</f>
        <v>Low Risk</v>
      </c>
    </row>
    <row r="3013" spans="1:33" x14ac:dyDescent="0.35">
      <c r="A3013">
        <v>3012</v>
      </c>
      <c r="B3013" t="s">
        <v>27</v>
      </c>
      <c r="C3013">
        <v>158</v>
      </c>
      <c r="D3013" t="s">
        <v>21</v>
      </c>
      <c r="E3013" t="s">
        <v>22</v>
      </c>
      <c r="F3013" t="s">
        <v>22</v>
      </c>
      <c r="G3013">
        <v>0</v>
      </c>
      <c r="H3013">
        <v>214.7</v>
      </c>
      <c r="I3013">
        <v>112</v>
      </c>
      <c r="J3013">
        <v>36.5</v>
      </c>
      <c r="K3013">
        <v>262.89999999999998</v>
      </c>
      <c r="L3013">
        <v>115</v>
      </c>
      <c r="M3013">
        <v>22.35</v>
      </c>
      <c r="N3013">
        <v>228.9</v>
      </c>
      <c r="O3013">
        <v>68</v>
      </c>
      <c r="P3013">
        <v>10.3</v>
      </c>
      <c r="Q3013">
        <v>11.6</v>
      </c>
      <c r="R3013">
        <v>2</v>
      </c>
      <c r="S3013">
        <v>3.13</v>
      </c>
      <c r="T3013">
        <v>1</v>
      </c>
      <c r="U3013" t="s">
        <v>22</v>
      </c>
      <c r="V3013">
        <f>IF(tbl_Customers[[#This Row],[churn]] = "yes", 1, 0)</f>
        <v>0</v>
      </c>
      <c r="W3013" t="str">
        <f>IF(tbl_Customers[[#This Row],[number_customer_service_calls]] &lt;= 1, "0-1 Calls", IF(tbl_Customers[[#This Row],[number_customer_service_calls]] &lt;= 3, "2-3 Calls", IF(tbl_Customers[[#This Row],[number_customer_service_calls]] &lt;=5, "4-5 Calls", "6+ Calls")))</f>
        <v>0-1 Calls</v>
      </c>
      <c r="X3013" t="str">
        <f>IF(tbl_Customers[[#This Row],[account_length]] &lt;= 50, "0-50", IF(tbl_Customers[[#This Row],[account_length]] &lt;=100, "51-100", IF(tbl_Customers[[#This Row],[account_length]] &lt;= 150, "101-150", "151+")))</f>
        <v>151+</v>
      </c>
      <c r="Y3013" t="str">
        <f>IF(tbl_Customers[[#This Row],[total_intl_charge]] &lt;= 3, "Low Charges", "High Charges")</f>
        <v>High Charges</v>
      </c>
      <c r="Z3013" t="str">
        <f>IF(tbl_Customers[[#This Row],[total_eve_calls]]&lt;=80,"Low Calls",
IF(tbl_Customers[[#This Row],[total_eve_calls]]&lt;=120,"Medium Calls","High Calls"))</f>
        <v>Medium Calls</v>
      </c>
      <c r="AA3013" t="str">
        <f>IF(tbl_Customers[[#This Row],[total_eve_charge]]&lt;=15,"Low Charges",
IF(tbl_Customers[[#This Row],[total_eve_charge]]&lt;=20,"Medium Charges","High Charges"))</f>
        <v>High Charges</v>
      </c>
      <c r="AB30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3" t="str">
        <f>IF(tbl_Customers[[#This Row],[number_vmail_messages]] = 0, "No Usage", IF(tbl_Customers[[#This Row],[number_vmail_messages]] &lt;= 20, "Low Usage", IF(tbl_Customers[[#This Row],[number_vmail_messages]] &lt;= 40, "Medium Usgae", "High Usage")))</f>
        <v>No Usage</v>
      </c>
      <c r="AD3013" t="str">
        <f>IF(tbl_Customers[[#This Row],[total_day_minutes]]&lt;=150,"Low Usage", IF(tbl_Customers[[#This Row],[total_day_minutes]]&lt;=200,"Medium Usage", IF(tbl_Customers[[#This Row],[total_day_minutes]]&lt;=250,"High Usage","Very High Usage")))</f>
        <v>High Usage</v>
      </c>
      <c r="AE3013" t="str">
        <f>IF(tbl_Customers[[#This Row],[total_intl_calls]]&lt;=5,"Low Calls", IF(tbl_Customers[[#This Row],[total_intl_calls]]&lt;=10, "Medium Calls", "High Calls"))</f>
        <v>Low Calls</v>
      </c>
      <c r="AF30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3" s="36" t="str">
        <f>IF(tbl_Customers[[#This Row],[Churn_Risk_Score]]&gt;=10,"High Risk", IF(tbl_Customers[[#This Row],[Churn_Risk_Score]]&gt;=5,"Medium Risk","Low Risk"))</f>
        <v>Low Risk</v>
      </c>
    </row>
    <row r="3014" spans="1:33" x14ac:dyDescent="0.35">
      <c r="A3014">
        <v>3013</v>
      </c>
      <c r="B3014" t="s">
        <v>31</v>
      </c>
      <c r="C3014">
        <v>66</v>
      </c>
      <c r="D3014" t="s">
        <v>21</v>
      </c>
      <c r="E3014" t="s">
        <v>22</v>
      </c>
      <c r="F3014" t="s">
        <v>22</v>
      </c>
      <c r="G3014">
        <v>0</v>
      </c>
      <c r="H3014">
        <v>180.4</v>
      </c>
      <c r="I3014">
        <v>99</v>
      </c>
      <c r="J3014">
        <v>30.67</v>
      </c>
      <c r="K3014">
        <v>135.1</v>
      </c>
      <c r="L3014">
        <v>114</v>
      </c>
      <c r="M3014">
        <v>11.48</v>
      </c>
      <c r="N3014">
        <v>206</v>
      </c>
      <c r="O3014">
        <v>98</v>
      </c>
      <c r="P3014">
        <v>9.27</v>
      </c>
      <c r="Q3014">
        <v>9.5</v>
      </c>
      <c r="R3014">
        <v>6</v>
      </c>
      <c r="S3014">
        <v>2.57</v>
      </c>
      <c r="T3014">
        <v>1</v>
      </c>
      <c r="U3014" t="s">
        <v>22</v>
      </c>
      <c r="V3014">
        <f>IF(tbl_Customers[[#This Row],[churn]] = "yes", 1, 0)</f>
        <v>0</v>
      </c>
      <c r="W3014" t="str">
        <f>IF(tbl_Customers[[#This Row],[number_customer_service_calls]] &lt;= 1, "0-1 Calls", IF(tbl_Customers[[#This Row],[number_customer_service_calls]] &lt;= 3, "2-3 Calls", IF(tbl_Customers[[#This Row],[number_customer_service_calls]] &lt;=5, "4-5 Calls", "6+ Calls")))</f>
        <v>0-1 Calls</v>
      </c>
      <c r="X3014" t="str">
        <f>IF(tbl_Customers[[#This Row],[account_length]] &lt;= 50, "0-50", IF(tbl_Customers[[#This Row],[account_length]] &lt;=100, "51-100", IF(tbl_Customers[[#This Row],[account_length]] &lt;= 150, "101-150", "151+")))</f>
        <v>51-100</v>
      </c>
      <c r="Y3014" t="str">
        <f>IF(tbl_Customers[[#This Row],[total_intl_charge]] &lt;= 3, "Low Charges", "High Charges")</f>
        <v>Low Charges</v>
      </c>
      <c r="Z3014" t="str">
        <f>IF(tbl_Customers[[#This Row],[total_eve_calls]]&lt;=80,"Low Calls",
IF(tbl_Customers[[#This Row],[total_eve_calls]]&lt;=120,"Medium Calls","High Calls"))</f>
        <v>Medium Calls</v>
      </c>
      <c r="AA3014" t="str">
        <f>IF(tbl_Customers[[#This Row],[total_eve_charge]]&lt;=15,"Low Charges",
IF(tbl_Customers[[#This Row],[total_eve_charge]]&lt;=20,"Medium Charges","High Charges"))</f>
        <v>Low Charges</v>
      </c>
      <c r="AB30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14" t="str">
        <f>IF(tbl_Customers[[#This Row],[number_vmail_messages]] = 0, "No Usage", IF(tbl_Customers[[#This Row],[number_vmail_messages]] &lt;= 20, "Low Usage", IF(tbl_Customers[[#This Row],[number_vmail_messages]] &lt;= 40, "Medium Usgae", "High Usage")))</f>
        <v>No Usage</v>
      </c>
      <c r="AD3014" t="str">
        <f>IF(tbl_Customers[[#This Row],[total_day_minutes]]&lt;=150,"Low Usage", IF(tbl_Customers[[#This Row],[total_day_minutes]]&lt;=200,"Medium Usage", IF(tbl_Customers[[#This Row],[total_day_minutes]]&lt;=250,"High Usage","Very High Usage")))</f>
        <v>Medium Usage</v>
      </c>
      <c r="AE3014" t="str">
        <f>IF(tbl_Customers[[#This Row],[total_intl_calls]]&lt;=5,"Low Calls", IF(tbl_Customers[[#This Row],[total_intl_calls]]&lt;=10, "Medium Calls", "High Calls"))</f>
        <v>Medium Calls</v>
      </c>
      <c r="AF30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14" s="36" t="str">
        <f>IF(tbl_Customers[[#This Row],[Churn_Risk_Score]]&gt;=10,"High Risk", IF(tbl_Customers[[#This Row],[Churn_Risk_Score]]&gt;=5,"Medium Risk","Low Risk"))</f>
        <v>Low Risk</v>
      </c>
    </row>
    <row r="3015" spans="1:33" x14ac:dyDescent="0.35">
      <c r="A3015">
        <v>3014</v>
      </c>
      <c r="B3015" t="s">
        <v>53</v>
      </c>
      <c r="C3015">
        <v>82</v>
      </c>
      <c r="D3015" t="s">
        <v>21</v>
      </c>
      <c r="E3015" t="s">
        <v>22</v>
      </c>
      <c r="F3015" t="s">
        <v>22</v>
      </c>
      <c r="G3015">
        <v>0</v>
      </c>
      <c r="H3015">
        <v>164.1</v>
      </c>
      <c r="I3015">
        <v>84</v>
      </c>
      <c r="J3015">
        <v>27.9</v>
      </c>
      <c r="K3015">
        <v>317.7</v>
      </c>
      <c r="L3015">
        <v>109</v>
      </c>
      <c r="M3015">
        <v>27</v>
      </c>
      <c r="N3015">
        <v>241.5</v>
      </c>
      <c r="O3015">
        <v>87</v>
      </c>
      <c r="P3015">
        <v>10.87</v>
      </c>
      <c r="Q3015">
        <v>13.3</v>
      </c>
      <c r="R3015">
        <v>4</v>
      </c>
      <c r="S3015">
        <v>3.59</v>
      </c>
      <c r="T3015">
        <v>1</v>
      </c>
      <c r="U3015" t="s">
        <v>22</v>
      </c>
      <c r="V3015">
        <f>IF(tbl_Customers[[#This Row],[churn]] = "yes", 1, 0)</f>
        <v>0</v>
      </c>
      <c r="W3015" t="str">
        <f>IF(tbl_Customers[[#This Row],[number_customer_service_calls]] &lt;= 1, "0-1 Calls", IF(tbl_Customers[[#This Row],[number_customer_service_calls]] &lt;= 3, "2-3 Calls", IF(tbl_Customers[[#This Row],[number_customer_service_calls]] &lt;=5, "4-5 Calls", "6+ Calls")))</f>
        <v>0-1 Calls</v>
      </c>
      <c r="X3015" t="str">
        <f>IF(tbl_Customers[[#This Row],[account_length]] &lt;= 50, "0-50", IF(tbl_Customers[[#This Row],[account_length]] &lt;=100, "51-100", IF(tbl_Customers[[#This Row],[account_length]] &lt;= 150, "101-150", "151+")))</f>
        <v>51-100</v>
      </c>
      <c r="Y3015" t="str">
        <f>IF(tbl_Customers[[#This Row],[total_intl_charge]] &lt;= 3, "Low Charges", "High Charges")</f>
        <v>High Charges</v>
      </c>
      <c r="Z3015" t="str">
        <f>IF(tbl_Customers[[#This Row],[total_eve_calls]]&lt;=80,"Low Calls",
IF(tbl_Customers[[#This Row],[total_eve_calls]]&lt;=120,"Medium Calls","High Calls"))</f>
        <v>Medium Calls</v>
      </c>
      <c r="AA3015" t="str">
        <f>IF(tbl_Customers[[#This Row],[total_eve_charge]]&lt;=15,"Low Charges",
IF(tbl_Customers[[#This Row],[total_eve_charge]]&lt;=20,"Medium Charges","High Charges"))</f>
        <v>High Charges</v>
      </c>
      <c r="AB30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5" t="str">
        <f>IF(tbl_Customers[[#This Row],[number_vmail_messages]] = 0, "No Usage", IF(tbl_Customers[[#This Row],[number_vmail_messages]] &lt;= 20, "Low Usage", IF(tbl_Customers[[#This Row],[number_vmail_messages]] &lt;= 40, "Medium Usgae", "High Usage")))</f>
        <v>No Usage</v>
      </c>
      <c r="AD3015" t="str">
        <f>IF(tbl_Customers[[#This Row],[total_day_minutes]]&lt;=150,"Low Usage", IF(tbl_Customers[[#This Row],[total_day_minutes]]&lt;=200,"Medium Usage", IF(tbl_Customers[[#This Row],[total_day_minutes]]&lt;=250,"High Usage","Very High Usage")))</f>
        <v>Medium Usage</v>
      </c>
      <c r="AE3015" t="str">
        <f>IF(tbl_Customers[[#This Row],[total_intl_calls]]&lt;=5,"Low Calls", IF(tbl_Customers[[#This Row],[total_intl_calls]]&lt;=10, "Medium Calls", "High Calls"))</f>
        <v>Low Calls</v>
      </c>
      <c r="AF30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5" s="36" t="str">
        <f>IF(tbl_Customers[[#This Row],[Churn_Risk_Score]]&gt;=10,"High Risk", IF(tbl_Customers[[#This Row],[Churn_Risk_Score]]&gt;=5,"Medium Risk","Low Risk"))</f>
        <v>Low Risk</v>
      </c>
    </row>
    <row r="3016" spans="1:33" x14ac:dyDescent="0.35">
      <c r="A3016">
        <v>3015</v>
      </c>
      <c r="B3016" t="s">
        <v>33</v>
      </c>
      <c r="C3016">
        <v>127</v>
      </c>
      <c r="D3016" t="s">
        <v>28</v>
      </c>
      <c r="E3016" t="s">
        <v>22</v>
      </c>
      <c r="F3016" t="s">
        <v>22</v>
      </c>
      <c r="G3016">
        <v>0</v>
      </c>
      <c r="H3016">
        <v>211.1</v>
      </c>
      <c r="I3016">
        <v>62</v>
      </c>
      <c r="J3016">
        <v>35.89</v>
      </c>
      <c r="K3016">
        <v>235.2</v>
      </c>
      <c r="L3016">
        <v>143</v>
      </c>
      <c r="M3016">
        <v>19.989999999999998</v>
      </c>
      <c r="N3016">
        <v>227.5</v>
      </c>
      <c r="O3016">
        <v>66</v>
      </c>
      <c r="P3016">
        <v>10.24</v>
      </c>
      <c r="Q3016">
        <v>15.6</v>
      </c>
      <c r="R3016">
        <v>3</v>
      </c>
      <c r="S3016">
        <v>4.21</v>
      </c>
      <c r="T3016">
        <v>2</v>
      </c>
      <c r="U3016" t="s">
        <v>22</v>
      </c>
      <c r="V3016">
        <f>IF(tbl_Customers[[#This Row],[churn]] = "yes", 1, 0)</f>
        <v>0</v>
      </c>
      <c r="W3016" t="str">
        <f>IF(tbl_Customers[[#This Row],[number_customer_service_calls]] &lt;= 1, "0-1 Calls", IF(tbl_Customers[[#This Row],[number_customer_service_calls]] &lt;= 3, "2-3 Calls", IF(tbl_Customers[[#This Row],[number_customer_service_calls]] &lt;=5, "4-5 Calls", "6+ Calls")))</f>
        <v>2-3 Calls</v>
      </c>
      <c r="X3016" t="str">
        <f>IF(tbl_Customers[[#This Row],[account_length]] &lt;= 50, "0-50", IF(tbl_Customers[[#This Row],[account_length]] &lt;=100, "51-100", IF(tbl_Customers[[#This Row],[account_length]] &lt;= 150, "101-150", "151+")))</f>
        <v>101-150</v>
      </c>
      <c r="Y3016" t="str">
        <f>IF(tbl_Customers[[#This Row],[total_intl_charge]] &lt;= 3, "Low Charges", "High Charges")</f>
        <v>High Charges</v>
      </c>
      <c r="Z3016" t="str">
        <f>IF(tbl_Customers[[#This Row],[total_eve_calls]]&lt;=80,"Low Calls",
IF(tbl_Customers[[#This Row],[total_eve_calls]]&lt;=120,"Medium Calls","High Calls"))</f>
        <v>High Calls</v>
      </c>
      <c r="AA3016" t="str">
        <f>IF(tbl_Customers[[#This Row],[total_eve_charge]]&lt;=15,"Low Charges",
IF(tbl_Customers[[#This Row],[total_eve_charge]]&lt;=20,"Medium Charges","High Charges"))</f>
        <v>Medium Charges</v>
      </c>
      <c r="AB30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6" t="str">
        <f>IF(tbl_Customers[[#This Row],[number_vmail_messages]] = 0, "No Usage", IF(tbl_Customers[[#This Row],[number_vmail_messages]] &lt;= 20, "Low Usage", IF(tbl_Customers[[#This Row],[number_vmail_messages]] &lt;= 40, "Medium Usgae", "High Usage")))</f>
        <v>No Usage</v>
      </c>
      <c r="AD3016" t="str">
        <f>IF(tbl_Customers[[#This Row],[total_day_minutes]]&lt;=150,"Low Usage", IF(tbl_Customers[[#This Row],[total_day_minutes]]&lt;=200,"Medium Usage", IF(tbl_Customers[[#This Row],[total_day_minutes]]&lt;=250,"High Usage","Very High Usage")))</f>
        <v>High Usage</v>
      </c>
      <c r="AE3016" t="str">
        <f>IF(tbl_Customers[[#This Row],[total_intl_calls]]&lt;=5,"Low Calls", IF(tbl_Customers[[#This Row],[total_intl_calls]]&lt;=10, "Medium Calls", "High Calls"))</f>
        <v>Low Calls</v>
      </c>
      <c r="AF30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6" s="36" t="str">
        <f>IF(tbl_Customers[[#This Row],[Churn_Risk_Score]]&gt;=10,"High Risk", IF(tbl_Customers[[#This Row],[Churn_Risk_Score]]&gt;=5,"Medium Risk","Low Risk"))</f>
        <v>Low Risk</v>
      </c>
    </row>
    <row r="3017" spans="1:33" x14ac:dyDescent="0.35">
      <c r="A3017">
        <v>3016</v>
      </c>
      <c r="B3017" t="s">
        <v>36</v>
      </c>
      <c r="C3017">
        <v>108</v>
      </c>
      <c r="D3017" t="s">
        <v>21</v>
      </c>
      <c r="E3017" t="s">
        <v>22</v>
      </c>
      <c r="F3017" t="s">
        <v>23</v>
      </c>
      <c r="G3017">
        <v>19</v>
      </c>
      <c r="H3017">
        <v>312.39999999999998</v>
      </c>
      <c r="I3017">
        <v>98</v>
      </c>
      <c r="J3017">
        <v>53.11</v>
      </c>
      <c r="K3017">
        <v>271.39999999999998</v>
      </c>
      <c r="L3017">
        <v>122</v>
      </c>
      <c r="M3017">
        <v>23.07</v>
      </c>
      <c r="N3017">
        <v>162.6</v>
      </c>
      <c r="O3017">
        <v>91</v>
      </c>
      <c r="P3017">
        <v>7.32</v>
      </c>
      <c r="Q3017">
        <v>10.1</v>
      </c>
      <c r="R3017">
        <v>6</v>
      </c>
      <c r="S3017">
        <v>2.73</v>
      </c>
      <c r="T3017">
        <v>0</v>
      </c>
      <c r="U3017" t="s">
        <v>22</v>
      </c>
      <c r="V3017">
        <f>IF(tbl_Customers[[#This Row],[churn]] = "yes", 1, 0)</f>
        <v>0</v>
      </c>
      <c r="W3017" t="str">
        <f>IF(tbl_Customers[[#This Row],[number_customer_service_calls]] &lt;= 1, "0-1 Calls", IF(tbl_Customers[[#This Row],[number_customer_service_calls]] &lt;= 3, "2-3 Calls", IF(tbl_Customers[[#This Row],[number_customer_service_calls]] &lt;=5, "4-5 Calls", "6+ Calls")))</f>
        <v>0-1 Calls</v>
      </c>
      <c r="X3017" t="str">
        <f>IF(tbl_Customers[[#This Row],[account_length]] &lt;= 50, "0-50", IF(tbl_Customers[[#This Row],[account_length]] &lt;=100, "51-100", IF(tbl_Customers[[#This Row],[account_length]] &lt;= 150, "101-150", "151+")))</f>
        <v>101-150</v>
      </c>
      <c r="Y3017" t="str">
        <f>IF(tbl_Customers[[#This Row],[total_intl_charge]] &lt;= 3, "Low Charges", "High Charges")</f>
        <v>Low Charges</v>
      </c>
      <c r="Z3017" t="str">
        <f>IF(tbl_Customers[[#This Row],[total_eve_calls]]&lt;=80,"Low Calls",
IF(tbl_Customers[[#This Row],[total_eve_calls]]&lt;=120,"Medium Calls","High Calls"))</f>
        <v>High Calls</v>
      </c>
      <c r="AA3017" t="str">
        <f>IF(tbl_Customers[[#This Row],[total_eve_charge]]&lt;=15,"Low Charges",
IF(tbl_Customers[[#This Row],[total_eve_charge]]&lt;=20,"Medium Charges","High Charges"))</f>
        <v>High Charges</v>
      </c>
      <c r="AB30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7" t="str">
        <f>IF(tbl_Customers[[#This Row],[number_vmail_messages]] = 0, "No Usage", IF(tbl_Customers[[#This Row],[number_vmail_messages]] &lt;= 20, "Low Usage", IF(tbl_Customers[[#This Row],[number_vmail_messages]] &lt;= 40, "Medium Usgae", "High Usage")))</f>
        <v>Low Usage</v>
      </c>
      <c r="AD3017" t="str">
        <f>IF(tbl_Customers[[#This Row],[total_day_minutes]]&lt;=150,"Low Usage", IF(tbl_Customers[[#This Row],[total_day_minutes]]&lt;=200,"Medium Usage", IF(tbl_Customers[[#This Row],[total_day_minutes]]&lt;=250,"High Usage","Very High Usage")))</f>
        <v>Very High Usage</v>
      </c>
      <c r="AE3017" t="str">
        <f>IF(tbl_Customers[[#This Row],[total_intl_calls]]&lt;=5,"Low Calls", IF(tbl_Customers[[#This Row],[total_intl_calls]]&lt;=10, "Medium Calls", "High Calls"))</f>
        <v>Medium Calls</v>
      </c>
      <c r="AF30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7" s="36" t="str">
        <f>IF(tbl_Customers[[#This Row],[Churn_Risk_Score]]&gt;=10,"High Risk", IF(tbl_Customers[[#This Row],[Churn_Risk_Score]]&gt;=5,"Medium Risk","Low Risk"))</f>
        <v>Low Risk</v>
      </c>
    </row>
    <row r="3018" spans="1:33" x14ac:dyDescent="0.35">
      <c r="A3018">
        <v>3017</v>
      </c>
      <c r="B3018" t="s">
        <v>57</v>
      </c>
      <c r="C3018">
        <v>106</v>
      </c>
      <c r="D3018" t="s">
        <v>25</v>
      </c>
      <c r="E3018" t="s">
        <v>22</v>
      </c>
      <c r="F3018" t="s">
        <v>23</v>
      </c>
      <c r="G3018">
        <v>27</v>
      </c>
      <c r="H3018">
        <v>223.3</v>
      </c>
      <c r="I3018">
        <v>97</v>
      </c>
      <c r="J3018">
        <v>37.96</v>
      </c>
      <c r="K3018">
        <v>212.5</v>
      </c>
      <c r="L3018">
        <v>131</v>
      </c>
      <c r="M3018">
        <v>18.059999999999999</v>
      </c>
      <c r="N3018">
        <v>154.6</v>
      </c>
      <c r="O3018">
        <v>149</v>
      </c>
      <c r="P3018">
        <v>6.96</v>
      </c>
      <c r="Q3018">
        <v>11.6</v>
      </c>
      <c r="R3018">
        <v>2</v>
      </c>
      <c r="S3018">
        <v>3.13</v>
      </c>
      <c r="T3018">
        <v>1</v>
      </c>
      <c r="U3018" t="s">
        <v>22</v>
      </c>
      <c r="V3018">
        <f>IF(tbl_Customers[[#This Row],[churn]] = "yes", 1, 0)</f>
        <v>0</v>
      </c>
      <c r="W3018" t="str">
        <f>IF(tbl_Customers[[#This Row],[number_customer_service_calls]] &lt;= 1, "0-1 Calls", IF(tbl_Customers[[#This Row],[number_customer_service_calls]] &lt;= 3, "2-3 Calls", IF(tbl_Customers[[#This Row],[number_customer_service_calls]] &lt;=5, "4-5 Calls", "6+ Calls")))</f>
        <v>0-1 Calls</v>
      </c>
      <c r="X3018" t="str">
        <f>IF(tbl_Customers[[#This Row],[account_length]] &lt;= 50, "0-50", IF(tbl_Customers[[#This Row],[account_length]] &lt;=100, "51-100", IF(tbl_Customers[[#This Row],[account_length]] &lt;= 150, "101-150", "151+")))</f>
        <v>101-150</v>
      </c>
      <c r="Y3018" t="str">
        <f>IF(tbl_Customers[[#This Row],[total_intl_charge]] &lt;= 3, "Low Charges", "High Charges")</f>
        <v>High Charges</v>
      </c>
      <c r="Z3018" t="str">
        <f>IF(tbl_Customers[[#This Row],[total_eve_calls]]&lt;=80,"Low Calls",
IF(tbl_Customers[[#This Row],[total_eve_calls]]&lt;=120,"Medium Calls","High Calls"))</f>
        <v>High Calls</v>
      </c>
      <c r="AA3018" t="str">
        <f>IF(tbl_Customers[[#This Row],[total_eve_charge]]&lt;=15,"Low Charges",
IF(tbl_Customers[[#This Row],[total_eve_charge]]&lt;=20,"Medium Charges","High Charges"))</f>
        <v>Medium Charges</v>
      </c>
      <c r="AB30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8" t="str">
        <f>IF(tbl_Customers[[#This Row],[number_vmail_messages]] = 0, "No Usage", IF(tbl_Customers[[#This Row],[number_vmail_messages]] &lt;= 20, "Low Usage", IF(tbl_Customers[[#This Row],[number_vmail_messages]] &lt;= 40, "Medium Usgae", "High Usage")))</f>
        <v>Medium Usgae</v>
      </c>
      <c r="AD3018" t="str">
        <f>IF(tbl_Customers[[#This Row],[total_day_minutes]]&lt;=150,"Low Usage", IF(tbl_Customers[[#This Row],[total_day_minutes]]&lt;=200,"Medium Usage", IF(tbl_Customers[[#This Row],[total_day_minutes]]&lt;=250,"High Usage","Very High Usage")))</f>
        <v>High Usage</v>
      </c>
      <c r="AE3018" t="str">
        <f>IF(tbl_Customers[[#This Row],[total_intl_calls]]&lt;=5,"Low Calls", IF(tbl_Customers[[#This Row],[total_intl_calls]]&lt;=10, "Medium Calls", "High Calls"))</f>
        <v>Low Calls</v>
      </c>
      <c r="AF30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18" s="36" t="str">
        <f>IF(tbl_Customers[[#This Row],[Churn_Risk_Score]]&gt;=10,"High Risk", IF(tbl_Customers[[#This Row],[Churn_Risk_Score]]&gt;=5,"Medium Risk","Low Risk"))</f>
        <v>Low Risk</v>
      </c>
    </row>
    <row r="3019" spans="1:33" x14ac:dyDescent="0.35">
      <c r="A3019">
        <v>3018</v>
      </c>
      <c r="B3019" t="s">
        <v>62</v>
      </c>
      <c r="C3019">
        <v>58</v>
      </c>
      <c r="D3019" t="s">
        <v>21</v>
      </c>
      <c r="E3019" t="s">
        <v>22</v>
      </c>
      <c r="F3019" t="s">
        <v>23</v>
      </c>
      <c r="G3019">
        <v>28</v>
      </c>
      <c r="H3019">
        <v>236.8</v>
      </c>
      <c r="I3019">
        <v>89</v>
      </c>
      <c r="J3019">
        <v>40.26</v>
      </c>
      <c r="K3019">
        <v>158.4</v>
      </c>
      <c r="L3019">
        <v>91</v>
      </c>
      <c r="M3019">
        <v>13.46</v>
      </c>
      <c r="N3019">
        <v>212.3</v>
      </c>
      <c r="O3019">
        <v>97</v>
      </c>
      <c r="P3019">
        <v>9.5500000000000007</v>
      </c>
      <c r="Q3019">
        <v>8</v>
      </c>
      <c r="R3019">
        <v>3</v>
      </c>
      <c r="S3019">
        <v>2.16</v>
      </c>
      <c r="T3019">
        <v>2</v>
      </c>
      <c r="U3019" t="s">
        <v>22</v>
      </c>
      <c r="V3019">
        <f>IF(tbl_Customers[[#This Row],[churn]] = "yes", 1, 0)</f>
        <v>0</v>
      </c>
      <c r="W3019" t="str">
        <f>IF(tbl_Customers[[#This Row],[number_customer_service_calls]] &lt;= 1, "0-1 Calls", IF(tbl_Customers[[#This Row],[number_customer_service_calls]] &lt;= 3, "2-3 Calls", IF(tbl_Customers[[#This Row],[number_customer_service_calls]] &lt;=5, "4-5 Calls", "6+ Calls")))</f>
        <v>2-3 Calls</v>
      </c>
      <c r="X3019" t="str">
        <f>IF(tbl_Customers[[#This Row],[account_length]] &lt;= 50, "0-50", IF(tbl_Customers[[#This Row],[account_length]] &lt;=100, "51-100", IF(tbl_Customers[[#This Row],[account_length]] &lt;= 150, "101-150", "151+")))</f>
        <v>51-100</v>
      </c>
      <c r="Y3019" t="str">
        <f>IF(tbl_Customers[[#This Row],[total_intl_charge]] &lt;= 3, "Low Charges", "High Charges")</f>
        <v>Low Charges</v>
      </c>
      <c r="Z3019" t="str">
        <f>IF(tbl_Customers[[#This Row],[total_eve_calls]]&lt;=80,"Low Calls",
IF(tbl_Customers[[#This Row],[total_eve_calls]]&lt;=120,"Medium Calls","High Calls"))</f>
        <v>Medium Calls</v>
      </c>
      <c r="AA3019" t="str">
        <f>IF(tbl_Customers[[#This Row],[total_eve_charge]]&lt;=15,"Low Charges",
IF(tbl_Customers[[#This Row],[total_eve_charge]]&lt;=20,"Medium Charges","High Charges"))</f>
        <v>Low Charges</v>
      </c>
      <c r="AB30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19" t="str">
        <f>IF(tbl_Customers[[#This Row],[number_vmail_messages]] = 0, "No Usage", IF(tbl_Customers[[#This Row],[number_vmail_messages]] &lt;= 20, "Low Usage", IF(tbl_Customers[[#This Row],[number_vmail_messages]] &lt;= 40, "Medium Usgae", "High Usage")))</f>
        <v>Medium Usgae</v>
      </c>
      <c r="AD3019" t="str">
        <f>IF(tbl_Customers[[#This Row],[total_day_minutes]]&lt;=150,"Low Usage", IF(tbl_Customers[[#This Row],[total_day_minutes]]&lt;=200,"Medium Usage", IF(tbl_Customers[[#This Row],[total_day_minutes]]&lt;=250,"High Usage","Very High Usage")))</f>
        <v>High Usage</v>
      </c>
      <c r="AE3019" t="str">
        <f>IF(tbl_Customers[[#This Row],[total_intl_calls]]&lt;=5,"Low Calls", IF(tbl_Customers[[#This Row],[total_intl_calls]]&lt;=10, "Medium Calls", "High Calls"))</f>
        <v>Low Calls</v>
      </c>
      <c r="AF30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19" s="36" t="str">
        <f>IF(tbl_Customers[[#This Row],[Churn_Risk_Score]]&gt;=10,"High Risk", IF(tbl_Customers[[#This Row],[Churn_Risk_Score]]&gt;=5,"Medium Risk","Low Risk"))</f>
        <v>Low Risk</v>
      </c>
    </row>
    <row r="3020" spans="1:33" x14ac:dyDescent="0.35">
      <c r="A3020">
        <v>3019</v>
      </c>
      <c r="B3020" t="s">
        <v>63</v>
      </c>
      <c r="C3020">
        <v>138</v>
      </c>
      <c r="D3020" t="s">
        <v>21</v>
      </c>
      <c r="E3020" t="s">
        <v>22</v>
      </c>
      <c r="F3020" t="s">
        <v>22</v>
      </c>
      <c r="G3020">
        <v>0</v>
      </c>
      <c r="H3020">
        <v>149.69999999999999</v>
      </c>
      <c r="I3020">
        <v>99</v>
      </c>
      <c r="J3020">
        <v>25.45</v>
      </c>
      <c r="K3020">
        <v>160</v>
      </c>
      <c r="L3020">
        <v>97</v>
      </c>
      <c r="M3020">
        <v>13.6</v>
      </c>
      <c r="N3020">
        <v>256.5</v>
      </c>
      <c r="O3020">
        <v>161</v>
      </c>
      <c r="P3020">
        <v>11.54</v>
      </c>
      <c r="Q3020">
        <v>9.5</v>
      </c>
      <c r="R3020">
        <v>5</v>
      </c>
      <c r="S3020">
        <v>2.57</v>
      </c>
      <c r="T3020">
        <v>1</v>
      </c>
      <c r="U3020" t="s">
        <v>22</v>
      </c>
      <c r="V3020">
        <f>IF(tbl_Customers[[#This Row],[churn]] = "yes", 1, 0)</f>
        <v>0</v>
      </c>
      <c r="W3020" t="str">
        <f>IF(tbl_Customers[[#This Row],[number_customer_service_calls]] &lt;= 1, "0-1 Calls", IF(tbl_Customers[[#This Row],[number_customer_service_calls]] &lt;= 3, "2-3 Calls", IF(tbl_Customers[[#This Row],[number_customer_service_calls]] &lt;=5, "4-5 Calls", "6+ Calls")))</f>
        <v>0-1 Calls</v>
      </c>
      <c r="X3020" t="str">
        <f>IF(tbl_Customers[[#This Row],[account_length]] &lt;= 50, "0-50", IF(tbl_Customers[[#This Row],[account_length]] &lt;=100, "51-100", IF(tbl_Customers[[#This Row],[account_length]] &lt;= 150, "101-150", "151+")))</f>
        <v>101-150</v>
      </c>
      <c r="Y3020" t="str">
        <f>IF(tbl_Customers[[#This Row],[total_intl_charge]] &lt;= 3, "Low Charges", "High Charges")</f>
        <v>Low Charges</v>
      </c>
      <c r="Z3020" t="str">
        <f>IF(tbl_Customers[[#This Row],[total_eve_calls]]&lt;=80,"Low Calls",
IF(tbl_Customers[[#This Row],[total_eve_calls]]&lt;=120,"Medium Calls","High Calls"))</f>
        <v>Medium Calls</v>
      </c>
      <c r="AA3020" t="str">
        <f>IF(tbl_Customers[[#This Row],[total_eve_charge]]&lt;=15,"Low Charges",
IF(tbl_Customers[[#This Row],[total_eve_charge]]&lt;=20,"Medium Charges","High Charges"))</f>
        <v>Low Charges</v>
      </c>
      <c r="AB30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0" t="str">
        <f>IF(tbl_Customers[[#This Row],[number_vmail_messages]] = 0, "No Usage", IF(tbl_Customers[[#This Row],[number_vmail_messages]] &lt;= 20, "Low Usage", IF(tbl_Customers[[#This Row],[number_vmail_messages]] &lt;= 40, "Medium Usgae", "High Usage")))</f>
        <v>No Usage</v>
      </c>
      <c r="AD3020" t="str">
        <f>IF(tbl_Customers[[#This Row],[total_day_minutes]]&lt;=150,"Low Usage", IF(tbl_Customers[[#This Row],[total_day_minutes]]&lt;=200,"Medium Usage", IF(tbl_Customers[[#This Row],[total_day_minutes]]&lt;=250,"High Usage","Very High Usage")))</f>
        <v>Low Usage</v>
      </c>
      <c r="AE3020" t="str">
        <f>IF(tbl_Customers[[#This Row],[total_intl_calls]]&lt;=5,"Low Calls", IF(tbl_Customers[[#This Row],[total_intl_calls]]&lt;=10, "Medium Calls", "High Calls"))</f>
        <v>Low Calls</v>
      </c>
      <c r="AF30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0" s="36" t="str">
        <f>IF(tbl_Customers[[#This Row],[Churn_Risk_Score]]&gt;=10,"High Risk", IF(tbl_Customers[[#This Row],[Churn_Risk_Score]]&gt;=5,"Medium Risk","Low Risk"))</f>
        <v>Low Risk</v>
      </c>
    </row>
    <row r="3021" spans="1:33" x14ac:dyDescent="0.35">
      <c r="A3021">
        <v>3020</v>
      </c>
      <c r="B3021" t="s">
        <v>50</v>
      </c>
      <c r="C3021">
        <v>81</v>
      </c>
      <c r="D3021" t="s">
        <v>21</v>
      </c>
      <c r="E3021" t="s">
        <v>22</v>
      </c>
      <c r="F3021" t="s">
        <v>23</v>
      </c>
      <c r="G3021">
        <v>17</v>
      </c>
      <c r="H3021">
        <v>268.10000000000002</v>
      </c>
      <c r="I3021">
        <v>94</v>
      </c>
      <c r="J3021">
        <v>45.58</v>
      </c>
      <c r="K3021">
        <v>156.1</v>
      </c>
      <c r="L3021">
        <v>124</v>
      </c>
      <c r="M3021">
        <v>13.27</v>
      </c>
      <c r="N3021">
        <v>160.4</v>
      </c>
      <c r="O3021">
        <v>90</v>
      </c>
      <c r="P3021">
        <v>7.22</v>
      </c>
      <c r="Q3021">
        <v>13.6</v>
      </c>
      <c r="R3021">
        <v>5</v>
      </c>
      <c r="S3021">
        <v>3.67</v>
      </c>
      <c r="T3021">
        <v>2</v>
      </c>
      <c r="U3021" t="s">
        <v>22</v>
      </c>
      <c r="V3021">
        <f>IF(tbl_Customers[[#This Row],[churn]] = "yes", 1, 0)</f>
        <v>0</v>
      </c>
      <c r="W3021" t="str">
        <f>IF(tbl_Customers[[#This Row],[number_customer_service_calls]] &lt;= 1, "0-1 Calls", IF(tbl_Customers[[#This Row],[number_customer_service_calls]] &lt;= 3, "2-3 Calls", IF(tbl_Customers[[#This Row],[number_customer_service_calls]] &lt;=5, "4-5 Calls", "6+ Calls")))</f>
        <v>2-3 Calls</v>
      </c>
      <c r="X3021" t="str">
        <f>IF(tbl_Customers[[#This Row],[account_length]] &lt;= 50, "0-50", IF(tbl_Customers[[#This Row],[account_length]] &lt;=100, "51-100", IF(tbl_Customers[[#This Row],[account_length]] &lt;= 150, "101-150", "151+")))</f>
        <v>51-100</v>
      </c>
      <c r="Y3021" t="str">
        <f>IF(tbl_Customers[[#This Row],[total_intl_charge]] &lt;= 3, "Low Charges", "High Charges")</f>
        <v>High Charges</v>
      </c>
      <c r="Z3021" t="str">
        <f>IF(tbl_Customers[[#This Row],[total_eve_calls]]&lt;=80,"Low Calls",
IF(tbl_Customers[[#This Row],[total_eve_calls]]&lt;=120,"Medium Calls","High Calls"))</f>
        <v>High Calls</v>
      </c>
      <c r="AA3021" t="str">
        <f>IF(tbl_Customers[[#This Row],[total_eve_charge]]&lt;=15,"Low Charges",
IF(tbl_Customers[[#This Row],[total_eve_charge]]&lt;=20,"Medium Charges","High Charges"))</f>
        <v>Low Charges</v>
      </c>
      <c r="AB30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1" t="str">
        <f>IF(tbl_Customers[[#This Row],[number_vmail_messages]] = 0, "No Usage", IF(tbl_Customers[[#This Row],[number_vmail_messages]] &lt;= 20, "Low Usage", IF(tbl_Customers[[#This Row],[number_vmail_messages]] &lt;= 40, "Medium Usgae", "High Usage")))</f>
        <v>Low Usage</v>
      </c>
      <c r="AD3021" t="str">
        <f>IF(tbl_Customers[[#This Row],[total_day_minutes]]&lt;=150,"Low Usage", IF(tbl_Customers[[#This Row],[total_day_minutes]]&lt;=200,"Medium Usage", IF(tbl_Customers[[#This Row],[total_day_minutes]]&lt;=250,"High Usage","Very High Usage")))</f>
        <v>Very High Usage</v>
      </c>
      <c r="AE3021" t="str">
        <f>IF(tbl_Customers[[#This Row],[total_intl_calls]]&lt;=5,"Low Calls", IF(tbl_Customers[[#This Row],[total_intl_calls]]&lt;=10, "Medium Calls", "High Calls"))</f>
        <v>Low Calls</v>
      </c>
      <c r="AF30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021" s="36" t="str">
        <f>IF(tbl_Customers[[#This Row],[Churn_Risk_Score]]&gt;=10,"High Risk", IF(tbl_Customers[[#This Row],[Churn_Risk_Score]]&gt;=5,"Medium Risk","Low Risk"))</f>
        <v>Medium Risk</v>
      </c>
    </row>
    <row r="3022" spans="1:33" x14ac:dyDescent="0.35">
      <c r="A3022">
        <v>3021</v>
      </c>
      <c r="B3022" t="s">
        <v>41</v>
      </c>
      <c r="C3022">
        <v>36</v>
      </c>
      <c r="D3022" t="s">
        <v>21</v>
      </c>
      <c r="E3022" t="s">
        <v>23</v>
      </c>
      <c r="F3022" t="s">
        <v>22</v>
      </c>
      <c r="G3022">
        <v>0</v>
      </c>
      <c r="H3022">
        <v>245</v>
      </c>
      <c r="I3022">
        <v>119</v>
      </c>
      <c r="J3022">
        <v>41.65</v>
      </c>
      <c r="K3022">
        <v>195.5</v>
      </c>
      <c r="L3022">
        <v>91</v>
      </c>
      <c r="M3022">
        <v>16.62</v>
      </c>
      <c r="N3022">
        <v>165.7</v>
      </c>
      <c r="O3022">
        <v>87</v>
      </c>
      <c r="P3022">
        <v>7.46</v>
      </c>
      <c r="Q3022">
        <v>7.8</v>
      </c>
      <c r="R3022">
        <v>7</v>
      </c>
      <c r="S3022">
        <v>2.11</v>
      </c>
      <c r="T3022">
        <v>1</v>
      </c>
      <c r="U3022" t="s">
        <v>22</v>
      </c>
      <c r="V3022">
        <f>IF(tbl_Customers[[#This Row],[churn]] = "yes", 1, 0)</f>
        <v>0</v>
      </c>
      <c r="W3022" t="str">
        <f>IF(tbl_Customers[[#This Row],[number_customer_service_calls]] &lt;= 1, "0-1 Calls", IF(tbl_Customers[[#This Row],[number_customer_service_calls]] &lt;= 3, "2-3 Calls", IF(tbl_Customers[[#This Row],[number_customer_service_calls]] &lt;=5, "4-5 Calls", "6+ Calls")))</f>
        <v>0-1 Calls</v>
      </c>
      <c r="X3022" t="str">
        <f>IF(tbl_Customers[[#This Row],[account_length]] &lt;= 50, "0-50", IF(tbl_Customers[[#This Row],[account_length]] &lt;=100, "51-100", IF(tbl_Customers[[#This Row],[account_length]] &lt;= 150, "101-150", "151+")))</f>
        <v>0-50</v>
      </c>
      <c r="Y3022" t="str">
        <f>IF(tbl_Customers[[#This Row],[total_intl_charge]] &lt;= 3, "Low Charges", "High Charges")</f>
        <v>Low Charges</v>
      </c>
      <c r="Z3022" t="str">
        <f>IF(tbl_Customers[[#This Row],[total_eve_calls]]&lt;=80,"Low Calls",
IF(tbl_Customers[[#This Row],[total_eve_calls]]&lt;=120,"Medium Calls","High Calls"))</f>
        <v>Medium Calls</v>
      </c>
      <c r="AA3022" t="str">
        <f>IF(tbl_Customers[[#This Row],[total_eve_charge]]&lt;=15,"Low Charges",
IF(tbl_Customers[[#This Row],[total_eve_charge]]&lt;=20,"Medium Charges","High Charges"))</f>
        <v>Medium Charges</v>
      </c>
      <c r="AB30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2" t="str">
        <f>IF(tbl_Customers[[#This Row],[number_vmail_messages]] = 0, "No Usage", IF(tbl_Customers[[#This Row],[number_vmail_messages]] &lt;= 20, "Low Usage", IF(tbl_Customers[[#This Row],[number_vmail_messages]] &lt;= 40, "Medium Usgae", "High Usage")))</f>
        <v>No Usage</v>
      </c>
      <c r="AD3022" t="str">
        <f>IF(tbl_Customers[[#This Row],[total_day_minutes]]&lt;=150,"Low Usage", IF(tbl_Customers[[#This Row],[total_day_minutes]]&lt;=200,"Medium Usage", IF(tbl_Customers[[#This Row],[total_day_minutes]]&lt;=250,"High Usage","Very High Usage")))</f>
        <v>High Usage</v>
      </c>
      <c r="AE3022" t="str">
        <f>IF(tbl_Customers[[#This Row],[total_intl_calls]]&lt;=5,"Low Calls", IF(tbl_Customers[[#This Row],[total_intl_calls]]&lt;=10, "Medium Calls", "High Calls"))</f>
        <v>Medium Calls</v>
      </c>
      <c r="AF30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22" s="36" t="str">
        <f>IF(tbl_Customers[[#This Row],[Churn_Risk_Score]]&gt;=10,"High Risk", IF(tbl_Customers[[#This Row],[Churn_Risk_Score]]&gt;=5,"Medium Risk","Low Risk"))</f>
        <v>Low Risk</v>
      </c>
    </row>
    <row r="3023" spans="1:33" x14ac:dyDescent="0.35">
      <c r="A3023">
        <v>3022</v>
      </c>
      <c r="B3023" t="s">
        <v>63</v>
      </c>
      <c r="C3023">
        <v>108</v>
      </c>
      <c r="D3023" t="s">
        <v>28</v>
      </c>
      <c r="E3023" t="s">
        <v>23</v>
      </c>
      <c r="F3023" t="s">
        <v>23</v>
      </c>
      <c r="G3023">
        <v>36</v>
      </c>
      <c r="H3023">
        <v>153.80000000000001</v>
      </c>
      <c r="I3023">
        <v>105</v>
      </c>
      <c r="J3023">
        <v>26.15</v>
      </c>
      <c r="K3023">
        <v>246.2</v>
      </c>
      <c r="L3023">
        <v>62</v>
      </c>
      <c r="M3023">
        <v>20.93</v>
      </c>
      <c r="N3023">
        <v>150.9</v>
      </c>
      <c r="O3023">
        <v>125</v>
      </c>
      <c r="P3023">
        <v>6.79</v>
      </c>
      <c r="Q3023">
        <v>11.1</v>
      </c>
      <c r="R3023">
        <v>4</v>
      </c>
      <c r="S3023">
        <v>3</v>
      </c>
      <c r="T3023">
        <v>1</v>
      </c>
      <c r="U3023" t="s">
        <v>22</v>
      </c>
      <c r="V3023">
        <f>IF(tbl_Customers[[#This Row],[churn]] = "yes", 1, 0)</f>
        <v>0</v>
      </c>
      <c r="W3023" t="str">
        <f>IF(tbl_Customers[[#This Row],[number_customer_service_calls]] &lt;= 1, "0-1 Calls", IF(tbl_Customers[[#This Row],[number_customer_service_calls]] &lt;= 3, "2-3 Calls", IF(tbl_Customers[[#This Row],[number_customer_service_calls]] &lt;=5, "4-5 Calls", "6+ Calls")))</f>
        <v>0-1 Calls</v>
      </c>
      <c r="X3023" t="str">
        <f>IF(tbl_Customers[[#This Row],[account_length]] &lt;= 50, "0-50", IF(tbl_Customers[[#This Row],[account_length]] &lt;=100, "51-100", IF(tbl_Customers[[#This Row],[account_length]] &lt;= 150, "101-150", "151+")))</f>
        <v>101-150</v>
      </c>
      <c r="Y3023" t="str">
        <f>IF(tbl_Customers[[#This Row],[total_intl_charge]] &lt;= 3, "Low Charges", "High Charges")</f>
        <v>Low Charges</v>
      </c>
      <c r="Z3023" t="str">
        <f>IF(tbl_Customers[[#This Row],[total_eve_calls]]&lt;=80,"Low Calls",
IF(tbl_Customers[[#This Row],[total_eve_calls]]&lt;=120,"Medium Calls","High Calls"))</f>
        <v>Low Calls</v>
      </c>
      <c r="AA3023" t="str">
        <f>IF(tbl_Customers[[#This Row],[total_eve_charge]]&lt;=15,"Low Charges",
IF(tbl_Customers[[#This Row],[total_eve_charge]]&lt;=20,"Medium Charges","High Charges"))</f>
        <v>High Charges</v>
      </c>
      <c r="AB30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3" t="str">
        <f>IF(tbl_Customers[[#This Row],[number_vmail_messages]] = 0, "No Usage", IF(tbl_Customers[[#This Row],[number_vmail_messages]] &lt;= 20, "Low Usage", IF(tbl_Customers[[#This Row],[number_vmail_messages]] &lt;= 40, "Medium Usgae", "High Usage")))</f>
        <v>Medium Usgae</v>
      </c>
      <c r="AD3023" t="str">
        <f>IF(tbl_Customers[[#This Row],[total_day_minutes]]&lt;=150,"Low Usage", IF(tbl_Customers[[#This Row],[total_day_minutes]]&lt;=200,"Medium Usage", IF(tbl_Customers[[#This Row],[total_day_minutes]]&lt;=250,"High Usage","Very High Usage")))</f>
        <v>Medium Usage</v>
      </c>
      <c r="AE3023" t="str">
        <f>IF(tbl_Customers[[#This Row],[total_intl_calls]]&lt;=5,"Low Calls", IF(tbl_Customers[[#This Row],[total_intl_calls]]&lt;=10, "Medium Calls", "High Calls"))</f>
        <v>Low Calls</v>
      </c>
      <c r="AF30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23" s="36" t="str">
        <f>IF(tbl_Customers[[#This Row],[Churn_Risk_Score]]&gt;=10,"High Risk", IF(tbl_Customers[[#This Row],[Churn_Risk_Score]]&gt;=5,"Medium Risk","Low Risk"))</f>
        <v>Low Risk</v>
      </c>
    </row>
    <row r="3024" spans="1:33" x14ac:dyDescent="0.35">
      <c r="A3024">
        <v>3023</v>
      </c>
      <c r="B3024" t="s">
        <v>40</v>
      </c>
      <c r="C3024">
        <v>133</v>
      </c>
      <c r="D3024" t="s">
        <v>25</v>
      </c>
      <c r="E3024" t="s">
        <v>22</v>
      </c>
      <c r="F3024" t="s">
        <v>23</v>
      </c>
      <c r="G3024">
        <v>49</v>
      </c>
      <c r="H3024">
        <v>229.4</v>
      </c>
      <c r="I3024">
        <v>78</v>
      </c>
      <c r="J3024">
        <v>39</v>
      </c>
      <c r="K3024">
        <v>219.5</v>
      </c>
      <c r="L3024">
        <v>106</v>
      </c>
      <c r="M3024">
        <v>18.66</v>
      </c>
      <c r="N3024">
        <v>172.3</v>
      </c>
      <c r="O3024">
        <v>115</v>
      </c>
      <c r="P3024">
        <v>7.75</v>
      </c>
      <c r="Q3024">
        <v>12</v>
      </c>
      <c r="R3024">
        <v>4</v>
      </c>
      <c r="S3024">
        <v>3.24</v>
      </c>
      <c r="T3024">
        <v>3</v>
      </c>
      <c r="U3024" t="s">
        <v>22</v>
      </c>
      <c r="V3024">
        <f>IF(tbl_Customers[[#This Row],[churn]] = "yes", 1, 0)</f>
        <v>0</v>
      </c>
      <c r="W3024" t="str">
        <f>IF(tbl_Customers[[#This Row],[number_customer_service_calls]] &lt;= 1, "0-1 Calls", IF(tbl_Customers[[#This Row],[number_customer_service_calls]] &lt;= 3, "2-3 Calls", IF(tbl_Customers[[#This Row],[number_customer_service_calls]] &lt;=5, "4-5 Calls", "6+ Calls")))</f>
        <v>2-3 Calls</v>
      </c>
      <c r="X3024" t="str">
        <f>IF(tbl_Customers[[#This Row],[account_length]] &lt;= 50, "0-50", IF(tbl_Customers[[#This Row],[account_length]] &lt;=100, "51-100", IF(tbl_Customers[[#This Row],[account_length]] &lt;= 150, "101-150", "151+")))</f>
        <v>101-150</v>
      </c>
      <c r="Y3024" t="str">
        <f>IF(tbl_Customers[[#This Row],[total_intl_charge]] &lt;= 3, "Low Charges", "High Charges")</f>
        <v>High Charges</v>
      </c>
      <c r="Z3024" t="str">
        <f>IF(tbl_Customers[[#This Row],[total_eve_calls]]&lt;=80,"Low Calls",
IF(tbl_Customers[[#This Row],[total_eve_calls]]&lt;=120,"Medium Calls","High Calls"))</f>
        <v>Medium Calls</v>
      </c>
      <c r="AA3024" t="str">
        <f>IF(tbl_Customers[[#This Row],[total_eve_charge]]&lt;=15,"Low Charges",
IF(tbl_Customers[[#This Row],[total_eve_charge]]&lt;=20,"Medium Charges","High Charges"))</f>
        <v>Medium Charges</v>
      </c>
      <c r="AB30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24" t="str">
        <f>IF(tbl_Customers[[#This Row],[number_vmail_messages]] = 0, "No Usage", IF(tbl_Customers[[#This Row],[number_vmail_messages]] &lt;= 20, "Low Usage", IF(tbl_Customers[[#This Row],[number_vmail_messages]] &lt;= 40, "Medium Usgae", "High Usage")))</f>
        <v>High Usage</v>
      </c>
      <c r="AD3024" t="str">
        <f>IF(tbl_Customers[[#This Row],[total_day_minutes]]&lt;=150,"Low Usage", IF(tbl_Customers[[#This Row],[total_day_minutes]]&lt;=200,"Medium Usage", IF(tbl_Customers[[#This Row],[total_day_minutes]]&lt;=250,"High Usage","Very High Usage")))</f>
        <v>High Usage</v>
      </c>
      <c r="AE3024" t="str">
        <f>IF(tbl_Customers[[#This Row],[total_intl_calls]]&lt;=5,"Low Calls", IF(tbl_Customers[[#This Row],[total_intl_calls]]&lt;=10, "Medium Calls", "High Calls"))</f>
        <v>Low Calls</v>
      </c>
      <c r="AF30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24" s="36" t="str">
        <f>IF(tbl_Customers[[#This Row],[Churn_Risk_Score]]&gt;=10,"High Risk", IF(tbl_Customers[[#This Row],[Churn_Risk_Score]]&gt;=5,"Medium Risk","Low Risk"))</f>
        <v>Low Risk</v>
      </c>
    </row>
    <row r="3025" spans="1:33" x14ac:dyDescent="0.35">
      <c r="A3025">
        <v>3024</v>
      </c>
      <c r="B3025" t="s">
        <v>48</v>
      </c>
      <c r="C3025">
        <v>90</v>
      </c>
      <c r="D3025" t="s">
        <v>21</v>
      </c>
      <c r="E3025" t="s">
        <v>22</v>
      </c>
      <c r="F3025" t="s">
        <v>22</v>
      </c>
      <c r="G3025">
        <v>0</v>
      </c>
      <c r="H3025">
        <v>68.8</v>
      </c>
      <c r="I3025">
        <v>124</v>
      </c>
      <c r="J3025">
        <v>11.7</v>
      </c>
      <c r="K3025">
        <v>168.1</v>
      </c>
      <c r="L3025">
        <v>106</v>
      </c>
      <c r="M3025">
        <v>14.29</v>
      </c>
      <c r="N3025">
        <v>281.7</v>
      </c>
      <c r="O3025">
        <v>96</v>
      </c>
      <c r="P3025">
        <v>12.68</v>
      </c>
      <c r="Q3025">
        <v>9.8000000000000007</v>
      </c>
      <c r="R3025">
        <v>5</v>
      </c>
      <c r="S3025">
        <v>2.65</v>
      </c>
      <c r="T3025">
        <v>1</v>
      </c>
      <c r="U3025" t="s">
        <v>22</v>
      </c>
      <c r="V3025">
        <f>IF(tbl_Customers[[#This Row],[churn]] = "yes", 1, 0)</f>
        <v>0</v>
      </c>
      <c r="W3025" t="str">
        <f>IF(tbl_Customers[[#This Row],[number_customer_service_calls]] &lt;= 1, "0-1 Calls", IF(tbl_Customers[[#This Row],[number_customer_service_calls]] &lt;= 3, "2-3 Calls", IF(tbl_Customers[[#This Row],[number_customer_service_calls]] &lt;=5, "4-5 Calls", "6+ Calls")))</f>
        <v>0-1 Calls</v>
      </c>
      <c r="X3025" t="str">
        <f>IF(tbl_Customers[[#This Row],[account_length]] &lt;= 50, "0-50", IF(tbl_Customers[[#This Row],[account_length]] &lt;=100, "51-100", IF(tbl_Customers[[#This Row],[account_length]] &lt;= 150, "101-150", "151+")))</f>
        <v>51-100</v>
      </c>
      <c r="Y3025" t="str">
        <f>IF(tbl_Customers[[#This Row],[total_intl_charge]] &lt;= 3, "Low Charges", "High Charges")</f>
        <v>Low Charges</v>
      </c>
      <c r="Z3025" t="str">
        <f>IF(tbl_Customers[[#This Row],[total_eve_calls]]&lt;=80,"Low Calls",
IF(tbl_Customers[[#This Row],[total_eve_calls]]&lt;=120,"Medium Calls","High Calls"))</f>
        <v>Medium Calls</v>
      </c>
      <c r="AA3025" t="str">
        <f>IF(tbl_Customers[[#This Row],[total_eve_charge]]&lt;=15,"Low Charges",
IF(tbl_Customers[[#This Row],[total_eve_charge]]&lt;=20,"Medium Charges","High Charges"))</f>
        <v>Low Charges</v>
      </c>
      <c r="AB30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5" t="str">
        <f>IF(tbl_Customers[[#This Row],[number_vmail_messages]] = 0, "No Usage", IF(tbl_Customers[[#This Row],[number_vmail_messages]] &lt;= 20, "Low Usage", IF(tbl_Customers[[#This Row],[number_vmail_messages]] &lt;= 40, "Medium Usgae", "High Usage")))</f>
        <v>No Usage</v>
      </c>
      <c r="AD3025" t="str">
        <f>IF(tbl_Customers[[#This Row],[total_day_minutes]]&lt;=150,"Low Usage", IF(tbl_Customers[[#This Row],[total_day_minutes]]&lt;=200,"Medium Usage", IF(tbl_Customers[[#This Row],[total_day_minutes]]&lt;=250,"High Usage","Very High Usage")))</f>
        <v>Low Usage</v>
      </c>
      <c r="AE3025" t="str">
        <f>IF(tbl_Customers[[#This Row],[total_intl_calls]]&lt;=5,"Low Calls", IF(tbl_Customers[[#This Row],[total_intl_calls]]&lt;=10, "Medium Calls", "High Calls"))</f>
        <v>Low Calls</v>
      </c>
      <c r="AF30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5" s="36" t="str">
        <f>IF(tbl_Customers[[#This Row],[Churn_Risk_Score]]&gt;=10,"High Risk", IF(tbl_Customers[[#This Row],[Churn_Risk_Score]]&gt;=5,"Medium Risk","Low Risk"))</f>
        <v>Low Risk</v>
      </c>
    </row>
    <row r="3026" spans="1:33" x14ac:dyDescent="0.35">
      <c r="A3026">
        <v>3025</v>
      </c>
      <c r="B3026" t="s">
        <v>74</v>
      </c>
      <c r="C3026">
        <v>94</v>
      </c>
      <c r="D3026" t="s">
        <v>21</v>
      </c>
      <c r="E3026" t="s">
        <v>22</v>
      </c>
      <c r="F3026" t="s">
        <v>22</v>
      </c>
      <c r="G3026">
        <v>0</v>
      </c>
      <c r="H3026">
        <v>200.2</v>
      </c>
      <c r="I3026">
        <v>113</v>
      </c>
      <c r="J3026">
        <v>34.03</v>
      </c>
      <c r="K3026">
        <v>128.9</v>
      </c>
      <c r="L3026">
        <v>116</v>
      </c>
      <c r="M3026">
        <v>10.96</v>
      </c>
      <c r="N3026">
        <v>278.89999999999998</v>
      </c>
      <c r="O3026">
        <v>109</v>
      </c>
      <c r="P3026">
        <v>12.55</v>
      </c>
      <c r="Q3026">
        <v>10.4</v>
      </c>
      <c r="R3026">
        <v>5</v>
      </c>
      <c r="S3026">
        <v>2.81</v>
      </c>
      <c r="T3026">
        <v>0</v>
      </c>
      <c r="U3026" t="s">
        <v>22</v>
      </c>
      <c r="V3026">
        <f>IF(tbl_Customers[[#This Row],[churn]] = "yes", 1, 0)</f>
        <v>0</v>
      </c>
      <c r="W3026" t="str">
        <f>IF(tbl_Customers[[#This Row],[number_customer_service_calls]] &lt;= 1, "0-1 Calls", IF(tbl_Customers[[#This Row],[number_customer_service_calls]] &lt;= 3, "2-3 Calls", IF(tbl_Customers[[#This Row],[number_customer_service_calls]] &lt;=5, "4-5 Calls", "6+ Calls")))</f>
        <v>0-1 Calls</v>
      </c>
      <c r="X3026" t="str">
        <f>IF(tbl_Customers[[#This Row],[account_length]] &lt;= 50, "0-50", IF(tbl_Customers[[#This Row],[account_length]] &lt;=100, "51-100", IF(tbl_Customers[[#This Row],[account_length]] &lt;= 150, "101-150", "151+")))</f>
        <v>51-100</v>
      </c>
      <c r="Y3026" t="str">
        <f>IF(tbl_Customers[[#This Row],[total_intl_charge]] &lt;= 3, "Low Charges", "High Charges")</f>
        <v>Low Charges</v>
      </c>
      <c r="Z3026" t="str">
        <f>IF(tbl_Customers[[#This Row],[total_eve_calls]]&lt;=80,"Low Calls",
IF(tbl_Customers[[#This Row],[total_eve_calls]]&lt;=120,"Medium Calls","High Calls"))</f>
        <v>Medium Calls</v>
      </c>
      <c r="AA3026" t="str">
        <f>IF(tbl_Customers[[#This Row],[total_eve_charge]]&lt;=15,"Low Charges",
IF(tbl_Customers[[#This Row],[total_eve_charge]]&lt;=20,"Medium Charges","High Charges"))</f>
        <v>Low Charges</v>
      </c>
      <c r="AB30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6" t="str">
        <f>IF(tbl_Customers[[#This Row],[number_vmail_messages]] = 0, "No Usage", IF(tbl_Customers[[#This Row],[number_vmail_messages]] &lt;= 20, "Low Usage", IF(tbl_Customers[[#This Row],[number_vmail_messages]] &lt;= 40, "Medium Usgae", "High Usage")))</f>
        <v>No Usage</v>
      </c>
      <c r="AD3026" t="str">
        <f>IF(tbl_Customers[[#This Row],[total_day_minutes]]&lt;=150,"Low Usage", IF(tbl_Customers[[#This Row],[total_day_minutes]]&lt;=200,"Medium Usage", IF(tbl_Customers[[#This Row],[total_day_minutes]]&lt;=250,"High Usage","Very High Usage")))</f>
        <v>High Usage</v>
      </c>
      <c r="AE3026" t="str">
        <f>IF(tbl_Customers[[#This Row],[total_intl_calls]]&lt;=5,"Low Calls", IF(tbl_Customers[[#This Row],[total_intl_calls]]&lt;=10, "Medium Calls", "High Calls"))</f>
        <v>Low Calls</v>
      </c>
      <c r="AF30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6" s="36" t="str">
        <f>IF(tbl_Customers[[#This Row],[Churn_Risk_Score]]&gt;=10,"High Risk", IF(tbl_Customers[[#This Row],[Churn_Risk_Score]]&gt;=5,"Medium Risk","Low Risk"))</f>
        <v>Low Risk</v>
      </c>
    </row>
    <row r="3027" spans="1:33" x14ac:dyDescent="0.35">
      <c r="A3027">
        <v>3026</v>
      </c>
      <c r="B3027" t="s">
        <v>72</v>
      </c>
      <c r="C3027">
        <v>68</v>
      </c>
      <c r="D3027" t="s">
        <v>21</v>
      </c>
      <c r="E3027" t="s">
        <v>22</v>
      </c>
      <c r="F3027" t="s">
        <v>22</v>
      </c>
      <c r="G3027">
        <v>0</v>
      </c>
      <c r="H3027">
        <v>134.6</v>
      </c>
      <c r="I3027">
        <v>73</v>
      </c>
      <c r="J3027">
        <v>22.88</v>
      </c>
      <c r="K3027">
        <v>206.8</v>
      </c>
      <c r="L3027">
        <v>117</v>
      </c>
      <c r="M3027">
        <v>17.579999999999998</v>
      </c>
      <c r="N3027">
        <v>138.4</v>
      </c>
      <c r="O3027">
        <v>104</v>
      </c>
      <c r="P3027">
        <v>6.23</v>
      </c>
      <c r="Q3027">
        <v>9.4</v>
      </c>
      <c r="R3027">
        <v>2</v>
      </c>
      <c r="S3027">
        <v>2.54</v>
      </c>
      <c r="T3027">
        <v>2</v>
      </c>
      <c r="U3027" t="s">
        <v>22</v>
      </c>
      <c r="V3027">
        <f>IF(tbl_Customers[[#This Row],[churn]] = "yes", 1, 0)</f>
        <v>0</v>
      </c>
      <c r="W3027" t="str">
        <f>IF(tbl_Customers[[#This Row],[number_customer_service_calls]] &lt;= 1, "0-1 Calls", IF(tbl_Customers[[#This Row],[number_customer_service_calls]] &lt;= 3, "2-3 Calls", IF(tbl_Customers[[#This Row],[number_customer_service_calls]] &lt;=5, "4-5 Calls", "6+ Calls")))</f>
        <v>2-3 Calls</v>
      </c>
      <c r="X3027" t="str">
        <f>IF(tbl_Customers[[#This Row],[account_length]] &lt;= 50, "0-50", IF(tbl_Customers[[#This Row],[account_length]] &lt;=100, "51-100", IF(tbl_Customers[[#This Row],[account_length]] &lt;= 150, "101-150", "151+")))</f>
        <v>51-100</v>
      </c>
      <c r="Y3027" t="str">
        <f>IF(tbl_Customers[[#This Row],[total_intl_charge]] &lt;= 3, "Low Charges", "High Charges")</f>
        <v>Low Charges</v>
      </c>
      <c r="Z3027" t="str">
        <f>IF(tbl_Customers[[#This Row],[total_eve_calls]]&lt;=80,"Low Calls",
IF(tbl_Customers[[#This Row],[total_eve_calls]]&lt;=120,"Medium Calls","High Calls"))</f>
        <v>Medium Calls</v>
      </c>
      <c r="AA3027" t="str">
        <f>IF(tbl_Customers[[#This Row],[total_eve_charge]]&lt;=15,"Low Charges",
IF(tbl_Customers[[#This Row],[total_eve_charge]]&lt;=20,"Medium Charges","High Charges"))</f>
        <v>Medium Charges</v>
      </c>
      <c r="AB30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7" t="str">
        <f>IF(tbl_Customers[[#This Row],[number_vmail_messages]] = 0, "No Usage", IF(tbl_Customers[[#This Row],[number_vmail_messages]] &lt;= 20, "Low Usage", IF(tbl_Customers[[#This Row],[number_vmail_messages]] &lt;= 40, "Medium Usgae", "High Usage")))</f>
        <v>No Usage</v>
      </c>
      <c r="AD3027" t="str">
        <f>IF(tbl_Customers[[#This Row],[total_day_minutes]]&lt;=150,"Low Usage", IF(tbl_Customers[[#This Row],[total_day_minutes]]&lt;=200,"Medium Usage", IF(tbl_Customers[[#This Row],[total_day_minutes]]&lt;=250,"High Usage","Very High Usage")))</f>
        <v>Low Usage</v>
      </c>
      <c r="AE3027" t="str">
        <f>IF(tbl_Customers[[#This Row],[total_intl_calls]]&lt;=5,"Low Calls", IF(tbl_Customers[[#This Row],[total_intl_calls]]&lt;=10, "Medium Calls", "High Calls"))</f>
        <v>Low Calls</v>
      </c>
      <c r="AF30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7" s="36" t="str">
        <f>IF(tbl_Customers[[#This Row],[Churn_Risk_Score]]&gt;=10,"High Risk", IF(tbl_Customers[[#This Row],[Churn_Risk_Score]]&gt;=5,"Medium Risk","Low Risk"))</f>
        <v>Low Risk</v>
      </c>
    </row>
    <row r="3028" spans="1:33" x14ac:dyDescent="0.35">
      <c r="A3028">
        <v>3027</v>
      </c>
      <c r="B3028" t="s">
        <v>59</v>
      </c>
      <c r="C3028">
        <v>171</v>
      </c>
      <c r="D3028" t="s">
        <v>21</v>
      </c>
      <c r="E3028" t="s">
        <v>22</v>
      </c>
      <c r="F3028" t="s">
        <v>22</v>
      </c>
      <c r="G3028">
        <v>0</v>
      </c>
      <c r="H3028">
        <v>232.4</v>
      </c>
      <c r="I3028">
        <v>101</v>
      </c>
      <c r="J3028">
        <v>39.51</v>
      </c>
      <c r="K3028">
        <v>182</v>
      </c>
      <c r="L3028">
        <v>80</v>
      </c>
      <c r="M3028">
        <v>15.47</v>
      </c>
      <c r="N3028">
        <v>271.8</v>
      </c>
      <c r="O3028">
        <v>133</v>
      </c>
      <c r="P3028">
        <v>12.23</v>
      </c>
      <c r="Q3028">
        <v>9.5</v>
      </c>
      <c r="R3028">
        <v>3</v>
      </c>
      <c r="S3028">
        <v>2.57</v>
      </c>
      <c r="T3028">
        <v>0</v>
      </c>
      <c r="U3028" t="s">
        <v>22</v>
      </c>
      <c r="V3028">
        <f>IF(tbl_Customers[[#This Row],[churn]] = "yes", 1, 0)</f>
        <v>0</v>
      </c>
      <c r="W3028" t="str">
        <f>IF(tbl_Customers[[#This Row],[number_customer_service_calls]] &lt;= 1, "0-1 Calls", IF(tbl_Customers[[#This Row],[number_customer_service_calls]] &lt;= 3, "2-3 Calls", IF(tbl_Customers[[#This Row],[number_customer_service_calls]] &lt;=5, "4-5 Calls", "6+ Calls")))</f>
        <v>0-1 Calls</v>
      </c>
      <c r="X3028" t="str">
        <f>IF(tbl_Customers[[#This Row],[account_length]] &lt;= 50, "0-50", IF(tbl_Customers[[#This Row],[account_length]] &lt;=100, "51-100", IF(tbl_Customers[[#This Row],[account_length]] &lt;= 150, "101-150", "151+")))</f>
        <v>151+</v>
      </c>
      <c r="Y3028" t="str">
        <f>IF(tbl_Customers[[#This Row],[total_intl_charge]] &lt;= 3, "Low Charges", "High Charges")</f>
        <v>Low Charges</v>
      </c>
      <c r="Z3028" t="str">
        <f>IF(tbl_Customers[[#This Row],[total_eve_calls]]&lt;=80,"Low Calls",
IF(tbl_Customers[[#This Row],[total_eve_calls]]&lt;=120,"Medium Calls","High Calls"))</f>
        <v>Low Calls</v>
      </c>
      <c r="AA3028" t="str">
        <f>IF(tbl_Customers[[#This Row],[total_eve_charge]]&lt;=15,"Low Charges",
IF(tbl_Customers[[#This Row],[total_eve_charge]]&lt;=20,"Medium Charges","High Charges"))</f>
        <v>Medium Charges</v>
      </c>
      <c r="AB30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8" t="str">
        <f>IF(tbl_Customers[[#This Row],[number_vmail_messages]] = 0, "No Usage", IF(tbl_Customers[[#This Row],[number_vmail_messages]] &lt;= 20, "Low Usage", IF(tbl_Customers[[#This Row],[number_vmail_messages]] &lt;= 40, "Medium Usgae", "High Usage")))</f>
        <v>No Usage</v>
      </c>
      <c r="AD3028" t="str">
        <f>IF(tbl_Customers[[#This Row],[total_day_minutes]]&lt;=150,"Low Usage", IF(tbl_Customers[[#This Row],[total_day_minutes]]&lt;=200,"Medium Usage", IF(tbl_Customers[[#This Row],[total_day_minutes]]&lt;=250,"High Usage","Very High Usage")))</f>
        <v>High Usage</v>
      </c>
      <c r="AE3028" t="str">
        <f>IF(tbl_Customers[[#This Row],[total_intl_calls]]&lt;=5,"Low Calls", IF(tbl_Customers[[#This Row],[total_intl_calls]]&lt;=10, "Medium Calls", "High Calls"))</f>
        <v>Low Calls</v>
      </c>
      <c r="AF30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8" s="36" t="str">
        <f>IF(tbl_Customers[[#This Row],[Churn_Risk_Score]]&gt;=10,"High Risk", IF(tbl_Customers[[#This Row],[Churn_Risk_Score]]&gt;=5,"Medium Risk","Low Risk"))</f>
        <v>Low Risk</v>
      </c>
    </row>
    <row r="3029" spans="1:33" x14ac:dyDescent="0.35">
      <c r="A3029">
        <v>3028</v>
      </c>
      <c r="B3029" t="s">
        <v>60</v>
      </c>
      <c r="C3029">
        <v>122</v>
      </c>
      <c r="D3029" t="s">
        <v>21</v>
      </c>
      <c r="E3029" t="s">
        <v>22</v>
      </c>
      <c r="F3029" t="s">
        <v>22</v>
      </c>
      <c r="G3029">
        <v>0</v>
      </c>
      <c r="H3029">
        <v>126</v>
      </c>
      <c r="I3029">
        <v>89</v>
      </c>
      <c r="J3029">
        <v>21.42</v>
      </c>
      <c r="K3029">
        <v>147</v>
      </c>
      <c r="L3029">
        <v>95</v>
      </c>
      <c r="M3029">
        <v>12.5</v>
      </c>
      <c r="N3029">
        <v>280.2</v>
      </c>
      <c r="O3029">
        <v>97</v>
      </c>
      <c r="P3029">
        <v>12.61</v>
      </c>
      <c r="Q3029">
        <v>5.6</v>
      </c>
      <c r="R3029">
        <v>4</v>
      </c>
      <c r="S3029">
        <v>1.51</v>
      </c>
      <c r="T3029">
        <v>0</v>
      </c>
      <c r="U3029" t="s">
        <v>22</v>
      </c>
      <c r="V3029">
        <f>IF(tbl_Customers[[#This Row],[churn]] = "yes", 1, 0)</f>
        <v>0</v>
      </c>
      <c r="W3029" t="str">
        <f>IF(tbl_Customers[[#This Row],[number_customer_service_calls]] &lt;= 1, "0-1 Calls", IF(tbl_Customers[[#This Row],[number_customer_service_calls]] &lt;= 3, "2-3 Calls", IF(tbl_Customers[[#This Row],[number_customer_service_calls]] &lt;=5, "4-5 Calls", "6+ Calls")))</f>
        <v>0-1 Calls</v>
      </c>
      <c r="X3029" t="str">
        <f>IF(tbl_Customers[[#This Row],[account_length]] &lt;= 50, "0-50", IF(tbl_Customers[[#This Row],[account_length]] &lt;=100, "51-100", IF(tbl_Customers[[#This Row],[account_length]] &lt;= 150, "101-150", "151+")))</f>
        <v>101-150</v>
      </c>
      <c r="Y3029" t="str">
        <f>IF(tbl_Customers[[#This Row],[total_intl_charge]] &lt;= 3, "Low Charges", "High Charges")</f>
        <v>Low Charges</v>
      </c>
      <c r="Z3029" t="str">
        <f>IF(tbl_Customers[[#This Row],[total_eve_calls]]&lt;=80,"Low Calls",
IF(tbl_Customers[[#This Row],[total_eve_calls]]&lt;=120,"Medium Calls","High Calls"))</f>
        <v>Medium Calls</v>
      </c>
      <c r="AA3029" t="str">
        <f>IF(tbl_Customers[[#This Row],[total_eve_charge]]&lt;=15,"Low Charges",
IF(tbl_Customers[[#This Row],[total_eve_charge]]&lt;=20,"Medium Charges","High Charges"))</f>
        <v>Low Charges</v>
      </c>
      <c r="AB30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9" t="str">
        <f>IF(tbl_Customers[[#This Row],[number_vmail_messages]] = 0, "No Usage", IF(tbl_Customers[[#This Row],[number_vmail_messages]] &lt;= 20, "Low Usage", IF(tbl_Customers[[#This Row],[number_vmail_messages]] &lt;= 40, "Medium Usgae", "High Usage")))</f>
        <v>No Usage</v>
      </c>
      <c r="AD3029" t="str">
        <f>IF(tbl_Customers[[#This Row],[total_day_minutes]]&lt;=150,"Low Usage", IF(tbl_Customers[[#This Row],[total_day_minutes]]&lt;=200,"Medium Usage", IF(tbl_Customers[[#This Row],[total_day_minutes]]&lt;=250,"High Usage","Very High Usage")))</f>
        <v>Low Usage</v>
      </c>
      <c r="AE3029" t="str">
        <f>IF(tbl_Customers[[#This Row],[total_intl_calls]]&lt;=5,"Low Calls", IF(tbl_Customers[[#This Row],[total_intl_calls]]&lt;=10, "Medium Calls", "High Calls"))</f>
        <v>Low Calls</v>
      </c>
      <c r="AF30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9" s="36" t="str">
        <f>IF(tbl_Customers[[#This Row],[Churn_Risk_Score]]&gt;=10,"High Risk", IF(tbl_Customers[[#This Row],[Churn_Risk_Score]]&gt;=5,"Medium Risk","Low Risk"))</f>
        <v>Low Risk</v>
      </c>
    </row>
    <row r="3030" spans="1:33" x14ac:dyDescent="0.35">
      <c r="A3030">
        <v>3029</v>
      </c>
      <c r="B3030" t="s">
        <v>62</v>
      </c>
      <c r="C3030">
        <v>94</v>
      </c>
      <c r="D3030" t="s">
        <v>28</v>
      </c>
      <c r="E3030" t="s">
        <v>22</v>
      </c>
      <c r="F3030" t="s">
        <v>22</v>
      </c>
      <c r="G3030">
        <v>0</v>
      </c>
      <c r="H3030">
        <v>175.9</v>
      </c>
      <c r="I3030">
        <v>121</v>
      </c>
      <c r="J3030">
        <v>29.9</v>
      </c>
      <c r="K3030">
        <v>222.1</v>
      </c>
      <c r="L3030">
        <v>94</v>
      </c>
      <c r="M3030">
        <v>18.88</v>
      </c>
      <c r="N3030">
        <v>191.8</v>
      </c>
      <c r="O3030">
        <v>123</v>
      </c>
      <c r="P3030">
        <v>8.6300000000000008</v>
      </c>
      <c r="Q3030">
        <v>10.9</v>
      </c>
      <c r="R3030">
        <v>5</v>
      </c>
      <c r="S3030">
        <v>2.94</v>
      </c>
      <c r="T3030">
        <v>1</v>
      </c>
      <c r="U3030" t="s">
        <v>22</v>
      </c>
      <c r="V3030">
        <f>IF(tbl_Customers[[#This Row],[churn]] = "yes", 1, 0)</f>
        <v>0</v>
      </c>
      <c r="W3030" t="str">
        <f>IF(tbl_Customers[[#This Row],[number_customer_service_calls]] &lt;= 1, "0-1 Calls", IF(tbl_Customers[[#This Row],[number_customer_service_calls]] &lt;= 3, "2-3 Calls", IF(tbl_Customers[[#This Row],[number_customer_service_calls]] &lt;=5, "4-5 Calls", "6+ Calls")))</f>
        <v>0-1 Calls</v>
      </c>
      <c r="X3030" t="str">
        <f>IF(tbl_Customers[[#This Row],[account_length]] &lt;= 50, "0-50", IF(tbl_Customers[[#This Row],[account_length]] &lt;=100, "51-100", IF(tbl_Customers[[#This Row],[account_length]] &lt;= 150, "101-150", "151+")))</f>
        <v>51-100</v>
      </c>
      <c r="Y3030" t="str">
        <f>IF(tbl_Customers[[#This Row],[total_intl_charge]] &lt;= 3, "Low Charges", "High Charges")</f>
        <v>Low Charges</v>
      </c>
      <c r="Z3030" t="str">
        <f>IF(tbl_Customers[[#This Row],[total_eve_calls]]&lt;=80,"Low Calls",
IF(tbl_Customers[[#This Row],[total_eve_calls]]&lt;=120,"Medium Calls","High Calls"))</f>
        <v>Medium Calls</v>
      </c>
      <c r="AA3030" t="str">
        <f>IF(tbl_Customers[[#This Row],[total_eve_charge]]&lt;=15,"Low Charges",
IF(tbl_Customers[[#This Row],[total_eve_charge]]&lt;=20,"Medium Charges","High Charges"))</f>
        <v>Medium Charges</v>
      </c>
      <c r="AB30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0" t="str">
        <f>IF(tbl_Customers[[#This Row],[number_vmail_messages]] = 0, "No Usage", IF(tbl_Customers[[#This Row],[number_vmail_messages]] &lt;= 20, "Low Usage", IF(tbl_Customers[[#This Row],[number_vmail_messages]] &lt;= 40, "Medium Usgae", "High Usage")))</f>
        <v>No Usage</v>
      </c>
      <c r="AD3030" t="str">
        <f>IF(tbl_Customers[[#This Row],[total_day_minutes]]&lt;=150,"Low Usage", IF(tbl_Customers[[#This Row],[total_day_minutes]]&lt;=200,"Medium Usage", IF(tbl_Customers[[#This Row],[total_day_minutes]]&lt;=250,"High Usage","Very High Usage")))</f>
        <v>Medium Usage</v>
      </c>
      <c r="AE3030" t="str">
        <f>IF(tbl_Customers[[#This Row],[total_intl_calls]]&lt;=5,"Low Calls", IF(tbl_Customers[[#This Row],[total_intl_calls]]&lt;=10, "Medium Calls", "High Calls"))</f>
        <v>Low Calls</v>
      </c>
      <c r="AF30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0" s="36" t="str">
        <f>IF(tbl_Customers[[#This Row],[Churn_Risk_Score]]&gt;=10,"High Risk", IF(tbl_Customers[[#This Row],[Churn_Risk_Score]]&gt;=5,"Medium Risk","Low Risk"))</f>
        <v>Low Risk</v>
      </c>
    </row>
    <row r="3031" spans="1:33" x14ac:dyDescent="0.35">
      <c r="A3031">
        <v>3030</v>
      </c>
      <c r="B3031" t="s">
        <v>55</v>
      </c>
      <c r="C3031">
        <v>25</v>
      </c>
      <c r="D3031" t="s">
        <v>21</v>
      </c>
      <c r="E3031" t="s">
        <v>23</v>
      </c>
      <c r="F3031" t="s">
        <v>22</v>
      </c>
      <c r="G3031">
        <v>0</v>
      </c>
      <c r="H3031">
        <v>161.69999999999999</v>
      </c>
      <c r="I3031">
        <v>99</v>
      </c>
      <c r="J3031">
        <v>27.49</v>
      </c>
      <c r="K3031">
        <v>216.1</v>
      </c>
      <c r="L3031">
        <v>89</v>
      </c>
      <c r="M3031">
        <v>18.37</v>
      </c>
      <c r="N3031">
        <v>176.7</v>
      </c>
      <c r="O3031">
        <v>115</v>
      </c>
      <c r="P3031">
        <v>7.95</v>
      </c>
      <c r="Q3031">
        <v>12.4</v>
      </c>
      <c r="R3031">
        <v>6</v>
      </c>
      <c r="S3031">
        <v>3.35</v>
      </c>
      <c r="T3031">
        <v>1</v>
      </c>
      <c r="U3031" t="s">
        <v>22</v>
      </c>
      <c r="V3031">
        <f>IF(tbl_Customers[[#This Row],[churn]] = "yes", 1, 0)</f>
        <v>0</v>
      </c>
      <c r="W3031" t="str">
        <f>IF(tbl_Customers[[#This Row],[number_customer_service_calls]] &lt;= 1, "0-1 Calls", IF(tbl_Customers[[#This Row],[number_customer_service_calls]] &lt;= 3, "2-3 Calls", IF(tbl_Customers[[#This Row],[number_customer_service_calls]] &lt;=5, "4-5 Calls", "6+ Calls")))</f>
        <v>0-1 Calls</v>
      </c>
      <c r="X3031" t="str">
        <f>IF(tbl_Customers[[#This Row],[account_length]] &lt;= 50, "0-50", IF(tbl_Customers[[#This Row],[account_length]] &lt;=100, "51-100", IF(tbl_Customers[[#This Row],[account_length]] &lt;= 150, "101-150", "151+")))</f>
        <v>0-50</v>
      </c>
      <c r="Y3031" t="str">
        <f>IF(tbl_Customers[[#This Row],[total_intl_charge]] &lt;= 3, "Low Charges", "High Charges")</f>
        <v>High Charges</v>
      </c>
      <c r="Z3031" t="str">
        <f>IF(tbl_Customers[[#This Row],[total_eve_calls]]&lt;=80,"Low Calls",
IF(tbl_Customers[[#This Row],[total_eve_calls]]&lt;=120,"Medium Calls","High Calls"))</f>
        <v>Medium Calls</v>
      </c>
      <c r="AA3031" t="str">
        <f>IF(tbl_Customers[[#This Row],[total_eve_charge]]&lt;=15,"Low Charges",
IF(tbl_Customers[[#This Row],[total_eve_charge]]&lt;=20,"Medium Charges","High Charges"))</f>
        <v>Medium Charges</v>
      </c>
      <c r="AB30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1" t="str">
        <f>IF(tbl_Customers[[#This Row],[number_vmail_messages]] = 0, "No Usage", IF(tbl_Customers[[#This Row],[number_vmail_messages]] &lt;= 20, "Low Usage", IF(tbl_Customers[[#This Row],[number_vmail_messages]] &lt;= 40, "Medium Usgae", "High Usage")))</f>
        <v>No Usage</v>
      </c>
      <c r="AD3031" t="str">
        <f>IF(tbl_Customers[[#This Row],[total_day_minutes]]&lt;=150,"Low Usage", IF(tbl_Customers[[#This Row],[total_day_minutes]]&lt;=200,"Medium Usage", IF(tbl_Customers[[#This Row],[total_day_minutes]]&lt;=250,"High Usage","Very High Usage")))</f>
        <v>Medium Usage</v>
      </c>
      <c r="AE3031" t="str">
        <f>IF(tbl_Customers[[#This Row],[total_intl_calls]]&lt;=5,"Low Calls", IF(tbl_Customers[[#This Row],[total_intl_calls]]&lt;=10, "Medium Calls", "High Calls"))</f>
        <v>Medium Calls</v>
      </c>
      <c r="AF30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031" s="36" t="str">
        <f>IF(tbl_Customers[[#This Row],[Churn_Risk_Score]]&gt;=10,"High Risk", IF(tbl_Customers[[#This Row],[Churn_Risk_Score]]&gt;=5,"Medium Risk","Low Risk"))</f>
        <v>Medium Risk</v>
      </c>
    </row>
    <row r="3032" spans="1:33" x14ac:dyDescent="0.35">
      <c r="A3032">
        <v>3031</v>
      </c>
      <c r="B3032" t="s">
        <v>67</v>
      </c>
      <c r="C3032">
        <v>120</v>
      </c>
      <c r="D3032" t="s">
        <v>21</v>
      </c>
      <c r="E3032" t="s">
        <v>22</v>
      </c>
      <c r="F3032" t="s">
        <v>22</v>
      </c>
      <c r="G3032">
        <v>0</v>
      </c>
      <c r="H3032">
        <v>112.6</v>
      </c>
      <c r="I3032">
        <v>80</v>
      </c>
      <c r="J3032">
        <v>19.14</v>
      </c>
      <c r="K3032">
        <v>124.4</v>
      </c>
      <c r="L3032">
        <v>86</v>
      </c>
      <c r="M3032">
        <v>10.57</v>
      </c>
      <c r="N3032">
        <v>234.9</v>
      </c>
      <c r="O3032">
        <v>88</v>
      </c>
      <c r="P3032">
        <v>10.57</v>
      </c>
      <c r="Q3032">
        <v>8.1</v>
      </c>
      <c r="R3032">
        <v>3</v>
      </c>
      <c r="S3032">
        <v>2.19</v>
      </c>
      <c r="T3032">
        <v>6</v>
      </c>
      <c r="U3032" t="s">
        <v>23</v>
      </c>
      <c r="V3032">
        <f>IF(tbl_Customers[[#This Row],[churn]] = "yes", 1, 0)</f>
        <v>1</v>
      </c>
      <c r="W3032" t="str">
        <f>IF(tbl_Customers[[#This Row],[number_customer_service_calls]] &lt;= 1, "0-1 Calls", IF(tbl_Customers[[#This Row],[number_customer_service_calls]] &lt;= 3, "2-3 Calls", IF(tbl_Customers[[#This Row],[number_customer_service_calls]] &lt;=5, "4-5 Calls", "6+ Calls")))</f>
        <v>6+ Calls</v>
      </c>
      <c r="X3032" t="str">
        <f>IF(tbl_Customers[[#This Row],[account_length]] &lt;= 50, "0-50", IF(tbl_Customers[[#This Row],[account_length]] &lt;=100, "51-100", IF(tbl_Customers[[#This Row],[account_length]] &lt;= 150, "101-150", "151+")))</f>
        <v>101-150</v>
      </c>
      <c r="Y3032" t="str">
        <f>IF(tbl_Customers[[#This Row],[total_intl_charge]] &lt;= 3, "Low Charges", "High Charges")</f>
        <v>Low Charges</v>
      </c>
      <c r="Z3032" t="str">
        <f>IF(tbl_Customers[[#This Row],[total_eve_calls]]&lt;=80,"Low Calls",
IF(tbl_Customers[[#This Row],[total_eve_calls]]&lt;=120,"Medium Calls","High Calls"))</f>
        <v>Medium Calls</v>
      </c>
      <c r="AA3032" t="str">
        <f>IF(tbl_Customers[[#This Row],[total_eve_charge]]&lt;=15,"Low Charges",
IF(tbl_Customers[[#This Row],[total_eve_charge]]&lt;=20,"Medium Charges","High Charges"))</f>
        <v>Low Charges</v>
      </c>
      <c r="AB30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32" t="str">
        <f>IF(tbl_Customers[[#This Row],[number_vmail_messages]] = 0, "No Usage", IF(tbl_Customers[[#This Row],[number_vmail_messages]] &lt;= 20, "Low Usage", IF(tbl_Customers[[#This Row],[number_vmail_messages]] &lt;= 40, "Medium Usgae", "High Usage")))</f>
        <v>No Usage</v>
      </c>
      <c r="AD3032" t="str">
        <f>IF(tbl_Customers[[#This Row],[total_day_minutes]]&lt;=150,"Low Usage", IF(tbl_Customers[[#This Row],[total_day_minutes]]&lt;=200,"Medium Usage", IF(tbl_Customers[[#This Row],[total_day_minutes]]&lt;=250,"High Usage","Very High Usage")))</f>
        <v>Low Usage</v>
      </c>
      <c r="AE3032" t="str">
        <f>IF(tbl_Customers[[#This Row],[total_intl_calls]]&lt;=5,"Low Calls", IF(tbl_Customers[[#This Row],[total_intl_calls]]&lt;=10, "Medium Calls", "High Calls"))</f>
        <v>Low Calls</v>
      </c>
      <c r="AF30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32" s="36" t="str">
        <f>IF(tbl_Customers[[#This Row],[Churn_Risk_Score]]&gt;=10,"High Risk", IF(tbl_Customers[[#This Row],[Churn_Risk_Score]]&gt;=5,"Medium Risk","Low Risk"))</f>
        <v>Medium Risk</v>
      </c>
    </row>
    <row r="3033" spans="1:33" x14ac:dyDescent="0.35">
      <c r="A3033">
        <v>3032</v>
      </c>
      <c r="B3033" t="s">
        <v>20</v>
      </c>
      <c r="C3033">
        <v>107</v>
      </c>
      <c r="D3033" t="s">
        <v>21</v>
      </c>
      <c r="E3033" t="s">
        <v>22</v>
      </c>
      <c r="F3033" t="s">
        <v>23</v>
      </c>
      <c r="G3033">
        <v>26</v>
      </c>
      <c r="H3033">
        <v>234</v>
      </c>
      <c r="I3033">
        <v>116</v>
      </c>
      <c r="J3033">
        <v>39.78</v>
      </c>
      <c r="K3033">
        <v>223.9</v>
      </c>
      <c r="L3033">
        <v>103</v>
      </c>
      <c r="M3033">
        <v>19.03</v>
      </c>
      <c r="N3033">
        <v>246.5</v>
      </c>
      <c r="O3033">
        <v>105</v>
      </c>
      <c r="P3033">
        <v>11.09</v>
      </c>
      <c r="Q3033">
        <v>13.8</v>
      </c>
      <c r="R3033">
        <v>1</v>
      </c>
      <c r="S3033">
        <v>3.73</v>
      </c>
      <c r="T3033">
        <v>1</v>
      </c>
      <c r="U3033" t="s">
        <v>22</v>
      </c>
      <c r="V3033">
        <f>IF(tbl_Customers[[#This Row],[churn]] = "yes", 1, 0)</f>
        <v>0</v>
      </c>
      <c r="W3033" t="str">
        <f>IF(tbl_Customers[[#This Row],[number_customer_service_calls]] &lt;= 1, "0-1 Calls", IF(tbl_Customers[[#This Row],[number_customer_service_calls]] &lt;= 3, "2-3 Calls", IF(tbl_Customers[[#This Row],[number_customer_service_calls]] &lt;=5, "4-5 Calls", "6+ Calls")))</f>
        <v>0-1 Calls</v>
      </c>
      <c r="X3033" t="str">
        <f>IF(tbl_Customers[[#This Row],[account_length]] &lt;= 50, "0-50", IF(tbl_Customers[[#This Row],[account_length]] &lt;=100, "51-100", IF(tbl_Customers[[#This Row],[account_length]] &lt;= 150, "101-150", "151+")))</f>
        <v>101-150</v>
      </c>
      <c r="Y3033" t="str">
        <f>IF(tbl_Customers[[#This Row],[total_intl_charge]] &lt;= 3, "Low Charges", "High Charges")</f>
        <v>High Charges</v>
      </c>
      <c r="Z3033" t="str">
        <f>IF(tbl_Customers[[#This Row],[total_eve_calls]]&lt;=80,"Low Calls",
IF(tbl_Customers[[#This Row],[total_eve_calls]]&lt;=120,"Medium Calls","High Calls"))</f>
        <v>Medium Calls</v>
      </c>
      <c r="AA3033" t="str">
        <f>IF(tbl_Customers[[#This Row],[total_eve_charge]]&lt;=15,"Low Charges",
IF(tbl_Customers[[#This Row],[total_eve_charge]]&lt;=20,"Medium Charges","High Charges"))</f>
        <v>Medium Charges</v>
      </c>
      <c r="AB30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3" t="str">
        <f>IF(tbl_Customers[[#This Row],[number_vmail_messages]] = 0, "No Usage", IF(tbl_Customers[[#This Row],[number_vmail_messages]] &lt;= 20, "Low Usage", IF(tbl_Customers[[#This Row],[number_vmail_messages]] &lt;= 40, "Medium Usgae", "High Usage")))</f>
        <v>Medium Usgae</v>
      </c>
      <c r="AD3033" t="str">
        <f>IF(tbl_Customers[[#This Row],[total_day_minutes]]&lt;=150,"Low Usage", IF(tbl_Customers[[#This Row],[total_day_minutes]]&lt;=200,"Medium Usage", IF(tbl_Customers[[#This Row],[total_day_minutes]]&lt;=250,"High Usage","Very High Usage")))</f>
        <v>High Usage</v>
      </c>
      <c r="AE3033" t="str">
        <f>IF(tbl_Customers[[#This Row],[total_intl_calls]]&lt;=5,"Low Calls", IF(tbl_Customers[[#This Row],[total_intl_calls]]&lt;=10, "Medium Calls", "High Calls"))</f>
        <v>Low Calls</v>
      </c>
      <c r="AF30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33" s="36" t="str">
        <f>IF(tbl_Customers[[#This Row],[Churn_Risk_Score]]&gt;=10,"High Risk", IF(tbl_Customers[[#This Row],[Churn_Risk_Score]]&gt;=5,"Medium Risk","Low Risk"))</f>
        <v>Low Risk</v>
      </c>
    </row>
    <row r="3034" spans="1:33" x14ac:dyDescent="0.35">
      <c r="A3034">
        <v>3033</v>
      </c>
      <c r="B3034" t="s">
        <v>31</v>
      </c>
      <c r="C3034">
        <v>78</v>
      </c>
      <c r="D3034" t="s">
        <v>25</v>
      </c>
      <c r="E3034" t="s">
        <v>22</v>
      </c>
      <c r="F3034" t="s">
        <v>22</v>
      </c>
      <c r="G3034">
        <v>0</v>
      </c>
      <c r="H3034">
        <v>226.3</v>
      </c>
      <c r="I3034">
        <v>88</v>
      </c>
      <c r="J3034">
        <v>38.47</v>
      </c>
      <c r="K3034">
        <v>306.2</v>
      </c>
      <c r="L3034">
        <v>81</v>
      </c>
      <c r="M3034">
        <v>26.03</v>
      </c>
      <c r="N3034">
        <v>200.9</v>
      </c>
      <c r="O3034">
        <v>120</v>
      </c>
      <c r="P3034">
        <v>9.0399999999999991</v>
      </c>
      <c r="Q3034">
        <v>7.8</v>
      </c>
      <c r="R3034">
        <v>11</v>
      </c>
      <c r="S3034">
        <v>2.11</v>
      </c>
      <c r="T3034">
        <v>1</v>
      </c>
      <c r="U3034" t="s">
        <v>23</v>
      </c>
      <c r="V3034">
        <f>IF(tbl_Customers[[#This Row],[churn]] = "yes", 1, 0)</f>
        <v>1</v>
      </c>
      <c r="W3034" t="str">
        <f>IF(tbl_Customers[[#This Row],[number_customer_service_calls]] &lt;= 1, "0-1 Calls", IF(tbl_Customers[[#This Row],[number_customer_service_calls]] &lt;= 3, "2-3 Calls", IF(tbl_Customers[[#This Row],[number_customer_service_calls]] &lt;=5, "4-5 Calls", "6+ Calls")))</f>
        <v>0-1 Calls</v>
      </c>
      <c r="X3034" t="str">
        <f>IF(tbl_Customers[[#This Row],[account_length]] &lt;= 50, "0-50", IF(tbl_Customers[[#This Row],[account_length]] &lt;=100, "51-100", IF(tbl_Customers[[#This Row],[account_length]] &lt;= 150, "101-150", "151+")))</f>
        <v>51-100</v>
      </c>
      <c r="Y3034" t="str">
        <f>IF(tbl_Customers[[#This Row],[total_intl_charge]] &lt;= 3, "Low Charges", "High Charges")</f>
        <v>Low Charges</v>
      </c>
      <c r="Z3034" t="str">
        <f>IF(tbl_Customers[[#This Row],[total_eve_calls]]&lt;=80,"Low Calls",
IF(tbl_Customers[[#This Row],[total_eve_calls]]&lt;=120,"Medium Calls","High Calls"))</f>
        <v>Medium Calls</v>
      </c>
      <c r="AA3034" t="str">
        <f>IF(tbl_Customers[[#This Row],[total_eve_charge]]&lt;=15,"Low Charges",
IF(tbl_Customers[[#This Row],[total_eve_charge]]&lt;=20,"Medium Charges","High Charges"))</f>
        <v>High Charges</v>
      </c>
      <c r="AB30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4" t="str">
        <f>IF(tbl_Customers[[#This Row],[number_vmail_messages]] = 0, "No Usage", IF(tbl_Customers[[#This Row],[number_vmail_messages]] &lt;= 20, "Low Usage", IF(tbl_Customers[[#This Row],[number_vmail_messages]] &lt;= 40, "Medium Usgae", "High Usage")))</f>
        <v>No Usage</v>
      </c>
      <c r="AD3034" t="str">
        <f>IF(tbl_Customers[[#This Row],[total_day_minutes]]&lt;=150,"Low Usage", IF(tbl_Customers[[#This Row],[total_day_minutes]]&lt;=200,"Medium Usage", IF(tbl_Customers[[#This Row],[total_day_minutes]]&lt;=250,"High Usage","Very High Usage")))</f>
        <v>High Usage</v>
      </c>
      <c r="AE3034" t="str">
        <f>IF(tbl_Customers[[#This Row],[total_intl_calls]]&lt;=5,"Low Calls", IF(tbl_Customers[[#This Row],[total_intl_calls]]&lt;=10, "Medium Calls", "High Calls"))</f>
        <v>High Calls</v>
      </c>
      <c r="AF30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4" s="36" t="str">
        <f>IF(tbl_Customers[[#This Row],[Churn_Risk_Score]]&gt;=10,"High Risk", IF(tbl_Customers[[#This Row],[Churn_Risk_Score]]&gt;=5,"Medium Risk","Low Risk"))</f>
        <v>Low Risk</v>
      </c>
    </row>
    <row r="3035" spans="1:33" x14ac:dyDescent="0.35">
      <c r="A3035">
        <v>3034</v>
      </c>
      <c r="B3035" t="s">
        <v>55</v>
      </c>
      <c r="C3035">
        <v>93</v>
      </c>
      <c r="D3035" t="s">
        <v>21</v>
      </c>
      <c r="E3035" t="s">
        <v>22</v>
      </c>
      <c r="F3035" t="s">
        <v>22</v>
      </c>
      <c r="G3035">
        <v>0</v>
      </c>
      <c r="H3035">
        <v>174.1</v>
      </c>
      <c r="I3035">
        <v>127</v>
      </c>
      <c r="J3035">
        <v>29.6</v>
      </c>
      <c r="K3035">
        <v>176.8</v>
      </c>
      <c r="L3035">
        <v>73</v>
      </c>
      <c r="M3035">
        <v>15.03</v>
      </c>
      <c r="N3035">
        <v>240</v>
      </c>
      <c r="O3035">
        <v>111</v>
      </c>
      <c r="P3035">
        <v>10.8</v>
      </c>
      <c r="Q3035">
        <v>10.7</v>
      </c>
      <c r="R3035">
        <v>3</v>
      </c>
      <c r="S3035">
        <v>2.89</v>
      </c>
      <c r="T3035">
        <v>0</v>
      </c>
      <c r="U3035" t="s">
        <v>22</v>
      </c>
      <c r="V3035">
        <f>IF(tbl_Customers[[#This Row],[churn]] = "yes", 1, 0)</f>
        <v>0</v>
      </c>
      <c r="W3035" t="str">
        <f>IF(tbl_Customers[[#This Row],[number_customer_service_calls]] &lt;= 1, "0-1 Calls", IF(tbl_Customers[[#This Row],[number_customer_service_calls]] &lt;= 3, "2-3 Calls", IF(tbl_Customers[[#This Row],[number_customer_service_calls]] &lt;=5, "4-5 Calls", "6+ Calls")))</f>
        <v>0-1 Calls</v>
      </c>
      <c r="X3035" t="str">
        <f>IF(tbl_Customers[[#This Row],[account_length]] &lt;= 50, "0-50", IF(tbl_Customers[[#This Row],[account_length]] &lt;=100, "51-100", IF(tbl_Customers[[#This Row],[account_length]] &lt;= 150, "101-150", "151+")))</f>
        <v>51-100</v>
      </c>
      <c r="Y3035" t="str">
        <f>IF(tbl_Customers[[#This Row],[total_intl_charge]] &lt;= 3, "Low Charges", "High Charges")</f>
        <v>Low Charges</v>
      </c>
      <c r="Z3035" t="str">
        <f>IF(tbl_Customers[[#This Row],[total_eve_calls]]&lt;=80,"Low Calls",
IF(tbl_Customers[[#This Row],[total_eve_calls]]&lt;=120,"Medium Calls","High Calls"))</f>
        <v>Low Calls</v>
      </c>
      <c r="AA3035" t="str">
        <f>IF(tbl_Customers[[#This Row],[total_eve_charge]]&lt;=15,"Low Charges",
IF(tbl_Customers[[#This Row],[total_eve_charge]]&lt;=20,"Medium Charges","High Charges"))</f>
        <v>Medium Charges</v>
      </c>
      <c r="AB30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5" t="str">
        <f>IF(tbl_Customers[[#This Row],[number_vmail_messages]] = 0, "No Usage", IF(tbl_Customers[[#This Row],[number_vmail_messages]] &lt;= 20, "Low Usage", IF(tbl_Customers[[#This Row],[number_vmail_messages]] &lt;= 40, "Medium Usgae", "High Usage")))</f>
        <v>No Usage</v>
      </c>
      <c r="AD3035" t="str">
        <f>IF(tbl_Customers[[#This Row],[total_day_minutes]]&lt;=150,"Low Usage", IF(tbl_Customers[[#This Row],[total_day_minutes]]&lt;=200,"Medium Usage", IF(tbl_Customers[[#This Row],[total_day_minutes]]&lt;=250,"High Usage","Very High Usage")))</f>
        <v>Medium Usage</v>
      </c>
      <c r="AE3035" t="str">
        <f>IF(tbl_Customers[[#This Row],[total_intl_calls]]&lt;=5,"Low Calls", IF(tbl_Customers[[#This Row],[total_intl_calls]]&lt;=10, "Medium Calls", "High Calls"))</f>
        <v>Low Calls</v>
      </c>
      <c r="AF30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5" s="36" t="str">
        <f>IF(tbl_Customers[[#This Row],[Churn_Risk_Score]]&gt;=10,"High Risk", IF(tbl_Customers[[#This Row],[Churn_Risk_Score]]&gt;=5,"Medium Risk","Low Risk"))</f>
        <v>Low Risk</v>
      </c>
    </row>
    <row r="3036" spans="1:33" x14ac:dyDescent="0.35">
      <c r="A3036">
        <v>3035</v>
      </c>
      <c r="B3036" t="s">
        <v>74</v>
      </c>
      <c r="C3036">
        <v>80</v>
      </c>
      <c r="D3036" t="s">
        <v>21</v>
      </c>
      <c r="E3036" t="s">
        <v>22</v>
      </c>
      <c r="F3036" t="s">
        <v>22</v>
      </c>
      <c r="G3036">
        <v>0</v>
      </c>
      <c r="H3036">
        <v>195.6</v>
      </c>
      <c r="I3036">
        <v>111</v>
      </c>
      <c r="J3036">
        <v>33.25</v>
      </c>
      <c r="K3036">
        <v>221.5</v>
      </c>
      <c r="L3036">
        <v>122</v>
      </c>
      <c r="M3036">
        <v>18.829999999999998</v>
      </c>
      <c r="N3036">
        <v>182</v>
      </c>
      <c r="O3036">
        <v>89</v>
      </c>
      <c r="P3036">
        <v>8.19</v>
      </c>
      <c r="Q3036">
        <v>10.8</v>
      </c>
      <c r="R3036">
        <v>1</v>
      </c>
      <c r="S3036">
        <v>2.92</v>
      </c>
      <c r="T3036">
        <v>1</v>
      </c>
      <c r="U3036" t="s">
        <v>22</v>
      </c>
      <c r="V3036">
        <f>IF(tbl_Customers[[#This Row],[churn]] = "yes", 1, 0)</f>
        <v>0</v>
      </c>
      <c r="W3036" t="str">
        <f>IF(tbl_Customers[[#This Row],[number_customer_service_calls]] &lt;= 1, "0-1 Calls", IF(tbl_Customers[[#This Row],[number_customer_service_calls]] &lt;= 3, "2-3 Calls", IF(tbl_Customers[[#This Row],[number_customer_service_calls]] &lt;=5, "4-5 Calls", "6+ Calls")))</f>
        <v>0-1 Calls</v>
      </c>
      <c r="X3036" t="str">
        <f>IF(tbl_Customers[[#This Row],[account_length]] &lt;= 50, "0-50", IF(tbl_Customers[[#This Row],[account_length]] &lt;=100, "51-100", IF(tbl_Customers[[#This Row],[account_length]] &lt;= 150, "101-150", "151+")))</f>
        <v>51-100</v>
      </c>
      <c r="Y3036" t="str">
        <f>IF(tbl_Customers[[#This Row],[total_intl_charge]] &lt;= 3, "Low Charges", "High Charges")</f>
        <v>Low Charges</v>
      </c>
      <c r="Z3036" t="str">
        <f>IF(tbl_Customers[[#This Row],[total_eve_calls]]&lt;=80,"Low Calls",
IF(tbl_Customers[[#This Row],[total_eve_calls]]&lt;=120,"Medium Calls","High Calls"))</f>
        <v>High Calls</v>
      </c>
      <c r="AA3036" t="str">
        <f>IF(tbl_Customers[[#This Row],[total_eve_charge]]&lt;=15,"Low Charges",
IF(tbl_Customers[[#This Row],[total_eve_charge]]&lt;=20,"Medium Charges","High Charges"))</f>
        <v>Medium Charges</v>
      </c>
      <c r="AB30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6" t="str">
        <f>IF(tbl_Customers[[#This Row],[number_vmail_messages]] = 0, "No Usage", IF(tbl_Customers[[#This Row],[number_vmail_messages]] &lt;= 20, "Low Usage", IF(tbl_Customers[[#This Row],[number_vmail_messages]] &lt;= 40, "Medium Usgae", "High Usage")))</f>
        <v>No Usage</v>
      </c>
      <c r="AD3036" t="str">
        <f>IF(tbl_Customers[[#This Row],[total_day_minutes]]&lt;=150,"Low Usage", IF(tbl_Customers[[#This Row],[total_day_minutes]]&lt;=200,"Medium Usage", IF(tbl_Customers[[#This Row],[total_day_minutes]]&lt;=250,"High Usage","Very High Usage")))</f>
        <v>Medium Usage</v>
      </c>
      <c r="AE3036" t="str">
        <f>IF(tbl_Customers[[#This Row],[total_intl_calls]]&lt;=5,"Low Calls", IF(tbl_Customers[[#This Row],[total_intl_calls]]&lt;=10, "Medium Calls", "High Calls"))</f>
        <v>Low Calls</v>
      </c>
      <c r="AF30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6" s="36" t="str">
        <f>IF(tbl_Customers[[#This Row],[Churn_Risk_Score]]&gt;=10,"High Risk", IF(tbl_Customers[[#This Row],[Churn_Risk_Score]]&gt;=5,"Medium Risk","Low Risk"))</f>
        <v>Low Risk</v>
      </c>
    </row>
    <row r="3037" spans="1:33" x14ac:dyDescent="0.35">
      <c r="A3037">
        <v>3036</v>
      </c>
      <c r="B3037" t="s">
        <v>46</v>
      </c>
      <c r="C3037">
        <v>127</v>
      </c>
      <c r="D3037" t="s">
        <v>21</v>
      </c>
      <c r="E3037" t="s">
        <v>22</v>
      </c>
      <c r="F3037" t="s">
        <v>22</v>
      </c>
      <c r="G3037">
        <v>0</v>
      </c>
      <c r="H3037">
        <v>200.8</v>
      </c>
      <c r="I3037">
        <v>104</v>
      </c>
      <c r="J3037">
        <v>34.14</v>
      </c>
      <c r="K3037">
        <v>181.4</v>
      </c>
      <c r="L3037">
        <v>73</v>
      </c>
      <c r="M3037">
        <v>15.42</v>
      </c>
      <c r="N3037">
        <v>89.7</v>
      </c>
      <c r="O3037">
        <v>49</v>
      </c>
      <c r="P3037">
        <v>4.04</v>
      </c>
      <c r="Q3037">
        <v>9.6999999999999993</v>
      </c>
      <c r="R3037">
        <v>5</v>
      </c>
      <c r="S3037">
        <v>2.62</v>
      </c>
      <c r="T3037">
        <v>0</v>
      </c>
      <c r="U3037" t="s">
        <v>22</v>
      </c>
      <c r="V3037">
        <f>IF(tbl_Customers[[#This Row],[churn]] = "yes", 1, 0)</f>
        <v>0</v>
      </c>
      <c r="W3037" t="str">
        <f>IF(tbl_Customers[[#This Row],[number_customer_service_calls]] &lt;= 1, "0-1 Calls", IF(tbl_Customers[[#This Row],[number_customer_service_calls]] &lt;= 3, "2-3 Calls", IF(tbl_Customers[[#This Row],[number_customer_service_calls]] &lt;=5, "4-5 Calls", "6+ Calls")))</f>
        <v>0-1 Calls</v>
      </c>
      <c r="X3037" t="str">
        <f>IF(tbl_Customers[[#This Row],[account_length]] &lt;= 50, "0-50", IF(tbl_Customers[[#This Row],[account_length]] &lt;=100, "51-100", IF(tbl_Customers[[#This Row],[account_length]] &lt;= 150, "101-150", "151+")))</f>
        <v>101-150</v>
      </c>
      <c r="Y3037" t="str">
        <f>IF(tbl_Customers[[#This Row],[total_intl_charge]] &lt;= 3, "Low Charges", "High Charges")</f>
        <v>Low Charges</v>
      </c>
      <c r="Z3037" t="str">
        <f>IF(tbl_Customers[[#This Row],[total_eve_calls]]&lt;=80,"Low Calls",
IF(tbl_Customers[[#This Row],[total_eve_calls]]&lt;=120,"Medium Calls","High Calls"))</f>
        <v>Low Calls</v>
      </c>
      <c r="AA3037" t="str">
        <f>IF(tbl_Customers[[#This Row],[total_eve_charge]]&lt;=15,"Low Charges",
IF(tbl_Customers[[#This Row],[total_eve_charge]]&lt;=20,"Medium Charges","High Charges"))</f>
        <v>Medium Charges</v>
      </c>
      <c r="AB30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37" t="str">
        <f>IF(tbl_Customers[[#This Row],[number_vmail_messages]] = 0, "No Usage", IF(tbl_Customers[[#This Row],[number_vmail_messages]] &lt;= 20, "Low Usage", IF(tbl_Customers[[#This Row],[number_vmail_messages]] &lt;= 40, "Medium Usgae", "High Usage")))</f>
        <v>No Usage</v>
      </c>
      <c r="AD3037" t="str">
        <f>IF(tbl_Customers[[#This Row],[total_day_minutes]]&lt;=150,"Low Usage", IF(tbl_Customers[[#This Row],[total_day_minutes]]&lt;=200,"Medium Usage", IF(tbl_Customers[[#This Row],[total_day_minutes]]&lt;=250,"High Usage","Very High Usage")))</f>
        <v>High Usage</v>
      </c>
      <c r="AE3037" t="str">
        <f>IF(tbl_Customers[[#This Row],[total_intl_calls]]&lt;=5,"Low Calls", IF(tbl_Customers[[#This Row],[total_intl_calls]]&lt;=10, "Medium Calls", "High Calls"))</f>
        <v>Low Calls</v>
      </c>
      <c r="AF30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7" s="36" t="str">
        <f>IF(tbl_Customers[[#This Row],[Churn_Risk_Score]]&gt;=10,"High Risk", IF(tbl_Customers[[#This Row],[Churn_Risk_Score]]&gt;=5,"Medium Risk","Low Risk"))</f>
        <v>Low Risk</v>
      </c>
    </row>
    <row r="3038" spans="1:33" x14ac:dyDescent="0.35">
      <c r="A3038">
        <v>3037</v>
      </c>
      <c r="B3038" t="s">
        <v>54</v>
      </c>
      <c r="C3038">
        <v>44</v>
      </c>
      <c r="D3038" t="s">
        <v>21</v>
      </c>
      <c r="E3038" t="s">
        <v>22</v>
      </c>
      <c r="F3038" t="s">
        <v>22</v>
      </c>
      <c r="G3038">
        <v>0</v>
      </c>
      <c r="H3038">
        <v>225.6</v>
      </c>
      <c r="I3038">
        <v>118</v>
      </c>
      <c r="J3038">
        <v>38.35</v>
      </c>
      <c r="K3038">
        <v>135.4</v>
      </c>
      <c r="L3038">
        <v>122</v>
      </c>
      <c r="M3038">
        <v>11.51</v>
      </c>
      <c r="N3038">
        <v>190.1</v>
      </c>
      <c r="O3038">
        <v>96</v>
      </c>
      <c r="P3038">
        <v>8.5500000000000007</v>
      </c>
      <c r="Q3038">
        <v>12.1</v>
      </c>
      <c r="R3038">
        <v>5</v>
      </c>
      <c r="S3038">
        <v>3.27</v>
      </c>
      <c r="T3038">
        <v>1</v>
      </c>
      <c r="U3038" t="s">
        <v>22</v>
      </c>
      <c r="V3038">
        <f>IF(tbl_Customers[[#This Row],[churn]] = "yes", 1, 0)</f>
        <v>0</v>
      </c>
      <c r="W3038" t="str">
        <f>IF(tbl_Customers[[#This Row],[number_customer_service_calls]] &lt;= 1, "0-1 Calls", IF(tbl_Customers[[#This Row],[number_customer_service_calls]] &lt;= 3, "2-3 Calls", IF(tbl_Customers[[#This Row],[number_customer_service_calls]] &lt;=5, "4-5 Calls", "6+ Calls")))</f>
        <v>0-1 Calls</v>
      </c>
      <c r="X3038" t="str">
        <f>IF(tbl_Customers[[#This Row],[account_length]] &lt;= 50, "0-50", IF(tbl_Customers[[#This Row],[account_length]] &lt;=100, "51-100", IF(tbl_Customers[[#This Row],[account_length]] &lt;= 150, "101-150", "151+")))</f>
        <v>0-50</v>
      </c>
      <c r="Y3038" t="str">
        <f>IF(tbl_Customers[[#This Row],[total_intl_charge]] &lt;= 3, "Low Charges", "High Charges")</f>
        <v>High Charges</v>
      </c>
      <c r="Z3038" t="str">
        <f>IF(tbl_Customers[[#This Row],[total_eve_calls]]&lt;=80,"Low Calls",
IF(tbl_Customers[[#This Row],[total_eve_calls]]&lt;=120,"Medium Calls","High Calls"))</f>
        <v>High Calls</v>
      </c>
      <c r="AA3038" t="str">
        <f>IF(tbl_Customers[[#This Row],[total_eve_charge]]&lt;=15,"Low Charges",
IF(tbl_Customers[[#This Row],[total_eve_charge]]&lt;=20,"Medium Charges","High Charges"))</f>
        <v>Low Charges</v>
      </c>
      <c r="AB30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8" t="str">
        <f>IF(tbl_Customers[[#This Row],[number_vmail_messages]] = 0, "No Usage", IF(tbl_Customers[[#This Row],[number_vmail_messages]] &lt;= 20, "Low Usage", IF(tbl_Customers[[#This Row],[number_vmail_messages]] &lt;= 40, "Medium Usgae", "High Usage")))</f>
        <v>No Usage</v>
      </c>
      <c r="AD3038" t="str">
        <f>IF(tbl_Customers[[#This Row],[total_day_minutes]]&lt;=150,"Low Usage", IF(tbl_Customers[[#This Row],[total_day_minutes]]&lt;=200,"Medium Usage", IF(tbl_Customers[[#This Row],[total_day_minutes]]&lt;=250,"High Usage","Very High Usage")))</f>
        <v>High Usage</v>
      </c>
      <c r="AE3038" t="str">
        <f>IF(tbl_Customers[[#This Row],[total_intl_calls]]&lt;=5,"Low Calls", IF(tbl_Customers[[#This Row],[total_intl_calls]]&lt;=10, "Medium Calls", "High Calls"))</f>
        <v>Low Calls</v>
      </c>
      <c r="AF30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38" s="36" t="str">
        <f>IF(tbl_Customers[[#This Row],[Churn_Risk_Score]]&gt;=10,"High Risk", IF(tbl_Customers[[#This Row],[Churn_Risk_Score]]&gt;=5,"Medium Risk","Low Risk"))</f>
        <v>Low Risk</v>
      </c>
    </row>
    <row r="3039" spans="1:33" x14ac:dyDescent="0.35">
      <c r="A3039">
        <v>3038</v>
      </c>
      <c r="B3039" t="s">
        <v>41</v>
      </c>
      <c r="C3039">
        <v>69</v>
      </c>
      <c r="D3039" t="s">
        <v>25</v>
      </c>
      <c r="E3039" t="s">
        <v>22</v>
      </c>
      <c r="F3039" t="s">
        <v>23</v>
      </c>
      <c r="G3039">
        <v>38</v>
      </c>
      <c r="H3039">
        <v>272.89999999999998</v>
      </c>
      <c r="I3039">
        <v>122</v>
      </c>
      <c r="J3039">
        <v>46.39</v>
      </c>
      <c r="K3039">
        <v>188.4</v>
      </c>
      <c r="L3039">
        <v>97</v>
      </c>
      <c r="M3039">
        <v>16.010000000000002</v>
      </c>
      <c r="N3039">
        <v>132.4</v>
      </c>
      <c r="O3039">
        <v>87</v>
      </c>
      <c r="P3039">
        <v>5.96</v>
      </c>
      <c r="Q3039">
        <v>10.5</v>
      </c>
      <c r="R3039">
        <v>3</v>
      </c>
      <c r="S3039">
        <v>2.84</v>
      </c>
      <c r="T3039">
        <v>2</v>
      </c>
      <c r="U3039" t="s">
        <v>22</v>
      </c>
      <c r="V3039">
        <f>IF(tbl_Customers[[#This Row],[churn]] = "yes", 1, 0)</f>
        <v>0</v>
      </c>
      <c r="W3039" t="str">
        <f>IF(tbl_Customers[[#This Row],[number_customer_service_calls]] &lt;= 1, "0-1 Calls", IF(tbl_Customers[[#This Row],[number_customer_service_calls]] &lt;= 3, "2-3 Calls", IF(tbl_Customers[[#This Row],[number_customer_service_calls]] &lt;=5, "4-5 Calls", "6+ Calls")))</f>
        <v>2-3 Calls</v>
      </c>
      <c r="X3039" t="str">
        <f>IF(tbl_Customers[[#This Row],[account_length]] &lt;= 50, "0-50", IF(tbl_Customers[[#This Row],[account_length]] &lt;=100, "51-100", IF(tbl_Customers[[#This Row],[account_length]] &lt;= 150, "101-150", "151+")))</f>
        <v>51-100</v>
      </c>
      <c r="Y3039" t="str">
        <f>IF(tbl_Customers[[#This Row],[total_intl_charge]] &lt;= 3, "Low Charges", "High Charges")</f>
        <v>Low Charges</v>
      </c>
      <c r="Z3039" t="str">
        <f>IF(tbl_Customers[[#This Row],[total_eve_calls]]&lt;=80,"Low Calls",
IF(tbl_Customers[[#This Row],[total_eve_calls]]&lt;=120,"Medium Calls","High Calls"))</f>
        <v>Medium Calls</v>
      </c>
      <c r="AA3039" t="str">
        <f>IF(tbl_Customers[[#This Row],[total_eve_charge]]&lt;=15,"Low Charges",
IF(tbl_Customers[[#This Row],[total_eve_charge]]&lt;=20,"Medium Charges","High Charges"))</f>
        <v>Medium Charges</v>
      </c>
      <c r="AB30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9" t="str">
        <f>IF(tbl_Customers[[#This Row],[number_vmail_messages]] = 0, "No Usage", IF(tbl_Customers[[#This Row],[number_vmail_messages]] &lt;= 20, "Low Usage", IF(tbl_Customers[[#This Row],[number_vmail_messages]] &lt;= 40, "Medium Usgae", "High Usage")))</f>
        <v>Medium Usgae</v>
      </c>
      <c r="AD3039" t="str">
        <f>IF(tbl_Customers[[#This Row],[total_day_minutes]]&lt;=150,"Low Usage", IF(tbl_Customers[[#This Row],[total_day_minutes]]&lt;=200,"Medium Usage", IF(tbl_Customers[[#This Row],[total_day_minutes]]&lt;=250,"High Usage","Very High Usage")))</f>
        <v>Very High Usage</v>
      </c>
      <c r="AE3039" t="str">
        <f>IF(tbl_Customers[[#This Row],[total_intl_calls]]&lt;=5,"Low Calls", IF(tbl_Customers[[#This Row],[total_intl_calls]]&lt;=10, "Medium Calls", "High Calls"))</f>
        <v>Low Calls</v>
      </c>
      <c r="AF30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39" s="36" t="str">
        <f>IF(tbl_Customers[[#This Row],[Churn_Risk_Score]]&gt;=10,"High Risk", IF(tbl_Customers[[#This Row],[Churn_Risk_Score]]&gt;=5,"Medium Risk","Low Risk"))</f>
        <v>Low Risk</v>
      </c>
    </row>
    <row r="3040" spans="1:33" x14ac:dyDescent="0.35">
      <c r="A3040">
        <v>3039</v>
      </c>
      <c r="B3040" t="s">
        <v>37</v>
      </c>
      <c r="C3040">
        <v>69</v>
      </c>
      <c r="D3040" t="s">
        <v>28</v>
      </c>
      <c r="E3040" t="s">
        <v>23</v>
      </c>
      <c r="F3040" t="s">
        <v>22</v>
      </c>
      <c r="G3040">
        <v>0</v>
      </c>
      <c r="H3040">
        <v>199.7</v>
      </c>
      <c r="I3040">
        <v>121</v>
      </c>
      <c r="J3040">
        <v>33.950000000000003</v>
      </c>
      <c r="K3040">
        <v>189.4</v>
      </c>
      <c r="L3040">
        <v>92</v>
      </c>
      <c r="M3040">
        <v>16.100000000000001</v>
      </c>
      <c r="N3040">
        <v>264</v>
      </c>
      <c r="O3040">
        <v>120</v>
      </c>
      <c r="P3040">
        <v>11.88</v>
      </c>
      <c r="Q3040">
        <v>11.1</v>
      </c>
      <c r="R3040">
        <v>4</v>
      </c>
      <c r="S3040">
        <v>3</v>
      </c>
      <c r="T3040">
        <v>6</v>
      </c>
      <c r="U3040" t="s">
        <v>23</v>
      </c>
      <c r="V3040">
        <f>IF(tbl_Customers[[#This Row],[churn]] = "yes", 1, 0)</f>
        <v>1</v>
      </c>
      <c r="W3040" t="str">
        <f>IF(tbl_Customers[[#This Row],[number_customer_service_calls]] &lt;= 1, "0-1 Calls", IF(tbl_Customers[[#This Row],[number_customer_service_calls]] &lt;= 3, "2-3 Calls", IF(tbl_Customers[[#This Row],[number_customer_service_calls]] &lt;=5, "4-5 Calls", "6+ Calls")))</f>
        <v>6+ Calls</v>
      </c>
      <c r="X3040" t="str">
        <f>IF(tbl_Customers[[#This Row],[account_length]] &lt;= 50, "0-50", IF(tbl_Customers[[#This Row],[account_length]] &lt;=100, "51-100", IF(tbl_Customers[[#This Row],[account_length]] &lt;= 150, "101-150", "151+")))</f>
        <v>51-100</v>
      </c>
      <c r="Y3040" t="str">
        <f>IF(tbl_Customers[[#This Row],[total_intl_charge]] &lt;= 3, "Low Charges", "High Charges")</f>
        <v>Low Charges</v>
      </c>
      <c r="Z3040" t="str">
        <f>IF(tbl_Customers[[#This Row],[total_eve_calls]]&lt;=80,"Low Calls",
IF(tbl_Customers[[#This Row],[total_eve_calls]]&lt;=120,"Medium Calls","High Calls"))</f>
        <v>Medium Calls</v>
      </c>
      <c r="AA3040" t="str">
        <f>IF(tbl_Customers[[#This Row],[total_eve_charge]]&lt;=15,"Low Charges",
IF(tbl_Customers[[#This Row],[total_eve_charge]]&lt;=20,"Medium Charges","High Charges"))</f>
        <v>Medium Charges</v>
      </c>
      <c r="AB30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0" t="str">
        <f>IF(tbl_Customers[[#This Row],[number_vmail_messages]] = 0, "No Usage", IF(tbl_Customers[[#This Row],[number_vmail_messages]] &lt;= 20, "Low Usage", IF(tbl_Customers[[#This Row],[number_vmail_messages]] &lt;= 40, "Medium Usgae", "High Usage")))</f>
        <v>No Usage</v>
      </c>
      <c r="AD3040" t="str">
        <f>IF(tbl_Customers[[#This Row],[total_day_minutes]]&lt;=150,"Low Usage", IF(tbl_Customers[[#This Row],[total_day_minutes]]&lt;=200,"Medium Usage", IF(tbl_Customers[[#This Row],[total_day_minutes]]&lt;=250,"High Usage","Very High Usage")))</f>
        <v>Medium Usage</v>
      </c>
      <c r="AE3040" t="str">
        <f>IF(tbl_Customers[[#This Row],[total_intl_calls]]&lt;=5,"Low Calls", IF(tbl_Customers[[#This Row],[total_intl_calls]]&lt;=10, "Medium Calls", "High Calls"))</f>
        <v>Low Calls</v>
      </c>
      <c r="AF30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40" s="36" t="str">
        <f>IF(tbl_Customers[[#This Row],[Churn_Risk_Score]]&gt;=10,"High Risk", IF(tbl_Customers[[#This Row],[Churn_Risk_Score]]&gt;=5,"Medium Risk","Low Risk"))</f>
        <v>Medium Risk</v>
      </c>
    </row>
    <row r="3041" spans="1:33" x14ac:dyDescent="0.35">
      <c r="A3041">
        <v>3040</v>
      </c>
      <c r="B3041" t="s">
        <v>54</v>
      </c>
      <c r="C3041">
        <v>64</v>
      </c>
      <c r="D3041" t="s">
        <v>21</v>
      </c>
      <c r="E3041" t="s">
        <v>22</v>
      </c>
      <c r="F3041" t="s">
        <v>23</v>
      </c>
      <c r="G3041">
        <v>31</v>
      </c>
      <c r="H3041">
        <v>281.89999999999998</v>
      </c>
      <c r="I3041">
        <v>121</v>
      </c>
      <c r="J3041">
        <v>47.92</v>
      </c>
      <c r="K3041">
        <v>240.6</v>
      </c>
      <c r="L3041">
        <v>104</v>
      </c>
      <c r="M3041">
        <v>20.45</v>
      </c>
      <c r="N3041">
        <v>212.2</v>
      </c>
      <c r="O3041">
        <v>120</v>
      </c>
      <c r="P3041">
        <v>9.5500000000000007</v>
      </c>
      <c r="Q3041">
        <v>7</v>
      </c>
      <c r="R3041">
        <v>5</v>
      </c>
      <c r="S3041">
        <v>1.89</v>
      </c>
      <c r="T3041">
        <v>3</v>
      </c>
      <c r="U3041" t="s">
        <v>22</v>
      </c>
      <c r="V3041">
        <f>IF(tbl_Customers[[#This Row],[churn]] = "yes", 1, 0)</f>
        <v>0</v>
      </c>
      <c r="W3041" t="str">
        <f>IF(tbl_Customers[[#This Row],[number_customer_service_calls]] &lt;= 1, "0-1 Calls", IF(tbl_Customers[[#This Row],[number_customer_service_calls]] &lt;= 3, "2-3 Calls", IF(tbl_Customers[[#This Row],[number_customer_service_calls]] &lt;=5, "4-5 Calls", "6+ Calls")))</f>
        <v>2-3 Calls</v>
      </c>
      <c r="X3041" t="str">
        <f>IF(tbl_Customers[[#This Row],[account_length]] &lt;= 50, "0-50", IF(tbl_Customers[[#This Row],[account_length]] &lt;=100, "51-100", IF(tbl_Customers[[#This Row],[account_length]] &lt;= 150, "101-150", "151+")))</f>
        <v>51-100</v>
      </c>
      <c r="Y3041" t="str">
        <f>IF(tbl_Customers[[#This Row],[total_intl_charge]] &lt;= 3, "Low Charges", "High Charges")</f>
        <v>Low Charges</v>
      </c>
      <c r="Z3041" t="str">
        <f>IF(tbl_Customers[[#This Row],[total_eve_calls]]&lt;=80,"Low Calls",
IF(tbl_Customers[[#This Row],[total_eve_calls]]&lt;=120,"Medium Calls","High Calls"))</f>
        <v>Medium Calls</v>
      </c>
      <c r="AA3041" t="str">
        <f>IF(tbl_Customers[[#This Row],[total_eve_charge]]&lt;=15,"Low Charges",
IF(tbl_Customers[[#This Row],[total_eve_charge]]&lt;=20,"Medium Charges","High Charges"))</f>
        <v>High Charges</v>
      </c>
      <c r="AB30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1" t="str">
        <f>IF(tbl_Customers[[#This Row],[number_vmail_messages]] = 0, "No Usage", IF(tbl_Customers[[#This Row],[number_vmail_messages]] &lt;= 20, "Low Usage", IF(tbl_Customers[[#This Row],[number_vmail_messages]] &lt;= 40, "Medium Usgae", "High Usage")))</f>
        <v>Medium Usgae</v>
      </c>
      <c r="AD3041" t="str">
        <f>IF(tbl_Customers[[#This Row],[total_day_minutes]]&lt;=150,"Low Usage", IF(tbl_Customers[[#This Row],[total_day_minutes]]&lt;=200,"Medium Usage", IF(tbl_Customers[[#This Row],[total_day_minutes]]&lt;=250,"High Usage","Very High Usage")))</f>
        <v>Very High Usage</v>
      </c>
      <c r="AE3041" t="str">
        <f>IF(tbl_Customers[[#This Row],[total_intl_calls]]&lt;=5,"Low Calls", IF(tbl_Customers[[#This Row],[total_intl_calls]]&lt;=10, "Medium Calls", "High Calls"))</f>
        <v>Low Calls</v>
      </c>
      <c r="AF30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41" s="36" t="str">
        <f>IF(tbl_Customers[[#This Row],[Churn_Risk_Score]]&gt;=10,"High Risk", IF(tbl_Customers[[#This Row],[Churn_Risk_Score]]&gt;=5,"Medium Risk","Low Risk"))</f>
        <v>Low Risk</v>
      </c>
    </row>
    <row r="3042" spans="1:33" x14ac:dyDescent="0.35">
      <c r="A3042">
        <v>3041</v>
      </c>
      <c r="B3042" t="s">
        <v>73</v>
      </c>
      <c r="C3042">
        <v>167</v>
      </c>
      <c r="D3042" t="s">
        <v>21</v>
      </c>
      <c r="E3042" t="s">
        <v>23</v>
      </c>
      <c r="F3042" t="s">
        <v>22</v>
      </c>
      <c r="G3042">
        <v>0</v>
      </c>
      <c r="H3042">
        <v>181.2</v>
      </c>
      <c r="I3042">
        <v>122</v>
      </c>
      <c r="J3042">
        <v>30.8</v>
      </c>
      <c r="K3042">
        <v>262.5</v>
      </c>
      <c r="L3042">
        <v>77</v>
      </c>
      <c r="M3042">
        <v>22.31</v>
      </c>
      <c r="N3042">
        <v>214</v>
      </c>
      <c r="O3042">
        <v>88</v>
      </c>
      <c r="P3042">
        <v>9.6300000000000008</v>
      </c>
      <c r="Q3042">
        <v>8.4</v>
      </c>
      <c r="R3042">
        <v>4</v>
      </c>
      <c r="S3042">
        <v>2.27</v>
      </c>
      <c r="T3042">
        <v>0</v>
      </c>
      <c r="U3042" t="s">
        <v>22</v>
      </c>
      <c r="V3042">
        <f>IF(tbl_Customers[[#This Row],[churn]] = "yes", 1, 0)</f>
        <v>0</v>
      </c>
      <c r="W3042" t="str">
        <f>IF(tbl_Customers[[#This Row],[number_customer_service_calls]] &lt;= 1, "0-1 Calls", IF(tbl_Customers[[#This Row],[number_customer_service_calls]] &lt;= 3, "2-3 Calls", IF(tbl_Customers[[#This Row],[number_customer_service_calls]] &lt;=5, "4-5 Calls", "6+ Calls")))</f>
        <v>0-1 Calls</v>
      </c>
      <c r="X3042" t="str">
        <f>IF(tbl_Customers[[#This Row],[account_length]] &lt;= 50, "0-50", IF(tbl_Customers[[#This Row],[account_length]] &lt;=100, "51-100", IF(tbl_Customers[[#This Row],[account_length]] &lt;= 150, "101-150", "151+")))</f>
        <v>151+</v>
      </c>
      <c r="Y3042" t="str">
        <f>IF(tbl_Customers[[#This Row],[total_intl_charge]] &lt;= 3, "Low Charges", "High Charges")</f>
        <v>Low Charges</v>
      </c>
      <c r="Z3042" t="str">
        <f>IF(tbl_Customers[[#This Row],[total_eve_calls]]&lt;=80,"Low Calls",
IF(tbl_Customers[[#This Row],[total_eve_calls]]&lt;=120,"Medium Calls","High Calls"))</f>
        <v>Low Calls</v>
      </c>
      <c r="AA3042" t="str">
        <f>IF(tbl_Customers[[#This Row],[total_eve_charge]]&lt;=15,"Low Charges",
IF(tbl_Customers[[#This Row],[total_eve_charge]]&lt;=20,"Medium Charges","High Charges"))</f>
        <v>High Charges</v>
      </c>
      <c r="AB30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2" t="str">
        <f>IF(tbl_Customers[[#This Row],[number_vmail_messages]] = 0, "No Usage", IF(tbl_Customers[[#This Row],[number_vmail_messages]] &lt;= 20, "Low Usage", IF(tbl_Customers[[#This Row],[number_vmail_messages]] &lt;= 40, "Medium Usgae", "High Usage")))</f>
        <v>No Usage</v>
      </c>
      <c r="AD3042" t="str">
        <f>IF(tbl_Customers[[#This Row],[total_day_minutes]]&lt;=150,"Low Usage", IF(tbl_Customers[[#This Row],[total_day_minutes]]&lt;=200,"Medium Usage", IF(tbl_Customers[[#This Row],[total_day_minutes]]&lt;=250,"High Usage","Very High Usage")))</f>
        <v>Medium Usage</v>
      </c>
      <c r="AE3042" t="str">
        <f>IF(tbl_Customers[[#This Row],[total_intl_calls]]&lt;=5,"Low Calls", IF(tbl_Customers[[#This Row],[total_intl_calls]]&lt;=10, "Medium Calls", "High Calls"))</f>
        <v>Low Calls</v>
      </c>
      <c r="AF30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42" s="36" t="str">
        <f>IF(tbl_Customers[[#This Row],[Churn_Risk_Score]]&gt;=10,"High Risk", IF(tbl_Customers[[#This Row],[Churn_Risk_Score]]&gt;=5,"Medium Risk","Low Risk"))</f>
        <v>Low Risk</v>
      </c>
    </row>
    <row r="3043" spans="1:33" x14ac:dyDescent="0.35">
      <c r="A3043">
        <v>3042</v>
      </c>
      <c r="B3043" t="s">
        <v>24</v>
      </c>
      <c r="C3043">
        <v>139</v>
      </c>
      <c r="D3043" t="s">
        <v>21</v>
      </c>
      <c r="E3043" t="s">
        <v>22</v>
      </c>
      <c r="F3043" t="s">
        <v>22</v>
      </c>
      <c r="G3043">
        <v>0</v>
      </c>
      <c r="H3043">
        <v>63.3</v>
      </c>
      <c r="I3043">
        <v>116</v>
      </c>
      <c r="J3043">
        <v>10.76</v>
      </c>
      <c r="K3043">
        <v>177.3</v>
      </c>
      <c r="L3043">
        <v>113</v>
      </c>
      <c r="M3043">
        <v>15.07</v>
      </c>
      <c r="N3043">
        <v>171.6</v>
      </c>
      <c r="O3043">
        <v>82</v>
      </c>
      <c r="P3043">
        <v>7.72</v>
      </c>
      <c r="Q3043">
        <v>14.2</v>
      </c>
      <c r="R3043">
        <v>4</v>
      </c>
      <c r="S3043">
        <v>3.83</v>
      </c>
      <c r="T3043">
        <v>1</v>
      </c>
      <c r="U3043" t="s">
        <v>22</v>
      </c>
      <c r="V3043">
        <f>IF(tbl_Customers[[#This Row],[churn]] = "yes", 1, 0)</f>
        <v>0</v>
      </c>
      <c r="W3043" t="str">
        <f>IF(tbl_Customers[[#This Row],[number_customer_service_calls]] &lt;= 1, "0-1 Calls", IF(tbl_Customers[[#This Row],[number_customer_service_calls]] &lt;= 3, "2-3 Calls", IF(tbl_Customers[[#This Row],[number_customer_service_calls]] &lt;=5, "4-5 Calls", "6+ Calls")))</f>
        <v>0-1 Calls</v>
      </c>
      <c r="X3043" t="str">
        <f>IF(tbl_Customers[[#This Row],[account_length]] &lt;= 50, "0-50", IF(tbl_Customers[[#This Row],[account_length]] &lt;=100, "51-100", IF(tbl_Customers[[#This Row],[account_length]] &lt;= 150, "101-150", "151+")))</f>
        <v>101-150</v>
      </c>
      <c r="Y3043" t="str">
        <f>IF(tbl_Customers[[#This Row],[total_intl_charge]] &lt;= 3, "Low Charges", "High Charges")</f>
        <v>High Charges</v>
      </c>
      <c r="Z3043" t="str">
        <f>IF(tbl_Customers[[#This Row],[total_eve_calls]]&lt;=80,"Low Calls",
IF(tbl_Customers[[#This Row],[total_eve_calls]]&lt;=120,"Medium Calls","High Calls"))</f>
        <v>Medium Calls</v>
      </c>
      <c r="AA3043" t="str">
        <f>IF(tbl_Customers[[#This Row],[total_eve_charge]]&lt;=15,"Low Charges",
IF(tbl_Customers[[#This Row],[total_eve_charge]]&lt;=20,"Medium Charges","High Charges"))</f>
        <v>Medium Charges</v>
      </c>
      <c r="AB30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3" t="str">
        <f>IF(tbl_Customers[[#This Row],[number_vmail_messages]] = 0, "No Usage", IF(tbl_Customers[[#This Row],[number_vmail_messages]] &lt;= 20, "Low Usage", IF(tbl_Customers[[#This Row],[number_vmail_messages]] &lt;= 40, "Medium Usgae", "High Usage")))</f>
        <v>No Usage</v>
      </c>
      <c r="AD3043" t="str">
        <f>IF(tbl_Customers[[#This Row],[total_day_minutes]]&lt;=150,"Low Usage", IF(tbl_Customers[[#This Row],[total_day_minutes]]&lt;=200,"Medium Usage", IF(tbl_Customers[[#This Row],[total_day_minutes]]&lt;=250,"High Usage","Very High Usage")))</f>
        <v>Low Usage</v>
      </c>
      <c r="AE3043" t="str">
        <f>IF(tbl_Customers[[#This Row],[total_intl_calls]]&lt;=5,"Low Calls", IF(tbl_Customers[[#This Row],[total_intl_calls]]&lt;=10, "Medium Calls", "High Calls"))</f>
        <v>Low Calls</v>
      </c>
      <c r="AF30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43" s="36" t="str">
        <f>IF(tbl_Customers[[#This Row],[Churn_Risk_Score]]&gt;=10,"High Risk", IF(tbl_Customers[[#This Row],[Churn_Risk_Score]]&gt;=5,"Medium Risk","Low Risk"))</f>
        <v>Low Risk</v>
      </c>
    </row>
    <row r="3044" spans="1:33" x14ac:dyDescent="0.35">
      <c r="A3044">
        <v>3043</v>
      </c>
      <c r="B3044" t="s">
        <v>29</v>
      </c>
      <c r="C3044">
        <v>104</v>
      </c>
      <c r="D3044" t="s">
        <v>28</v>
      </c>
      <c r="E3044" t="s">
        <v>22</v>
      </c>
      <c r="F3044" t="s">
        <v>22</v>
      </c>
      <c r="G3044">
        <v>0</v>
      </c>
      <c r="H3044">
        <v>189.3</v>
      </c>
      <c r="I3044">
        <v>73</v>
      </c>
      <c r="J3044">
        <v>32.18</v>
      </c>
      <c r="K3044">
        <v>156.19999999999999</v>
      </c>
      <c r="L3044">
        <v>120</v>
      </c>
      <c r="M3044">
        <v>13.28</v>
      </c>
      <c r="N3044">
        <v>232.2</v>
      </c>
      <c r="O3044">
        <v>76</v>
      </c>
      <c r="P3044">
        <v>10.45</v>
      </c>
      <c r="Q3044">
        <v>7.5</v>
      </c>
      <c r="R3044">
        <v>8</v>
      </c>
      <c r="S3044">
        <v>2.0299999999999998</v>
      </c>
      <c r="T3044">
        <v>3</v>
      </c>
      <c r="U3044" t="s">
        <v>22</v>
      </c>
      <c r="V3044">
        <f>IF(tbl_Customers[[#This Row],[churn]] = "yes", 1, 0)</f>
        <v>0</v>
      </c>
      <c r="W3044" t="str">
        <f>IF(tbl_Customers[[#This Row],[number_customer_service_calls]] &lt;= 1, "0-1 Calls", IF(tbl_Customers[[#This Row],[number_customer_service_calls]] &lt;= 3, "2-3 Calls", IF(tbl_Customers[[#This Row],[number_customer_service_calls]] &lt;=5, "4-5 Calls", "6+ Calls")))</f>
        <v>2-3 Calls</v>
      </c>
      <c r="X3044" t="str">
        <f>IF(tbl_Customers[[#This Row],[account_length]] &lt;= 50, "0-50", IF(tbl_Customers[[#This Row],[account_length]] &lt;=100, "51-100", IF(tbl_Customers[[#This Row],[account_length]] &lt;= 150, "101-150", "151+")))</f>
        <v>101-150</v>
      </c>
      <c r="Y3044" t="str">
        <f>IF(tbl_Customers[[#This Row],[total_intl_charge]] &lt;= 3, "Low Charges", "High Charges")</f>
        <v>Low Charges</v>
      </c>
      <c r="Z3044" t="str">
        <f>IF(tbl_Customers[[#This Row],[total_eve_calls]]&lt;=80,"Low Calls",
IF(tbl_Customers[[#This Row],[total_eve_calls]]&lt;=120,"Medium Calls","High Calls"))</f>
        <v>Medium Calls</v>
      </c>
      <c r="AA3044" t="str">
        <f>IF(tbl_Customers[[#This Row],[total_eve_charge]]&lt;=15,"Low Charges",
IF(tbl_Customers[[#This Row],[total_eve_charge]]&lt;=20,"Medium Charges","High Charges"))</f>
        <v>Low Charges</v>
      </c>
      <c r="AB30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4" t="str">
        <f>IF(tbl_Customers[[#This Row],[number_vmail_messages]] = 0, "No Usage", IF(tbl_Customers[[#This Row],[number_vmail_messages]] &lt;= 20, "Low Usage", IF(tbl_Customers[[#This Row],[number_vmail_messages]] &lt;= 40, "Medium Usgae", "High Usage")))</f>
        <v>No Usage</v>
      </c>
      <c r="AD3044" t="str">
        <f>IF(tbl_Customers[[#This Row],[total_day_minutes]]&lt;=150,"Low Usage", IF(tbl_Customers[[#This Row],[total_day_minutes]]&lt;=200,"Medium Usage", IF(tbl_Customers[[#This Row],[total_day_minutes]]&lt;=250,"High Usage","Very High Usage")))</f>
        <v>Medium Usage</v>
      </c>
      <c r="AE3044" t="str">
        <f>IF(tbl_Customers[[#This Row],[total_intl_calls]]&lt;=5,"Low Calls", IF(tbl_Customers[[#This Row],[total_intl_calls]]&lt;=10, "Medium Calls", "High Calls"))</f>
        <v>Medium Calls</v>
      </c>
      <c r="AF30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4" s="36" t="str">
        <f>IF(tbl_Customers[[#This Row],[Churn_Risk_Score]]&gt;=10,"High Risk", IF(tbl_Customers[[#This Row],[Churn_Risk_Score]]&gt;=5,"Medium Risk","Low Risk"))</f>
        <v>Low Risk</v>
      </c>
    </row>
    <row r="3045" spans="1:33" x14ac:dyDescent="0.35">
      <c r="A3045">
        <v>3044</v>
      </c>
      <c r="B3045" t="s">
        <v>26</v>
      </c>
      <c r="C3045">
        <v>78</v>
      </c>
      <c r="D3045" t="s">
        <v>28</v>
      </c>
      <c r="E3045" t="s">
        <v>22</v>
      </c>
      <c r="F3045" t="s">
        <v>22</v>
      </c>
      <c r="G3045">
        <v>0</v>
      </c>
      <c r="H3045">
        <v>140</v>
      </c>
      <c r="I3045">
        <v>84</v>
      </c>
      <c r="J3045">
        <v>23.8</v>
      </c>
      <c r="K3045">
        <v>216.8</v>
      </c>
      <c r="L3045">
        <v>73</v>
      </c>
      <c r="M3045">
        <v>18.43</v>
      </c>
      <c r="N3045">
        <v>224.5</v>
      </c>
      <c r="O3045">
        <v>102</v>
      </c>
      <c r="P3045">
        <v>10.1</v>
      </c>
      <c r="Q3045">
        <v>9</v>
      </c>
      <c r="R3045">
        <v>6</v>
      </c>
      <c r="S3045">
        <v>2.4300000000000002</v>
      </c>
      <c r="T3045">
        <v>2</v>
      </c>
      <c r="U3045" t="s">
        <v>22</v>
      </c>
      <c r="V3045">
        <f>IF(tbl_Customers[[#This Row],[churn]] = "yes", 1, 0)</f>
        <v>0</v>
      </c>
      <c r="W3045" t="str">
        <f>IF(tbl_Customers[[#This Row],[number_customer_service_calls]] &lt;= 1, "0-1 Calls", IF(tbl_Customers[[#This Row],[number_customer_service_calls]] &lt;= 3, "2-3 Calls", IF(tbl_Customers[[#This Row],[number_customer_service_calls]] &lt;=5, "4-5 Calls", "6+ Calls")))</f>
        <v>2-3 Calls</v>
      </c>
      <c r="X3045" t="str">
        <f>IF(tbl_Customers[[#This Row],[account_length]] &lt;= 50, "0-50", IF(tbl_Customers[[#This Row],[account_length]] &lt;=100, "51-100", IF(tbl_Customers[[#This Row],[account_length]] &lt;= 150, "101-150", "151+")))</f>
        <v>51-100</v>
      </c>
      <c r="Y3045" t="str">
        <f>IF(tbl_Customers[[#This Row],[total_intl_charge]] &lt;= 3, "Low Charges", "High Charges")</f>
        <v>Low Charges</v>
      </c>
      <c r="Z3045" t="str">
        <f>IF(tbl_Customers[[#This Row],[total_eve_calls]]&lt;=80,"Low Calls",
IF(tbl_Customers[[#This Row],[total_eve_calls]]&lt;=120,"Medium Calls","High Calls"))</f>
        <v>Low Calls</v>
      </c>
      <c r="AA3045" t="str">
        <f>IF(tbl_Customers[[#This Row],[total_eve_charge]]&lt;=15,"Low Charges",
IF(tbl_Customers[[#This Row],[total_eve_charge]]&lt;=20,"Medium Charges","High Charges"))</f>
        <v>Medium Charges</v>
      </c>
      <c r="AB30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5" t="str">
        <f>IF(tbl_Customers[[#This Row],[number_vmail_messages]] = 0, "No Usage", IF(tbl_Customers[[#This Row],[number_vmail_messages]] &lt;= 20, "Low Usage", IF(tbl_Customers[[#This Row],[number_vmail_messages]] &lt;= 40, "Medium Usgae", "High Usage")))</f>
        <v>No Usage</v>
      </c>
      <c r="AD3045" t="str">
        <f>IF(tbl_Customers[[#This Row],[total_day_minutes]]&lt;=150,"Low Usage", IF(tbl_Customers[[#This Row],[total_day_minutes]]&lt;=200,"Medium Usage", IF(tbl_Customers[[#This Row],[total_day_minutes]]&lt;=250,"High Usage","Very High Usage")))</f>
        <v>Low Usage</v>
      </c>
      <c r="AE3045" t="str">
        <f>IF(tbl_Customers[[#This Row],[total_intl_calls]]&lt;=5,"Low Calls", IF(tbl_Customers[[#This Row],[total_intl_calls]]&lt;=10, "Medium Calls", "High Calls"))</f>
        <v>Medium Calls</v>
      </c>
      <c r="AF30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5" s="36" t="str">
        <f>IF(tbl_Customers[[#This Row],[Churn_Risk_Score]]&gt;=10,"High Risk", IF(tbl_Customers[[#This Row],[Churn_Risk_Score]]&gt;=5,"Medium Risk","Low Risk"))</f>
        <v>Low Risk</v>
      </c>
    </row>
    <row r="3046" spans="1:33" x14ac:dyDescent="0.35">
      <c r="A3046">
        <v>3045</v>
      </c>
      <c r="B3046" t="s">
        <v>33</v>
      </c>
      <c r="C3046">
        <v>60</v>
      </c>
      <c r="D3046" t="s">
        <v>21</v>
      </c>
      <c r="E3046" t="s">
        <v>22</v>
      </c>
      <c r="F3046" t="s">
        <v>22</v>
      </c>
      <c r="G3046">
        <v>0</v>
      </c>
      <c r="H3046">
        <v>221</v>
      </c>
      <c r="I3046">
        <v>94</v>
      </c>
      <c r="J3046">
        <v>37.57</v>
      </c>
      <c r="K3046">
        <v>308.2</v>
      </c>
      <c r="L3046">
        <v>72</v>
      </c>
      <c r="M3046">
        <v>26.2</v>
      </c>
      <c r="N3046">
        <v>233.2</v>
      </c>
      <c r="O3046">
        <v>94</v>
      </c>
      <c r="P3046">
        <v>10.49</v>
      </c>
      <c r="Q3046">
        <v>10.1</v>
      </c>
      <c r="R3046">
        <v>5</v>
      </c>
      <c r="S3046">
        <v>2.73</v>
      </c>
      <c r="T3046">
        <v>1</v>
      </c>
      <c r="U3046" t="s">
        <v>23</v>
      </c>
      <c r="V3046">
        <f>IF(tbl_Customers[[#This Row],[churn]] = "yes", 1, 0)</f>
        <v>1</v>
      </c>
      <c r="W3046" t="str">
        <f>IF(tbl_Customers[[#This Row],[number_customer_service_calls]] &lt;= 1, "0-1 Calls", IF(tbl_Customers[[#This Row],[number_customer_service_calls]] &lt;= 3, "2-3 Calls", IF(tbl_Customers[[#This Row],[number_customer_service_calls]] &lt;=5, "4-5 Calls", "6+ Calls")))</f>
        <v>0-1 Calls</v>
      </c>
      <c r="X3046" t="str">
        <f>IF(tbl_Customers[[#This Row],[account_length]] &lt;= 50, "0-50", IF(tbl_Customers[[#This Row],[account_length]] &lt;=100, "51-100", IF(tbl_Customers[[#This Row],[account_length]] &lt;= 150, "101-150", "151+")))</f>
        <v>51-100</v>
      </c>
      <c r="Y3046" t="str">
        <f>IF(tbl_Customers[[#This Row],[total_intl_charge]] &lt;= 3, "Low Charges", "High Charges")</f>
        <v>Low Charges</v>
      </c>
      <c r="Z3046" t="str">
        <f>IF(tbl_Customers[[#This Row],[total_eve_calls]]&lt;=80,"Low Calls",
IF(tbl_Customers[[#This Row],[total_eve_calls]]&lt;=120,"Medium Calls","High Calls"))</f>
        <v>Low Calls</v>
      </c>
      <c r="AA3046" t="str">
        <f>IF(tbl_Customers[[#This Row],[total_eve_charge]]&lt;=15,"Low Charges",
IF(tbl_Customers[[#This Row],[total_eve_charge]]&lt;=20,"Medium Charges","High Charges"))</f>
        <v>High Charges</v>
      </c>
      <c r="AB30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6" t="str">
        <f>IF(tbl_Customers[[#This Row],[number_vmail_messages]] = 0, "No Usage", IF(tbl_Customers[[#This Row],[number_vmail_messages]] &lt;= 20, "Low Usage", IF(tbl_Customers[[#This Row],[number_vmail_messages]] &lt;= 40, "Medium Usgae", "High Usage")))</f>
        <v>No Usage</v>
      </c>
      <c r="AD3046" t="str">
        <f>IF(tbl_Customers[[#This Row],[total_day_minutes]]&lt;=150,"Low Usage", IF(tbl_Customers[[#This Row],[total_day_minutes]]&lt;=200,"Medium Usage", IF(tbl_Customers[[#This Row],[total_day_minutes]]&lt;=250,"High Usage","Very High Usage")))</f>
        <v>High Usage</v>
      </c>
      <c r="AE3046" t="str">
        <f>IF(tbl_Customers[[#This Row],[total_intl_calls]]&lt;=5,"Low Calls", IF(tbl_Customers[[#This Row],[total_intl_calls]]&lt;=10, "Medium Calls", "High Calls"))</f>
        <v>Low Calls</v>
      </c>
      <c r="AF30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6" s="36" t="str">
        <f>IF(tbl_Customers[[#This Row],[Churn_Risk_Score]]&gt;=10,"High Risk", IF(tbl_Customers[[#This Row],[Churn_Risk_Score]]&gt;=5,"Medium Risk","Low Risk"))</f>
        <v>Low Risk</v>
      </c>
    </row>
    <row r="3047" spans="1:33" x14ac:dyDescent="0.35">
      <c r="A3047">
        <v>3046</v>
      </c>
      <c r="B3047" t="s">
        <v>67</v>
      </c>
      <c r="C3047">
        <v>171</v>
      </c>
      <c r="D3047" t="s">
        <v>28</v>
      </c>
      <c r="E3047" t="s">
        <v>23</v>
      </c>
      <c r="F3047" t="s">
        <v>22</v>
      </c>
      <c r="G3047">
        <v>0</v>
      </c>
      <c r="H3047">
        <v>191.6</v>
      </c>
      <c r="I3047">
        <v>83</v>
      </c>
      <c r="J3047">
        <v>32.57</v>
      </c>
      <c r="K3047">
        <v>181.1</v>
      </c>
      <c r="L3047">
        <v>103</v>
      </c>
      <c r="M3047">
        <v>15.39</v>
      </c>
      <c r="N3047">
        <v>195.3</v>
      </c>
      <c r="O3047">
        <v>73</v>
      </c>
      <c r="P3047">
        <v>8.7899999999999991</v>
      </c>
      <c r="Q3047">
        <v>8.6</v>
      </c>
      <c r="R3047">
        <v>3</v>
      </c>
      <c r="S3047">
        <v>2.3199999999999998</v>
      </c>
      <c r="T3047">
        <v>3</v>
      </c>
      <c r="U3047" t="s">
        <v>22</v>
      </c>
      <c r="V3047">
        <f>IF(tbl_Customers[[#This Row],[churn]] = "yes", 1, 0)</f>
        <v>0</v>
      </c>
      <c r="W3047" t="str">
        <f>IF(tbl_Customers[[#This Row],[number_customer_service_calls]] &lt;= 1, "0-1 Calls", IF(tbl_Customers[[#This Row],[number_customer_service_calls]] &lt;= 3, "2-3 Calls", IF(tbl_Customers[[#This Row],[number_customer_service_calls]] &lt;=5, "4-5 Calls", "6+ Calls")))</f>
        <v>2-3 Calls</v>
      </c>
      <c r="X3047" t="str">
        <f>IF(tbl_Customers[[#This Row],[account_length]] &lt;= 50, "0-50", IF(tbl_Customers[[#This Row],[account_length]] &lt;=100, "51-100", IF(tbl_Customers[[#This Row],[account_length]] &lt;= 150, "101-150", "151+")))</f>
        <v>151+</v>
      </c>
      <c r="Y3047" t="str">
        <f>IF(tbl_Customers[[#This Row],[total_intl_charge]] &lt;= 3, "Low Charges", "High Charges")</f>
        <v>Low Charges</v>
      </c>
      <c r="Z3047" t="str">
        <f>IF(tbl_Customers[[#This Row],[total_eve_calls]]&lt;=80,"Low Calls",
IF(tbl_Customers[[#This Row],[total_eve_calls]]&lt;=120,"Medium Calls","High Calls"))</f>
        <v>Medium Calls</v>
      </c>
      <c r="AA3047" t="str">
        <f>IF(tbl_Customers[[#This Row],[total_eve_charge]]&lt;=15,"Low Charges",
IF(tbl_Customers[[#This Row],[total_eve_charge]]&lt;=20,"Medium Charges","High Charges"))</f>
        <v>Medium Charges</v>
      </c>
      <c r="AB30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7" t="str">
        <f>IF(tbl_Customers[[#This Row],[number_vmail_messages]] = 0, "No Usage", IF(tbl_Customers[[#This Row],[number_vmail_messages]] &lt;= 20, "Low Usage", IF(tbl_Customers[[#This Row],[number_vmail_messages]] &lt;= 40, "Medium Usgae", "High Usage")))</f>
        <v>No Usage</v>
      </c>
      <c r="AD3047" t="str">
        <f>IF(tbl_Customers[[#This Row],[total_day_minutes]]&lt;=150,"Low Usage", IF(tbl_Customers[[#This Row],[total_day_minutes]]&lt;=200,"Medium Usage", IF(tbl_Customers[[#This Row],[total_day_minutes]]&lt;=250,"High Usage","Very High Usage")))</f>
        <v>Medium Usage</v>
      </c>
      <c r="AE3047" t="str">
        <f>IF(tbl_Customers[[#This Row],[total_intl_calls]]&lt;=5,"Low Calls", IF(tbl_Customers[[#This Row],[total_intl_calls]]&lt;=10, "Medium Calls", "High Calls"))</f>
        <v>Low Calls</v>
      </c>
      <c r="AF30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47" s="36" t="str">
        <f>IF(tbl_Customers[[#This Row],[Churn_Risk_Score]]&gt;=10,"High Risk", IF(tbl_Customers[[#This Row],[Churn_Risk_Score]]&gt;=5,"Medium Risk","Low Risk"))</f>
        <v>Low Risk</v>
      </c>
    </row>
    <row r="3048" spans="1:33" x14ac:dyDescent="0.35">
      <c r="A3048">
        <v>3047</v>
      </c>
      <c r="B3048" t="s">
        <v>38</v>
      </c>
      <c r="C3048">
        <v>88</v>
      </c>
      <c r="D3048" t="s">
        <v>21</v>
      </c>
      <c r="E3048" t="s">
        <v>22</v>
      </c>
      <c r="F3048" t="s">
        <v>22</v>
      </c>
      <c r="G3048">
        <v>0</v>
      </c>
      <c r="H3048">
        <v>294.3</v>
      </c>
      <c r="I3048">
        <v>83</v>
      </c>
      <c r="J3048">
        <v>50.03</v>
      </c>
      <c r="K3048">
        <v>172.1</v>
      </c>
      <c r="L3048">
        <v>104</v>
      </c>
      <c r="M3048">
        <v>14.63</v>
      </c>
      <c r="N3048">
        <v>177.3</v>
      </c>
      <c r="O3048">
        <v>105</v>
      </c>
      <c r="P3048">
        <v>7.98</v>
      </c>
      <c r="Q3048">
        <v>5.8</v>
      </c>
      <c r="R3048">
        <v>7</v>
      </c>
      <c r="S3048">
        <v>1.57</v>
      </c>
      <c r="T3048">
        <v>2</v>
      </c>
      <c r="U3048" t="s">
        <v>23</v>
      </c>
      <c r="V3048">
        <f>IF(tbl_Customers[[#This Row],[churn]] = "yes", 1, 0)</f>
        <v>1</v>
      </c>
      <c r="W3048" t="str">
        <f>IF(tbl_Customers[[#This Row],[number_customer_service_calls]] &lt;= 1, "0-1 Calls", IF(tbl_Customers[[#This Row],[number_customer_service_calls]] &lt;= 3, "2-3 Calls", IF(tbl_Customers[[#This Row],[number_customer_service_calls]] &lt;=5, "4-5 Calls", "6+ Calls")))</f>
        <v>2-3 Calls</v>
      </c>
      <c r="X3048" t="str">
        <f>IF(tbl_Customers[[#This Row],[account_length]] &lt;= 50, "0-50", IF(tbl_Customers[[#This Row],[account_length]] &lt;=100, "51-100", IF(tbl_Customers[[#This Row],[account_length]] &lt;= 150, "101-150", "151+")))</f>
        <v>51-100</v>
      </c>
      <c r="Y3048" t="str">
        <f>IF(tbl_Customers[[#This Row],[total_intl_charge]] &lt;= 3, "Low Charges", "High Charges")</f>
        <v>Low Charges</v>
      </c>
      <c r="Z3048" t="str">
        <f>IF(tbl_Customers[[#This Row],[total_eve_calls]]&lt;=80,"Low Calls",
IF(tbl_Customers[[#This Row],[total_eve_calls]]&lt;=120,"Medium Calls","High Calls"))</f>
        <v>Medium Calls</v>
      </c>
      <c r="AA3048" t="str">
        <f>IF(tbl_Customers[[#This Row],[total_eve_charge]]&lt;=15,"Low Charges",
IF(tbl_Customers[[#This Row],[total_eve_charge]]&lt;=20,"Medium Charges","High Charges"))</f>
        <v>Low Charges</v>
      </c>
      <c r="AB30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8" t="str">
        <f>IF(tbl_Customers[[#This Row],[number_vmail_messages]] = 0, "No Usage", IF(tbl_Customers[[#This Row],[number_vmail_messages]] &lt;= 20, "Low Usage", IF(tbl_Customers[[#This Row],[number_vmail_messages]] &lt;= 40, "Medium Usgae", "High Usage")))</f>
        <v>No Usage</v>
      </c>
      <c r="AD3048" t="str">
        <f>IF(tbl_Customers[[#This Row],[total_day_minutes]]&lt;=150,"Low Usage", IF(tbl_Customers[[#This Row],[total_day_minutes]]&lt;=200,"Medium Usage", IF(tbl_Customers[[#This Row],[total_day_minutes]]&lt;=250,"High Usage","Very High Usage")))</f>
        <v>Very High Usage</v>
      </c>
      <c r="AE3048" t="str">
        <f>IF(tbl_Customers[[#This Row],[total_intl_calls]]&lt;=5,"Low Calls", IF(tbl_Customers[[#This Row],[total_intl_calls]]&lt;=10, "Medium Calls", "High Calls"))</f>
        <v>Medium Calls</v>
      </c>
      <c r="AF30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48" s="36" t="str">
        <f>IF(tbl_Customers[[#This Row],[Churn_Risk_Score]]&gt;=10,"High Risk", IF(tbl_Customers[[#This Row],[Churn_Risk_Score]]&gt;=5,"Medium Risk","Low Risk"))</f>
        <v>Medium Risk</v>
      </c>
    </row>
    <row r="3049" spans="1:33" x14ac:dyDescent="0.35">
      <c r="A3049">
        <v>3048</v>
      </c>
      <c r="B3049" t="s">
        <v>72</v>
      </c>
      <c r="C3049">
        <v>156</v>
      </c>
      <c r="D3049" t="s">
        <v>21</v>
      </c>
      <c r="E3049" t="s">
        <v>22</v>
      </c>
      <c r="F3049" t="s">
        <v>22</v>
      </c>
      <c r="G3049">
        <v>0</v>
      </c>
      <c r="H3049">
        <v>162.6</v>
      </c>
      <c r="I3049">
        <v>113</v>
      </c>
      <c r="J3049">
        <v>27.64</v>
      </c>
      <c r="K3049">
        <v>260.2</v>
      </c>
      <c r="L3049">
        <v>90</v>
      </c>
      <c r="M3049">
        <v>22.12</v>
      </c>
      <c r="N3049">
        <v>214.7</v>
      </c>
      <c r="O3049">
        <v>93</v>
      </c>
      <c r="P3049">
        <v>9.66</v>
      </c>
      <c r="Q3049">
        <v>10.9</v>
      </c>
      <c r="R3049">
        <v>2</v>
      </c>
      <c r="S3049">
        <v>2.94</v>
      </c>
      <c r="T3049">
        <v>0</v>
      </c>
      <c r="U3049" t="s">
        <v>22</v>
      </c>
      <c r="V3049">
        <f>IF(tbl_Customers[[#This Row],[churn]] = "yes", 1, 0)</f>
        <v>0</v>
      </c>
      <c r="W3049" t="str">
        <f>IF(tbl_Customers[[#This Row],[number_customer_service_calls]] &lt;= 1, "0-1 Calls", IF(tbl_Customers[[#This Row],[number_customer_service_calls]] &lt;= 3, "2-3 Calls", IF(tbl_Customers[[#This Row],[number_customer_service_calls]] &lt;=5, "4-5 Calls", "6+ Calls")))</f>
        <v>0-1 Calls</v>
      </c>
      <c r="X3049" t="str">
        <f>IF(tbl_Customers[[#This Row],[account_length]] &lt;= 50, "0-50", IF(tbl_Customers[[#This Row],[account_length]] &lt;=100, "51-100", IF(tbl_Customers[[#This Row],[account_length]] &lt;= 150, "101-150", "151+")))</f>
        <v>151+</v>
      </c>
      <c r="Y3049" t="str">
        <f>IF(tbl_Customers[[#This Row],[total_intl_charge]] &lt;= 3, "Low Charges", "High Charges")</f>
        <v>Low Charges</v>
      </c>
      <c r="Z3049" t="str">
        <f>IF(tbl_Customers[[#This Row],[total_eve_calls]]&lt;=80,"Low Calls",
IF(tbl_Customers[[#This Row],[total_eve_calls]]&lt;=120,"Medium Calls","High Calls"))</f>
        <v>Medium Calls</v>
      </c>
      <c r="AA3049" t="str">
        <f>IF(tbl_Customers[[#This Row],[total_eve_charge]]&lt;=15,"Low Charges",
IF(tbl_Customers[[#This Row],[total_eve_charge]]&lt;=20,"Medium Charges","High Charges"))</f>
        <v>High Charges</v>
      </c>
      <c r="AB30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9" t="str">
        <f>IF(tbl_Customers[[#This Row],[number_vmail_messages]] = 0, "No Usage", IF(tbl_Customers[[#This Row],[number_vmail_messages]] &lt;= 20, "Low Usage", IF(tbl_Customers[[#This Row],[number_vmail_messages]] &lt;= 40, "Medium Usgae", "High Usage")))</f>
        <v>No Usage</v>
      </c>
      <c r="AD3049" t="str">
        <f>IF(tbl_Customers[[#This Row],[total_day_minutes]]&lt;=150,"Low Usage", IF(tbl_Customers[[#This Row],[total_day_minutes]]&lt;=200,"Medium Usage", IF(tbl_Customers[[#This Row],[total_day_minutes]]&lt;=250,"High Usage","Very High Usage")))</f>
        <v>Medium Usage</v>
      </c>
      <c r="AE3049" t="str">
        <f>IF(tbl_Customers[[#This Row],[total_intl_calls]]&lt;=5,"Low Calls", IF(tbl_Customers[[#This Row],[total_intl_calls]]&lt;=10, "Medium Calls", "High Calls"))</f>
        <v>Low Calls</v>
      </c>
      <c r="AF30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9" s="36" t="str">
        <f>IF(tbl_Customers[[#This Row],[Churn_Risk_Score]]&gt;=10,"High Risk", IF(tbl_Customers[[#This Row],[Churn_Risk_Score]]&gt;=5,"Medium Risk","Low Risk"))</f>
        <v>Low Risk</v>
      </c>
    </row>
    <row r="3050" spans="1:33" x14ac:dyDescent="0.35">
      <c r="A3050">
        <v>3049</v>
      </c>
      <c r="B3050" t="s">
        <v>67</v>
      </c>
      <c r="C3050">
        <v>92</v>
      </c>
      <c r="D3050" t="s">
        <v>28</v>
      </c>
      <c r="E3050" t="s">
        <v>22</v>
      </c>
      <c r="F3050" t="s">
        <v>23</v>
      </c>
      <c r="G3050">
        <v>27</v>
      </c>
      <c r="H3050">
        <v>233.6</v>
      </c>
      <c r="I3050">
        <v>126</v>
      </c>
      <c r="J3050">
        <v>39.71</v>
      </c>
      <c r="K3050">
        <v>152.9</v>
      </c>
      <c r="L3050">
        <v>94</v>
      </c>
      <c r="M3050">
        <v>13</v>
      </c>
      <c r="N3050">
        <v>262.10000000000002</v>
      </c>
      <c r="O3050">
        <v>95</v>
      </c>
      <c r="P3050">
        <v>11.79</v>
      </c>
      <c r="Q3050">
        <v>12.8</v>
      </c>
      <c r="R3050">
        <v>4</v>
      </c>
      <c r="S3050">
        <v>3.46</v>
      </c>
      <c r="T3050">
        <v>1</v>
      </c>
      <c r="U3050" t="s">
        <v>22</v>
      </c>
      <c r="V3050">
        <f>IF(tbl_Customers[[#This Row],[churn]] = "yes", 1, 0)</f>
        <v>0</v>
      </c>
      <c r="W3050" t="str">
        <f>IF(tbl_Customers[[#This Row],[number_customer_service_calls]] &lt;= 1, "0-1 Calls", IF(tbl_Customers[[#This Row],[number_customer_service_calls]] &lt;= 3, "2-3 Calls", IF(tbl_Customers[[#This Row],[number_customer_service_calls]] &lt;=5, "4-5 Calls", "6+ Calls")))</f>
        <v>0-1 Calls</v>
      </c>
      <c r="X3050" t="str">
        <f>IF(tbl_Customers[[#This Row],[account_length]] &lt;= 50, "0-50", IF(tbl_Customers[[#This Row],[account_length]] &lt;=100, "51-100", IF(tbl_Customers[[#This Row],[account_length]] &lt;= 150, "101-150", "151+")))</f>
        <v>51-100</v>
      </c>
      <c r="Y3050" t="str">
        <f>IF(tbl_Customers[[#This Row],[total_intl_charge]] &lt;= 3, "Low Charges", "High Charges")</f>
        <v>High Charges</v>
      </c>
      <c r="Z3050" t="str">
        <f>IF(tbl_Customers[[#This Row],[total_eve_calls]]&lt;=80,"Low Calls",
IF(tbl_Customers[[#This Row],[total_eve_calls]]&lt;=120,"Medium Calls","High Calls"))</f>
        <v>Medium Calls</v>
      </c>
      <c r="AA3050" t="str">
        <f>IF(tbl_Customers[[#This Row],[total_eve_charge]]&lt;=15,"Low Charges",
IF(tbl_Customers[[#This Row],[total_eve_charge]]&lt;=20,"Medium Charges","High Charges"))</f>
        <v>Low Charges</v>
      </c>
      <c r="AB30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0" t="str">
        <f>IF(tbl_Customers[[#This Row],[number_vmail_messages]] = 0, "No Usage", IF(tbl_Customers[[#This Row],[number_vmail_messages]] &lt;= 20, "Low Usage", IF(tbl_Customers[[#This Row],[number_vmail_messages]] &lt;= 40, "Medium Usgae", "High Usage")))</f>
        <v>Medium Usgae</v>
      </c>
      <c r="AD3050" t="str">
        <f>IF(tbl_Customers[[#This Row],[total_day_minutes]]&lt;=150,"Low Usage", IF(tbl_Customers[[#This Row],[total_day_minutes]]&lt;=200,"Medium Usage", IF(tbl_Customers[[#This Row],[total_day_minutes]]&lt;=250,"High Usage","Very High Usage")))</f>
        <v>High Usage</v>
      </c>
      <c r="AE3050" t="str">
        <f>IF(tbl_Customers[[#This Row],[total_intl_calls]]&lt;=5,"Low Calls", IF(tbl_Customers[[#This Row],[total_intl_calls]]&lt;=10, "Medium Calls", "High Calls"))</f>
        <v>Low Calls</v>
      </c>
      <c r="AF30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50" s="36" t="str">
        <f>IF(tbl_Customers[[#This Row],[Churn_Risk_Score]]&gt;=10,"High Risk", IF(tbl_Customers[[#This Row],[Churn_Risk_Score]]&gt;=5,"Medium Risk","Low Risk"))</f>
        <v>Low Risk</v>
      </c>
    </row>
    <row r="3051" spans="1:33" x14ac:dyDescent="0.35">
      <c r="A3051">
        <v>3050</v>
      </c>
      <c r="B3051" t="s">
        <v>26</v>
      </c>
      <c r="C3051">
        <v>78</v>
      </c>
      <c r="D3051" t="s">
        <v>21</v>
      </c>
      <c r="E3051" t="s">
        <v>22</v>
      </c>
      <c r="F3051" t="s">
        <v>22</v>
      </c>
      <c r="G3051">
        <v>0</v>
      </c>
      <c r="H3051">
        <v>290.5</v>
      </c>
      <c r="I3051">
        <v>119</v>
      </c>
      <c r="J3051">
        <v>49.39</v>
      </c>
      <c r="K3051">
        <v>158.4</v>
      </c>
      <c r="L3051">
        <v>75</v>
      </c>
      <c r="M3051">
        <v>13.46</v>
      </c>
      <c r="N3051">
        <v>255.6</v>
      </c>
      <c r="O3051">
        <v>101</v>
      </c>
      <c r="P3051">
        <v>11.5</v>
      </c>
      <c r="Q3051">
        <v>8.6</v>
      </c>
      <c r="R3051">
        <v>6</v>
      </c>
      <c r="S3051">
        <v>2.3199999999999998</v>
      </c>
      <c r="T3051">
        <v>2</v>
      </c>
      <c r="U3051" t="s">
        <v>23</v>
      </c>
      <c r="V3051">
        <f>IF(tbl_Customers[[#This Row],[churn]] = "yes", 1, 0)</f>
        <v>1</v>
      </c>
      <c r="W3051" t="str">
        <f>IF(tbl_Customers[[#This Row],[number_customer_service_calls]] &lt;= 1, "0-1 Calls", IF(tbl_Customers[[#This Row],[number_customer_service_calls]] &lt;= 3, "2-3 Calls", IF(tbl_Customers[[#This Row],[number_customer_service_calls]] &lt;=5, "4-5 Calls", "6+ Calls")))</f>
        <v>2-3 Calls</v>
      </c>
      <c r="X3051" t="str">
        <f>IF(tbl_Customers[[#This Row],[account_length]] &lt;= 50, "0-50", IF(tbl_Customers[[#This Row],[account_length]] &lt;=100, "51-100", IF(tbl_Customers[[#This Row],[account_length]] &lt;= 150, "101-150", "151+")))</f>
        <v>51-100</v>
      </c>
      <c r="Y3051" t="str">
        <f>IF(tbl_Customers[[#This Row],[total_intl_charge]] &lt;= 3, "Low Charges", "High Charges")</f>
        <v>Low Charges</v>
      </c>
      <c r="Z3051" t="str">
        <f>IF(tbl_Customers[[#This Row],[total_eve_calls]]&lt;=80,"Low Calls",
IF(tbl_Customers[[#This Row],[total_eve_calls]]&lt;=120,"Medium Calls","High Calls"))</f>
        <v>Low Calls</v>
      </c>
      <c r="AA3051" t="str">
        <f>IF(tbl_Customers[[#This Row],[total_eve_charge]]&lt;=15,"Low Charges",
IF(tbl_Customers[[#This Row],[total_eve_charge]]&lt;=20,"Medium Charges","High Charges"))</f>
        <v>Low Charges</v>
      </c>
      <c r="AB30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1" t="str">
        <f>IF(tbl_Customers[[#This Row],[number_vmail_messages]] = 0, "No Usage", IF(tbl_Customers[[#This Row],[number_vmail_messages]] &lt;= 20, "Low Usage", IF(tbl_Customers[[#This Row],[number_vmail_messages]] &lt;= 40, "Medium Usgae", "High Usage")))</f>
        <v>No Usage</v>
      </c>
      <c r="AD3051" t="str">
        <f>IF(tbl_Customers[[#This Row],[total_day_minutes]]&lt;=150,"Low Usage", IF(tbl_Customers[[#This Row],[total_day_minutes]]&lt;=200,"Medium Usage", IF(tbl_Customers[[#This Row],[total_day_minutes]]&lt;=250,"High Usage","Very High Usage")))</f>
        <v>Very High Usage</v>
      </c>
      <c r="AE3051" t="str">
        <f>IF(tbl_Customers[[#This Row],[total_intl_calls]]&lt;=5,"Low Calls", IF(tbl_Customers[[#This Row],[total_intl_calls]]&lt;=10, "Medium Calls", "High Calls"))</f>
        <v>Medium Calls</v>
      </c>
      <c r="AF30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51" s="36" t="str">
        <f>IF(tbl_Customers[[#This Row],[Churn_Risk_Score]]&gt;=10,"High Risk", IF(tbl_Customers[[#This Row],[Churn_Risk_Score]]&gt;=5,"Medium Risk","Low Risk"))</f>
        <v>Medium Risk</v>
      </c>
    </row>
    <row r="3052" spans="1:33" x14ac:dyDescent="0.35">
      <c r="A3052">
        <v>3051</v>
      </c>
      <c r="B3052" t="s">
        <v>71</v>
      </c>
      <c r="C3052">
        <v>102</v>
      </c>
      <c r="D3052" t="s">
        <v>21</v>
      </c>
      <c r="E3052" t="s">
        <v>22</v>
      </c>
      <c r="F3052" t="s">
        <v>22</v>
      </c>
      <c r="G3052">
        <v>0</v>
      </c>
      <c r="H3052">
        <v>183.2</v>
      </c>
      <c r="I3052">
        <v>112</v>
      </c>
      <c r="J3052">
        <v>31.14</v>
      </c>
      <c r="K3052">
        <v>187.5</v>
      </c>
      <c r="L3052">
        <v>113</v>
      </c>
      <c r="M3052">
        <v>15.94</v>
      </c>
      <c r="N3052">
        <v>232.3</v>
      </c>
      <c r="O3052">
        <v>77</v>
      </c>
      <c r="P3052">
        <v>10.45</v>
      </c>
      <c r="Q3052">
        <v>9.1999999999999993</v>
      </c>
      <c r="R3052">
        <v>5</v>
      </c>
      <c r="S3052">
        <v>2.48</v>
      </c>
      <c r="T3052">
        <v>1</v>
      </c>
      <c r="U3052" t="s">
        <v>23</v>
      </c>
      <c r="V3052">
        <f>IF(tbl_Customers[[#This Row],[churn]] = "yes", 1, 0)</f>
        <v>1</v>
      </c>
      <c r="W3052" t="str">
        <f>IF(tbl_Customers[[#This Row],[number_customer_service_calls]] &lt;= 1, "0-1 Calls", IF(tbl_Customers[[#This Row],[number_customer_service_calls]] &lt;= 3, "2-3 Calls", IF(tbl_Customers[[#This Row],[number_customer_service_calls]] &lt;=5, "4-5 Calls", "6+ Calls")))</f>
        <v>0-1 Calls</v>
      </c>
      <c r="X3052" t="str">
        <f>IF(tbl_Customers[[#This Row],[account_length]] &lt;= 50, "0-50", IF(tbl_Customers[[#This Row],[account_length]] &lt;=100, "51-100", IF(tbl_Customers[[#This Row],[account_length]] &lt;= 150, "101-150", "151+")))</f>
        <v>101-150</v>
      </c>
      <c r="Y3052" t="str">
        <f>IF(tbl_Customers[[#This Row],[total_intl_charge]] &lt;= 3, "Low Charges", "High Charges")</f>
        <v>Low Charges</v>
      </c>
      <c r="Z3052" t="str">
        <f>IF(tbl_Customers[[#This Row],[total_eve_calls]]&lt;=80,"Low Calls",
IF(tbl_Customers[[#This Row],[total_eve_calls]]&lt;=120,"Medium Calls","High Calls"))</f>
        <v>Medium Calls</v>
      </c>
      <c r="AA3052" t="str">
        <f>IF(tbl_Customers[[#This Row],[total_eve_charge]]&lt;=15,"Low Charges",
IF(tbl_Customers[[#This Row],[total_eve_charge]]&lt;=20,"Medium Charges","High Charges"))</f>
        <v>Medium Charges</v>
      </c>
      <c r="AB30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2" t="str">
        <f>IF(tbl_Customers[[#This Row],[number_vmail_messages]] = 0, "No Usage", IF(tbl_Customers[[#This Row],[number_vmail_messages]] &lt;= 20, "Low Usage", IF(tbl_Customers[[#This Row],[number_vmail_messages]] &lt;= 40, "Medium Usgae", "High Usage")))</f>
        <v>No Usage</v>
      </c>
      <c r="AD3052" t="str">
        <f>IF(tbl_Customers[[#This Row],[total_day_minutes]]&lt;=150,"Low Usage", IF(tbl_Customers[[#This Row],[total_day_minutes]]&lt;=200,"Medium Usage", IF(tbl_Customers[[#This Row],[total_day_minutes]]&lt;=250,"High Usage","Very High Usage")))</f>
        <v>Medium Usage</v>
      </c>
      <c r="AE3052" t="str">
        <f>IF(tbl_Customers[[#This Row],[total_intl_calls]]&lt;=5,"Low Calls", IF(tbl_Customers[[#This Row],[total_intl_calls]]&lt;=10, "Medium Calls", "High Calls"))</f>
        <v>Low Calls</v>
      </c>
      <c r="AF30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52" s="36" t="str">
        <f>IF(tbl_Customers[[#This Row],[Churn_Risk_Score]]&gt;=10,"High Risk", IF(tbl_Customers[[#This Row],[Churn_Risk_Score]]&gt;=5,"Medium Risk","Low Risk"))</f>
        <v>Low Risk</v>
      </c>
    </row>
    <row r="3053" spans="1:33" x14ac:dyDescent="0.35">
      <c r="A3053">
        <v>3052</v>
      </c>
      <c r="B3053" t="s">
        <v>31</v>
      </c>
      <c r="C3053">
        <v>131</v>
      </c>
      <c r="D3053" t="s">
        <v>25</v>
      </c>
      <c r="E3053" t="s">
        <v>22</v>
      </c>
      <c r="F3053" t="s">
        <v>22</v>
      </c>
      <c r="G3053">
        <v>0</v>
      </c>
      <c r="H3053">
        <v>155.6</v>
      </c>
      <c r="I3053">
        <v>78</v>
      </c>
      <c r="J3053">
        <v>26.45</v>
      </c>
      <c r="K3053">
        <v>165.2</v>
      </c>
      <c r="L3053">
        <v>134</v>
      </c>
      <c r="M3053">
        <v>14.04</v>
      </c>
      <c r="N3053">
        <v>184.1</v>
      </c>
      <c r="O3053">
        <v>89</v>
      </c>
      <c r="P3053">
        <v>8.2799999999999994</v>
      </c>
      <c r="Q3053">
        <v>8.6999999999999993</v>
      </c>
      <c r="R3053">
        <v>2</v>
      </c>
      <c r="S3053">
        <v>2.35</v>
      </c>
      <c r="T3053">
        <v>2</v>
      </c>
      <c r="U3053" t="s">
        <v>22</v>
      </c>
      <c r="V3053">
        <f>IF(tbl_Customers[[#This Row],[churn]] = "yes", 1, 0)</f>
        <v>0</v>
      </c>
      <c r="W3053" t="str">
        <f>IF(tbl_Customers[[#This Row],[number_customer_service_calls]] &lt;= 1, "0-1 Calls", IF(tbl_Customers[[#This Row],[number_customer_service_calls]] &lt;= 3, "2-3 Calls", IF(tbl_Customers[[#This Row],[number_customer_service_calls]] &lt;=5, "4-5 Calls", "6+ Calls")))</f>
        <v>2-3 Calls</v>
      </c>
      <c r="X3053" t="str">
        <f>IF(tbl_Customers[[#This Row],[account_length]] &lt;= 50, "0-50", IF(tbl_Customers[[#This Row],[account_length]] &lt;=100, "51-100", IF(tbl_Customers[[#This Row],[account_length]] &lt;= 150, "101-150", "151+")))</f>
        <v>101-150</v>
      </c>
      <c r="Y3053" t="str">
        <f>IF(tbl_Customers[[#This Row],[total_intl_charge]] &lt;= 3, "Low Charges", "High Charges")</f>
        <v>Low Charges</v>
      </c>
      <c r="Z3053" t="str">
        <f>IF(tbl_Customers[[#This Row],[total_eve_calls]]&lt;=80,"Low Calls",
IF(tbl_Customers[[#This Row],[total_eve_calls]]&lt;=120,"Medium Calls","High Calls"))</f>
        <v>High Calls</v>
      </c>
      <c r="AA3053" t="str">
        <f>IF(tbl_Customers[[#This Row],[total_eve_charge]]&lt;=15,"Low Charges",
IF(tbl_Customers[[#This Row],[total_eve_charge]]&lt;=20,"Medium Charges","High Charges"))</f>
        <v>Low Charges</v>
      </c>
      <c r="AB30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53" t="str">
        <f>IF(tbl_Customers[[#This Row],[number_vmail_messages]] = 0, "No Usage", IF(tbl_Customers[[#This Row],[number_vmail_messages]] &lt;= 20, "Low Usage", IF(tbl_Customers[[#This Row],[number_vmail_messages]] &lt;= 40, "Medium Usgae", "High Usage")))</f>
        <v>No Usage</v>
      </c>
      <c r="AD3053" t="str">
        <f>IF(tbl_Customers[[#This Row],[total_day_minutes]]&lt;=150,"Low Usage", IF(tbl_Customers[[#This Row],[total_day_minutes]]&lt;=200,"Medium Usage", IF(tbl_Customers[[#This Row],[total_day_minutes]]&lt;=250,"High Usage","Very High Usage")))</f>
        <v>Medium Usage</v>
      </c>
      <c r="AE3053" t="str">
        <f>IF(tbl_Customers[[#This Row],[total_intl_calls]]&lt;=5,"Low Calls", IF(tbl_Customers[[#This Row],[total_intl_calls]]&lt;=10, "Medium Calls", "High Calls"))</f>
        <v>Low Calls</v>
      </c>
      <c r="AF30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53" s="36" t="str">
        <f>IF(tbl_Customers[[#This Row],[Churn_Risk_Score]]&gt;=10,"High Risk", IF(tbl_Customers[[#This Row],[Churn_Risk_Score]]&gt;=5,"Medium Risk","Low Risk"))</f>
        <v>Low Risk</v>
      </c>
    </row>
    <row r="3054" spans="1:33" x14ac:dyDescent="0.35">
      <c r="A3054">
        <v>3053</v>
      </c>
      <c r="B3054" t="s">
        <v>40</v>
      </c>
      <c r="C3054">
        <v>100</v>
      </c>
      <c r="D3054" t="s">
        <v>21</v>
      </c>
      <c r="E3054" t="s">
        <v>22</v>
      </c>
      <c r="F3054" t="s">
        <v>22</v>
      </c>
      <c r="G3054">
        <v>0</v>
      </c>
      <c r="H3054">
        <v>303</v>
      </c>
      <c r="I3054">
        <v>93</v>
      </c>
      <c r="J3054">
        <v>51.51</v>
      </c>
      <c r="K3054">
        <v>175.6</v>
      </c>
      <c r="L3054">
        <v>89</v>
      </c>
      <c r="M3054">
        <v>14.93</v>
      </c>
      <c r="N3054">
        <v>135.19999999999999</v>
      </c>
      <c r="O3054">
        <v>102</v>
      </c>
      <c r="P3054">
        <v>6.08</v>
      </c>
      <c r="Q3054">
        <v>10.4</v>
      </c>
      <c r="R3054">
        <v>5</v>
      </c>
      <c r="S3054">
        <v>2.81</v>
      </c>
      <c r="T3054">
        <v>1</v>
      </c>
      <c r="U3054" t="s">
        <v>23</v>
      </c>
      <c r="V3054">
        <f>IF(tbl_Customers[[#This Row],[churn]] = "yes", 1, 0)</f>
        <v>1</v>
      </c>
      <c r="W3054" t="str">
        <f>IF(tbl_Customers[[#This Row],[number_customer_service_calls]] &lt;= 1, "0-1 Calls", IF(tbl_Customers[[#This Row],[number_customer_service_calls]] &lt;= 3, "2-3 Calls", IF(tbl_Customers[[#This Row],[number_customer_service_calls]] &lt;=5, "4-5 Calls", "6+ Calls")))</f>
        <v>0-1 Calls</v>
      </c>
      <c r="X3054" t="str">
        <f>IF(tbl_Customers[[#This Row],[account_length]] &lt;= 50, "0-50", IF(tbl_Customers[[#This Row],[account_length]] &lt;=100, "51-100", IF(tbl_Customers[[#This Row],[account_length]] &lt;= 150, "101-150", "151+")))</f>
        <v>51-100</v>
      </c>
      <c r="Y3054" t="str">
        <f>IF(tbl_Customers[[#This Row],[total_intl_charge]] &lt;= 3, "Low Charges", "High Charges")</f>
        <v>Low Charges</v>
      </c>
      <c r="Z3054" t="str">
        <f>IF(tbl_Customers[[#This Row],[total_eve_calls]]&lt;=80,"Low Calls",
IF(tbl_Customers[[#This Row],[total_eve_calls]]&lt;=120,"Medium Calls","High Calls"))</f>
        <v>Medium Calls</v>
      </c>
      <c r="AA3054" t="str">
        <f>IF(tbl_Customers[[#This Row],[total_eve_charge]]&lt;=15,"Low Charges",
IF(tbl_Customers[[#This Row],[total_eve_charge]]&lt;=20,"Medium Charges","High Charges"))</f>
        <v>Low Charges</v>
      </c>
      <c r="AB30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4" t="str">
        <f>IF(tbl_Customers[[#This Row],[number_vmail_messages]] = 0, "No Usage", IF(tbl_Customers[[#This Row],[number_vmail_messages]] &lt;= 20, "Low Usage", IF(tbl_Customers[[#This Row],[number_vmail_messages]] &lt;= 40, "Medium Usgae", "High Usage")))</f>
        <v>No Usage</v>
      </c>
      <c r="AD3054" t="str">
        <f>IF(tbl_Customers[[#This Row],[total_day_minutes]]&lt;=150,"Low Usage", IF(tbl_Customers[[#This Row],[total_day_minutes]]&lt;=200,"Medium Usage", IF(tbl_Customers[[#This Row],[total_day_minutes]]&lt;=250,"High Usage","Very High Usage")))</f>
        <v>Very High Usage</v>
      </c>
      <c r="AE3054" t="str">
        <f>IF(tbl_Customers[[#This Row],[total_intl_calls]]&lt;=5,"Low Calls", IF(tbl_Customers[[#This Row],[total_intl_calls]]&lt;=10, "Medium Calls", "High Calls"))</f>
        <v>Low Calls</v>
      </c>
      <c r="AF30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54" s="36" t="str">
        <f>IF(tbl_Customers[[#This Row],[Churn_Risk_Score]]&gt;=10,"High Risk", IF(tbl_Customers[[#This Row],[Churn_Risk_Score]]&gt;=5,"Medium Risk","Low Risk"))</f>
        <v>Medium Risk</v>
      </c>
    </row>
    <row r="3055" spans="1:33" x14ac:dyDescent="0.35">
      <c r="A3055">
        <v>3054</v>
      </c>
      <c r="B3055" t="s">
        <v>46</v>
      </c>
      <c r="C3055">
        <v>94</v>
      </c>
      <c r="D3055" t="s">
        <v>21</v>
      </c>
      <c r="E3055" t="s">
        <v>22</v>
      </c>
      <c r="F3055" t="s">
        <v>22</v>
      </c>
      <c r="G3055">
        <v>0</v>
      </c>
      <c r="H3055">
        <v>114.4</v>
      </c>
      <c r="I3055">
        <v>115</v>
      </c>
      <c r="J3055">
        <v>19.45</v>
      </c>
      <c r="K3055">
        <v>183.9</v>
      </c>
      <c r="L3055">
        <v>79</v>
      </c>
      <c r="M3055">
        <v>15.63</v>
      </c>
      <c r="N3055">
        <v>205.2</v>
      </c>
      <c r="O3055">
        <v>78</v>
      </c>
      <c r="P3055">
        <v>9.23</v>
      </c>
      <c r="Q3055">
        <v>5.9</v>
      </c>
      <c r="R3055">
        <v>2</v>
      </c>
      <c r="S3055">
        <v>1.59</v>
      </c>
      <c r="T3055">
        <v>3</v>
      </c>
      <c r="U3055" t="s">
        <v>22</v>
      </c>
      <c r="V3055">
        <f>IF(tbl_Customers[[#This Row],[churn]] = "yes", 1, 0)</f>
        <v>0</v>
      </c>
      <c r="W3055" t="str">
        <f>IF(tbl_Customers[[#This Row],[number_customer_service_calls]] &lt;= 1, "0-1 Calls", IF(tbl_Customers[[#This Row],[number_customer_service_calls]] &lt;= 3, "2-3 Calls", IF(tbl_Customers[[#This Row],[number_customer_service_calls]] &lt;=5, "4-5 Calls", "6+ Calls")))</f>
        <v>2-3 Calls</v>
      </c>
      <c r="X3055" t="str">
        <f>IF(tbl_Customers[[#This Row],[account_length]] &lt;= 50, "0-50", IF(tbl_Customers[[#This Row],[account_length]] &lt;=100, "51-100", IF(tbl_Customers[[#This Row],[account_length]] &lt;= 150, "101-150", "151+")))</f>
        <v>51-100</v>
      </c>
      <c r="Y3055" t="str">
        <f>IF(tbl_Customers[[#This Row],[total_intl_charge]] &lt;= 3, "Low Charges", "High Charges")</f>
        <v>Low Charges</v>
      </c>
      <c r="Z3055" t="str">
        <f>IF(tbl_Customers[[#This Row],[total_eve_calls]]&lt;=80,"Low Calls",
IF(tbl_Customers[[#This Row],[total_eve_calls]]&lt;=120,"Medium Calls","High Calls"))</f>
        <v>Low Calls</v>
      </c>
      <c r="AA3055" t="str">
        <f>IF(tbl_Customers[[#This Row],[total_eve_charge]]&lt;=15,"Low Charges",
IF(tbl_Customers[[#This Row],[total_eve_charge]]&lt;=20,"Medium Charges","High Charges"))</f>
        <v>Medium Charges</v>
      </c>
      <c r="AB30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5" t="str">
        <f>IF(tbl_Customers[[#This Row],[number_vmail_messages]] = 0, "No Usage", IF(tbl_Customers[[#This Row],[number_vmail_messages]] &lt;= 20, "Low Usage", IF(tbl_Customers[[#This Row],[number_vmail_messages]] &lt;= 40, "Medium Usgae", "High Usage")))</f>
        <v>No Usage</v>
      </c>
      <c r="AD3055" t="str">
        <f>IF(tbl_Customers[[#This Row],[total_day_minutes]]&lt;=150,"Low Usage", IF(tbl_Customers[[#This Row],[total_day_minutes]]&lt;=200,"Medium Usage", IF(tbl_Customers[[#This Row],[total_day_minutes]]&lt;=250,"High Usage","Very High Usage")))</f>
        <v>Low Usage</v>
      </c>
      <c r="AE3055" t="str">
        <f>IF(tbl_Customers[[#This Row],[total_intl_calls]]&lt;=5,"Low Calls", IF(tbl_Customers[[#This Row],[total_intl_calls]]&lt;=10, "Medium Calls", "High Calls"))</f>
        <v>Low Calls</v>
      </c>
      <c r="AF30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55" s="36" t="str">
        <f>IF(tbl_Customers[[#This Row],[Churn_Risk_Score]]&gt;=10,"High Risk", IF(tbl_Customers[[#This Row],[Churn_Risk_Score]]&gt;=5,"Medium Risk","Low Risk"))</f>
        <v>Low Risk</v>
      </c>
    </row>
    <row r="3056" spans="1:33" x14ac:dyDescent="0.35">
      <c r="A3056">
        <v>3055</v>
      </c>
      <c r="B3056" t="s">
        <v>36</v>
      </c>
      <c r="C3056">
        <v>81</v>
      </c>
      <c r="D3056" t="s">
        <v>25</v>
      </c>
      <c r="E3056" t="s">
        <v>22</v>
      </c>
      <c r="F3056" t="s">
        <v>23</v>
      </c>
      <c r="G3056">
        <v>36</v>
      </c>
      <c r="H3056">
        <v>164.8</v>
      </c>
      <c r="I3056">
        <v>106</v>
      </c>
      <c r="J3056">
        <v>28.02</v>
      </c>
      <c r="K3056">
        <v>210.2</v>
      </c>
      <c r="L3056">
        <v>138</v>
      </c>
      <c r="M3056">
        <v>17.87</v>
      </c>
      <c r="N3056">
        <v>173.6</v>
      </c>
      <c r="O3056">
        <v>78</v>
      </c>
      <c r="P3056">
        <v>7.81</v>
      </c>
      <c r="Q3056">
        <v>4.3</v>
      </c>
      <c r="R3056">
        <v>2</v>
      </c>
      <c r="S3056">
        <v>1.1599999999999999</v>
      </c>
      <c r="T3056">
        <v>2</v>
      </c>
      <c r="U3056" t="s">
        <v>22</v>
      </c>
      <c r="V3056">
        <f>IF(tbl_Customers[[#This Row],[churn]] = "yes", 1, 0)</f>
        <v>0</v>
      </c>
      <c r="W3056" t="str">
        <f>IF(tbl_Customers[[#This Row],[number_customer_service_calls]] &lt;= 1, "0-1 Calls", IF(tbl_Customers[[#This Row],[number_customer_service_calls]] &lt;= 3, "2-3 Calls", IF(tbl_Customers[[#This Row],[number_customer_service_calls]] &lt;=5, "4-5 Calls", "6+ Calls")))</f>
        <v>2-3 Calls</v>
      </c>
      <c r="X3056" t="str">
        <f>IF(tbl_Customers[[#This Row],[account_length]] &lt;= 50, "0-50", IF(tbl_Customers[[#This Row],[account_length]] &lt;=100, "51-100", IF(tbl_Customers[[#This Row],[account_length]] &lt;= 150, "101-150", "151+")))</f>
        <v>51-100</v>
      </c>
      <c r="Y3056" t="str">
        <f>IF(tbl_Customers[[#This Row],[total_intl_charge]] &lt;= 3, "Low Charges", "High Charges")</f>
        <v>Low Charges</v>
      </c>
      <c r="Z3056" t="str">
        <f>IF(tbl_Customers[[#This Row],[total_eve_calls]]&lt;=80,"Low Calls",
IF(tbl_Customers[[#This Row],[total_eve_calls]]&lt;=120,"Medium Calls","High Calls"))</f>
        <v>High Calls</v>
      </c>
      <c r="AA3056" t="str">
        <f>IF(tbl_Customers[[#This Row],[total_eve_charge]]&lt;=15,"Low Charges",
IF(tbl_Customers[[#This Row],[total_eve_charge]]&lt;=20,"Medium Charges","High Charges"))</f>
        <v>Medium Charges</v>
      </c>
      <c r="AB30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6" t="str">
        <f>IF(tbl_Customers[[#This Row],[number_vmail_messages]] = 0, "No Usage", IF(tbl_Customers[[#This Row],[number_vmail_messages]] &lt;= 20, "Low Usage", IF(tbl_Customers[[#This Row],[number_vmail_messages]] &lt;= 40, "Medium Usgae", "High Usage")))</f>
        <v>Medium Usgae</v>
      </c>
      <c r="AD3056" t="str">
        <f>IF(tbl_Customers[[#This Row],[total_day_minutes]]&lt;=150,"Low Usage", IF(tbl_Customers[[#This Row],[total_day_minutes]]&lt;=200,"Medium Usage", IF(tbl_Customers[[#This Row],[total_day_minutes]]&lt;=250,"High Usage","Very High Usage")))</f>
        <v>Medium Usage</v>
      </c>
      <c r="AE3056" t="str">
        <f>IF(tbl_Customers[[#This Row],[total_intl_calls]]&lt;=5,"Low Calls", IF(tbl_Customers[[#This Row],[total_intl_calls]]&lt;=10, "Medium Calls", "High Calls"))</f>
        <v>Low Calls</v>
      </c>
      <c r="AF30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56" s="36" t="str">
        <f>IF(tbl_Customers[[#This Row],[Churn_Risk_Score]]&gt;=10,"High Risk", IF(tbl_Customers[[#This Row],[Churn_Risk_Score]]&gt;=5,"Medium Risk","Low Risk"))</f>
        <v>Low Risk</v>
      </c>
    </row>
    <row r="3057" spans="1:33" x14ac:dyDescent="0.35">
      <c r="A3057">
        <v>3056</v>
      </c>
      <c r="B3057" t="s">
        <v>69</v>
      </c>
      <c r="C3057">
        <v>100</v>
      </c>
      <c r="D3057" t="s">
        <v>21</v>
      </c>
      <c r="E3057" t="s">
        <v>22</v>
      </c>
      <c r="F3057" t="s">
        <v>22</v>
      </c>
      <c r="G3057">
        <v>0</v>
      </c>
      <c r="H3057">
        <v>220.3</v>
      </c>
      <c r="I3057">
        <v>106</v>
      </c>
      <c r="J3057">
        <v>37.450000000000003</v>
      </c>
      <c r="K3057">
        <v>126.1</v>
      </c>
      <c r="L3057">
        <v>124</v>
      </c>
      <c r="M3057">
        <v>10.72</v>
      </c>
      <c r="N3057">
        <v>242</v>
      </c>
      <c r="O3057">
        <v>67</v>
      </c>
      <c r="P3057">
        <v>10.89</v>
      </c>
      <c r="Q3057">
        <v>10.199999999999999</v>
      </c>
      <c r="R3057">
        <v>1</v>
      </c>
      <c r="S3057">
        <v>2.75</v>
      </c>
      <c r="T3057">
        <v>3</v>
      </c>
      <c r="U3057" t="s">
        <v>22</v>
      </c>
      <c r="V3057">
        <f>IF(tbl_Customers[[#This Row],[churn]] = "yes", 1, 0)</f>
        <v>0</v>
      </c>
      <c r="W3057" t="str">
        <f>IF(tbl_Customers[[#This Row],[number_customer_service_calls]] &lt;= 1, "0-1 Calls", IF(tbl_Customers[[#This Row],[number_customer_service_calls]] &lt;= 3, "2-3 Calls", IF(tbl_Customers[[#This Row],[number_customer_service_calls]] &lt;=5, "4-5 Calls", "6+ Calls")))</f>
        <v>2-3 Calls</v>
      </c>
      <c r="X3057" t="str">
        <f>IF(tbl_Customers[[#This Row],[account_length]] &lt;= 50, "0-50", IF(tbl_Customers[[#This Row],[account_length]] &lt;=100, "51-100", IF(tbl_Customers[[#This Row],[account_length]] &lt;= 150, "101-150", "151+")))</f>
        <v>51-100</v>
      </c>
      <c r="Y3057" t="str">
        <f>IF(tbl_Customers[[#This Row],[total_intl_charge]] &lt;= 3, "Low Charges", "High Charges")</f>
        <v>Low Charges</v>
      </c>
      <c r="Z3057" t="str">
        <f>IF(tbl_Customers[[#This Row],[total_eve_calls]]&lt;=80,"Low Calls",
IF(tbl_Customers[[#This Row],[total_eve_calls]]&lt;=120,"Medium Calls","High Calls"))</f>
        <v>High Calls</v>
      </c>
      <c r="AA3057" t="str">
        <f>IF(tbl_Customers[[#This Row],[total_eve_charge]]&lt;=15,"Low Charges",
IF(tbl_Customers[[#This Row],[total_eve_charge]]&lt;=20,"Medium Charges","High Charges"))</f>
        <v>Low Charges</v>
      </c>
      <c r="AB30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7" t="str">
        <f>IF(tbl_Customers[[#This Row],[number_vmail_messages]] = 0, "No Usage", IF(tbl_Customers[[#This Row],[number_vmail_messages]] &lt;= 20, "Low Usage", IF(tbl_Customers[[#This Row],[number_vmail_messages]] &lt;= 40, "Medium Usgae", "High Usage")))</f>
        <v>No Usage</v>
      </c>
      <c r="AD3057" t="str">
        <f>IF(tbl_Customers[[#This Row],[total_day_minutes]]&lt;=150,"Low Usage", IF(tbl_Customers[[#This Row],[total_day_minutes]]&lt;=200,"Medium Usage", IF(tbl_Customers[[#This Row],[total_day_minutes]]&lt;=250,"High Usage","Very High Usage")))</f>
        <v>High Usage</v>
      </c>
      <c r="AE3057" t="str">
        <f>IF(tbl_Customers[[#This Row],[total_intl_calls]]&lt;=5,"Low Calls", IF(tbl_Customers[[#This Row],[total_intl_calls]]&lt;=10, "Medium Calls", "High Calls"))</f>
        <v>Low Calls</v>
      </c>
      <c r="AF30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57" s="36" t="str">
        <f>IF(tbl_Customers[[#This Row],[Churn_Risk_Score]]&gt;=10,"High Risk", IF(tbl_Customers[[#This Row],[Churn_Risk_Score]]&gt;=5,"Medium Risk","Low Risk"))</f>
        <v>Low Risk</v>
      </c>
    </row>
    <row r="3058" spans="1:33" x14ac:dyDescent="0.35">
      <c r="A3058">
        <v>3057</v>
      </c>
      <c r="B3058" t="s">
        <v>31</v>
      </c>
      <c r="C3058">
        <v>78</v>
      </c>
      <c r="D3058" t="s">
        <v>28</v>
      </c>
      <c r="E3058" t="s">
        <v>22</v>
      </c>
      <c r="F3058" t="s">
        <v>23</v>
      </c>
      <c r="G3058">
        <v>26</v>
      </c>
      <c r="H3058">
        <v>189</v>
      </c>
      <c r="I3058">
        <v>98</v>
      </c>
      <c r="J3058">
        <v>32.130000000000003</v>
      </c>
      <c r="K3058">
        <v>191.7</v>
      </c>
      <c r="L3058">
        <v>67</v>
      </c>
      <c r="M3058">
        <v>16.29</v>
      </c>
      <c r="N3058">
        <v>217</v>
      </c>
      <c r="O3058">
        <v>68</v>
      </c>
      <c r="P3058">
        <v>9.76</v>
      </c>
      <c r="Q3058">
        <v>11.3</v>
      </c>
      <c r="R3058">
        <v>3</v>
      </c>
      <c r="S3058">
        <v>3.05</v>
      </c>
      <c r="T3058">
        <v>0</v>
      </c>
      <c r="U3058" t="s">
        <v>22</v>
      </c>
      <c r="V3058">
        <f>IF(tbl_Customers[[#This Row],[churn]] = "yes", 1, 0)</f>
        <v>0</v>
      </c>
      <c r="W3058" t="str">
        <f>IF(tbl_Customers[[#This Row],[number_customer_service_calls]] &lt;= 1, "0-1 Calls", IF(tbl_Customers[[#This Row],[number_customer_service_calls]] &lt;= 3, "2-3 Calls", IF(tbl_Customers[[#This Row],[number_customer_service_calls]] &lt;=5, "4-5 Calls", "6+ Calls")))</f>
        <v>0-1 Calls</v>
      </c>
      <c r="X3058" t="str">
        <f>IF(tbl_Customers[[#This Row],[account_length]] &lt;= 50, "0-50", IF(tbl_Customers[[#This Row],[account_length]] &lt;=100, "51-100", IF(tbl_Customers[[#This Row],[account_length]] &lt;= 150, "101-150", "151+")))</f>
        <v>51-100</v>
      </c>
      <c r="Y3058" t="str">
        <f>IF(tbl_Customers[[#This Row],[total_intl_charge]] &lt;= 3, "Low Charges", "High Charges")</f>
        <v>High Charges</v>
      </c>
      <c r="Z3058" t="str">
        <f>IF(tbl_Customers[[#This Row],[total_eve_calls]]&lt;=80,"Low Calls",
IF(tbl_Customers[[#This Row],[total_eve_calls]]&lt;=120,"Medium Calls","High Calls"))</f>
        <v>Low Calls</v>
      </c>
      <c r="AA3058" t="str">
        <f>IF(tbl_Customers[[#This Row],[total_eve_charge]]&lt;=15,"Low Charges",
IF(tbl_Customers[[#This Row],[total_eve_charge]]&lt;=20,"Medium Charges","High Charges"))</f>
        <v>Medium Charges</v>
      </c>
      <c r="AB30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8" t="str">
        <f>IF(tbl_Customers[[#This Row],[number_vmail_messages]] = 0, "No Usage", IF(tbl_Customers[[#This Row],[number_vmail_messages]] &lt;= 20, "Low Usage", IF(tbl_Customers[[#This Row],[number_vmail_messages]] &lt;= 40, "Medium Usgae", "High Usage")))</f>
        <v>Medium Usgae</v>
      </c>
      <c r="AD3058" t="str">
        <f>IF(tbl_Customers[[#This Row],[total_day_minutes]]&lt;=150,"Low Usage", IF(tbl_Customers[[#This Row],[total_day_minutes]]&lt;=200,"Medium Usage", IF(tbl_Customers[[#This Row],[total_day_minutes]]&lt;=250,"High Usage","Very High Usage")))</f>
        <v>Medium Usage</v>
      </c>
      <c r="AE3058" t="str">
        <f>IF(tbl_Customers[[#This Row],[total_intl_calls]]&lt;=5,"Low Calls", IF(tbl_Customers[[#This Row],[total_intl_calls]]&lt;=10, "Medium Calls", "High Calls"))</f>
        <v>Low Calls</v>
      </c>
      <c r="AF30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58" s="36" t="str">
        <f>IF(tbl_Customers[[#This Row],[Churn_Risk_Score]]&gt;=10,"High Risk", IF(tbl_Customers[[#This Row],[Churn_Risk_Score]]&gt;=5,"Medium Risk","Low Risk"))</f>
        <v>Low Risk</v>
      </c>
    </row>
    <row r="3059" spans="1:33" x14ac:dyDescent="0.35">
      <c r="A3059">
        <v>3058</v>
      </c>
      <c r="B3059" t="s">
        <v>62</v>
      </c>
      <c r="C3059">
        <v>139</v>
      </c>
      <c r="D3059" t="s">
        <v>28</v>
      </c>
      <c r="E3059" t="s">
        <v>23</v>
      </c>
      <c r="F3059" t="s">
        <v>22</v>
      </c>
      <c r="G3059">
        <v>0</v>
      </c>
      <c r="H3059">
        <v>172.6</v>
      </c>
      <c r="I3059">
        <v>92</v>
      </c>
      <c r="J3059">
        <v>29.34</v>
      </c>
      <c r="K3059">
        <v>281.7</v>
      </c>
      <c r="L3059">
        <v>123</v>
      </c>
      <c r="M3059">
        <v>23.94</v>
      </c>
      <c r="N3059">
        <v>253.4</v>
      </c>
      <c r="O3059">
        <v>117</v>
      </c>
      <c r="P3059">
        <v>11.4</v>
      </c>
      <c r="Q3059">
        <v>10.5</v>
      </c>
      <c r="R3059">
        <v>3</v>
      </c>
      <c r="S3059">
        <v>2.84</v>
      </c>
      <c r="T3059">
        <v>3</v>
      </c>
      <c r="U3059" t="s">
        <v>22</v>
      </c>
      <c r="V3059">
        <f>IF(tbl_Customers[[#This Row],[churn]] = "yes", 1, 0)</f>
        <v>0</v>
      </c>
      <c r="W3059" t="str">
        <f>IF(tbl_Customers[[#This Row],[number_customer_service_calls]] &lt;= 1, "0-1 Calls", IF(tbl_Customers[[#This Row],[number_customer_service_calls]] &lt;= 3, "2-3 Calls", IF(tbl_Customers[[#This Row],[number_customer_service_calls]] &lt;=5, "4-5 Calls", "6+ Calls")))</f>
        <v>2-3 Calls</v>
      </c>
      <c r="X3059" t="str">
        <f>IF(tbl_Customers[[#This Row],[account_length]] &lt;= 50, "0-50", IF(tbl_Customers[[#This Row],[account_length]] &lt;=100, "51-100", IF(tbl_Customers[[#This Row],[account_length]] &lt;= 150, "101-150", "151+")))</f>
        <v>101-150</v>
      </c>
      <c r="Y3059" t="str">
        <f>IF(tbl_Customers[[#This Row],[total_intl_charge]] &lt;= 3, "Low Charges", "High Charges")</f>
        <v>Low Charges</v>
      </c>
      <c r="Z3059" t="str">
        <f>IF(tbl_Customers[[#This Row],[total_eve_calls]]&lt;=80,"Low Calls",
IF(tbl_Customers[[#This Row],[total_eve_calls]]&lt;=120,"Medium Calls","High Calls"))</f>
        <v>High Calls</v>
      </c>
      <c r="AA3059" t="str">
        <f>IF(tbl_Customers[[#This Row],[total_eve_charge]]&lt;=15,"Low Charges",
IF(tbl_Customers[[#This Row],[total_eve_charge]]&lt;=20,"Medium Charges","High Charges"))</f>
        <v>High Charges</v>
      </c>
      <c r="AB30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9" t="str">
        <f>IF(tbl_Customers[[#This Row],[number_vmail_messages]] = 0, "No Usage", IF(tbl_Customers[[#This Row],[number_vmail_messages]] &lt;= 20, "Low Usage", IF(tbl_Customers[[#This Row],[number_vmail_messages]] &lt;= 40, "Medium Usgae", "High Usage")))</f>
        <v>No Usage</v>
      </c>
      <c r="AD3059" t="str">
        <f>IF(tbl_Customers[[#This Row],[total_day_minutes]]&lt;=150,"Low Usage", IF(tbl_Customers[[#This Row],[total_day_minutes]]&lt;=200,"Medium Usage", IF(tbl_Customers[[#This Row],[total_day_minutes]]&lt;=250,"High Usage","Very High Usage")))</f>
        <v>Medium Usage</v>
      </c>
      <c r="AE3059" t="str">
        <f>IF(tbl_Customers[[#This Row],[total_intl_calls]]&lt;=5,"Low Calls", IF(tbl_Customers[[#This Row],[total_intl_calls]]&lt;=10, "Medium Calls", "High Calls"))</f>
        <v>Low Calls</v>
      </c>
      <c r="AF30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59" s="36" t="str">
        <f>IF(tbl_Customers[[#This Row],[Churn_Risk_Score]]&gt;=10,"High Risk", IF(tbl_Customers[[#This Row],[Churn_Risk_Score]]&gt;=5,"Medium Risk","Low Risk"))</f>
        <v>Low Risk</v>
      </c>
    </row>
    <row r="3060" spans="1:33" x14ac:dyDescent="0.35">
      <c r="A3060">
        <v>3059</v>
      </c>
      <c r="B3060" t="s">
        <v>74</v>
      </c>
      <c r="C3060">
        <v>88</v>
      </c>
      <c r="D3060" t="s">
        <v>21</v>
      </c>
      <c r="E3060" t="s">
        <v>22</v>
      </c>
      <c r="F3060" t="s">
        <v>22</v>
      </c>
      <c r="G3060">
        <v>0</v>
      </c>
      <c r="H3060">
        <v>168.8</v>
      </c>
      <c r="I3060">
        <v>141</v>
      </c>
      <c r="J3060">
        <v>28.7</v>
      </c>
      <c r="K3060">
        <v>211.5</v>
      </c>
      <c r="L3060">
        <v>129</v>
      </c>
      <c r="M3060">
        <v>17.98</v>
      </c>
      <c r="N3060">
        <v>86.9</v>
      </c>
      <c r="O3060">
        <v>92</v>
      </c>
      <c r="P3060">
        <v>3.91</v>
      </c>
      <c r="Q3060">
        <v>10.5</v>
      </c>
      <c r="R3060">
        <v>7</v>
      </c>
      <c r="S3060">
        <v>2.84</v>
      </c>
      <c r="T3060">
        <v>3</v>
      </c>
      <c r="U3060" t="s">
        <v>22</v>
      </c>
      <c r="V3060">
        <f>IF(tbl_Customers[[#This Row],[churn]] = "yes", 1, 0)</f>
        <v>0</v>
      </c>
      <c r="W3060" t="str">
        <f>IF(tbl_Customers[[#This Row],[number_customer_service_calls]] &lt;= 1, "0-1 Calls", IF(tbl_Customers[[#This Row],[number_customer_service_calls]] &lt;= 3, "2-3 Calls", IF(tbl_Customers[[#This Row],[number_customer_service_calls]] &lt;=5, "4-5 Calls", "6+ Calls")))</f>
        <v>2-3 Calls</v>
      </c>
      <c r="X3060" t="str">
        <f>IF(tbl_Customers[[#This Row],[account_length]] &lt;= 50, "0-50", IF(tbl_Customers[[#This Row],[account_length]] &lt;=100, "51-100", IF(tbl_Customers[[#This Row],[account_length]] &lt;= 150, "101-150", "151+")))</f>
        <v>51-100</v>
      </c>
      <c r="Y3060" t="str">
        <f>IF(tbl_Customers[[#This Row],[total_intl_charge]] &lt;= 3, "Low Charges", "High Charges")</f>
        <v>Low Charges</v>
      </c>
      <c r="Z3060" t="str">
        <f>IF(tbl_Customers[[#This Row],[total_eve_calls]]&lt;=80,"Low Calls",
IF(tbl_Customers[[#This Row],[total_eve_calls]]&lt;=120,"Medium Calls","High Calls"))</f>
        <v>High Calls</v>
      </c>
      <c r="AA3060" t="str">
        <f>IF(tbl_Customers[[#This Row],[total_eve_charge]]&lt;=15,"Low Charges",
IF(tbl_Customers[[#This Row],[total_eve_charge]]&lt;=20,"Medium Charges","High Charges"))</f>
        <v>Medium Charges</v>
      </c>
      <c r="AB30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0" t="str">
        <f>IF(tbl_Customers[[#This Row],[number_vmail_messages]] = 0, "No Usage", IF(tbl_Customers[[#This Row],[number_vmail_messages]] &lt;= 20, "Low Usage", IF(tbl_Customers[[#This Row],[number_vmail_messages]] &lt;= 40, "Medium Usgae", "High Usage")))</f>
        <v>No Usage</v>
      </c>
      <c r="AD3060" t="str">
        <f>IF(tbl_Customers[[#This Row],[total_day_minutes]]&lt;=150,"Low Usage", IF(tbl_Customers[[#This Row],[total_day_minutes]]&lt;=200,"Medium Usage", IF(tbl_Customers[[#This Row],[total_day_minutes]]&lt;=250,"High Usage","Very High Usage")))</f>
        <v>Medium Usage</v>
      </c>
      <c r="AE3060" t="str">
        <f>IF(tbl_Customers[[#This Row],[total_intl_calls]]&lt;=5,"Low Calls", IF(tbl_Customers[[#This Row],[total_intl_calls]]&lt;=10, "Medium Calls", "High Calls"))</f>
        <v>Medium Calls</v>
      </c>
      <c r="AF30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0" s="36" t="str">
        <f>IF(tbl_Customers[[#This Row],[Churn_Risk_Score]]&gt;=10,"High Risk", IF(tbl_Customers[[#This Row],[Churn_Risk_Score]]&gt;=5,"Medium Risk","Low Risk"))</f>
        <v>Low Risk</v>
      </c>
    </row>
    <row r="3061" spans="1:33" x14ac:dyDescent="0.35">
      <c r="A3061">
        <v>3060</v>
      </c>
      <c r="B3061" t="s">
        <v>70</v>
      </c>
      <c r="C3061">
        <v>152</v>
      </c>
      <c r="D3061" t="s">
        <v>25</v>
      </c>
      <c r="E3061" t="s">
        <v>22</v>
      </c>
      <c r="F3061" t="s">
        <v>23</v>
      </c>
      <c r="G3061">
        <v>39</v>
      </c>
      <c r="H3061">
        <v>243.1</v>
      </c>
      <c r="I3061">
        <v>137</v>
      </c>
      <c r="J3061">
        <v>41.33</v>
      </c>
      <c r="K3061">
        <v>236.7</v>
      </c>
      <c r="L3061">
        <v>103</v>
      </c>
      <c r="M3061">
        <v>20.12</v>
      </c>
      <c r="N3061">
        <v>191.2</v>
      </c>
      <c r="O3061">
        <v>118</v>
      </c>
      <c r="P3061">
        <v>8.6</v>
      </c>
      <c r="Q3061">
        <v>9.9</v>
      </c>
      <c r="R3061">
        <v>3</v>
      </c>
      <c r="S3061">
        <v>2.67</v>
      </c>
      <c r="T3061">
        <v>1</v>
      </c>
      <c r="U3061" t="s">
        <v>22</v>
      </c>
      <c r="V3061">
        <f>IF(tbl_Customers[[#This Row],[churn]] = "yes", 1, 0)</f>
        <v>0</v>
      </c>
      <c r="W3061" t="str">
        <f>IF(tbl_Customers[[#This Row],[number_customer_service_calls]] &lt;= 1, "0-1 Calls", IF(tbl_Customers[[#This Row],[number_customer_service_calls]] &lt;= 3, "2-3 Calls", IF(tbl_Customers[[#This Row],[number_customer_service_calls]] &lt;=5, "4-5 Calls", "6+ Calls")))</f>
        <v>0-1 Calls</v>
      </c>
      <c r="X3061" t="str">
        <f>IF(tbl_Customers[[#This Row],[account_length]] &lt;= 50, "0-50", IF(tbl_Customers[[#This Row],[account_length]] &lt;=100, "51-100", IF(tbl_Customers[[#This Row],[account_length]] &lt;= 150, "101-150", "151+")))</f>
        <v>151+</v>
      </c>
      <c r="Y3061" t="str">
        <f>IF(tbl_Customers[[#This Row],[total_intl_charge]] &lt;= 3, "Low Charges", "High Charges")</f>
        <v>Low Charges</v>
      </c>
      <c r="Z3061" t="str">
        <f>IF(tbl_Customers[[#This Row],[total_eve_calls]]&lt;=80,"Low Calls",
IF(tbl_Customers[[#This Row],[total_eve_calls]]&lt;=120,"Medium Calls","High Calls"))</f>
        <v>Medium Calls</v>
      </c>
      <c r="AA3061" t="str">
        <f>IF(tbl_Customers[[#This Row],[total_eve_charge]]&lt;=15,"Low Charges",
IF(tbl_Customers[[#This Row],[total_eve_charge]]&lt;=20,"Medium Charges","High Charges"))</f>
        <v>High Charges</v>
      </c>
      <c r="AB30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61" t="str">
        <f>IF(tbl_Customers[[#This Row],[number_vmail_messages]] = 0, "No Usage", IF(tbl_Customers[[#This Row],[number_vmail_messages]] &lt;= 20, "Low Usage", IF(tbl_Customers[[#This Row],[number_vmail_messages]] &lt;= 40, "Medium Usgae", "High Usage")))</f>
        <v>Medium Usgae</v>
      </c>
      <c r="AD3061" t="str">
        <f>IF(tbl_Customers[[#This Row],[total_day_minutes]]&lt;=150,"Low Usage", IF(tbl_Customers[[#This Row],[total_day_minutes]]&lt;=200,"Medium Usage", IF(tbl_Customers[[#This Row],[total_day_minutes]]&lt;=250,"High Usage","Very High Usage")))</f>
        <v>High Usage</v>
      </c>
      <c r="AE3061" t="str">
        <f>IF(tbl_Customers[[#This Row],[total_intl_calls]]&lt;=5,"Low Calls", IF(tbl_Customers[[#This Row],[total_intl_calls]]&lt;=10, "Medium Calls", "High Calls"))</f>
        <v>Low Calls</v>
      </c>
      <c r="AF30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61" s="36" t="str">
        <f>IF(tbl_Customers[[#This Row],[Churn_Risk_Score]]&gt;=10,"High Risk", IF(tbl_Customers[[#This Row],[Churn_Risk_Score]]&gt;=5,"Medium Risk","Low Risk"))</f>
        <v>Low Risk</v>
      </c>
    </row>
    <row r="3062" spans="1:33" x14ac:dyDescent="0.35">
      <c r="A3062">
        <v>3061</v>
      </c>
      <c r="B3062" t="s">
        <v>46</v>
      </c>
      <c r="C3062">
        <v>127</v>
      </c>
      <c r="D3062" t="s">
        <v>21</v>
      </c>
      <c r="E3062" t="s">
        <v>23</v>
      </c>
      <c r="F3062" t="s">
        <v>22</v>
      </c>
      <c r="G3062">
        <v>0</v>
      </c>
      <c r="H3062">
        <v>324.3</v>
      </c>
      <c r="I3062">
        <v>107</v>
      </c>
      <c r="J3062">
        <v>55.13</v>
      </c>
      <c r="K3062">
        <v>141.6</v>
      </c>
      <c r="L3062">
        <v>90</v>
      </c>
      <c r="M3062">
        <v>12.04</v>
      </c>
      <c r="N3062">
        <v>207.6</v>
      </c>
      <c r="O3062">
        <v>90</v>
      </c>
      <c r="P3062">
        <v>9.34</v>
      </c>
      <c r="Q3062">
        <v>12.8</v>
      </c>
      <c r="R3062">
        <v>7</v>
      </c>
      <c r="S3062">
        <v>3.46</v>
      </c>
      <c r="T3062">
        <v>1</v>
      </c>
      <c r="U3062" t="s">
        <v>23</v>
      </c>
      <c r="V3062">
        <f>IF(tbl_Customers[[#This Row],[churn]] = "yes", 1, 0)</f>
        <v>1</v>
      </c>
      <c r="W3062" t="str">
        <f>IF(tbl_Customers[[#This Row],[number_customer_service_calls]] &lt;= 1, "0-1 Calls", IF(tbl_Customers[[#This Row],[number_customer_service_calls]] &lt;= 3, "2-3 Calls", IF(tbl_Customers[[#This Row],[number_customer_service_calls]] &lt;=5, "4-5 Calls", "6+ Calls")))</f>
        <v>0-1 Calls</v>
      </c>
      <c r="X3062" t="str">
        <f>IF(tbl_Customers[[#This Row],[account_length]] &lt;= 50, "0-50", IF(tbl_Customers[[#This Row],[account_length]] &lt;=100, "51-100", IF(tbl_Customers[[#This Row],[account_length]] &lt;= 150, "101-150", "151+")))</f>
        <v>101-150</v>
      </c>
      <c r="Y3062" t="str">
        <f>IF(tbl_Customers[[#This Row],[total_intl_charge]] &lt;= 3, "Low Charges", "High Charges")</f>
        <v>High Charges</v>
      </c>
      <c r="Z3062" t="str">
        <f>IF(tbl_Customers[[#This Row],[total_eve_calls]]&lt;=80,"Low Calls",
IF(tbl_Customers[[#This Row],[total_eve_calls]]&lt;=120,"Medium Calls","High Calls"))</f>
        <v>Medium Calls</v>
      </c>
      <c r="AA3062" t="str">
        <f>IF(tbl_Customers[[#This Row],[total_eve_charge]]&lt;=15,"Low Charges",
IF(tbl_Customers[[#This Row],[total_eve_charge]]&lt;=20,"Medium Charges","High Charges"))</f>
        <v>Low Charges</v>
      </c>
      <c r="AB30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2" t="str">
        <f>IF(tbl_Customers[[#This Row],[number_vmail_messages]] = 0, "No Usage", IF(tbl_Customers[[#This Row],[number_vmail_messages]] &lt;= 20, "Low Usage", IF(tbl_Customers[[#This Row],[number_vmail_messages]] &lt;= 40, "Medium Usgae", "High Usage")))</f>
        <v>No Usage</v>
      </c>
      <c r="AD3062" t="str">
        <f>IF(tbl_Customers[[#This Row],[total_day_minutes]]&lt;=150,"Low Usage", IF(tbl_Customers[[#This Row],[total_day_minutes]]&lt;=200,"Medium Usage", IF(tbl_Customers[[#This Row],[total_day_minutes]]&lt;=250,"High Usage","Very High Usage")))</f>
        <v>Very High Usage</v>
      </c>
      <c r="AE3062" t="str">
        <f>IF(tbl_Customers[[#This Row],[total_intl_calls]]&lt;=5,"Low Calls", IF(tbl_Customers[[#This Row],[total_intl_calls]]&lt;=10, "Medium Calls", "High Calls"))</f>
        <v>Medium Calls</v>
      </c>
      <c r="AF30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3062" s="36" t="str">
        <f>IF(tbl_Customers[[#This Row],[Churn_Risk_Score]]&gt;=10,"High Risk", IF(tbl_Customers[[#This Row],[Churn_Risk_Score]]&gt;=5,"Medium Risk","Low Risk"))</f>
        <v>High Risk</v>
      </c>
    </row>
    <row r="3063" spans="1:33" x14ac:dyDescent="0.35">
      <c r="A3063">
        <v>3062</v>
      </c>
      <c r="B3063" t="s">
        <v>75</v>
      </c>
      <c r="C3063">
        <v>102</v>
      </c>
      <c r="D3063" t="s">
        <v>28</v>
      </c>
      <c r="E3063" t="s">
        <v>22</v>
      </c>
      <c r="F3063" t="s">
        <v>22</v>
      </c>
      <c r="G3063">
        <v>0</v>
      </c>
      <c r="H3063">
        <v>69.7</v>
      </c>
      <c r="I3063">
        <v>85</v>
      </c>
      <c r="J3063">
        <v>11.85</v>
      </c>
      <c r="K3063">
        <v>226.5</v>
      </c>
      <c r="L3063">
        <v>107</v>
      </c>
      <c r="M3063">
        <v>19.25</v>
      </c>
      <c r="N3063">
        <v>128.5</v>
      </c>
      <c r="O3063">
        <v>104</v>
      </c>
      <c r="P3063">
        <v>5.78</v>
      </c>
      <c r="Q3063">
        <v>11.1</v>
      </c>
      <c r="R3063">
        <v>2</v>
      </c>
      <c r="S3063">
        <v>3</v>
      </c>
      <c r="T3063">
        <v>2</v>
      </c>
      <c r="U3063" t="s">
        <v>22</v>
      </c>
      <c r="V3063">
        <f>IF(tbl_Customers[[#This Row],[churn]] = "yes", 1, 0)</f>
        <v>0</v>
      </c>
      <c r="W3063" t="str">
        <f>IF(tbl_Customers[[#This Row],[number_customer_service_calls]] &lt;= 1, "0-1 Calls", IF(tbl_Customers[[#This Row],[number_customer_service_calls]] &lt;= 3, "2-3 Calls", IF(tbl_Customers[[#This Row],[number_customer_service_calls]] &lt;=5, "4-5 Calls", "6+ Calls")))</f>
        <v>2-3 Calls</v>
      </c>
      <c r="X3063" t="str">
        <f>IF(tbl_Customers[[#This Row],[account_length]] &lt;= 50, "0-50", IF(tbl_Customers[[#This Row],[account_length]] &lt;=100, "51-100", IF(tbl_Customers[[#This Row],[account_length]] &lt;= 150, "101-150", "151+")))</f>
        <v>101-150</v>
      </c>
      <c r="Y3063" t="str">
        <f>IF(tbl_Customers[[#This Row],[total_intl_charge]] &lt;= 3, "Low Charges", "High Charges")</f>
        <v>Low Charges</v>
      </c>
      <c r="Z3063" t="str">
        <f>IF(tbl_Customers[[#This Row],[total_eve_calls]]&lt;=80,"Low Calls",
IF(tbl_Customers[[#This Row],[total_eve_calls]]&lt;=120,"Medium Calls","High Calls"))</f>
        <v>Medium Calls</v>
      </c>
      <c r="AA3063" t="str">
        <f>IF(tbl_Customers[[#This Row],[total_eve_charge]]&lt;=15,"Low Charges",
IF(tbl_Customers[[#This Row],[total_eve_charge]]&lt;=20,"Medium Charges","High Charges"))</f>
        <v>Medium Charges</v>
      </c>
      <c r="AB30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3" t="str">
        <f>IF(tbl_Customers[[#This Row],[number_vmail_messages]] = 0, "No Usage", IF(tbl_Customers[[#This Row],[number_vmail_messages]] &lt;= 20, "Low Usage", IF(tbl_Customers[[#This Row],[number_vmail_messages]] &lt;= 40, "Medium Usgae", "High Usage")))</f>
        <v>No Usage</v>
      </c>
      <c r="AD3063" t="str">
        <f>IF(tbl_Customers[[#This Row],[total_day_minutes]]&lt;=150,"Low Usage", IF(tbl_Customers[[#This Row],[total_day_minutes]]&lt;=200,"Medium Usage", IF(tbl_Customers[[#This Row],[total_day_minutes]]&lt;=250,"High Usage","Very High Usage")))</f>
        <v>Low Usage</v>
      </c>
      <c r="AE3063" t="str">
        <f>IF(tbl_Customers[[#This Row],[total_intl_calls]]&lt;=5,"Low Calls", IF(tbl_Customers[[#This Row],[total_intl_calls]]&lt;=10, "Medium Calls", "High Calls"))</f>
        <v>Low Calls</v>
      </c>
      <c r="AF30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3" s="36" t="str">
        <f>IF(tbl_Customers[[#This Row],[Churn_Risk_Score]]&gt;=10,"High Risk", IF(tbl_Customers[[#This Row],[Churn_Risk_Score]]&gt;=5,"Medium Risk","Low Risk"))</f>
        <v>Low Risk</v>
      </c>
    </row>
    <row r="3064" spans="1:33" x14ac:dyDescent="0.35">
      <c r="A3064">
        <v>3063</v>
      </c>
      <c r="B3064" t="s">
        <v>50</v>
      </c>
      <c r="C3064">
        <v>49</v>
      </c>
      <c r="D3064" t="s">
        <v>25</v>
      </c>
      <c r="E3064" t="s">
        <v>23</v>
      </c>
      <c r="F3064" t="s">
        <v>23</v>
      </c>
      <c r="G3064">
        <v>32</v>
      </c>
      <c r="H3064">
        <v>176.9</v>
      </c>
      <c r="I3064">
        <v>118</v>
      </c>
      <c r="J3064">
        <v>30.07</v>
      </c>
      <c r="K3064">
        <v>227</v>
      </c>
      <c r="L3064">
        <v>121</v>
      </c>
      <c r="M3064">
        <v>19.3</v>
      </c>
      <c r="N3064">
        <v>204.4</v>
      </c>
      <c r="O3064">
        <v>115</v>
      </c>
      <c r="P3064">
        <v>9.1999999999999993</v>
      </c>
      <c r="Q3064">
        <v>15.1</v>
      </c>
      <c r="R3064">
        <v>3</v>
      </c>
      <c r="S3064">
        <v>4.08</v>
      </c>
      <c r="T3064">
        <v>3</v>
      </c>
      <c r="U3064" t="s">
        <v>23</v>
      </c>
      <c r="V3064">
        <f>IF(tbl_Customers[[#This Row],[churn]] = "yes", 1, 0)</f>
        <v>1</v>
      </c>
      <c r="W3064" t="str">
        <f>IF(tbl_Customers[[#This Row],[number_customer_service_calls]] &lt;= 1, "0-1 Calls", IF(tbl_Customers[[#This Row],[number_customer_service_calls]] &lt;= 3, "2-3 Calls", IF(tbl_Customers[[#This Row],[number_customer_service_calls]] &lt;=5, "4-5 Calls", "6+ Calls")))</f>
        <v>2-3 Calls</v>
      </c>
      <c r="X3064" t="str">
        <f>IF(tbl_Customers[[#This Row],[account_length]] &lt;= 50, "0-50", IF(tbl_Customers[[#This Row],[account_length]] &lt;=100, "51-100", IF(tbl_Customers[[#This Row],[account_length]] &lt;= 150, "101-150", "151+")))</f>
        <v>0-50</v>
      </c>
      <c r="Y3064" t="str">
        <f>IF(tbl_Customers[[#This Row],[total_intl_charge]] &lt;= 3, "Low Charges", "High Charges")</f>
        <v>High Charges</v>
      </c>
      <c r="Z3064" t="str">
        <f>IF(tbl_Customers[[#This Row],[total_eve_calls]]&lt;=80,"Low Calls",
IF(tbl_Customers[[#This Row],[total_eve_calls]]&lt;=120,"Medium Calls","High Calls"))</f>
        <v>High Calls</v>
      </c>
      <c r="AA3064" t="str">
        <f>IF(tbl_Customers[[#This Row],[total_eve_charge]]&lt;=15,"Low Charges",
IF(tbl_Customers[[#This Row],[total_eve_charge]]&lt;=20,"Medium Charges","High Charges"))</f>
        <v>Medium Charges</v>
      </c>
      <c r="AB30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4" t="str">
        <f>IF(tbl_Customers[[#This Row],[number_vmail_messages]] = 0, "No Usage", IF(tbl_Customers[[#This Row],[number_vmail_messages]] &lt;= 20, "Low Usage", IF(tbl_Customers[[#This Row],[number_vmail_messages]] &lt;= 40, "Medium Usgae", "High Usage")))</f>
        <v>Medium Usgae</v>
      </c>
      <c r="AD3064" t="str">
        <f>IF(tbl_Customers[[#This Row],[total_day_minutes]]&lt;=150,"Low Usage", IF(tbl_Customers[[#This Row],[total_day_minutes]]&lt;=200,"Medium Usage", IF(tbl_Customers[[#This Row],[total_day_minutes]]&lt;=250,"High Usage","Very High Usage")))</f>
        <v>Medium Usage</v>
      </c>
      <c r="AE3064" t="str">
        <f>IF(tbl_Customers[[#This Row],[total_intl_calls]]&lt;=5,"Low Calls", IF(tbl_Customers[[#This Row],[total_intl_calls]]&lt;=10, "Medium Calls", "High Calls"))</f>
        <v>Low Calls</v>
      </c>
      <c r="AF30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064" s="36" t="str">
        <f>IF(tbl_Customers[[#This Row],[Churn_Risk_Score]]&gt;=10,"High Risk", IF(tbl_Customers[[#This Row],[Churn_Risk_Score]]&gt;=5,"Medium Risk","Low Risk"))</f>
        <v>Medium Risk</v>
      </c>
    </row>
    <row r="3065" spans="1:33" x14ac:dyDescent="0.35">
      <c r="A3065">
        <v>3064</v>
      </c>
      <c r="B3065" t="s">
        <v>27</v>
      </c>
      <c r="C3065">
        <v>36</v>
      </c>
      <c r="D3065" t="s">
        <v>21</v>
      </c>
      <c r="E3065" t="s">
        <v>22</v>
      </c>
      <c r="F3065" t="s">
        <v>22</v>
      </c>
      <c r="G3065">
        <v>0</v>
      </c>
      <c r="H3065">
        <v>140.4</v>
      </c>
      <c r="I3065">
        <v>117</v>
      </c>
      <c r="J3065">
        <v>23.87</v>
      </c>
      <c r="K3065">
        <v>204.5</v>
      </c>
      <c r="L3065">
        <v>121</v>
      </c>
      <c r="M3065">
        <v>17.38</v>
      </c>
      <c r="N3065">
        <v>251.3</v>
      </c>
      <c r="O3065">
        <v>79</v>
      </c>
      <c r="P3065">
        <v>11.31</v>
      </c>
      <c r="Q3065">
        <v>8.6999999999999993</v>
      </c>
      <c r="R3065">
        <v>4</v>
      </c>
      <c r="S3065">
        <v>2.35</v>
      </c>
      <c r="T3065">
        <v>2</v>
      </c>
      <c r="U3065" t="s">
        <v>22</v>
      </c>
      <c r="V3065">
        <f>IF(tbl_Customers[[#This Row],[churn]] = "yes", 1, 0)</f>
        <v>0</v>
      </c>
      <c r="W3065" t="str">
        <f>IF(tbl_Customers[[#This Row],[number_customer_service_calls]] &lt;= 1, "0-1 Calls", IF(tbl_Customers[[#This Row],[number_customer_service_calls]] &lt;= 3, "2-3 Calls", IF(tbl_Customers[[#This Row],[number_customer_service_calls]] &lt;=5, "4-5 Calls", "6+ Calls")))</f>
        <v>2-3 Calls</v>
      </c>
      <c r="X3065" t="str">
        <f>IF(tbl_Customers[[#This Row],[account_length]] &lt;= 50, "0-50", IF(tbl_Customers[[#This Row],[account_length]] &lt;=100, "51-100", IF(tbl_Customers[[#This Row],[account_length]] &lt;= 150, "101-150", "151+")))</f>
        <v>0-50</v>
      </c>
      <c r="Y3065" t="str">
        <f>IF(tbl_Customers[[#This Row],[total_intl_charge]] &lt;= 3, "Low Charges", "High Charges")</f>
        <v>Low Charges</v>
      </c>
      <c r="Z3065" t="str">
        <f>IF(tbl_Customers[[#This Row],[total_eve_calls]]&lt;=80,"Low Calls",
IF(tbl_Customers[[#This Row],[total_eve_calls]]&lt;=120,"Medium Calls","High Calls"))</f>
        <v>High Calls</v>
      </c>
      <c r="AA3065" t="str">
        <f>IF(tbl_Customers[[#This Row],[total_eve_charge]]&lt;=15,"Low Charges",
IF(tbl_Customers[[#This Row],[total_eve_charge]]&lt;=20,"Medium Charges","High Charges"))</f>
        <v>Medium Charges</v>
      </c>
      <c r="AB30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5" t="str">
        <f>IF(tbl_Customers[[#This Row],[number_vmail_messages]] = 0, "No Usage", IF(tbl_Customers[[#This Row],[number_vmail_messages]] &lt;= 20, "Low Usage", IF(tbl_Customers[[#This Row],[number_vmail_messages]] &lt;= 40, "Medium Usgae", "High Usage")))</f>
        <v>No Usage</v>
      </c>
      <c r="AD3065" t="str">
        <f>IF(tbl_Customers[[#This Row],[total_day_minutes]]&lt;=150,"Low Usage", IF(tbl_Customers[[#This Row],[total_day_minutes]]&lt;=200,"Medium Usage", IF(tbl_Customers[[#This Row],[total_day_minutes]]&lt;=250,"High Usage","Very High Usage")))</f>
        <v>Low Usage</v>
      </c>
      <c r="AE3065" t="str">
        <f>IF(tbl_Customers[[#This Row],[total_intl_calls]]&lt;=5,"Low Calls", IF(tbl_Customers[[#This Row],[total_intl_calls]]&lt;=10, "Medium Calls", "High Calls"))</f>
        <v>Low Calls</v>
      </c>
      <c r="AF30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5" s="36" t="str">
        <f>IF(tbl_Customers[[#This Row],[Churn_Risk_Score]]&gt;=10,"High Risk", IF(tbl_Customers[[#This Row],[Churn_Risk_Score]]&gt;=5,"Medium Risk","Low Risk"))</f>
        <v>Low Risk</v>
      </c>
    </row>
    <row r="3066" spans="1:33" x14ac:dyDescent="0.35">
      <c r="A3066">
        <v>3065</v>
      </c>
      <c r="B3066" t="s">
        <v>51</v>
      </c>
      <c r="C3066">
        <v>13</v>
      </c>
      <c r="D3066" t="s">
        <v>28</v>
      </c>
      <c r="E3066" t="s">
        <v>22</v>
      </c>
      <c r="F3066" t="s">
        <v>22</v>
      </c>
      <c r="G3066">
        <v>0</v>
      </c>
      <c r="H3066">
        <v>167.4</v>
      </c>
      <c r="I3066">
        <v>117</v>
      </c>
      <c r="J3066">
        <v>28.46</v>
      </c>
      <c r="K3066">
        <v>223.5</v>
      </c>
      <c r="L3066">
        <v>102</v>
      </c>
      <c r="M3066">
        <v>19</v>
      </c>
      <c r="N3066">
        <v>215.8</v>
      </c>
      <c r="O3066">
        <v>108</v>
      </c>
      <c r="P3066">
        <v>9.7100000000000009</v>
      </c>
      <c r="Q3066">
        <v>9</v>
      </c>
      <c r="R3066">
        <v>3</v>
      </c>
      <c r="S3066">
        <v>2.4300000000000002</v>
      </c>
      <c r="T3066">
        <v>1</v>
      </c>
      <c r="U3066" t="s">
        <v>22</v>
      </c>
      <c r="V3066">
        <f>IF(tbl_Customers[[#This Row],[churn]] = "yes", 1, 0)</f>
        <v>0</v>
      </c>
      <c r="W3066" t="str">
        <f>IF(tbl_Customers[[#This Row],[number_customer_service_calls]] &lt;= 1, "0-1 Calls", IF(tbl_Customers[[#This Row],[number_customer_service_calls]] &lt;= 3, "2-3 Calls", IF(tbl_Customers[[#This Row],[number_customer_service_calls]] &lt;=5, "4-5 Calls", "6+ Calls")))</f>
        <v>0-1 Calls</v>
      </c>
      <c r="X3066" t="str">
        <f>IF(tbl_Customers[[#This Row],[account_length]] &lt;= 50, "0-50", IF(tbl_Customers[[#This Row],[account_length]] &lt;=100, "51-100", IF(tbl_Customers[[#This Row],[account_length]] &lt;= 150, "101-150", "151+")))</f>
        <v>0-50</v>
      </c>
      <c r="Y3066" t="str">
        <f>IF(tbl_Customers[[#This Row],[total_intl_charge]] &lt;= 3, "Low Charges", "High Charges")</f>
        <v>Low Charges</v>
      </c>
      <c r="Z3066" t="str">
        <f>IF(tbl_Customers[[#This Row],[total_eve_calls]]&lt;=80,"Low Calls",
IF(tbl_Customers[[#This Row],[total_eve_calls]]&lt;=120,"Medium Calls","High Calls"))</f>
        <v>Medium Calls</v>
      </c>
      <c r="AA3066" t="str">
        <f>IF(tbl_Customers[[#This Row],[total_eve_charge]]&lt;=15,"Low Charges",
IF(tbl_Customers[[#This Row],[total_eve_charge]]&lt;=20,"Medium Charges","High Charges"))</f>
        <v>Medium Charges</v>
      </c>
      <c r="AB30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6" t="str">
        <f>IF(tbl_Customers[[#This Row],[number_vmail_messages]] = 0, "No Usage", IF(tbl_Customers[[#This Row],[number_vmail_messages]] &lt;= 20, "Low Usage", IF(tbl_Customers[[#This Row],[number_vmail_messages]] &lt;= 40, "Medium Usgae", "High Usage")))</f>
        <v>No Usage</v>
      </c>
      <c r="AD3066" t="str">
        <f>IF(tbl_Customers[[#This Row],[total_day_minutes]]&lt;=150,"Low Usage", IF(tbl_Customers[[#This Row],[total_day_minutes]]&lt;=200,"Medium Usage", IF(tbl_Customers[[#This Row],[total_day_minutes]]&lt;=250,"High Usage","Very High Usage")))</f>
        <v>Medium Usage</v>
      </c>
      <c r="AE3066" t="str">
        <f>IF(tbl_Customers[[#This Row],[total_intl_calls]]&lt;=5,"Low Calls", IF(tbl_Customers[[#This Row],[total_intl_calls]]&lt;=10, "Medium Calls", "High Calls"))</f>
        <v>Low Calls</v>
      </c>
      <c r="AF30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6" s="36" t="str">
        <f>IF(tbl_Customers[[#This Row],[Churn_Risk_Score]]&gt;=10,"High Risk", IF(tbl_Customers[[#This Row],[Churn_Risk_Score]]&gt;=5,"Medium Risk","Low Risk"))</f>
        <v>Low Risk</v>
      </c>
    </row>
    <row r="3067" spans="1:33" x14ac:dyDescent="0.35">
      <c r="A3067">
        <v>3066</v>
      </c>
      <c r="B3067" t="s">
        <v>68</v>
      </c>
      <c r="C3067">
        <v>151</v>
      </c>
      <c r="D3067" t="s">
        <v>25</v>
      </c>
      <c r="E3067" t="s">
        <v>22</v>
      </c>
      <c r="F3067" t="s">
        <v>23</v>
      </c>
      <c r="G3067">
        <v>27</v>
      </c>
      <c r="H3067">
        <v>166.4</v>
      </c>
      <c r="I3067">
        <v>112</v>
      </c>
      <c r="J3067">
        <v>28.29</v>
      </c>
      <c r="K3067">
        <v>234.3</v>
      </c>
      <c r="L3067">
        <v>116</v>
      </c>
      <c r="M3067">
        <v>19.920000000000002</v>
      </c>
      <c r="N3067">
        <v>161.1</v>
      </c>
      <c r="O3067">
        <v>95</v>
      </c>
      <c r="P3067">
        <v>7.25</v>
      </c>
      <c r="Q3067">
        <v>5.5</v>
      </c>
      <c r="R3067">
        <v>2</v>
      </c>
      <c r="S3067">
        <v>1.49</v>
      </c>
      <c r="T3067">
        <v>0</v>
      </c>
      <c r="U3067" t="s">
        <v>22</v>
      </c>
      <c r="V3067">
        <f>IF(tbl_Customers[[#This Row],[churn]] = "yes", 1, 0)</f>
        <v>0</v>
      </c>
      <c r="W3067" t="str">
        <f>IF(tbl_Customers[[#This Row],[number_customer_service_calls]] &lt;= 1, "0-1 Calls", IF(tbl_Customers[[#This Row],[number_customer_service_calls]] &lt;= 3, "2-3 Calls", IF(tbl_Customers[[#This Row],[number_customer_service_calls]] &lt;=5, "4-5 Calls", "6+ Calls")))</f>
        <v>0-1 Calls</v>
      </c>
      <c r="X3067" t="str">
        <f>IF(tbl_Customers[[#This Row],[account_length]] &lt;= 50, "0-50", IF(tbl_Customers[[#This Row],[account_length]] &lt;=100, "51-100", IF(tbl_Customers[[#This Row],[account_length]] &lt;= 150, "101-150", "151+")))</f>
        <v>151+</v>
      </c>
      <c r="Y3067" t="str">
        <f>IF(tbl_Customers[[#This Row],[total_intl_charge]] &lt;= 3, "Low Charges", "High Charges")</f>
        <v>Low Charges</v>
      </c>
      <c r="Z3067" t="str">
        <f>IF(tbl_Customers[[#This Row],[total_eve_calls]]&lt;=80,"Low Calls",
IF(tbl_Customers[[#This Row],[total_eve_calls]]&lt;=120,"Medium Calls","High Calls"))</f>
        <v>Medium Calls</v>
      </c>
      <c r="AA3067" t="str">
        <f>IF(tbl_Customers[[#This Row],[total_eve_charge]]&lt;=15,"Low Charges",
IF(tbl_Customers[[#This Row],[total_eve_charge]]&lt;=20,"Medium Charges","High Charges"))</f>
        <v>Medium Charges</v>
      </c>
      <c r="AB30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7" t="str">
        <f>IF(tbl_Customers[[#This Row],[number_vmail_messages]] = 0, "No Usage", IF(tbl_Customers[[#This Row],[number_vmail_messages]] &lt;= 20, "Low Usage", IF(tbl_Customers[[#This Row],[number_vmail_messages]] &lt;= 40, "Medium Usgae", "High Usage")))</f>
        <v>Medium Usgae</v>
      </c>
      <c r="AD3067" t="str">
        <f>IF(tbl_Customers[[#This Row],[total_day_minutes]]&lt;=150,"Low Usage", IF(tbl_Customers[[#This Row],[total_day_minutes]]&lt;=200,"Medium Usage", IF(tbl_Customers[[#This Row],[total_day_minutes]]&lt;=250,"High Usage","Very High Usage")))</f>
        <v>Medium Usage</v>
      </c>
      <c r="AE3067" t="str">
        <f>IF(tbl_Customers[[#This Row],[total_intl_calls]]&lt;=5,"Low Calls", IF(tbl_Customers[[#This Row],[total_intl_calls]]&lt;=10, "Medium Calls", "High Calls"))</f>
        <v>Low Calls</v>
      </c>
      <c r="AF30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67" s="36" t="str">
        <f>IF(tbl_Customers[[#This Row],[Churn_Risk_Score]]&gt;=10,"High Risk", IF(tbl_Customers[[#This Row],[Churn_Risk_Score]]&gt;=5,"Medium Risk","Low Risk"))</f>
        <v>Low Risk</v>
      </c>
    </row>
    <row r="3068" spans="1:33" x14ac:dyDescent="0.35">
      <c r="A3068">
        <v>3067</v>
      </c>
      <c r="B3068" t="s">
        <v>31</v>
      </c>
      <c r="C3068">
        <v>111</v>
      </c>
      <c r="D3068" t="s">
        <v>25</v>
      </c>
      <c r="E3068" t="s">
        <v>22</v>
      </c>
      <c r="F3068" t="s">
        <v>22</v>
      </c>
      <c r="G3068">
        <v>0</v>
      </c>
      <c r="H3068">
        <v>171.5</v>
      </c>
      <c r="I3068">
        <v>108</v>
      </c>
      <c r="J3068">
        <v>29.16</v>
      </c>
      <c r="K3068">
        <v>204.4</v>
      </c>
      <c r="L3068">
        <v>106</v>
      </c>
      <c r="M3068">
        <v>17.37</v>
      </c>
      <c r="N3068">
        <v>238.8</v>
      </c>
      <c r="O3068">
        <v>90</v>
      </c>
      <c r="P3068">
        <v>10.75</v>
      </c>
      <c r="Q3068">
        <v>10.7</v>
      </c>
      <c r="R3068">
        <v>4</v>
      </c>
      <c r="S3068">
        <v>2.89</v>
      </c>
      <c r="T3068">
        <v>3</v>
      </c>
      <c r="U3068" t="s">
        <v>22</v>
      </c>
      <c r="V3068">
        <f>IF(tbl_Customers[[#This Row],[churn]] = "yes", 1, 0)</f>
        <v>0</v>
      </c>
      <c r="W3068" t="str">
        <f>IF(tbl_Customers[[#This Row],[number_customer_service_calls]] &lt;= 1, "0-1 Calls", IF(tbl_Customers[[#This Row],[number_customer_service_calls]] &lt;= 3, "2-3 Calls", IF(tbl_Customers[[#This Row],[number_customer_service_calls]] &lt;=5, "4-5 Calls", "6+ Calls")))</f>
        <v>2-3 Calls</v>
      </c>
      <c r="X3068" t="str">
        <f>IF(tbl_Customers[[#This Row],[account_length]] &lt;= 50, "0-50", IF(tbl_Customers[[#This Row],[account_length]] &lt;=100, "51-100", IF(tbl_Customers[[#This Row],[account_length]] &lt;= 150, "101-150", "151+")))</f>
        <v>101-150</v>
      </c>
      <c r="Y3068" t="str">
        <f>IF(tbl_Customers[[#This Row],[total_intl_charge]] &lt;= 3, "Low Charges", "High Charges")</f>
        <v>Low Charges</v>
      </c>
      <c r="Z3068" t="str">
        <f>IF(tbl_Customers[[#This Row],[total_eve_calls]]&lt;=80,"Low Calls",
IF(tbl_Customers[[#This Row],[total_eve_calls]]&lt;=120,"Medium Calls","High Calls"))</f>
        <v>Medium Calls</v>
      </c>
      <c r="AA3068" t="str">
        <f>IF(tbl_Customers[[#This Row],[total_eve_charge]]&lt;=15,"Low Charges",
IF(tbl_Customers[[#This Row],[total_eve_charge]]&lt;=20,"Medium Charges","High Charges"))</f>
        <v>Medium Charges</v>
      </c>
      <c r="AB30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8" t="str">
        <f>IF(tbl_Customers[[#This Row],[number_vmail_messages]] = 0, "No Usage", IF(tbl_Customers[[#This Row],[number_vmail_messages]] &lt;= 20, "Low Usage", IF(tbl_Customers[[#This Row],[number_vmail_messages]] &lt;= 40, "Medium Usgae", "High Usage")))</f>
        <v>No Usage</v>
      </c>
      <c r="AD3068" t="str">
        <f>IF(tbl_Customers[[#This Row],[total_day_minutes]]&lt;=150,"Low Usage", IF(tbl_Customers[[#This Row],[total_day_minutes]]&lt;=200,"Medium Usage", IF(tbl_Customers[[#This Row],[total_day_minutes]]&lt;=250,"High Usage","Very High Usage")))</f>
        <v>Medium Usage</v>
      </c>
      <c r="AE3068" t="str">
        <f>IF(tbl_Customers[[#This Row],[total_intl_calls]]&lt;=5,"Low Calls", IF(tbl_Customers[[#This Row],[total_intl_calls]]&lt;=10, "Medium Calls", "High Calls"))</f>
        <v>Low Calls</v>
      </c>
      <c r="AF30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8" s="36" t="str">
        <f>IF(tbl_Customers[[#This Row],[Churn_Risk_Score]]&gt;=10,"High Risk", IF(tbl_Customers[[#This Row],[Churn_Risk_Score]]&gt;=5,"Medium Risk","Low Risk"))</f>
        <v>Low Risk</v>
      </c>
    </row>
    <row r="3069" spans="1:33" x14ac:dyDescent="0.35">
      <c r="A3069">
        <v>3068</v>
      </c>
      <c r="B3069" t="s">
        <v>41</v>
      </c>
      <c r="C3069">
        <v>135</v>
      </c>
      <c r="D3069" t="s">
        <v>21</v>
      </c>
      <c r="E3069" t="s">
        <v>23</v>
      </c>
      <c r="F3069" t="s">
        <v>22</v>
      </c>
      <c r="G3069">
        <v>0</v>
      </c>
      <c r="H3069">
        <v>177.2</v>
      </c>
      <c r="I3069">
        <v>151</v>
      </c>
      <c r="J3069">
        <v>30.12</v>
      </c>
      <c r="K3069">
        <v>209.3</v>
      </c>
      <c r="L3069">
        <v>83</v>
      </c>
      <c r="M3069">
        <v>17.79</v>
      </c>
      <c r="N3069">
        <v>236.3</v>
      </c>
      <c r="O3069">
        <v>114</v>
      </c>
      <c r="P3069">
        <v>10.63</v>
      </c>
      <c r="Q3069">
        <v>11.1</v>
      </c>
      <c r="R3069">
        <v>5</v>
      </c>
      <c r="S3069">
        <v>3</v>
      </c>
      <c r="T3069">
        <v>2</v>
      </c>
      <c r="U3069" t="s">
        <v>22</v>
      </c>
      <c r="V3069">
        <f>IF(tbl_Customers[[#This Row],[churn]] = "yes", 1, 0)</f>
        <v>0</v>
      </c>
      <c r="W3069" t="str">
        <f>IF(tbl_Customers[[#This Row],[number_customer_service_calls]] &lt;= 1, "0-1 Calls", IF(tbl_Customers[[#This Row],[number_customer_service_calls]] &lt;= 3, "2-3 Calls", IF(tbl_Customers[[#This Row],[number_customer_service_calls]] &lt;=5, "4-5 Calls", "6+ Calls")))</f>
        <v>2-3 Calls</v>
      </c>
      <c r="X3069" t="str">
        <f>IF(tbl_Customers[[#This Row],[account_length]] &lt;= 50, "0-50", IF(tbl_Customers[[#This Row],[account_length]] &lt;=100, "51-100", IF(tbl_Customers[[#This Row],[account_length]] &lt;= 150, "101-150", "151+")))</f>
        <v>101-150</v>
      </c>
      <c r="Y3069" t="str">
        <f>IF(tbl_Customers[[#This Row],[total_intl_charge]] &lt;= 3, "Low Charges", "High Charges")</f>
        <v>Low Charges</v>
      </c>
      <c r="Z3069" t="str">
        <f>IF(tbl_Customers[[#This Row],[total_eve_calls]]&lt;=80,"Low Calls",
IF(tbl_Customers[[#This Row],[total_eve_calls]]&lt;=120,"Medium Calls","High Calls"))</f>
        <v>Medium Calls</v>
      </c>
      <c r="AA3069" t="str">
        <f>IF(tbl_Customers[[#This Row],[total_eve_charge]]&lt;=15,"Low Charges",
IF(tbl_Customers[[#This Row],[total_eve_charge]]&lt;=20,"Medium Charges","High Charges"))</f>
        <v>Medium Charges</v>
      </c>
      <c r="AB30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9" t="str">
        <f>IF(tbl_Customers[[#This Row],[number_vmail_messages]] = 0, "No Usage", IF(tbl_Customers[[#This Row],[number_vmail_messages]] &lt;= 20, "Low Usage", IF(tbl_Customers[[#This Row],[number_vmail_messages]] &lt;= 40, "Medium Usgae", "High Usage")))</f>
        <v>No Usage</v>
      </c>
      <c r="AD3069" t="str">
        <f>IF(tbl_Customers[[#This Row],[total_day_minutes]]&lt;=150,"Low Usage", IF(tbl_Customers[[#This Row],[total_day_minutes]]&lt;=200,"Medium Usage", IF(tbl_Customers[[#This Row],[total_day_minutes]]&lt;=250,"High Usage","Very High Usage")))</f>
        <v>Medium Usage</v>
      </c>
      <c r="AE3069" t="str">
        <f>IF(tbl_Customers[[#This Row],[total_intl_calls]]&lt;=5,"Low Calls", IF(tbl_Customers[[#This Row],[total_intl_calls]]&lt;=10, "Medium Calls", "High Calls"))</f>
        <v>Low Calls</v>
      </c>
      <c r="AF30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69" s="36" t="str">
        <f>IF(tbl_Customers[[#This Row],[Churn_Risk_Score]]&gt;=10,"High Risk", IF(tbl_Customers[[#This Row],[Churn_Risk_Score]]&gt;=5,"Medium Risk","Low Risk"))</f>
        <v>Low Risk</v>
      </c>
    </row>
    <row r="3070" spans="1:33" x14ac:dyDescent="0.35">
      <c r="A3070">
        <v>3069</v>
      </c>
      <c r="B3070" t="s">
        <v>38</v>
      </c>
      <c r="C3070">
        <v>114</v>
      </c>
      <c r="D3070" t="s">
        <v>21</v>
      </c>
      <c r="E3070" t="s">
        <v>22</v>
      </c>
      <c r="F3070" t="s">
        <v>23</v>
      </c>
      <c r="G3070">
        <v>34</v>
      </c>
      <c r="H3070">
        <v>114.5</v>
      </c>
      <c r="I3070">
        <v>64</v>
      </c>
      <c r="J3070">
        <v>19.47</v>
      </c>
      <c r="K3070">
        <v>229.3</v>
      </c>
      <c r="L3070">
        <v>84</v>
      </c>
      <c r="M3070">
        <v>19.489999999999998</v>
      </c>
      <c r="N3070">
        <v>288.8</v>
      </c>
      <c r="O3070">
        <v>68</v>
      </c>
      <c r="P3070">
        <v>13</v>
      </c>
      <c r="Q3070">
        <v>10.4</v>
      </c>
      <c r="R3070">
        <v>16</v>
      </c>
      <c r="S3070">
        <v>2.81</v>
      </c>
      <c r="T3070">
        <v>0</v>
      </c>
      <c r="U3070" t="s">
        <v>22</v>
      </c>
      <c r="V3070">
        <f>IF(tbl_Customers[[#This Row],[churn]] = "yes", 1, 0)</f>
        <v>0</v>
      </c>
      <c r="W3070" t="str">
        <f>IF(tbl_Customers[[#This Row],[number_customer_service_calls]] &lt;= 1, "0-1 Calls", IF(tbl_Customers[[#This Row],[number_customer_service_calls]] &lt;= 3, "2-3 Calls", IF(tbl_Customers[[#This Row],[number_customer_service_calls]] &lt;=5, "4-5 Calls", "6+ Calls")))</f>
        <v>0-1 Calls</v>
      </c>
      <c r="X3070" t="str">
        <f>IF(tbl_Customers[[#This Row],[account_length]] &lt;= 50, "0-50", IF(tbl_Customers[[#This Row],[account_length]] &lt;=100, "51-100", IF(tbl_Customers[[#This Row],[account_length]] &lt;= 150, "101-150", "151+")))</f>
        <v>101-150</v>
      </c>
      <c r="Y3070" t="str">
        <f>IF(tbl_Customers[[#This Row],[total_intl_charge]] &lt;= 3, "Low Charges", "High Charges")</f>
        <v>Low Charges</v>
      </c>
      <c r="Z3070" t="str">
        <f>IF(tbl_Customers[[#This Row],[total_eve_calls]]&lt;=80,"Low Calls",
IF(tbl_Customers[[#This Row],[total_eve_calls]]&lt;=120,"Medium Calls","High Calls"))</f>
        <v>Medium Calls</v>
      </c>
      <c r="AA3070" t="str">
        <f>IF(tbl_Customers[[#This Row],[total_eve_charge]]&lt;=15,"Low Charges",
IF(tbl_Customers[[#This Row],[total_eve_charge]]&lt;=20,"Medium Charges","High Charges"))</f>
        <v>Medium Charges</v>
      </c>
      <c r="AB30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0" t="str">
        <f>IF(tbl_Customers[[#This Row],[number_vmail_messages]] = 0, "No Usage", IF(tbl_Customers[[#This Row],[number_vmail_messages]] &lt;= 20, "Low Usage", IF(tbl_Customers[[#This Row],[number_vmail_messages]] &lt;= 40, "Medium Usgae", "High Usage")))</f>
        <v>Medium Usgae</v>
      </c>
      <c r="AD3070" t="str">
        <f>IF(tbl_Customers[[#This Row],[total_day_minutes]]&lt;=150,"Low Usage", IF(tbl_Customers[[#This Row],[total_day_minutes]]&lt;=200,"Medium Usage", IF(tbl_Customers[[#This Row],[total_day_minutes]]&lt;=250,"High Usage","Very High Usage")))</f>
        <v>Low Usage</v>
      </c>
      <c r="AE3070" t="str">
        <f>IF(tbl_Customers[[#This Row],[total_intl_calls]]&lt;=5,"Low Calls", IF(tbl_Customers[[#This Row],[total_intl_calls]]&lt;=10, "Medium Calls", "High Calls"))</f>
        <v>High Calls</v>
      </c>
      <c r="AF30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70" s="36" t="str">
        <f>IF(tbl_Customers[[#This Row],[Churn_Risk_Score]]&gt;=10,"High Risk", IF(tbl_Customers[[#This Row],[Churn_Risk_Score]]&gt;=5,"Medium Risk","Low Risk"))</f>
        <v>Low Risk</v>
      </c>
    </row>
    <row r="3071" spans="1:33" x14ac:dyDescent="0.35">
      <c r="A3071">
        <v>3070</v>
      </c>
      <c r="B3071" t="s">
        <v>46</v>
      </c>
      <c r="C3071">
        <v>122</v>
      </c>
      <c r="D3071" t="s">
        <v>21</v>
      </c>
      <c r="E3071" t="s">
        <v>22</v>
      </c>
      <c r="F3071" t="s">
        <v>23</v>
      </c>
      <c r="G3071">
        <v>34</v>
      </c>
      <c r="H3071">
        <v>205.1</v>
      </c>
      <c r="I3071">
        <v>123</v>
      </c>
      <c r="J3071">
        <v>34.869999999999997</v>
      </c>
      <c r="K3071">
        <v>203.3</v>
      </c>
      <c r="L3071">
        <v>123</v>
      </c>
      <c r="M3071">
        <v>17.28</v>
      </c>
      <c r="N3071">
        <v>126.7</v>
      </c>
      <c r="O3071">
        <v>106</v>
      </c>
      <c r="P3071">
        <v>5.7</v>
      </c>
      <c r="Q3071">
        <v>10.7</v>
      </c>
      <c r="R3071">
        <v>1</v>
      </c>
      <c r="S3071">
        <v>2.89</v>
      </c>
      <c r="T3071">
        <v>2</v>
      </c>
      <c r="U3071" t="s">
        <v>22</v>
      </c>
      <c r="V3071">
        <f>IF(tbl_Customers[[#This Row],[churn]] = "yes", 1, 0)</f>
        <v>0</v>
      </c>
      <c r="W3071" t="str">
        <f>IF(tbl_Customers[[#This Row],[number_customer_service_calls]] &lt;= 1, "0-1 Calls", IF(tbl_Customers[[#This Row],[number_customer_service_calls]] &lt;= 3, "2-3 Calls", IF(tbl_Customers[[#This Row],[number_customer_service_calls]] &lt;=5, "4-5 Calls", "6+ Calls")))</f>
        <v>2-3 Calls</v>
      </c>
      <c r="X3071" t="str">
        <f>IF(tbl_Customers[[#This Row],[account_length]] &lt;= 50, "0-50", IF(tbl_Customers[[#This Row],[account_length]] &lt;=100, "51-100", IF(tbl_Customers[[#This Row],[account_length]] &lt;= 150, "101-150", "151+")))</f>
        <v>101-150</v>
      </c>
      <c r="Y3071" t="str">
        <f>IF(tbl_Customers[[#This Row],[total_intl_charge]] &lt;= 3, "Low Charges", "High Charges")</f>
        <v>Low Charges</v>
      </c>
      <c r="Z3071" t="str">
        <f>IF(tbl_Customers[[#This Row],[total_eve_calls]]&lt;=80,"Low Calls",
IF(tbl_Customers[[#This Row],[total_eve_calls]]&lt;=120,"Medium Calls","High Calls"))</f>
        <v>High Calls</v>
      </c>
      <c r="AA3071" t="str">
        <f>IF(tbl_Customers[[#This Row],[total_eve_charge]]&lt;=15,"Low Charges",
IF(tbl_Customers[[#This Row],[total_eve_charge]]&lt;=20,"Medium Charges","High Charges"))</f>
        <v>Medium Charges</v>
      </c>
      <c r="AB30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1" t="str">
        <f>IF(tbl_Customers[[#This Row],[number_vmail_messages]] = 0, "No Usage", IF(tbl_Customers[[#This Row],[number_vmail_messages]] &lt;= 20, "Low Usage", IF(tbl_Customers[[#This Row],[number_vmail_messages]] &lt;= 40, "Medium Usgae", "High Usage")))</f>
        <v>Medium Usgae</v>
      </c>
      <c r="AD3071" t="str">
        <f>IF(tbl_Customers[[#This Row],[total_day_minutes]]&lt;=150,"Low Usage", IF(tbl_Customers[[#This Row],[total_day_minutes]]&lt;=200,"Medium Usage", IF(tbl_Customers[[#This Row],[total_day_minutes]]&lt;=250,"High Usage","Very High Usage")))</f>
        <v>High Usage</v>
      </c>
      <c r="AE3071" t="str">
        <f>IF(tbl_Customers[[#This Row],[total_intl_calls]]&lt;=5,"Low Calls", IF(tbl_Customers[[#This Row],[total_intl_calls]]&lt;=10, "Medium Calls", "High Calls"))</f>
        <v>Low Calls</v>
      </c>
      <c r="AF30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71" s="36" t="str">
        <f>IF(tbl_Customers[[#This Row],[Churn_Risk_Score]]&gt;=10,"High Risk", IF(tbl_Customers[[#This Row],[Churn_Risk_Score]]&gt;=5,"Medium Risk","Low Risk"))</f>
        <v>Low Risk</v>
      </c>
    </row>
    <row r="3072" spans="1:33" x14ac:dyDescent="0.35">
      <c r="A3072">
        <v>3071</v>
      </c>
      <c r="B3072" t="s">
        <v>71</v>
      </c>
      <c r="C3072">
        <v>89</v>
      </c>
      <c r="D3072" t="s">
        <v>21</v>
      </c>
      <c r="E3072" t="s">
        <v>22</v>
      </c>
      <c r="F3072" t="s">
        <v>22</v>
      </c>
      <c r="G3072">
        <v>0</v>
      </c>
      <c r="H3072">
        <v>208.4</v>
      </c>
      <c r="I3072">
        <v>112</v>
      </c>
      <c r="J3072">
        <v>35.43</v>
      </c>
      <c r="K3072">
        <v>189.5</v>
      </c>
      <c r="L3072">
        <v>116</v>
      </c>
      <c r="M3072">
        <v>16.11</v>
      </c>
      <c r="N3072">
        <v>264.39999999999998</v>
      </c>
      <c r="O3072">
        <v>101</v>
      </c>
      <c r="P3072">
        <v>11.9</v>
      </c>
      <c r="Q3072">
        <v>16.8</v>
      </c>
      <c r="R3072">
        <v>1</v>
      </c>
      <c r="S3072">
        <v>4.54</v>
      </c>
      <c r="T3072">
        <v>0</v>
      </c>
      <c r="U3072" t="s">
        <v>23</v>
      </c>
      <c r="V3072">
        <f>IF(tbl_Customers[[#This Row],[churn]] = "yes", 1, 0)</f>
        <v>1</v>
      </c>
      <c r="W3072" t="str">
        <f>IF(tbl_Customers[[#This Row],[number_customer_service_calls]] &lt;= 1, "0-1 Calls", IF(tbl_Customers[[#This Row],[number_customer_service_calls]] &lt;= 3, "2-3 Calls", IF(tbl_Customers[[#This Row],[number_customer_service_calls]] &lt;=5, "4-5 Calls", "6+ Calls")))</f>
        <v>0-1 Calls</v>
      </c>
      <c r="X3072" t="str">
        <f>IF(tbl_Customers[[#This Row],[account_length]] &lt;= 50, "0-50", IF(tbl_Customers[[#This Row],[account_length]] &lt;=100, "51-100", IF(tbl_Customers[[#This Row],[account_length]] &lt;= 150, "101-150", "151+")))</f>
        <v>51-100</v>
      </c>
      <c r="Y3072" t="str">
        <f>IF(tbl_Customers[[#This Row],[total_intl_charge]] &lt;= 3, "Low Charges", "High Charges")</f>
        <v>High Charges</v>
      </c>
      <c r="Z3072" t="str">
        <f>IF(tbl_Customers[[#This Row],[total_eve_calls]]&lt;=80,"Low Calls",
IF(tbl_Customers[[#This Row],[total_eve_calls]]&lt;=120,"Medium Calls","High Calls"))</f>
        <v>Medium Calls</v>
      </c>
      <c r="AA3072" t="str">
        <f>IF(tbl_Customers[[#This Row],[total_eve_charge]]&lt;=15,"Low Charges",
IF(tbl_Customers[[#This Row],[total_eve_charge]]&lt;=20,"Medium Charges","High Charges"))</f>
        <v>Medium Charges</v>
      </c>
      <c r="AB30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2" t="str">
        <f>IF(tbl_Customers[[#This Row],[number_vmail_messages]] = 0, "No Usage", IF(tbl_Customers[[#This Row],[number_vmail_messages]] &lt;= 20, "Low Usage", IF(tbl_Customers[[#This Row],[number_vmail_messages]] &lt;= 40, "Medium Usgae", "High Usage")))</f>
        <v>No Usage</v>
      </c>
      <c r="AD3072" t="str">
        <f>IF(tbl_Customers[[#This Row],[total_day_minutes]]&lt;=150,"Low Usage", IF(tbl_Customers[[#This Row],[total_day_minutes]]&lt;=200,"Medium Usage", IF(tbl_Customers[[#This Row],[total_day_minutes]]&lt;=250,"High Usage","Very High Usage")))</f>
        <v>High Usage</v>
      </c>
      <c r="AE3072" t="str">
        <f>IF(tbl_Customers[[#This Row],[total_intl_calls]]&lt;=5,"Low Calls", IF(tbl_Customers[[#This Row],[total_intl_calls]]&lt;=10, "Medium Calls", "High Calls"))</f>
        <v>Low Calls</v>
      </c>
      <c r="AF30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72" s="36" t="str">
        <f>IF(tbl_Customers[[#This Row],[Churn_Risk_Score]]&gt;=10,"High Risk", IF(tbl_Customers[[#This Row],[Churn_Risk_Score]]&gt;=5,"Medium Risk","Low Risk"))</f>
        <v>Low Risk</v>
      </c>
    </row>
    <row r="3073" spans="1:33" x14ac:dyDescent="0.35">
      <c r="A3073">
        <v>3072</v>
      </c>
      <c r="B3073" t="s">
        <v>55</v>
      </c>
      <c r="C3073">
        <v>96</v>
      </c>
      <c r="D3073" t="s">
        <v>21</v>
      </c>
      <c r="E3073" t="s">
        <v>22</v>
      </c>
      <c r="F3073" t="s">
        <v>22</v>
      </c>
      <c r="G3073">
        <v>0</v>
      </c>
      <c r="H3073">
        <v>125.8</v>
      </c>
      <c r="I3073">
        <v>102</v>
      </c>
      <c r="J3073">
        <v>21.39</v>
      </c>
      <c r="K3073">
        <v>244.4</v>
      </c>
      <c r="L3073">
        <v>111</v>
      </c>
      <c r="M3073">
        <v>20.77</v>
      </c>
      <c r="N3073">
        <v>167.7</v>
      </c>
      <c r="O3073">
        <v>90</v>
      </c>
      <c r="P3073">
        <v>7.55</v>
      </c>
      <c r="Q3073">
        <v>9</v>
      </c>
      <c r="R3073">
        <v>2</v>
      </c>
      <c r="S3073">
        <v>2.4300000000000002</v>
      </c>
      <c r="T3073">
        <v>2</v>
      </c>
      <c r="U3073" t="s">
        <v>22</v>
      </c>
      <c r="V3073">
        <f>IF(tbl_Customers[[#This Row],[churn]] = "yes", 1, 0)</f>
        <v>0</v>
      </c>
      <c r="W3073" t="str">
        <f>IF(tbl_Customers[[#This Row],[number_customer_service_calls]] &lt;= 1, "0-1 Calls", IF(tbl_Customers[[#This Row],[number_customer_service_calls]] &lt;= 3, "2-3 Calls", IF(tbl_Customers[[#This Row],[number_customer_service_calls]] &lt;=5, "4-5 Calls", "6+ Calls")))</f>
        <v>2-3 Calls</v>
      </c>
      <c r="X3073" t="str">
        <f>IF(tbl_Customers[[#This Row],[account_length]] &lt;= 50, "0-50", IF(tbl_Customers[[#This Row],[account_length]] &lt;=100, "51-100", IF(tbl_Customers[[#This Row],[account_length]] &lt;= 150, "101-150", "151+")))</f>
        <v>51-100</v>
      </c>
      <c r="Y3073" t="str">
        <f>IF(tbl_Customers[[#This Row],[total_intl_charge]] &lt;= 3, "Low Charges", "High Charges")</f>
        <v>Low Charges</v>
      </c>
      <c r="Z3073" t="str">
        <f>IF(tbl_Customers[[#This Row],[total_eve_calls]]&lt;=80,"Low Calls",
IF(tbl_Customers[[#This Row],[total_eve_calls]]&lt;=120,"Medium Calls","High Calls"))</f>
        <v>Medium Calls</v>
      </c>
      <c r="AA3073" t="str">
        <f>IF(tbl_Customers[[#This Row],[total_eve_charge]]&lt;=15,"Low Charges",
IF(tbl_Customers[[#This Row],[total_eve_charge]]&lt;=20,"Medium Charges","High Charges"))</f>
        <v>High Charges</v>
      </c>
      <c r="AB30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73" t="str">
        <f>IF(tbl_Customers[[#This Row],[number_vmail_messages]] = 0, "No Usage", IF(tbl_Customers[[#This Row],[number_vmail_messages]] &lt;= 20, "Low Usage", IF(tbl_Customers[[#This Row],[number_vmail_messages]] &lt;= 40, "Medium Usgae", "High Usage")))</f>
        <v>No Usage</v>
      </c>
      <c r="AD3073" t="str">
        <f>IF(tbl_Customers[[#This Row],[total_day_minutes]]&lt;=150,"Low Usage", IF(tbl_Customers[[#This Row],[total_day_minutes]]&lt;=200,"Medium Usage", IF(tbl_Customers[[#This Row],[total_day_minutes]]&lt;=250,"High Usage","Very High Usage")))</f>
        <v>Low Usage</v>
      </c>
      <c r="AE3073" t="str">
        <f>IF(tbl_Customers[[#This Row],[total_intl_calls]]&lt;=5,"Low Calls", IF(tbl_Customers[[#This Row],[total_intl_calls]]&lt;=10, "Medium Calls", "High Calls"))</f>
        <v>Low Calls</v>
      </c>
      <c r="AF30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73" s="36" t="str">
        <f>IF(tbl_Customers[[#This Row],[Churn_Risk_Score]]&gt;=10,"High Risk", IF(tbl_Customers[[#This Row],[Churn_Risk_Score]]&gt;=5,"Medium Risk","Low Risk"))</f>
        <v>Low Risk</v>
      </c>
    </row>
    <row r="3074" spans="1:33" x14ac:dyDescent="0.35">
      <c r="A3074">
        <v>3073</v>
      </c>
      <c r="B3074" t="s">
        <v>27</v>
      </c>
      <c r="C3074">
        <v>106</v>
      </c>
      <c r="D3074" t="s">
        <v>25</v>
      </c>
      <c r="E3074" t="s">
        <v>22</v>
      </c>
      <c r="F3074" t="s">
        <v>22</v>
      </c>
      <c r="G3074">
        <v>0</v>
      </c>
      <c r="H3074">
        <v>186.2</v>
      </c>
      <c r="I3074">
        <v>97</v>
      </c>
      <c r="J3074">
        <v>31.65</v>
      </c>
      <c r="K3074">
        <v>257.7</v>
      </c>
      <c r="L3074">
        <v>89</v>
      </c>
      <c r="M3074">
        <v>21.9</v>
      </c>
      <c r="N3074">
        <v>164.3</v>
      </c>
      <c r="O3074">
        <v>106</v>
      </c>
      <c r="P3074">
        <v>7.39</v>
      </c>
      <c r="Q3074">
        <v>11</v>
      </c>
      <c r="R3074">
        <v>4</v>
      </c>
      <c r="S3074">
        <v>2.97</v>
      </c>
      <c r="T3074">
        <v>2</v>
      </c>
      <c r="U3074" t="s">
        <v>22</v>
      </c>
      <c r="V3074">
        <f>IF(tbl_Customers[[#This Row],[churn]] = "yes", 1, 0)</f>
        <v>0</v>
      </c>
      <c r="W3074" t="str">
        <f>IF(tbl_Customers[[#This Row],[number_customer_service_calls]] &lt;= 1, "0-1 Calls", IF(tbl_Customers[[#This Row],[number_customer_service_calls]] &lt;= 3, "2-3 Calls", IF(tbl_Customers[[#This Row],[number_customer_service_calls]] &lt;=5, "4-5 Calls", "6+ Calls")))</f>
        <v>2-3 Calls</v>
      </c>
      <c r="X3074" t="str">
        <f>IF(tbl_Customers[[#This Row],[account_length]] &lt;= 50, "0-50", IF(tbl_Customers[[#This Row],[account_length]] &lt;=100, "51-100", IF(tbl_Customers[[#This Row],[account_length]] &lt;= 150, "101-150", "151+")))</f>
        <v>101-150</v>
      </c>
      <c r="Y3074" t="str">
        <f>IF(tbl_Customers[[#This Row],[total_intl_charge]] &lt;= 3, "Low Charges", "High Charges")</f>
        <v>Low Charges</v>
      </c>
      <c r="Z3074" t="str">
        <f>IF(tbl_Customers[[#This Row],[total_eve_calls]]&lt;=80,"Low Calls",
IF(tbl_Customers[[#This Row],[total_eve_calls]]&lt;=120,"Medium Calls","High Calls"))</f>
        <v>Medium Calls</v>
      </c>
      <c r="AA3074" t="str">
        <f>IF(tbl_Customers[[#This Row],[total_eve_charge]]&lt;=15,"Low Charges",
IF(tbl_Customers[[#This Row],[total_eve_charge]]&lt;=20,"Medium Charges","High Charges"))</f>
        <v>High Charges</v>
      </c>
      <c r="AB30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4" t="str">
        <f>IF(tbl_Customers[[#This Row],[number_vmail_messages]] = 0, "No Usage", IF(tbl_Customers[[#This Row],[number_vmail_messages]] &lt;= 20, "Low Usage", IF(tbl_Customers[[#This Row],[number_vmail_messages]] &lt;= 40, "Medium Usgae", "High Usage")))</f>
        <v>No Usage</v>
      </c>
      <c r="AD3074" t="str">
        <f>IF(tbl_Customers[[#This Row],[total_day_minutes]]&lt;=150,"Low Usage", IF(tbl_Customers[[#This Row],[total_day_minutes]]&lt;=200,"Medium Usage", IF(tbl_Customers[[#This Row],[total_day_minutes]]&lt;=250,"High Usage","Very High Usage")))</f>
        <v>Medium Usage</v>
      </c>
      <c r="AE3074" t="str">
        <f>IF(tbl_Customers[[#This Row],[total_intl_calls]]&lt;=5,"Low Calls", IF(tbl_Customers[[#This Row],[total_intl_calls]]&lt;=10, "Medium Calls", "High Calls"))</f>
        <v>Low Calls</v>
      </c>
      <c r="AF30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74" s="36" t="str">
        <f>IF(tbl_Customers[[#This Row],[Churn_Risk_Score]]&gt;=10,"High Risk", IF(tbl_Customers[[#This Row],[Churn_Risk_Score]]&gt;=5,"Medium Risk","Low Risk"))</f>
        <v>Low Risk</v>
      </c>
    </row>
    <row r="3075" spans="1:33" x14ac:dyDescent="0.35">
      <c r="A3075">
        <v>3074</v>
      </c>
      <c r="B3075" t="s">
        <v>65</v>
      </c>
      <c r="C3075">
        <v>122</v>
      </c>
      <c r="D3075" t="s">
        <v>21</v>
      </c>
      <c r="E3075" t="s">
        <v>22</v>
      </c>
      <c r="F3075" t="s">
        <v>22</v>
      </c>
      <c r="G3075">
        <v>0</v>
      </c>
      <c r="H3075">
        <v>128.9</v>
      </c>
      <c r="I3075">
        <v>136</v>
      </c>
      <c r="J3075">
        <v>21.91</v>
      </c>
      <c r="K3075">
        <v>244.4</v>
      </c>
      <c r="L3075">
        <v>133</v>
      </c>
      <c r="M3075">
        <v>20.77</v>
      </c>
      <c r="N3075">
        <v>148.69999999999999</v>
      </c>
      <c r="O3075">
        <v>133</v>
      </c>
      <c r="P3075">
        <v>6.69</v>
      </c>
      <c r="Q3075">
        <v>10.7</v>
      </c>
      <c r="R3075">
        <v>5</v>
      </c>
      <c r="S3075">
        <v>2.89</v>
      </c>
      <c r="T3075">
        <v>0</v>
      </c>
      <c r="U3075" t="s">
        <v>22</v>
      </c>
      <c r="V3075">
        <f>IF(tbl_Customers[[#This Row],[churn]] = "yes", 1, 0)</f>
        <v>0</v>
      </c>
      <c r="W3075" t="str">
        <f>IF(tbl_Customers[[#This Row],[number_customer_service_calls]] &lt;= 1, "0-1 Calls", IF(tbl_Customers[[#This Row],[number_customer_service_calls]] &lt;= 3, "2-3 Calls", IF(tbl_Customers[[#This Row],[number_customer_service_calls]] &lt;=5, "4-5 Calls", "6+ Calls")))</f>
        <v>0-1 Calls</v>
      </c>
      <c r="X3075" t="str">
        <f>IF(tbl_Customers[[#This Row],[account_length]] &lt;= 50, "0-50", IF(tbl_Customers[[#This Row],[account_length]] &lt;=100, "51-100", IF(tbl_Customers[[#This Row],[account_length]] &lt;= 150, "101-150", "151+")))</f>
        <v>101-150</v>
      </c>
      <c r="Y3075" t="str">
        <f>IF(tbl_Customers[[#This Row],[total_intl_charge]] &lt;= 3, "Low Charges", "High Charges")</f>
        <v>Low Charges</v>
      </c>
      <c r="Z3075" t="str">
        <f>IF(tbl_Customers[[#This Row],[total_eve_calls]]&lt;=80,"Low Calls",
IF(tbl_Customers[[#This Row],[total_eve_calls]]&lt;=120,"Medium Calls","High Calls"))</f>
        <v>High Calls</v>
      </c>
      <c r="AA3075" t="str">
        <f>IF(tbl_Customers[[#This Row],[total_eve_charge]]&lt;=15,"Low Charges",
IF(tbl_Customers[[#This Row],[total_eve_charge]]&lt;=20,"Medium Charges","High Charges"))</f>
        <v>High Charges</v>
      </c>
      <c r="AB30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5" t="str">
        <f>IF(tbl_Customers[[#This Row],[number_vmail_messages]] = 0, "No Usage", IF(tbl_Customers[[#This Row],[number_vmail_messages]] &lt;= 20, "Low Usage", IF(tbl_Customers[[#This Row],[number_vmail_messages]] &lt;= 40, "Medium Usgae", "High Usage")))</f>
        <v>No Usage</v>
      </c>
      <c r="AD3075" t="str">
        <f>IF(tbl_Customers[[#This Row],[total_day_minutes]]&lt;=150,"Low Usage", IF(tbl_Customers[[#This Row],[total_day_minutes]]&lt;=200,"Medium Usage", IF(tbl_Customers[[#This Row],[total_day_minutes]]&lt;=250,"High Usage","Very High Usage")))</f>
        <v>Low Usage</v>
      </c>
      <c r="AE3075" t="str">
        <f>IF(tbl_Customers[[#This Row],[total_intl_calls]]&lt;=5,"Low Calls", IF(tbl_Customers[[#This Row],[total_intl_calls]]&lt;=10, "Medium Calls", "High Calls"))</f>
        <v>Low Calls</v>
      </c>
      <c r="AF30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75" s="36" t="str">
        <f>IF(tbl_Customers[[#This Row],[Churn_Risk_Score]]&gt;=10,"High Risk", IF(tbl_Customers[[#This Row],[Churn_Risk_Score]]&gt;=5,"Medium Risk","Low Risk"))</f>
        <v>Low Risk</v>
      </c>
    </row>
    <row r="3076" spans="1:33" x14ac:dyDescent="0.35">
      <c r="A3076">
        <v>3075</v>
      </c>
      <c r="B3076" t="s">
        <v>44</v>
      </c>
      <c r="C3076">
        <v>87</v>
      </c>
      <c r="D3076" t="s">
        <v>21</v>
      </c>
      <c r="E3076" t="s">
        <v>22</v>
      </c>
      <c r="F3076" t="s">
        <v>23</v>
      </c>
      <c r="G3076">
        <v>16</v>
      </c>
      <c r="H3076">
        <v>257.39999999999998</v>
      </c>
      <c r="I3076">
        <v>91</v>
      </c>
      <c r="J3076">
        <v>43.76</v>
      </c>
      <c r="K3076">
        <v>232</v>
      </c>
      <c r="L3076">
        <v>101</v>
      </c>
      <c r="M3076">
        <v>19.72</v>
      </c>
      <c r="N3076">
        <v>143.19999999999999</v>
      </c>
      <c r="O3076">
        <v>73</v>
      </c>
      <c r="P3076">
        <v>6.44</v>
      </c>
      <c r="Q3076">
        <v>14.7</v>
      </c>
      <c r="R3076">
        <v>2</v>
      </c>
      <c r="S3076">
        <v>3.97</v>
      </c>
      <c r="T3076">
        <v>1</v>
      </c>
      <c r="U3076" t="s">
        <v>22</v>
      </c>
      <c r="V3076">
        <f>IF(tbl_Customers[[#This Row],[churn]] = "yes", 1, 0)</f>
        <v>0</v>
      </c>
      <c r="W3076" t="str">
        <f>IF(tbl_Customers[[#This Row],[number_customer_service_calls]] &lt;= 1, "0-1 Calls", IF(tbl_Customers[[#This Row],[number_customer_service_calls]] &lt;= 3, "2-3 Calls", IF(tbl_Customers[[#This Row],[number_customer_service_calls]] &lt;=5, "4-5 Calls", "6+ Calls")))</f>
        <v>0-1 Calls</v>
      </c>
      <c r="X3076" t="str">
        <f>IF(tbl_Customers[[#This Row],[account_length]] &lt;= 50, "0-50", IF(tbl_Customers[[#This Row],[account_length]] &lt;=100, "51-100", IF(tbl_Customers[[#This Row],[account_length]] &lt;= 150, "101-150", "151+")))</f>
        <v>51-100</v>
      </c>
      <c r="Y3076" t="str">
        <f>IF(tbl_Customers[[#This Row],[total_intl_charge]] &lt;= 3, "Low Charges", "High Charges")</f>
        <v>High Charges</v>
      </c>
      <c r="Z3076" t="str">
        <f>IF(tbl_Customers[[#This Row],[total_eve_calls]]&lt;=80,"Low Calls",
IF(tbl_Customers[[#This Row],[total_eve_calls]]&lt;=120,"Medium Calls","High Calls"))</f>
        <v>Medium Calls</v>
      </c>
      <c r="AA3076" t="str">
        <f>IF(tbl_Customers[[#This Row],[total_eve_charge]]&lt;=15,"Low Charges",
IF(tbl_Customers[[#This Row],[total_eve_charge]]&lt;=20,"Medium Charges","High Charges"))</f>
        <v>Medium Charges</v>
      </c>
      <c r="AB30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6" t="str">
        <f>IF(tbl_Customers[[#This Row],[number_vmail_messages]] = 0, "No Usage", IF(tbl_Customers[[#This Row],[number_vmail_messages]] &lt;= 20, "Low Usage", IF(tbl_Customers[[#This Row],[number_vmail_messages]] &lt;= 40, "Medium Usgae", "High Usage")))</f>
        <v>Low Usage</v>
      </c>
      <c r="AD3076" t="str">
        <f>IF(tbl_Customers[[#This Row],[total_day_minutes]]&lt;=150,"Low Usage", IF(tbl_Customers[[#This Row],[total_day_minutes]]&lt;=200,"Medium Usage", IF(tbl_Customers[[#This Row],[total_day_minutes]]&lt;=250,"High Usage","Very High Usage")))</f>
        <v>Very High Usage</v>
      </c>
      <c r="AE3076" t="str">
        <f>IF(tbl_Customers[[#This Row],[total_intl_calls]]&lt;=5,"Low Calls", IF(tbl_Customers[[#This Row],[total_intl_calls]]&lt;=10, "Medium Calls", "High Calls"))</f>
        <v>Low Calls</v>
      </c>
      <c r="AF30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076" s="36" t="str">
        <f>IF(tbl_Customers[[#This Row],[Churn_Risk_Score]]&gt;=10,"High Risk", IF(tbl_Customers[[#This Row],[Churn_Risk_Score]]&gt;=5,"Medium Risk","Low Risk"))</f>
        <v>Medium Risk</v>
      </c>
    </row>
    <row r="3077" spans="1:33" x14ac:dyDescent="0.35">
      <c r="A3077">
        <v>3076</v>
      </c>
      <c r="B3077" t="s">
        <v>54</v>
      </c>
      <c r="C3077">
        <v>145</v>
      </c>
      <c r="D3077" t="s">
        <v>21</v>
      </c>
      <c r="E3077" t="s">
        <v>22</v>
      </c>
      <c r="F3077" t="s">
        <v>22</v>
      </c>
      <c r="G3077">
        <v>0</v>
      </c>
      <c r="H3077">
        <v>189.3</v>
      </c>
      <c r="I3077">
        <v>113</v>
      </c>
      <c r="J3077">
        <v>32.18</v>
      </c>
      <c r="K3077">
        <v>203.7</v>
      </c>
      <c r="L3077">
        <v>92</v>
      </c>
      <c r="M3077">
        <v>17.309999999999999</v>
      </c>
      <c r="N3077">
        <v>218.3</v>
      </c>
      <c r="O3077">
        <v>103</v>
      </c>
      <c r="P3077">
        <v>9.82</v>
      </c>
      <c r="Q3077">
        <v>14.2</v>
      </c>
      <c r="R3077">
        <v>3</v>
      </c>
      <c r="S3077">
        <v>3.83</v>
      </c>
      <c r="T3077">
        <v>5</v>
      </c>
      <c r="U3077" t="s">
        <v>22</v>
      </c>
      <c r="V3077">
        <f>IF(tbl_Customers[[#This Row],[churn]] = "yes", 1, 0)</f>
        <v>0</v>
      </c>
      <c r="W3077" t="str">
        <f>IF(tbl_Customers[[#This Row],[number_customer_service_calls]] &lt;= 1, "0-1 Calls", IF(tbl_Customers[[#This Row],[number_customer_service_calls]] &lt;= 3, "2-3 Calls", IF(tbl_Customers[[#This Row],[number_customer_service_calls]] &lt;=5, "4-5 Calls", "6+ Calls")))</f>
        <v>4-5 Calls</v>
      </c>
      <c r="X3077" t="str">
        <f>IF(tbl_Customers[[#This Row],[account_length]] &lt;= 50, "0-50", IF(tbl_Customers[[#This Row],[account_length]] &lt;=100, "51-100", IF(tbl_Customers[[#This Row],[account_length]] &lt;= 150, "101-150", "151+")))</f>
        <v>101-150</v>
      </c>
      <c r="Y3077" t="str">
        <f>IF(tbl_Customers[[#This Row],[total_intl_charge]] &lt;= 3, "Low Charges", "High Charges")</f>
        <v>High Charges</v>
      </c>
      <c r="Z3077" t="str">
        <f>IF(tbl_Customers[[#This Row],[total_eve_calls]]&lt;=80,"Low Calls",
IF(tbl_Customers[[#This Row],[total_eve_calls]]&lt;=120,"Medium Calls","High Calls"))</f>
        <v>Medium Calls</v>
      </c>
      <c r="AA3077" t="str">
        <f>IF(tbl_Customers[[#This Row],[total_eve_charge]]&lt;=15,"Low Charges",
IF(tbl_Customers[[#This Row],[total_eve_charge]]&lt;=20,"Medium Charges","High Charges"))</f>
        <v>Medium Charges</v>
      </c>
      <c r="AB30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7" t="str">
        <f>IF(tbl_Customers[[#This Row],[number_vmail_messages]] = 0, "No Usage", IF(tbl_Customers[[#This Row],[number_vmail_messages]] &lt;= 20, "Low Usage", IF(tbl_Customers[[#This Row],[number_vmail_messages]] &lt;= 40, "Medium Usgae", "High Usage")))</f>
        <v>No Usage</v>
      </c>
      <c r="AD3077" t="str">
        <f>IF(tbl_Customers[[#This Row],[total_day_minutes]]&lt;=150,"Low Usage", IF(tbl_Customers[[#This Row],[total_day_minutes]]&lt;=200,"Medium Usage", IF(tbl_Customers[[#This Row],[total_day_minutes]]&lt;=250,"High Usage","Very High Usage")))</f>
        <v>Medium Usage</v>
      </c>
      <c r="AE3077" t="str">
        <f>IF(tbl_Customers[[#This Row],[total_intl_calls]]&lt;=5,"Low Calls", IF(tbl_Customers[[#This Row],[total_intl_calls]]&lt;=10, "Medium Calls", "High Calls"))</f>
        <v>Low Calls</v>
      </c>
      <c r="AF30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77" s="36" t="str">
        <f>IF(tbl_Customers[[#This Row],[Churn_Risk_Score]]&gt;=10,"High Risk", IF(tbl_Customers[[#This Row],[Churn_Risk_Score]]&gt;=5,"Medium Risk","Low Risk"))</f>
        <v>Medium Risk</v>
      </c>
    </row>
    <row r="3078" spans="1:33" x14ac:dyDescent="0.35">
      <c r="A3078">
        <v>3077</v>
      </c>
      <c r="B3078" t="s">
        <v>53</v>
      </c>
      <c r="C3078">
        <v>136</v>
      </c>
      <c r="D3078" t="s">
        <v>21</v>
      </c>
      <c r="E3078" t="s">
        <v>22</v>
      </c>
      <c r="F3078" t="s">
        <v>23</v>
      </c>
      <c r="G3078">
        <v>24</v>
      </c>
      <c r="H3078">
        <v>50.1</v>
      </c>
      <c r="I3078">
        <v>134</v>
      </c>
      <c r="J3078">
        <v>8.52</v>
      </c>
      <c r="K3078">
        <v>295.8</v>
      </c>
      <c r="L3078">
        <v>89</v>
      </c>
      <c r="M3078">
        <v>25.14</v>
      </c>
      <c r="N3078">
        <v>111.8</v>
      </c>
      <c r="O3078">
        <v>115</v>
      </c>
      <c r="P3078">
        <v>5.03</v>
      </c>
      <c r="Q3078">
        <v>11</v>
      </c>
      <c r="R3078">
        <v>6</v>
      </c>
      <c r="S3078">
        <v>2.97</v>
      </c>
      <c r="T3078">
        <v>0</v>
      </c>
      <c r="U3078" t="s">
        <v>22</v>
      </c>
      <c r="V3078">
        <f>IF(tbl_Customers[[#This Row],[churn]] = "yes", 1, 0)</f>
        <v>0</v>
      </c>
      <c r="W3078" t="str">
        <f>IF(tbl_Customers[[#This Row],[number_customer_service_calls]] &lt;= 1, "0-1 Calls", IF(tbl_Customers[[#This Row],[number_customer_service_calls]] &lt;= 3, "2-3 Calls", IF(tbl_Customers[[#This Row],[number_customer_service_calls]] &lt;=5, "4-5 Calls", "6+ Calls")))</f>
        <v>0-1 Calls</v>
      </c>
      <c r="X3078" t="str">
        <f>IF(tbl_Customers[[#This Row],[account_length]] &lt;= 50, "0-50", IF(tbl_Customers[[#This Row],[account_length]] &lt;=100, "51-100", IF(tbl_Customers[[#This Row],[account_length]] &lt;= 150, "101-150", "151+")))</f>
        <v>101-150</v>
      </c>
      <c r="Y3078" t="str">
        <f>IF(tbl_Customers[[#This Row],[total_intl_charge]] &lt;= 3, "Low Charges", "High Charges")</f>
        <v>Low Charges</v>
      </c>
      <c r="Z3078" t="str">
        <f>IF(tbl_Customers[[#This Row],[total_eve_calls]]&lt;=80,"Low Calls",
IF(tbl_Customers[[#This Row],[total_eve_calls]]&lt;=120,"Medium Calls","High Calls"))</f>
        <v>Medium Calls</v>
      </c>
      <c r="AA3078" t="str">
        <f>IF(tbl_Customers[[#This Row],[total_eve_charge]]&lt;=15,"Low Charges",
IF(tbl_Customers[[#This Row],[total_eve_charge]]&lt;=20,"Medium Charges","High Charges"))</f>
        <v>High Charges</v>
      </c>
      <c r="AB30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8" t="str">
        <f>IF(tbl_Customers[[#This Row],[number_vmail_messages]] = 0, "No Usage", IF(tbl_Customers[[#This Row],[number_vmail_messages]] &lt;= 20, "Low Usage", IF(tbl_Customers[[#This Row],[number_vmail_messages]] &lt;= 40, "Medium Usgae", "High Usage")))</f>
        <v>Medium Usgae</v>
      </c>
      <c r="AD3078" t="str">
        <f>IF(tbl_Customers[[#This Row],[total_day_minutes]]&lt;=150,"Low Usage", IF(tbl_Customers[[#This Row],[total_day_minutes]]&lt;=200,"Medium Usage", IF(tbl_Customers[[#This Row],[total_day_minutes]]&lt;=250,"High Usage","Very High Usage")))</f>
        <v>Low Usage</v>
      </c>
      <c r="AE3078" t="str">
        <f>IF(tbl_Customers[[#This Row],[total_intl_calls]]&lt;=5,"Low Calls", IF(tbl_Customers[[#This Row],[total_intl_calls]]&lt;=10, "Medium Calls", "High Calls"))</f>
        <v>Medium Calls</v>
      </c>
      <c r="AF30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78" s="36" t="str">
        <f>IF(tbl_Customers[[#This Row],[Churn_Risk_Score]]&gt;=10,"High Risk", IF(tbl_Customers[[#This Row],[Churn_Risk_Score]]&gt;=5,"Medium Risk","Low Risk"))</f>
        <v>Low Risk</v>
      </c>
    </row>
    <row r="3079" spans="1:33" x14ac:dyDescent="0.35">
      <c r="A3079">
        <v>3078</v>
      </c>
      <c r="B3079" t="s">
        <v>36</v>
      </c>
      <c r="C3079">
        <v>131</v>
      </c>
      <c r="D3079" t="s">
        <v>21</v>
      </c>
      <c r="E3079" t="s">
        <v>22</v>
      </c>
      <c r="F3079" t="s">
        <v>22</v>
      </c>
      <c r="G3079">
        <v>0</v>
      </c>
      <c r="H3079">
        <v>264.2</v>
      </c>
      <c r="I3079">
        <v>118</v>
      </c>
      <c r="J3079">
        <v>44.91</v>
      </c>
      <c r="K3079">
        <v>180</v>
      </c>
      <c r="L3079">
        <v>89</v>
      </c>
      <c r="M3079">
        <v>15.3</v>
      </c>
      <c r="N3079">
        <v>223.9</v>
      </c>
      <c r="O3079">
        <v>104</v>
      </c>
      <c r="P3079">
        <v>10.08</v>
      </c>
      <c r="Q3079">
        <v>10.7</v>
      </c>
      <c r="R3079">
        <v>1</v>
      </c>
      <c r="S3079">
        <v>2.89</v>
      </c>
      <c r="T3079">
        <v>2</v>
      </c>
      <c r="U3079" t="s">
        <v>22</v>
      </c>
      <c r="V3079">
        <f>IF(tbl_Customers[[#This Row],[churn]] = "yes", 1, 0)</f>
        <v>0</v>
      </c>
      <c r="W3079" t="str">
        <f>IF(tbl_Customers[[#This Row],[number_customer_service_calls]] &lt;= 1, "0-1 Calls", IF(tbl_Customers[[#This Row],[number_customer_service_calls]] &lt;= 3, "2-3 Calls", IF(tbl_Customers[[#This Row],[number_customer_service_calls]] &lt;=5, "4-5 Calls", "6+ Calls")))</f>
        <v>2-3 Calls</v>
      </c>
      <c r="X3079" t="str">
        <f>IF(tbl_Customers[[#This Row],[account_length]] &lt;= 50, "0-50", IF(tbl_Customers[[#This Row],[account_length]] &lt;=100, "51-100", IF(tbl_Customers[[#This Row],[account_length]] &lt;= 150, "101-150", "151+")))</f>
        <v>101-150</v>
      </c>
      <c r="Y3079" t="str">
        <f>IF(tbl_Customers[[#This Row],[total_intl_charge]] &lt;= 3, "Low Charges", "High Charges")</f>
        <v>Low Charges</v>
      </c>
      <c r="Z3079" t="str">
        <f>IF(tbl_Customers[[#This Row],[total_eve_calls]]&lt;=80,"Low Calls",
IF(tbl_Customers[[#This Row],[total_eve_calls]]&lt;=120,"Medium Calls","High Calls"))</f>
        <v>Medium Calls</v>
      </c>
      <c r="AA3079" t="str">
        <f>IF(tbl_Customers[[#This Row],[total_eve_charge]]&lt;=15,"Low Charges",
IF(tbl_Customers[[#This Row],[total_eve_charge]]&lt;=20,"Medium Charges","High Charges"))</f>
        <v>Medium Charges</v>
      </c>
      <c r="AB30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9" t="str">
        <f>IF(tbl_Customers[[#This Row],[number_vmail_messages]] = 0, "No Usage", IF(tbl_Customers[[#This Row],[number_vmail_messages]] &lt;= 20, "Low Usage", IF(tbl_Customers[[#This Row],[number_vmail_messages]] &lt;= 40, "Medium Usgae", "High Usage")))</f>
        <v>No Usage</v>
      </c>
      <c r="AD3079" t="str">
        <f>IF(tbl_Customers[[#This Row],[total_day_minutes]]&lt;=150,"Low Usage", IF(tbl_Customers[[#This Row],[total_day_minutes]]&lt;=200,"Medium Usage", IF(tbl_Customers[[#This Row],[total_day_minutes]]&lt;=250,"High Usage","Very High Usage")))</f>
        <v>Very High Usage</v>
      </c>
      <c r="AE3079" t="str">
        <f>IF(tbl_Customers[[#This Row],[total_intl_calls]]&lt;=5,"Low Calls", IF(tbl_Customers[[#This Row],[total_intl_calls]]&lt;=10, "Medium Calls", "High Calls"))</f>
        <v>Low Calls</v>
      </c>
      <c r="AF30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79" s="36" t="str">
        <f>IF(tbl_Customers[[#This Row],[Churn_Risk_Score]]&gt;=10,"High Risk", IF(tbl_Customers[[#This Row],[Churn_Risk_Score]]&gt;=5,"Medium Risk","Low Risk"))</f>
        <v>Medium Risk</v>
      </c>
    </row>
    <row r="3080" spans="1:33" x14ac:dyDescent="0.35">
      <c r="A3080">
        <v>3079</v>
      </c>
      <c r="B3080" t="s">
        <v>46</v>
      </c>
      <c r="C3080">
        <v>90</v>
      </c>
      <c r="D3080" t="s">
        <v>25</v>
      </c>
      <c r="E3080" t="s">
        <v>22</v>
      </c>
      <c r="F3080" t="s">
        <v>22</v>
      </c>
      <c r="G3080">
        <v>0</v>
      </c>
      <c r="H3080">
        <v>192.1</v>
      </c>
      <c r="I3080">
        <v>80</v>
      </c>
      <c r="J3080">
        <v>32.659999999999997</v>
      </c>
      <c r="K3080">
        <v>269.3</v>
      </c>
      <c r="L3080">
        <v>125</v>
      </c>
      <c r="M3080">
        <v>22.89</v>
      </c>
      <c r="N3080">
        <v>259.60000000000002</v>
      </c>
      <c r="O3080">
        <v>97</v>
      </c>
      <c r="P3080">
        <v>11.68</v>
      </c>
      <c r="Q3080">
        <v>11.7</v>
      </c>
      <c r="R3080">
        <v>4</v>
      </c>
      <c r="S3080">
        <v>3.16</v>
      </c>
      <c r="T3080">
        <v>2</v>
      </c>
      <c r="U3080" t="s">
        <v>22</v>
      </c>
      <c r="V3080">
        <f>IF(tbl_Customers[[#This Row],[churn]] = "yes", 1, 0)</f>
        <v>0</v>
      </c>
      <c r="W3080" t="str">
        <f>IF(tbl_Customers[[#This Row],[number_customer_service_calls]] &lt;= 1, "0-1 Calls", IF(tbl_Customers[[#This Row],[number_customer_service_calls]] &lt;= 3, "2-3 Calls", IF(tbl_Customers[[#This Row],[number_customer_service_calls]] &lt;=5, "4-5 Calls", "6+ Calls")))</f>
        <v>2-3 Calls</v>
      </c>
      <c r="X3080" t="str">
        <f>IF(tbl_Customers[[#This Row],[account_length]] &lt;= 50, "0-50", IF(tbl_Customers[[#This Row],[account_length]] &lt;=100, "51-100", IF(tbl_Customers[[#This Row],[account_length]] &lt;= 150, "101-150", "151+")))</f>
        <v>51-100</v>
      </c>
      <c r="Y3080" t="str">
        <f>IF(tbl_Customers[[#This Row],[total_intl_charge]] &lt;= 3, "Low Charges", "High Charges")</f>
        <v>High Charges</v>
      </c>
      <c r="Z3080" t="str">
        <f>IF(tbl_Customers[[#This Row],[total_eve_calls]]&lt;=80,"Low Calls",
IF(tbl_Customers[[#This Row],[total_eve_calls]]&lt;=120,"Medium Calls","High Calls"))</f>
        <v>High Calls</v>
      </c>
      <c r="AA3080" t="str">
        <f>IF(tbl_Customers[[#This Row],[total_eve_charge]]&lt;=15,"Low Charges",
IF(tbl_Customers[[#This Row],[total_eve_charge]]&lt;=20,"Medium Charges","High Charges"))</f>
        <v>High Charges</v>
      </c>
      <c r="AB30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0" t="str">
        <f>IF(tbl_Customers[[#This Row],[number_vmail_messages]] = 0, "No Usage", IF(tbl_Customers[[#This Row],[number_vmail_messages]] &lt;= 20, "Low Usage", IF(tbl_Customers[[#This Row],[number_vmail_messages]] &lt;= 40, "Medium Usgae", "High Usage")))</f>
        <v>No Usage</v>
      </c>
      <c r="AD3080" t="str">
        <f>IF(tbl_Customers[[#This Row],[total_day_minutes]]&lt;=150,"Low Usage", IF(tbl_Customers[[#This Row],[total_day_minutes]]&lt;=200,"Medium Usage", IF(tbl_Customers[[#This Row],[total_day_minutes]]&lt;=250,"High Usage","Very High Usage")))</f>
        <v>Medium Usage</v>
      </c>
      <c r="AE3080" t="str">
        <f>IF(tbl_Customers[[#This Row],[total_intl_calls]]&lt;=5,"Low Calls", IF(tbl_Customers[[#This Row],[total_intl_calls]]&lt;=10, "Medium Calls", "High Calls"))</f>
        <v>Low Calls</v>
      </c>
      <c r="AF30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80" s="36" t="str">
        <f>IF(tbl_Customers[[#This Row],[Churn_Risk_Score]]&gt;=10,"High Risk", IF(tbl_Customers[[#This Row],[Churn_Risk_Score]]&gt;=5,"Medium Risk","Low Risk"))</f>
        <v>Low Risk</v>
      </c>
    </row>
    <row r="3081" spans="1:33" x14ac:dyDescent="0.35">
      <c r="A3081">
        <v>3080</v>
      </c>
      <c r="B3081" t="s">
        <v>54</v>
      </c>
      <c r="C3081">
        <v>95</v>
      </c>
      <c r="D3081" t="s">
        <v>21</v>
      </c>
      <c r="E3081" t="s">
        <v>22</v>
      </c>
      <c r="F3081" t="s">
        <v>22</v>
      </c>
      <c r="G3081">
        <v>0</v>
      </c>
      <c r="H3081">
        <v>145.4</v>
      </c>
      <c r="I3081">
        <v>98</v>
      </c>
      <c r="J3081">
        <v>24.72</v>
      </c>
      <c r="K3081">
        <v>334.1</v>
      </c>
      <c r="L3081">
        <v>109</v>
      </c>
      <c r="M3081">
        <v>28.4</v>
      </c>
      <c r="N3081">
        <v>209.8</v>
      </c>
      <c r="O3081">
        <v>72</v>
      </c>
      <c r="P3081">
        <v>9.44</v>
      </c>
      <c r="Q3081">
        <v>8.8000000000000007</v>
      </c>
      <c r="R3081">
        <v>2</v>
      </c>
      <c r="S3081">
        <v>2.38</v>
      </c>
      <c r="T3081">
        <v>1</v>
      </c>
      <c r="U3081" t="s">
        <v>22</v>
      </c>
      <c r="V3081">
        <f>IF(tbl_Customers[[#This Row],[churn]] = "yes", 1, 0)</f>
        <v>0</v>
      </c>
      <c r="W3081" t="str">
        <f>IF(tbl_Customers[[#This Row],[number_customer_service_calls]] &lt;= 1, "0-1 Calls", IF(tbl_Customers[[#This Row],[number_customer_service_calls]] &lt;= 3, "2-3 Calls", IF(tbl_Customers[[#This Row],[number_customer_service_calls]] &lt;=5, "4-5 Calls", "6+ Calls")))</f>
        <v>0-1 Calls</v>
      </c>
      <c r="X3081" t="str">
        <f>IF(tbl_Customers[[#This Row],[account_length]] &lt;= 50, "0-50", IF(tbl_Customers[[#This Row],[account_length]] &lt;=100, "51-100", IF(tbl_Customers[[#This Row],[account_length]] &lt;= 150, "101-150", "151+")))</f>
        <v>51-100</v>
      </c>
      <c r="Y3081" t="str">
        <f>IF(tbl_Customers[[#This Row],[total_intl_charge]] &lt;= 3, "Low Charges", "High Charges")</f>
        <v>Low Charges</v>
      </c>
      <c r="Z3081" t="str">
        <f>IF(tbl_Customers[[#This Row],[total_eve_calls]]&lt;=80,"Low Calls",
IF(tbl_Customers[[#This Row],[total_eve_calls]]&lt;=120,"Medium Calls","High Calls"))</f>
        <v>Medium Calls</v>
      </c>
      <c r="AA3081" t="str">
        <f>IF(tbl_Customers[[#This Row],[total_eve_charge]]&lt;=15,"Low Charges",
IF(tbl_Customers[[#This Row],[total_eve_charge]]&lt;=20,"Medium Charges","High Charges"))</f>
        <v>High Charges</v>
      </c>
      <c r="AB30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81" t="str">
        <f>IF(tbl_Customers[[#This Row],[number_vmail_messages]] = 0, "No Usage", IF(tbl_Customers[[#This Row],[number_vmail_messages]] &lt;= 20, "Low Usage", IF(tbl_Customers[[#This Row],[number_vmail_messages]] &lt;= 40, "Medium Usgae", "High Usage")))</f>
        <v>No Usage</v>
      </c>
      <c r="AD3081" t="str">
        <f>IF(tbl_Customers[[#This Row],[total_day_minutes]]&lt;=150,"Low Usage", IF(tbl_Customers[[#This Row],[total_day_minutes]]&lt;=200,"Medium Usage", IF(tbl_Customers[[#This Row],[total_day_minutes]]&lt;=250,"High Usage","Very High Usage")))</f>
        <v>Low Usage</v>
      </c>
      <c r="AE3081" t="str">
        <f>IF(tbl_Customers[[#This Row],[total_intl_calls]]&lt;=5,"Low Calls", IF(tbl_Customers[[#This Row],[total_intl_calls]]&lt;=10, "Medium Calls", "High Calls"))</f>
        <v>Low Calls</v>
      </c>
      <c r="AF30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81" s="36" t="str">
        <f>IF(tbl_Customers[[#This Row],[Churn_Risk_Score]]&gt;=10,"High Risk", IF(tbl_Customers[[#This Row],[Churn_Risk_Score]]&gt;=5,"Medium Risk","Low Risk"))</f>
        <v>Low Risk</v>
      </c>
    </row>
    <row r="3082" spans="1:33" x14ac:dyDescent="0.35">
      <c r="A3082">
        <v>3081</v>
      </c>
      <c r="B3082" t="s">
        <v>24</v>
      </c>
      <c r="C3082">
        <v>42</v>
      </c>
      <c r="D3082" t="s">
        <v>25</v>
      </c>
      <c r="E3082" t="s">
        <v>22</v>
      </c>
      <c r="F3082" t="s">
        <v>23</v>
      </c>
      <c r="G3082">
        <v>16</v>
      </c>
      <c r="H3082">
        <v>240.8</v>
      </c>
      <c r="I3082">
        <v>80</v>
      </c>
      <c r="J3082">
        <v>40.94</v>
      </c>
      <c r="K3082">
        <v>212.6</v>
      </c>
      <c r="L3082">
        <v>121</v>
      </c>
      <c r="M3082">
        <v>18.07</v>
      </c>
      <c r="N3082">
        <v>271.7</v>
      </c>
      <c r="O3082">
        <v>138</v>
      </c>
      <c r="P3082">
        <v>12.23</v>
      </c>
      <c r="Q3082">
        <v>9.4</v>
      </c>
      <c r="R3082">
        <v>4</v>
      </c>
      <c r="S3082">
        <v>2.54</v>
      </c>
      <c r="T3082">
        <v>1</v>
      </c>
      <c r="U3082" t="s">
        <v>22</v>
      </c>
      <c r="V3082">
        <f>IF(tbl_Customers[[#This Row],[churn]] = "yes", 1, 0)</f>
        <v>0</v>
      </c>
      <c r="W3082" t="str">
        <f>IF(tbl_Customers[[#This Row],[number_customer_service_calls]] &lt;= 1, "0-1 Calls", IF(tbl_Customers[[#This Row],[number_customer_service_calls]] &lt;= 3, "2-3 Calls", IF(tbl_Customers[[#This Row],[number_customer_service_calls]] &lt;=5, "4-5 Calls", "6+ Calls")))</f>
        <v>0-1 Calls</v>
      </c>
      <c r="X3082" t="str">
        <f>IF(tbl_Customers[[#This Row],[account_length]] &lt;= 50, "0-50", IF(tbl_Customers[[#This Row],[account_length]] &lt;=100, "51-100", IF(tbl_Customers[[#This Row],[account_length]] &lt;= 150, "101-150", "151+")))</f>
        <v>0-50</v>
      </c>
      <c r="Y3082" t="str">
        <f>IF(tbl_Customers[[#This Row],[total_intl_charge]] &lt;= 3, "Low Charges", "High Charges")</f>
        <v>Low Charges</v>
      </c>
      <c r="Z3082" t="str">
        <f>IF(tbl_Customers[[#This Row],[total_eve_calls]]&lt;=80,"Low Calls",
IF(tbl_Customers[[#This Row],[total_eve_calls]]&lt;=120,"Medium Calls","High Calls"))</f>
        <v>High Calls</v>
      </c>
      <c r="AA3082" t="str">
        <f>IF(tbl_Customers[[#This Row],[total_eve_charge]]&lt;=15,"Low Charges",
IF(tbl_Customers[[#This Row],[total_eve_charge]]&lt;=20,"Medium Charges","High Charges"))</f>
        <v>Medium Charges</v>
      </c>
      <c r="AB30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2" t="str">
        <f>IF(tbl_Customers[[#This Row],[number_vmail_messages]] = 0, "No Usage", IF(tbl_Customers[[#This Row],[number_vmail_messages]] &lt;= 20, "Low Usage", IF(tbl_Customers[[#This Row],[number_vmail_messages]] &lt;= 40, "Medium Usgae", "High Usage")))</f>
        <v>Low Usage</v>
      </c>
      <c r="AD3082" t="str">
        <f>IF(tbl_Customers[[#This Row],[total_day_minutes]]&lt;=150,"Low Usage", IF(tbl_Customers[[#This Row],[total_day_minutes]]&lt;=200,"Medium Usage", IF(tbl_Customers[[#This Row],[total_day_minutes]]&lt;=250,"High Usage","Very High Usage")))</f>
        <v>High Usage</v>
      </c>
      <c r="AE3082" t="str">
        <f>IF(tbl_Customers[[#This Row],[total_intl_calls]]&lt;=5,"Low Calls", IF(tbl_Customers[[#This Row],[total_intl_calls]]&lt;=10, "Medium Calls", "High Calls"))</f>
        <v>Low Calls</v>
      </c>
      <c r="AF30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82" s="36" t="str">
        <f>IF(tbl_Customers[[#This Row],[Churn_Risk_Score]]&gt;=10,"High Risk", IF(tbl_Customers[[#This Row],[Churn_Risk_Score]]&gt;=5,"Medium Risk","Low Risk"))</f>
        <v>Low Risk</v>
      </c>
    </row>
    <row r="3083" spans="1:33" x14ac:dyDescent="0.35">
      <c r="A3083">
        <v>3082</v>
      </c>
      <c r="B3083" t="s">
        <v>34</v>
      </c>
      <c r="C3083">
        <v>69</v>
      </c>
      <c r="D3083" t="s">
        <v>28</v>
      </c>
      <c r="E3083" t="s">
        <v>22</v>
      </c>
      <c r="F3083" t="s">
        <v>22</v>
      </c>
      <c r="G3083">
        <v>0</v>
      </c>
      <c r="H3083">
        <v>170.7</v>
      </c>
      <c r="I3083">
        <v>98</v>
      </c>
      <c r="J3083">
        <v>29.02</v>
      </c>
      <c r="K3083">
        <v>111.6</v>
      </c>
      <c r="L3083">
        <v>109</v>
      </c>
      <c r="M3083">
        <v>9.49</v>
      </c>
      <c r="N3083">
        <v>171.5</v>
      </c>
      <c r="O3083">
        <v>107</v>
      </c>
      <c r="P3083">
        <v>7.72</v>
      </c>
      <c r="Q3083">
        <v>4.8</v>
      </c>
      <c r="R3083">
        <v>7</v>
      </c>
      <c r="S3083">
        <v>1.3</v>
      </c>
      <c r="T3083">
        <v>3</v>
      </c>
      <c r="U3083" t="s">
        <v>22</v>
      </c>
      <c r="V3083">
        <f>IF(tbl_Customers[[#This Row],[churn]] = "yes", 1, 0)</f>
        <v>0</v>
      </c>
      <c r="W3083" t="str">
        <f>IF(tbl_Customers[[#This Row],[number_customer_service_calls]] &lt;= 1, "0-1 Calls", IF(tbl_Customers[[#This Row],[number_customer_service_calls]] &lt;= 3, "2-3 Calls", IF(tbl_Customers[[#This Row],[number_customer_service_calls]] &lt;=5, "4-5 Calls", "6+ Calls")))</f>
        <v>2-3 Calls</v>
      </c>
      <c r="X3083" t="str">
        <f>IF(tbl_Customers[[#This Row],[account_length]] &lt;= 50, "0-50", IF(tbl_Customers[[#This Row],[account_length]] &lt;=100, "51-100", IF(tbl_Customers[[#This Row],[account_length]] &lt;= 150, "101-150", "151+")))</f>
        <v>51-100</v>
      </c>
      <c r="Y3083" t="str">
        <f>IF(tbl_Customers[[#This Row],[total_intl_charge]] &lt;= 3, "Low Charges", "High Charges")</f>
        <v>Low Charges</v>
      </c>
      <c r="Z3083" t="str">
        <f>IF(tbl_Customers[[#This Row],[total_eve_calls]]&lt;=80,"Low Calls",
IF(tbl_Customers[[#This Row],[total_eve_calls]]&lt;=120,"Medium Calls","High Calls"))</f>
        <v>Medium Calls</v>
      </c>
      <c r="AA3083" t="str">
        <f>IF(tbl_Customers[[#This Row],[total_eve_charge]]&lt;=15,"Low Charges",
IF(tbl_Customers[[#This Row],[total_eve_charge]]&lt;=20,"Medium Charges","High Charges"))</f>
        <v>Low Charges</v>
      </c>
      <c r="AB30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83" t="str">
        <f>IF(tbl_Customers[[#This Row],[number_vmail_messages]] = 0, "No Usage", IF(tbl_Customers[[#This Row],[number_vmail_messages]] &lt;= 20, "Low Usage", IF(tbl_Customers[[#This Row],[number_vmail_messages]] &lt;= 40, "Medium Usgae", "High Usage")))</f>
        <v>No Usage</v>
      </c>
      <c r="AD3083" t="str">
        <f>IF(tbl_Customers[[#This Row],[total_day_minutes]]&lt;=150,"Low Usage", IF(tbl_Customers[[#This Row],[total_day_minutes]]&lt;=200,"Medium Usage", IF(tbl_Customers[[#This Row],[total_day_minutes]]&lt;=250,"High Usage","Very High Usage")))</f>
        <v>Medium Usage</v>
      </c>
      <c r="AE3083" t="str">
        <f>IF(tbl_Customers[[#This Row],[total_intl_calls]]&lt;=5,"Low Calls", IF(tbl_Customers[[#This Row],[total_intl_calls]]&lt;=10, "Medium Calls", "High Calls"))</f>
        <v>Medium Calls</v>
      </c>
      <c r="AF30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83" s="36" t="str">
        <f>IF(tbl_Customers[[#This Row],[Churn_Risk_Score]]&gt;=10,"High Risk", IF(tbl_Customers[[#This Row],[Churn_Risk_Score]]&gt;=5,"Medium Risk","Low Risk"))</f>
        <v>Low Risk</v>
      </c>
    </row>
    <row r="3084" spans="1:33" x14ac:dyDescent="0.35">
      <c r="A3084">
        <v>3083</v>
      </c>
      <c r="B3084" t="s">
        <v>52</v>
      </c>
      <c r="C3084">
        <v>99</v>
      </c>
      <c r="D3084" t="s">
        <v>25</v>
      </c>
      <c r="E3084" t="s">
        <v>22</v>
      </c>
      <c r="F3084" t="s">
        <v>22</v>
      </c>
      <c r="G3084">
        <v>0</v>
      </c>
      <c r="H3084">
        <v>221</v>
      </c>
      <c r="I3084">
        <v>118</v>
      </c>
      <c r="J3084">
        <v>37.57</v>
      </c>
      <c r="K3084">
        <v>138.80000000000001</v>
      </c>
      <c r="L3084">
        <v>104</v>
      </c>
      <c r="M3084">
        <v>11.8</v>
      </c>
      <c r="N3084">
        <v>198.6</v>
      </c>
      <c r="O3084">
        <v>96</v>
      </c>
      <c r="P3084">
        <v>8.94</v>
      </c>
      <c r="Q3084">
        <v>12.1</v>
      </c>
      <c r="R3084">
        <v>4</v>
      </c>
      <c r="S3084">
        <v>3.27</v>
      </c>
      <c r="T3084">
        <v>0</v>
      </c>
      <c r="U3084" t="s">
        <v>22</v>
      </c>
      <c r="V3084">
        <f>IF(tbl_Customers[[#This Row],[churn]] = "yes", 1, 0)</f>
        <v>0</v>
      </c>
      <c r="W3084" t="str">
        <f>IF(tbl_Customers[[#This Row],[number_customer_service_calls]] &lt;= 1, "0-1 Calls", IF(tbl_Customers[[#This Row],[number_customer_service_calls]] &lt;= 3, "2-3 Calls", IF(tbl_Customers[[#This Row],[number_customer_service_calls]] &lt;=5, "4-5 Calls", "6+ Calls")))</f>
        <v>0-1 Calls</v>
      </c>
      <c r="X3084" t="str">
        <f>IF(tbl_Customers[[#This Row],[account_length]] &lt;= 50, "0-50", IF(tbl_Customers[[#This Row],[account_length]] &lt;=100, "51-100", IF(tbl_Customers[[#This Row],[account_length]] &lt;= 150, "101-150", "151+")))</f>
        <v>51-100</v>
      </c>
      <c r="Y3084" t="str">
        <f>IF(tbl_Customers[[#This Row],[total_intl_charge]] &lt;= 3, "Low Charges", "High Charges")</f>
        <v>High Charges</v>
      </c>
      <c r="Z3084" t="str">
        <f>IF(tbl_Customers[[#This Row],[total_eve_calls]]&lt;=80,"Low Calls",
IF(tbl_Customers[[#This Row],[total_eve_calls]]&lt;=120,"Medium Calls","High Calls"))</f>
        <v>Medium Calls</v>
      </c>
      <c r="AA3084" t="str">
        <f>IF(tbl_Customers[[#This Row],[total_eve_charge]]&lt;=15,"Low Charges",
IF(tbl_Customers[[#This Row],[total_eve_charge]]&lt;=20,"Medium Charges","High Charges"))</f>
        <v>Low Charges</v>
      </c>
      <c r="AB30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4" t="str">
        <f>IF(tbl_Customers[[#This Row],[number_vmail_messages]] = 0, "No Usage", IF(tbl_Customers[[#This Row],[number_vmail_messages]] &lt;= 20, "Low Usage", IF(tbl_Customers[[#This Row],[number_vmail_messages]] &lt;= 40, "Medium Usgae", "High Usage")))</f>
        <v>No Usage</v>
      </c>
      <c r="AD3084" t="str">
        <f>IF(tbl_Customers[[#This Row],[total_day_minutes]]&lt;=150,"Low Usage", IF(tbl_Customers[[#This Row],[total_day_minutes]]&lt;=200,"Medium Usage", IF(tbl_Customers[[#This Row],[total_day_minutes]]&lt;=250,"High Usage","Very High Usage")))</f>
        <v>High Usage</v>
      </c>
      <c r="AE3084" t="str">
        <f>IF(tbl_Customers[[#This Row],[total_intl_calls]]&lt;=5,"Low Calls", IF(tbl_Customers[[#This Row],[total_intl_calls]]&lt;=10, "Medium Calls", "High Calls"))</f>
        <v>Low Calls</v>
      </c>
      <c r="AF30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84" s="36" t="str">
        <f>IF(tbl_Customers[[#This Row],[Churn_Risk_Score]]&gt;=10,"High Risk", IF(tbl_Customers[[#This Row],[Churn_Risk_Score]]&gt;=5,"Medium Risk","Low Risk"))</f>
        <v>Low Risk</v>
      </c>
    </row>
    <row r="3085" spans="1:33" x14ac:dyDescent="0.35">
      <c r="A3085">
        <v>3084</v>
      </c>
      <c r="B3085" t="s">
        <v>73</v>
      </c>
      <c r="C3085">
        <v>72</v>
      </c>
      <c r="D3085" t="s">
        <v>21</v>
      </c>
      <c r="E3085" t="s">
        <v>22</v>
      </c>
      <c r="F3085" t="s">
        <v>22</v>
      </c>
      <c r="G3085">
        <v>0</v>
      </c>
      <c r="H3085">
        <v>180</v>
      </c>
      <c r="I3085">
        <v>109</v>
      </c>
      <c r="J3085">
        <v>30.6</v>
      </c>
      <c r="K3085">
        <v>292.7</v>
      </c>
      <c r="L3085">
        <v>96</v>
      </c>
      <c r="M3085">
        <v>24.88</v>
      </c>
      <c r="N3085">
        <v>194.9</v>
      </c>
      <c r="O3085">
        <v>114</v>
      </c>
      <c r="P3085">
        <v>8.77</v>
      </c>
      <c r="Q3085">
        <v>10.8</v>
      </c>
      <c r="R3085">
        <v>4</v>
      </c>
      <c r="S3085">
        <v>2.92</v>
      </c>
      <c r="T3085">
        <v>0</v>
      </c>
      <c r="U3085" t="s">
        <v>22</v>
      </c>
      <c r="V3085">
        <f>IF(tbl_Customers[[#This Row],[churn]] = "yes", 1, 0)</f>
        <v>0</v>
      </c>
      <c r="W3085" t="str">
        <f>IF(tbl_Customers[[#This Row],[number_customer_service_calls]] &lt;= 1, "0-1 Calls", IF(tbl_Customers[[#This Row],[number_customer_service_calls]] &lt;= 3, "2-3 Calls", IF(tbl_Customers[[#This Row],[number_customer_service_calls]] &lt;=5, "4-5 Calls", "6+ Calls")))</f>
        <v>0-1 Calls</v>
      </c>
      <c r="X3085" t="str">
        <f>IF(tbl_Customers[[#This Row],[account_length]] &lt;= 50, "0-50", IF(tbl_Customers[[#This Row],[account_length]] &lt;=100, "51-100", IF(tbl_Customers[[#This Row],[account_length]] &lt;= 150, "101-150", "151+")))</f>
        <v>51-100</v>
      </c>
      <c r="Y3085" t="str">
        <f>IF(tbl_Customers[[#This Row],[total_intl_charge]] &lt;= 3, "Low Charges", "High Charges")</f>
        <v>Low Charges</v>
      </c>
      <c r="Z3085" t="str">
        <f>IF(tbl_Customers[[#This Row],[total_eve_calls]]&lt;=80,"Low Calls",
IF(tbl_Customers[[#This Row],[total_eve_calls]]&lt;=120,"Medium Calls","High Calls"))</f>
        <v>Medium Calls</v>
      </c>
      <c r="AA3085" t="str">
        <f>IF(tbl_Customers[[#This Row],[total_eve_charge]]&lt;=15,"Low Charges",
IF(tbl_Customers[[#This Row],[total_eve_charge]]&lt;=20,"Medium Charges","High Charges"))</f>
        <v>High Charges</v>
      </c>
      <c r="AB30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5" t="str">
        <f>IF(tbl_Customers[[#This Row],[number_vmail_messages]] = 0, "No Usage", IF(tbl_Customers[[#This Row],[number_vmail_messages]] &lt;= 20, "Low Usage", IF(tbl_Customers[[#This Row],[number_vmail_messages]] &lt;= 40, "Medium Usgae", "High Usage")))</f>
        <v>No Usage</v>
      </c>
      <c r="AD3085" t="str">
        <f>IF(tbl_Customers[[#This Row],[total_day_minutes]]&lt;=150,"Low Usage", IF(tbl_Customers[[#This Row],[total_day_minutes]]&lt;=200,"Medium Usage", IF(tbl_Customers[[#This Row],[total_day_minutes]]&lt;=250,"High Usage","Very High Usage")))</f>
        <v>Medium Usage</v>
      </c>
      <c r="AE3085" t="str">
        <f>IF(tbl_Customers[[#This Row],[total_intl_calls]]&lt;=5,"Low Calls", IF(tbl_Customers[[#This Row],[total_intl_calls]]&lt;=10, "Medium Calls", "High Calls"))</f>
        <v>Low Calls</v>
      </c>
      <c r="AF30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85" s="36" t="str">
        <f>IF(tbl_Customers[[#This Row],[Churn_Risk_Score]]&gt;=10,"High Risk", IF(tbl_Customers[[#This Row],[Churn_Risk_Score]]&gt;=5,"Medium Risk","Low Risk"))</f>
        <v>Low Risk</v>
      </c>
    </row>
    <row r="3086" spans="1:33" x14ac:dyDescent="0.35">
      <c r="A3086">
        <v>3085</v>
      </c>
      <c r="B3086" t="s">
        <v>53</v>
      </c>
      <c r="C3086">
        <v>88</v>
      </c>
      <c r="D3086" t="s">
        <v>21</v>
      </c>
      <c r="E3086" t="s">
        <v>22</v>
      </c>
      <c r="F3086" t="s">
        <v>23</v>
      </c>
      <c r="G3086">
        <v>14</v>
      </c>
      <c r="H3086">
        <v>298.8</v>
      </c>
      <c r="I3086">
        <v>92</v>
      </c>
      <c r="J3086">
        <v>50.8</v>
      </c>
      <c r="K3086">
        <v>207.3</v>
      </c>
      <c r="L3086">
        <v>86</v>
      </c>
      <c r="M3086">
        <v>17.62</v>
      </c>
      <c r="N3086">
        <v>257.89999999999998</v>
      </c>
      <c r="O3086">
        <v>65</v>
      </c>
      <c r="P3086">
        <v>11.61</v>
      </c>
      <c r="Q3086">
        <v>11.9</v>
      </c>
      <c r="R3086">
        <v>4</v>
      </c>
      <c r="S3086">
        <v>3.21</v>
      </c>
      <c r="T3086">
        <v>5</v>
      </c>
      <c r="U3086" t="s">
        <v>22</v>
      </c>
      <c r="V3086">
        <f>IF(tbl_Customers[[#This Row],[churn]] = "yes", 1, 0)</f>
        <v>0</v>
      </c>
      <c r="W3086" t="str">
        <f>IF(tbl_Customers[[#This Row],[number_customer_service_calls]] &lt;= 1, "0-1 Calls", IF(tbl_Customers[[#This Row],[number_customer_service_calls]] &lt;= 3, "2-3 Calls", IF(tbl_Customers[[#This Row],[number_customer_service_calls]] &lt;=5, "4-5 Calls", "6+ Calls")))</f>
        <v>4-5 Calls</v>
      </c>
      <c r="X3086" t="str">
        <f>IF(tbl_Customers[[#This Row],[account_length]] &lt;= 50, "0-50", IF(tbl_Customers[[#This Row],[account_length]] &lt;=100, "51-100", IF(tbl_Customers[[#This Row],[account_length]] &lt;= 150, "101-150", "151+")))</f>
        <v>51-100</v>
      </c>
      <c r="Y3086" t="str">
        <f>IF(tbl_Customers[[#This Row],[total_intl_charge]] &lt;= 3, "Low Charges", "High Charges")</f>
        <v>High Charges</v>
      </c>
      <c r="Z3086" t="str">
        <f>IF(tbl_Customers[[#This Row],[total_eve_calls]]&lt;=80,"Low Calls",
IF(tbl_Customers[[#This Row],[total_eve_calls]]&lt;=120,"Medium Calls","High Calls"))</f>
        <v>Medium Calls</v>
      </c>
      <c r="AA3086" t="str">
        <f>IF(tbl_Customers[[#This Row],[total_eve_charge]]&lt;=15,"Low Charges",
IF(tbl_Customers[[#This Row],[total_eve_charge]]&lt;=20,"Medium Charges","High Charges"))</f>
        <v>Medium Charges</v>
      </c>
      <c r="AB30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6" t="str">
        <f>IF(tbl_Customers[[#This Row],[number_vmail_messages]] = 0, "No Usage", IF(tbl_Customers[[#This Row],[number_vmail_messages]] &lt;= 20, "Low Usage", IF(tbl_Customers[[#This Row],[number_vmail_messages]] &lt;= 40, "Medium Usgae", "High Usage")))</f>
        <v>Low Usage</v>
      </c>
      <c r="AD3086" t="str">
        <f>IF(tbl_Customers[[#This Row],[total_day_minutes]]&lt;=150,"Low Usage", IF(tbl_Customers[[#This Row],[total_day_minutes]]&lt;=200,"Medium Usage", IF(tbl_Customers[[#This Row],[total_day_minutes]]&lt;=250,"High Usage","Very High Usage")))</f>
        <v>Very High Usage</v>
      </c>
      <c r="AE3086" t="str">
        <f>IF(tbl_Customers[[#This Row],[total_intl_calls]]&lt;=5,"Low Calls", IF(tbl_Customers[[#This Row],[total_intl_calls]]&lt;=10, "Medium Calls", "High Calls"))</f>
        <v>Low Calls</v>
      </c>
      <c r="AF30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3086" s="36" t="str">
        <f>IF(tbl_Customers[[#This Row],[Churn_Risk_Score]]&gt;=10,"High Risk", IF(tbl_Customers[[#This Row],[Churn_Risk_Score]]&gt;=5,"Medium Risk","Low Risk"))</f>
        <v>High Risk</v>
      </c>
    </row>
    <row r="3087" spans="1:33" x14ac:dyDescent="0.35">
      <c r="A3087">
        <v>3086</v>
      </c>
      <c r="B3087" t="s">
        <v>40</v>
      </c>
      <c r="C3087">
        <v>113</v>
      </c>
      <c r="D3087" t="s">
        <v>21</v>
      </c>
      <c r="E3087" t="s">
        <v>22</v>
      </c>
      <c r="F3087" t="s">
        <v>22</v>
      </c>
      <c r="G3087">
        <v>0</v>
      </c>
      <c r="H3087">
        <v>317.10000000000002</v>
      </c>
      <c r="I3087">
        <v>97</v>
      </c>
      <c r="J3087">
        <v>53.91</v>
      </c>
      <c r="K3087">
        <v>224.8</v>
      </c>
      <c r="L3087">
        <v>70</v>
      </c>
      <c r="M3087">
        <v>19.11</v>
      </c>
      <c r="N3087">
        <v>215.1</v>
      </c>
      <c r="O3087">
        <v>90</v>
      </c>
      <c r="P3087">
        <v>9.68</v>
      </c>
      <c r="Q3087">
        <v>13.6</v>
      </c>
      <c r="R3087">
        <v>2</v>
      </c>
      <c r="S3087">
        <v>3.67</v>
      </c>
      <c r="T3087">
        <v>1</v>
      </c>
      <c r="U3087" t="s">
        <v>23</v>
      </c>
      <c r="V3087">
        <f>IF(tbl_Customers[[#This Row],[churn]] = "yes", 1, 0)</f>
        <v>1</v>
      </c>
      <c r="W3087" t="str">
        <f>IF(tbl_Customers[[#This Row],[number_customer_service_calls]] &lt;= 1, "0-1 Calls", IF(tbl_Customers[[#This Row],[number_customer_service_calls]] &lt;= 3, "2-3 Calls", IF(tbl_Customers[[#This Row],[number_customer_service_calls]] &lt;=5, "4-5 Calls", "6+ Calls")))</f>
        <v>0-1 Calls</v>
      </c>
      <c r="X3087" t="str">
        <f>IF(tbl_Customers[[#This Row],[account_length]] &lt;= 50, "0-50", IF(tbl_Customers[[#This Row],[account_length]] &lt;=100, "51-100", IF(tbl_Customers[[#This Row],[account_length]] &lt;= 150, "101-150", "151+")))</f>
        <v>101-150</v>
      </c>
      <c r="Y3087" t="str">
        <f>IF(tbl_Customers[[#This Row],[total_intl_charge]] &lt;= 3, "Low Charges", "High Charges")</f>
        <v>High Charges</v>
      </c>
      <c r="Z3087" t="str">
        <f>IF(tbl_Customers[[#This Row],[total_eve_calls]]&lt;=80,"Low Calls",
IF(tbl_Customers[[#This Row],[total_eve_calls]]&lt;=120,"Medium Calls","High Calls"))</f>
        <v>Low Calls</v>
      </c>
      <c r="AA3087" t="str">
        <f>IF(tbl_Customers[[#This Row],[total_eve_charge]]&lt;=15,"Low Charges",
IF(tbl_Customers[[#This Row],[total_eve_charge]]&lt;=20,"Medium Charges","High Charges"))</f>
        <v>Medium Charges</v>
      </c>
      <c r="AB30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7" t="str">
        <f>IF(tbl_Customers[[#This Row],[number_vmail_messages]] = 0, "No Usage", IF(tbl_Customers[[#This Row],[number_vmail_messages]] &lt;= 20, "Low Usage", IF(tbl_Customers[[#This Row],[number_vmail_messages]] &lt;= 40, "Medium Usgae", "High Usage")))</f>
        <v>No Usage</v>
      </c>
      <c r="AD3087" t="str">
        <f>IF(tbl_Customers[[#This Row],[total_day_minutes]]&lt;=150,"Low Usage", IF(tbl_Customers[[#This Row],[total_day_minutes]]&lt;=200,"Medium Usage", IF(tbl_Customers[[#This Row],[total_day_minutes]]&lt;=250,"High Usage","Very High Usage")))</f>
        <v>Very High Usage</v>
      </c>
      <c r="AE3087" t="str">
        <f>IF(tbl_Customers[[#This Row],[total_intl_calls]]&lt;=5,"Low Calls", IF(tbl_Customers[[#This Row],[total_intl_calls]]&lt;=10, "Medium Calls", "High Calls"))</f>
        <v>Low Calls</v>
      </c>
      <c r="AF30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87" s="36" t="str">
        <f>IF(tbl_Customers[[#This Row],[Churn_Risk_Score]]&gt;=10,"High Risk", IF(tbl_Customers[[#This Row],[Churn_Risk_Score]]&gt;=5,"Medium Risk","Low Risk"))</f>
        <v>Medium Risk</v>
      </c>
    </row>
    <row r="3088" spans="1:33" x14ac:dyDescent="0.35">
      <c r="A3088">
        <v>3087</v>
      </c>
      <c r="B3088" t="s">
        <v>73</v>
      </c>
      <c r="C3088">
        <v>142</v>
      </c>
      <c r="D3088" t="s">
        <v>25</v>
      </c>
      <c r="E3088" t="s">
        <v>23</v>
      </c>
      <c r="F3088" t="s">
        <v>23</v>
      </c>
      <c r="G3088">
        <v>23</v>
      </c>
      <c r="H3088">
        <v>102.2</v>
      </c>
      <c r="I3088">
        <v>103</v>
      </c>
      <c r="J3088">
        <v>17.37</v>
      </c>
      <c r="K3088">
        <v>229.7</v>
      </c>
      <c r="L3088">
        <v>110</v>
      </c>
      <c r="M3088">
        <v>19.52</v>
      </c>
      <c r="N3088">
        <v>176.3</v>
      </c>
      <c r="O3088">
        <v>100</v>
      </c>
      <c r="P3088">
        <v>7.93</v>
      </c>
      <c r="Q3088">
        <v>9</v>
      </c>
      <c r="R3088">
        <v>4</v>
      </c>
      <c r="S3088">
        <v>2.4300000000000002</v>
      </c>
      <c r="T3088">
        <v>1</v>
      </c>
      <c r="U3088" t="s">
        <v>22</v>
      </c>
      <c r="V3088">
        <f>IF(tbl_Customers[[#This Row],[churn]] = "yes", 1, 0)</f>
        <v>0</v>
      </c>
      <c r="W3088" t="str">
        <f>IF(tbl_Customers[[#This Row],[number_customer_service_calls]] &lt;= 1, "0-1 Calls", IF(tbl_Customers[[#This Row],[number_customer_service_calls]] &lt;= 3, "2-3 Calls", IF(tbl_Customers[[#This Row],[number_customer_service_calls]] &lt;=5, "4-5 Calls", "6+ Calls")))</f>
        <v>0-1 Calls</v>
      </c>
      <c r="X3088" t="str">
        <f>IF(tbl_Customers[[#This Row],[account_length]] &lt;= 50, "0-50", IF(tbl_Customers[[#This Row],[account_length]] &lt;=100, "51-100", IF(tbl_Customers[[#This Row],[account_length]] &lt;= 150, "101-150", "151+")))</f>
        <v>101-150</v>
      </c>
      <c r="Y3088" t="str">
        <f>IF(tbl_Customers[[#This Row],[total_intl_charge]] &lt;= 3, "Low Charges", "High Charges")</f>
        <v>Low Charges</v>
      </c>
      <c r="Z3088" t="str">
        <f>IF(tbl_Customers[[#This Row],[total_eve_calls]]&lt;=80,"Low Calls",
IF(tbl_Customers[[#This Row],[total_eve_calls]]&lt;=120,"Medium Calls","High Calls"))</f>
        <v>Medium Calls</v>
      </c>
      <c r="AA3088" t="str">
        <f>IF(tbl_Customers[[#This Row],[total_eve_charge]]&lt;=15,"Low Charges",
IF(tbl_Customers[[#This Row],[total_eve_charge]]&lt;=20,"Medium Charges","High Charges"))</f>
        <v>Medium Charges</v>
      </c>
      <c r="AB30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88" t="str">
        <f>IF(tbl_Customers[[#This Row],[number_vmail_messages]] = 0, "No Usage", IF(tbl_Customers[[#This Row],[number_vmail_messages]] &lt;= 20, "Low Usage", IF(tbl_Customers[[#This Row],[number_vmail_messages]] &lt;= 40, "Medium Usgae", "High Usage")))</f>
        <v>Medium Usgae</v>
      </c>
      <c r="AD3088" t="str">
        <f>IF(tbl_Customers[[#This Row],[total_day_minutes]]&lt;=150,"Low Usage", IF(tbl_Customers[[#This Row],[total_day_minutes]]&lt;=200,"Medium Usage", IF(tbl_Customers[[#This Row],[total_day_minutes]]&lt;=250,"High Usage","Very High Usage")))</f>
        <v>Low Usage</v>
      </c>
      <c r="AE3088" t="str">
        <f>IF(tbl_Customers[[#This Row],[total_intl_calls]]&lt;=5,"Low Calls", IF(tbl_Customers[[#This Row],[total_intl_calls]]&lt;=10, "Medium Calls", "High Calls"))</f>
        <v>Low Calls</v>
      </c>
      <c r="AF30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88" s="36" t="str">
        <f>IF(tbl_Customers[[#This Row],[Churn_Risk_Score]]&gt;=10,"High Risk", IF(tbl_Customers[[#This Row],[Churn_Risk_Score]]&gt;=5,"Medium Risk","Low Risk"))</f>
        <v>Low Risk</v>
      </c>
    </row>
    <row r="3089" spans="1:33" x14ac:dyDescent="0.35">
      <c r="A3089">
        <v>3088</v>
      </c>
      <c r="B3089" t="s">
        <v>31</v>
      </c>
      <c r="C3089">
        <v>3</v>
      </c>
      <c r="D3089" t="s">
        <v>25</v>
      </c>
      <c r="E3089" t="s">
        <v>22</v>
      </c>
      <c r="F3089" t="s">
        <v>22</v>
      </c>
      <c r="G3089">
        <v>0</v>
      </c>
      <c r="H3089">
        <v>182.9</v>
      </c>
      <c r="I3089">
        <v>87</v>
      </c>
      <c r="J3089">
        <v>31.09</v>
      </c>
      <c r="K3089">
        <v>172.1</v>
      </c>
      <c r="L3089">
        <v>103</v>
      </c>
      <c r="M3089">
        <v>14.63</v>
      </c>
      <c r="N3089">
        <v>233.1</v>
      </c>
      <c r="O3089">
        <v>89</v>
      </c>
      <c r="P3089">
        <v>10.49</v>
      </c>
      <c r="Q3089">
        <v>12.1</v>
      </c>
      <c r="R3089">
        <v>3</v>
      </c>
      <c r="S3089">
        <v>3.27</v>
      </c>
      <c r="T3089">
        <v>4</v>
      </c>
      <c r="U3089" t="s">
        <v>22</v>
      </c>
      <c r="V3089">
        <f>IF(tbl_Customers[[#This Row],[churn]] = "yes", 1, 0)</f>
        <v>0</v>
      </c>
      <c r="W3089" t="str">
        <f>IF(tbl_Customers[[#This Row],[number_customer_service_calls]] &lt;= 1, "0-1 Calls", IF(tbl_Customers[[#This Row],[number_customer_service_calls]] &lt;= 3, "2-3 Calls", IF(tbl_Customers[[#This Row],[number_customer_service_calls]] &lt;=5, "4-5 Calls", "6+ Calls")))</f>
        <v>4-5 Calls</v>
      </c>
      <c r="X3089" t="str">
        <f>IF(tbl_Customers[[#This Row],[account_length]] &lt;= 50, "0-50", IF(tbl_Customers[[#This Row],[account_length]] &lt;=100, "51-100", IF(tbl_Customers[[#This Row],[account_length]] &lt;= 150, "101-150", "151+")))</f>
        <v>0-50</v>
      </c>
      <c r="Y3089" t="str">
        <f>IF(tbl_Customers[[#This Row],[total_intl_charge]] &lt;= 3, "Low Charges", "High Charges")</f>
        <v>High Charges</v>
      </c>
      <c r="Z3089" t="str">
        <f>IF(tbl_Customers[[#This Row],[total_eve_calls]]&lt;=80,"Low Calls",
IF(tbl_Customers[[#This Row],[total_eve_calls]]&lt;=120,"Medium Calls","High Calls"))</f>
        <v>Medium Calls</v>
      </c>
      <c r="AA3089" t="str">
        <f>IF(tbl_Customers[[#This Row],[total_eve_charge]]&lt;=15,"Low Charges",
IF(tbl_Customers[[#This Row],[total_eve_charge]]&lt;=20,"Medium Charges","High Charges"))</f>
        <v>Low Charges</v>
      </c>
      <c r="AB30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9" t="str">
        <f>IF(tbl_Customers[[#This Row],[number_vmail_messages]] = 0, "No Usage", IF(tbl_Customers[[#This Row],[number_vmail_messages]] &lt;= 20, "Low Usage", IF(tbl_Customers[[#This Row],[number_vmail_messages]] &lt;= 40, "Medium Usgae", "High Usage")))</f>
        <v>No Usage</v>
      </c>
      <c r="AD3089" t="str">
        <f>IF(tbl_Customers[[#This Row],[total_day_minutes]]&lt;=150,"Low Usage", IF(tbl_Customers[[#This Row],[total_day_minutes]]&lt;=200,"Medium Usage", IF(tbl_Customers[[#This Row],[total_day_minutes]]&lt;=250,"High Usage","Very High Usage")))</f>
        <v>Medium Usage</v>
      </c>
      <c r="AE3089" t="str">
        <f>IF(tbl_Customers[[#This Row],[total_intl_calls]]&lt;=5,"Low Calls", IF(tbl_Customers[[#This Row],[total_intl_calls]]&lt;=10, "Medium Calls", "High Calls"))</f>
        <v>Low Calls</v>
      </c>
      <c r="AF30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89" s="36" t="str">
        <f>IF(tbl_Customers[[#This Row],[Churn_Risk_Score]]&gt;=10,"High Risk", IF(tbl_Customers[[#This Row],[Churn_Risk_Score]]&gt;=5,"Medium Risk","Low Risk"))</f>
        <v>Medium Risk</v>
      </c>
    </row>
    <row r="3090" spans="1:33" x14ac:dyDescent="0.35">
      <c r="A3090">
        <v>3089</v>
      </c>
      <c r="B3090" t="s">
        <v>51</v>
      </c>
      <c r="C3090">
        <v>75</v>
      </c>
      <c r="D3090" t="s">
        <v>21</v>
      </c>
      <c r="E3090" t="s">
        <v>22</v>
      </c>
      <c r="F3090" t="s">
        <v>22</v>
      </c>
      <c r="G3090">
        <v>0</v>
      </c>
      <c r="H3090">
        <v>184.8</v>
      </c>
      <c r="I3090">
        <v>126</v>
      </c>
      <c r="J3090">
        <v>31.42</v>
      </c>
      <c r="K3090">
        <v>198.6</v>
      </c>
      <c r="L3090">
        <v>103</v>
      </c>
      <c r="M3090">
        <v>16.88</v>
      </c>
      <c r="N3090">
        <v>103</v>
      </c>
      <c r="O3090">
        <v>90</v>
      </c>
      <c r="P3090">
        <v>4.6399999999999997</v>
      </c>
      <c r="Q3090">
        <v>8.3000000000000007</v>
      </c>
      <c r="R3090">
        <v>3</v>
      </c>
      <c r="S3090">
        <v>2.2400000000000002</v>
      </c>
      <c r="T3090">
        <v>1</v>
      </c>
      <c r="U3090" t="s">
        <v>22</v>
      </c>
      <c r="V3090">
        <f>IF(tbl_Customers[[#This Row],[churn]] = "yes", 1, 0)</f>
        <v>0</v>
      </c>
      <c r="W3090" t="str">
        <f>IF(tbl_Customers[[#This Row],[number_customer_service_calls]] &lt;= 1, "0-1 Calls", IF(tbl_Customers[[#This Row],[number_customer_service_calls]] &lt;= 3, "2-3 Calls", IF(tbl_Customers[[#This Row],[number_customer_service_calls]] &lt;=5, "4-5 Calls", "6+ Calls")))</f>
        <v>0-1 Calls</v>
      </c>
      <c r="X3090" t="str">
        <f>IF(tbl_Customers[[#This Row],[account_length]] &lt;= 50, "0-50", IF(tbl_Customers[[#This Row],[account_length]] &lt;=100, "51-100", IF(tbl_Customers[[#This Row],[account_length]] &lt;= 150, "101-150", "151+")))</f>
        <v>51-100</v>
      </c>
      <c r="Y3090" t="str">
        <f>IF(tbl_Customers[[#This Row],[total_intl_charge]] &lt;= 3, "Low Charges", "High Charges")</f>
        <v>Low Charges</v>
      </c>
      <c r="Z3090" t="str">
        <f>IF(tbl_Customers[[#This Row],[total_eve_calls]]&lt;=80,"Low Calls",
IF(tbl_Customers[[#This Row],[total_eve_calls]]&lt;=120,"Medium Calls","High Calls"))</f>
        <v>Medium Calls</v>
      </c>
      <c r="AA3090" t="str">
        <f>IF(tbl_Customers[[#This Row],[total_eve_charge]]&lt;=15,"Low Charges",
IF(tbl_Customers[[#This Row],[total_eve_charge]]&lt;=20,"Medium Charges","High Charges"))</f>
        <v>Medium Charges</v>
      </c>
      <c r="AB30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0" t="str">
        <f>IF(tbl_Customers[[#This Row],[number_vmail_messages]] = 0, "No Usage", IF(tbl_Customers[[#This Row],[number_vmail_messages]] &lt;= 20, "Low Usage", IF(tbl_Customers[[#This Row],[number_vmail_messages]] &lt;= 40, "Medium Usgae", "High Usage")))</f>
        <v>No Usage</v>
      </c>
      <c r="AD3090" t="str">
        <f>IF(tbl_Customers[[#This Row],[total_day_minutes]]&lt;=150,"Low Usage", IF(tbl_Customers[[#This Row],[total_day_minutes]]&lt;=200,"Medium Usage", IF(tbl_Customers[[#This Row],[total_day_minutes]]&lt;=250,"High Usage","Very High Usage")))</f>
        <v>Medium Usage</v>
      </c>
      <c r="AE3090" t="str">
        <f>IF(tbl_Customers[[#This Row],[total_intl_calls]]&lt;=5,"Low Calls", IF(tbl_Customers[[#This Row],[total_intl_calls]]&lt;=10, "Medium Calls", "High Calls"))</f>
        <v>Low Calls</v>
      </c>
      <c r="AF30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0" s="36" t="str">
        <f>IF(tbl_Customers[[#This Row],[Churn_Risk_Score]]&gt;=10,"High Risk", IF(tbl_Customers[[#This Row],[Churn_Risk_Score]]&gt;=5,"Medium Risk","Low Risk"))</f>
        <v>Low Risk</v>
      </c>
    </row>
    <row r="3091" spans="1:33" x14ac:dyDescent="0.35">
      <c r="A3091">
        <v>3090</v>
      </c>
      <c r="B3091" t="s">
        <v>39</v>
      </c>
      <c r="C3091">
        <v>91</v>
      </c>
      <c r="D3091" t="s">
        <v>21</v>
      </c>
      <c r="E3091" t="s">
        <v>22</v>
      </c>
      <c r="F3091" t="s">
        <v>22</v>
      </c>
      <c r="G3091">
        <v>0</v>
      </c>
      <c r="H3091">
        <v>251.5</v>
      </c>
      <c r="I3091">
        <v>57</v>
      </c>
      <c r="J3091">
        <v>42.76</v>
      </c>
      <c r="K3091">
        <v>179.1</v>
      </c>
      <c r="L3091">
        <v>113</v>
      </c>
      <c r="M3091">
        <v>15.22</v>
      </c>
      <c r="N3091">
        <v>163.19999999999999</v>
      </c>
      <c r="O3091">
        <v>72</v>
      </c>
      <c r="P3091">
        <v>7.34</v>
      </c>
      <c r="Q3091">
        <v>6.6</v>
      </c>
      <c r="R3091">
        <v>3</v>
      </c>
      <c r="S3091">
        <v>1.78</v>
      </c>
      <c r="T3091">
        <v>1</v>
      </c>
      <c r="U3091" t="s">
        <v>22</v>
      </c>
      <c r="V3091">
        <f>IF(tbl_Customers[[#This Row],[churn]] = "yes", 1, 0)</f>
        <v>0</v>
      </c>
      <c r="W3091" t="str">
        <f>IF(tbl_Customers[[#This Row],[number_customer_service_calls]] &lt;= 1, "0-1 Calls", IF(tbl_Customers[[#This Row],[number_customer_service_calls]] &lt;= 3, "2-3 Calls", IF(tbl_Customers[[#This Row],[number_customer_service_calls]] &lt;=5, "4-5 Calls", "6+ Calls")))</f>
        <v>0-1 Calls</v>
      </c>
      <c r="X3091" t="str">
        <f>IF(tbl_Customers[[#This Row],[account_length]] &lt;= 50, "0-50", IF(tbl_Customers[[#This Row],[account_length]] &lt;=100, "51-100", IF(tbl_Customers[[#This Row],[account_length]] &lt;= 150, "101-150", "151+")))</f>
        <v>51-100</v>
      </c>
      <c r="Y3091" t="str">
        <f>IF(tbl_Customers[[#This Row],[total_intl_charge]] &lt;= 3, "Low Charges", "High Charges")</f>
        <v>Low Charges</v>
      </c>
      <c r="Z3091" t="str">
        <f>IF(tbl_Customers[[#This Row],[total_eve_calls]]&lt;=80,"Low Calls",
IF(tbl_Customers[[#This Row],[total_eve_calls]]&lt;=120,"Medium Calls","High Calls"))</f>
        <v>Medium Calls</v>
      </c>
      <c r="AA3091" t="str">
        <f>IF(tbl_Customers[[#This Row],[total_eve_charge]]&lt;=15,"Low Charges",
IF(tbl_Customers[[#This Row],[total_eve_charge]]&lt;=20,"Medium Charges","High Charges"))</f>
        <v>Medium Charges</v>
      </c>
      <c r="AB30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1" t="str">
        <f>IF(tbl_Customers[[#This Row],[number_vmail_messages]] = 0, "No Usage", IF(tbl_Customers[[#This Row],[number_vmail_messages]] &lt;= 20, "Low Usage", IF(tbl_Customers[[#This Row],[number_vmail_messages]] &lt;= 40, "Medium Usgae", "High Usage")))</f>
        <v>No Usage</v>
      </c>
      <c r="AD3091" t="str">
        <f>IF(tbl_Customers[[#This Row],[total_day_minutes]]&lt;=150,"Low Usage", IF(tbl_Customers[[#This Row],[total_day_minutes]]&lt;=200,"Medium Usage", IF(tbl_Customers[[#This Row],[total_day_minutes]]&lt;=250,"High Usage","Very High Usage")))</f>
        <v>Very High Usage</v>
      </c>
      <c r="AE3091" t="str">
        <f>IF(tbl_Customers[[#This Row],[total_intl_calls]]&lt;=5,"Low Calls", IF(tbl_Customers[[#This Row],[total_intl_calls]]&lt;=10, "Medium Calls", "High Calls"))</f>
        <v>Low Calls</v>
      </c>
      <c r="AF30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91" s="36" t="str">
        <f>IF(tbl_Customers[[#This Row],[Churn_Risk_Score]]&gt;=10,"High Risk", IF(tbl_Customers[[#This Row],[Churn_Risk_Score]]&gt;=5,"Medium Risk","Low Risk"))</f>
        <v>Medium Risk</v>
      </c>
    </row>
    <row r="3092" spans="1:33" x14ac:dyDescent="0.35">
      <c r="A3092">
        <v>3091</v>
      </c>
      <c r="B3092" t="s">
        <v>67</v>
      </c>
      <c r="C3092">
        <v>78</v>
      </c>
      <c r="D3092" t="s">
        <v>28</v>
      </c>
      <c r="E3092" t="s">
        <v>22</v>
      </c>
      <c r="F3092" t="s">
        <v>22</v>
      </c>
      <c r="G3092">
        <v>0</v>
      </c>
      <c r="H3092">
        <v>131.6</v>
      </c>
      <c r="I3092">
        <v>102</v>
      </c>
      <c r="J3092">
        <v>22.37</v>
      </c>
      <c r="K3092">
        <v>290.39999999999998</v>
      </c>
      <c r="L3092">
        <v>134</v>
      </c>
      <c r="M3092">
        <v>24.68</v>
      </c>
      <c r="N3092">
        <v>190.5</v>
      </c>
      <c r="O3092">
        <v>95</v>
      </c>
      <c r="P3092">
        <v>8.57</v>
      </c>
      <c r="Q3092">
        <v>0</v>
      </c>
      <c r="R3092">
        <v>0</v>
      </c>
      <c r="S3092">
        <v>0</v>
      </c>
      <c r="T3092">
        <v>3</v>
      </c>
      <c r="U3092" t="s">
        <v>22</v>
      </c>
      <c r="V3092">
        <f>IF(tbl_Customers[[#This Row],[churn]] = "yes", 1, 0)</f>
        <v>0</v>
      </c>
      <c r="W3092" t="str">
        <f>IF(tbl_Customers[[#This Row],[number_customer_service_calls]] &lt;= 1, "0-1 Calls", IF(tbl_Customers[[#This Row],[number_customer_service_calls]] &lt;= 3, "2-3 Calls", IF(tbl_Customers[[#This Row],[number_customer_service_calls]] &lt;=5, "4-5 Calls", "6+ Calls")))</f>
        <v>2-3 Calls</v>
      </c>
      <c r="X3092" t="str">
        <f>IF(tbl_Customers[[#This Row],[account_length]] &lt;= 50, "0-50", IF(tbl_Customers[[#This Row],[account_length]] &lt;=100, "51-100", IF(tbl_Customers[[#This Row],[account_length]] &lt;= 150, "101-150", "151+")))</f>
        <v>51-100</v>
      </c>
      <c r="Y3092" t="str">
        <f>IF(tbl_Customers[[#This Row],[total_intl_charge]] &lt;= 3, "Low Charges", "High Charges")</f>
        <v>Low Charges</v>
      </c>
      <c r="Z3092" t="str">
        <f>IF(tbl_Customers[[#This Row],[total_eve_calls]]&lt;=80,"Low Calls",
IF(tbl_Customers[[#This Row],[total_eve_calls]]&lt;=120,"Medium Calls","High Calls"))</f>
        <v>High Calls</v>
      </c>
      <c r="AA3092" t="str">
        <f>IF(tbl_Customers[[#This Row],[total_eve_charge]]&lt;=15,"Low Charges",
IF(tbl_Customers[[#This Row],[total_eve_charge]]&lt;=20,"Medium Charges","High Charges"))</f>
        <v>High Charges</v>
      </c>
      <c r="AB30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2" t="str">
        <f>IF(tbl_Customers[[#This Row],[number_vmail_messages]] = 0, "No Usage", IF(tbl_Customers[[#This Row],[number_vmail_messages]] &lt;= 20, "Low Usage", IF(tbl_Customers[[#This Row],[number_vmail_messages]] &lt;= 40, "Medium Usgae", "High Usage")))</f>
        <v>No Usage</v>
      </c>
      <c r="AD3092" t="str">
        <f>IF(tbl_Customers[[#This Row],[total_day_minutes]]&lt;=150,"Low Usage", IF(tbl_Customers[[#This Row],[total_day_minutes]]&lt;=200,"Medium Usage", IF(tbl_Customers[[#This Row],[total_day_minutes]]&lt;=250,"High Usage","Very High Usage")))</f>
        <v>Low Usage</v>
      </c>
      <c r="AE3092" t="str">
        <f>IF(tbl_Customers[[#This Row],[total_intl_calls]]&lt;=5,"Low Calls", IF(tbl_Customers[[#This Row],[total_intl_calls]]&lt;=10, "Medium Calls", "High Calls"))</f>
        <v>Low Calls</v>
      </c>
      <c r="AF30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2" s="36" t="str">
        <f>IF(tbl_Customers[[#This Row],[Churn_Risk_Score]]&gt;=10,"High Risk", IF(tbl_Customers[[#This Row],[Churn_Risk_Score]]&gt;=5,"Medium Risk","Low Risk"))</f>
        <v>Low Risk</v>
      </c>
    </row>
    <row r="3093" spans="1:33" x14ac:dyDescent="0.35">
      <c r="A3093">
        <v>3092</v>
      </c>
      <c r="B3093" t="s">
        <v>40</v>
      </c>
      <c r="C3093">
        <v>98</v>
      </c>
      <c r="D3093" t="s">
        <v>25</v>
      </c>
      <c r="E3093" t="s">
        <v>22</v>
      </c>
      <c r="F3093" t="s">
        <v>22</v>
      </c>
      <c r="G3093">
        <v>0</v>
      </c>
      <c r="H3093">
        <v>92.3</v>
      </c>
      <c r="I3093">
        <v>128</v>
      </c>
      <c r="J3093">
        <v>15.69</v>
      </c>
      <c r="K3093">
        <v>250.1</v>
      </c>
      <c r="L3093">
        <v>89</v>
      </c>
      <c r="M3093">
        <v>21.26</v>
      </c>
      <c r="N3093">
        <v>211.9</v>
      </c>
      <c r="O3093">
        <v>110</v>
      </c>
      <c r="P3093">
        <v>9.5399999999999991</v>
      </c>
      <c r="Q3093">
        <v>10.8</v>
      </c>
      <c r="R3093">
        <v>16</v>
      </c>
      <c r="S3093">
        <v>2.92</v>
      </c>
      <c r="T3093">
        <v>3</v>
      </c>
      <c r="U3093" t="s">
        <v>22</v>
      </c>
      <c r="V3093">
        <f>IF(tbl_Customers[[#This Row],[churn]] = "yes", 1, 0)</f>
        <v>0</v>
      </c>
      <c r="W3093" t="str">
        <f>IF(tbl_Customers[[#This Row],[number_customer_service_calls]] &lt;= 1, "0-1 Calls", IF(tbl_Customers[[#This Row],[number_customer_service_calls]] &lt;= 3, "2-3 Calls", IF(tbl_Customers[[#This Row],[number_customer_service_calls]] &lt;=5, "4-5 Calls", "6+ Calls")))</f>
        <v>2-3 Calls</v>
      </c>
      <c r="X3093" t="str">
        <f>IF(tbl_Customers[[#This Row],[account_length]] &lt;= 50, "0-50", IF(tbl_Customers[[#This Row],[account_length]] &lt;=100, "51-100", IF(tbl_Customers[[#This Row],[account_length]] &lt;= 150, "101-150", "151+")))</f>
        <v>51-100</v>
      </c>
      <c r="Y3093" t="str">
        <f>IF(tbl_Customers[[#This Row],[total_intl_charge]] &lt;= 3, "Low Charges", "High Charges")</f>
        <v>Low Charges</v>
      </c>
      <c r="Z3093" t="str">
        <f>IF(tbl_Customers[[#This Row],[total_eve_calls]]&lt;=80,"Low Calls",
IF(tbl_Customers[[#This Row],[total_eve_calls]]&lt;=120,"Medium Calls","High Calls"))</f>
        <v>Medium Calls</v>
      </c>
      <c r="AA3093" t="str">
        <f>IF(tbl_Customers[[#This Row],[total_eve_charge]]&lt;=15,"Low Charges",
IF(tbl_Customers[[#This Row],[total_eve_charge]]&lt;=20,"Medium Charges","High Charges"))</f>
        <v>High Charges</v>
      </c>
      <c r="AB30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3" t="str">
        <f>IF(tbl_Customers[[#This Row],[number_vmail_messages]] = 0, "No Usage", IF(tbl_Customers[[#This Row],[number_vmail_messages]] &lt;= 20, "Low Usage", IF(tbl_Customers[[#This Row],[number_vmail_messages]] &lt;= 40, "Medium Usgae", "High Usage")))</f>
        <v>No Usage</v>
      </c>
      <c r="AD3093" t="str">
        <f>IF(tbl_Customers[[#This Row],[total_day_minutes]]&lt;=150,"Low Usage", IF(tbl_Customers[[#This Row],[total_day_minutes]]&lt;=200,"Medium Usage", IF(tbl_Customers[[#This Row],[total_day_minutes]]&lt;=250,"High Usage","Very High Usage")))</f>
        <v>Low Usage</v>
      </c>
      <c r="AE3093" t="str">
        <f>IF(tbl_Customers[[#This Row],[total_intl_calls]]&lt;=5,"Low Calls", IF(tbl_Customers[[#This Row],[total_intl_calls]]&lt;=10, "Medium Calls", "High Calls"))</f>
        <v>High Calls</v>
      </c>
      <c r="AF30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3" s="36" t="str">
        <f>IF(tbl_Customers[[#This Row],[Churn_Risk_Score]]&gt;=10,"High Risk", IF(tbl_Customers[[#This Row],[Churn_Risk_Score]]&gt;=5,"Medium Risk","Low Risk"))</f>
        <v>Low Risk</v>
      </c>
    </row>
    <row r="3094" spans="1:33" x14ac:dyDescent="0.35">
      <c r="A3094">
        <v>3093</v>
      </c>
      <c r="B3094" t="s">
        <v>31</v>
      </c>
      <c r="C3094">
        <v>166</v>
      </c>
      <c r="D3094" t="s">
        <v>25</v>
      </c>
      <c r="E3094" t="s">
        <v>22</v>
      </c>
      <c r="F3094" t="s">
        <v>23</v>
      </c>
      <c r="G3094">
        <v>41</v>
      </c>
      <c r="H3094">
        <v>196.7</v>
      </c>
      <c r="I3094">
        <v>109</v>
      </c>
      <c r="J3094">
        <v>33.44</v>
      </c>
      <c r="K3094">
        <v>124.3</v>
      </c>
      <c r="L3094">
        <v>107</v>
      </c>
      <c r="M3094">
        <v>10.57</v>
      </c>
      <c r="N3094">
        <v>198.3</v>
      </c>
      <c r="O3094">
        <v>94</v>
      </c>
      <c r="P3094">
        <v>8.92</v>
      </c>
      <c r="Q3094">
        <v>11</v>
      </c>
      <c r="R3094">
        <v>5</v>
      </c>
      <c r="S3094">
        <v>2.97</v>
      </c>
      <c r="T3094">
        <v>5</v>
      </c>
      <c r="U3094" t="s">
        <v>23</v>
      </c>
      <c r="V3094">
        <f>IF(tbl_Customers[[#This Row],[churn]] = "yes", 1, 0)</f>
        <v>1</v>
      </c>
      <c r="W3094" t="str">
        <f>IF(tbl_Customers[[#This Row],[number_customer_service_calls]] &lt;= 1, "0-1 Calls", IF(tbl_Customers[[#This Row],[number_customer_service_calls]] &lt;= 3, "2-3 Calls", IF(tbl_Customers[[#This Row],[number_customer_service_calls]] &lt;=5, "4-5 Calls", "6+ Calls")))</f>
        <v>4-5 Calls</v>
      </c>
      <c r="X3094" t="str">
        <f>IF(tbl_Customers[[#This Row],[account_length]] &lt;= 50, "0-50", IF(tbl_Customers[[#This Row],[account_length]] &lt;=100, "51-100", IF(tbl_Customers[[#This Row],[account_length]] &lt;= 150, "101-150", "151+")))</f>
        <v>151+</v>
      </c>
      <c r="Y3094" t="str">
        <f>IF(tbl_Customers[[#This Row],[total_intl_charge]] &lt;= 3, "Low Charges", "High Charges")</f>
        <v>Low Charges</v>
      </c>
      <c r="Z3094" t="str">
        <f>IF(tbl_Customers[[#This Row],[total_eve_calls]]&lt;=80,"Low Calls",
IF(tbl_Customers[[#This Row],[total_eve_calls]]&lt;=120,"Medium Calls","High Calls"))</f>
        <v>Medium Calls</v>
      </c>
      <c r="AA3094" t="str">
        <f>IF(tbl_Customers[[#This Row],[total_eve_charge]]&lt;=15,"Low Charges",
IF(tbl_Customers[[#This Row],[total_eve_charge]]&lt;=20,"Medium Charges","High Charges"))</f>
        <v>Low Charges</v>
      </c>
      <c r="AB30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4" t="str">
        <f>IF(tbl_Customers[[#This Row],[number_vmail_messages]] = 0, "No Usage", IF(tbl_Customers[[#This Row],[number_vmail_messages]] &lt;= 20, "Low Usage", IF(tbl_Customers[[#This Row],[number_vmail_messages]] &lt;= 40, "Medium Usgae", "High Usage")))</f>
        <v>High Usage</v>
      </c>
      <c r="AD3094" t="str">
        <f>IF(tbl_Customers[[#This Row],[total_day_minutes]]&lt;=150,"Low Usage", IF(tbl_Customers[[#This Row],[total_day_minutes]]&lt;=200,"Medium Usage", IF(tbl_Customers[[#This Row],[total_day_minutes]]&lt;=250,"High Usage","Very High Usage")))</f>
        <v>Medium Usage</v>
      </c>
      <c r="AE3094" t="str">
        <f>IF(tbl_Customers[[#This Row],[total_intl_calls]]&lt;=5,"Low Calls", IF(tbl_Customers[[#This Row],[total_intl_calls]]&lt;=10, "Medium Calls", "High Calls"))</f>
        <v>Low Calls</v>
      </c>
      <c r="AF30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94" s="36" t="str">
        <f>IF(tbl_Customers[[#This Row],[Churn_Risk_Score]]&gt;=10,"High Risk", IF(tbl_Customers[[#This Row],[Churn_Risk_Score]]&gt;=5,"Medium Risk","Low Risk"))</f>
        <v>Low Risk</v>
      </c>
    </row>
    <row r="3095" spans="1:33" x14ac:dyDescent="0.35">
      <c r="A3095">
        <v>3094</v>
      </c>
      <c r="B3095" t="s">
        <v>43</v>
      </c>
      <c r="C3095">
        <v>78</v>
      </c>
      <c r="D3095" t="s">
        <v>21</v>
      </c>
      <c r="E3095" t="s">
        <v>22</v>
      </c>
      <c r="F3095" t="s">
        <v>22</v>
      </c>
      <c r="G3095">
        <v>0</v>
      </c>
      <c r="H3095">
        <v>131.4</v>
      </c>
      <c r="I3095">
        <v>98</v>
      </c>
      <c r="J3095">
        <v>22.34</v>
      </c>
      <c r="K3095">
        <v>189.9</v>
      </c>
      <c r="L3095">
        <v>95</v>
      </c>
      <c r="M3095">
        <v>16.14</v>
      </c>
      <c r="N3095">
        <v>147.4</v>
      </c>
      <c r="O3095">
        <v>83</v>
      </c>
      <c r="P3095">
        <v>6.63</v>
      </c>
      <c r="Q3095">
        <v>11.2</v>
      </c>
      <c r="R3095">
        <v>2</v>
      </c>
      <c r="S3095">
        <v>3.02</v>
      </c>
      <c r="T3095">
        <v>2</v>
      </c>
      <c r="U3095" t="s">
        <v>22</v>
      </c>
      <c r="V3095">
        <f>IF(tbl_Customers[[#This Row],[churn]] = "yes", 1, 0)</f>
        <v>0</v>
      </c>
      <c r="W3095" t="str">
        <f>IF(tbl_Customers[[#This Row],[number_customer_service_calls]] &lt;= 1, "0-1 Calls", IF(tbl_Customers[[#This Row],[number_customer_service_calls]] &lt;= 3, "2-3 Calls", IF(tbl_Customers[[#This Row],[number_customer_service_calls]] &lt;=5, "4-5 Calls", "6+ Calls")))</f>
        <v>2-3 Calls</v>
      </c>
      <c r="X3095" t="str">
        <f>IF(tbl_Customers[[#This Row],[account_length]] &lt;= 50, "0-50", IF(tbl_Customers[[#This Row],[account_length]] &lt;=100, "51-100", IF(tbl_Customers[[#This Row],[account_length]] &lt;= 150, "101-150", "151+")))</f>
        <v>51-100</v>
      </c>
      <c r="Y3095" t="str">
        <f>IF(tbl_Customers[[#This Row],[total_intl_charge]] &lt;= 3, "Low Charges", "High Charges")</f>
        <v>High Charges</v>
      </c>
      <c r="Z3095" t="str">
        <f>IF(tbl_Customers[[#This Row],[total_eve_calls]]&lt;=80,"Low Calls",
IF(tbl_Customers[[#This Row],[total_eve_calls]]&lt;=120,"Medium Calls","High Calls"))</f>
        <v>Medium Calls</v>
      </c>
      <c r="AA3095" t="str">
        <f>IF(tbl_Customers[[#This Row],[total_eve_charge]]&lt;=15,"Low Charges",
IF(tbl_Customers[[#This Row],[total_eve_charge]]&lt;=20,"Medium Charges","High Charges"))</f>
        <v>Medium Charges</v>
      </c>
      <c r="AB30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5" t="str">
        <f>IF(tbl_Customers[[#This Row],[number_vmail_messages]] = 0, "No Usage", IF(tbl_Customers[[#This Row],[number_vmail_messages]] &lt;= 20, "Low Usage", IF(tbl_Customers[[#This Row],[number_vmail_messages]] &lt;= 40, "Medium Usgae", "High Usage")))</f>
        <v>No Usage</v>
      </c>
      <c r="AD3095" t="str">
        <f>IF(tbl_Customers[[#This Row],[total_day_minutes]]&lt;=150,"Low Usage", IF(tbl_Customers[[#This Row],[total_day_minutes]]&lt;=200,"Medium Usage", IF(tbl_Customers[[#This Row],[total_day_minutes]]&lt;=250,"High Usage","Very High Usage")))</f>
        <v>Low Usage</v>
      </c>
      <c r="AE3095" t="str">
        <f>IF(tbl_Customers[[#This Row],[total_intl_calls]]&lt;=5,"Low Calls", IF(tbl_Customers[[#This Row],[total_intl_calls]]&lt;=10, "Medium Calls", "High Calls"))</f>
        <v>Low Calls</v>
      </c>
      <c r="AF30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95" s="36" t="str">
        <f>IF(tbl_Customers[[#This Row],[Churn_Risk_Score]]&gt;=10,"High Risk", IF(tbl_Customers[[#This Row],[Churn_Risk_Score]]&gt;=5,"Medium Risk","Low Risk"))</f>
        <v>Low Risk</v>
      </c>
    </row>
    <row r="3096" spans="1:33" x14ac:dyDescent="0.35">
      <c r="A3096">
        <v>3095</v>
      </c>
      <c r="B3096" t="s">
        <v>48</v>
      </c>
      <c r="C3096">
        <v>69</v>
      </c>
      <c r="D3096" t="s">
        <v>25</v>
      </c>
      <c r="E3096" t="s">
        <v>22</v>
      </c>
      <c r="F3096" t="s">
        <v>22</v>
      </c>
      <c r="G3096">
        <v>0</v>
      </c>
      <c r="H3096">
        <v>215.9</v>
      </c>
      <c r="I3096">
        <v>122</v>
      </c>
      <c r="J3096">
        <v>36.700000000000003</v>
      </c>
      <c r="K3096">
        <v>270.3</v>
      </c>
      <c r="L3096">
        <v>114</v>
      </c>
      <c r="M3096">
        <v>22.98</v>
      </c>
      <c r="N3096">
        <v>301.8</v>
      </c>
      <c r="O3096">
        <v>129</v>
      </c>
      <c r="P3096">
        <v>13.58</v>
      </c>
      <c r="Q3096">
        <v>6.1</v>
      </c>
      <c r="R3096">
        <v>5</v>
      </c>
      <c r="S3096">
        <v>1.65</v>
      </c>
      <c r="T3096">
        <v>4</v>
      </c>
      <c r="U3096" t="s">
        <v>23</v>
      </c>
      <c r="V3096">
        <f>IF(tbl_Customers[[#This Row],[churn]] = "yes", 1, 0)</f>
        <v>1</v>
      </c>
      <c r="W3096" t="str">
        <f>IF(tbl_Customers[[#This Row],[number_customer_service_calls]] &lt;= 1, "0-1 Calls", IF(tbl_Customers[[#This Row],[number_customer_service_calls]] &lt;= 3, "2-3 Calls", IF(tbl_Customers[[#This Row],[number_customer_service_calls]] &lt;=5, "4-5 Calls", "6+ Calls")))</f>
        <v>4-5 Calls</v>
      </c>
      <c r="X3096" t="str">
        <f>IF(tbl_Customers[[#This Row],[account_length]] &lt;= 50, "0-50", IF(tbl_Customers[[#This Row],[account_length]] &lt;=100, "51-100", IF(tbl_Customers[[#This Row],[account_length]] &lt;= 150, "101-150", "151+")))</f>
        <v>51-100</v>
      </c>
      <c r="Y3096" t="str">
        <f>IF(tbl_Customers[[#This Row],[total_intl_charge]] &lt;= 3, "Low Charges", "High Charges")</f>
        <v>Low Charges</v>
      </c>
      <c r="Z3096" t="str">
        <f>IF(tbl_Customers[[#This Row],[total_eve_calls]]&lt;=80,"Low Calls",
IF(tbl_Customers[[#This Row],[total_eve_calls]]&lt;=120,"Medium Calls","High Calls"))</f>
        <v>Medium Calls</v>
      </c>
      <c r="AA3096" t="str">
        <f>IF(tbl_Customers[[#This Row],[total_eve_charge]]&lt;=15,"Low Charges",
IF(tbl_Customers[[#This Row],[total_eve_charge]]&lt;=20,"Medium Charges","High Charges"))</f>
        <v>High Charges</v>
      </c>
      <c r="AB30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6" t="str">
        <f>IF(tbl_Customers[[#This Row],[number_vmail_messages]] = 0, "No Usage", IF(tbl_Customers[[#This Row],[number_vmail_messages]] &lt;= 20, "Low Usage", IF(tbl_Customers[[#This Row],[number_vmail_messages]] &lt;= 40, "Medium Usgae", "High Usage")))</f>
        <v>No Usage</v>
      </c>
      <c r="AD3096" t="str">
        <f>IF(tbl_Customers[[#This Row],[total_day_minutes]]&lt;=150,"Low Usage", IF(tbl_Customers[[#This Row],[total_day_minutes]]&lt;=200,"Medium Usage", IF(tbl_Customers[[#This Row],[total_day_minutes]]&lt;=250,"High Usage","Very High Usage")))</f>
        <v>High Usage</v>
      </c>
      <c r="AE3096" t="str">
        <f>IF(tbl_Customers[[#This Row],[total_intl_calls]]&lt;=5,"Low Calls", IF(tbl_Customers[[#This Row],[total_intl_calls]]&lt;=10, "Medium Calls", "High Calls"))</f>
        <v>Low Calls</v>
      </c>
      <c r="AF30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96" s="36" t="str">
        <f>IF(tbl_Customers[[#This Row],[Churn_Risk_Score]]&gt;=10,"High Risk", IF(tbl_Customers[[#This Row],[Churn_Risk_Score]]&gt;=5,"Medium Risk","Low Risk"))</f>
        <v>Medium Risk</v>
      </c>
    </row>
    <row r="3097" spans="1:33" x14ac:dyDescent="0.35">
      <c r="A3097">
        <v>3096</v>
      </c>
      <c r="B3097" t="s">
        <v>48</v>
      </c>
      <c r="C3097">
        <v>122</v>
      </c>
      <c r="D3097" t="s">
        <v>25</v>
      </c>
      <c r="E3097" t="s">
        <v>22</v>
      </c>
      <c r="F3097" t="s">
        <v>22</v>
      </c>
      <c r="G3097">
        <v>0</v>
      </c>
      <c r="H3097">
        <v>158.19999999999999</v>
      </c>
      <c r="I3097">
        <v>95</v>
      </c>
      <c r="J3097">
        <v>26.89</v>
      </c>
      <c r="K3097">
        <v>178.5</v>
      </c>
      <c r="L3097">
        <v>113</v>
      </c>
      <c r="M3097">
        <v>15.17</v>
      </c>
      <c r="N3097">
        <v>154.30000000000001</v>
      </c>
      <c r="O3097">
        <v>76</v>
      </c>
      <c r="P3097">
        <v>6.94</v>
      </c>
      <c r="Q3097">
        <v>8.5</v>
      </c>
      <c r="R3097">
        <v>5</v>
      </c>
      <c r="S3097">
        <v>2.2999999999999998</v>
      </c>
      <c r="T3097">
        <v>2</v>
      </c>
      <c r="U3097" t="s">
        <v>22</v>
      </c>
      <c r="V3097">
        <f>IF(tbl_Customers[[#This Row],[churn]] = "yes", 1, 0)</f>
        <v>0</v>
      </c>
      <c r="W3097" t="str">
        <f>IF(tbl_Customers[[#This Row],[number_customer_service_calls]] &lt;= 1, "0-1 Calls", IF(tbl_Customers[[#This Row],[number_customer_service_calls]] &lt;= 3, "2-3 Calls", IF(tbl_Customers[[#This Row],[number_customer_service_calls]] &lt;=5, "4-5 Calls", "6+ Calls")))</f>
        <v>2-3 Calls</v>
      </c>
      <c r="X3097" t="str">
        <f>IF(tbl_Customers[[#This Row],[account_length]] &lt;= 50, "0-50", IF(tbl_Customers[[#This Row],[account_length]] &lt;=100, "51-100", IF(tbl_Customers[[#This Row],[account_length]] &lt;= 150, "101-150", "151+")))</f>
        <v>101-150</v>
      </c>
      <c r="Y3097" t="str">
        <f>IF(tbl_Customers[[#This Row],[total_intl_charge]] &lt;= 3, "Low Charges", "High Charges")</f>
        <v>Low Charges</v>
      </c>
      <c r="Z3097" t="str">
        <f>IF(tbl_Customers[[#This Row],[total_eve_calls]]&lt;=80,"Low Calls",
IF(tbl_Customers[[#This Row],[total_eve_calls]]&lt;=120,"Medium Calls","High Calls"))</f>
        <v>Medium Calls</v>
      </c>
      <c r="AA3097" t="str">
        <f>IF(tbl_Customers[[#This Row],[total_eve_charge]]&lt;=15,"Low Charges",
IF(tbl_Customers[[#This Row],[total_eve_charge]]&lt;=20,"Medium Charges","High Charges"))</f>
        <v>Medium Charges</v>
      </c>
      <c r="AB30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97" t="str">
        <f>IF(tbl_Customers[[#This Row],[number_vmail_messages]] = 0, "No Usage", IF(tbl_Customers[[#This Row],[number_vmail_messages]] &lt;= 20, "Low Usage", IF(tbl_Customers[[#This Row],[number_vmail_messages]] &lt;= 40, "Medium Usgae", "High Usage")))</f>
        <v>No Usage</v>
      </c>
      <c r="AD3097" t="str">
        <f>IF(tbl_Customers[[#This Row],[total_day_minutes]]&lt;=150,"Low Usage", IF(tbl_Customers[[#This Row],[total_day_minutes]]&lt;=200,"Medium Usage", IF(tbl_Customers[[#This Row],[total_day_minutes]]&lt;=250,"High Usage","Very High Usage")))</f>
        <v>Medium Usage</v>
      </c>
      <c r="AE3097" t="str">
        <f>IF(tbl_Customers[[#This Row],[total_intl_calls]]&lt;=5,"Low Calls", IF(tbl_Customers[[#This Row],[total_intl_calls]]&lt;=10, "Medium Calls", "High Calls"))</f>
        <v>Low Calls</v>
      </c>
      <c r="AF30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7" s="36" t="str">
        <f>IF(tbl_Customers[[#This Row],[Churn_Risk_Score]]&gt;=10,"High Risk", IF(tbl_Customers[[#This Row],[Churn_Risk_Score]]&gt;=5,"Medium Risk","Low Risk"))</f>
        <v>Low Risk</v>
      </c>
    </row>
    <row r="3098" spans="1:33" x14ac:dyDescent="0.35">
      <c r="A3098">
        <v>3097</v>
      </c>
      <c r="B3098" t="s">
        <v>45</v>
      </c>
      <c r="C3098">
        <v>19</v>
      </c>
      <c r="D3098" t="s">
        <v>28</v>
      </c>
      <c r="E3098" t="s">
        <v>22</v>
      </c>
      <c r="F3098" t="s">
        <v>23</v>
      </c>
      <c r="G3098">
        <v>34</v>
      </c>
      <c r="H3098">
        <v>206.4</v>
      </c>
      <c r="I3098">
        <v>111</v>
      </c>
      <c r="J3098">
        <v>35.090000000000003</v>
      </c>
      <c r="K3098">
        <v>229.7</v>
      </c>
      <c r="L3098">
        <v>118</v>
      </c>
      <c r="M3098">
        <v>19.52</v>
      </c>
      <c r="N3098">
        <v>156.69999999999999</v>
      </c>
      <c r="O3098">
        <v>81</v>
      </c>
      <c r="P3098">
        <v>7.05</v>
      </c>
      <c r="Q3098">
        <v>11.8</v>
      </c>
      <c r="R3098">
        <v>10</v>
      </c>
      <c r="S3098">
        <v>3.19</v>
      </c>
      <c r="T3098">
        <v>3</v>
      </c>
      <c r="U3098" t="s">
        <v>22</v>
      </c>
      <c r="V3098">
        <f>IF(tbl_Customers[[#This Row],[churn]] = "yes", 1, 0)</f>
        <v>0</v>
      </c>
      <c r="W3098" t="str">
        <f>IF(tbl_Customers[[#This Row],[number_customer_service_calls]] &lt;= 1, "0-1 Calls", IF(tbl_Customers[[#This Row],[number_customer_service_calls]] &lt;= 3, "2-3 Calls", IF(tbl_Customers[[#This Row],[number_customer_service_calls]] &lt;=5, "4-5 Calls", "6+ Calls")))</f>
        <v>2-3 Calls</v>
      </c>
      <c r="X3098" t="str">
        <f>IF(tbl_Customers[[#This Row],[account_length]] &lt;= 50, "0-50", IF(tbl_Customers[[#This Row],[account_length]] &lt;=100, "51-100", IF(tbl_Customers[[#This Row],[account_length]] &lt;= 150, "101-150", "151+")))</f>
        <v>0-50</v>
      </c>
      <c r="Y3098" t="str">
        <f>IF(tbl_Customers[[#This Row],[total_intl_charge]] &lt;= 3, "Low Charges", "High Charges")</f>
        <v>High Charges</v>
      </c>
      <c r="Z3098" t="str">
        <f>IF(tbl_Customers[[#This Row],[total_eve_calls]]&lt;=80,"Low Calls",
IF(tbl_Customers[[#This Row],[total_eve_calls]]&lt;=120,"Medium Calls","High Calls"))</f>
        <v>Medium Calls</v>
      </c>
      <c r="AA3098" t="str">
        <f>IF(tbl_Customers[[#This Row],[total_eve_charge]]&lt;=15,"Low Charges",
IF(tbl_Customers[[#This Row],[total_eve_charge]]&lt;=20,"Medium Charges","High Charges"))</f>
        <v>Medium Charges</v>
      </c>
      <c r="AB30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8" t="str">
        <f>IF(tbl_Customers[[#This Row],[number_vmail_messages]] = 0, "No Usage", IF(tbl_Customers[[#This Row],[number_vmail_messages]] &lt;= 20, "Low Usage", IF(tbl_Customers[[#This Row],[number_vmail_messages]] &lt;= 40, "Medium Usgae", "High Usage")))</f>
        <v>Medium Usgae</v>
      </c>
      <c r="AD3098" t="str">
        <f>IF(tbl_Customers[[#This Row],[total_day_minutes]]&lt;=150,"Low Usage", IF(tbl_Customers[[#This Row],[total_day_minutes]]&lt;=200,"Medium Usage", IF(tbl_Customers[[#This Row],[total_day_minutes]]&lt;=250,"High Usage","Very High Usage")))</f>
        <v>High Usage</v>
      </c>
      <c r="AE3098" t="str">
        <f>IF(tbl_Customers[[#This Row],[total_intl_calls]]&lt;=5,"Low Calls", IF(tbl_Customers[[#This Row],[total_intl_calls]]&lt;=10, "Medium Calls", "High Calls"))</f>
        <v>Medium Calls</v>
      </c>
      <c r="AF30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98" s="36" t="str">
        <f>IF(tbl_Customers[[#This Row],[Churn_Risk_Score]]&gt;=10,"High Risk", IF(tbl_Customers[[#This Row],[Churn_Risk_Score]]&gt;=5,"Medium Risk","Low Risk"))</f>
        <v>Low Risk</v>
      </c>
    </row>
    <row r="3099" spans="1:33" x14ac:dyDescent="0.35">
      <c r="A3099">
        <v>3098</v>
      </c>
      <c r="B3099" t="s">
        <v>45</v>
      </c>
      <c r="C3099">
        <v>141</v>
      </c>
      <c r="D3099" t="s">
        <v>28</v>
      </c>
      <c r="E3099" t="s">
        <v>22</v>
      </c>
      <c r="F3099" t="s">
        <v>22</v>
      </c>
      <c r="G3099">
        <v>0</v>
      </c>
      <c r="H3099">
        <v>138.19999999999999</v>
      </c>
      <c r="I3099">
        <v>94</v>
      </c>
      <c r="J3099">
        <v>23.49</v>
      </c>
      <c r="K3099">
        <v>176.4</v>
      </c>
      <c r="L3099">
        <v>84</v>
      </c>
      <c r="M3099">
        <v>14.99</v>
      </c>
      <c r="N3099">
        <v>182.9</v>
      </c>
      <c r="O3099">
        <v>110</v>
      </c>
      <c r="P3099">
        <v>8.23</v>
      </c>
      <c r="Q3099">
        <v>11.1</v>
      </c>
      <c r="R3099">
        <v>6</v>
      </c>
      <c r="S3099">
        <v>3</v>
      </c>
      <c r="T3099">
        <v>3</v>
      </c>
      <c r="U3099" t="s">
        <v>22</v>
      </c>
      <c r="V3099">
        <f>IF(tbl_Customers[[#This Row],[churn]] = "yes", 1, 0)</f>
        <v>0</v>
      </c>
      <c r="W3099" t="str">
        <f>IF(tbl_Customers[[#This Row],[number_customer_service_calls]] &lt;= 1, "0-1 Calls", IF(tbl_Customers[[#This Row],[number_customer_service_calls]] &lt;= 3, "2-3 Calls", IF(tbl_Customers[[#This Row],[number_customer_service_calls]] &lt;=5, "4-5 Calls", "6+ Calls")))</f>
        <v>2-3 Calls</v>
      </c>
      <c r="X3099" t="str">
        <f>IF(tbl_Customers[[#This Row],[account_length]] &lt;= 50, "0-50", IF(tbl_Customers[[#This Row],[account_length]] &lt;=100, "51-100", IF(tbl_Customers[[#This Row],[account_length]] &lt;= 150, "101-150", "151+")))</f>
        <v>101-150</v>
      </c>
      <c r="Y3099" t="str">
        <f>IF(tbl_Customers[[#This Row],[total_intl_charge]] &lt;= 3, "Low Charges", "High Charges")</f>
        <v>Low Charges</v>
      </c>
      <c r="Z3099" t="str">
        <f>IF(tbl_Customers[[#This Row],[total_eve_calls]]&lt;=80,"Low Calls",
IF(tbl_Customers[[#This Row],[total_eve_calls]]&lt;=120,"Medium Calls","High Calls"))</f>
        <v>Medium Calls</v>
      </c>
      <c r="AA3099" t="str">
        <f>IF(tbl_Customers[[#This Row],[total_eve_charge]]&lt;=15,"Low Charges",
IF(tbl_Customers[[#This Row],[total_eve_charge]]&lt;=20,"Medium Charges","High Charges"))</f>
        <v>Low Charges</v>
      </c>
      <c r="AB30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9" t="str">
        <f>IF(tbl_Customers[[#This Row],[number_vmail_messages]] = 0, "No Usage", IF(tbl_Customers[[#This Row],[number_vmail_messages]] &lt;= 20, "Low Usage", IF(tbl_Customers[[#This Row],[number_vmail_messages]] &lt;= 40, "Medium Usgae", "High Usage")))</f>
        <v>No Usage</v>
      </c>
      <c r="AD3099" t="str">
        <f>IF(tbl_Customers[[#This Row],[total_day_minutes]]&lt;=150,"Low Usage", IF(tbl_Customers[[#This Row],[total_day_minutes]]&lt;=200,"Medium Usage", IF(tbl_Customers[[#This Row],[total_day_minutes]]&lt;=250,"High Usage","Very High Usage")))</f>
        <v>Low Usage</v>
      </c>
      <c r="AE3099" t="str">
        <f>IF(tbl_Customers[[#This Row],[total_intl_calls]]&lt;=5,"Low Calls", IF(tbl_Customers[[#This Row],[total_intl_calls]]&lt;=10, "Medium Calls", "High Calls"))</f>
        <v>Medium Calls</v>
      </c>
      <c r="AF30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9" s="36" t="str">
        <f>IF(tbl_Customers[[#This Row],[Churn_Risk_Score]]&gt;=10,"High Risk", IF(tbl_Customers[[#This Row],[Churn_Risk_Score]]&gt;=5,"Medium Risk","Low Risk"))</f>
        <v>Low Risk</v>
      </c>
    </row>
    <row r="3100" spans="1:33" x14ac:dyDescent="0.35">
      <c r="A3100">
        <v>3099</v>
      </c>
      <c r="B3100" t="s">
        <v>27</v>
      </c>
      <c r="C3100">
        <v>79</v>
      </c>
      <c r="D3100" t="s">
        <v>25</v>
      </c>
      <c r="E3100" t="s">
        <v>22</v>
      </c>
      <c r="F3100" t="s">
        <v>23</v>
      </c>
      <c r="G3100">
        <v>27</v>
      </c>
      <c r="H3100">
        <v>192.3</v>
      </c>
      <c r="I3100">
        <v>125</v>
      </c>
      <c r="J3100">
        <v>32.69</v>
      </c>
      <c r="K3100">
        <v>147.30000000000001</v>
      </c>
      <c r="L3100">
        <v>108</v>
      </c>
      <c r="M3100">
        <v>12.52</v>
      </c>
      <c r="N3100">
        <v>215</v>
      </c>
      <c r="O3100">
        <v>97</v>
      </c>
      <c r="P3100">
        <v>9.67</v>
      </c>
      <c r="Q3100">
        <v>7.8</v>
      </c>
      <c r="R3100">
        <v>4</v>
      </c>
      <c r="S3100">
        <v>2.11</v>
      </c>
      <c r="T3100">
        <v>1</v>
      </c>
      <c r="U3100" t="s">
        <v>22</v>
      </c>
      <c r="V3100">
        <f>IF(tbl_Customers[[#This Row],[churn]] = "yes", 1, 0)</f>
        <v>0</v>
      </c>
      <c r="W3100" t="str">
        <f>IF(tbl_Customers[[#This Row],[number_customer_service_calls]] &lt;= 1, "0-1 Calls", IF(tbl_Customers[[#This Row],[number_customer_service_calls]] &lt;= 3, "2-3 Calls", IF(tbl_Customers[[#This Row],[number_customer_service_calls]] &lt;=5, "4-5 Calls", "6+ Calls")))</f>
        <v>0-1 Calls</v>
      </c>
      <c r="X3100" t="str">
        <f>IF(tbl_Customers[[#This Row],[account_length]] &lt;= 50, "0-50", IF(tbl_Customers[[#This Row],[account_length]] &lt;=100, "51-100", IF(tbl_Customers[[#This Row],[account_length]] &lt;= 150, "101-150", "151+")))</f>
        <v>51-100</v>
      </c>
      <c r="Y3100" t="str">
        <f>IF(tbl_Customers[[#This Row],[total_intl_charge]] &lt;= 3, "Low Charges", "High Charges")</f>
        <v>Low Charges</v>
      </c>
      <c r="Z3100" t="str">
        <f>IF(tbl_Customers[[#This Row],[total_eve_calls]]&lt;=80,"Low Calls",
IF(tbl_Customers[[#This Row],[total_eve_calls]]&lt;=120,"Medium Calls","High Calls"))</f>
        <v>Medium Calls</v>
      </c>
      <c r="AA3100" t="str">
        <f>IF(tbl_Customers[[#This Row],[total_eve_charge]]&lt;=15,"Low Charges",
IF(tbl_Customers[[#This Row],[total_eve_charge]]&lt;=20,"Medium Charges","High Charges"))</f>
        <v>Low Charges</v>
      </c>
      <c r="AB3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0" t="str">
        <f>IF(tbl_Customers[[#This Row],[number_vmail_messages]] = 0, "No Usage", IF(tbl_Customers[[#This Row],[number_vmail_messages]] &lt;= 20, "Low Usage", IF(tbl_Customers[[#This Row],[number_vmail_messages]] &lt;= 40, "Medium Usgae", "High Usage")))</f>
        <v>Medium Usgae</v>
      </c>
      <c r="AD3100" t="str">
        <f>IF(tbl_Customers[[#This Row],[total_day_minutes]]&lt;=150,"Low Usage", IF(tbl_Customers[[#This Row],[total_day_minutes]]&lt;=200,"Medium Usage", IF(tbl_Customers[[#This Row],[total_day_minutes]]&lt;=250,"High Usage","Very High Usage")))</f>
        <v>Medium Usage</v>
      </c>
      <c r="AE3100" t="str">
        <f>IF(tbl_Customers[[#This Row],[total_intl_calls]]&lt;=5,"Low Calls", IF(tbl_Customers[[#This Row],[total_intl_calls]]&lt;=10, "Medium Calls", "High Calls"))</f>
        <v>Low Calls</v>
      </c>
      <c r="AF31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00" s="36" t="str">
        <f>IF(tbl_Customers[[#This Row],[Churn_Risk_Score]]&gt;=10,"High Risk", IF(tbl_Customers[[#This Row],[Churn_Risk_Score]]&gt;=5,"Medium Risk","Low Risk"))</f>
        <v>Low Risk</v>
      </c>
    </row>
    <row r="3101" spans="1:33" x14ac:dyDescent="0.35">
      <c r="A3101">
        <v>3100</v>
      </c>
      <c r="B3101" t="s">
        <v>46</v>
      </c>
      <c r="C3101">
        <v>171</v>
      </c>
      <c r="D3101" t="s">
        <v>21</v>
      </c>
      <c r="E3101" t="s">
        <v>22</v>
      </c>
      <c r="F3101" t="s">
        <v>22</v>
      </c>
      <c r="G3101">
        <v>0</v>
      </c>
      <c r="H3101">
        <v>262.10000000000002</v>
      </c>
      <c r="I3101">
        <v>78</v>
      </c>
      <c r="J3101">
        <v>44.56</v>
      </c>
      <c r="K3101">
        <v>171.6</v>
      </c>
      <c r="L3101">
        <v>113</v>
      </c>
      <c r="M3101">
        <v>14.59</v>
      </c>
      <c r="N3101">
        <v>208.7</v>
      </c>
      <c r="O3101">
        <v>100</v>
      </c>
      <c r="P3101">
        <v>9.39</v>
      </c>
      <c r="Q3101">
        <v>5.3</v>
      </c>
      <c r="R3101">
        <v>3</v>
      </c>
      <c r="S3101">
        <v>1.43</v>
      </c>
      <c r="T3101">
        <v>0</v>
      </c>
      <c r="U3101" t="s">
        <v>22</v>
      </c>
      <c r="V3101">
        <f>IF(tbl_Customers[[#This Row],[churn]] = "yes", 1, 0)</f>
        <v>0</v>
      </c>
      <c r="W3101" t="str">
        <f>IF(tbl_Customers[[#This Row],[number_customer_service_calls]] &lt;= 1, "0-1 Calls", IF(tbl_Customers[[#This Row],[number_customer_service_calls]] &lt;= 3, "2-3 Calls", IF(tbl_Customers[[#This Row],[number_customer_service_calls]] &lt;=5, "4-5 Calls", "6+ Calls")))</f>
        <v>0-1 Calls</v>
      </c>
      <c r="X3101" t="str">
        <f>IF(tbl_Customers[[#This Row],[account_length]] &lt;= 50, "0-50", IF(tbl_Customers[[#This Row],[account_length]] &lt;=100, "51-100", IF(tbl_Customers[[#This Row],[account_length]] &lt;= 150, "101-150", "151+")))</f>
        <v>151+</v>
      </c>
      <c r="Y3101" t="str">
        <f>IF(tbl_Customers[[#This Row],[total_intl_charge]] &lt;= 3, "Low Charges", "High Charges")</f>
        <v>Low Charges</v>
      </c>
      <c r="Z3101" t="str">
        <f>IF(tbl_Customers[[#This Row],[total_eve_calls]]&lt;=80,"Low Calls",
IF(tbl_Customers[[#This Row],[total_eve_calls]]&lt;=120,"Medium Calls","High Calls"))</f>
        <v>Medium Calls</v>
      </c>
      <c r="AA3101" t="str">
        <f>IF(tbl_Customers[[#This Row],[total_eve_charge]]&lt;=15,"Low Charges",
IF(tbl_Customers[[#This Row],[total_eve_charge]]&lt;=20,"Medium Charges","High Charges"))</f>
        <v>Low Charges</v>
      </c>
      <c r="AB3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1" t="str">
        <f>IF(tbl_Customers[[#This Row],[number_vmail_messages]] = 0, "No Usage", IF(tbl_Customers[[#This Row],[number_vmail_messages]] &lt;= 20, "Low Usage", IF(tbl_Customers[[#This Row],[number_vmail_messages]] &lt;= 40, "Medium Usgae", "High Usage")))</f>
        <v>No Usage</v>
      </c>
      <c r="AD3101" t="str">
        <f>IF(tbl_Customers[[#This Row],[total_day_minutes]]&lt;=150,"Low Usage", IF(tbl_Customers[[#This Row],[total_day_minutes]]&lt;=200,"Medium Usage", IF(tbl_Customers[[#This Row],[total_day_minutes]]&lt;=250,"High Usage","Very High Usage")))</f>
        <v>Very High Usage</v>
      </c>
      <c r="AE3101" t="str">
        <f>IF(tbl_Customers[[#This Row],[total_intl_calls]]&lt;=5,"Low Calls", IF(tbl_Customers[[#This Row],[total_intl_calls]]&lt;=10, "Medium Calls", "High Calls"))</f>
        <v>Low Calls</v>
      </c>
      <c r="AF31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01" s="36" t="str">
        <f>IF(tbl_Customers[[#This Row],[Churn_Risk_Score]]&gt;=10,"High Risk", IF(tbl_Customers[[#This Row],[Churn_Risk_Score]]&gt;=5,"Medium Risk","Low Risk"))</f>
        <v>Medium Risk</v>
      </c>
    </row>
    <row r="3102" spans="1:33" x14ac:dyDescent="0.35">
      <c r="A3102">
        <v>3101</v>
      </c>
      <c r="B3102" t="s">
        <v>68</v>
      </c>
      <c r="C3102">
        <v>51</v>
      </c>
      <c r="D3102" t="s">
        <v>21</v>
      </c>
      <c r="E3102" t="s">
        <v>22</v>
      </c>
      <c r="F3102" t="s">
        <v>22</v>
      </c>
      <c r="G3102">
        <v>0</v>
      </c>
      <c r="H3102">
        <v>41.2</v>
      </c>
      <c r="I3102">
        <v>106</v>
      </c>
      <c r="J3102">
        <v>7</v>
      </c>
      <c r="K3102">
        <v>210.6</v>
      </c>
      <c r="L3102">
        <v>82</v>
      </c>
      <c r="M3102">
        <v>17.899999999999999</v>
      </c>
      <c r="N3102">
        <v>220.1</v>
      </c>
      <c r="O3102">
        <v>115</v>
      </c>
      <c r="P3102">
        <v>9.9</v>
      </c>
      <c r="Q3102">
        <v>12.4</v>
      </c>
      <c r="R3102">
        <v>3</v>
      </c>
      <c r="S3102">
        <v>3.35</v>
      </c>
      <c r="T3102">
        <v>0</v>
      </c>
      <c r="U3102" t="s">
        <v>22</v>
      </c>
      <c r="V3102">
        <f>IF(tbl_Customers[[#This Row],[churn]] = "yes", 1, 0)</f>
        <v>0</v>
      </c>
      <c r="W3102" t="str">
        <f>IF(tbl_Customers[[#This Row],[number_customer_service_calls]] &lt;= 1, "0-1 Calls", IF(tbl_Customers[[#This Row],[number_customer_service_calls]] &lt;= 3, "2-3 Calls", IF(tbl_Customers[[#This Row],[number_customer_service_calls]] &lt;=5, "4-5 Calls", "6+ Calls")))</f>
        <v>0-1 Calls</v>
      </c>
      <c r="X3102" t="str">
        <f>IF(tbl_Customers[[#This Row],[account_length]] &lt;= 50, "0-50", IF(tbl_Customers[[#This Row],[account_length]] &lt;=100, "51-100", IF(tbl_Customers[[#This Row],[account_length]] &lt;= 150, "101-150", "151+")))</f>
        <v>51-100</v>
      </c>
      <c r="Y3102" t="str">
        <f>IF(tbl_Customers[[#This Row],[total_intl_charge]] &lt;= 3, "Low Charges", "High Charges")</f>
        <v>High Charges</v>
      </c>
      <c r="Z3102" t="str">
        <f>IF(tbl_Customers[[#This Row],[total_eve_calls]]&lt;=80,"Low Calls",
IF(tbl_Customers[[#This Row],[total_eve_calls]]&lt;=120,"Medium Calls","High Calls"))</f>
        <v>Medium Calls</v>
      </c>
      <c r="AA3102" t="str">
        <f>IF(tbl_Customers[[#This Row],[total_eve_charge]]&lt;=15,"Low Charges",
IF(tbl_Customers[[#This Row],[total_eve_charge]]&lt;=20,"Medium Charges","High Charges"))</f>
        <v>Medium Charges</v>
      </c>
      <c r="AB3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02" t="str">
        <f>IF(tbl_Customers[[#This Row],[number_vmail_messages]] = 0, "No Usage", IF(tbl_Customers[[#This Row],[number_vmail_messages]] &lt;= 20, "Low Usage", IF(tbl_Customers[[#This Row],[number_vmail_messages]] &lt;= 40, "Medium Usgae", "High Usage")))</f>
        <v>No Usage</v>
      </c>
      <c r="AD3102" t="str">
        <f>IF(tbl_Customers[[#This Row],[total_day_minutes]]&lt;=150,"Low Usage", IF(tbl_Customers[[#This Row],[total_day_minutes]]&lt;=200,"Medium Usage", IF(tbl_Customers[[#This Row],[total_day_minutes]]&lt;=250,"High Usage","Very High Usage")))</f>
        <v>Low Usage</v>
      </c>
      <c r="AE3102" t="str">
        <f>IF(tbl_Customers[[#This Row],[total_intl_calls]]&lt;=5,"Low Calls", IF(tbl_Customers[[#This Row],[total_intl_calls]]&lt;=10, "Medium Calls", "High Calls"))</f>
        <v>Low Calls</v>
      </c>
      <c r="AF31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02" s="36" t="str">
        <f>IF(tbl_Customers[[#This Row],[Churn_Risk_Score]]&gt;=10,"High Risk", IF(tbl_Customers[[#This Row],[Churn_Risk_Score]]&gt;=5,"Medium Risk","Low Risk"))</f>
        <v>Low Risk</v>
      </c>
    </row>
    <row r="3103" spans="1:33" x14ac:dyDescent="0.35">
      <c r="A3103">
        <v>3102</v>
      </c>
      <c r="B3103" t="s">
        <v>58</v>
      </c>
      <c r="C3103">
        <v>98</v>
      </c>
      <c r="D3103" t="s">
        <v>28</v>
      </c>
      <c r="E3103" t="s">
        <v>22</v>
      </c>
      <c r="F3103" t="s">
        <v>22</v>
      </c>
      <c r="G3103">
        <v>0</v>
      </c>
      <c r="H3103">
        <v>167</v>
      </c>
      <c r="I3103">
        <v>60</v>
      </c>
      <c r="J3103">
        <v>28.39</v>
      </c>
      <c r="K3103">
        <v>125.1</v>
      </c>
      <c r="L3103">
        <v>65</v>
      </c>
      <c r="M3103">
        <v>10.63</v>
      </c>
      <c r="N3103">
        <v>262.5</v>
      </c>
      <c r="O3103">
        <v>100</v>
      </c>
      <c r="P3103">
        <v>11.81</v>
      </c>
      <c r="Q3103">
        <v>8.9</v>
      </c>
      <c r="R3103">
        <v>2</v>
      </c>
      <c r="S3103">
        <v>2.4</v>
      </c>
      <c r="T3103">
        <v>1</v>
      </c>
      <c r="U3103" t="s">
        <v>22</v>
      </c>
      <c r="V3103">
        <f>IF(tbl_Customers[[#This Row],[churn]] = "yes", 1, 0)</f>
        <v>0</v>
      </c>
      <c r="W3103" t="str">
        <f>IF(tbl_Customers[[#This Row],[number_customer_service_calls]] &lt;= 1, "0-1 Calls", IF(tbl_Customers[[#This Row],[number_customer_service_calls]] &lt;= 3, "2-3 Calls", IF(tbl_Customers[[#This Row],[number_customer_service_calls]] &lt;=5, "4-5 Calls", "6+ Calls")))</f>
        <v>0-1 Calls</v>
      </c>
      <c r="X3103" t="str">
        <f>IF(tbl_Customers[[#This Row],[account_length]] &lt;= 50, "0-50", IF(tbl_Customers[[#This Row],[account_length]] &lt;=100, "51-100", IF(tbl_Customers[[#This Row],[account_length]] &lt;= 150, "101-150", "151+")))</f>
        <v>51-100</v>
      </c>
      <c r="Y3103" t="str">
        <f>IF(tbl_Customers[[#This Row],[total_intl_charge]] &lt;= 3, "Low Charges", "High Charges")</f>
        <v>Low Charges</v>
      </c>
      <c r="Z3103" t="str">
        <f>IF(tbl_Customers[[#This Row],[total_eve_calls]]&lt;=80,"Low Calls",
IF(tbl_Customers[[#This Row],[total_eve_calls]]&lt;=120,"Medium Calls","High Calls"))</f>
        <v>Low Calls</v>
      </c>
      <c r="AA3103" t="str">
        <f>IF(tbl_Customers[[#This Row],[total_eve_charge]]&lt;=15,"Low Charges",
IF(tbl_Customers[[#This Row],[total_eve_charge]]&lt;=20,"Medium Charges","High Charges"))</f>
        <v>Low Charges</v>
      </c>
      <c r="AB3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3" t="str">
        <f>IF(tbl_Customers[[#This Row],[number_vmail_messages]] = 0, "No Usage", IF(tbl_Customers[[#This Row],[number_vmail_messages]] &lt;= 20, "Low Usage", IF(tbl_Customers[[#This Row],[number_vmail_messages]] &lt;= 40, "Medium Usgae", "High Usage")))</f>
        <v>No Usage</v>
      </c>
      <c r="AD3103" t="str">
        <f>IF(tbl_Customers[[#This Row],[total_day_minutes]]&lt;=150,"Low Usage", IF(tbl_Customers[[#This Row],[total_day_minutes]]&lt;=200,"Medium Usage", IF(tbl_Customers[[#This Row],[total_day_minutes]]&lt;=250,"High Usage","Very High Usage")))</f>
        <v>Medium Usage</v>
      </c>
      <c r="AE3103" t="str">
        <f>IF(tbl_Customers[[#This Row],[total_intl_calls]]&lt;=5,"Low Calls", IF(tbl_Customers[[#This Row],[total_intl_calls]]&lt;=10, "Medium Calls", "High Calls"))</f>
        <v>Low Calls</v>
      </c>
      <c r="AF31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3" s="36" t="str">
        <f>IF(tbl_Customers[[#This Row],[Churn_Risk_Score]]&gt;=10,"High Risk", IF(tbl_Customers[[#This Row],[Churn_Risk_Score]]&gt;=5,"Medium Risk","Low Risk"))</f>
        <v>Low Risk</v>
      </c>
    </row>
    <row r="3104" spans="1:33" x14ac:dyDescent="0.35">
      <c r="A3104">
        <v>3103</v>
      </c>
      <c r="B3104" t="s">
        <v>35</v>
      </c>
      <c r="C3104">
        <v>94</v>
      </c>
      <c r="D3104" t="s">
        <v>28</v>
      </c>
      <c r="E3104" t="s">
        <v>22</v>
      </c>
      <c r="F3104" t="s">
        <v>22</v>
      </c>
      <c r="G3104">
        <v>0</v>
      </c>
      <c r="H3104">
        <v>210.2</v>
      </c>
      <c r="I3104">
        <v>95</v>
      </c>
      <c r="J3104">
        <v>35.729999999999997</v>
      </c>
      <c r="K3104">
        <v>191.2</v>
      </c>
      <c r="L3104">
        <v>87</v>
      </c>
      <c r="M3104">
        <v>16.25</v>
      </c>
      <c r="N3104">
        <v>150.80000000000001</v>
      </c>
      <c r="O3104">
        <v>111</v>
      </c>
      <c r="P3104">
        <v>6.79</v>
      </c>
      <c r="Q3104">
        <v>9.4</v>
      </c>
      <c r="R3104">
        <v>3</v>
      </c>
      <c r="S3104">
        <v>2.54</v>
      </c>
      <c r="T3104">
        <v>2</v>
      </c>
      <c r="U3104" t="s">
        <v>22</v>
      </c>
      <c r="V3104">
        <f>IF(tbl_Customers[[#This Row],[churn]] = "yes", 1, 0)</f>
        <v>0</v>
      </c>
      <c r="W3104" t="str">
        <f>IF(tbl_Customers[[#This Row],[number_customer_service_calls]] &lt;= 1, "0-1 Calls", IF(tbl_Customers[[#This Row],[number_customer_service_calls]] &lt;= 3, "2-3 Calls", IF(tbl_Customers[[#This Row],[number_customer_service_calls]] &lt;=5, "4-5 Calls", "6+ Calls")))</f>
        <v>2-3 Calls</v>
      </c>
      <c r="X3104" t="str">
        <f>IF(tbl_Customers[[#This Row],[account_length]] &lt;= 50, "0-50", IF(tbl_Customers[[#This Row],[account_length]] &lt;=100, "51-100", IF(tbl_Customers[[#This Row],[account_length]] &lt;= 150, "101-150", "151+")))</f>
        <v>51-100</v>
      </c>
      <c r="Y3104" t="str">
        <f>IF(tbl_Customers[[#This Row],[total_intl_charge]] &lt;= 3, "Low Charges", "High Charges")</f>
        <v>Low Charges</v>
      </c>
      <c r="Z3104" t="str">
        <f>IF(tbl_Customers[[#This Row],[total_eve_calls]]&lt;=80,"Low Calls",
IF(tbl_Customers[[#This Row],[total_eve_calls]]&lt;=120,"Medium Calls","High Calls"))</f>
        <v>Medium Calls</v>
      </c>
      <c r="AA3104" t="str">
        <f>IF(tbl_Customers[[#This Row],[total_eve_charge]]&lt;=15,"Low Charges",
IF(tbl_Customers[[#This Row],[total_eve_charge]]&lt;=20,"Medium Charges","High Charges"))</f>
        <v>Medium Charges</v>
      </c>
      <c r="AB3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4" t="str">
        <f>IF(tbl_Customers[[#This Row],[number_vmail_messages]] = 0, "No Usage", IF(tbl_Customers[[#This Row],[number_vmail_messages]] &lt;= 20, "Low Usage", IF(tbl_Customers[[#This Row],[number_vmail_messages]] &lt;= 40, "Medium Usgae", "High Usage")))</f>
        <v>No Usage</v>
      </c>
      <c r="AD3104" t="str">
        <f>IF(tbl_Customers[[#This Row],[total_day_minutes]]&lt;=150,"Low Usage", IF(tbl_Customers[[#This Row],[total_day_minutes]]&lt;=200,"Medium Usage", IF(tbl_Customers[[#This Row],[total_day_minutes]]&lt;=250,"High Usage","Very High Usage")))</f>
        <v>High Usage</v>
      </c>
      <c r="AE3104" t="str">
        <f>IF(tbl_Customers[[#This Row],[total_intl_calls]]&lt;=5,"Low Calls", IF(tbl_Customers[[#This Row],[total_intl_calls]]&lt;=10, "Medium Calls", "High Calls"))</f>
        <v>Low Calls</v>
      </c>
      <c r="AF31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4" s="36" t="str">
        <f>IF(tbl_Customers[[#This Row],[Churn_Risk_Score]]&gt;=10,"High Risk", IF(tbl_Customers[[#This Row],[Churn_Risk_Score]]&gt;=5,"Medium Risk","Low Risk"))</f>
        <v>Low Risk</v>
      </c>
    </row>
    <row r="3105" spans="1:33" x14ac:dyDescent="0.35">
      <c r="A3105">
        <v>3104</v>
      </c>
      <c r="B3105" t="s">
        <v>62</v>
      </c>
      <c r="C3105">
        <v>100</v>
      </c>
      <c r="D3105" t="s">
        <v>21</v>
      </c>
      <c r="E3105" t="s">
        <v>22</v>
      </c>
      <c r="F3105" t="s">
        <v>23</v>
      </c>
      <c r="G3105">
        <v>39</v>
      </c>
      <c r="H3105">
        <v>204.9</v>
      </c>
      <c r="I3105">
        <v>74</v>
      </c>
      <c r="J3105">
        <v>34.83</v>
      </c>
      <c r="K3105">
        <v>210.2</v>
      </c>
      <c r="L3105">
        <v>80</v>
      </c>
      <c r="M3105">
        <v>17.87</v>
      </c>
      <c r="N3105">
        <v>168.8</v>
      </c>
      <c r="O3105">
        <v>89</v>
      </c>
      <c r="P3105">
        <v>7.6</v>
      </c>
      <c r="Q3105">
        <v>11.2</v>
      </c>
      <c r="R3105">
        <v>4</v>
      </c>
      <c r="S3105">
        <v>3.02</v>
      </c>
      <c r="T3105">
        <v>2</v>
      </c>
      <c r="U3105" t="s">
        <v>22</v>
      </c>
      <c r="V3105">
        <f>IF(tbl_Customers[[#This Row],[churn]] = "yes", 1, 0)</f>
        <v>0</v>
      </c>
      <c r="W3105" t="str">
        <f>IF(tbl_Customers[[#This Row],[number_customer_service_calls]] &lt;= 1, "0-1 Calls", IF(tbl_Customers[[#This Row],[number_customer_service_calls]] &lt;= 3, "2-3 Calls", IF(tbl_Customers[[#This Row],[number_customer_service_calls]] &lt;=5, "4-5 Calls", "6+ Calls")))</f>
        <v>2-3 Calls</v>
      </c>
      <c r="X3105" t="str">
        <f>IF(tbl_Customers[[#This Row],[account_length]] &lt;= 50, "0-50", IF(tbl_Customers[[#This Row],[account_length]] &lt;=100, "51-100", IF(tbl_Customers[[#This Row],[account_length]] &lt;= 150, "101-150", "151+")))</f>
        <v>51-100</v>
      </c>
      <c r="Y3105" t="str">
        <f>IF(tbl_Customers[[#This Row],[total_intl_charge]] &lt;= 3, "Low Charges", "High Charges")</f>
        <v>High Charges</v>
      </c>
      <c r="Z3105" t="str">
        <f>IF(tbl_Customers[[#This Row],[total_eve_calls]]&lt;=80,"Low Calls",
IF(tbl_Customers[[#This Row],[total_eve_calls]]&lt;=120,"Medium Calls","High Calls"))</f>
        <v>Low Calls</v>
      </c>
      <c r="AA3105" t="str">
        <f>IF(tbl_Customers[[#This Row],[total_eve_charge]]&lt;=15,"Low Charges",
IF(tbl_Customers[[#This Row],[total_eve_charge]]&lt;=20,"Medium Charges","High Charges"))</f>
        <v>Medium Charges</v>
      </c>
      <c r="AB3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05" t="str">
        <f>IF(tbl_Customers[[#This Row],[number_vmail_messages]] = 0, "No Usage", IF(tbl_Customers[[#This Row],[number_vmail_messages]] &lt;= 20, "Low Usage", IF(tbl_Customers[[#This Row],[number_vmail_messages]] &lt;= 40, "Medium Usgae", "High Usage")))</f>
        <v>Medium Usgae</v>
      </c>
      <c r="AD3105" t="str">
        <f>IF(tbl_Customers[[#This Row],[total_day_minutes]]&lt;=150,"Low Usage", IF(tbl_Customers[[#This Row],[total_day_minutes]]&lt;=200,"Medium Usage", IF(tbl_Customers[[#This Row],[total_day_minutes]]&lt;=250,"High Usage","Very High Usage")))</f>
        <v>High Usage</v>
      </c>
      <c r="AE3105" t="str">
        <f>IF(tbl_Customers[[#This Row],[total_intl_calls]]&lt;=5,"Low Calls", IF(tbl_Customers[[#This Row],[total_intl_calls]]&lt;=10, "Medium Calls", "High Calls"))</f>
        <v>Low Calls</v>
      </c>
      <c r="AF31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05" s="36" t="str">
        <f>IF(tbl_Customers[[#This Row],[Churn_Risk_Score]]&gt;=10,"High Risk", IF(tbl_Customers[[#This Row],[Churn_Risk_Score]]&gt;=5,"Medium Risk","Low Risk"))</f>
        <v>Low Risk</v>
      </c>
    </row>
    <row r="3106" spans="1:33" x14ac:dyDescent="0.35">
      <c r="A3106">
        <v>3105</v>
      </c>
      <c r="B3106" t="s">
        <v>43</v>
      </c>
      <c r="C3106">
        <v>125</v>
      </c>
      <c r="D3106" t="s">
        <v>28</v>
      </c>
      <c r="E3106" t="s">
        <v>22</v>
      </c>
      <c r="F3106" t="s">
        <v>22</v>
      </c>
      <c r="G3106">
        <v>0</v>
      </c>
      <c r="H3106">
        <v>184.1</v>
      </c>
      <c r="I3106">
        <v>105</v>
      </c>
      <c r="J3106">
        <v>31.3</v>
      </c>
      <c r="K3106">
        <v>126.7</v>
      </c>
      <c r="L3106">
        <v>123</v>
      </c>
      <c r="M3106">
        <v>10.77</v>
      </c>
      <c r="N3106">
        <v>241.5</v>
      </c>
      <c r="O3106">
        <v>94</v>
      </c>
      <c r="P3106">
        <v>10.87</v>
      </c>
      <c r="Q3106">
        <v>4.7</v>
      </c>
      <c r="R3106">
        <v>6</v>
      </c>
      <c r="S3106">
        <v>1.27</v>
      </c>
      <c r="T3106">
        <v>1</v>
      </c>
      <c r="U3106" t="s">
        <v>22</v>
      </c>
      <c r="V3106">
        <f>IF(tbl_Customers[[#This Row],[churn]] = "yes", 1, 0)</f>
        <v>0</v>
      </c>
      <c r="W3106" t="str">
        <f>IF(tbl_Customers[[#This Row],[number_customer_service_calls]] &lt;= 1, "0-1 Calls", IF(tbl_Customers[[#This Row],[number_customer_service_calls]] &lt;= 3, "2-3 Calls", IF(tbl_Customers[[#This Row],[number_customer_service_calls]] &lt;=5, "4-5 Calls", "6+ Calls")))</f>
        <v>0-1 Calls</v>
      </c>
      <c r="X3106" t="str">
        <f>IF(tbl_Customers[[#This Row],[account_length]] &lt;= 50, "0-50", IF(tbl_Customers[[#This Row],[account_length]] &lt;=100, "51-100", IF(tbl_Customers[[#This Row],[account_length]] &lt;= 150, "101-150", "151+")))</f>
        <v>101-150</v>
      </c>
      <c r="Y3106" t="str">
        <f>IF(tbl_Customers[[#This Row],[total_intl_charge]] &lt;= 3, "Low Charges", "High Charges")</f>
        <v>Low Charges</v>
      </c>
      <c r="Z3106" t="str">
        <f>IF(tbl_Customers[[#This Row],[total_eve_calls]]&lt;=80,"Low Calls",
IF(tbl_Customers[[#This Row],[total_eve_calls]]&lt;=120,"Medium Calls","High Calls"))</f>
        <v>High Calls</v>
      </c>
      <c r="AA3106" t="str">
        <f>IF(tbl_Customers[[#This Row],[total_eve_charge]]&lt;=15,"Low Charges",
IF(tbl_Customers[[#This Row],[total_eve_charge]]&lt;=20,"Medium Charges","High Charges"))</f>
        <v>Low Charges</v>
      </c>
      <c r="AB3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6" t="str">
        <f>IF(tbl_Customers[[#This Row],[number_vmail_messages]] = 0, "No Usage", IF(tbl_Customers[[#This Row],[number_vmail_messages]] &lt;= 20, "Low Usage", IF(tbl_Customers[[#This Row],[number_vmail_messages]] &lt;= 40, "Medium Usgae", "High Usage")))</f>
        <v>No Usage</v>
      </c>
      <c r="AD3106" t="str">
        <f>IF(tbl_Customers[[#This Row],[total_day_minutes]]&lt;=150,"Low Usage", IF(tbl_Customers[[#This Row],[total_day_minutes]]&lt;=200,"Medium Usage", IF(tbl_Customers[[#This Row],[total_day_minutes]]&lt;=250,"High Usage","Very High Usage")))</f>
        <v>Medium Usage</v>
      </c>
      <c r="AE3106" t="str">
        <f>IF(tbl_Customers[[#This Row],[total_intl_calls]]&lt;=5,"Low Calls", IF(tbl_Customers[[#This Row],[total_intl_calls]]&lt;=10, "Medium Calls", "High Calls"))</f>
        <v>Medium Calls</v>
      </c>
      <c r="AF31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6" s="36" t="str">
        <f>IF(tbl_Customers[[#This Row],[Churn_Risk_Score]]&gt;=10,"High Risk", IF(tbl_Customers[[#This Row],[Churn_Risk_Score]]&gt;=5,"Medium Risk","Low Risk"))</f>
        <v>Low Risk</v>
      </c>
    </row>
    <row r="3107" spans="1:33" x14ac:dyDescent="0.35">
      <c r="A3107">
        <v>3106</v>
      </c>
      <c r="B3107" t="s">
        <v>38</v>
      </c>
      <c r="C3107">
        <v>81</v>
      </c>
      <c r="D3107" t="s">
        <v>28</v>
      </c>
      <c r="E3107" t="s">
        <v>22</v>
      </c>
      <c r="F3107" t="s">
        <v>22</v>
      </c>
      <c r="G3107">
        <v>0</v>
      </c>
      <c r="H3107">
        <v>263.8</v>
      </c>
      <c r="I3107">
        <v>84</v>
      </c>
      <c r="J3107">
        <v>44.85</v>
      </c>
      <c r="K3107">
        <v>162.80000000000001</v>
      </c>
      <c r="L3107">
        <v>107</v>
      </c>
      <c r="M3107">
        <v>13.84</v>
      </c>
      <c r="N3107">
        <v>149.69999999999999</v>
      </c>
      <c r="O3107">
        <v>94</v>
      </c>
      <c r="P3107">
        <v>6.74</v>
      </c>
      <c r="Q3107">
        <v>8.6999999999999993</v>
      </c>
      <c r="R3107">
        <v>6</v>
      </c>
      <c r="S3107">
        <v>2.35</v>
      </c>
      <c r="T3107">
        <v>2</v>
      </c>
      <c r="U3107" t="s">
        <v>22</v>
      </c>
      <c r="V3107">
        <f>IF(tbl_Customers[[#This Row],[churn]] = "yes", 1, 0)</f>
        <v>0</v>
      </c>
      <c r="W3107" t="str">
        <f>IF(tbl_Customers[[#This Row],[number_customer_service_calls]] &lt;= 1, "0-1 Calls", IF(tbl_Customers[[#This Row],[number_customer_service_calls]] &lt;= 3, "2-3 Calls", IF(tbl_Customers[[#This Row],[number_customer_service_calls]] &lt;=5, "4-5 Calls", "6+ Calls")))</f>
        <v>2-3 Calls</v>
      </c>
      <c r="X3107" t="str">
        <f>IF(tbl_Customers[[#This Row],[account_length]] &lt;= 50, "0-50", IF(tbl_Customers[[#This Row],[account_length]] &lt;=100, "51-100", IF(tbl_Customers[[#This Row],[account_length]] &lt;= 150, "101-150", "151+")))</f>
        <v>51-100</v>
      </c>
      <c r="Y3107" t="str">
        <f>IF(tbl_Customers[[#This Row],[total_intl_charge]] &lt;= 3, "Low Charges", "High Charges")</f>
        <v>Low Charges</v>
      </c>
      <c r="Z3107" t="str">
        <f>IF(tbl_Customers[[#This Row],[total_eve_calls]]&lt;=80,"Low Calls",
IF(tbl_Customers[[#This Row],[total_eve_calls]]&lt;=120,"Medium Calls","High Calls"))</f>
        <v>Medium Calls</v>
      </c>
      <c r="AA3107" t="str">
        <f>IF(tbl_Customers[[#This Row],[total_eve_charge]]&lt;=15,"Low Charges",
IF(tbl_Customers[[#This Row],[total_eve_charge]]&lt;=20,"Medium Charges","High Charges"))</f>
        <v>Low Charges</v>
      </c>
      <c r="AB3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7" t="str">
        <f>IF(tbl_Customers[[#This Row],[number_vmail_messages]] = 0, "No Usage", IF(tbl_Customers[[#This Row],[number_vmail_messages]] &lt;= 20, "Low Usage", IF(tbl_Customers[[#This Row],[number_vmail_messages]] &lt;= 40, "Medium Usgae", "High Usage")))</f>
        <v>No Usage</v>
      </c>
      <c r="AD3107" t="str">
        <f>IF(tbl_Customers[[#This Row],[total_day_minutes]]&lt;=150,"Low Usage", IF(tbl_Customers[[#This Row],[total_day_minutes]]&lt;=200,"Medium Usage", IF(tbl_Customers[[#This Row],[total_day_minutes]]&lt;=250,"High Usage","Very High Usage")))</f>
        <v>Very High Usage</v>
      </c>
      <c r="AE3107" t="str">
        <f>IF(tbl_Customers[[#This Row],[total_intl_calls]]&lt;=5,"Low Calls", IF(tbl_Customers[[#This Row],[total_intl_calls]]&lt;=10, "Medium Calls", "High Calls"))</f>
        <v>Medium Calls</v>
      </c>
      <c r="AF31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07" s="36" t="str">
        <f>IF(tbl_Customers[[#This Row],[Churn_Risk_Score]]&gt;=10,"High Risk", IF(tbl_Customers[[#This Row],[Churn_Risk_Score]]&gt;=5,"Medium Risk","Low Risk"))</f>
        <v>Medium Risk</v>
      </c>
    </row>
    <row r="3108" spans="1:33" x14ac:dyDescent="0.35">
      <c r="A3108">
        <v>3107</v>
      </c>
      <c r="B3108" t="s">
        <v>33</v>
      </c>
      <c r="C3108">
        <v>94</v>
      </c>
      <c r="D3108" t="s">
        <v>21</v>
      </c>
      <c r="E3108" t="s">
        <v>22</v>
      </c>
      <c r="F3108" t="s">
        <v>22</v>
      </c>
      <c r="G3108">
        <v>0</v>
      </c>
      <c r="H3108">
        <v>142.30000000000001</v>
      </c>
      <c r="I3108">
        <v>50</v>
      </c>
      <c r="J3108">
        <v>24.19</v>
      </c>
      <c r="K3108">
        <v>231.5</v>
      </c>
      <c r="L3108">
        <v>142</v>
      </c>
      <c r="M3108">
        <v>19.68</v>
      </c>
      <c r="N3108">
        <v>205.6</v>
      </c>
      <c r="O3108">
        <v>79</v>
      </c>
      <c r="P3108">
        <v>9.25</v>
      </c>
      <c r="Q3108">
        <v>5.5</v>
      </c>
      <c r="R3108">
        <v>3</v>
      </c>
      <c r="S3108">
        <v>1.49</v>
      </c>
      <c r="T3108">
        <v>1</v>
      </c>
      <c r="U3108" t="s">
        <v>22</v>
      </c>
      <c r="V3108">
        <f>IF(tbl_Customers[[#This Row],[churn]] = "yes", 1, 0)</f>
        <v>0</v>
      </c>
      <c r="W3108" t="str">
        <f>IF(tbl_Customers[[#This Row],[number_customer_service_calls]] &lt;= 1, "0-1 Calls", IF(tbl_Customers[[#This Row],[number_customer_service_calls]] &lt;= 3, "2-3 Calls", IF(tbl_Customers[[#This Row],[number_customer_service_calls]] &lt;=5, "4-5 Calls", "6+ Calls")))</f>
        <v>0-1 Calls</v>
      </c>
      <c r="X3108" t="str">
        <f>IF(tbl_Customers[[#This Row],[account_length]] &lt;= 50, "0-50", IF(tbl_Customers[[#This Row],[account_length]] &lt;=100, "51-100", IF(tbl_Customers[[#This Row],[account_length]] &lt;= 150, "101-150", "151+")))</f>
        <v>51-100</v>
      </c>
      <c r="Y3108" t="str">
        <f>IF(tbl_Customers[[#This Row],[total_intl_charge]] &lt;= 3, "Low Charges", "High Charges")</f>
        <v>Low Charges</v>
      </c>
      <c r="Z3108" t="str">
        <f>IF(tbl_Customers[[#This Row],[total_eve_calls]]&lt;=80,"Low Calls",
IF(tbl_Customers[[#This Row],[total_eve_calls]]&lt;=120,"Medium Calls","High Calls"))</f>
        <v>High Calls</v>
      </c>
      <c r="AA3108" t="str">
        <f>IF(tbl_Customers[[#This Row],[total_eve_charge]]&lt;=15,"Low Charges",
IF(tbl_Customers[[#This Row],[total_eve_charge]]&lt;=20,"Medium Charges","High Charges"))</f>
        <v>Medium Charges</v>
      </c>
      <c r="AB3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8" t="str">
        <f>IF(tbl_Customers[[#This Row],[number_vmail_messages]] = 0, "No Usage", IF(tbl_Customers[[#This Row],[number_vmail_messages]] &lt;= 20, "Low Usage", IF(tbl_Customers[[#This Row],[number_vmail_messages]] &lt;= 40, "Medium Usgae", "High Usage")))</f>
        <v>No Usage</v>
      </c>
      <c r="AD3108" t="str">
        <f>IF(tbl_Customers[[#This Row],[total_day_minutes]]&lt;=150,"Low Usage", IF(tbl_Customers[[#This Row],[total_day_minutes]]&lt;=200,"Medium Usage", IF(tbl_Customers[[#This Row],[total_day_minutes]]&lt;=250,"High Usage","Very High Usage")))</f>
        <v>Low Usage</v>
      </c>
      <c r="AE3108" t="str">
        <f>IF(tbl_Customers[[#This Row],[total_intl_calls]]&lt;=5,"Low Calls", IF(tbl_Customers[[#This Row],[total_intl_calls]]&lt;=10, "Medium Calls", "High Calls"))</f>
        <v>Low Calls</v>
      </c>
      <c r="AF31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8" s="36" t="str">
        <f>IF(tbl_Customers[[#This Row],[Churn_Risk_Score]]&gt;=10,"High Risk", IF(tbl_Customers[[#This Row],[Churn_Risk_Score]]&gt;=5,"Medium Risk","Low Risk"))</f>
        <v>Low Risk</v>
      </c>
    </row>
    <row r="3109" spans="1:33" x14ac:dyDescent="0.35">
      <c r="A3109">
        <v>3108</v>
      </c>
      <c r="B3109" t="s">
        <v>31</v>
      </c>
      <c r="C3109">
        <v>57</v>
      </c>
      <c r="D3109" t="s">
        <v>21</v>
      </c>
      <c r="E3109" t="s">
        <v>22</v>
      </c>
      <c r="F3109" t="s">
        <v>22</v>
      </c>
      <c r="G3109">
        <v>0</v>
      </c>
      <c r="H3109">
        <v>167.1</v>
      </c>
      <c r="I3109">
        <v>103</v>
      </c>
      <c r="J3109">
        <v>28.41</v>
      </c>
      <c r="K3109">
        <v>188.4</v>
      </c>
      <c r="L3109">
        <v>112</v>
      </c>
      <c r="M3109">
        <v>16.010000000000002</v>
      </c>
      <c r="N3109">
        <v>111.4</v>
      </c>
      <c r="O3109">
        <v>74</v>
      </c>
      <c r="P3109">
        <v>5.01</v>
      </c>
      <c r="Q3109">
        <v>9.1</v>
      </c>
      <c r="R3109">
        <v>2</v>
      </c>
      <c r="S3109">
        <v>2.46</v>
      </c>
      <c r="T3109">
        <v>1</v>
      </c>
      <c r="U3109" t="s">
        <v>22</v>
      </c>
      <c r="V3109">
        <f>IF(tbl_Customers[[#This Row],[churn]] = "yes", 1, 0)</f>
        <v>0</v>
      </c>
      <c r="W3109" t="str">
        <f>IF(tbl_Customers[[#This Row],[number_customer_service_calls]] &lt;= 1, "0-1 Calls", IF(tbl_Customers[[#This Row],[number_customer_service_calls]] &lt;= 3, "2-3 Calls", IF(tbl_Customers[[#This Row],[number_customer_service_calls]] &lt;=5, "4-5 Calls", "6+ Calls")))</f>
        <v>0-1 Calls</v>
      </c>
      <c r="X3109" t="str">
        <f>IF(tbl_Customers[[#This Row],[account_length]] &lt;= 50, "0-50", IF(tbl_Customers[[#This Row],[account_length]] &lt;=100, "51-100", IF(tbl_Customers[[#This Row],[account_length]] &lt;= 150, "101-150", "151+")))</f>
        <v>51-100</v>
      </c>
      <c r="Y3109" t="str">
        <f>IF(tbl_Customers[[#This Row],[total_intl_charge]] &lt;= 3, "Low Charges", "High Charges")</f>
        <v>Low Charges</v>
      </c>
      <c r="Z3109" t="str">
        <f>IF(tbl_Customers[[#This Row],[total_eve_calls]]&lt;=80,"Low Calls",
IF(tbl_Customers[[#This Row],[total_eve_calls]]&lt;=120,"Medium Calls","High Calls"))</f>
        <v>Medium Calls</v>
      </c>
      <c r="AA3109" t="str">
        <f>IF(tbl_Customers[[#This Row],[total_eve_charge]]&lt;=15,"Low Charges",
IF(tbl_Customers[[#This Row],[total_eve_charge]]&lt;=20,"Medium Charges","High Charges"))</f>
        <v>Medium Charges</v>
      </c>
      <c r="AB3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09" t="str">
        <f>IF(tbl_Customers[[#This Row],[number_vmail_messages]] = 0, "No Usage", IF(tbl_Customers[[#This Row],[number_vmail_messages]] &lt;= 20, "Low Usage", IF(tbl_Customers[[#This Row],[number_vmail_messages]] &lt;= 40, "Medium Usgae", "High Usage")))</f>
        <v>No Usage</v>
      </c>
      <c r="AD3109" t="str">
        <f>IF(tbl_Customers[[#This Row],[total_day_minutes]]&lt;=150,"Low Usage", IF(tbl_Customers[[#This Row],[total_day_minutes]]&lt;=200,"Medium Usage", IF(tbl_Customers[[#This Row],[total_day_minutes]]&lt;=250,"High Usage","Very High Usage")))</f>
        <v>Medium Usage</v>
      </c>
      <c r="AE3109" t="str">
        <f>IF(tbl_Customers[[#This Row],[total_intl_calls]]&lt;=5,"Low Calls", IF(tbl_Customers[[#This Row],[total_intl_calls]]&lt;=10, "Medium Calls", "High Calls"))</f>
        <v>Low Calls</v>
      </c>
      <c r="AF31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9" s="36" t="str">
        <f>IF(tbl_Customers[[#This Row],[Churn_Risk_Score]]&gt;=10,"High Risk", IF(tbl_Customers[[#This Row],[Churn_Risk_Score]]&gt;=5,"Medium Risk","Low Risk"))</f>
        <v>Low Risk</v>
      </c>
    </row>
    <row r="3110" spans="1:33" x14ac:dyDescent="0.35">
      <c r="A3110">
        <v>3109</v>
      </c>
      <c r="B3110" t="s">
        <v>66</v>
      </c>
      <c r="C3110">
        <v>140</v>
      </c>
      <c r="D3110" t="s">
        <v>28</v>
      </c>
      <c r="E3110" t="s">
        <v>22</v>
      </c>
      <c r="F3110" t="s">
        <v>22</v>
      </c>
      <c r="G3110">
        <v>0</v>
      </c>
      <c r="H3110">
        <v>148.30000000000001</v>
      </c>
      <c r="I3110">
        <v>86</v>
      </c>
      <c r="J3110">
        <v>25.21</v>
      </c>
      <c r="K3110">
        <v>184.2</v>
      </c>
      <c r="L3110">
        <v>151</v>
      </c>
      <c r="M3110">
        <v>15.66</v>
      </c>
      <c r="N3110">
        <v>179.1</v>
      </c>
      <c r="O3110">
        <v>83</v>
      </c>
      <c r="P3110">
        <v>8.06</v>
      </c>
      <c r="Q3110">
        <v>10.9</v>
      </c>
      <c r="R3110">
        <v>4</v>
      </c>
      <c r="S3110">
        <v>2.94</v>
      </c>
      <c r="T3110">
        <v>0</v>
      </c>
      <c r="U3110" t="s">
        <v>22</v>
      </c>
      <c r="V3110">
        <f>IF(tbl_Customers[[#This Row],[churn]] = "yes", 1, 0)</f>
        <v>0</v>
      </c>
      <c r="W3110" t="str">
        <f>IF(tbl_Customers[[#This Row],[number_customer_service_calls]] &lt;= 1, "0-1 Calls", IF(tbl_Customers[[#This Row],[number_customer_service_calls]] &lt;= 3, "2-3 Calls", IF(tbl_Customers[[#This Row],[number_customer_service_calls]] &lt;=5, "4-5 Calls", "6+ Calls")))</f>
        <v>0-1 Calls</v>
      </c>
      <c r="X3110" t="str">
        <f>IF(tbl_Customers[[#This Row],[account_length]] &lt;= 50, "0-50", IF(tbl_Customers[[#This Row],[account_length]] &lt;=100, "51-100", IF(tbl_Customers[[#This Row],[account_length]] &lt;= 150, "101-150", "151+")))</f>
        <v>101-150</v>
      </c>
      <c r="Y3110" t="str">
        <f>IF(tbl_Customers[[#This Row],[total_intl_charge]] &lt;= 3, "Low Charges", "High Charges")</f>
        <v>Low Charges</v>
      </c>
      <c r="Z3110" t="str">
        <f>IF(tbl_Customers[[#This Row],[total_eve_calls]]&lt;=80,"Low Calls",
IF(tbl_Customers[[#This Row],[total_eve_calls]]&lt;=120,"Medium Calls","High Calls"))</f>
        <v>High Calls</v>
      </c>
      <c r="AA3110" t="str">
        <f>IF(tbl_Customers[[#This Row],[total_eve_charge]]&lt;=15,"Low Charges",
IF(tbl_Customers[[#This Row],[total_eve_charge]]&lt;=20,"Medium Charges","High Charges"))</f>
        <v>Medium Charges</v>
      </c>
      <c r="AB3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0" t="str">
        <f>IF(tbl_Customers[[#This Row],[number_vmail_messages]] = 0, "No Usage", IF(tbl_Customers[[#This Row],[number_vmail_messages]] &lt;= 20, "Low Usage", IF(tbl_Customers[[#This Row],[number_vmail_messages]] &lt;= 40, "Medium Usgae", "High Usage")))</f>
        <v>No Usage</v>
      </c>
      <c r="AD3110" t="str">
        <f>IF(tbl_Customers[[#This Row],[total_day_minutes]]&lt;=150,"Low Usage", IF(tbl_Customers[[#This Row],[total_day_minutes]]&lt;=200,"Medium Usage", IF(tbl_Customers[[#This Row],[total_day_minutes]]&lt;=250,"High Usage","Very High Usage")))</f>
        <v>Low Usage</v>
      </c>
      <c r="AE3110" t="str">
        <f>IF(tbl_Customers[[#This Row],[total_intl_calls]]&lt;=5,"Low Calls", IF(tbl_Customers[[#This Row],[total_intl_calls]]&lt;=10, "Medium Calls", "High Calls"))</f>
        <v>Low Calls</v>
      </c>
      <c r="AF31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10" s="36" t="str">
        <f>IF(tbl_Customers[[#This Row],[Churn_Risk_Score]]&gt;=10,"High Risk", IF(tbl_Customers[[#This Row],[Churn_Risk_Score]]&gt;=5,"Medium Risk","Low Risk"))</f>
        <v>Low Risk</v>
      </c>
    </row>
    <row r="3111" spans="1:33" x14ac:dyDescent="0.35">
      <c r="A3111">
        <v>3110</v>
      </c>
      <c r="B3111" t="s">
        <v>68</v>
      </c>
      <c r="C3111">
        <v>64</v>
      </c>
      <c r="D3111" t="s">
        <v>28</v>
      </c>
      <c r="E3111" t="s">
        <v>22</v>
      </c>
      <c r="F3111" t="s">
        <v>22</v>
      </c>
      <c r="G3111">
        <v>0</v>
      </c>
      <c r="H3111">
        <v>297.8</v>
      </c>
      <c r="I3111">
        <v>88</v>
      </c>
      <c r="J3111">
        <v>50.63</v>
      </c>
      <c r="K3111">
        <v>196</v>
      </c>
      <c r="L3111">
        <v>89</v>
      </c>
      <c r="M3111">
        <v>16.66</v>
      </c>
      <c r="N3111">
        <v>213.7</v>
      </c>
      <c r="O3111">
        <v>107</v>
      </c>
      <c r="P3111">
        <v>9.6199999999999992</v>
      </c>
      <c r="Q3111">
        <v>12</v>
      </c>
      <c r="R3111">
        <v>2</v>
      </c>
      <c r="S3111">
        <v>3.24</v>
      </c>
      <c r="T3111">
        <v>1</v>
      </c>
      <c r="U3111" t="s">
        <v>23</v>
      </c>
      <c r="V3111">
        <f>IF(tbl_Customers[[#This Row],[churn]] = "yes", 1, 0)</f>
        <v>1</v>
      </c>
      <c r="W3111" t="str">
        <f>IF(tbl_Customers[[#This Row],[number_customer_service_calls]] &lt;= 1, "0-1 Calls", IF(tbl_Customers[[#This Row],[number_customer_service_calls]] &lt;= 3, "2-3 Calls", IF(tbl_Customers[[#This Row],[number_customer_service_calls]] &lt;=5, "4-5 Calls", "6+ Calls")))</f>
        <v>0-1 Calls</v>
      </c>
      <c r="X3111" t="str">
        <f>IF(tbl_Customers[[#This Row],[account_length]] &lt;= 50, "0-50", IF(tbl_Customers[[#This Row],[account_length]] &lt;=100, "51-100", IF(tbl_Customers[[#This Row],[account_length]] &lt;= 150, "101-150", "151+")))</f>
        <v>51-100</v>
      </c>
      <c r="Y3111" t="str">
        <f>IF(tbl_Customers[[#This Row],[total_intl_charge]] &lt;= 3, "Low Charges", "High Charges")</f>
        <v>High Charges</v>
      </c>
      <c r="Z3111" t="str">
        <f>IF(tbl_Customers[[#This Row],[total_eve_calls]]&lt;=80,"Low Calls",
IF(tbl_Customers[[#This Row],[total_eve_calls]]&lt;=120,"Medium Calls","High Calls"))</f>
        <v>Medium Calls</v>
      </c>
      <c r="AA3111" t="str">
        <f>IF(tbl_Customers[[#This Row],[total_eve_charge]]&lt;=15,"Low Charges",
IF(tbl_Customers[[#This Row],[total_eve_charge]]&lt;=20,"Medium Charges","High Charges"))</f>
        <v>Medium Charges</v>
      </c>
      <c r="AB3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1" t="str">
        <f>IF(tbl_Customers[[#This Row],[number_vmail_messages]] = 0, "No Usage", IF(tbl_Customers[[#This Row],[number_vmail_messages]] &lt;= 20, "Low Usage", IF(tbl_Customers[[#This Row],[number_vmail_messages]] &lt;= 40, "Medium Usgae", "High Usage")))</f>
        <v>No Usage</v>
      </c>
      <c r="AD3111" t="str">
        <f>IF(tbl_Customers[[#This Row],[total_day_minutes]]&lt;=150,"Low Usage", IF(tbl_Customers[[#This Row],[total_day_minutes]]&lt;=200,"Medium Usage", IF(tbl_Customers[[#This Row],[total_day_minutes]]&lt;=250,"High Usage","Very High Usage")))</f>
        <v>Very High Usage</v>
      </c>
      <c r="AE3111" t="str">
        <f>IF(tbl_Customers[[#This Row],[total_intl_calls]]&lt;=5,"Low Calls", IF(tbl_Customers[[#This Row],[total_intl_calls]]&lt;=10, "Medium Calls", "High Calls"))</f>
        <v>Low Calls</v>
      </c>
      <c r="AF31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111" s="36" t="str">
        <f>IF(tbl_Customers[[#This Row],[Churn_Risk_Score]]&gt;=10,"High Risk", IF(tbl_Customers[[#This Row],[Churn_Risk_Score]]&gt;=5,"Medium Risk","Low Risk"))</f>
        <v>Medium Risk</v>
      </c>
    </row>
    <row r="3112" spans="1:33" x14ac:dyDescent="0.35">
      <c r="A3112">
        <v>3111</v>
      </c>
      <c r="B3112" t="s">
        <v>58</v>
      </c>
      <c r="C3112">
        <v>52</v>
      </c>
      <c r="D3112" t="s">
        <v>25</v>
      </c>
      <c r="E3112" t="s">
        <v>23</v>
      </c>
      <c r="F3112" t="s">
        <v>22</v>
      </c>
      <c r="G3112">
        <v>0</v>
      </c>
      <c r="H3112">
        <v>144.5</v>
      </c>
      <c r="I3112">
        <v>60</v>
      </c>
      <c r="J3112">
        <v>24.57</v>
      </c>
      <c r="K3112">
        <v>296.5</v>
      </c>
      <c r="L3112">
        <v>129</v>
      </c>
      <c r="M3112">
        <v>25.2</v>
      </c>
      <c r="N3112">
        <v>194.3</v>
      </c>
      <c r="O3112">
        <v>117</v>
      </c>
      <c r="P3112">
        <v>8.74</v>
      </c>
      <c r="Q3112">
        <v>12.4</v>
      </c>
      <c r="R3112">
        <v>3</v>
      </c>
      <c r="S3112">
        <v>3.35</v>
      </c>
      <c r="T3112">
        <v>1</v>
      </c>
      <c r="U3112" t="s">
        <v>22</v>
      </c>
      <c r="V3112">
        <f>IF(tbl_Customers[[#This Row],[churn]] = "yes", 1, 0)</f>
        <v>0</v>
      </c>
      <c r="W3112" t="str">
        <f>IF(tbl_Customers[[#This Row],[number_customer_service_calls]] &lt;= 1, "0-1 Calls", IF(tbl_Customers[[#This Row],[number_customer_service_calls]] &lt;= 3, "2-3 Calls", IF(tbl_Customers[[#This Row],[number_customer_service_calls]] &lt;=5, "4-5 Calls", "6+ Calls")))</f>
        <v>0-1 Calls</v>
      </c>
      <c r="X3112" t="str">
        <f>IF(tbl_Customers[[#This Row],[account_length]] &lt;= 50, "0-50", IF(tbl_Customers[[#This Row],[account_length]] &lt;=100, "51-100", IF(tbl_Customers[[#This Row],[account_length]] &lt;= 150, "101-150", "151+")))</f>
        <v>51-100</v>
      </c>
      <c r="Y3112" t="str">
        <f>IF(tbl_Customers[[#This Row],[total_intl_charge]] &lt;= 3, "Low Charges", "High Charges")</f>
        <v>High Charges</v>
      </c>
      <c r="Z3112" t="str">
        <f>IF(tbl_Customers[[#This Row],[total_eve_calls]]&lt;=80,"Low Calls",
IF(tbl_Customers[[#This Row],[total_eve_calls]]&lt;=120,"Medium Calls","High Calls"))</f>
        <v>High Calls</v>
      </c>
      <c r="AA3112" t="str">
        <f>IF(tbl_Customers[[#This Row],[total_eve_charge]]&lt;=15,"Low Charges",
IF(tbl_Customers[[#This Row],[total_eve_charge]]&lt;=20,"Medium Charges","High Charges"))</f>
        <v>High Charges</v>
      </c>
      <c r="AB3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2" t="str">
        <f>IF(tbl_Customers[[#This Row],[number_vmail_messages]] = 0, "No Usage", IF(tbl_Customers[[#This Row],[number_vmail_messages]] &lt;= 20, "Low Usage", IF(tbl_Customers[[#This Row],[number_vmail_messages]] &lt;= 40, "Medium Usgae", "High Usage")))</f>
        <v>No Usage</v>
      </c>
      <c r="AD3112" t="str">
        <f>IF(tbl_Customers[[#This Row],[total_day_minutes]]&lt;=150,"Low Usage", IF(tbl_Customers[[#This Row],[total_day_minutes]]&lt;=200,"Medium Usage", IF(tbl_Customers[[#This Row],[total_day_minutes]]&lt;=250,"High Usage","Very High Usage")))</f>
        <v>Low Usage</v>
      </c>
      <c r="AE3112" t="str">
        <f>IF(tbl_Customers[[#This Row],[total_intl_calls]]&lt;=5,"Low Calls", IF(tbl_Customers[[#This Row],[total_intl_calls]]&lt;=10, "Medium Calls", "High Calls"))</f>
        <v>Low Calls</v>
      </c>
      <c r="AF31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12" s="36" t="str">
        <f>IF(tbl_Customers[[#This Row],[Churn_Risk_Score]]&gt;=10,"High Risk", IF(tbl_Customers[[#This Row],[Churn_Risk_Score]]&gt;=5,"Medium Risk","Low Risk"))</f>
        <v>Medium Risk</v>
      </c>
    </row>
    <row r="3113" spans="1:33" x14ac:dyDescent="0.35">
      <c r="A3113">
        <v>3112</v>
      </c>
      <c r="B3113" t="s">
        <v>35</v>
      </c>
      <c r="C3113">
        <v>117</v>
      </c>
      <c r="D3113" t="s">
        <v>21</v>
      </c>
      <c r="E3113" t="s">
        <v>22</v>
      </c>
      <c r="F3113" t="s">
        <v>22</v>
      </c>
      <c r="G3113">
        <v>0</v>
      </c>
      <c r="H3113">
        <v>233.4</v>
      </c>
      <c r="I3113">
        <v>71</v>
      </c>
      <c r="J3113">
        <v>39.68</v>
      </c>
      <c r="K3113">
        <v>296.39999999999998</v>
      </c>
      <c r="L3113">
        <v>76</v>
      </c>
      <c r="M3113">
        <v>25.19</v>
      </c>
      <c r="N3113">
        <v>276.89999999999998</v>
      </c>
      <c r="O3113">
        <v>103</v>
      </c>
      <c r="P3113">
        <v>12.46</v>
      </c>
      <c r="Q3113">
        <v>10.3</v>
      </c>
      <c r="R3113">
        <v>1</v>
      </c>
      <c r="S3113">
        <v>2.78</v>
      </c>
      <c r="T3113">
        <v>0</v>
      </c>
      <c r="U3113" t="s">
        <v>23</v>
      </c>
      <c r="V3113">
        <f>IF(tbl_Customers[[#This Row],[churn]] = "yes", 1, 0)</f>
        <v>1</v>
      </c>
      <c r="W3113" t="str">
        <f>IF(tbl_Customers[[#This Row],[number_customer_service_calls]] &lt;= 1, "0-1 Calls", IF(tbl_Customers[[#This Row],[number_customer_service_calls]] &lt;= 3, "2-3 Calls", IF(tbl_Customers[[#This Row],[number_customer_service_calls]] &lt;=5, "4-5 Calls", "6+ Calls")))</f>
        <v>0-1 Calls</v>
      </c>
      <c r="X3113" t="str">
        <f>IF(tbl_Customers[[#This Row],[account_length]] &lt;= 50, "0-50", IF(tbl_Customers[[#This Row],[account_length]] &lt;=100, "51-100", IF(tbl_Customers[[#This Row],[account_length]] &lt;= 150, "101-150", "151+")))</f>
        <v>101-150</v>
      </c>
      <c r="Y3113" t="str">
        <f>IF(tbl_Customers[[#This Row],[total_intl_charge]] &lt;= 3, "Low Charges", "High Charges")</f>
        <v>Low Charges</v>
      </c>
      <c r="Z3113" t="str">
        <f>IF(tbl_Customers[[#This Row],[total_eve_calls]]&lt;=80,"Low Calls",
IF(tbl_Customers[[#This Row],[total_eve_calls]]&lt;=120,"Medium Calls","High Calls"))</f>
        <v>Low Calls</v>
      </c>
      <c r="AA3113" t="str">
        <f>IF(tbl_Customers[[#This Row],[total_eve_charge]]&lt;=15,"Low Charges",
IF(tbl_Customers[[#This Row],[total_eve_charge]]&lt;=20,"Medium Charges","High Charges"))</f>
        <v>High Charges</v>
      </c>
      <c r="AB3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3" t="str">
        <f>IF(tbl_Customers[[#This Row],[number_vmail_messages]] = 0, "No Usage", IF(tbl_Customers[[#This Row],[number_vmail_messages]] &lt;= 20, "Low Usage", IF(tbl_Customers[[#This Row],[number_vmail_messages]] &lt;= 40, "Medium Usgae", "High Usage")))</f>
        <v>No Usage</v>
      </c>
      <c r="AD3113" t="str">
        <f>IF(tbl_Customers[[#This Row],[total_day_minutes]]&lt;=150,"Low Usage", IF(tbl_Customers[[#This Row],[total_day_minutes]]&lt;=200,"Medium Usage", IF(tbl_Customers[[#This Row],[total_day_minutes]]&lt;=250,"High Usage","Very High Usage")))</f>
        <v>High Usage</v>
      </c>
      <c r="AE3113" t="str">
        <f>IF(tbl_Customers[[#This Row],[total_intl_calls]]&lt;=5,"Low Calls", IF(tbl_Customers[[#This Row],[total_intl_calls]]&lt;=10, "Medium Calls", "High Calls"))</f>
        <v>Low Calls</v>
      </c>
      <c r="AF31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13" s="36" t="str">
        <f>IF(tbl_Customers[[#This Row],[Churn_Risk_Score]]&gt;=10,"High Risk", IF(tbl_Customers[[#This Row],[Churn_Risk_Score]]&gt;=5,"Medium Risk","Low Risk"))</f>
        <v>Low Risk</v>
      </c>
    </row>
    <row r="3114" spans="1:33" x14ac:dyDescent="0.35">
      <c r="A3114">
        <v>3113</v>
      </c>
      <c r="B3114" t="s">
        <v>71</v>
      </c>
      <c r="C3114">
        <v>119</v>
      </c>
      <c r="D3114" t="s">
        <v>21</v>
      </c>
      <c r="E3114" t="s">
        <v>22</v>
      </c>
      <c r="F3114" t="s">
        <v>22</v>
      </c>
      <c r="G3114">
        <v>0</v>
      </c>
      <c r="H3114">
        <v>130.5</v>
      </c>
      <c r="I3114">
        <v>98</v>
      </c>
      <c r="J3114">
        <v>22.19</v>
      </c>
      <c r="K3114">
        <v>249.5</v>
      </c>
      <c r="L3114">
        <v>91</v>
      </c>
      <c r="M3114">
        <v>21.21</v>
      </c>
      <c r="N3114">
        <v>219.9</v>
      </c>
      <c r="O3114">
        <v>117</v>
      </c>
      <c r="P3114">
        <v>9.9</v>
      </c>
      <c r="Q3114">
        <v>12.7</v>
      </c>
      <c r="R3114">
        <v>1</v>
      </c>
      <c r="S3114">
        <v>3.43</v>
      </c>
      <c r="T3114">
        <v>3</v>
      </c>
      <c r="U3114" t="s">
        <v>22</v>
      </c>
      <c r="V3114">
        <f>IF(tbl_Customers[[#This Row],[churn]] = "yes", 1, 0)</f>
        <v>0</v>
      </c>
      <c r="W3114" t="str">
        <f>IF(tbl_Customers[[#This Row],[number_customer_service_calls]] &lt;= 1, "0-1 Calls", IF(tbl_Customers[[#This Row],[number_customer_service_calls]] &lt;= 3, "2-3 Calls", IF(tbl_Customers[[#This Row],[number_customer_service_calls]] &lt;=5, "4-5 Calls", "6+ Calls")))</f>
        <v>2-3 Calls</v>
      </c>
      <c r="X3114" t="str">
        <f>IF(tbl_Customers[[#This Row],[account_length]] &lt;= 50, "0-50", IF(tbl_Customers[[#This Row],[account_length]] &lt;=100, "51-100", IF(tbl_Customers[[#This Row],[account_length]] &lt;= 150, "101-150", "151+")))</f>
        <v>101-150</v>
      </c>
      <c r="Y3114" t="str">
        <f>IF(tbl_Customers[[#This Row],[total_intl_charge]] &lt;= 3, "Low Charges", "High Charges")</f>
        <v>High Charges</v>
      </c>
      <c r="Z3114" t="str">
        <f>IF(tbl_Customers[[#This Row],[total_eve_calls]]&lt;=80,"Low Calls",
IF(tbl_Customers[[#This Row],[total_eve_calls]]&lt;=120,"Medium Calls","High Calls"))</f>
        <v>Medium Calls</v>
      </c>
      <c r="AA3114" t="str">
        <f>IF(tbl_Customers[[#This Row],[total_eve_charge]]&lt;=15,"Low Charges",
IF(tbl_Customers[[#This Row],[total_eve_charge]]&lt;=20,"Medium Charges","High Charges"))</f>
        <v>High Charges</v>
      </c>
      <c r="AB3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4" t="str">
        <f>IF(tbl_Customers[[#This Row],[number_vmail_messages]] = 0, "No Usage", IF(tbl_Customers[[#This Row],[number_vmail_messages]] &lt;= 20, "Low Usage", IF(tbl_Customers[[#This Row],[number_vmail_messages]] &lt;= 40, "Medium Usgae", "High Usage")))</f>
        <v>No Usage</v>
      </c>
      <c r="AD3114" t="str">
        <f>IF(tbl_Customers[[#This Row],[total_day_minutes]]&lt;=150,"Low Usage", IF(tbl_Customers[[#This Row],[total_day_minutes]]&lt;=200,"Medium Usage", IF(tbl_Customers[[#This Row],[total_day_minutes]]&lt;=250,"High Usage","Very High Usage")))</f>
        <v>Low Usage</v>
      </c>
      <c r="AE3114" t="str">
        <f>IF(tbl_Customers[[#This Row],[total_intl_calls]]&lt;=5,"Low Calls", IF(tbl_Customers[[#This Row],[total_intl_calls]]&lt;=10, "Medium Calls", "High Calls"))</f>
        <v>Low Calls</v>
      </c>
      <c r="AF31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14" s="36" t="str">
        <f>IF(tbl_Customers[[#This Row],[Churn_Risk_Score]]&gt;=10,"High Risk", IF(tbl_Customers[[#This Row],[Churn_Risk_Score]]&gt;=5,"Medium Risk","Low Risk"))</f>
        <v>Low Risk</v>
      </c>
    </row>
    <row r="3115" spans="1:33" x14ac:dyDescent="0.35">
      <c r="A3115">
        <v>3114</v>
      </c>
      <c r="B3115" t="s">
        <v>30</v>
      </c>
      <c r="C3115">
        <v>85</v>
      </c>
      <c r="D3115" t="s">
        <v>28</v>
      </c>
      <c r="E3115" t="s">
        <v>22</v>
      </c>
      <c r="F3115" t="s">
        <v>22</v>
      </c>
      <c r="G3115">
        <v>0</v>
      </c>
      <c r="H3115">
        <v>133.30000000000001</v>
      </c>
      <c r="I3115">
        <v>107</v>
      </c>
      <c r="J3115">
        <v>22.66</v>
      </c>
      <c r="K3115">
        <v>185</v>
      </c>
      <c r="L3115">
        <v>101</v>
      </c>
      <c r="M3115">
        <v>15.73</v>
      </c>
      <c r="N3115">
        <v>289</v>
      </c>
      <c r="O3115">
        <v>99</v>
      </c>
      <c r="P3115">
        <v>13.01</v>
      </c>
      <c r="Q3115">
        <v>9.1</v>
      </c>
      <c r="R3115">
        <v>4</v>
      </c>
      <c r="S3115">
        <v>2.46</v>
      </c>
      <c r="T3115">
        <v>3</v>
      </c>
      <c r="U3115" t="s">
        <v>22</v>
      </c>
      <c r="V3115">
        <f>IF(tbl_Customers[[#This Row],[churn]] = "yes", 1, 0)</f>
        <v>0</v>
      </c>
      <c r="W3115" t="str">
        <f>IF(tbl_Customers[[#This Row],[number_customer_service_calls]] &lt;= 1, "0-1 Calls", IF(tbl_Customers[[#This Row],[number_customer_service_calls]] &lt;= 3, "2-3 Calls", IF(tbl_Customers[[#This Row],[number_customer_service_calls]] &lt;=5, "4-5 Calls", "6+ Calls")))</f>
        <v>2-3 Calls</v>
      </c>
      <c r="X3115" t="str">
        <f>IF(tbl_Customers[[#This Row],[account_length]] &lt;= 50, "0-50", IF(tbl_Customers[[#This Row],[account_length]] &lt;=100, "51-100", IF(tbl_Customers[[#This Row],[account_length]] &lt;= 150, "101-150", "151+")))</f>
        <v>51-100</v>
      </c>
      <c r="Y3115" t="str">
        <f>IF(tbl_Customers[[#This Row],[total_intl_charge]] &lt;= 3, "Low Charges", "High Charges")</f>
        <v>Low Charges</v>
      </c>
      <c r="Z3115" t="str">
        <f>IF(tbl_Customers[[#This Row],[total_eve_calls]]&lt;=80,"Low Calls",
IF(tbl_Customers[[#This Row],[total_eve_calls]]&lt;=120,"Medium Calls","High Calls"))</f>
        <v>Medium Calls</v>
      </c>
      <c r="AA3115" t="str">
        <f>IF(tbl_Customers[[#This Row],[total_eve_charge]]&lt;=15,"Low Charges",
IF(tbl_Customers[[#This Row],[total_eve_charge]]&lt;=20,"Medium Charges","High Charges"))</f>
        <v>Medium Charges</v>
      </c>
      <c r="AB3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15" t="str">
        <f>IF(tbl_Customers[[#This Row],[number_vmail_messages]] = 0, "No Usage", IF(tbl_Customers[[#This Row],[number_vmail_messages]] &lt;= 20, "Low Usage", IF(tbl_Customers[[#This Row],[number_vmail_messages]] &lt;= 40, "Medium Usgae", "High Usage")))</f>
        <v>No Usage</v>
      </c>
      <c r="AD3115" t="str">
        <f>IF(tbl_Customers[[#This Row],[total_day_minutes]]&lt;=150,"Low Usage", IF(tbl_Customers[[#This Row],[total_day_minutes]]&lt;=200,"Medium Usage", IF(tbl_Customers[[#This Row],[total_day_minutes]]&lt;=250,"High Usage","Very High Usage")))</f>
        <v>Low Usage</v>
      </c>
      <c r="AE3115" t="str">
        <f>IF(tbl_Customers[[#This Row],[total_intl_calls]]&lt;=5,"Low Calls", IF(tbl_Customers[[#This Row],[total_intl_calls]]&lt;=10, "Medium Calls", "High Calls"))</f>
        <v>Low Calls</v>
      </c>
      <c r="AF31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15" s="36" t="str">
        <f>IF(tbl_Customers[[#This Row],[Churn_Risk_Score]]&gt;=10,"High Risk", IF(tbl_Customers[[#This Row],[Churn_Risk_Score]]&gt;=5,"Medium Risk","Low Risk"))</f>
        <v>Low Risk</v>
      </c>
    </row>
    <row r="3116" spans="1:33" x14ac:dyDescent="0.35">
      <c r="A3116">
        <v>3115</v>
      </c>
      <c r="B3116" t="s">
        <v>43</v>
      </c>
      <c r="C3116">
        <v>92</v>
      </c>
      <c r="D3116" t="s">
        <v>28</v>
      </c>
      <c r="E3116" t="s">
        <v>22</v>
      </c>
      <c r="F3116" t="s">
        <v>22</v>
      </c>
      <c r="G3116">
        <v>0</v>
      </c>
      <c r="H3116">
        <v>183.7</v>
      </c>
      <c r="I3116">
        <v>103</v>
      </c>
      <c r="J3116">
        <v>31.23</v>
      </c>
      <c r="K3116">
        <v>270.60000000000002</v>
      </c>
      <c r="L3116">
        <v>97</v>
      </c>
      <c r="M3116">
        <v>23</v>
      </c>
      <c r="N3116">
        <v>132.9</v>
      </c>
      <c r="O3116">
        <v>104</v>
      </c>
      <c r="P3116">
        <v>5.98</v>
      </c>
      <c r="Q3116">
        <v>11.2</v>
      </c>
      <c r="R3116">
        <v>2</v>
      </c>
      <c r="S3116">
        <v>3.02</v>
      </c>
      <c r="T3116">
        <v>0</v>
      </c>
      <c r="U3116" t="s">
        <v>22</v>
      </c>
      <c r="V3116">
        <f>IF(tbl_Customers[[#This Row],[churn]] = "yes", 1, 0)</f>
        <v>0</v>
      </c>
      <c r="W3116" t="str">
        <f>IF(tbl_Customers[[#This Row],[number_customer_service_calls]] &lt;= 1, "0-1 Calls", IF(tbl_Customers[[#This Row],[number_customer_service_calls]] &lt;= 3, "2-3 Calls", IF(tbl_Customers[[#This Row],[number_customer_service_calls]] &lt;=5, "4-5 Calls", "6+ Calls")))</f>
        <v>0-1 Calls</v>
      </c>
      <c r="X3116" t="str">
        <f>IF(tbl_Customers[[#This Row],[account_length]] &lt;= 50, "0-50", IF(tbl_Customers[[#This Row],[account_length]] &lt;=100, "51-100", IF(tbl_Customers[[#This Row],[account_length]] &lt;= 150, "101-150", "151+")))</f>
        <v>51-100</v>
      </c>
      <c r="Y3116" t="str">
        <f>IF(tbl_Customers[[#This Row],[total_intl_charge]] &lt;= 3, "Low Charges", "High Charges")</f>
        <v>High Charges</v>
      </c>
      <c r="Z3116" t="str">
        <f>IF(tbl_Customers[[#This Row],[total_eve_calls]]&lt;=80,"Low Calls",
IF(tbl_Customers[[#This Row],[total_eve_calls]]&lt;=120,"Medium Calls","High Calls"))</f>
        <v>Medium Calls</v>
      </c>
      <c r="AA3116" t="str">
        <f>IF(tbl_Customers[[#This Row],[total_eve_charge]]&lt;=15,"Low Charges",
IF(tbl_Customers[[#This Row],[total_eve_charge]]&lt;=20,"Medium Charges","High Charges"))</f>
        <v>High Charges</v>
      </c>
      <c r="AB3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6" t="str">
        <f>IF(tbl_Customers[[#This Row],[number_vmail_messages]] = 0, "No Usage", IF(tbl_Customers[[#This Row],[number_vmail_messages]] &lt;= 20, "Low Usage", IF(tbl_Customers[[#This Row],[number_vmail_messages]] &lt;= 40, "Medium Usgae", "High Usage")))</f>
        <v>No Usage</v>
      </c>
      <c r="AD3116" t="str">
        <f>IF(tbl_Customers[[#This Row],[total_day_minutes]]&lt;=150,"Low Usage", IF(tbl_Customers[[#This Row],[total_day_minutes]]&lt;=200,"Medium Usage", IF(tbl_Customers[[#This Row],[total_day_minutes]]&lt;=250,"High Usage","Very High Usage")))</f>
        <v>Medium Usage</v>
      </c>
      <c r="AE3116" t="str">
        <f>IF(tbl_Customers[[#This Row],[total_intl_calls]]&lt;=5,"Low Calls", IF(tbl_Customers[[#This Row],[total_intl_calls]]&lt;=10, "Medium Calls", "High Calls"))</f>
        <v>Low Calls</v>
      </c>
      <c r="AF31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16" s="36" t="str">
        <f>IF(tbl_Customers[[#This Row],[Churn_Risk_Score]]&gt;=10,"High Risk", IF(tbl_Customers[[#This Row],[Churn_Risk_Score]]&gt;=5,"Medium Risk","Low Risk"))</f>
        <v>Low Risk</v>
      </c>
    </row>
    <row r="3117" spans="1:33" x14ac:dyDescent="0.35">
      <c r="A3117">
        <v>3116</v>
      </c>
      <c r="B3117" t="s">
        <v>32</v>
      </c>
      <c r="C3117">
        <v>116</v>
      </c>
      <c r="D3117" t="s">
        <v>21</v>
      </c>
      <c r="E3117" t="s">
        <v>22</v>
      </c>
      <c r="F3117" t="s">
        <v>22</v>
      </c>
      <c r="G3117">
        <v>0</v>
      </c>
      <c r="H3117">
        <v>271</v>
      </c>
      <c r="I3117">
        <v>114</v>
      </c>
      <c r="J3117">
        <v>46.07</v>
      </c>
      <c r="K3117">
        <v>209.9</v>
      </c>
      <c r="L3117">
        <v>71</v>
      </c>
      <c r="M3117">
        <v>17.84</v>
      </c>
      <c r="N3117">
        <v>193.5</v>
      </c>
      <c r="O3117">
        <v>109</v>
      </c>
      <c r="P3117">
        <v>8.7100000000000009</v>
      </c>
      <c r="Q3117">
        <v>13.7</v>
      </c>
      <c r="R3117">
        <v>2</v>
      </c>
      <c r="S3117">
        <v>3.7</v>
      </c>
      <c r="T3117">
        <v>5</v>
      </c>
      <c r="U3117" t="s">
        <v>23</v>
      </c>
      <c r="V3117">
        <f>IF(tbl_Customers[[#This Row],[churn]] = "yes", 1, 0)</f>
        <v>1</v>
      </c>
      <c r="W3117" t="str">
        <f>IF(tbl_Customers[[#This Row],[number_customer_service_calls]] &lt;= 1, "0-1 Calls", IF(tbl_Customers[[#This Row],[number_customer_service_calls]] &lt;= 3, "2-3 Calls", IF(tbl_Customers[[#This Row],[number_customer_service_calls]] &lt;=5, "4-5 Calls", "6+ Calls")))</f>
        <v>4-5 Calls</v>
      </c>
      <c r="X3117" t="str">
        <f>IF(tbl_Customers[[#This Row],[account_length]] &lt;= 50, "0-50", IF(tbl_Customers[[#This Row],[account_length]] &lt;=100, "51-100", IF(tbl_Customers[[#This Row],[account_length]] &lt;= 150, "101-150", "151+")))</f>
        <v>101-150</v>
      </c>
      <c r="Y3117" t="str">
        <f>IF(tbl_Customers[[#This Row],[total_intl_charge]] &lt;= 3, "Low Charges", "High Charges")</f>
        <v>High Charges</v>
      </c>
      <c r="Z3117" t="str">
        <f>IF(tbl_Customers[[#This Row],[total_eve_calls]]&lt;=80,"Low Calls",
IF(tbl_Customers[[#This Row],[total_eve_calls]]&lt;=120,"Medium Calls","High Calls"))</f>
        <v>Low Calls</v>
      </c>
      <c r="AA3117" t="str">
        <f>IF(tbl_Customers[[#This Row],[total_eve_charge]]&lt;=15,"Low Charges",
IF(tbl_Customers[[#This Row],[total_eve_charge]]&lt;=20,"Medium Charges","High Charges"))</f>
        <v>Medium Charges</v>
      </c>
      <c r="AB3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7" t="str">
        <f>IF(tbl_Customers[[#This Row],[number_vmail_messages]] = 0, "No Usage", IF(tbl_Customers[[#This Row],[number_vmail_messages]] &lt;= 20, "Low Usage", IF(tbl_Customers[[#This Row],[number_vmail_messages]] &lt;= 40, "Medium Usgae", "High Usage")))</f>
        <v>No Usage</v>
      </c>
      <c r="AD3117" t="str">
        <f>IF(tbl_Customers[[#This Row],[total_day_minutes]]&lt;=150,"Low Usage", IF(tbl_Customers[[#This Row],[total_day_minutes]]&lt;=200,"Medium Usage", IF(tbl_Customers[[#This Row],[total_day_minutes]]&lt;=250,"High Usage","Very High Usage")))</f>
        <v>Very High Usage</v>
      </c>
      <c r="AE3117" t="str">
        <f>IF(tbl_Customers[[#This Row],[total_intl_calls]]&lt;=5,"Low Calls", IF(tbl_Customers[[#This Row],[total_intl_calls]]&lt;=10, "Medium Calls", "High Calls"))</f>
        <v>Low Calls</v>
      </c>
      <c r="AF31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3117" s="36" t="str">
        <f>IF(tbl_Customers[[#This Row],[Churn_Risk_Score]]&gt;=10,"High Risk", IF(tbl_Customers[[#This Row],[Churn_Risk_Score]]&gt;=5,"Medium Risk","Low Risk"))</f>
        <v>High Risk</v>
      </c>
    </row>
    <row r="3118" spans="1:33" x14ac:dyDescent="0.35">
      <c r="A3118">
        <v>3117</v>
      </c>
      <c r="B3118" t="s">
        <v>34</v>
      </c>
      <c r="C3118">
        <v>163</v>
      </c>
      <c r="D3118" t="s">
        <v>28</v>
      </c>
      <c r="E3118" t="s">
        <v>22</v>
      </c>
      <c r="F3118" t="s">
        <v>22</v>
      </c>
      <c r="G3118">
        <v>0</v>
      </c>
      <c r="H3118">
        <v>122.5</v>
      </c>
      <c r="I3118">
        <v>70</v>
      </c>
      <c r="J3118">
        <v>20.83</v>
      </c>
      <c r="K3118">
        <v>221.4</v>
      </c>
      <c r="L3118">
        <v>92</v>
      </c>
      <c r="M3118">
        <v>18.82</v>
      </c>
      <c r="N3118">
        <v>187.5</v>
      </c>
      <c r="O3118">
        <v>88</v>
      </c>
      <c r="P3118">
        <v>8.44</v>
      </c>
      <c r="Q3118">
        <v>10.4</v>
      </c>
      <c r="R3118">
        <v>6</v>
      </c>
      <c r="S3118">
        <v>2.81</v>
      </c>
      <c r="T3118">
        <v>0</v>
      </c>
      <c r="U3118" t="s">
        <v>22</v>
      </c>
      <c r="V3118">
        <f>IF(tbl_Customers[[#This Row],[churn]] = "yes", 1, 0)</f>
        <v>0</v>
      </c>
      <c r="W3118" t="str">
        <f>IF(tbl_Customers[[#This Row],[number_customer_service_calls]] &lt;= 1, "0-1 Calls", IF(tbl_Customers[[#This Row],[number_customer_service_calls]] &lt;= 3, "2-3 Calls", IF(tbl_Customers[[#This Row],[number_customer_service_calls]] &lt;=5, "4-5 Calls", "6+ Calls")))</f>
        <v>0-1 Calls</v>
      </c>
      <c r="X3118" t="str">
        <f>IF(tbl_Customers[[#This Row],[account_length]] &lt;= 50, "0-50", IF(tbl_Customers[[#This Row],[account_length]] &lt;=100, "51-100", IF(tbl_Customers[[#This Row],[account_length]] &lt;= 150, "101-150", "151+")))</f>
        <v>151+</v>
      </c>
      <c r="Y3118" t="str">
        <f>IF(tbl_Customers[[#This Row],[total_intl_charge]] &lt;= 3, "Low Charges", "High Charges")</f>
        <v>Low Charges</v>
      </c>
      <c r="Z3118" t="str">
        <f>IF(tbl_Customers[[#This Row],[total_eve_calls]]&lt;=80,"Low Calls",
IF(tbl_Customers[[#This Row],[total_eve_calls]]&lt;=120,"Medium Calls","High Calls"))</f>
        <v>Medium Calls</v>
      </c>
      <c r="AA3118" t="str">
        <f>IF(tbl_Customers[[#This Row],[total_eve_charge]]&lt;=15,"Low Charges",
IF(tbl_Customers[[#This Row],[total_eve_charge]]&lt;=20,"Medium Charges","High Charges"))</f>
        <v>Medium Charges</v>
      </c>
      <c r="AB3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8" t="str">
        <f>IF(tbl_Customers[[#This Row],[number_vmail_messages]] = 0, "No Usage", IF(tbl_Customers[[#This Row],[number_vmail_messages]] &lt;= 20, "Low Usage", IF(tbl_Customers[[#This Row],[number_vmail_messages]] &lt;= 40, "Medium Usgae", "High Usage")))</f>
        <v>No Usage</v>
      </c>
      <c r="AD3118" t="str">
        <f>IF(tbl_Customers[[#This Row],[total_day_minutes]]&lt;=150,"Low Usage", IF(tbl_Customers[[#This Row],[total_day_minutes]]&lt;=200,"Medium Usage", IF(tbl_Customers[[#This Row],[total_day_minutes]]&lt;=250,"High Usage","Very High Usage")))</f>
        <v>Low Usage</v>
      </c>
      <c r="AE3118" t="str">
        <f>IF(tbl_Customers[[#This Row],[total_intl_calls]]&lt;=5,"Low Calls", IF(tbl_Customers[[#This Row],[total_intl_calls]]&lt;=10, "Medium Calls", "High Calls"))</f>
        <v>Medium Calls</v>
      </c>
      <c r="AF31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18" s="36" t="str">
        <f>IF(tbl_Customers[[#This Row],[Churn_Risk_Score]]&gt;=10,"High Risk", IF(tbl_Customers[[#This Row],[Churn_Risk_Score]]&gt;=5,"Medium Risk","Low Risk"))</f>
        <v>Low Risk</v>
      </c>
    </row>
    <row r="3119" spans="1:33" x14ac:dyDescent="0.35">
      <c r="A3119">
        <v>3118</v>
      </c>
      <c r="B3119" t="s">
        <v>47</v>
      </c>
      <c r="C3119">
        <v>83</v>
      </c>
      <c r="D3119" t="s">
        <v>21</v>
      </c>
      <c r="E3119" t="s">
        <v>22</v>
      </c>
      <c r="F3119" t="s">
        <v>22</v>
      </c>
      <c r="G3119">
        <v>0</v>
      </c>
      <c r="H3119">
        <v>182.5</v>
      </c>
      <c r="I3119">
        <v>85</v>
      </c>
      <c r="J3119">
        <v>31.03</v>
      </c>
      <c r="K3119">
        <v>181.5</v>
      </c>
      <c r="L3119">
        <v>114</v>
      </c>
      <c r="M3119">
        <v>15.43</v>
      </c>
      <c r="N3119">
        <v>199.1</v>
      </c>
      <c r="O3119">
        <v>110</v>
      </c>
      <c r="P3119">
        <v>8.9600000000000009</v>
      </c>
      <c r="Q3119">
        <v>14.7</v>
      </c>
      <c r="R3119">
        <v>6</v>
      </c>
      <c r="S3119">
        <v>3.97</v>
      </c>
      <c r="T3119">
        <v>1</v>
      </c>
      <c r="U3119" t="s">
        <v>22</v>
      </c>
      <c r="V3119">
        <f>IF(tbl_Customers[[#This Row],[churn]] = "yes", 1, 0)</f>
        <v>0</v>
      </c>
      <c r="W3119" t="str">
        <f>IF(tbl_Customers[[#This Row],[number_customer_service_calls]] &lt;= 1, "0-1 Calls", IF(tbl_Customers[[#This Row],[number_customer_service_calls]] &lt;= 3, "2-3 Calls", IF(tbl_Customers[[#This Row],[number_customer_service_calls]] &lt;=5, "4-5 Calls", "6+ Calls")))</f>
        <v>0-1 Calls</v>
      </c>
      <c r="X3119" t="str">
        <f>IF(tbl_Customers[[#This Row],[account_length]] &lt;= 50, "0-50", IF(tbl_Customers[[#This Row],[account_length]] &lt;=100, "51-100", IF(tbl_Customers[[#This Row],[account_length]] &lt;= 150, "101-150", "151+")))</f>
        <v>51-100</v>
      </c>
      <c r="Y3119" t="str">
        <f>IF(tbl_Customers[[#This Row],[total_intl_charge]] &lt;= 3, "Low Charges", "High Charges")</f>
        <v>High Charges</v>
      </c>
      <c r="Z3119" t="str">
        <f>IF(tbl_Customers[[#This Row],[total_eve_calls]]&lt;=80,"Low Calls",
IF(tbl_Customers[[#This Row],[total_eve_calls]]&lt;=120,"Medium Calls","High Calls"))</f>
        <v>Medium Calls</v>
      </c>
      <c r="AA3119" t="str">
        <f>IF(tbl_Customers[[#This Row],[total_eve_charge]]&lt;=15,"Low Charges",
IF(tbl_Customers[[#This Row],[total_eve_charge]]&lt;=20,"Medium Charges","High Charges"))</f>
        <v>Medium Charges</v>
      </c>
      <c r="AB3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9" t="str">
        <f>IF(tbl_Customers[[#This Row],[number_vmail_messages]] = 0, "No Usage", IF(tbl_Customers[[#This Row],[number_vmail_messages]] &lt;= 20, "Low Usage", IF(tbl_Customers[[#This Row],[number_vmail_messages]] &lt;= 40, "Medium Usgae", "High Usage")))</f>
        <v>No Usage</v>
      </c>
      <c r="AD3119" t="str">
        <f>IF(tbl_Customers[[#This Row],[total_day_minutes]]&lt;=150,"Low Usage", IF(tbl_Customers[[#This Row],[total_day_minutes]]&lt;=200,"Medium Usage", IF(tbl_Customers[[#This Row],[total_day_minutes]]&lt;=250,"High Usage","Very High Usage")))</f>
        <v>Medium Usage</v>
      </c>
      <c r="AE3119" t="str">
        <f>IF(tbl_Customers[[#This Row],[total_intl_calls]]&lt;=5,"Low Calls", IF(tbl_Customers[[#This Row],[total_intl_calls]]&lt;=10, "Medium Calls", "High Calls"))</f>
        <v>Medium Calls</v>
      </c>
      <c r="AF31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19" s="36" t="str">
        <f>IF(tbl_Customers[[#This Row],[Churn_Risk_Score]]&gt;=10,"High Risk", IF(tbl_Customers[[#This Row],[Churn_Risk_Score]]&gt;=5,"Medium Risk","Low Risk"))</f>
        <v>Low Risk</v>
      </c>
    </row>
    <row r="3120" spans="1:33" x14ac:dyDescent="0.35">
      <c r="A3120">
        <v>3119</v>
      </c>
      <c r="B3120" t="s">
        <v>48</v>
      </c>
      <c r="C3120">
        <v>117</v>
      </c>
      <c r="D3120" t="s">
        <v>28</v>
      </c>
      <c r="E3120" t="s">
        <v>22</v>
      </c>
      <c r="F3120" t="s">
        <v>22</v>
      </c>
      <c r="G3120">
        <v>0</v>
      </c>
      <c r="H3120">
        <v>110.4</v>
      </c>
      <c r="I3120">
        <v>122</v>
      </c>
      <c r="J3120">
        <v>18.77</v>
      </c>
      <c r="K3120">
        <v>242.9</v>
      </c>
      <c r="L3120">
        <v>103</v>
      </c>
      <c r="M3120">
        <v>20.65</v>
      </c>
      <c r="N3120">
        <v>170.4</v>
      </c>
      <c r="O3120">
        <v>75</v>
      </c>
      <c r="P3120">
        <v>7.67</v>
      </c>
      <c r="Q3120">
        <v>13.9</v>
      </c>
      <c r="R3120">
        <v>5</v>
      </c>
      <c r="S3120">
        <v>3.75</v>
      </c>
      <c r="T3120">
        <v>1</v>
      </c>
      <c r="U3120" t="s">
        <v>22</v>
      </c>
      <c r="V3120">
        <f>IF(tbl_Customers[[#This Row],[churn]] = "yes", 1, 0)</f>
        <v>0</v>
      </c>
      <c r="W3120" t="str">
        <f>IF(tbl_Customers[[#This Row],[number_customer_service_calls]] &lt;= 1, "0-1 Calls", IF(tbl_Customers[[#This Row],[number_customer_service_calls]] &lt;= 3, "2-3 Calls", IF(tbl_Customers[[#This Row],[number_customer_service_calls]] &lt;=5, "4-5 Calls", "6+ Calls")))</f>
        <v>0-1 Calls</v>
      </c>
      <c r="X3120" t="str">
        <f>IF(tbl_Customers[[#This Row],[account_length]] &lt;= 50, "0-50", IF(tbl_Customers[[#This Row],[account_length]] &lt;=100, "51-100", IF(tbl_Customers[[#This Row],[account_length]] &lt;= 150, "101-150", "151+")))</f>
        <v>101-150</v>
      </c>
      <c r="Y3120" t="str">
        <f>IF(tbl_Customers[[#This Row],[total_intl_charge]] &lt;= 3, "Low Charges", "High Charges")</f>
        <v>High Charges</v>
      </c>
      <c r="Z3120" t="str">
        <f>IF(tbl_Customers[[#This Row],[total_eve_calls]]&lt;=80,"Low Calls",
IF(tbl_Customers[[#This Row],[total_eve_calls]]&lt;=120,"Medium Calls","High Calls"))</f>
        <v>Medium Calls</v>
      </c>
      <c r="AA3120" t="str">
        <f>IF(tbl_Customers[[#This Row],[total_eve_charge]]&lt;=15,"Low Charges",
IF(tbl_Customers[[#This Row],[total_eve_charge]]&lt;=20,"Medium Charges","High Charges"))</f>
        <v>High Charges</v>
      </c>
      <c r="AB3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0" t="str">
        <f>IF(tbl_Customers[[#This Row],[number_vmail_messages]] = 0, "No Usage", IF(tbl_Customers[[#This Row],[number_vmail_messages]] &lt;= 20, "Low Usage", IF(tbl_Customers[[#This Row],[number_vmail_messages]] &lt;= 40, "Medium Usgae", "High Usage")))</f>
        <v>No Usage</v>
      </c>
      <c r="AD3120" t="str">
        <f>IF(tbl_Customers[[#This Row],[total_day_minutes]]&lt;=150,"Low Usage", IF(tbl_Customers[[#This Row],[total_day_minutes]]&lt;=200,"Medium Usage", IF(tbl_Customers[[#This Row],[total_day_minutes]]&lt;=250,"High Usage","Very High Usage")))</f>
        <v>Low Usage</v>
      </c>
      <c r="AE3120" t="str">
        <f>IF(tbl_Customers[[#This Row],[total_intl_calls]]&lt;=5,"Low Calls", IF(tbl_Customers[[#This Row],[total_intl_calls]]&lt;=10, "Medium Calls", "High Calls"))</f>
        <v>Low Calls</v>
      </c>
      <c r="AF31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20" s="36" t="str">
        <f>IF(tbl_Customers[[#This Row],[Churn_Risk_Score]]&gt;=10,"High Risk", IF(tbl_Customers[[#This Row],[Churn_Risk_Score]]&gt;=5,"Medium Risk","Low Risk"))</f>
        <v>Low Risk</v>
      </c>
    </row>
    <row r="3121" spans="1:33" x14ac:dyDescent="0.35">
      <c r="A3121">
        <v>3120</v>
      </c>
      <c r="B3121" t="s">
        <v>30</v>
      </c>
      <c r="C3121">
        <v>90</v>
      </c>
      <c r="D3121" t="s">
        <v>25</v>
      </c>
      <c r="E3121" t="s">
        <v>22</v>
      </c>
      <c r="F3121" t="s">
        <v>22</v>
      </c>
      <c r="G3121">
        <v>0</v>
      </c>
      <c r="H3121">
        <v>140.80000000000001</v>
      </c>
      <c r="I3121">
        <v>109</v>
      </c>
      <c r="J3121">
        <v>23.94</v>
      </c>
      <c r="K3121">
        <v>303</v>
      </c>
      <c r="L3121">
        <v>114</v>
      </c>
      <c r="M3121">
        <v>25.76</v>
      </c>
      <c r="N3121">
        <v>267.39999999999998</v>
      </c>
      <c r="O3121">
        <v>112</v>
      </c>
      <c r="P3121">
        <v>12.03</v>
      </c>
      <c r="Q3121">
        <v>14.1</v>
      </c>
      <c r="R3121">
        <v>1</v>
      </c>
      <c r="S3121">
        <v>3.81</v>
      </c>
      <c r="T3121">
        <v>0</v>
      </c>
      <c r="U3121" t="s">
        <v>22</v>
      </c>
      <c r="V3121">
        <f>IF(tbl_Customers[[#This Row],[churn]] = "yes", 1, 0)</f>
        <v>0</v>
      </c>
      <c r="W3121" t="str">
        <f>IF(tbl_Customers[[#This Row],[number_customer_service_calls]] &lt;= 1, "0-1 Calls", IF(tbl_Customers[[#This Row],[number_customer_service_calls]] &lt;= 3, "2-3 Calls", IF(tbl_Customers[[#This Row],[number_customer_service_calls]] &lt;=5, "4-5 Calls", "6+ Calls")))</f>
        <v>0-1 Calls</v>
      </c>
      <c r="X3121" t="str">
        <f>IF(tbl_Customers[[#This Row],[account_length]] &lt;= 50, "0-50", IF(tbl_Customers[[#This Row],[account_length]] &lt;=100, "51-100", IF(tbl_Customers[[#This Row],[account_length]] &lt;= 150, "101-150", "151+")))</f>
        <v>51-100</v>
      </c>
      <c r="Y3121" t="str">
        <f>IF(tbl_Customers[[#This Row],[total_intl_charge]] &lt;= 3, "Low Charges", "High Charges")</f>
        <v>High Charges</v>
      </c>
      <c r="Z3121" t="str">
        <f>IF(tbl_Customers[[#This Row],[total_eve_calls]]&lt;=80,"Low Calls",
IF(tbl_Customers[[#This Row],[total_eve_calls]]&lt;=120,"Medium Calls","High Calls"))</f>
        <v>Medium Calls</v>
      </c>
      <c r="AA3121" t="str">
        <f>IF(tbl_Customers[[#This Row],[total_eve_charge]]&lt;=15,"Low Charges",
IF(tbl_Customers[[#This Row],[total_eve_charge]]&lt;=20,"Medium Charges","High Charges"))</f>
        <v>High Charges</v>
      </c>
      <c r="AB3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1" t="str">
        <f>IF(tbl_Customers[[#This Row],[number_vmail_messages]] = 0, "No Usage", IF(tbl_Customers[[#This Row],[number_vmail_messages]] &lt;= 20, "Low Usage", IF(tbl_Customers[[#This Row],[number_vmail_messages]] &lt;= 40, "Medium Usgae", "High Usage")))</f>
        <v>No Usage</v>
      </c>
      <c r="AD3121" t="str">
        <f>IF(tbl_Customers[[#This Row],[total_day_minutes]]&lt;=150,"Low Usage", IF(tbl_Customers[[#This Row],[total_day_minutes]]&lt;=200,"Medium Usage", IF(tbl_Customers[[#This Row],[total_day_minutes]]&lt;=250,"High Usage","Very High Usage")))</f>
        <v>Low Usage</v>
      </c>
      <c r="AE3121" t="str">
        <f>IF(tbl_Customers[[#This Row],[total_intl_calls]]&lt;=5,"Low Calls", IF(tbl_Customers[[#This Row],[total_intl_calls]]&lt;=10, "Medium Calls", "High Calls"))</f>
        <v>Low Calls</v>
      </c>
      <c r="AF31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21" s="36" t="str">
        <f>IF(tbl_Customers[[#This Row],[Churn_Risk_Score]]&gt;=10,"High Risk", IF(tbl_Customers[[#This Row],[Churn_Risk_Score]]&gt;=5,"Medium Risk","Low Risk"))</f>
        <v>Low Risk</v>
      </c>
    </row>
    <row r="3122" spans="1:33" x14ac:dyDescent="0.35">
      <c r="A3122">
        <v>3121</v>
      </c>
      <c r="B3122" t="s">
        <v>53</v>
      </c>
      <c r="C3122">
        <v>137</v>
      </c>
      <c r="D3122" t="s">
        <v>21</v>
      </c>
      <c r="E3122" t="s">
        <v>22</v>
      </c>
      <c r="F3122" t="s">
        <v>22</v>
      </c>
      <c r="G3122">
        <v>0</v>
      </c>
      <c r="H3122">
        <v>137.5</v>
      </c>
      <c r="I3122">
        <v>102</v>
      </c>
      <c r="J3122">
        <v>23.38</v>
      </c>
      <c r="K3122">
        <v>176</v>
      </c>
      <c r="L3122">
        <v>98</v>
      </c>
      <c r="M3122">
        <v>14.96</v>
      </c>
      <c r="N3122">
        <v>210.6</v>
      </c>
      <c r="O3122">
        <v>88</v>
      </c>
      <c r="P3122">
        <v>9.48</v>
      </c>
      <c r="Q3122">
        <v>10.4</v>
      </c>
      <c r="R3122">
        <v>6</v>
      </c>
      <c r="S3122">
        <v>2.81</v>
      </c>
      <c r="T3122">
        <v>0</v>
      </c>
      <c r="U3122" t="s">
        <v>22</v>
      </c>
      <c r="V3122">
        <f>IF(tbl_Customers[[#This Row],[churn]] = "yes", 1, 0)</f>
        <v>0</v>
      </c>
      <c r="W3122" t="str">
        <f>IF(tbl_Customers[[#This Row],[number_customer_service_calls]] &lt;= 1, "0-1 Calls", IF(tbl_Customers[[#This Row],[number_customer_service_calls]] &lt;= 3, "2-3 Calls", IF(tbl_Customers[[#This Row],[number_customer_service_calls]] &lt;=5, "4-5 Calls", "6+ Calls")))</f>
        <v>0-1 Calls</v>
      </c>
      <c r="X3122" t="str">
        <f>IF(tbl_Customers[[#This Row],[account_length]] &lt;= 50, "0-50", IF(tbl_Customers[[#This Row],[account_length]] &lt;=100, "51-100", IF(tbl_Customers[[#This Row],[account_length]] &lt;= 150, "101-150", "151+")))</f>
        <v>101-150</v>
      </c>
      <c r="Y3122" t="str">
        <f>IF(tbl_Customers[[#This Row],[total_intl_charge]] &lt;= 3, "Low Charges", "High Charges")</f>
        <v>Low Charges</v>
      </c>
      <c r="Z3122" t="str">
        <f>IF(tbl_Customers[[#This Row],[total_eve_calls]]&lt;=80,"Low Calls",
IF(tbl_Customers[[#This Row],[total_eve_calls]]&lt;=120,"Medium Calls","High Calls"))</f>
        <v>Medium Calls</v>
      </c>
      <c r="AA3122" t="str">
        <f>IF(tbl_Customers[[#This Row],[total_eve_charge]]&lt;=15,"Low Charges",
IF(tbl_Customers[[#This Row],[total_eve_charge]]&lt;=20,"Medium Charges","High Charges"))</f>
        <v>Low Charges</v>
      </c>
      <c r="AB3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2" t="str">
        <f>IF(tbl_Customers[[#This Row],[number_vmail_messages]] = 0, "No Usage", IF(tbl_Customers[[#This Row],[number_vmail_messages]] &lt;= 20, "Low Usage", IF(tbl_Customers[[#This Row],[number_vmail_messages]] &lt;= 40, "Medium Usgae", "High Usage")))</f>
        <v>No Usage</v>
      </c>
      <c r="AD3122" t="str">
        <f>IF(tbl_Customers[[#This Row],[total_day_minutes]]&lt;=150,"Low Usage", IF(tbl_Customers[[#This Row],[total_day_minutes]]&lt;=200,"Medium Usage", IF(tbl_Customers[[#This Row],[total_day_minutes]]&lt;=250,"High Usage","Very High Usage")))</f>
        <v>Low Usage</v>
      </c>
      <c r="AE3122" t="str">
        <f>IF(tbl_Customers[[#This Row],[total_intl_calls]]&lt;=5,"Low Calls", IF(tbl_Customers[[#This Row],[total_intl_calls]]&lt;=10, "Medium Calls", "High Calls"))</f>
        <v>Medium Calls</v>
      </c>
      <c r="AF31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2" s="36" t="str">
        <f>IF(tbl_Customers[[#This Row],[Churn_Risk_Score]]&gt;=10,"High Risk", IF(tbl_Customers[[#This Row],[Churn_Risk_Score]]&gt;=5,"Medium Risk","Low Risk"))</f>
        <v>Low Risk</v>
      </c>
    </row>
    <row r="3123" spans="1:33" x14ac:dyDescent="0.35">
      <c r="A3123">
        <v>3122</v>
      </c>
      <c r="B3123" t="s">
        <v>40</v>
      </c>
      <c r="C3123">
        <v>112</v>
      </c>
      <c r="D3123" t="s">
        <v>21</v>
      </c>
      <c r="E3123" t="s">
        <v>22</v>
      </c>
      <c r="F3123" t="s">
        <v>22</v>
      </c>
      <c r="G3123">
        <v>0</v>
      </c>
      <c r="H3123">
        <v>115.9</v>
      </c>
      <c r="I3123">
        <v>81</v>
      </c>
      <c r="J3123">
        <v>19.7</v>
      </c>
      <c r="K3123">
        <v>199.7</v>
      </c>
      <c r="L3123">
        <v>100</v>
      </c>
      <c r="M3123">
        <v>16.97</v>
      </c>
      <c r="N3123">
        <v>249.3</v>
      </c>
      <c r="O3123">
        <v>111</v>
      </c>
      <c r="P3123">
        <v>11.22</v>
      </c>
      <c r="Q3123">
        <v>10</v>
      </c>
      <c r="R3123">
        <v>4</v>
      </c>
      <c r="S3123">
        <v>2.7</v>
      </c>
      <c r="T3123">
        <v>1</v>
      </c>
      <c r="U3123" t="s">
        <v>22</v>
      </c>
      <c r="V3123">
        <f>IF(tbl_Customers[[#This Row],[churn]] = "yes", 1, 0)</f>
        <v>0</v>
      </c>
      <c r="W3123" t="str">
        <f>IF(tbl_Customers[[#This Row],[number_customer_service_calls]] &lt;= 1, "0-1 Calls", IF(tbl_Customers[[#This Row],[number_customer_service_calls]] &lt;= 3, "2-3 Calls", IF(tbl_Customers[[#This Row],[number_customer_service_calls]] &lt;=5, "4-5 Calls", "6+ Calls")))</f>
        <v>0-1 Calls</v>
      </c>
      <c r="X3123" t="str">
        <f>IF(tbl_Customers[[#This Row],[account_length]] &lt;= 50, "0-50", IF(tbl_Customers[[#This Row],[account_length]] &lt;=100, "51-100", IF(tbl_Customers[[#This Row],[account_length]] &lt;= 150, "101-150", "151+")))</f>
        <v>101-150</v>
      </c>
      <c r="Y3123" t="str">
        <f>IF(tbl_Customers[[#This Row],[total_intl_charge]] &lt;= 3, "Low Charges", "High Charges")</f>
        <v>Low Charges</v>
      </c>
      <c r="Z3123" t="str">
        <f>IF(tbl_Customers[[#This Row],[total_eve_calls]]&lt;=80,"Low Calls",
IF(tbl_Customers[[#This Row],[total_eve_calls]]&lt;=120,"Medium Calls","High Calls"))</f>
        <v>Medium Calls</v>
      </c>
      <c r="AA3123" t="str">
        <f>IF(tbl_Customers[[#This Row],[total_eve_charge]]&lt;=15,"Low Charges",
IF(tbl_Customers[[#This Row],[total_eve_charge]]&lt;=20,"Medium Charges","High Charges"))</f>
        <v>Medium Charges</v>
      </c>
      <c r="AB3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3" t="str">
        <f>IF(tbl_Customers[[#This Row],[number_vmail_messages]] = 0, "No Usage", IF(tbl_Customers[[#This Row],[number_vmail_messages]] &lt;= 20, "Low Usage", IF(tbl_Customers[[#This Row],[number_vmail_messages]] &lt;= 40, "Medium Usgae", "High Usage")))</f>
        <v>No Usage</v>
      </c>
      <c r="AD3123" t="str">
        <f>IF(tbl_Customers[[#This Row],[total_day_minutes]]&lt;=150,"Low Usage", IF(tbl_Customers[[#This Row],[total_day_minutes]]&lt;=200,"Medium Usage", IF(tbl_Customers[[#This Row],[total_day_minutes]]&lt;=250,"High Usage","Very High Usage")))</f>
        <v>Low Usage</v>
      </c>
      <c r="AE3123" t="str">
        <f>IF(tbl_Customers[[#This Row],[total_intl_calls]]&lt;=5,"Low Calls", IF(tbl_Customers[[#This Row],[total_intl_calls]]&lt;=10, "Medium Calls", "High Calls"))</f>
        <v>Low Calls</v>
      </c>
      <c r="AF31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3" s="36" t="str">
        <f>IF(tbl_Customers[[#This Row],[Churn_Risk_Score]]&gt;=10,"High Risk", IF(tbl_Customers[[#This Row],[Churn_Risk_Score]]&gt;=5,"Medium Risk","Low Risk"))</f>
        <v>Low Risk</v>
      </c>
    </row>
    <row r="3124" spans="1:33" x14ac:dyDescent="0.35">
      <c r="A3124">
        <v>3123</v>
      </c>
      <c r="B3124" t="s">
        <v>55</v>
      </c>
      <c r="C3124">
        <v>52</v>
      </c>
      <c r="D3124" t="s">
        <v>25</v>
      </c>
      <c r="E3124" t="s">
        <v>22</v>
      </c>
      <c r="F3124" t="s">
        <v>22</v>
      </c>
      <c r="G3124">
        <v>0</v>
      </c>
      <c r="H3124">
        <v>288.2</v>
      </c>
      <c r="I3124">
        <v>108</v>
      </c>
      <c r="J3124">
        <v>48.99</v>
      </c>
      <c r="K3124">
        <v>129.6</v>
      </c>
      <c r="L3124">
        <v>136</v>
      </c>
      <c r="M3124">
        <v>11.02</v>
      </c>
      <c r="N3124">
        <v>229.6</v>
      </c>
      <c r="O3124">
        <v>73</v>
      </c>
      <c r="P3124">
        <v>10.33</v>
      </c>
      <c r="Q3124">
        <v>9.6</v>
      </c>
      <c r="R3124">
        <v>5</v>
      </c>
      <c r="S3124">
        <v>2.59</v>
      </c>
      <c r="T3124">
        <v>4</v>
      </c>
      <c r="U3124" t="s">
        <v>22</v>
      </c>
      <c r="V3124">
        <f>IF(tbl_Customers[[#This Row],[churn]] = "yes", 1, 0)</f>
        <v>0</v>
      </c>
      <c r="W3124" t="str">
        <f>IF(tbl_Customers[[#This Row],[number_customer_service_calls]] &lt;= 1, "0-1 Calls", IF(tbl_Customers[[#This Row],[number_customer_service_calls]] &lt;= 3, "2-3 Calls", IF(tbl_Customers[[#This Row],[number_customer_service_calls]] &lt;=5, "4-5 Calls", "6+ Calls")))</f>
        <v>4-5 Calls</v>
      </c>
      <c r="X3124" t="str">
        <f>IF(tbl_Customers[[#This Row],[account_length]] &lt;= 50, "0-50", IF(tbl_Customers[[#This Row],[account_length]] &lt;=100, "51-100", IF(tbl_Customers[[#This Row],[account_length]] &lt;= 150, "101-150", "151+")))</f>
        <v>51-100</v>
      </c>
      <c r="Y3124" t="str">
        <f>IF(tbl_Customers[[#This Row],[total_intl_charge]] &lt;= 3, "Low Charges", "High Charges")</f>
        <v>Low Charges</v>
      </c>
      <c r="Z3124" t="str">
        <f>IF(tbl_Customers[[#This Row],[total_eve_calls]]&lt;=80,"Low Calls",
IF(tbl_Customers[[#This Row],[total_eve_calls]]&lt;=120,"Medium Calls","High Calls"))</f>
        <v>High Calls</v>
      </c>
      <c r="AA3124" t="str">
        <f>IF(tbl_Customers[[#This Row],[total_eve_charge]]&lt;=15,"Low Charges",
IF(tbl_Customers[[#This Row],[total_eve_charge]]&lt;=20,"Medium Charges","High Charges"))</f>
        <v>Low Charges</v>
      </c>
      <c r="AB3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4" t="str">
        <f>IF(tbl_Customers[[#This Row],[number_vmail_messages]] = 0, "No Usage", IF(tbl_Customers[[#This Row],[number_vmail_messages]] &lt;= 20, "Low Usage", IF(tbl_Customers[[#This Row],[number_vmail_messages]] &lt;= 40, "Medium Usgae", "High Usage")))</f>
        <v>No Usage</v>
      </c>
      <c r="AD3124" t="str">
        <f>IF(tbl_Customers[[#This Row],[total_day_minutes]]&lt;=150,"Low Usage", IF(tbl_Customers[[#This Row],[total_day_minutes]]&lt;=200,"Medium Usage", IF(tbl_Customers[[#This Row],[total_day_minutes]]&lt;=250,"High Usage","Very High Usage")))</f>
        <v>Very High Usage</v>
      </c>
      <c r="AE3124" t="str">
        <f>IF(tbl_Customers[[#This Row],[total_intl_calls]]&lt;=5,"Low Calls", IF(tbl_Customers[[#This Row],[total_intl_calls]]&lt;=10, "Medium Calls", "High Calls"))</f>
        <v>Low Calls</v>
      </c>
      <c r="AF31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3124" s="36" t="str">
        <f>IF(tbl_Customers[[#This Row],[Churn_Risk_Score]]&gt;=10,"High Risk", IF(tbl_Customers[[#This Row],[Churn_Risk_Score]]&gt;=5,"Medium Risk","Low Risk"))</f>
        <v>Medium Risk</v>
      </c>
    </row>
    <row r="3125" spans="1:33" x14ac:dyDescent="0.35">
      <c r="A3125">
        <v>3124</v>
      </c>
      <c r="B3125" t="s">
        <v>35</v>
      </c>
      <c r="C3125">
        <v>173</v>
      </c>
      <c r="D3125" t="s">
        <v>28</v>
      </c>
      <c r="E3125" t="s">
        <v>22</v>
      </c>
      <c r="F3125" t="s">
        <v>23</v>
      </c>
      <c r="G3125">
        <v>20</v>
      </c>
      <c r="H3125">
        <v>60.2</v>
      </c>
      <c r="I3125">
        <v>100</v>
      </c>
      <c r="J3125">
        <v>10.23</v>
      </c>
      <c r="K3125">
        <v>118.1</v>
      </c>
      <c r="L3125">
        <v>76</v>
      </c>
      <c r="M3125">
        <v>10.039999999999999</v>
      </c>
      <c r="N3125">
        <v>230.1</v>
      </c>
      <c r="O3125">
        <v>131</v>
      </c>
      <c r="P3125">
        <v>10.35</v>
      </c>
      <c r="Q3125">
        <v>13.3</v>
      </c>
      <c r="R3125">
        <v>4</v>
      </c>
      <c r="S3125">
        <v>3.59</v>
      </c>
      <c r="T3125">
        <v>1</v>
      </c>
      <c r="U3125" t="s">
        <v>22</v>
      </c>
      <c r="V3125">
        <f>IF(tbl_Customers[[#This Row],[churn]] = "yes", 1, 0)</f>
        <v>0</v>
      </c>
      <c r="W3125" t="str">
        <f>IF(tbl_Customers[[#This Row],[number_customer_service_calls]] &lt;= 1, "0-1 Calls", IF(tbl_Customers[[#This Row],[number_customer_service_calls]] &lt;= 3, "2-3 Calls", IF(tbl_Customers[[#This Row],[number_customer_service_calls]] &lt;=5, "4-5 Calls", "6+ Calls")))</f>
        <v>0-1 Calls</v>
      </c>
      <c r="X3125" t="str">
        <f>IF(tbl_Customers[[#This Row],[account_length]] &lt;= 50, "0-50", IF(tbl_Customers[[#This Row],[account_length]] &lt;=100, "51-100", IF(tbl_Customers[[#This Row],[account_length]] &lt;= 150, "101-150", "151+")))</f>
        <v>151+</v>
      </c>
      <c r="Y3125" t="str">
        <f>IF(tbl_Customers[[#This Row],[total_intl_charge]] &lt;= 3, "Low Charges", "High Charges")</f>
        <v>High Charges</v>
      </c>
      <c r="Z3125" t="str">
        <f>IF(tbl_Customers[[#This Row],[total_eve_calls]]&lt;=80,"Low Calls",
IF(tbl_Customers[[#This Row],[total_eve_calls]]&lt;=120,"Medium Calls","High Calls"))</f>
        <v>Low Calls</v>
      </c>
      <c r="AA3125" t="str">
        <f>IF(tbl_Customers[[#This Row],[total_eve_charge]]&lt;=15,"Low Charges",
IF(tbl_Customers[[#This Row],[total_eve_charge]]&lt;=20,"Medium Charges","High Charges"))</f>
        <v>Low Charges</v>
      </c>
      <c r="AB3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5" t="str">
        <f>IF(tbl_Customers[[#This Row],[number_vmail_messages]] = 0, "No Usage", IF(tbl_Customers[[#This Row],[number_vmail_messages]] &lt;= 20, "Low Usage", IF(tbl_Customers[[#This Row],[number_vmail_messages]] &lt;= 40, "Medium Usgae", "High Usage")))</f>
        <v>Low Usage</v>
      </c>
      <c r="AD3125" t="str">
        <f>IF(tbl_Customers[[#This Row],[total_day_minutes]]&lt;=150,"Low Usage", IF(tbl_Customers[[#This Row],[total_day_minutes]]&lt;=200,"Medium Usage", IF(tbl_Customers[[#This Row],[total_day_minutes]]&lt;=250,"High Usage","Very High Usage")))</f>
        <v>Low Usage</v>
      </c>
      <c r="AE3125" t="str">
        <f>IF(tbl_Customers[[#This Row],[total_intl_calls]]&lt;=5,"Low Calls", IF(tbl_Customers[[#This Row],[total_intl_calls]]&lt;=10, "Medium Calls", "High Calls"))</f>
        <v>Low Calls</v>
      </c>
      <c r="AF31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25" s="36" t="str">
        <f>IF(tbl_Customers[[#This Row],[Churn_Risk_Score]]&gt;=10,"High Risk", IF(tbl_Customers[[#This Row],[Churn_Risk_Score]]&gt;=5,"Medium Risk","Low Risk"))</f>
        <v>Low Risk</v>
      </c>
    </row>
    <row r="3126" spans="1:33" x14ac:dyDescent="0.35">
      <c r="A3126">
        <v>3125</v>
      </c>
      <c r="B3126" t="s">
        <v>52</v>
      </c>
      <c r="C3126">
        <v>3</v>
      </c>
      <c r="D3126" t="s">
        <v>28</v>
      </c>
      <c r="E3126" t="s">
        <v>22</v>
      </c>
      <c r="F3126" t="s">
        <v>22</v>
      </c>
      <c r="G3126">
        <v>0</v>
      </c>
      <c r="H3126">
        <v>125.5</v>
      </c>
      <c r="I3126">
        <v>100</v>
      </c>
      <c r="J3126">
        <v>21.34</v>
      </c>
      <c r="K3126">
        <v>266.2</v>
      </c>
      <c r="L3126">
        <v>78</v>
      </c>
      <c r="M3126">
        <v>22.63</v>
      </c>
      <c r="N3126">
        <v>270.39999999999998</v>
      </c>
      <c r="O3126">
        <v>119</v>
      </c>
      <c r="P3126">
        <v>12.17</v>
      </c>
      <c r="Q3126">
        <v>5.9</v>
      </c>
      <c r="R3126">
        <v>6</v>
      </c>
      <c r="S3126">
        <v>1.59</v>
      </c>
      <c r="T3126">
        <v>3</v>
      </c>
      <c r="U3126" t="s">
        <v>23</v>
      </c>
      <c r="V3126">
        <f>IF(tbl_Customers[[#This Row],[churn]] = "yes", 1, 0)</f>
        <v>1</v>
      </c>
      <c r="W3126" t="str">
        <f>IF(tbl_Customers[[#This Row],[number_customer_service_calls]] &lt;= 1, "0-1 Calls", IF(tbl_Customers[[#This Row],[number_customer_service_calls]] &lt;= 3, "2-3 Calls", IF(tbl_Customers[[#This Row],[number_customer_service_calls]] &lt;=5, "4-5 Calls", "6+ Calls")))</f>
        <v>2-3 Calls</v>
      </c>
      <c r="X3126" t="str">
        <f>IF(tbl_Customers[[#This Row],[account_length]] &lt;= 50, "0-50", IF(tbl_Customers[[#This Row],[account_length]] &lt;=100, "51-100", IF(tbl_Customers[[#This Row],[account_length]] &lt;= 150, "101-150", "151+")))</f>
        <v>0-50</v>
      </c>
      <c r="Y3126" t="str">
        <f>IF(tbl_Customers[[#This Row],[total_intl_charge]] &lt;= 3, "Low Charges", "High Charges")</f>
        <v>Low Charges</v>
      </c>
      <c r="Z3126" t="str">
        <f>IF(tbl_Customers[[#This Row],[total_eve_calls]]&lt;=80,"Low Calls",
IF(tbl_Customers[[#This Row],[total_eve_calls]]&lt;=120,"Medium Calls","High Calls"))</f>
        <v>Low Calls</v>
      </c>
      <c r="AA3126" t="str">
        <f>IF(tbl_Customers[[#This Row],[total_eve_charge]]&lt;=15,"Low Charges",
IF(tbl_Customers[[#This Row],[total_eve_charge]]&lt;=20,"Medium Charges","High Charges"))</f>
        <v>High Charges</v>
      </c>
      <c r="AB3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6" t="str">
        <f>IF(tbl_Customers[[#This Row],[number_vmail_messages]] = 0, "No Usage", IF(tbl_Customers[[#This Row],[number_vmail_messages]] &lt;= 20, "Low Usage", IF(tbl_Customers[[#This Row],[number_vmail_messages]] &lt;= 40, "Medium Usgae", "High Usage")))</f>
        <v>No Usage</v>
      </c>
      <c r="AD3126" t="str">
        <f>IF(tbl_Customers[[#This Row],[total_day_minutes]]&lt;=150,"Low Usage", IF(tbl_Customers[[#This Row],[total_day_minutes]]&lt;=200,"Medium Usage", IF(tbl_Customers[[#This Row],[total_day_minutes]]&lt;=250,"High Usage","Very High Usage")))</f>
        <v>Low Usage</v>
      </c>
      <c r="AE3126" t="str">
        <f>IF(tbl_Customers[[#This Row],[total_intl_calls]]&lt;=5,"Low Calls", IF(tbl_Customers[[#This Row],[total_intl_calls]]&lt;=10, "Medium Calls", "High Calls"))</f>
        <v>Medium Calls</v>
      </c>
      <c r="AF31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6" s="36" t="str">
        <f>IF(tbl_Customers[[#This Row],[Churn_Risk_Score]]&gt;=10,"High Risk", IF(tbl_Customers[[#This Row],[Churn_Risk_Score]]&gt;=5,"Medium Risk","Low Risk"))</f>
        <v>Low Risk</v>
      </c>
    </row>
    <row r="3127" spans="1:33" x14ac:dyDescent="0.35">
      <c r="A3127">
        <v>3126</v>
      </c>
      <c r="B3127" t="s">
        <v>68</v>
      </c>
      <c r="C3127">
        <v>120</v>
      </c>
      <c r="D3127" t="s">
        <v>21</v>
      </c>
      <c r="E3127" t="s">
        <v>22</v>
      </c>
      <c r="F3127" t="s">
        <v>23</v>
      </c>
      <c r="G3127">
        <v>27</v>
      </c>
      <c r="H3127">
        <v>179.6</v>
      </c>
      <c r="I3127">
        <v>142</v>
      </c>
      <c r="J3127">
        <v>30.53</v>
      </c>
      <c r="K3127">
        <v>262.8</v>
      </c>
      <c r="L3127">
        <v>103</v>
      </c>
      <c r="M3127">
        <v>22.34</v>
      </c>
      <c r="N3127">
        <v>239.9</v>
      </c>
      <c r="O3127">
        <v>81</v>
      </c>
      <c r="P3127">
        <v>10.8</v>
      </c>
      <c r="Q3127">
        <v>11.1</v>
      </c>
      <c r="R3127">
        <v>2</v>
      </c>
      <c r="S3127">
        <v>3</v>
      </c>
      <c r="T3127">
        <v>1</v>
      </c>
      <c r="U3127" t="s">
        <v>22</v>
      </c>
      <c r="V3127">
        <f>IF(tbl_Customers[[#This Row],[churn]] = "yes", 1, 0)</f>
        <v>0</v>
      </c>
      <c r="W3127" t="str">
        <f>IF(tbl_Customers[[#This Row],[number_customer_service_calls]] &lt;= 1, "0-1 Calls", IF(tbl_Customers[[#This Row],[number_customer_service_calls]] &lt;= 3, "2-3 Calls", IF(tbl_Customers[[#This Row],[number_customer_service_calls]] &lt;=5, "4-5 Calls", "6+ Calls")))</f>
        <v>0-1 Calls</v>
      </c>
      <c r="X3127" t="str">
        <f>IF(tbl_Customers[[#This Row],[account_length]] &lt;= 50, "0-50", IF(tbl_Customers[[#This Row],[account_length]] &lt;=100, "51-100", IF(tbl_Customers[[#This Row],[account_length]] &lt;= 150, "101-150", "151+")))</f>
        <v>101-150</v>
      </c>
      <c r="Y3127" t="str">
        <f>IF(tbl_Customers[[#This Row],[total_intl_charge]] &lt;= 3, "Low Charges", "High Charges")</f>
        <v>Low Charges</v>
      </c>
      <c r="Z3127" t="str">
        <f>IF(tbl_Customers[[#This Row],[total_eve_calls]]&lt;=80,"Low Calls",
IF(tbl_Customers[[#This Row],[total_eve_calls]]&lt;=120,"Medium Calls","High Calls"))</f>
        <v>Medium Calls</v>
      </c>
      <c r="AA3127" t="str">
        <f>IF(tbl_Customers[[#This Row],[total_eve_charge]]&lt;=15,"Low Charges",
IF(tbl_Customers[[#This Row],[total_eve_charge]]&lt;=20,"Medium Charges","High Charges"))</f>
        <v>High Charges</v>
      </c>
      <c r="AB3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7" t="str">
        <f>IF(tbl_Customers[[#This Row],[number_vmail_messages]] = 0, "No Usage", IF(tbl_Customers[[#This Row],[number_vmail_messages]] &lt;= 20, "Low Usage", IF(tbl_Customers[[#This Row],[number_vmail_messages]] &lt;= 40, "Medium Usgae", "High Usage")))</f>
        <v>Medium Usgae</v>
      </c>
      <c r="AD3127" t="str">
        <f>IF(tbl_Customers[[#This Row],[total_day_minutes]]&lt;=150,"Low Usage", IF(tbl_Customers[[#This Row],[total_day_minutes]]&lt;=200,"Medium Usage", IF(tbl_Customers[[#This Row],[total_day_minutes]]&lt;=250,"High Usage","Very High Usage")))</f>
        <v>Medium Usage</v>
      </c>
      <c r="AE3127" t="str">
        <f>IF(tbl_Customers[[#This Row],[total_intl_calls]]&lt;=5,"Low Calls", IF(tbl_Customers[[#This Row],[total_intl_calls]]&lt;=10, "Medium Calls", "High Calls"))</f>
        <v>Low Calls</v>
      </c>
      <c r="AF31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27" s="36" t="str">
        <f>IF(tbl_Customers[[#This Row],[Churn_Risk_Score]]&gt;=10,"High Risk", IF(tbl_Customers[[#This Row],[Churn_Risk_Score]]&gt;=5,"Medium Risk","Low Risk"))</f>
        <v>Low Risk</v>
      </c>
    </row>
    <row r="3128" spans="1:33" x14ac:dyDescent="0.35">
      <c r="A3128">
        <v>3127</v>
      </c>
      <c r="B3128" t="s">
        <v>50</v>
      </c>
      <c r="C3128">
        <v>132</v>
      </c>
      <c r="D3128" t="s">
        <v>21</v>
      </c>
      <c r="E3128" t="s">
        <v>22</v>
      </c>
      <c r="F3128" t="s">
        <v>22</v>
      </c>
      <c r="G3128">
        <v>0</v>
      </c>
      <c r="H3128">
        <v>99</v>
      </c>
      <c r="I3128">
        <v>126</v>
      </c>
      <c r="J3128">
        <v>16.829999999999998</v>
      </c>
      <c r="K3128">
        <v>189.4</v>
      </c>
      <c r="L3128">
        <v>76</v>
      </c>
      <c r="M3128">
        <v>16.100000000000001</v>
      </c>
      <c r="N3128">
        <v>156.30000000000001</v>
      </c>
      <c r="O3128">
        <v>108</v>
      </c>
      <c r="P3128">
        <v>7.03</v>
      </c>
      <c r="Q3128">
        <v>8.4</v>
      </c>
      <c r="R3128">
        <v>3</v>
      </c>
      <c r="S3128">
        <v>2.27</v>
      </c>
      <c r="T3128">
        <v>1</v>
      </c>
      <c r="U3128" t="s">
        <v>22</v>
      </c>
      <c r="V3128">
        <f>IF(tbl_Customers[[#This Row],[churn]] = "yes", 1, 0)</f>
        <v>0</v>
      </c>
      <c r="W3128" t="str">
        <f>IF(tbl_Customers[[#This Row],[number_customer_service_calls]] &lt;= 1, "0-1 Calls", IF(tbl_Customers[[#This Row],[number_customer_service_calls]] &lt;= 3, "2-3 Calls", IF(tbl_Customers[[#This Row],[number_customer_service_calls]] &lt;=5, "4-5 Calls", "6+ Calls")))</f>
        <v>0-1 Calls</v>
      </c>
      <c r="X3128" t="str">
        <f>IF(tbl_Customers[[#This Row],[account_length]] &lt;= 50, "0-50", IF(tbl_Customers[[#This Row],[account_length]] &lt;=100, "51-100", IF(tbl_Customers[[#This Row],[account_length]] &lt;= 150, "101-150", "151+")))</f>
        <v>101-150</v>
      </c>
      <c r="Y3128" t="str">
        <f>IF(tbl_Customers[[#This Row],[total_intl_charge]] &lt;= 3, "Low Charges", "High Charges")</f>
        <v>Low Charges</v>
      </c>
      <c r="Z3128" t="str">
        <f>IF(tbl_Customers[[#This Row],[total_eve_calls]]&lt;=80,"Low Calls",
IF(tbl_Customers[[#This Row],[total_eve_calls]]&lt;=120,"Medium Calls","High Calls"))</f>
        <v>Low Calls</v>
      </c>
      <c r="AA3128" t="str">
        <f>IF(tbl_Customers[[#This Row],[total_eve_charge]]&lt;=15,"Low Charges",
IF(tbl_Customers[[#This Row],[total_eve_charge]]&lt;=20,"Medium Charges","High Charges"))</f>
        <v>Medium Charges</v>
      </c>
      <c r="AB3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28" t="str">
        <f>IF(tbl_Customers[[#This Row],[number_vmail_messages]] = 0, "No Usage", IF(tbl_Customers[[#This Row],[number_vmail_messages]] &lt;= 20, "Low Usage", IF(tbl_Customers[[#This Row],[number_vmail_messages]] &lt;= 40, "Medium Usgae", "High Usage")))</f>
        <v>No Usage</v>
      </c>
      <c r="AD3128" t="str">
        <f>IF(tbl_Customers[[#This Row],[total_day_minutes]]&lt;=150,"Low Usage", IF(tbl_Customers[[#This Row],[total_day_minutes]]&lt;=200,"Medium Usage", IF(tbl_Customers[[#This Row],[total_day_minutes]]&lt;=250,"High Usage","Very High Usage")))</f>
        <v>Low Usage</v>
      </c>
      <c r="AE3128" t="str">
        <f>IF(tbl_Customers[[#This Row],[total_intl_calls]]&lt;=5,"Low Calls", IF(tbl_Customers[[#This Row],[total_intl_calls]]&lt;=10, "Medium Calls", "High Calls"))</f>
        <v>Low Calls</v>
      </c>
      <c r="AF31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8" s="36" t="str">
        <f>IF(tbl_Customers[[#This Row],[Churn_Risk_Score]]&gt;=10,"High Risk", IF(tbl_Customers[[#This Row],[Churn_Risk_Score]]&gt;=5,"Medium Risk","Low Risk"))</f>
        <v>Low Risk</v>
      </c>
    </row>
    <row r="3129" spans="1:33" x14ac:dyDescent="0.35">
      <c r="A3129">
        <v>3128</v>
      </c>
      <c r="B3129" t="s">
        <v>49</v>
      </c>
      <c r="C3129">
        <v>101</v>
      </c>
      <c r="D3129" t="s">
        <v>25</v>
      </c>
      <c r="E3129" t="s">
        <v>22</v>
      </c>
      <c r="F3129" t="s">
        <v>22</v>
      </c>
      <c r="G3129">
        <v>0</v>
      </c>
      <c r="H3129">
        <v>155.4</v>
      </c>
      <c r="I3129">
        <v>71</v>
      </c>
      <c r="J3129">
        <v>26.42</v>
      </c>
      <c r="K3129">
        <v>84</v>
      </c>
      <c r="L3129">
        <v>122</v>
      </c>
      <c r="M3129">
        <v>7.14</v>
      </c>
      <c r="N3129">
        <v>229.1</v>
      </c>
      <c r="O3129">
        <v>97</v>
      </c>
      <c r="P3129">
        <v>10.31</v>
      </c>
      <c r="Q3129">
        <v>5.8</v>
      </c>
      <c r="R3129">
        <v>1</v>
      </c>
      <c r="S3129">
        <v>1.57</v>
      </c>
      <c r="T3129">
        <v>1</v>
      </c>
      <c r="U3129" t="s">
        <v>22</v>
      </c>
      <c r="V3129">
        <f>IF(tbl_Customers[[#This Row],[churn]] = "yes", 1, 0)</f>
        <v>0</v>
      </c>
      <c r="W3129" t="str">
        <f>IF(tbl_Customers[[#This Row],[number_customer_service_calls]] &lt;= 1, "0-1 Calls", IF(tbl_Customers[[#This Row],[number_customer_service_calls]] &lt;= 3, "2-3 Calls", IF(tbl_Customers[[#This Row],[number_customer_service_calls]] &lt;=5, "4-5 Calls", "6+ Calls")))</f>
        <v>0-1 Calls</v>
      </c>
      <c r="X3129" t="str">
        <f>IF(tbl_Customers[[#This Row],[account_length]] &lt;= 50, "0-50", IF(tbl_Customers[[#This Row],[account_length]] &lt;=100, "51-100", IF(tbl_Customers[[#This Row],[account_length]] &lt;= 150, "101-150", "151+")))</f>
        <v>101-150</v>
      </c>
      <c r="Y3129" t="str">
        <f>IF(tbl_Customers[[#This Row],[total_intl_charge]] &lt;= 3, "Low Charges", "High Charges")</f>
        <v>Low Charges</v>
      </c>
      <c r="Z3129" t="str">
        <f>IF(tbl_Customers[[#This Row],[total_eve_calls]]&lt;=80,"Low Calls",
IF(tbl_Customers[[#This Row],[total_eve_calls]]&lt;=120,"Medium Calls","High Calls"))</f>
        <v>High Calls</v>
      </c>
      <c r="AA3129" t="str">
        <f>IF(tbl_Customers[[#This Row],[total_eve_charge]]&lt;=15,"Low Charges",
IF(tbl_Customers[[#This Row],[total_eve_charge]]&lt;=20,"Medium Charges","High Charges"))</f>
        <v>Low Charges</v>
      </c>
      <c r="AB3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9" t="str">
        <f>IF(tbl_Customers[[#This Row],[number_vmail_messages]] = 0, "No Usage", IF(tbl_Customers[[#This Row],[number_vmail_messages]] &lt;= 20, "Low Usage", IF(tbl_Customers[[#This Row],[number_vmail_messages]] &lt;= 40, "Medium Usgae", "High Usage")))</f>
        <v>No Usage</v>
      </c>
      <c r="AD3129" t="str">
        <f>IF(tbl_Customers[[#This Row],[total_day_minutes]]&lt;=150,"Low Usage", IF(tbl_Customers[[#This Row],[total_day_minutes]]&lt;=200,"Medium Usage", IF(tbl_Customers[[#This Row],[total_day_minutes]]&lt;=250,"High Usage","Very High Usage")))</f>
        <v>Medium Usage</v>
      </c>
      <c r="AE3129" t="str">
        <f>IF(tbl_Customers[[#This Row],[total_intl_calls]]&lt;=5,"Low Calls", IF(tbl_Customers[[#This Row],[total_intl_calls]]&lt;=10, "Medium Calls", "High Calls"))</f>
        <v>Low Calls</v>
      </c>
      <c r="AF31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9" s="36" t="str">
        <f>IF(tbl_Customers[[#This Row],[Churn_Risk_Score]]&gt;=10,"High Risk", IF(tbl_Customers[[#This Row],[Churn_Risk_Score]]&gt;=5,"Medium Risk","Low Risk"))</f>
        <v>Low Risk</v>
      </c>
    </row>
    <row r="3130" spans="1:33" x14ac:dyDescent="0.35">
      <c r="A3130">
        <v>3129</v>
      </c>
      <c r="B3130" t="s">
        <v>75</v>
      </c>
      <c r="C3130">
        <v>58</v>
      </c>
      <c r="D3130" t="s">
        <v>25</v>
      </c>
      <c r="E3130" t="s">
        <v>22</v>
      </c>
      <c r="F3130" t="s">
        <v>22</v>
      </c>
      <c r="G3130">
        <v>0</v>
      </c>
      <c r="H3130">
        <v>177.4</v>
      </c>
      <c r="I3130">
        <v>107</v>
      </c>
      <c r="J3130">
        <v>30.16</v>
      </c>
      <c r="K3130">
        <v>204.7</v>
      </c>
      <c r="L3130">
        <v>104</v>
      </c>
      <c r="M3130">
        <v>17.399999999999999</v>
      </c>
      <c r="N3130">
        <v>141.9</v>
      </c>
      <c r="O3130">
        <v>123</v>
      </c>
      <c r="P3130">
        <v>6.39</v>
      </c>
      <c r="Q3130">
        <v>15</v>
      </c>
      <c r="R3130">
        <v>9</v>
      </c>
      <c r="S3130">
        <v>4.05</v>
      </c>
      <c r="T3130">
        <v>3</v>
      </c>
      <c r="U3130" t="s">
        <v>22</v>
      </c>
      <c r="V3130">
        <f>IF(tbl_Customers[[#This Row],[churn]] = "yes", 1, 0)</f>
        <v>0</v>
      </c>
      <c r="W3130" t="str">
        <f>IF(tbl_Customers[[#This Row],[number_customer_service_calls]] &lt;= 1, "0-1 Calls", IF(tbl_Customers[[#This Row],[number_customer_service_calls]] &lt;= 3, "2-3 Calls", IF(tbl_Customers[[#This Row],[number_customer_service_calls]] &lt;=5, "4-5 Calls", "6+ Calls")))</f>
        <v>2-3 Calls</v>
      </c>
      <c r="X3130" t="str">
        <f>IF(tbl_Customers[[#This Row],[account_length]] &lt;= 50, "0-50", IF(tbl_Customers[[#This Row],[account_length]] &lt;=100, "51-100", IF(tbl_Customers[[#This Row],[account_length]] &lt;= 150, "101-150", "151+")))</f>
        <v>51-100</v>
      </c>
      <c r="Y3130" t="str">
        <f>IF(tbl_Customers[[#This Row],[total_intl_charge]] &lt;= 3, "Low Charges", "High Charges")</f>
        <v>High Charges</v>
      </c>
      <c r="Z3130" t="str">
        <f>IF(tbl_Customers[[#This Row],[total_eve_calls]]&lt;=80,"Low Calls",
IF(tbl_Customers[[#This Row],[total_eve_calls]]&lt;=120,"Medium Calls","High Calls"))</f>
        <v>Medium Calls</v>
      </c>
      <c r="AA3130" t="str">
        <f>IF(tbl_Customers[[#This Row],[total_eve_charge]]&lt;=15,"Low Charges",
IF(tbl_Customers[[#This Row],[total_eve_charge]]&lt;=20,"Medium Charges","High Charges"))</f>
        <v>Medium Charges</v>
      </c>
      <c r="AB3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0" t="str">
        <f>IF(tbl_Customers[[#This Row],[number_vmail_messages]] = 0, "No Usage", IF(tbl_Customers[[#This Row],[number_vmail_messages]] &lt;= 20, "Low Usage", IF(tbl_Customers[[#This Row],[number_vmail_messages]] &lt;= 40, "Medium Usgae", "High Usage")))</f>
        <v>No Usage</v>
      </c>
      <c r="AD3130" t="str">
        <f>IF(tbl_Customers[[#This Row],[total_day_minutes]]&lt;=150,"Low Usage", IF(tbl_Customers[[#This Row],[total_day_minutes]]&lt;=200,"Medium Usage", IF(tbl_Customers[[#This Row],[total_day_minutes]]&lt;=250,"High Usage","Very High Usage")))</f>
        <v>Medium Usage</v>
      </c>
      <c r="AE3130" t="str">
        <f>IF(tbl_Customers[[#This Row],[total_intl_calls]]&lt;=5,"Low Calls", IF(tbl_Customers[[#This Row],[total_intl_calls]]&lt;=10, "Medium Calls", "High Calls"))</f>
        <v>Medium Calls</v>
      </c>
      <c r="AF31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30" s="36" t="str">
        <f>IF(tbl_Customers[[#This Row],[Churn_Risk_Score]]&gt;=10,"High Risk", IF(tbl_Customers[[#This Row],[Churn_Risk_Score]]&gt;=5,"Medium Risk","Low Risk"))</f>
        <v>Low Risk</v>
      </c>
    </row>
    <row r="3131" spans="1:33" x14ac:dyDescent="0.35">
      <c r="A3131">
        <v>3130</v>
      </c>
      <c r="B3131" t="s">
        <v>46</v>
      </c>
      <c r="C3131">
        <v>74</v>
      </c>
      <c r="D3131" t="s">
        <v>28</v>
      </c>
      <c r="E3131" t="s">
        <v>22</v>
      </c>
      <c r="F3131" t="s">
        <v>22</v>
      </c>
      <c r="G3131">
        <v>0</v>
      </c>
      <c r="H3131">
        <v>233.6</v>
      </c>
      <c r="I3131">
        <v>72</v>
      </c>
      <c r="J3131">
        <v>39.71</v>
      </c>
      <c r="K3131">
        <v>168</v>
      </c>
      <c r="L3131">
        <v>103</v>
      </c>
      <c r="M3131">
        <v>14.28</v>
      </c>
      <c r="N3131">
        <v>276.3</v>
      </c>
      <c r="O3131">
        <v>71</v>
      </c>
      <c r="P3131">
        <v>12.43</v>
      </c>
      <c r="Q3131">
        <v>6.3</v>
      </c>
      <c r="R3131">
        <v>2</v>
      </c>
      <c r="S3131">
        <v>1.7</v>
      </c>
      <c r="T3131">
        <v>2</v>
      </c>
      <c r="U3131" t="s">
        <v>22</v>
      </c>
      <c r="V3131">
        <f>IF(tbl_Customers[[#This Row],[churn]] = "yes", 1, 0)</f>
        <v>0</v>
      </c>
      <c r="W3131" t="str">
        <f>IF(tbl_Customers[[#This Row],[number_customer_service_calls]] &lt;= 1, "0-1 Calls", IF(tbl_Customers[[#This Row],[number_customer_service_calls]] &lt;= 3, "2-3 Calls", IF(tbl_Customers[[#This Row],[number_customer_service_calls]] &lt;=5, "4-5 Calls", "6+ Calls")))</f>
        <v>2-3 Calls</v>
      </c>
      <c r="X3131" t="str">
        <f>IF(tbl_Customers[[#This Row],[account_length]] &lt;= 50, "0-50", IF(tbl_Customers[[#This Row],[account_length]] &lt;=100, "51-100", IF(tbl_Customers[[#This Row],[account_length]] &lt;= 150, "101-150", "151+")))</f>
        <v>51-100</v>
      </c>
      <c r="Y3131" t="str">
        <f>IF(tbl_Customers[[#This Row],[total_intl_charge]] &lt;= 3, "Low Charges", "High Charges")</f>
        <v>Low Charges</v>
      </c>
      <c r="Z3131" t="str">
        <f>IF(tbl_Customers[[#This Row],[total_eve_calls]]&lt;=80,"Low Calls",
IF(tbl_Customers[[#This Row],[total_eve_calls]]&lt;=120,"Medium Calls","High Calls"))</f>
        <v>Medium Calls</v>
      </c>
      <c r="AA3131" t="str">
        <f>IF(tbl_Customers[[#This Row],[total_eve_charge]]&lt;=15,"Low Charges",
IF(tbl_Customers[[#This Row],[total_eve_charge]]&lt;=20,"Medium Charges","High Charges"))</f>
        <v>Low Charges</v>
      </c>
      <c r="AB3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1" t="str">
        <f>IF(tbl_Customers[[#This Row],[number_vmail_messages]] = 0, "No Usage", IF(tbl_Customers[[#This Row],[number_vmail_messages]] &lt;= 20, "Low Usage", IF(tbl_Customers[[#This Row],[number_vmail_messages]] &lt;= 40, "Medium Usgae", "High Usage")))</f>
        <v>No Usage</v>
      </c>
      <c r="AD3131" t="str">
        <f>IF(tbl_Customers[[#This Row],[total_day_minutes]]&lt;=150,"Low Usage", IF(tbl_Customers[[#This Row],[total_day_minutes]]&lt;=200,"Medium Usage", IF(tbl_Customers[[#This Row],[total_day_minutes]]&lt;=250,"High Usage","Very High Usage")))</f>
        <v>High Usage</v>
      </c>
      <c r="AE3131" t="str">
        <f>IF(tbl_Customers[[#This Row],[total_intl_calls]]&lt;=5,"Low Calls", IF(tbl_Customers[[#This Row],[total_intl_calls]]&lt;=10, "Medium Calls", "High Calls"))</f>
        <v>Low Calls</v>
      </c>
      <c r="AF31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1" s="36" t="str">
        <f>IF(tbl_Customers[[#This Row],[Churn_Risk_Score]]&gt;=10,"High Risk", IF(tbl_Customers[[#This Row],[Churn_Risk_Score]]&gt;=5,"Medium Risk","Low Risk"))</f>
        <v>Low Risk</v>
      </c>
    </row>
    <row r="3132" spans="1:33" x14ac:dyDescent="0.35">
      <c r="A3132">
        <v>3131</v>
      </c>
      <c r="B3132" t="s">
        <v>37</v>
      </c>
      <c r="C3132">
        <v>113</v>
      </c>
      <c r="D3132" t="s">
        <v>25</v>
      </c>
      <c r="E3132" t="s">
        <v>22</v>
      </c>
      <c r="F3132" t="s">
        <v>22</v>
      </c>
      <c r="G3132">
        <v>0</v>
      </c>
      <c r="H3132">
        <v>210.2</v>
      </c>
      <c r="I3132">
        <v>109</v>
      </c>
      <c r="J3132">
        <v>35.729999999999997</v>
      </c>
      <c r="K3132">
        <v>199.4</v>
      </c>
      <c r="L3132">
        <v>81</v>
      </c>
      <c r="M3132">
        <v>16.95</v>
      </c>
      <c r="N3132">
        <v>173.3</v>
      </c>
      <c r="O3132">
        <v>94</v>
      </c>
      <c r="P3132">
        <v>7.8</v>
      </c>
      <c r="Q3132">
        <v>9.9</v>
      </c>
      <c r="R3132">
        <v>4</v>
      </c>
      <c r="S3132">
        <v>2.67</v>
      </c>
      <c r="T3132">
        <v>3</v>
      </c>
      <c r="U3132" t="s">
        <v>22</v>
      </c>
      <c r="V3132">
        <f>IF(tbl_Customers[[#This Row],[churn]] = "yes", 1, 0)</f>
        <v>0</v>
      </c>
      <c r="W3132" t="str">
        <f>IF(tbl_Customers[[#This Row],[number_customer_service_calls]] &lt;= 1, "0-1 Calls", IF(tbl_Customers[[#This Row],[number_customer_service_calls]] &lt;= 3, "2-3 Calls", IF(tbl_Customers[[#This Row],[number_customer_service_calls]] &lt;=5, "4-5 Calls", "6+ Calls")))</f>
        <v>2-3 Calls</v>
      </c>
      <c r="X3132" t="str">
        <f>IF(tbl_Customers[[#This Row],[account_length]] &lt;= 50, "0-50", IF(tbl_Customers[[#This Row],[account_length]] &lt;=100, "51-100", IF(tbl_Customers[[#This Row],[account_length]] &lt;= 150, "101-150", "151+")))</f>
        <v>101-150</v>
      </c>
      <c r="Y3132" t="str">
        <f>IF(tbl_Customers[[#This Row],[total_intl_charge]] &lt;= 3, "Low Charges", "High Charges")</f>
        <v>Low Charges</v>
      </c>
      <c r="Z3132" t="str">
        <f>IF(tbl_Customers[[#This Row],[total_eve_calls]]&lt;=80,"Low Calls",
IF(tbl_Customers[[#This Row],[total_eve_calls]]&lt;=120,"Medium Calls","High Calls"))</f>
        <v>Medium Calls</v>
      </c>
      <c r="AA3132" t="str">
        <f>IF(tbl_Customers[[#This Row],[total_eve_charge]]&lt;=15,"Low Charges",
IF(tbl_Customers[[#This Row],[total_eve_charge]]&lt;=20,"Medium Charges","High Charges"))</f>
        <v>Medium Charges</v>
      </c>
      <c r="AB3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2" t="str">
        <f>IF(tbl_Customers[[#This Row],[number_vmail_messages]] = 0, "No Usage", IF(tbl_Customers[[#This Row],[number_vmail_messages]] &lt;= 20, "Low Usage", IF(tbl_Customers[[#This Row],[number_vmail_messages]] &lt;= 40, "Medium Usgae", "High Usage")))</f>
        <v>No Usage</v>
      </c>
      <c r="AD3132" t="str">
        <f>IF(tbl_Customers[[#This Row],[total_day_minutes]]&lt;=150,"Low Usage", IF(tbl_Customers[[#This Row],[total_day_minutes]]&lt;=200,"Medium Usage", IF(tbl_Customers[[#This Row],[total_day_minutes]]&lt;=250,"High Usage","Very High Usage")))</f>
        <v>High Usage</v>
      </c>
      <c r="AE3132" t="str">
        <f>IF(tbl_Customers[[#This Row],[total_intl_calls]]&lt;=5,"Low Calls", IF(tbl_Customers[[#This Row],[total_intl_calls]]&lt;=10, "Medium Calls", "High Calls"))</f>
        <v>Low Calls</v>
      </c>
      <c r="AF31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2" s="36" t="str">
        <f>IF(tbl_Customers[[#This Row],[Churn_Risk_Score]]&gt;=10,"High Risk", IF(tbl_Customers[[#This Row],[Churn_Risk_Score]]&gt;=5,"Medium Risk","Low Risk"))</f>
        <v>Low Risk</v>
      </c>
    </row>
    <row r="3133" spans="1:33" x14ac:dyDescent="0.35">
      <c r="A3133">
        <v>3132</v>
      </c>
      <c r="B3133" t="s">
        <v>67</v>
      </c>
      <c r="C3133">
        <v>132</v>
      </c>
      <c r="D3133" t="s">
        <v>28</v>
      </c>
      <c r="E3133" t="s">
        <v>22</v>
      </c>
      <c r="F3133" t="s">
        <v>22</v>
      </c>
      <c r="G3133">
        <v>0</v>
      </c>
      <c r="H3133">
        <v>126.8</v>
      </c>
      <c r="I3133">
        <v>83</v>
      </c>
      <c r="J3133">
        <v>21.56</v>
      </c>
      <c r="K3133">
        <v>243.2</v>
      </c>
      <c r="L3133">
        <v>97</v>
      </c>
      <c r="M3133">
        <v>20.67</v>
      </c>
      <c r="N3133">
        <v>223.4</v>
      </c>
      <c r="O3133">
        <v>106</v>
      </c>
      <c r="P3133">
        <v>10.050000000000001</v>
      </c>
      <c r="Q3133">
        <v>7.1</v>
      </c>
      <c r="R3133">
        <v>5</v>
      </c>
      <c r="S3133">
        <v>1.92</v>
      </c>
      <c r="T3133">
        <v>3</v>
      </c>
      <c r="U3133" t="s">
        <v>22</v>
      </c>
      <c r="V3133">
        <f>IF(tbl_Customers[[#This Row],[churn]] = "yes", 1, 0)</f>
        <v>0</v>
      </c>
      <c r="W3133" t="str">
        <f>IF(tbl_Customers[[#This Row],[number_customer_service_calls]] &lt;= 1, "0-1 Calls", IF(tbl_Customers[[#This Row],[number_customer_service_calls]] &lt;= 3, "2-3 Calls", IF(tbl_Customers[[#This Row],[number_customer_service_calls]] &lt;=5, "4-5 Calls", "6+ Calls")))</f>
        <v>2-3 Calls</v>
      </c>
      <c r="X3133" t="str">
        <f>IF(tbl_Customers[[#This Row],[account_length]] &lt;= 50, "0-50", IF(tbl_Customers[[#This Row],[account_length]] &lt;=100, "51-100", IF(tbl_Customers[[#This Row],[account_length]] &lt;= 150, "101-150", "151+")))</f>
        <v>101-150</v>
      </c>
      <c r="Y3133" t="str">
        <f>IF(tbl_Customers[[#This Row],[total_intl_charge]] &lt;= 3, "Low Charges", "High Charges")</f>
        <v>Low Charges</v>
      </c>
      <c r="Z3133" t="str">
        <f>IF(tbl_Customers[[#This Row],[total_eve_calls]]&lt;=80,"Low Calls",
IF(tbl_Customers[[#This Row],[total_eve_calls]]&lt;=120,"Medium Calls","High Calls"))</f>
        <v>Medium Calls</v>
      </c>
      <c r="AA3133" t="str">
        <f>IF(tbl_Customers[[#This Row],[total_eve_charge]]&lt;=15,"Low Charges",
IF(tbl_Customers[[#This Row],[total_eve_charge]]&lt;=20,"Medium Charges","High Charges"))</f>
        <v>High Charges</v>
      </c>
      <c r="AB3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3" t="str">
        <f>IF(tbl_Customers[[#This Row],[number_vmail_messages]] = 0, "No Usage", IF(tbl_Customers[[#This Row],[number_vmail_messages]] &lt;= 20, "Low Usage", IF(tbl_Customers[[#This Row],[number_vmail_messages]] &lt;= 40, "Medium Usgae", "High Usage")))</f>
        <v>No Usage</v>
      </c>
      <c r="AD3133" t="str">
        <f>IF(tbl_Customers[[#This Row],[total_day_minutes]]&lt;=150,"Low Usage", IF(tbl_Customers[[#This Row],[total_day_minutes]]&lt;=200,"Medium Usage", IF(tbl_Customers[[#This Row],[total_day_minutes]]&lt;=250,"High Usage","Very High Usage")))</f>
        <v>Low Usage</v>
      </c>
      <c r="AE3133" t="str">
        <f>IF(tbl_Customers[[#This Row],[total_intl_calls]]&lt;=5,"Low Calls", IF(tbl_Customers[[#This Row],[total_intl_calls]]&lt;=10, "Medium Calls", "High Calls"))</f>
        <v>Low Calls</v>
      </c>
      <c r="AF31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3" s="36" t="str">
        <f>IF(tbl_Customers[[#This Row],[Churn_Risk_Score]]&gt;=10,"High Risk", IF(tbl_Customers[[#This Row],[Churn_Risk_Score]]&gt;=5,"Medium Risk","Low Risk"))</f>
        <v>Low Risk</v>
      </c>
    </row>
    <row r="3134" spans="1:33" x14ac:dyDescent="0.35">
      <c r="A3134">
        <v>3133</v>
      </c>
      <c r="B3134" t="s">
        <v>70</v>
      </c>
      <c r="C3134">
        <v>24</v>
      </c>
      <c r="D3134" t="s">
        <v>28</v>
      </c>
      <c r="E3134" t="s">
        <v>22</v>
      </c>
      <c r="F3134" t="s">
        <v>23</v>
      </c>
      <c r="G3134">
        <v>41</v>
      </c>
      <c r="H3134">
        <v>187.1</v>
      </c>
      <c r="I3134">
        <v>80</v>
      </c>
      <c r="J3134">
        <v>31.81</v>
      </c>
      <c r="K3134">
        <v>286.10000000000002</v>
      </c>
      <c r="L3134">
        <v>77</v>
      </c>
      <c r="M3134">
        <v>24.32</v>
      </c>
      <c r="N3134">
        <v>188</v>
      </c>
      <c r="O3134">
        <v>107</v>
      </c>
      <c r="P3134">
        <v>8.4600000000000009</v>
      </c>
      <c r="Q3134">
        <v>10.4</v>
      </c>
      <c r="R3134">
        <v>2</v>
      </c>
      <c r="S3134">
        <v>2.81</v>
      </c>
      <c r="T3134">
        <v>1</v>
      </c>
      <c r="U3134" t="s">
        <v>22</v>
      </c>
      <c r="V3134">
        <f>IF(tbl_Customers[[#This Row],[churn]] = "yes", 1, 0)</f>
        <v>0</v>
      </c>
      <c r="W3134" t="str">
        <f>IF(tbl_Customers[[#This Row],[number_customer_service_calls]] &lt;= 1, "0-1 Calls", IF(tbl_Customers[[#This Row],[number_customer_service_calls]] &lt;= 3, "2-3 Calls", IF(tbl_Customers[[#This Row],[number_customer_service_calls]] &lt;=5, "4-5 Calls", "6+ Calls")))</f>
        <v>0-1 Calls</v>
      </c>
      <c r="X3134" t="str">
        <f>IF(tbl_Customers[[#This Row],[account_length]] &lt;= 50, "0-50", IF(tbl_Customers[[#This Row],[account_length]] &lt;=100, "51-100", IF(tbl_Customers[[#This Row],[account_length]] &lt;= 150, "101-150", "151+")))</f>
        <v>0-50</v>
      </c>
      <c r="Y3134" t="str">
        <f>IF(tbl_Customers[[#This Row],[total_intl_charge]] &lt;= 3, "Low Charges", "High Charges")</f>
        <v>Low Charges</v>
      </c>
      <c r="Z3134" t="str">
        <f>IF(tbl_Customers[[#This Row],[total_eve_calls]]&lt;=80,"Low Calls",
IF(tbl_Customers[[#This Row],[total_eve_calls]]&lt;=120,"Medium Calls","High Calls"))</f>
        <v>Low Calls</v>
      </c>
      <c r="AA3134" t="str">
        <f>IF(tbl_Customers[[#This Row],[total_eve_charge]]&lt;=15,"Low Charges",
IF(tbl_Customers[[#This Row],[total_eve_charge]]&lt;=20,"Medium Charges","High Charges"))</f>
        <v>High Charges</v>
      </c>
      <c r="AB3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34" t="str">
        <f>IF(tbl_Customers[[#This Row],[number_vmail_messages]] = 0, "No Usage", IF(tbl_Customers[[#This Row],[number_vmail_messages]] &lt;= 20, "Low Usage", IF(tbl_Customers[[#This Row],[number_vmail_messages]] &lt;= 40, "Medium Usgae", "High Usage")))</f>
        <v>High Usage</v>
      </c>
      <c r="AD3134" t="str">
        <f>IF(tbl_Customers[[#This Row],[total_day_minutes]]&lt;=150,"Low Usage", IF(tbl_Customers[[#This Row],[total_day_minutes]]&lt;=200,"Medium Usage", IF(tbl_Customers[[#This Row],[total_day_minutes]]&lt;=250,"High Usage","Very High Usage")))</f>
        <v>Medium Usage</v>
      </c>
      <c r="AE3134" t="str">
        <f>IF(tbl_Customers[[#This Row],[total_intl_calls]]&lt;=5,"Low Calls", IF(tbl_Customers[[#This Row],[total_intl_calls]]&lt;=10, "Medium Calls", "High Calls"))</f>
        <v>Low Calls</v>
      </c>
      <c r="AF31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34" s="36" t="str">
        <f>IF(tbl_Customers[[#This Row],[Churn_Risk_Score]]&gt;=10,"High Risk", IF(tbl_Customers[[#This Row],[Churn_Risk_Score]]&gt;=5,"Medium Risk","Low Risk"))</f>
        <v>Low Risk</v>
      </c>
    </row>
    <row r="3135" spans="1:33" x14ac:dyDescent="0.35">
      <c r="A3135">
        <v>3134</v>
      </c>
      <c r="B3135" t="s">
        <v>74</v>
      </c>
      <c r="C3135">
        <v>127</v>
      </c>
      <c r="D3135" t="s">
        <v>25</v>
      </c>
      <c r="E3135" t="s">
        <v>22</v>
      </c>
      <c r="F3135" t="s">
        <v>22</v>
      </c>
      <c r="G3135">
        <v>0</v>
      </c>
      <c r="H3135">
        <v>155.80000000000001</v>
      </c>
      <c r="I3135">
        <v>91</v>
      </c>
      <c r="J3135">
        <v>26.49</v>
      </c>
      <c r="K3135">
        <v>103.7</v>
      </c>
      <c r="L3135">
        <v>85</v>
      </c>
      <c r="M3135">
        <v>8.81</v>
      </c>
      <c r="N3135">
        <v>117.2</v>
      </c>
      <c r="O3135">
        <v>125</v>
      </c>
      <c r="P3135">
        <v>5.27</v>
      </c>
      <c r="Q3135">
        <v>8.6</v>
      </c>
      <c r="R3135">
        <v>3</v>
      </c>
      <c r="S3135">
        <v>2.3199999999999998</v>
      </c>
      <c r="T3135">
        <v>2</v>
      </c>
      <c r="U3135" t="s">
        <v>22</v>
      </c>
      <c r="V3135">
        <f>IF(tbl_Customers[[#This Row],[churn]] = "yes", 1, 0)</f>
        <v>0</v>
      </c>
      <c r="W3135" t="str">
        <f>IF(tbl_Customers[[#This Row],[number_customer_service_calls]] &lt;= 1, "0-1 Calls", IF(tbl_Customers[[#This Row],[number_customer_service_calls]] &lt;= 3, "2-3 Calls", IF(tbl_Customers[[#This Row],[number_customer_service_calls]] &lt;=5, "4-5 Calls", "6+ Calls")))</f>
        <v>2-3 Calls</v>
      </c>
      <c r="X3135" t="str">
        <f>IF(tbl_Customers[[#This Row],[account_length]] &lt;= 50, "0-50", IF(tbl_Customers[[#This Row],[account_length]] &lt;=100, "51-100", IF(tbl_Customers[[#This Row],[account_length]] &lt;= 150, "101-150", "151+")))</f>
        <v>101-150</v>
      </c>
      <c r="Y3135" t="str">
        <f>IF(tbl_Customers[[#This Row],[total_intl_charge]] &lt;= 3, "Low Charges", "High Charges")</f>
        <v>Low Charges</v>
      </c>
      <c r="Z3135" t="str">
        <f>IF(tbl_Customers[[#This Row],[total_eve_calls]]&lt;=80,"Low Calls",
IF(tbl_Customers[[#This Row],[total_eve_calls]]&lt;=120,"Medium Calls","High Calls"))</f>
        <v>Medium Calls</v>
      </c>
      <c r="AA3135" t="str">
        <f>IF(tbl_Customers[[#This Row],[total_eve_charge]]&lt;=15,"Low Charges",
IF(tbl_Customers[[#This Row],[total_eve_charge]]&lt;=20,"Medium Charges","High Charges"))</f>
        <v>Low Charges</v>
      </c>
      <c r="AB3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35" t="str">
        <f>IF(tbl_Customers[[#This Row],[number_vmail_messages]] = 0, "No Usage", IF(tbl_Customers[[#This Row],[number_vmail_messages]] &lt;= 20, "Low Usage", IF(tbl_Customers[[#This Row],[number_vmail_messages]] &lt;= 40, "Medium Usgae", "High Usage")))</f>
        <v>No Usage</v>
      </c>
      <c r="AD3135" t="str">
        <f>IF(tbl_Customers[[#This Row],[total_day_minutes]]&lt;=150,"Low Usage", IF(tbl_Customers[[#This Row],[total_day_minutes]]&lt;=200,"Medium Usage", IF(tbl_Customers[[#This Row],[total_day_minutes]]&lt;=250,"High Usage","Very High Usage")))</f>
        <v>Medium Usage</v>
      </c>
      <c r="AE3135" t="str">
        <f>IF(tbl_Customers[[#This Row],[total_intl_calls]]&lt;=5,"Low Calls", IF(tbl_Customers[[#This Row],[total_intl_calls]]&lt;=10, "Medium Calls", "High Calls"))</f>
        <v>Low Calls</v>
      </c>
      <c r="AF31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5" s="36" t="str">
        <f>IF(tbl_Customers[[#This Row],[Churn_Risk_Score]]&gt;=10,"High Risk", IF(tbl_Customers[[#This Row],[Churn_Risk_Score]]&gt;=5,"Medium Risk","Low Risk"))</f>
        <v>Low Risk</v>
      </c>
    </row>
    <row r="3136" spans="1:33" x14ac:dyDescent="0.35">
      <c r="A3136">
        <v>3135</v>
      </c>
      <c r="B3136" t="s">
        <v>24</v>
      </c>
      <c r="C3136">
        <v>85</v>
      </c>
      <c r="D3136" t="s">
        <v>28</v>
      </c>
      <c r="E3136" t="s">
        <v>22</v>
      </c>
      <c r="F3136" t="s">
        <v>22</v>
      </c>
      <c r="G3136">
        <v>0</v>
      </c>
      <c r="H3136">
        <v>232.1</v>
      </c>
      <c r="I3136">
        <v>130</v>
      </c>
      <c r="J3136">
        <v>39.46</v>
      </c>
      <c r="K3136">
        <v>150.69999999999999</v>
      </c>
      <c r="L3136">
        <v>75</v>
      </c>
      <c r="M3136">
        <v>12.81</v>
      </c>
      <c r="N3136">
        <v>253.9</v>
      </c>
      <c r="O3136">
        <v>77</v>
      </c>
      <c r="P3136">
        <v>11.43</v>
      </c>
      <c r="Q3136">
        <v>13</v>
      </c>
      <c r="R3136">
        <v>3</v>
      </c>
      <c r="S3136">
        <v>3.51</v>
      </c>
      <c r="T3136">
        <v>0</v>
      </c>
      <c r="U3136" t="s">
        <v>22</v>
      </c>
      <c r="V3136">
        <f>IF(tbl_Customers[[#This Row],[churn]] = "yes", 1, 0)</f>
        <v>0</v>
      </c>
      <c r="W3136" t="str">
        <f>IF(tbl_Customers[[#This Row],[number_customer_service_calls]] &lt;= 1, "0-1 Calls", IF(tbl_Customers[[#This Row],[number_customer_service_calls]] &lt;= 3, "2-3 Calls", IF(tbl_Customers[[#This Row],[number_customer_service_calls]] &lt;=5, "4-5 Calls", "6+ Calls")))</f>
        <v>0-1 Calls</v>
      </c>
      <c r="X3136" t="str">
        <f>IF(tbl_Customers[[#This Row],[account_length]] &lt;= 50, "0-50", IF(tbl_Customers[[#This Row],[account_length]] &lt;=100, "51-100", IF(tbl_Customers[[#This Row],[account_length]] &lt;= 150, "101-150", "151+")))</f>
        <v>51-100</v>
      </c>
      <c r="Y3136" t="str">
        <f>IF(tbl_Customers[[#This Row],[total_intl_charge]] &lt;= 3, "Low Charges", "High Charges")</f>
        <v>High Charges</v>
      </c>
      <c r="Z3136" t="str">
        <f>IF(tbl_Customers[[#This Row],[total_eve_calls]]&lt;=80,"Low Calls",
IF(tbl_Customers[[#This Row],[total_eve_calls]]&lt;=120,"Medium Calls","High Calls"))</f>
        <v>Low Calls</v>
      </c>
      <c r="AA3136" t="str">
        <f>IF(tbl_Customers[[#This Row],[total_eve_charge]]&lt;=15,"Low Charges",
IF(tbl_Customers[[#This Row],[total_eve_charge]]&lt;=20,"Medium Charges","High Charges"))</f>
        <v>Low Charges</v>
      </c>
      <c r="AB3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6" t="str">
        <f>IF(tbl_Customers[[#This Row],[number_vmail_messages]] = 0, "No Usage", IF(tbl_Customers[[#This Row],[number_vmail_messages]] &lt;= 20, "Low Usage", IF(tbl_Customers[[#This Row],[number_vmail_messages]] &lt;= 40, "Medium Usgae", "High Usage")))</f>
        <v>No Usage</v>
      </c>
      <c r="AD3136" t="str">
        <f>IF(tbl_Customers[[#This Row],[total_day_minutes]]&lt;=150,"Low Usage", IF(tbl_Customers[[#This Row],[total_day_minutes]]&lt;=200,"Medium Usage", IF(tbl_Customers[[#This Row],[total_day_minutes]]&lt;=250,"High Usage","Very High Usage")))</f>
        <v>High Usage</v>
      </c>
      <c r="AE3136" t="str">
        <f>IF(tbl_Customers[[#This Row],[total_intl_calls]]&lt;=5,"Low Calls", IF(tbl_Customers[[#This Row],[total_intl_calls]]&lt;=10, "Medium Calls", "High Calls"))</f>
        <v>Low Calls</v>
      </c>
      <c r="AF31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36" s="36" t="str">
        <f>IF(tbl_Customers[[#This Row],[Churn_Risk_Score]]&gt;=10,"High Risk", IF(tbl_Customers[[#This Row],[Churn_Risk_Score]]&gt;=5,"Medium Risk","Low Risk"))</f>
        <v>Low Risk</v>
      </c>
    </row>
    <row r="3137" spans="1:33" x14ac:dyDescent="0.35">
      <c r="A3137">
        <v>3136</v>
      </c>
      <c r="B3137" t="s">
        <v>43</v>
      </c>
      <c r="C3137">
        <v>59</v>
      </c>
      <c r="D3137" t="s">
        <v>21</v>
      </c>
      <c r="E3137" t="s">
        <v>22</v>
      </c>
      <c r="F3137" t="s">
        <v>22</v>
      </c>
      <c r="G3137">
        <v>0</v>
      </c>
      <c r="H3137">
        <v>128.69999999999999</v>
      </c>
      <c r="I3137">
        <v>85</v>
      </c>
      <c r="J3137">
        <v>21.88</v>
      </c>
      <c r="K3137">
        <v>169.8</v>
      </c>
      <c r="L3137">
        <v>121</v>
      </c>
      <c r="M3137">
        <v>14.43</v>
      </c>
      <c r="N3137">
        <v>207.3</v>
      </c>
      <c r="O3137">
        <v>98</v>
      </c>
      <c r="P3137">
        <v>9.33</v>
      </c>
      <c r="Q3137">
        <v>10.5</v>
      </c>
      <c r="R3137">
        <v>4</v>
      </c>
      <c r="S3137">
        <v>2.84</v>
      </c>
      <c r="T3137">
        <v>3</v>
      </c>
      <c r="U3137" t="s">
        <v>22</v>
      </c>
      <c r="V3137">
        <f>IF(tbl_Customers[[#This Row],[churn]] = "yes", 1, 0)</f>
        <v>0</v>
      </c>
      <c r="W3137" t="str">
        <f>IF(tbl_Customers[[#This Row],[number_customer_service_calls]] &lt;= 1, "0-1 Calls", IF(tbl_Customers[[#This Row],[number_customer_service_calls]] &lt;= 3, "2-3 Calls", IF(tbl_Customers[[#This Row],[number_customer_service_calls]] &lt;=5, "4-5 Calls", "6+ Calls")))</f>
        <v>2-3 Calls</v>
      </c>
      <c r="X3137" t="str">
        <f>IF(tbl_Customers[[#This Row],[account_length]] &lt;= 50, "0-50", IF(tbl_Customers[[#This Row],[account_length]] &lt;=100, "51-100", IF(tbl_Customers[[#This Row],[account_length]] &lt;= 150, "101-150", "151+")))</f>
        <v>51-100</v>
      </c>
      <c r="Y3137" t="str">
        <f>IF(tbl_Customers[[#This Row],[total_intl_charge]] &lt;= 3, "Low Charges", "High Charges")</f>
        <v>Low Charges</v>
      </c>
      <c r="Z3137" t="str">
        <f>IF(tbl_Customers[[#This Row],[total_eve_calls]]&lt;=80,"Low Calls",
IF(tbl_Customers[[#This Row],[total_eve_calls]]&lt;=120,"Medium Calls","High Calls"))</f>
        <v>High Calls</v>
      </c>
      <c r="AA3137" t="str">
        <f>IF(tbl_Customers[[#This Row],[total_eve_charge]]&lt;=15,"Low Charges",
IF(tbl_Customers[[#This Row],[total_eve_charge]]&lt;=20,"Medium Charges","High Charges"))</f>
        <v>Low Charges</v>
      </c>
      <c r="AB3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7" t="str">
        <f>IF(tbl_Customers[[#This Row],[number_vmail_messages]] = 0, "No Usage", IF(tbl_Customers[[#This Row],[number_vmail_messages]] &lt;= 20, "Low Usage", IF(tbl_Customers[[#This Row],[number_vmail_messages]] &lt;= 40, "Medium Usgae", "High Usage")))</f>
        <v>No Usage</v>
      </c>
      <c r="AD3137" t="str">
        <f>IF(tbl_Customers[[#This Row],[total_day_minutes]]&lt;=150,"Low Usage", IF(tbl_Customers[[#This Row],[total_day_minutes]]&lt;=200,"Medium Usage", IF(tbl_Customers[[#This Row],[total_day_minutes]]&lt;=250,"High Usage","Very High Usage")))</f>
        <v>Low Usage</v>
      </c>
      <c r="AE3137" t="str">
        <f>IF(tbl_Customers[[#This Row],[total_intl_calls]]&lt;=5,"Low Calls", IF(tbl_Customers[[#This Row],[total_intl_calls]]&lt;=10, "Medium Calls", "High Calls"))</f>
        <v>Low Calls</v>
      </c>
      <c r="AF31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7" s="36" t="str">
        <f>IF(tbl_Customers[[#This Row],[Churn_Risk_Score]]&gt;=10,"High Risk", IF(tbl_Customers[[#This Row],[Churn_Risk_Score]]&gt;=5,"Medium Risk","Low Risk"))</f>
        <v>Low Risk</v>
      </c>
    </row>
    <row r="3138" spans="1:33" x14ac:dyDescent="0.35">
      <c r="A3138">
        <v>3137</v>
      </c>
      <c r="B3138" t="s">
        <v>38</v>
      </c>
      <c r="C3138">
        <v>113</v>
      </c>
      <c r="D3138" t="s">
        <v>25</v>
      </c>
      <c r="E3138" t="s">
        <v>22</v>
      </c>
      <c r="F3138" t="s">
        <v>23</v>
      </c>
      <c r="G3138">
        <v>30</v>
      </c>
      <c r="H3138">
        <v>208.9</v>
      </c>
      <c r="I3138">
        <v>87</v>
      </c>
      <c r="J3138">
        <v>35.51</v>
      </c>
      <c r="K3138">
        <v>145.19999999999999</v>
      </c>
      <c r="L3138">
        <v>89</v>
      </c>
      <c r="M3138">
        <v>12.34</v>
      </c>
      <c r="N3138">
        <v>198.2</v>
      </c>
      <c r="O3138">
        <v>77</v>
      </c>
      <c r="P3138">
        <v>8.92</v>
      </c>
      <c r="Q3138">
        <v>14.9</v>
      </c>
      <c r="R3138">
        <v>5</v>
      </c>
      <c r="S3138">
        <v>4.0199999999999996</v>
      </c>
      <c r="T3138">
        <v>2</v>
      </c>
      <c r="U3138" t="s">
        <v>22</v>
      </c>
      <c r="V3138">
        <f>IF(tbl_Customers[[#This Row],[churn]] = "yes", 1, 0)</f>
        <v>0</v>
      </c>
      <c r="W3138" t="str">
        <f>IF(tbl_Customers[[#This Row],[number_customer_service_calls]] &lt;= 1, "0-1 Calls", IF(tbl_Customers[[#This Row],[number_customer_service_calls]] &lt;= 3, "2-3 Calls", IF(tbl_Customers[[#This Row],[number_customer_service_calls]] &lt;=5, "4-5 Calls", "6+ Calls")))</f>
        <v>2-3 Calls</v>
      </c>
      <c r="X3138" t="str">
        <f>IF(tbl_Customers[[#This Row],[account_length]] &lt;= 50, "0-50", IF(tbl_Customers[[#This Row],[account_length]] &lt;=100, "51-100", IF(tbl_Customers[[#This Row],[account_length]] &lt;= 150, "101-150", "151+")))</f>
        <v>101-150</v>
      </c>
      <c r="Y3138" t="str">
        <f>IF(tbl_Customers[[#This Row],[total_intl_charge]] &lt;= 3, "Low Charges", "High Charges")</f>
        <v>High Charges</v>
      </c>
      <c r="Z3138" t="str">
        <f>IF(tbl_Customers[[#This Row],[total_eve_calls]]&lt;=80,"Low Calls",
IF(tbl_Customers[[#This Row],[total_eve_calls]]&lt;=120,"Medium Calls","High Calls"))</f>
        <v>Medium Calls</v>
      </c>
      <c r="AA3138" t="str">
        <f>IF(tbl_Customers[[#This Row],[total_eve_charge]]&lt;=15,"Low Charges",
IF(tbl_Customers[[#This Row],[total_eve_charge]]&lt;=20,"Medium Charges","High Charges"))</f>
        <v>Low Charges</v>
      </c>
      <c r="AB3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8" t="str">
        <f>IF(tbl_Customers[[#This Row],[number_vmail_messages]] = 0, "No Usage", IF(tbl_Customers[[#This Row],[number_vmail_messages]] &lt;= 20, "Low Usage", IF(tbl_Customers[[#This Row],[number_vmail_messages]] &lt;= 40, "Medium Usgae", "High Usage")))</f>
        <v>Medium Usgae</v>
      </c>
      <c r="AD3138" t="str">
        <f>IF(tbl_Customers[[#This Row],[total_day_minutes]]&lt;=150,"Low Usage", IF(tbl_Customers[[#This Row],[total_day_minutes]]&lt;=200,"Medium Usage", IF(tbl_Customers[[#This Row],[total_day_minutes]]&lt;=250,"High Usage","Very High Usage")))</f>
        <v>High Usage</v>
      </c>
      <c r="AE3138" t="str">
        <f>IF(tbl_Customers[[#This Row],[total_intl_calls]]&lt;=5,"Low Calls", IF(tbl_Customers[[#This Row],[total_intl_calls]]&lt;=10, "Medium Calls", "High Calls"))</f>
        <v>Low Calls</v>
      </c>
      <c r="AF31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38" s="36" t="str">
        <f>IF(tbl_Customers[[#This Row],[Churn_Risk_Score]]&gt;=10,"High Risk", IF(tbl_Customers[[#This Row],[Churn_Risk_Score]]&gt;=5,"Medium Risk","Low Risk"))</f>
        <v>Low Risk</v>
      </c>
    </row>
    <row r="3139" spans="1:33" x14ac:dyDescent="0.35">
      <c r="A3139">
        <v>3138</v>
      </c>
      <c r="B3139" t="s">
        <v>40</v>
      </c>
      <c r="C3139">
        <v>185</v>
      </c>
      <c r="D3139" t="s">
        <v>28</v>
      </c>
      <c r="E3139" t="s">
        <v>22</v>
      </c>
      <c r="F3139" t="s">
        <v>23</v>
      </c>
      <c r="G3139">
        <v>24</v>
      </c>
      <c r="H3139">
        <v>121.6</v>
      </c>
      <c r="I3139">
        <v>100</v>
      </c>
      <c r="J3139">
        <v>20.67</v>
      </c>
      <c r="K3139">
        <v>108.3</v>
      </c>
      <c r="L3139">
        <v>77</v>
      </c>
      <c r="M3139">
        <v>9.2100000000000009</v>
      </c>
      <c r="N3139">
        <v>206.3</v>
      </c>
      <c r="O3139">
        <v>98</v>
      </c>
      <c r="P3139">
        <v>9.2799999999999994</v>
      </c>
      <c r="Q3139">
        <v>12.3</v>
      </c>
      <c r="R3139">
        <v>2</v>
      </c>
      <c r="S3139">
        <v>3.32</v>
      </c>
      <c r="T3139">
        <v>5</v>
      </c>
      <c r="U3139" t="s">
        <v>23</v>
      </c>
      <c r="V3139">
        <f>IF(tbl_Customers[[#This Row],[churn]] = "yes", 1, 0)</f>
        <v>1</v>
      </c>
      <c r="W3139" t="str">
        <f>IF(tbl_Customers[[#This Row],[number_customer_service_calls]] &lt;= 1, "0-1 Calls", IF(tbl_Customers[[#This Row],[number_customer_service_calls]] &lt;= 3, "2-3 Calls", IF(tbl_Customers[[#This Row],[number_customer_service_calls]] &lt;=5, "4-5 Calls", "6+ Calls")))</f>
        <v>4-5 Calls</v>
      </c>
      <c r="X3139" t="str">
        <f>IF(tbl_Customers[[#This Row],[account_length]] &lt;= 50, "0-50", IF(tbl_Customers[[#This Row],[account_length]] &lt;=100, "51-100", IF(tbl_Customers[[#This Row],[account_length]] &lt;= 150, "101-150", "151+")))</f>
        <v>151+</v>
      </c>
      <c r="Y3139" t="str">
        <f>IF(tbl_Customers[[#This Row],[total_intl_charge]] &lt;= 3, "Low Charges", "High Charges")</f>
        <v>High Charges</v>
      </c>
      <c r="Z3139" t="str">
        <f>IF(tbl_Customers[[#This Row],[total_eve_calls]]&lt;=80,"Low Calls",
IF(tbl_Customers[[#This Row],[total_eve_calls]]&lt;=120,"Medium Calls","High Calls"))</f>
        <v>Low Calls</v>
      </c>
      <c r="AA3139" t="str">
        <f>IF(tbl_Customers[[#This Row],[total_eve_charge]]&lt;=15,"Low Charges",
IF(tbl_Customers[[#This Row],[total_eve_charge]]&lt;=20,"Medium Charges","High Charges"))</f>
        <v>Low Charges</v>
      </c>
      <c r="AB3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9" t="str">
        <f>IF(tbl_Customers[[#This Row],[number_vmail_messages]] = 0, "No Usage", IF(tbl_Customers[[#This Row],[number_vmail_messages]] &lt;= 20, "Low Usage", IF(tbl_Customers[[#This Row],[number_vmail_messages]] &lt;= 40, "Medium Usgae", "High Usage")))</f>
        <v>Medium Usgae</v>
      </c>
      <c r="AD3139" t="str">
        <f>IF(tbl_Customers[[#This Row],[total_day_minutes]]&lt;=150,"Low Usage", IF(tbl_Customers[[#This Row],[total_day_minutes]]&lt;=200,"Medium Usage", IF(tbl_Customers[[#This Row],[total_day_minutes]]&lt;=250,"High Usage","Very High Usage")))</f>
        <v>Low Usage</v>
      </c>
      <c r="AE3139" t="str">
        <f>IF(tbl_Customers[[#This Row],[total_intl_calls]]&lt;=5,"Low Calls", IF(tbl_Customers[[#This Row],[total_intl_calls]]&lt;=10, "Medium Calls", "High Calls"))</f>
        <v>Low Calls</v>
      </c>
      <c r="AF31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39" s="36" t="str">
        <f>IF(tbl_Customers[[#This Row],[Churn_Risk_Score]]&gt;=10,"High Risk", IF(tbl_Customers[[#This Row],[Churn_Risk_Score]]&gt;=5,"Medium Risk","Low Risk"))</f>
        <v>Medium Risk</v>
      </c>
    </row>
    <row r="3140" spans="1:33" x14ac:dyDescent="0.35">
      <c r="A3140">
        <v>3139</v>
      </c>
      <c r="B3140" t="s">
        <v>42</v>
      </c>
      <c r="C3140">
        <v>127</v>
      </c>
      <c r="D3140" t="s">
        <v>21</v>
      </c>
      <c r="E3140" t="s">
        <v>22</v>
      </c>
      <c r="F3140" t="s">
        <v>22</v>
      </c>
      <c r="G3140">
        <v>0</v>
      </c>
      <c r="H3140">
        <v>145</v>
      </c>
      <c r="I3140">
        <v>106</v>
      </c>
      <c r="J3140">
        <v>24.65</v>
      </c>
      <c r="K3140">
        <v>230.3</v>
      </c>
      <c r="L3140">
        <v>99</v>
      </c>
      <c r="M3140">
        <v>19.579999999999998</v>
      </c>
      <c r="N3140">
        <v>164.9</v>
      </c>
      <c r="O3140">
        <v>103</v>
      </c>
      <c r="P3140">
        <v>7.42</v>
      </c>
      <c r="Q3140">
        <v>12.7</v>
      </c>
      <c r="R3140">
        <v>3</v>
      </c>
      <c r="S3140">
        <v>3.43</v>
      </c>
      <c r="T3140">
        <v>1</v>
      </c>
      <c r="U3140" t="s">
        <v>22</v>
      </c>
      <c r="V3140">
        <f>IF(tbl_Customers[[#This Row],[churn]] = "yes", 1, 0)</f>
        <v>0</v>
      </c>
      <c r="W3140" t="str">
        <f>IF(tbl_Customers[[#This Row],[number_customer_service_calls]] &lt;= 1, "0-1 Calls", IF(tbl_Customers[[#This Row],[number_customer_service_calls]] &lt;= 3, "2-3 Calls", IF(tbl_Customers[[#This Row],[number_customer_service_calls]] &lt;=5, "4-5 Calls", "6+ Calls")))</f>
        <v>0-1 Calls</v>
      </c>
      <c r="X3140" t="str">
        <f>IF(tbl_Customers[[#This Row],[account_length]] &lt;= 50, "0-50", IF(tbl_Customers[[#This Row],[account_length]] &lt;=100, "51-100", IF(tbl_Customers[[#This Row],[account_length]] &lt;= 150, "101-150", "151+")))</f>
        <v>101-150</v>
      </c>
      <c r="Y3140" t="str">
        <f>IF(tbl_Customers[[#This Row],[total_intl_charge]] &lt;= 3, "Low Charges", "High Charges")</f>
        <v>High Charges</v>
      </c>
      <c r="Z3140" t="str">
        <f>IF(tbl_Customers[[#This Row],[total_eve_calls]]&lt;=80,"Low Calls",
IF(tbl_Customers[[#This Row],[total_eve_calls]]&lt;=120,"Medium Calls","High Calls"))</f>
        <v>Medium Calls</v>
      </c>
      <c r="AA3140" t="str">
        <f>IF(tbl_Customers[[#This Row],[total_eve_charge]]&lt;=15,"Low Charges",
IF(tbl_Customers[[#This Row],[total_eve_charge]]&lt;=20,"Medium Charges","High Charges"))</f>
        <v>Medium Charges</v>
      </c>
      <c r="AB3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0" t="str">
        <f>IF(tbl_Customers[[#This Row],[number_vmail_messages]] = 0, "No Usage", IF(tbl_Customers[[#This Row],[number_vmail_messages]] &lt;= 20, "Low Usage", IF(tbl_Customers[[#This Row],[number_vmail_messages]] &lt;= 40, "Medium Usgae", "High Usage")))</f>
        <v>No Usage</v>
      </c>
      <c r="AD3140" t="str">
        <f>IF(tbl_Customers[[#This Row],[total_day_minutes]]&lt;=150,"Low Usage", IF(tbl_Customers[[#This Row],[total_day_minutes]]&lt;=200,"Medium Usage", IF(tbl_Customers[[#This Row],[total_day_minutes]]&lt;=250,"High Usage","Very High Usage")))</f>
        <v>Low Usage</v>
      </c>
      <c r="AE3140" t="str">
        <f>IF(tbl_Customers[[#This Row],[total_intl_calls]]&lt;=5,"Low Calls", IF(tbl_Customers[[#This Row],[total_intl_calls]]&lt;=10, "Medium Calls", "High Calls"))</f>
        <v>Low Calls</v>
      </c>
      <c r="AF31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40" s="36" t="str">
        <f>IF(tbl_Customers[[#This Row],[Churn_Risk_Score]]&gt;=10,"High Risk", IF(tbl_Customers[[#This Row],[Churn_Risk_Score]]&gt;=5,"Medium Risk","Low Risk"))</f>
        <v>Low Risk</v>
      </c>
    </row>
    <row r="3141" spans="1:33" x14ac:dyDescent="0.35">
      <c r="A3141">
        <v>3140</v>
      </c>
      <c r="B3141" t="s">
        <v>52</v>
      </c>
      <c r="C3141">
        <v>69</v>
      </c>
      <c r="D3141" t="s">
        <v>21</v>
      </c>
      <c r="E3141" t="s">
        <v>22</v>
      </c>
      <c r="F3141" t="s">
        <v>22</v>
      </c>
      <c r="G3141">
        <v>0</v>
      </c>
      <c r="H3141">
        <v>243.3</v>
      </c>
      <c r="I3141">
        <v>101</v>
      </c>
      <c r="J3141">
        <v>41.36</v>
      </c>
      <c r="K3141">
        <v>109.2</v>
      </c>
      <c r="L3141">
        <v>99</v>
      </c>
      <c r="M3141">
        <v>9.2799999999999994</v>
      </c>
      <c r="N3141">
        <v>176.9</v>
      </c>
      <c r="O3141">
        <v>138</v>
      </c>
      <c r="P3141">
        <v>7.96</v>
      </c>
      <c r="Q3141">
        <v>9.3000000000000007</v>
      </c>
      <c r="R3141">
        <v>3</v>
      </c>
      <c r="S3141">
        <v>2.5099999999999998</v>
      </c>
      <c r="T3141">
        <v>0</v>
      </c>
      <c r="U3141" t="s">
        <v>22</v>
      </c>
      <c r="V3141">
        <f>IF(tbl_Customers[[#This Row],[churn]] = "yes", 1, 0)</f>
        <v>0</v>
      </c>
      <c r="W3141" t="str">
        <f>IF(tbl_Customers[[#This Row],[number_customer_service_calls]] &lt;= 1, "0-1 Calls", IF(tbl_Customers[[#This Row],[number_customer_service_calls]] &lt;= 3, "2-3 Calls", IF(tbl_Customers[[#This Row],[number_customer_service_calls]] &lt;=5, "4-5 Calls", "6+ Calls")))</f>
        <v>0-1 Calls</v>
      </c>
      <c r="X3141" t="str">
        <f>IF(tbl_Customers[[#This Row],[account_length]] &lt;= 50, "0-50", IF(tbl_Customers[[#This Row],[account_length]] &lt;=100, "51-100", IF(tbl_Customers[[#This Row],[account_length]] &lt;= 150, "101-150", "151+")))</f>
        <v>51-100</v>
      </c>
      <c r="Y3141" t="str">
        <f>IF(tbl_Customers[[#This Row],[total_intl_charge]] &lt;= 3, "Low Charges", "High Charges")</f>
        <v>Low Charges</v>
      </c>
      <c r="Z3141" t="str">
        <f>IF(tbl_Customers[[#This Row],[total_eve_calls]]&lt;=80,"Low Calls",
IF(tbl_Customers[[#This Row],[total_eve_calls]]&lt;=120,"Medium Calls","High Calls"))</f>
        <v>Medium Calls</v>
      </c>
      <c r="AA3141" t="str">
        <f>IF(tbl_Customers[[#This Row],[total_eve_charge]]&lt;=15,"Low Charges",
IF(tbl_Customers[[#This Row],[total_eve_charge]]&lt;=20,"Medium Charges","High Charges"))</f>
        <v>Low Charges</v>
      </c>
      <c r="AB3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41" t="str">
        <f>IF(tbl_Customers[[#This Row],[number_vmail_messages]] = 0, "No Usage", IF(tbl_Customers[[#This Row],[number_vmail_messages]] &lt;= 20, "Low Usage", IF(tbl_Customers[[#This Row],[number_vmail_messages]] &lt;= 40, "Medium Usgae", "High Usage")))</f>
        <v>No Usage</v>
      </c>
      <c r="AD3141" t="str">
        <f>IF(tbl_Customers[[#This Row],[total_day_minutes]]&lt;=150,"Low Usage", IF(tbl_Customers[[#This Row],[total_day_minutes]]&lt;=200,"Medium Usage", IF(tbl_Customers[[#This Row],[total_day_minutes]]&lt;=250,"High Usage","Very High Usage")))</f>
        <v>High Usage</v>
      </c>
      <c r="AE3141" t="str">
        <f>IF(tbl_Customers[[#This Row],[total_intl_calls]]&lt;=5,"Low Calls", IF(tbl_Customers[[#This Row],[total_intl_calls]]&lt;=10, "Medium Calls", "High Calls"))</f>
        <v>Low Calls</v>
      </c>
      <c r="AF31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1" s="36" t="str">
        <f>IF(tbl_Customers[[#This Row],[Churn_Risk_Score]]&gt;=10,"High Risk", IF(tbl_Customers[[#This Row],[Churn_Risk_Score]]&gt;=5,"Medium Risk","Low Risk"))</f>
        <v>Low Risk</v>
      </c>
    </row>
    <row r="3142" spans="1:33" x14ac:dyDescent="0.35">
      <c r="A3142">
        <v>3141</v>
      </c>
      <c r="B3142" t="s">
        <v>39</v>
      </c>
      <c r="C3142">
        <v>102</v>
      </c>
      <c r="D3142" t="s">
        <v>28</v>
      </c>
      <c r="E3142" t="s">
        <v>22</v>
      </c>
      <c r="F3142" t="s">
        <v>22</v>
      </c>
      <c r="G3142">
        <v>0</v>
      </c>
      <c r="H3142">
        <v>214.8</v>
      </c>
      <c r="I3142">
        <v>60</v>
      </c>
      <c r="J3142">
        <v>36.520000000000003</v>
      </c>
      <c r="K3142">
        <v>173.8</v>
      </c>
      <c r="L3142">
        <v>70</v>
      </c>
      <c r="M3142">
        <v>14.77</v>
      </c>
      <c r="N3142">
        <v>166.7</v>
      </c>
      <c r="O3142">
        <v>90</v>
      </c>
      <c r="P3142">
        <v>7.5</v>
      </c>
      <c r="Q3142">
        <v>10.9</v>
      </c>
      <c r="R3142">
        <v>2</v>
      </c>
      <c r="S3142">
        <v>2.94</v>
      </c>
      <c r="T3142">
        <v>1</v>
      </c>
      <c r="U3142" t="s">
        <v>22</v>
      </c>
      <c r="V3142">
        <f>IF(tbl_Customers[[#This Row],[churn]] = "yes", 1, 0)</f>
        <v>0</v>
      </c>
      <c r="W3142" t="str">
        <f>IF(tbl_Customers[[#This Row],[number_customer_service_calls]] &lt;= 1, "0-1 Calls", IF(tbl_Customers[[#This Row],[number_customer_service_calls]] &lt;= 3, "2-3 Calls", IF(tbl_Customers[[#This Row],[number_customer_service_calls]] &lt;=5, "4-5 Calls", "6+ Calls")))</f>
        <v>0-1 Calls</v>
      </c>
      <c r="X3142" t="str">
        <f>IF(tbl_Customers[[#This Row],[account_length]] &lt;= 50, "0-50", IF(tbl_Customers[[#This Row],[account_length]] &lt;=100, "51-100", IF(tbl_Customers[[#This Row],[account_length]] &lt;= 150, "101-150", "151+")))</f>
        <v>101-150</v>
      </c>
      <c r="Y3142" t="str">
        <f>IF(tbl_Customers[[#This Row],[total_intl_charge]] &lt;= 3, "Low Charges", "High Charges")</f>
        <v>Low Charges</v>
      </c>
      <c r="Z3142" t="str">
        <f>IF(tbl_Customers[[#This Row],[total_eve_calls]]&lt;=80,"Low Calls",
IF(tbl_Customers[[#This Row],[total_eve_calls]]&lt;=120,"Medium Calls","High Calls"))</f>
        <v>Low Calls</v>
      </c>
      <c r="AA3142" t="str">
        <f>IF(tbl_Customers[[#This Row],[total_eve_charge]]&lt;=15,"Low Charges",
IF(tbl_Customers[[#This Row],[total_eve_charge]]&lt;=20,"Medium Charges","High Charges"))</f>
        <v>Low Charges</v>
      </c>
      <c r="AB3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2" t="str">
        <f>IF(tbl_Customers[[#This Row],[number_vmail_messages]] = 0, "No Usage", IF(tbl_Customers[[#This Row],[number_vmail_messages]] &lt;= 20, "Low Usage", IF(tbl_Customers[[#This Row],[number_vmail_messages]] &lt;= 40, "Medium Usgae", "High Usage")))</f>
        <v>No Usage</v>
      </c>
      <c r="AD3142" t="str">
        <f>IF(tbl_Customers[[#This Row],[total_day_minutes]]&lt;=150,"Low Usage", IF(tbl_Customers[[#This Row],[total_day_minutes]]&lt;=200,"Medium Usage", IF(tbl_Customers[[#This Row],[total_day_minutes]]&lt;=250,"High Usage","Very High Usage")))</f>
        <v>High Usage</v>
      </c>
      <c r="AE3142" t="str">
        <f>IF(tbl_Customers[[#This Row],[total_intl_calls]]&lt;=5,"Low Calls", IF(tbl_Customers[[#This Row],[total_intl_calls]]&lt;=10, "Medium Calls", "High Calls"))</f>
        <v>Low Calls</v>
      </c>
      <c r="AF31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2" s="36" t="str">
        <f>IF(tbl_Customers[[#This Row],[Churn_Risk_Score]]&gt;=10,"High Risk", IF(tbl_Customers[[#This Row],[Churn_Risk_Score]]&gt;=5,"Medium Risk","Low Risk"))</f>
        <v>Low Risk</v>
      </c>
    </row>
    <row r="3143" spans="1:33" x14ac:dyDescent="0.35">
      <c r="A3143">
        <v>3142</v>
      </c>
      <c r="B3143" t="s">
        <v>49</v>
      </c>
      <c r="C3143">
        <v>126</v>
      </c>
      <c r="D3143" t="s">
        <v>28</v>
      </c>
      <c r="E3143" t="s">
        <v>22</v>
      </c>
      <c r="F3143" t="s">
        <v>22</v>
      </c>
      <c r="G3143">
        <v>0</v>
      </c>
      <c r="H3143">
        <v>184.5</v>
      </c>
      <c r="I3143">
        <v>56</v>
      </c>
      <c r="J3143">
        <v>31.37</v>
      </c>
      <c r="K3143">
        <v>197.7</v>
      </c>
      <c r="L3143">
        <v>91</v>
      </c>
      <c r="M3143">
        <v>16.8</v>
      </c>
      <c r="N3143">
        <v>242.3</v>
      </c>
      <c r="O3143">
        <v>74</v>
      </c>
      <c r="P3143">
        <v>10.9</v>
      </c>
      <c r="Q3143">
        <v>11.2</v>
      </c>
      <c r="R3143">
        <v>3</v>
      </c>
      <c r="S3143">
        <v>3.02</v>
      </c>
      <c r="T3143">
        <v>2</v>
      </c>
      <c r="U3143" t="s">
        <v>22</v>
      </c>
      <c r="V3143">
        <f>IF(tbl_Customers[[#This Row],[churn]] = "yes", 1, 0)</f>
        <v>0</v>
      </c>
      <c r="W3143" t="str">
        <f>IF(tbl_Customers[[#This Row],[number_customer_service_calls]] &lt;= 1, "0-1 Calls", IF(tbl_Customers[[#This Row],[number_customer_service_calls]] &lt;= 3, "2-3 Calls", IF(tbl_Customers[[#This Row],[number_customer_service_calls]] &lt;=5, "4-5 Calls", "6+ Calls")))</f>
        <v>2-3 Calls</v>
      </c>
      <c r="X3143" t="str">
        <f>IF(tbl_Customers[[#This Row],[account_length]] &lt;= 50, "0-50", IF(tbl_Customers[[#This Row],[account_length]] &lt;=100, "51-100", IF(tbl_Customers[[#This Row],[account_length]] &lt;= 150, "101-150", "151+")))</f>
        <v>101-150</v>
      </c>
      <c r="Y3143" t="str">
        <f>IF(tbl_Customers[[#This Row],[total_intl_charge]] &lt;= 3, "Low Charges", "High Charges")</f>
        <v>High Charges</v>
      </c>
      <c r="Z3143" t="str">
        <f>IF(tbl_Customers[[#This Row],[total_eve_calls]]&lt;=80,"Low Calls",
IF(tbl_Customers[[#This Row],[total_eve_calls]]&lt;=120,"Medium Calls","High Calls"))</f>
        <v>Medium Calls</v>
      </c>
      <c r="AA3143" t="str">
        <f>IF(tbl_Customers[[#This Row],[total_eve_charge]]&lt;=15,"Low Charges",
IF(tbl_Customers[[#This Row],[total_eve_charge]]&lt;=20,"Medium Charges","High Charges"))</f>
        <v>Medium Charges</v>
      </c>
      <c r="AB3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3" t="str">
        <f>IF(tbl_Customers[[#This Row],[number_vmail_messages]] = 0, "No Usage", IF(tbl_Customers[[#This Row],[number_vmail_messages]] &lt;= 20, "Low Usage", IF(tbl_Customers[[#This Row],[number_vmail_messages]] &lt;= 40, "Medium Usgae", "High Usage")))</f>
        <v>No Usage</v>
      </c>
      <c r="AD3143" t="str">
        <f>IF(tbl_Customers[[#This Row],[total_day_minutes]]&lt;=150,"Low Usage", IF(tbl_Customers[[#This Row],[total_day_minutes]]&lt;=200,"Medium Usage", IF(tbl_Customers[[#This Row],[total_day_minutes]]&lt;=250,"High Usage","Very High Usage")))</f>
        <v>Medium Usage</v>
      </c>
      <c r="AE3143" t="str">
        <f>IF(tbl_Customers[[#This Row],[total_intl_calls]]&lt;=5,"Low Calls", IF(tbl_Customers[[#This Row],[total_intl_calls]]&lt;=10, "Medium Calls", "High Calls"))</f>
        <v>Low Calls</v>
      </c>
      <c r="AF31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43" s="36" t="str">
        <f>IF(tbl_Customers[[#This Row],[Churn_Risk_Score]]&gt;=10,"High Risk", IF(tbl_Customers[[#This Row],[Churn_Risk_Score]]&gt;=5,"Medium Risk","Low Risk"))</f>
        <v>Low Risk</v>
      </c>
    </row>
    <row r="3144" spans="1:33" x14ac:dyDescent="0.35">
      <c r="A3144">
        <v>3143</v>
      </c>
      <c r="B3144" t="s">
        <v>31</v>
      </c>
      <c r="C3144">
        <v>137</v>
      </c>
      <c r="D3144" t="s">
        <v>21</v>
      </c>
      <c r="E3144" t="s">
        <v>22</v>
      </c>
      <c r="F3144" t="s">
        <v>22</v>
      </c>
      <c r="G3144">
        <v>0</v>
      </c>
      <c r="H3144">
        <v>84.3</v>
      </c>
      <c r="I3144">
        <v>98</v>
      </c>
      <c r="J3144">
        <v>14.33</v>
      </c>
      <c r="K3144">
        <v>259.5</v>
      </c>
      <c r="L3144">
        <v>115</v>
      </c>
      <c r="M3144">
        <v>22.06</v>
      </c>
      <c r="N3144">
        <v>197.5</v>
      </c>
      <c r="O3144">
        <v>115</v>
      </c>
      <c r="P3144">
        <v>8.89</v>
      </c>
      <c r="Q3144">
        <v>10.3</v>
      </c>
      <c r="R3144">
        <v>2</v>
      </c>
      <c r="S3144">
        <v>2.78</v>
      </c>
      <c r="T3144">
        <v>2</v>
      </c>
      <c r="U3144" t="s">
        <v>22</v>
      </c>
      <c r="V3144">
        <f>IF(tbl_Customers[[#This Row],[churn]] = "yes", 1, 0)</f>
        <v>0</v>
      </c>
      <c r="W3144" t="str">
        <f>IF(tbl_Customers[[#This Row],[number_customer_service_calls]] &lt;= 1, "0-1 Calls", IF(tbl_Customers[[#This Row],[number_customer_service_calls]] &lt;= 3, "2-3 Calls", IF(tbl_Customers[[#This Row],[number_customer_service_calls]] &lt;=5, "4-5 Calls", "6+ Calls")))</f>
        <v>2-3 Calls</v>
      </c>
      <c r="X3144" t="str">
        <f>IF(tbl_Customers[[#This Row],[account_length]] &lt;= 50, "0-50", IF(tbl_Customers[[#This Row],[account_length]] &lt;=100, "51-100", IF(tbl_Customers[[#This Row],[account_length]] &lt;= 150, "101-150", "151+")))</f>
        <v>101-150</v>
      </c>
      <c r="Y3144" t="str">
        <f>IF(tbl_Customers[[#This Row],[total_intl_charge]] &lt;= 3, "Low Charges", "High Charges")</f>
        <v>Low Charges</v>
      </c>
      <c r="Z3144" t="str">
        <f>IF(tbl_Customers[[#This Row],[total_eve_calls]]&lt;=80,"Low Calls",
IF(tbl_Customers[[#This Row],[total_eve_calls]]&lt;=120,"Medium Calls","High Calls"))</f>
        <v>Medium Calls</v>
      </c>
      <c r="AA3144" t="str">
        <f>IF(tbl_Customers[[#This Row],[total_eve_charge]]&lt;=15,"Low Charges",
IF(tbl_Customers[[#This Row],[total_eve_charge]]&lt;=20,"Medium Charges","High Charges"))</f>
        <v>High Charges</v>
      </c>
      <c r="AB3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4" t="str">
        <f>IF(tbl_Customers[[#This Row],[number_vmail_messages]] = 0, "No Usage", IF(tbl_Customers[[#This Row],[number_vmail_messages]] &lt;= 20, "Low Usage", IF(tbl_Customers[[#This Row],[number_vmail_messages]] &lt;= 40, "Medium Usgae", "High Usage")))</f>
        <v>No Usage</v>
      </c>
      <c r="AD3144" t="str">
        <f>IF(tbl_Customers[[#This Row],[total_day_minutes]]&lt;=150,"Low Usage", IF(tbl_Customers[[#This Row],[total_day_minutes]]&lt;=200,"Medium Usage", IF(tbl_Customers[[#This Row],[total_day_minutes]]&lt;=250,"High Usage","Very High Usage")))</f>
        <v>Low Usage</v>
      </c>
      <c r="AE3144" t="str">
        <f>IF(tbl_Customers[[#This Row],[total_intl_calls]]&lt;=5,"Low Calls", IF(tbl_Customers[[#This Row],[total_intl_calls]]&lt;=10, "Medium Calls", "High Calls"))</f>
        <v>Low Calls</v>
      </c>
      <c r="AF31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4" s="36" t="str">
        <f>IF(tbl_Customers[[#This Row],[Churn_Risk_Score]]&gt;=10,"High Risk", IF(tbl_Customers[[#This Row],[Churn_Risk_Score]]&gt;=5,"Medium Risk","Low Risk"))</f>
        <v>Low Risk</v>
      </c>
    </row>
    <row r="3145" spans="1:33" x14ac:dyDescent="0.35">
      <c r="A3145">
        <v>3144</v>
      </c>
      <c r="B3145" t="s">
        <v>48</v>
      </c>
      <c r="C3145">
        <v>80</v>
      </c>
      <c r="D3145" t="s">
        <v>25</v>
      </c>
      <c r="E3145" t="s">
        <v>22</v>
      </c>
      <c r="F3145" t="s">
        <v>22</v>
      </c>
      <c r="G3145">
        <v>0</v>
      </c>
      <c r="H3145">
        <v>142.9</v>
      </c>
      <c r="I3145">
        <v>70</v>
      </c>
      <c r="J3145">
        <v>24.29</v>
      </c>
      <c r="K3145">
        <v>221.6</v>
      </c>
      <c r="L3145">
        <v>83</v>
      </c>
      <c r="M3145">
        <v>18.84</v>
      </c>
      <c r="N3145">
        <v>121.4</v>
      </c>
      <c r="O3145">
        <v>111</v>
      </c>
      <c r="P3145">
        <v>5.46</v>
      </c>
      <c r="Q3145">
        <v>15.2</v>
      </c>
      <c r="R3145">
        <v>4</v>
      </c>
      <c r="S3145">
        <v>4.0999999999999996</v>
      </c>
      <c r="T3145">
        <v>1</v>
      </c>
      <c r="U3145" t="s">
        <v>22</v>
      </c>
      <c r="V3145">
        <f>IF(tbl_Customers[[#This Row],[churn]] = "yes", 1, 0)</f>
        <v>0</v>
      </c>
      <c r="W3145" t="str">
        <f>IF(tbl_Customers[[#This Row],[number_customer_service_calls]] &lt;= 1, "0-1 Calls", IF(tbl_Customers[[#This Row],[number_customer_service_calls]] &lt;= 3, "2-3 Calls", IF(tbl_Customers[[#This Row],[number_customer_service_calls]] &lt;=5, "4-5 Calls", "6+ Calls")))</f>
        <v>0-1 Calls</v>
      </c>
      <c r="X3145" t="str">
        <f>IF(tbl_Customers[[#This Row],[account_length]] &lt;= 50, "0-50", IF(tbl_Customers[[#This Row],[account_length]] &lt;=100, "51-100", IF(tbl_Customers[[#This Row],[account_length]] &lt;= 150, "101-150", "151+")))</f>
        <v>51-100</v>
      </c>
      <c r="Y3145" t="str">
        <f>IF(tbl_Customers[[#This Row],[total_intl_charge]] &lt;= 3, "Low Charges", "High Charges")</f>
        <v>High Charges</v>
      </c>
      <c r="Z3145" t="str">
        <f>IF(tbl_Customers[[#This Row],[total_eve_calls]]&lt;=80,"Low Calls",
IF(tbl_Customers[[#This Row],[total_eve_calls]]&lt;=120,"Medium Calls","High Calls"))</f>
        <v>Medium Calls</v>
      </c>
      <c r="AA3145" t="str">
        <f>IF(tbl_Customers[[#This Row],[total_eve_charge]]&lt;=15,"Low Charges",
IF(tbl_Customers[[#This Row],[total_eve_charge]]&lt;=20,"Medium Charges","High Charges"))</f>
        <v>Medium Charges</v>
      </c>
      <c r="AB3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5" t="str">
        <f>IF(tbl_Customers[[#This Row],[number_vmail_messages]] = 0, "No Usage", IF(tbl_Customers[[#This Row],[number_vmail_messages]] &lt;= 20, "Low Usage", IF(tbl_Customers[[#This Row],[number_vmail_messages]] &lt;= 40, "Medium Usgae", "High Usage")))</f>
        <v>No Usage</v>
      </c>
      <c r="AD3145" t="str">
        <f>IF(tbl_Customers[[#This Row],[total_day_minutes]]&lt;=150,"Low Usage", IF(tbl_Customers[[#This Row],[total_day_minutes]]&lt;=200,"Medium Usage", IF(tbl_Customers[[#This Row],[total_day_minutes]]&lt;=250,"High Usage","Very High Usage")))</f>
        <v>Low Usage</v>
      </c>
      <c r="AE3145" t="str">
        <f>IF(tbl_Customers[[#This Row],[total_intl_calls]]&lt;=5,"Low Calls", IF(tbl_Customers[[#This Row],[total_intl_calls]]&lt;=10, "Medium Calls", "High Calls"))</f>
        <v>Low Calls</v>
      </c>
      <c r="AF31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45" s="36" t="str">
        <f>IF(tbl_Customers[[#This Row],[Churn_Risk_Score]]&gt;=10,"High Risk", IF(tbl_Customers[[#This Row],[Churn_Risk_Score]]&gt;=5,"Medium Risk","Low Risk"))</f>
        <v>Low Risk</v>
      </c>
    </row>
    <row r="3146" spans="1:33" x14ac:dyDescent="0.35">
      <c r="A3146">
        <v>3145</v>
      </c>
      <c r="B3146" t="s">
        <v>38</v>
      </c>
      <c r="C3146">
        <v>86</v>
      </c>
      <c r="D3146" t="s">
        <v>21</v>
      </c>
      <c r="E3146" t="s">
        <v>22</v>
      </c>
      <c r="F3146" t="s">
        <v>22</v>
      </c>
      <c r="G3146">
        <v>0</v>
      </c>
      <c r="H3146">
        <v>120.6</v>
      </c>
      <c r="I3146">
        <v>82</v>
      </c>
      <c r="J3146">
        <v>20.5</v>
      </c>
      <c r="K3146">
        <v>238.3</v>
      </c>
      <c r="L3146">
        <v>96</v>
      </c>
      <c r="M3146">
        <v>20.260000000000002</v>
      </c>
      <c r="N3146">
        <v>219.8</v>
      </c>
      <c r="O3146">
        <v>125</v>
      </c>
      <c r="P3146">
        <v>9.89</v>
      </c>
      <c r="Q3146">
        <v>11.4</v>
      </c>
      <c r="R3146">
        <v>5</v>
      </c>
      <c r="S3146">
        <v>3.08</v>
      </c>
      <c r="T3146">
        <v>0</v>
      </c>
      <c r="U3146" t="s">
        <v>22</v>
      </c>
      <c r="V3146">
        <f>IF(tbl_Customers[[#This Row],[churn]] = "yes", 1, 0)</f>
        <v>0</v>
      </c>
      <c r="W3146" t="str">
        <f>IF(tbl_Customers[[#This Row],[number_customer_service_calls]] &lt;= 1, "0-1 Calls", IF(tbl_Customers[[#This Row],[number_customer_service_calls]] &lt;= 3, "2-3 Calls", IF(tbl_Customers[[#This Row],[number_customer_service_calls]] &lt;=5, "4-5 Calls", "6+ Calls")))</f>
        <v>0-1 Calls</v>
      </c>
      <c r="X3146" t="str">
        <f>IF(tbl_Customers[[#This Row],[account_length]] &lt;= 50, "0-50", IF(tbl_Customers[[#This Row],[account_length]] &lt;=100, "51-100", IF(tbl_Customers[[#This Row],[account_length]] &lt;= 150, "101-150", "151+")))</f>
        <v>51-100</v>
      </c>
      <c r="Y3146" t="str">
        <f>IF(tbl_Customers[[#This Row],[total_intl_charge]] &lt;= 3, "Low Charges", "High Charges")</f>
        <v>High Charges</v>
      </c>
      <c r="Z3146" t="str">
        <f>IF(tbl_Customers[[#This Row],[total_eve_calls]]&lt;=80,"Low Calls",
IF(tbl_Customers[[#This Row],[total_eve_calls]]&lt;=120,"Medium Calls","High Calls"))</f>
        <v>Medium Calls</v>
      </c>
      <c r="AA3146" t="str">
        <f>IF(tbl_Customers[[#This Row],[total_eve_charge]]&lt;=15,"Low Charges",
IF(tbl_Customers[[#This Row],[total_eve_charge]]&lt;=20,"Medium Charges","High Charges"))</f>
        <v>High Charges</v>
      </c>
      <c r="AB3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6" t="str">
        <f>IF(tbl_Customers[[#This Row],[number_vmail_messages]] = 0, "No Usage", IF(tbl_Customers[[#This Row],[number_vmail_messages]] &lt;= 20, "Low Usage", IF(tbl_Customers[[#This Row],[number_vmail_messages]] &lt;= 40, "Medium Usgae", "High Usage")))</f>
        <v>No Usage</v>
      </c>
      <c r="AD3146" t="str">
        <f>IF(tbl_Customers[[#This Row],[total_day_minutes]]&lt;=150,"Low Usage", IF(tbl_Customers[[#This Row],[total_day_minutes]]&lt;=200,"Medium Usage", IF(tbl_Customers[[#This Row],[total_day_minutes]]&lt;=250,"High Usage","Very High Usage")))</f>
        <v>Low Usage</v>
      </c>
      <c r="AE3146" t="str">
        <f>IF(tbl_Customers[[#This Row],[total_intl_calls]]&lt;=5,"Low Calls", IF(tbl_Customers[[#This Row],[total_intl_calls]]&lt;=10, "Medium Calls", "High Calls"))</f>
        <v>Low Calls</v>
      </c>
      <c r="AF31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46" s="36" t="str">
        <f>IF(tbl_Customers[[#This Row],[Churn_Risk_Score]]&gt;=10,"High Risk", IF(tbl_Customers[[#This Row],[Churn_Risk_Score]]&gt;=5,"Medium Risk","Low Risk"))</f>
        <v>Low Risk</v>
      </c>
    </row>
    <row r="3147" spans="1:33" x14ac:dyDescent="0.35">
      <c r="A3147">
        <v>3146</v>
      </c>
      <c r="B3147" t="s">
        <v>69</v>
      </c>
      <c r="C3147">
        <v>120</v>
      </c>
      <c r="D3147" t="s">
        <v>21</v>
      </c>
      <c r="E3147" t="s">
        <v>22</v>
      </c>
      <c r="F3147" t="s">
        <v>23</v>
      </c>
      <c r="G3147">
        <v>40</v>
      </c>
      <c r="H3147">
        <v>222.2</v>
      </c>
      <c r="I3147">
        <v>80</v>
      </c>
      <c r="J3147">
        <v>37.770000000000003</v>
      </c>
      <c r="K3147">
        <v>223.1</v>
      </c>
      <c r="L3147">
        <v>84</v>
      </c>
      <c r="M3147">
        <v>18.96</v>
      </c>
      <c r="N3147">
        <v>164</v>
      </c>
      <c r="O3147">
        <v>65</v>
      </c>
      <c r="P3147">
        <v>7.38</v>
      </c>
      <c r="Q3147">
        <v>12.1</v>
      </c>
      <c r="R3147">
        <v>3</v>
      </c>
      <c r="S3147">
        <v>3.27</v>
      </c>
      <c r="T3147">
        <v>1</v>
      </c>
      <c r="U3147" t="s">
        <v>22</v>
      </c>
      <c r="V3147">
        <f>IF(tbl_Customers[[#This Row],[churn]] = "yes", 1, 0)</f>
        <v>0</v>
      </c>
      <c r="W3147" t="str">
        <f>IF(tbl_Customers[[#This Row],[number_customer_service_calls]] &lt;= 1, "0-1 Calls", IF(tbl_Customers[[#This Row],[number_customer_service_calls]] &lt;= 3, "2-3 Calls", IF(tbl_Customers[[#This Row],[number_customer_service_calls]] &lt;=5, "4-5 Calls", "6+ Calls")))</f>
        <v>0-1 Calls</v>
      </c>
      <c r="X3147" t="str">
        <f>IF(tbl_Customers[[#This Row],[account_length]] &lt;= 50, "0-50", IF(tbl_Customers[[#This Row],[account_length]] &lt;=100, "51-100", IF(tbl_Customers[[#This Row],[account_length]] &lt;= 150, "101-150", "151+")))</f>
        <v>101-150</v>
      </c>
      <c r="Y3147" t="str">
        <f>IF(tbl_Customers[[#This Row],[total_intl_charge]] &lt;= 3, "Low Charges", "High Charges")</f>
        <v>High Charges</v>
      </c>
      <c r="Z3147" t="str">
        <f>IF(tbl_Customers[[#This Row],[total_eve_calls]]&lt;=80,"Low Calls",
IF(tbl_Customers[[#This Row],[total_eve_calls]]&lt;=120,"Medium Calls","High Calls"))</f>
        <v>Medium Calls</v>
      </c>
      <c r="AA3147" t="str">
        <f>IF(tbl_Customers[[#This Row],[total_eve_charge]]&lt;=15,"Low Charges",
IF(tbl_Customers[[#This Row],[total_eve_charge]]&lt;=20,"Medium Charges","High Charges"))</f>
        <v>Medium Charges</v>
      </c>
      <c r="AB3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7" t="str">
        <f>IF(tbl_Customers[[#This Row],[number_vmail_messages]] = 0, "No Usage", IF(tbl_Customers[[#This Row],[number_vmail_messages]] &lt;= 20, "Low Usage", IF(tbl_Customers[[#This Row],[number_vmail_messages]] &lt;= 40, "Medium Usgae", "High Usage")))</f>
        <v>Medium Usgae</v>
      </c>
      <c r="AD3147" t="str">
        <f>IF(tbl_Customers[[#This Row],[total_day_minutes]]&lt;=150,"Low Usage", IF(tbl_Customers[[#This Row],[total_day_minutes]]&lt;=200,"Medium Usage", IF(tbl_Customers[[#This Row],[total_day_minutes]]&lt;=250,"High Usage","Very High Usage")))</f>
        <v>High Usage</v>
      </c>
      <c r="AE3147" t="str">
        <f>IF(tbl_Customers[[#This Row],[total_intl_calls]]&lt;=5,"Low Calls", IF(tbl_Customers[[#This Row],[total_intl_calls]]&lt;=10, "Medium Calls", "High Calls"))</f>
        <v>Low Calls</v>
      </c>
      <c r="AF31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47" s="36" t="str">
        <f>IF(tbl_Customers[[#This Row],[Churn_Risk_Score]]&gt;=10,"High Risk", IF(tbl_Customers[[#This Row],[Churn_Risk_Score]]&gt;=5,"Medium Risk","Low Risk"))</f>
        <v>Low Risk</v>
      </c>
    </row>
    <row r="3148" spans="1:33" x14ac:dyDescent="0.35">
      <c r="A3148">
        <v>3147</v>
      </c>
      <c r="B3148" t="s">
        <v>39</v>
      </c>
      <c r="C3148">
        <v>85</v>
      </c>
      <c r="D3148" t="s">
        <v>25</v>
      </c>
      <c r="E3148" t="s">
        <v>22</v>
      </c>
      <c r="F3148" t="s">
        <v>23</v>
      </c>
      <c r="G3148">
        <v>21</v>
      </c>
      <c r="H3148">
        <v>219.3</v>
      </c>
      <c r="I3148">
        <v>132</v>
      </c>
      <c r="J3148">
        <v>37.28</v>
      </c>
      <c r="K3148">
        <v>218.2</v>
      </c>
      <c r="L3148">
        <v>105</v>
      </c>
      <c r="M3148">
        <v>18.55</v>
      </c>
      <c r="N3148">
        <v>267.60000000000002</v>
      </c>
      <c r="O3148">
        <v>95</v>
      </c>
      <c r="P3148">
        <v>12.04</v>
      </c>
      <c r="Q3148">
        <v>15.7</v>
      </c>
      <c r="R3148">
        <v>2</v>
      </c>
      <c r="S3148">
        <v>4.24</v>
      </c>
      <c r="T3148">
        <v>2</v>
      </c>
      <c r="U3148" t="s">
        <v>22</v>
      </c>
      <c r="V3148">
        <f>IF(tbl_Customers[[#This Row],[churn]] = "yes", 1, 0)</f>
        <v>0</v>
      </c>
      <c r="W3148" t="str">
        <f>IF(tbl_Customers[[#This Row],[number_customer_service_calls]] &lt;= 1, "0-1 Calls", IF(tbl_Customers[[#This Row],[number_customer_service_calls]] &lt;= 3, "2-3 Calls", IF(tbl_Customers[[#This Row],[number_customer_service_calls]] &lt;=5, "4-5 Calls", "6+ Calls")))</f>
        <v>2-3 Calls</v>
      </c>
      <c r="X3148" t="str">
        <f>IF(tbl_Customers[[#This Row],[account_length]] &lt;= 50, "0-50", IF(tbl_Customers[[#This Row],[account_length]] &lt;=100, "51-100", IF(tbl_Customers[[#This Row],[account_length]] &lt;= 150, "101-150", "151+")))</f>
        <v>51-100</v>
      </c>
      <c r="Y3148" t="str">
        <f>IF(tbl_Customers[[#This Row],[total_intl_charge]] &lt;= 3, "Low Charges", "High Charges")</f>
        <v>High Charges</v>
      </c>
      <c r="Z3148" t="str">
        <f>IF(tbl_Customers[[#This Row],[total_eve_calls]]&lt;=80,"Low Calls",
IF(tbl_Customers[[#This Row],[total_eve_calls]]&lt;=120,"Medium Calls","High Calls"))</f>
        <v>Medium Calls</v>
      </c>
      <c r="AA3148" t="str">
        <f>IF(tbl_Customers[[#This Row],[total_eve_charge]]&lt;=15,"Low Charges",
IF(tbl_Customers[[#This Row],[total_eve_charge]]&lt;=20,"Medium Charges","High Charges"))</f>
        <v>Medium Charges</v>
      </c>
      <c r="AB3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8" t="str">
        <f>IF(tbl_Customers[[#This Row],[number_vmail_messages]] = 0, "No Usage", IF(tbl_Customers[[#This Row],[number_vmail_messages]] &lt;= 20, "Low Usage", IF(tbl_Customers[[#This Row],[number_vmail_messages]] &lt;= 40, "Medium Usgae", "High Usage")))</f>
        <v>Medium Usgae</v>
      </c>
      <c r="AD3148" t="str">
        <f>IF(tbl_Customers[[#This Row],[total_day_minutes]]&lt;=150,"Low Usage", IF(tbl_Customers[[#This Row],[total_day_minutes]]&lt;=200,"Medium Usage", IF(tbl_Customers[[#This Row],[total_day_minutes]]&lt;=250,"High Usage","Very High Usage")))</f>
        <v>High Usage</v>
      </c>
      <c r="AE3148" t="str">
        <f>IF(tbl_Customers[[#This Row],[total_intl_calls]]&lt;=5,"Low Calls", IF(tbl_Customers[[#This Row],[total_intl_calls]]&lt;=10, "Medium Calls", "High Calls"))</f>
        <v>Low Calls</v>
      </c>
      <c r="AF31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48" s="36" t="str">
        <f>IF(tbl_Customers[[#This Row],[Churn_Risk_Score]]&gt;=10,"High Risk", IF(tbl_Customers[[#This Row],[Churn_Risk_Score]]&gt;=5,"Medium Risk","Low Risk"))</f>
        <v>Low Risk</v>
      </c>
    </row>
    <row r="3149" spans="1:33" x14ac:dyDescent="0.35">
      <c r="A3149">
        <v>3148</v>
      </c>
      <c r="B3149" t="s">
        <v>38</v>
      </c>
      <c r="C3149">
        <v>103</v>
      </c>
      <c r="D3149" t="s">
        <v>21</v>
      </c>
      <c r="E3149" t="s">
        <v>22</v>
      </c>
      <c r="F3149" t="s">
        <v>22</v>
      </c>
      <c r="G3149">
        <v>0</v>
      </c>
      <c r="H3149">
        <v>230.2</v>
      </c>
      <c r="I3149">
        <v>100</v>
      </c>
      <c r="J3149">
        <v>39.130000000000003</v>
      </c>
      <c r="K3149">
        <v>174.1</v>
      </c>
      <c r="L3149">
        <v>100</v>
      </c>
      <c r="M3149">
        <v>14.8</v>
      </c>
      <c r="N3149">
        <v>194.1</v>
      </c>
      <c r="O3149">
        <v>112</v>
      </c>
      <c r="P3149">
        <v>8.73</v>
      </c>
      <c r="Q3149">
        <v>9</v>
      </c>
      <c r="R3149">
        <v>11</v>
      </c>
      <c r="S3149">
        <v>2.4300000000000002</v>
      </c>
      <c r="T3149">
        <v>2</v>
      </c>
      <c r="U3149" t="s">
        <v>22</v>
      </c>
      <c r="V3149">
        <f>IF(tbl_Customers[[#This Row],[churn]] = "yes", 1, 0)</f>
        <v>0</v>
      </c>
      <c r="W3149" t="str">
        <f>IF(tbl_Customers[[#This Row],[number_customer_service_calls]] &lt;= 1, "0-1 Calls", IF(tbl_Customers[[#This Row],[number_customer_service_calls]] &lt;= 3, "2-3 Calls", IF(tbl_Customers[[#This Row],[number_customer_service_calls]] &lt;=5, "4-5 Calls", "6+ Calls")))</f>
        <v>2-3 Calls</v>
      </c>
      <c r="X3149" t="str">
        <f>IF(tbl_Customers[[#This Row],[account_length]] &lt;= 50, "0-50", IF(tbl_Customers[[#This Row],[account_length]] &lt;=100, "51-100", IF(tbl_Customers[[#This Row],[account_length]] &lt;= 150, "101-150", "151+")))</f>
        <v>101-150</v>
      </c>
      <c r="Y3149" t="str">
        <f>IF(tbl_Customers[[#This Row],[total_intl_charge]] &lt;= 3, "Low Charges", "High Charges")</f>
        <v>Low Charges</v>
      </c>
      <c r="Z3149" t="str">
        <f>IF(tbl_Customers[[#This Row],[total_eve_calls]]&lt;=80,"Low Calls",
IF(tbl_Customers[[#This Row],[total_eve_calls]]&lt;=120,"Medium Calls","High Calls"))</f>
        <v>Medium Calls</v>
      </c>
      <c r="AA3149" t="str">
        <f>IF(tbl_Customers[[#This Row],[total_eve_charge]]&lt;=15,"Low Charges",
IF(tbl_Customers[[#This Row],[total_eve_charge]]&lt;=20,"Medium Charges","High Charges"))</f>
        <v>Low Charges</v>
      </c>
      <c r="AB3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49" t="str">
        <f>IF(tbl_Customers[[#This Row],[number_vmail_messages]] = 0, "No Usage", IF(tbl_Customers[[#This Row],[number_vmail_messages]] &lt;= 20, "Low Usage", IF(tbl_Customers[[#This Row],[number_vmail_messages]] &lt;= 40, "Medium Usgae", "High Usage")))</f>
        <v>No Usage</v>
      </c>
      <c r="AD3149" t="str">
        <f>IF(tbl_Customers[[#This Row],[total_day_minutes]]&lt;=150,"Low Usage", IF(tbl_Customers[[#This Row],[total_day_minutes]]&lt;=200,"Medium Usage", IF(tbl_Customers[[#This Row],[total_day_minutes]]&lt;=250,"High Usage","Very High Usage")))</f>
        <v>High Usage</v>
      </c>
      <c r="AE3149" t="str">
        <f>IF(tbl_Customers[[#This Row],[total_intl_calls]]&lt;=5,"Low Calls", IF(tbl_Customers[[#This Row],[total_intl_calls]]&lt;=10, "Medium Calls", "High Calls"))</f>
        <v>High Calls</v>
      </c>
      <c r="AF31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9" s="36" t="str">
        <f>IF(tbl_Customers[[#This Row],[Churn_Risk_Score]]&gt;=10,"High Risk", IF(tbl_Customers[[#This Row],[Churn_Risk_Score]]&gt;=5,"Medium Risk","Low Risk"))</f>
        <v>Low Risk</v>
      </c>
    </row>
    <row r="3150" spans="1:33" x14ac:dyDescent="0.35">
      <c r="A3150">
        <v>3149</v>
      </c>
      <c r="B3150" t="s">
        <v>63</v>
      </c>
      <c r="C3150">
        <v>53</v>
      </c>
      <c r="D3150" t="s">
        <v>21</v>
      </c>
      <c r="E3150" t="s">
        <v>22</v>
      </c>
      <c r="F3150" t="s">
        <v>23</v>
      </c>
      <c r="G3150">
        <v>22</v>
      </c>
      <c r="H3150">
        <v>76.099999999999994</v>
      </c>
      <c r="I3150">
        <v>115</v>
      </c>
      <c r="J3150">
        <v>12.94</v>
      </c>
      <c r="K3150">
        <v>171.2</v>
      </c>
      <c r="L3150">
        <v>119</v>
      </c>
      <c r="M3150">
        <v>14.55</v>
      </c>
      <c r="N3150">
        <v>246.3</v>
      </c>
      <c r="O3150">
        <v>126</v>
      </c>
      <c r="P3150">
        <v>11.08</v>
      </c>
      <c r="Q3150">
        <v>6</v>
      </c>
      <c r="R3150">
        <v>2</v>
      </c>
      <c r="S3150">
        <v>1.62</v>
      </c>
      <c r="T3150">
        <v>0</v>
      </c>
      <c r="U3150" t="s">
        <v>22</v>
      </c>
      <c r="V3150">
        <f>IF(tbl_Customers[[#This Row],[churn]] = "yes", 1, 0)</f>
        <v>0</v>
      </c>
      <c r="W3150" t="str">
        <f>IF(tbl_Customers[[#This Row],[number_customer_service_calls]] &lt;= 1, "0-1 Calls", IF(tbl_Customers[[#This Row],[number_customer_service_calls]] &lt;= 3, "2-3 Calls", IF(tbl_Customers[[#This Row],[number_customer_service_calls]] &lt;=5, "4-5 Calls", "6+ Calls")))</f>
        <v>0-1 Calls</v>
      </c>
      <c r="X3150" t="str">
        <f>IF(tbl_Customers[[#This Row],[account_length]] &lt;= 50, "0-50", IF(tbl_Customers[[#This Row],[account_length]] &lt;=100, "51-100", IF(tbl_Customers[[#This Row],[account_length]] &lt;= 150, "101-150", "151+")))</f>
        <v>51-100</v>
      </c>
      <c r="Y3150" t="str">
        <f>IF(tbl_Customers[[#This Row],[total_intl_charge]] &lt;= 3, "Low Charges", "High Charges")</f>
        <v>Low Charges</v>
      </c>
      <c r="Z3150" t="str">
        <f>IF(tbl_Customers[[#This Row],[total_eve_calls]]&lt;=80,"Low Calls",
IF(tbl_Customers[[#This Row],[total_eve_calls]]&lt;=120,"Medium Calls","High Calls"))</f>
        <v>Medium Calls</v>
      </c>
      <c r="AA3150" t="str">
        <f>IF(tbl_Customers[[#This Row],[total_eve_charge]]&lt;=15,"Low Charges",
IF(tbl_Customers[[#This Row],[total_eve_charge]]&lt;=20,"Medium Charges","High Charges"))</f>
        <v>Low Charges</v>
      </c>
      <c r="AB3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0" t="str">
        <f>IF(tbl_Customers[[#This Row],[number_vmail_messages]] = 0, "No Usage", IF(tbl_Customers[[#This Row],[number_vmail_messages]] &lt;= 20, "Low Usage", IF(tbl_Customers[[#This Row],[number_vmail_messages]] &lt;= 40, "Medium Usgae", "High Usage")))</f>
        <v>Medium Usgae</v>
      </c>
      <c r="AD3150" t="str">
        <f>IF(tbl_Customers[[#This Row],[total_day_minutes]]&lt;=150,"Low Usage", IF(tbl_Customers[[#This Row],[total_day_minutes]]&lt;=200,"Medium Usage", IF(tbl_Customers[[#This Row],[total_day_minutes]]&lt;=250,"High Usage","Very High Usage")))</f>
        <v>Low Usage</v>
      </c>
      <c r="AE3150" t="str">
        <f>IF(tbl_Customers[[#This Row],[total_intl_calls]]&lt;=5,"Low Calls", IF(tbl_Customers[[#This Row],[total_intl_calls]]&lt;=10, "Medium Calls", "High Calls"))</f>
        <v>Low Calls</v>
      </c>
      <c r="AF31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50" s="36" t="str">
        <f>IF(tbl_Customers[[#This Row],[Churn_Risk_Score]]&gt;=10,"High Risk", IF(tbl_Customers[[#This Row],[Churn_Risk_Score]]&gt;=5,"Medium Risk","Low Risk"))</f>
        <v>Low Risk</v>
      </c>
    </row>
    <row r="3151" spans="1:33" x14ac:dyDescent="0.35">
      <c r="A3151">
        <v>3150</v>
      </c>
      <c r="B3151" t="s">
        <v>69</v>
      </c>
      <c r="C3151">
        <v>115</v>
      </c>
      <c r="D3151" t="s">
        <v>21</v>
      </c>
      <c r="E3151" t="s">
        <v>23</v>
      </c>
      <c r="F3151" t="s">
        <v>22</v>
      </c>
      <c r="G3151">
        <v>0</v>
      </c>
      <c r="H3151">
        <v>147.69999999999999</v>
      </c>
      <c r="I3151">
        <v>105</v>
      </c>
      <c r="J3151">
        <v>25.11</v>
      </c>
      <c r="K3151">
        <v>184.1</v>
      </c>
      <c r="L3151">
        <v>68</v>
      </c>
      <c r="M3151">
        <v>15.65</v>
      </c>
      <c r="N3151">
        <v>153.5</v>
      </c>
      <c r="O3151">
        <v>102</v>
      </c>
      <c r="P3151">
        <v>6.91</v>
      </c>
      <c r="Q3151">
        <v>12.7</v>
      </c>
      <c r="R3151">
        <v>5</v>
      </c>
      <c r="S3151">
        <v>3.43</v>
      </c>
      <c r="T3151">
        <v>0</v>
      </c>
      <c r="U3151" t="s">
        <v>22</v>
      </c>
      <c r="V3151">
        <f>IF(tbl_Customers[[#This Row],[churn]] = "yes", 1, 0)</f>
        <v>0</v>
      </c>
      <c r="W3151" t="str">
        <f>IF(tbl_Customers[[#This Row],[number_customer_service_calls]] &lt;= 1, "0-1 Calls", IF(tbl_Customers[[#This Row],[number_customer_service_calls]] &lt;= 3, "2-3 Calls", IF(tbl_Customers[[#This Row],[number_customer_service_calls]] &lt;=5, "4-5 Calls", "6+ Calls")))</f>
        <v>0-1 Calls</v>
      </c>
      <c r="X3151" t="str">
        <f>IF(tbl_Customers[[#This Row],[account_length]] &lt;= 50, "0-50", IF(tbl_Customers[[#This Row],[account_length]] &lt;=100, "51-100", IF(tbl_Customers[[#This Row],[account_length]] &lt;= 150, "101-150", "151+")))</f>
        <v>101-150</v>
      </c>
      <c r="Y3151" t="str">
        <f>IF(tbl_Customers[[#This Row],[total_intl_charge]] &lt;= 3, "Low Charges", "High Charges")</f>
        <v>High Charges</v>
      </c>
      <c r="Z3151" t="str">
        <f>IF(tbl_Customers[[#This Row],[total_eve_calls]]&lt;=80,"Low Calls",
IF(tbl_Customers[[#This Row],[total_eve_calls]]&lt;=120,"Medium Calls","High Calls"))</f>
        <v>Low Calls</v>
      </c>
      <c r="AA3151" t="str">
        <f>IF(tbl_Customers[[#This Row],[total_eve_charge]]&lt;=15,"Low Charges",
IF(tbl_Customers[[#This Row],[total_eve_charge]]&lt;=20,"Medium Charges","High Charges"))</f>
        <v>Medium Charges</v>
      </c>
      <c r="AB3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1" t="str">
        <f>IF(tbl_Customers[[#This Row],[number_vmail_messages]] = 0, "No Usage", IF(tbl_Customers[[#This Row],[number_vmail_messages]] &lt;= 20, "Low Usage", IF(tbl_Customers[[#This Row],[number_vmail_messages]] &lt;= 40, "Medium Usgae", "High Usage")))</f>
        <v>No Usage</v>
      </c>
      <c r="AD3151" t="str">
        <f>IF(tbl_Customers[[#This Row],[total_day_minutes]]&lt;=150,"Low Usage", IF(tbl_Customers[[#This Row],[total_day_minutes]]&lt;=200,"Medium Usage", IF(tbl_Customers[[#This Row],[total_day_minutes]]&lt;=250,"High Usage","Very High Usage")))</f>
        <v>Low Usage</v>
      </c>
      <c r="AE3151" t="str">
        <f>IF(tbl_Customers[[#This Row],[total_intl_calls]]&lt;=5,"Low Calls", IF(tbl_Customers[[#This Row],[total_intl_calls]]&lt;=10, "Medium Calls", "High Calls"))</f>
        <v>Low Calls</v>
      </c>
      <c r="AF31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51" s="36" t="str">
        <f>IF(tbl_Customers[[#This Row],[Churn_Risk_Score]]&gt;=10,"High Risk", IF(tbl_Customers[[#This Row],[Churn_Risk_Score]]&gt;=5,"Medium Risk","Low Risk"))</f>
        <v>Medium Risk</v>
      </c>
    </row>
    <row r="3152" spans="1:33" x14ac:dyDescent="0.35">
      <c r="A3152">
        <v>3151</v>
      </c>
      <c r="B3152" t="s">
        <v>67</v>
      </c>
      <c r="C3152">
        <v>116</v>
      </c>
      <c r="D3152" t="s">
        <v>25</v>
      </c>
      <c r="E3152" t="s">
        <v>23</v>
      </c>
      <c r="F3152" t="s">
        <v>22</v>
      </c>
      <c r="G3152">
        <v>0</v>
      </c>
      <c r="H3152">
        <v>139.4</v>
      </c>
      <c r="I3152">
        <v>102</v>
      </c>
      <c r="J3152">
        <v>23.7</v>
      </c>
      <c r="K3152">
        <v>261.8</v>
      </c>
      <c r="L3152">
        <v>97</v>
      </c>
      <c r="M3152">
        <v>22.25</v>
      </c>
      <c r="N3152">
        <v>167.4</v>
      </c>
      <c r="O3152">
        <v>101</v>
      </c>
      <c r="P3152">
        <v>7.53</v>
      </c>
      <c r="Q3152">
        <v>10.5</v>
      </c>
      <c r="R3152">
        <v>4</v>
      </c>
      <c r="S3152">
        <v>2.84</v>
      </c>
      <c r="T3152">
        <v>1</v>
      </c>
      <c r="U3152" t="s">
        <v>22</v>
      </c>
      <c r="V3152">
        <f>IF(tbl_Customers[[#This Row],[churn]] = "yes", 1, 0)</f>
        <v>0</v>
      </c>
      <c r="W3152" t="str">
        <f>IF(tbl_Customers[[#This Row],[number_customer_service_calls]] &lt;= 1, "0-1 Calls", IF(tbl_Customers[[#This Row],[number_customer_service_calls]] &lt;= 3, "2-3 Calls", IF(tbl_Customers[[#This Row],[number_customer_service_calls]] &lt;=5, "4-5 Calls", "6+ Calls")))</f>
        <v>0-1 Calls</v>
      </c>
      <c r="X3152" t="str">
        <f>IF(tbl_Customers[[#This Row],[account_length]] &lt;= 50, "0-50", IF(tbl_Customers[[#This Row],[account_length]] &lt;=100, "51-100", IF(tbl_Customers[[#This Row],[account_length]] &lt;= 150, "101-150", "151+")))</f>
        <v>101-150</v>
      </c>
      <c r="Y3152" t="str">
        <f>IF(tbl_Customers[[#This Row],[total_intl_charge]] &lt;= 3, "Low Charges", "High Charges")</f>
        <v>Low Charges</v>
      </c>
      <c r="Z3152" t="str">
        <f>IF(tbl_Customers[[#This Row],[total_eve_calls]]&lt;=80,"Low Calls",
IF(tbl_Customers[[#This Row],[total_eve_calls]]&lt;=120,"Medium Calls","High Calls"))</f>
        <v>Medium Calls</v>
      </c>
      <c r="AA3152" t="str">
        <f>IF(tbl_Customers[[#This Row],[total_eve_charge]]&lt;=15,"Low Charges",
IF(tbl_Customers[[#This Row],[total_eve_charge]]&lt;=20,"Medium Charges","High Charges"))</f>
        <v>High Charges</v>
      </c>
      <c r="AB3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2" t="str">
        <f>IF(tbl_Customers[[#This Row],[number_vmail_messages]] = 0, "No Usage", IF(tbl_Customers[[#This Row],[number_vmail_messages]] &lt;= 20, "Low Usage", IF(tbl_Customers[[#This Row],[number_vmail_messages]] &lt;= 40, "Medium Usgae", "High Usage")))</f>
        <v>No Usage</v>
      </c>
      <c r="AD3152" t="str">
        <f>IF(tbl_Customers[[#This Row],[total_day_minutes]]&lt;=150,"Low Usage", IF(tbl_Customers[[#This Row],[total_day_minutes]]&lt;=200,"Medium Usage", IF(tbl_Customers[[#This Row],[total_day_minutes]]&lt;=250,"High Usage","Very High Usage")))</f>
        <v>Low Usage</v>
      </c>
      <c r="AE3152" t="str">
        <f>IF(tbl_Customers[[#This Row],[total_intl_calls]]&lt;=5,"Low Calls", IF(tbl_Customers[[#This Row],[total_intl_calls]]&lt;=10, "Medium Calls", "High Calls"))</f>
        <v>Low Calls</v>
      </c>
      <c r="AF31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52" s="36" t="str">
        <f>IF(tbl_Customers[[#This Row],[Churn_Risk_Score]]&gt;=10,"High Risk", IF(tbl_Customers[[#This Row],[Churn_Risk_Score]]&gt;=5,"Medium Risk","Low Risk"))</f>
        <v>Low Risk</v>
      </c>
    </row>
    <row r="3153" spans="1:33" x14ac:dyDescent="0.35">
      <c r="A3153">
        <v>3152</v>
      </c>
      <c r="B3153" t="s">
        <v>71</v>
      </c>
      <c r="C3153">
        <v>93</v>
      </c>
      <c r="D3153" t="s">
        <v>28</v>
      </c>
      <c r="E3153" t="s">
        <v>22</v>
      </c>
      <c r="F3153" t="s">
        <v>23</v>
      </c>
      <c r="G3153">
        <v>23</v>
      </c>
      <c r="H3153">
        <v>196</v>
      </c>
      <c r="I3153">
        <v>91</v>
      </c>
      <c r="J3153">
        <v>33.32</v>
      </c>
      <c r="K3153">
        <v>156.30000000000001</v>
      </c>
      <c r="L3153">
        <v>107</v>
      </c>
      <c r="M3153">
        <v>13.29</v>
      </c>
      <c r="N3153">
        <v>200.5</v>
      </c>
      <c r="O3153">
        <v>68</v>
      </c>
      <c r="P3153">
        <v>9.02</v>
      </c>
      <c r="Q3153">
        <v>15.3</v>
      </c>
      <c r="R3153">
        <v>2</v>
      </c>
      <c r="S3153">
        <v>4.13</v>
      </c>
      <c r="T3153">
        <v>1</v>
      </c>
      <c r="U3153" t="s">
        <v>22</v>
      </c>
      <c r="V3153">
        <f>IF(tbl_Customers[[#This Row],[churn]] = "yes", 1, 0)</f>
        <v>0</v>
      </c>
      <c r="W3153" t="str">
        <f>IF(tbl_Customers[[#This Row],[number_customer_service_calls]] &lt;= 1, "0-1 Calls", IF(tbl_Customers[[#This Row],[number_customer_service_calls]] &lt;= 3, "2-3 Calls", IF(tbl_Customers[[#This Row],[number_customer_service_calls]] &lt;=5, "4-5 Calls", "6+ Calls")))</f>
        <v>0-1 Calls</v>
      </c>
      <c r="X3153" t="str">
        <f>IF(tbl_Customers[[#This Row],[account_length]] &lt;= 50, "0-50", IF(tbl_Customers[[#This Row],[account_length]] &lt;=100, "51-100", IF(tbl_Customers[[#This Row],[account_length]] &lt;= 150, "101-150", "151+")))</f>
        <v>51-100</v>
      </c>
      <c r="Y3153" t="str">
        <f>IF(tbl_Customers[[#This Row],[total_intl_charge]] &lt;= 3, "Low Charges", "High Charges")</f>
        <v>High Charges</v>
      </c>
      <c r="Z3153" t="str">
        <f>IF(tbl_Customers[[#This Row],[total_eve_calls]]&lt;=80,"Low Calls",
IF(tbl_Customers[[#This Row],[total_eve_calls]]&lt;=120,"Medium Calls","High Calls"))</f>
        <v>Medium Calls</v>
      </c>
      <c r="AA3153" t="str">
        <f>IF(tbl_Customers[[#This Row],[total_eve_charge]]&lt;=15,"Low Charges",
IF(tbl_Customers[[#This Row],[total_eve_charge]]&lt;=20,"Medium Charges","High Charges"))</f>
        <v>Low Charges</v>
      </c>
      <c r="AB3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3" t="str">
        <f>IF(tbl_Customers[[#This Row],[number_vmail_messages]] = 0, "No Usage", IF(tbl_Customers[[#This Row],[number_vmail_messages]] &lt;= 20, "Low Usage", IF(tbl_Customers[[#This Row],[number_vmail_messages]] &lt;= 40, "Medium Usgae", "High Usage")))</f>
        <v>Medium Usgae</v>
      </c>
      <c r="AD3153" t="str">
        <f>IF(tbl_Customers[[#This Row],[total_day_minutes]]&lt;=150,"Low Usage", IF(tbl_Customers[[#This Row],[total_day_minutes]]&lt;=200,"Medium Usage", IF(tbl_Customers[[#This Row],[total_day_minutes]]&lt;=250,"High Usage","Very High Usage")))</f>
        <v>Medium Usage</v>
      </c>
      <c r="AE3153" t="str">
        <f>IF(tbl_Customers[[#This Row],[total_intl_calls]]&lt;=5,"Low Calls", IF(tbl_Customers[[#This Row],[total_intl_calls]]&lt;=10, "Medium Calls", "High Calls"))</f>
        <v>Low Calls</v>
      </c>
      <c r="AF31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53" s="36" t="str">
        <f>IF(tbl_Customers[[#This Row],[Churn_Risk_Score]]&gt;=10,"High Risk", IF(tbl_Customers[[#This Row],[Churn_Risk_Score]]&gt;=5,"Medium Risk","Low Risk"))</f>
        <v>Low Risk</v>
      </c>
    </row>
    <row r="3154" spans="1:33" x14ac:dyDescent="0.35">
      <c r="A3154">
        <v>3153</v>
      </c>
      <c r="B3154" t="s">
        <v>37</v>
      </c>
      <c r="C3154">
        <v>106</v>
      </c>
      <c r="D3154" t="s">
        <v>28</v>
      </c>
      <c r="E3154" t="s">
        <v>22</v>
      </c>
      <c r="F3154" t="s">
        <v>22</v>
      </c>
      <c r="G3154">
        <v>0</v>
      </c>
      <c r="H3154">
        <v>160.80000000000001</v>
      </c>
      <c r="I3154">
        <v>73</v>
      </c>
      <c r="J3154">
        <v>27.34</v>
      </c>
      <c r="K3154">
        <v>170.4</v>
      </c>
      <c r="L3154">
        <v>112</v>
      </c>
      <c r="M3154">
        <v>14.48</v>
      </c>
      <c r="N3154">
        <v>249.2</v>
      </c>
      <c r="O3154">
        <v>131</v>
      </c>
      <c r="P3154">
        <v>11.21</v>
      </c>
      <c r="Q3154">
        <v>7.2</v>
      </c>
      <c r="R3154">
        <v>3</v>
      </c>
      <c r="S3154">
        <v>1.94</v>
      </c>
      <c r="T3154">
        <v>1</v>
      </c>
      <c r="U3154" t="s">
        <v>22</v>
      </c>
      <c r="V3154">
        <f>IF(tbl_Customers[[#This Row],[churn]] = "yes", 1, 0)</f>
        <v>0</v>
      </c>
      <c r="W3154" t="str">
        <f>IF(tbl_Customers[[#This Row],[number_customer_service_calls]] &lt;= 1, "0-1 Calls", IF(tbl_Customers[[#This Row],[number_customer_service_calls]] &lt;= 3, "2-3 Calls", IF(tbl_Customers[[#This Row],[number_customer_service_calls]] &lt;=5, "4-5 Calls", "6+ Calls")))</f>
        <v>0-1 Calls</v>
      </c>
      <c r="X3154" t="str">
        <f>IF(tbl_Customers[[#This Row],[account_length]] &lt;= 50, "0-50", IF(tbl_Customers[[#This Row],[account_length]] &lt;=100, "51-100", IF(tbl_Customers[[#This Row],[account_length]] &lt;= 150, "101-150", "151+")))</f>
        <v>101-150</v>
      </c>
      <c r="Y3154" t="str">
        <f>IF(tbl_Customers[[#This Row],[total_intl_charge]] &lt;= 3, "Low Charges", "High Charges")</f>
        <v>Low Charges</v>
      </c>
      <c r="Z3154" t="str">
        <f>IF(tbl_Customers[[#This Row],[total_eve_calls]]&lt;=80,"Low Calls",
IF(tbl_Customers[[#This Row],[total_eve_calls]]&lt;=120,"Medium Calls","High Calls"))</f>
        <v>Medium Calls</v>
      </c>
      <c r="AA3154" t="str">
        <f>IF(tbl_Customers[[#This Row],[total_eve_charge]]&lt;=15,"Low Charges",
IF(tbl_Customers[[#This Row],[total_eve_charge]]&lt;=20,"Medium Charges","High Charges"))</f>
        <v>Low Charges</v>
      </c>
      <c r="AB3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4" t="str">
        <f>IF(tbl_Customers[[#This Row],[number_vmail_messages]] = 0, "No Usage", IF(tbl_Customers[[#This Row],[number_vmail_messages]] &lt;= 20, "Low Usage", IF(tbl_Customers[[#This Row],[number_vmail_messages]] &lt;= 40, "Medium Usgae", "High Usage")))</f>
        <v>No Usage</v>
      </c>
      <c r="AD3154" t="str">
        <f>IF(tbl_Customers[[#This Row],[total_day_minutes]]&lt;=150,"Low Usage", IF(tbl_Customers[[#This Row],[total_day_minutes]]&lt;=200,"Medium Usage", IF(tbl_Customers[[#This Row],[total_day_minutes]]&lt;=250,"High Usage","Very High Usage")))</f>
        <v>Medium Usage</v>
      </c>
      <c r="AE3154" t="str">
        <f>IF(tbl_Customers[[#This Row],[total_intl_calls]]&lt;=5,"Low Calls", IF(tbl_Customers[[#This Row],[total_intl_calls]]&lt;=10, "Medium Calls", "High Calls"))</f>
        <v>Low Calls</v>
      </c>
      <c r="AF31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54" s="36" t="str">
        <f>IF(tbl_Customers[[#This Row],[Churn_Risk_Score]]&gt;=10,"High Risk", IF(tbl_Customers[[#This Row],[Churn_Risk_Score]]&gt;=5,"Medium Risk","Low Risk"))</f>
        <v>Low Risk</v>
      </c>
    </row>
    <row r="3155" spans="1:33" x14ac:dyDescent="0.35">
      <c r="A3155">
        <v>3154</v>
      </c>
      <c r="B3155" t="s">
        <v>70</v>
      </c>
      <c r="C3155">
        <v>92</v>
      </c>
      <c r="D3155" t="s">
        <v>28</v>
      </c>
      <c r="E3155" t="s">
        <v>22</v>
      </c>
      <c r="F3155" t="s">
        <v>22</v>
      </c>
      <c r="G3155">
        <v>0</v>
      </c>
      <c r="H3155">
        <v>325.39999999999998</v>
      </c>
      <c r="I3155">
        <v>73</v>
      </c>
      <c r="J3155">
        <v>55.32</v>
      </c>
      <c r="K3155">
        <v>127.8</v>
      </c>
      <c r="L3155">
        <v>100</v>
      </c>
      <c r="M3155">
        <v>10.86</v>
      </c>
      <c r="N3155">
        <v>209.9</v>
      </c>
      <c r="O3155">
        <v>98</v>
      </c>
      <c r="P3155">
        <v>9.4499999999999993</v>
      </c>
      <c r="Q3155">
        <v>9.3000000000000007</v>
      </c>
      <c r="R3155">
        <v>10</v>
      </c>
      <c r="S3155">
        <v>2.5099999999999998</v>
      </c>
      <c r="T3155">
        <v>1</v>
      </c>
      <c r="U3155" t="s">
        <v>23</v>
      </c>
      <c r="V3155">
        <f>IF(tbl_Customers[[#This Row],[churn]] = "yes", 1, 0)</f>
        <v>1</v>
      </c>
      <c r="W3155" t="str">
        <f>IF(tbl_Customers[[#This Row],[number_customer_service_calls]] &lt;= 1, "0-1 Calls", IF(tbl_Customers[[#This Row],[number_customer_service_calls]] &lt;= 3, "2-3 Calls", IF(tbl_Customers[[#This Row],[number_customer_service_calls]] &lt;=5, "4-5 Calls", "6+ Calls")))</f>
        <v>0-1 Calls</v>
      </c>
      <c r="X3155" t="str">
        <f>IF(tbl_Customers[[#This Row],[account_length]] &lt;= 50, "0-50", IF(tbl_Customers[[#This Row],[account_length]] &lt;=100, "51-100", IF(tbl_Customers[[#This Row],[account_length]] &lt;= 150, "101-150", "151+")))</f>
        <v>51-100</v>
      </c>
      <c r="Y3155" t="str">
        <f>IF(tbl_Customers[[#This Row],[total_intl_charge]] &lt;= 3, "Low Charges", "High Charges")</f>
        <v>Low Charges</v>
      </c>
      <c r="Z3155" t="str">
        <f>IF(tbl_Customers[[#This Row],[total_eve_calls]]&lt;=80,"Low Calls",
IF(tbl_Customers[[#This Row],[total_eve_calls]]&lt;=120,"Medium Calls","High Calls"))</f>
        <v>Medium Calls</v>
      </c>
      <c r="AA3155" t="str">
        <f>IF(tbl_Customers[[#This Row],[total_eve_charge]]&lt;=15,"Low Charges",
IF(tbl_Customers[[#This Row],[total_eve_charge]]&lt;=20,"Medium Charges","High Charges"))</f>
        <v>Low Charges</v>
      </c>
      <c r="AB3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5" t="str">
        <f>IF(tbl_Customers[[#This Row],[number_vmail_messages]] = 0, "No Usage", IF(tbl_Customers[[#This Row],[number_vmail_messages]] &lt;= 20, "Low Usage", IF(tbl_Customers[[#This Row],[number_vmail_messages]] &lt;= 40, "Medium Usgae", "High Usage")))</f>
        <v>No Usage</v>
      </c>
      <c r="AD3155" t="str">
        <f>IF(tbl_Customers[[#This Row],[total_day_minutes]]&lt;=150,"Low Usage", IF(tbl_Customers[[#This Row],[total_day_minutes]]&lt;=200,"Medium Usage", IF(tbl_Customers[[#This Row],[total_day_minutes]]&lt;=250,"High Usage","Very High Usage")))</f>
        <v>Very High Usage</v>
      </c>
      <c r="AE3155" t="str">
        <f>IF(tbl_Customers[[#This Row],[total_intl_calls]]&lt;=5,"Low Calls", IF(tbl_Customers[[#This Row],[total_intl_calls]]&lt;=10, "Medium Calls", "High Calls"))</f>
        <v>Medium Calls</v>
      </c>
      <c r="AF31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55" s="36" t="str">
        <f>IF(tbl_Customers[[#This Row],[Churn_Risk_Score]]&gt;=10,"High Risk", IF(tbl_Customers[[#This Row],[Churn_Risk_Score]]&gt;=5,"Medium Risk","Low Risk"))</f>
        <v>Medium Risk</v>
      </c>
    </row>
    <row r="3156" spans="1:33" x14ac:dyDescent="0.35">
      <c r="A3156">
        <v>3155</v>
      </c>
      <c r="B3156" t="s">
        <v>61</v>
      </c>
      <c r="C3156">
        <v>110</v>
      </c>
      <c r="D3156" t="s">
        <v>21</v>
      </c>
      <c r="E3156" t="s">
        <v>22</v>
      </c>
      <c r="F3156" t="s">
        <v>22</v>
      </c>
      <c r="G3156">
        <v>0</v>
      </c>
      <c r="H3156">
        <v>198.2</v>
      </c>
      <c r="I3156">
        <v>92</v>
      </c>
      <c r="J3156">
        <v>33.69</v>
      </c>
      <c r="K3156">
        <v>147.1</v>
      </c>
      <c r="L3156">
        <v>97</v>
      </c>
      <c r="M3156">
        <v>12.5</v>
      </c>
      <c r="N3156">
        <v>199.6</v>
      </c>
      <c r="O3156">
        <v>76</v>
      </c>
      <c r="P3156">
        <v>8.98</v>
      </c>
      <c r="Q3156">
        <v>16.5</v>
      </c>
      <c r="R3156">
        <v>4</v>
      </c>
      <c r="S3156">
        <v>4.46</v>
      </c>
      <c r="T3156">
        <v>4</v>
      </c>
      <c r="U3156" t="s">
        <v>22</v>
      </c>
      <c r="V3156">
        <f>IF(tbl_Customers[[#This Row],[churn]] = "yes", 1, 0)</f>
        <v>0</v>
      </c>
      <c r="W3156" t="str">
        <f>IF(tbl_Customers[[#This Row],[number_customer_service_calls]] &lt;= 1, "0-1 Calls", IF(tbl_Customers[[#This Row],[number_customer_service_calls]] &lt;= 3, "2-3 Calls", IF(tbl_Customers[[#This Row],[number_customer_service_calls]] &lt;=5, "4-5 Calls", "6+ Calls")))</f>
        <v>4-5 Calls</v>
      </c>
      <c r="X3156" t="str">
        <f>IF(tbl_Customers[[#This Row],[account_length]] &lt;= 50, "0-50", IF(tbl_Customers[[#This Row],[account_length]] &lt;=100, "51-100", IF(tbl_Customers[[#This Row],[account_length]] &lt;= 150, "101-150", "151+")))</f>
        <v>101-150</v>
      </c>
      <c r="Y3156" t="str">
        <f>IF(tbl_Customers[[#This Row],[total_intl_charge]] &lt;= 3, "Low Charges", "High Charges")</f>
        <v>High Charges</v>
      </c>
      <c r="Z3156" t="str">
        <f>IF(tbl_Customers[[#This Row],[total_eve_calls]]&lt;=80,"Low Calls",
IF(tbl_Customers[[#This Row],[total_eve_calls]]&lt;=120,"Medium Calls","High Calls"))</f>
        <v>Medium Calls</v>
      </c>
      <c r="AA3156" t="str">
        <f>IF(tbl_Customers[[#This Row],[total_eve_charge]]&lt;=15,"Low Charges",
IF(tbl_Customers[[#This Row],[total_eve_charge]]&lt;=20,"Medium Charges","High Charges"))</f>
        <v>Low Charges</v>
      </c>
      <c r="AB3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6" t="str">
        <f>IF(tbl_Customers[[#This Row],[number_vmail_messages]] = 0, "No Usage", IF(tbl_Customers[[#This Row],[number_vmail_messages]] &lt;= 20, "Low Usage", IF(tbl_Customers[[#This Row],[number_vmail_messages]] &lt;= 40, "Medium Usgae", "High Usage")))</f>
        <v>No Usage</v>
      </c>
      <c r="AD3156" t="str">
        <f>IF(tbl_Customers[[#This Row],[total_day_minutes]]&lt;=150,"Low Usage", IF(tbl_Customers[[#This Row],[total_day_minutes]]&lt;=200,"Medium Usage", IF(tbl_Customers[[#This Row],[total_day_minutes]]&lt;=250,"High Usage","Very High Usage")))</f>
        <v>Medium Usage</v>
      </c>
      <c r="AE3156" t="str">
        <f>IF(tbl_Customers[[#This Row],[total_intl_calls]]&lt;=5,"Low Calls", IF(tbl_Customers[[#This Row],[total_intl_calls]]&lt;=10, "Medium Calls", "High Calls"))</f>
        <v>Low Calls</v>
      </c>
      <c r="AF31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156" s="36" t="str">
        <f>IF(tbl_Customers[[#This Row],[Churn_Risk_Score]]&gt;=10,"High Risk", IF(tbl_Customers[[#This Row],[Churn_Risk_Score]]&gt;=5,"Medium Risk","Low Risk"))</f>
        <v>Medium Risk</v>
      </c>
    </row>
    <row r="3157" spans="1:33" x14ac:dyDescent="0.35">
      <c r="A3157">
        <v>3156</v>
      </c>
      <c r="B3157" t="s">
        <v>31</v>
      </c>
      <c r="C3157">
        <v>122</v>
      </c>
      <c r="D3157" t="s">
        <v>21</v>
      </c>
      <c r="E3157" t="s">
        <v>23</v>
      </c>
      <c r="F3157" t="s">
        <v>22</v>
      </c>
      <c r="G3157">
        <v>0</v>
      </c>
      <c r="H3157">
        <v>168.8</v>
      </c>
      <c r="I3157">
        <v>86</v>
      </c>
      <c r="J3157">
        <v>28.7</v>
      </c>
      <c r="K3157">
        <v>237.6</v>
      </c>
      <c r="L3157">
        <v>98</v>
      </c>
      <c r="M3157">
        <v>20.2</v>
      </c>
      <c r="N3157">
        <v>204.3</v>
      </c>
      <c r="O3157">
        <v>94</v>
      </c>
      <c r="P3157">
        <v>9.19</v>
      </c>
      <c r="Q3157">
        <v>5.3</v>
      </c>
      <c r="R3157">
        <v>9</v>
      </c>
      <c r="S3157">
        <v>1.43</v>
      </c>
      <c r="T3157">
        <v>1</v>
      </c>
      <c r="U3157" t="s">
        <v>22</v>
      </c>
      <c r="V3157">
        <f>IF(tbl_Customers[[#This Row],[churn]] = "yes", 1, 0)</f>
        <v>0</v>
      </c>
      <c r="W3157" t="str">
        <f>IF(tbl_Customers[[#This Row],[number_customer_service_calls]] &lt;= 1, "0-1 Calls", IF(tbl_Customers[[#This Row],[number_customer_service_calls]] &lt;= 3, "2-3 Calls", IF(tbl_Customers[[#This Row],[number_customer_service_calls]] &lt;=5, "4-5 Calls", "6+ Calls")))</f>
        <v>0-1 Calls</v>
      </c>
      <c r="X3157" t="str">
        <f>IF(tbl_Customers[[#This Row],[account_length]] &lt;= 50, "0-50", IF(tbl_Customers[[#This Row],[account_length]] &lt;=100, "51-100", IF(tbl_Customers[[#This Row],[account_length]] &lt;= 150, "101-150", "151+")))</f>
        <v>101-150</v>
      </c>
      <c r="Y3157" t="str">
        <f>IF(tbl_Customers[[#This Row],[total_intl_charge]] &lt;= 3, "Low Charges", "High Charges")</f>
        <v>Low Charges</v>
      </c>
      <c r="Z3157" t="str">
        <f>IF(tbl_Customers[[#This Row],[total_eve_calls]]&lt;=80,"Low Calls",
IF(tbl_Customers[[#This Row],[total_eve_calls]]&lt;=120,"Medium Calls","High Calls"))</f>
        <v>Medium Calls</v>
      </c>
      <c r="AA3157" t="str">
        <f>IF(tbl_Customers[[#This Row],[total_eve_charge]]&lt;=15,"Low Charges",
IF(tbl_Customers[[#This Row],[total_eve_charge]]&lt;=20,"Medium Charges","High Charges"))</f>
        <v>High Charges</v>
      </c>
      <c r="AB3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7" t="str">
        <f>IF(tbl_Customers[[#This Row],[number_vmail_messages]] = 0, "No Usage", IF(tbl_Customers[[#This Row],[number_vmail_messages]] &lt;= 20, "Low Usage", IF(tbl_Customers[[#This Row],[number_vmail_messages]] &lt;= 40, "Medium Usgae", "High Usage")))</f>
        <v>No Usage</v>
      </c>
      <c r="AD3157" t="str">
        <f>IF(tbl_Customers[[#This Row],[total_day_minutes]]&lt;=150,"Low Usage", IF(tbl_Customers[[#This Row],[total_day_minutes]]&lt;=200,"Medium Usage", IF(tbl_Customers[[#This Row],[total_day_minutes]]&lt;=250,"High Usage","Very High Usage")))</f>
        <v>Medium Usage</v>
      </c>
      <c r="AE3157" t="str">
        <f>IF(tbl_Customers[[#This Row],[total_intl_calls]]&lt;=5,"Low Calls", IF(tbl_Customers[[#This Row],[total_intl_calls]]&lt;=10, "Medium Calls", "High Calls"))</f>
        <v>Medium Calls</v>
      </c>
      <c r="AF31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57" s="36" t="str">
        <f>IF(tbl_Customers[[#This Row],[Churn_Risk_Score]]&gt;=10,"High Risk", IF(tbl_Customers[[#This Row],[Churn_Risk_Score]]&gt;=5,"Medium Risk","Low Risk"))</f>
        <v>Low Risk</v>
      </c>
    </row>
    <row r="3158" spans="1:33" x14ac:dyDescent="0.35">
      <c r="A3158">
        <v>3157</v>
      </c>
      <c r="B3158" t="s">
        <v>68</v>
      </c>
      <c r="C3158">
        <v>82</v>
      </c>
      <c r="D3158" t="s">
        <v>21</v>
      </c>
      <c r="E3158" t="s">
        <v>22</v>
      </c>
      <c r="F3158" t="s">
        <v>22</v>
      </c>
      <c r="G3158">
        <v>0</v>
      </c>
      <c r="H3158">
        <v>273.8</v>
      </c>
      <c r="I3158">
        <v>99</v>
      </c>
      <c r="J3158">
        <v>46.55</v>
      </c>
      <c r="K3158">
        <v>123.8</v>
      </c>
      <c r="L3158">
        <v>110</v>
      </c>
      <c r="M3158">
        <v>10.52</v>
      </c>
      <c r="N3158">
        <v>147.69999999999999</v>
      </c>
      <c r="O3158">
        <v>61</v>
      </c>
      <c r="P3158">
        <v>6.65</v>
      </c>
      <c r="Q3158">
        <v>6.9</v>
      </c>
      <c r="R3158">
        <v>4</v>
      </c>
      <c r="S3158">
        <v>1.86</v>
      </c>
      <c r="T3158">
        <v>2</v>
      </c>
      <c r="U3158" t="s">
        <v>22</v>
      </c>
      <c r="V3158">
        <f>IF(tbl_Customers[[#This Row],[churn]] = "yes", 1, 0)</f>
        <v>0</v>
      </c>
      <c r="W3158" t="str">
        <f>IF(tbl_Customers[[#This Row],[number_customer_service_calls]] &lt;= 1, "0-1 Calls", IF(tbl_Customers[[#This Row],[number_customer_service_calls]] &lt;= 3, "2-3 Calls", IF(tbl_Customers[[#This Row],[number_customer_service_calls]] &lt;=5, "4-5 Calls", "6+ Calls")))</f>
        <v>2-3 Calls</v>
      </c>
      <c r="X3158" t="str">
        <f>IF(tbl_Customers[[#This Row],[account_length]] &lt;= 50, "0-50", IF(tbl_Customers[[#This Row],[account_length]] &lt;=100, "51-100", IF(tbl_Customers[[#This Row],[account_length]] &lt;= 150, "101-150", "151+")))</f>
        <v>51-100</v>
      </c>
      <c r="Y3158" t="str">
        <f>IF(tbl_Customers[[#This Row],[total_intl_charge]] &lt;= 3, "Low Charges", "High Charges")</f>
        <v>Low Charges</v>
      </c>
      <c r="Z3158" t="str">
        <f>IF(tbl_Customers[[#This Row],[total_eve_calls]]&lt;=80,"Low Calls",
IF(tbl_Customers[[#This Row],[total_eve_calls]]&lt;=120,"Medium Calls","High Calls"))</f>
        <v>Medium Calls</v>
      </c>
      <c r="AA3158" t="str">
        <f>IF(tbl_Customers[[#This Row],[total_eve_charge]]&lt;=15,"Low Charges",
IF(tbl_Customers[[#This Row],[total_eve_charge]]&lt;=20,"Medium Charges","High Charges"))</f>
        <v>Low Charges</v>
      </c>
      <c r="AB3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8" t="str">
        <f>IF(tbl_Customers[[#This Row],[number_vmail_messages]] = 0, "No Usage", IF(tbl_Customers[[#This Row],[number_vmail_messages]] &lt;= 20, "Low Usage", IF(tbl_Customers[[#This Row],[number_vmail_messages]] &lt;= 40, "Medium Usgae", "High Usage")))</f>
        <v>No Usage</v>
      </c>
      <c r="AD3158" t="str">
        <f>IF(tbl_Customers[[#This Row],[total_day_minutes]]&lt;=150,"Low Usage", IF(tbl_Customers[[#This Row],[total_day_minutes]]&lt;=200,"Medium Usage", IF(tbl_Customers[[#This Row],[total_day_minutes]]&lt;=250,"High Usage","Very High Usage")))</f>
        <v>Very High Usage</v>
      </c>
      <c r="AE3158" t="str">
        <f>IF(tbl_Customers[[#This Row],[total_intl_calls]]&lt;=5,"Low Calls", IF(tbl_Customers[[#This Row],[total_intl_calls]]&lt;=10, "Medium Calls", "High Calls"))</f>
        <v>Low Calls</v>
      </c>
      <c r="AF31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58" s="36" t="str">
        <f>IF(tbl_Customers[[#This Row],[Churn_Risk_Score]]&gt;=10,"High Risk", IF(tbl_Customers[[#This Row],[Churn_Risk_Score]]&gt;=5,"Medium Risk","Low Risk"))</f>
        <v>Medium Risk</v>
      </c>
    </row>
    <row r="3159" spans="1:33" x14ac:dyDescent="0.35">
      <c r="A3159">
        <v>3158</v>
      </c>
      <c r="B3159" t="s">
        <v>41</v>
      </c>
      <c r="C3159">
        <v>71</v>
      </c>
      <c r="D3159" t="s">
        <v>21</v>
      </c>
      <c r="E3159" t="s">
        <v>22</v>
      </c>
      <c r="F3159" t="s">
        <v>22</v>
      </c>
      <c r="G3159">
        <v>0</v>
      </c>
      <c r="H3159">
        <v>217.7</v>
      </c>
      <c r="I3159">
        <v>114</v>
      </c>
      <c r="J3159">
        <v>37.01</v>
      </c>
      <c r="K3159">
        <v>182</v>
      </c>
      <c r="L3159">
        <v>105</v>
      </c>
      <c r="M3159">
        <v>15.47</v>
      </c>
      <c r="N3159">
        <v>113.5</v>
      </c>
      <c r="O3159">
        <v>87</v>
      </c>
      <c r="P3159">
        <v>5.1100000000000003</v>
      </c>
      <c r="Q3159">
        <v>8.5</v>
      </c>
      <c r="R3159">
        <v>10</v>
      </c>
      <c r="S3159">
        <v>2.2999999999999998</v>
      </c>
      <c r="T3159">
        <v>4</v>
      </c>
      <c r="U3159" t="s">
        <v>22</v>
      </c>
      <c r="V3159">
        <f>IF(tbl_Customers[[#This Row],[churn]] = "yes", 1, 0)</f>
        <v>0</v>
      </c>
      <c r="W3159" t="str">
        <f>IF(tbl_Customers[[#This Row],[number_customer_service_calls]] &lt;= 1, "0-1 Calls", IF(tbl_Customers[[#This Row],[number_customer_service_calls]] &lt;= 3, "2-3 Calls", IF(tbl_Customers[[#This Row],[number_customer_service_calls]] &lt;=5, "4-5 Calls", "6+ Calls")))</f>
        <v>4-5 Calls</v>
      </c>
      <c r="X3159" t="str">
        <f>IF(tbl_Customers[[#This Row],[account_length]] &lt;= 50, "0-50", IF(tbl_Customers[[#This Row],[account_length]] &lt;=100, "51-100", IF(tbl_Customers[[#This Row],[account_length]] &lt;= 150, "101-150", "151+")))</f>
        <v>51-100</v>
      </c>
      <c r="Y3159" t="str">
        <f>IF(tbl_Customers[[#This Row],[total_intl_charge]] &lt;= 3, "Low Charges", "High Charges")</f>
        <v>Low Charges</v>
      </c>
      <c r="Z3159" t="str">
        <f>IF(tbl_Customers[[#This Row],[total_eve_calls]]&lt;=80,"Low Calls",
IF(tbl_Customers[[#This Row],[total_eve_calls]]&lt;=120,"Medium Calls","High Calls"))</f>
        <v>Medium Calls</v>
      </c>
      <c r="AA3159" t="str">
        <f>IF(tbl_Customers[[#This Row],[total_eve_charge]]&lt;=15,"Low Charges",
IF(tbl_Customers[[#This Row],[total_eve_charge]]&lt;=20,"Medium Charges","High Charges"))</f>
        <v>Medium Charges</v>
      </c>
      <c r="AB3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9" t="str">
        <f>IF(tbl_Customers[[#This Row],[number_vmail_messages]] = 0, "No Usage", IF(tbl_Customers[[#This Row],[number_vmail_messages]] &lt;= 20, "Low Usage", IF(tbl_Customers[[#This Row],[number_vmail_messages]] &lt;= 40, "Medium Usgae", "High Usage")))</f>
        <v>No Usage</v>
      </c>
      <c r="AD3159" t="str">
        <f>IF(tbl_Customers[[#This Row],[total_day_minutes]]&lt;=150,"Low Usage", IF(tbl_Customers[[#This Row],[total_day_minutes]]&lt;=200,"Medium Usage", IF(tbl_Customers[[#This Row],[total_day_minutes]]&lt;=250,"High Usage","Very High Usage")))</f>
        <v>High Usage</v>
      </c>
      <c r="AE3159" t="str">
        <f>IF(tbl_Customers[[#This Row],[total_intl_calls]]&lt;=5,"Low Calls", IF(tbl_Customers[[#This Row],[total_intl_calls]]&lt;=10, "Medium Calls", "High Calls"))</f>
        <v>Medium Calls</v>
      </c>
      <c r="AF31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59" s="36" t="str">
        <f>IF(tbl_Customers[[#This Row],[Churn_Risk_Score]]&gt;=10,"High Risk", IF(tbl_Customers[[#This Row],[Churn_Risk_Score]]&gt;=5,"Medium Risk","Low Risk"))</f>
        <v>Medium Risk</v>
      </c>
    </row>
    <row r="3160" spans="1:33" x14ac:dyDescent="0.35">
      <c r="A3160">
        <v>3159</v>
      </c>
      <c r="B3160" t="s">
        <v>24</v>
      </c>
      <c r="C3160">
        <v>91</v>
      </c>
      <c r="D3160" t="s">
        <v>21</v>
      </c>
      <c r="E3160" t="s">
        <v>22</v>
      </c>
      <c r="F3160" t="s">
        <v>22</v>
      </c>
      <c r="G3160">
        <v>0</v>
      </c>
      <c r="H3160">
        <v>93.5</v>
      </c>
      <c r="I3160">
        <v>110</v>
      </c>
      <c r="J3160">
        <v>15.9</v>
      </c>
      <c r="K3160">
        <v>213.3</v>
      </c>
      <c r="L3160">
        <v>79</v>
      </c>
      <c r="M3160">
        <v>18.13</v>
      </c>
      <c r="N3160">
        <v>171.7</v>
      </c>
      <c r="O3160">
        <v>83</v>
      </c>
      <c r="P3160">
        <v>7.73</v>
      </c>
      <c r="Q3160">
        <v>8.9</v>
      </c>
      <c r="R3160">
        <v>4</v>
      </c>
      <c r="S3160">
        <v>2.4</v>
      </c>
      <c r="T3160">
        <v>4</v>
      </c>
      <c r="U3160" t="s">
        <v>23</v>
      </c>
      <c r="V3160">
        <f>IF(tbl_Customers[[#This Row],[churn]] = "yes", 1, 0)</f>
        <v>1</v>
      </c>
      <c r="W3160" t="str">
        <f>IF(tbl_Customers[[#This Row],[number_customer_service_calls]] &lt;= 1, "0-1 Calls", IF(tbl_Customers[[#This Row],[number_customer_service_calls]] &lt;= 3, "2-3 Calls", IF(tbl_Customers[[#This Row],[number_customer_service_calls]] &lt;=5, "4-5 Calls", "6+ Calls")))</f>
        <v>4-5 Calls</v>
      </c>
      <c r="X3160" t="str">
        <f>IF(tbl_Customers[[#This Row],[account_length]] &lt;= 50, "0-50", IF(tbl_Customers[[#This Row],[account_length]] &lt;=100, "51-100", IF(tbl_Customers[[#This Row],[account_length]] &lt;= 150, "101-150", "151+")))</f>
        <v>51-100</v>
      </c>
      <c r="Y3160" t="str">
        <f>IF(tbl_Customers[[#This Row],[total_intl_charge]] &lt;= 3, "Low Charges", "High Charges")</f>
        <v>Low Charges</v>
      </c>
      <c r="Z3160" t="str">
        <f>IF(tbl_Customers[[#This Row],[total_eve_calls]]&lt;=80,"Low Calls",
IF(tbl_Customers[[#This Row],[total_eve_calls]]&lt;=120,"Medium Calls","High Calls"))</f>
        <v>Low Calls</v>
      </c>
      <c r="AA3160" t="str">
        <f>IF(tbl_Customers[[#This Row],[total_eve_charge]]&lt;=15,"Low Charges",
IF(tbl_Customers[[#This Row],[total_eve_charge]]&lt;=20,"Medium Charges","High Charges"))</f>
        <v>Medium Charges</v>
      </c>
      <c r="AB3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0" t="str">
        <f>IF(tbl_Customers[[#This Row],[number_vmail_messages]] = 0, "No Usage", IF(tbl_Customers[[#This Row],[number_vmail_messages]] &lt;= 20, "Low Usage", IF(tbl_Customers[[#This Row],[number_vmail_messages]] &lt;= 40, "Medium Usgae", "High Usage")))</f>
        <v>No Usage</v>
      </c>
      <c r="AD3160" t="str">
        <f>IF(tbl_Customers[[#This Row],[total_day_minutes]]&lt;=150,"Low Usage", IF(tbl_Customers[[#This Row],[total_day_minutes]]&lt;=200,"Medium Usage", IF(tbl_Customers[[#This Row],[total_day_minutes]]&lt;=250,"High Usage","Very High Usage")))</f>
        <v>Low Usage</v>
      </c>
      <c r="AE3160" t="str">
        <f>IF(tbl_Customers[[#This Row],[total_intl_calls]]&lt;=5,"Low Calls", IF(tbl_Customers[[#This Row],[total_intl_calls]]&lt;=10, "Medium Calls", "High Calls"))</f>
        <v>Low Calls</v>
      </c>
      <c r="AF31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60" s="36" t="str">
        <f>IF(tbl_Customers[[#This Row],[Churn_Risk_Score]]&gt;=10,"High Risk", IF(tbl_Customers[[#This Row],[Churn_Risk_Score]]&gt;=5,"Medium Risk","Low Risk"))</f>
        <v>Medium Risk</v>
      </c>
    </row>
    <row r="3161" spans="1:33" x14ac:dyDescent="0.35">
      <c r="A3161">
        <v>3160</v>
      </c>
      <c r="B3161" t="s">
        <v>37</v>
      </c>
      <c r="C3161">
        <v>109</v>
      </c>
      <c r="D3161" t="s">
        <v>21</v>
      </c>
      <c r="E3161" t="s">
        <v>22</v>
      </c>
      <c r="F3161" t="s">
        <v>22</v>
      </c>
      <c r="G3161">
        <v>0</v>
      </c>
      <c r="H3161">
        <v>195.4</v>
      </c>
      <c r="I3161">
        <v>104</v>
      </c>
      <c r="J3161">
        <v>33.22</v>
      </c>
      <c r="K3161">
        <v>204.9</v>
      </c>
      <c r="L3161">
        <v>91</v>
      </c>
      <c r="M3161">
        <v>17.420000000000002</v>
      </c>
      <c r="N3161">
        <v>230.2</v>
      </c>
      <c r="O3161">
        <v>95</v>
      </c>
      <c r="P3161">
        <v>10.36</v>
      </c>
      <c r="Q3161">
        <v>14</v>
      </c>
      <c r="R3161">
        <v>4</v>
      </c>
      <c r="S3161">
        <v>3.78</v>
      </c>
      <c r="T3161">
        <v>0</v>
      </c>
      <c r="U3161" t="s">
        <v>22</v>
      </c>
      <c r="V3161">
        <f>IF(tbl_Customers[[#This Row],[churn]] = "yes", 1, 0)</f>
        <v>0</v>
      </c>
      <c r="W3161" t="str">
        <f>IF(tbl_Customers[[#This Row],[number_customer_service_calls]] &lt;= 1, "0-1 Calls", IF(tbl_Customers[[#This Row],[number_customer_service_calls]] &lt;= 3, "2-3 Calls", IF(tbl_Customers[[#This Row],[number_customer_service_calls]] &lt;=5, "4-5 Calls", "6+ Calls")))</f>
        <v>0-1 Calls</v>
      </c>
      <c r="X3161" t="str">
        <f>IF(tbl_Customers[[#This Row],[account_length]] &lt;= 50, "0-50", IF(tbl_Customers[[#This Row],[account_length]] &lt;=100, "51-100", IF(tbl_Customers[[#This Row],[account_length]] &lt;= 150, "101-150", "151+")))</f>
        <v>101-150</v>
      </c>
      <c r="Y3161" t="str">
        <f>IF(tbl_Customers[[#This Row],[total_intl_charge]] &lt;= 3, "Low Charges", "High Charges")</f>
        <v>High Charges</v>
      </c>
      <c r="Z3161" t="str">
        <f>IF(tbl_Customers[[#This Row],[total_eve_calls]]&lt;=80,"Low Calls",
IF(tbl_Customers[[#This Row],[total_eve_calls]]&lt;=120,"Medium Calls","High Calls"))</f>
        <v>Medium Calls</v>
      </c>
      <c r="AA3161" t="str">
        <f>IF(tbl_Customers[[#This Row],[total_eve_charge]]&lt;=15,"Low Charges",
IF(tbl_Customers[[#This Row],[total_eve_charge]]&lt;=20,"Medium Charges","High Charges"))</f>
        <v>Medium Charges</v>
      </c>
      <c r="AB3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61" t="str">
        <f>IF(tbl_Customers[[#This Row],[number_vmail_messages]] = 0, "No Usage", IF(tbl_Customers[[#This Row],[number_vmail_messages]] &lt;= 20, "Low Usage", IF(tbl_Customers[[#This Row],[number_vmail_messages]] &lt;= 40, "Medium Usgae", "High Usage")))</f>
        <v>No Usage</v>
      </c>
      <c r="AD3161" t="str">
        <f>IF(tbl_Customers[[#This Row],[total_day_minutes]]&lt;=150,"Low Usage", IF(tbl_Customers[[#This Row],[total_day_minutes]]&lt;=200,"Medium Usage", IF(tbl_Customers[[#This Row],[total_day_minutes]]&lt;=250,"High Usage","Very High Usage")))</f>
        <v>Medium Usage</v>
      </c>
      <c r="AE3161" t="str">
        <f>IF(tbl_Customers[[#This Row],[total_intl_calls]]&lt;=5,"Low Calls", IF(tbl_Customers[[#This Row],[total_intl_calls]]&lt;=10, "Medium Calls", "High Calls"))</f>
        <v>Low Calls</v>
      </c>
      <c r="AF31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61" s="36" t="str">
        <f>IF(tbl_Customers[[#This Row],[Churn_Risk_Score]]&gt;=10,"High Risk", IF(tbl_Customers[[#This Row],[Churn_Risk_Score]]&gt;=5,"Medium Risk","Low Risk"))</f>
        <v>Low Risk</v>
      </c>
    </row>
    <row r="3162" spans="1:33" x14ac:dyDescent="0.35">
      <c r="A3162">
        <v>3161</v>
      </c>
      <c r="B3162" t="s">
        <v>59</v>
      </c>
      <c r="C3162">
        <v>126</v>
      </c>
      <c r="D3162" t="s">
        <v>28</v>
      </c>
      <c r="E3162" t="s">
        <v>22</v>
      </c>
      <c r="F3162" t="s">
        <v>23</v>
      </c>
      <c r="G3162">
        <v>42</v>
      </c>
      <c r="H3162">
        <v>247.8</v>
      </c>
      <c r="I3162">
        <v>96</v>
      </c>
      <c r="J3162">
        <v>42.13</v>
      </c>
      <c r="K3162">
        <v>159.1</v>
      </c>
      <c r="L3162">
        <v>98</v>
      </c>
      <c r="M3162">
        <v>13.52</v>
      </c>
      <c r="N3162">
        <v>201.8</v>
      </c>
      <c r="O3162">
        <v>73</v>
      </c>
      <c r="P3162">
        <v>9.08</v>
      </c>
      <c r="Q3162">
        <v>10.6</v>
      </c>
      <c r="R3162">
        <v>3</v>
      </c>
      <c r="S3162">
        <v>2.86</v>
      </c>
      <c r="T3162">
        <v>2</v>
      </c>
      <c r="U3162" t="s">
        <v>22</v>
      </c>
      <c r="V3162">
        <f>IF(tbl_Customers[[#This Row],[churn]] = "yes", 1, 0)</f>
        <v>0</v>
      </c>
      <c r="W3162" t="str">
        <f>IF(tbl_Customers[[#This Row],[number_customer_service_calls]] &lt;= 1, "0-1 Calls", IF(tbl_Customers[[#This Row],[number_customer_service_calls]] &lt;= 3, "2-3 Calls", IF(tbl_Customers[[#This Row],[number_customer_service_calls]] &lt;=5, "4-5 Calls", "6+ Calls")))</f>
        <v>2-3 Calls</v>
      </c>
      <c r="X3162" t="str">
        <f>IF(tbl_Customers[[#This Row],[account_length]] &lt;= 50, "0-50", IF(tbl_Customers[[#This Row],[account_length]] &lt;=100, "51-100", IF(tbl_Customers[[#This Row],[account_length]] &lt;= 150, "101-150", "151+")))</f>
        <v>101-150</v>
      </c>
      <c r="Y3162" t="str">
        <f>IF(tbl_Customers[[#This Row],[total_intl_charge]] &lt;= 3, "Low Charges", "High Charges")</f>
        <v>Low Charges</v>
      </c>
      <c r="Z3162" t="str">
        <f>IF(tbl_Customers[[#This Row],[total_eve_calls]]&lt;=80,"Low Calls",
IF(tbl_Customers[[#This Row],[total_eve_calls]]&lt;=120,"Medium Calls","High Calls"))</f>
        <v>Medium Calls</v>
      </c>
      <c r="AA3162" t="str">
        <f>IF(tbl_Customers[[#This Row],[total_eve_charge]]&lt;=15,"Low Charges",
IF(tbl_Customers[[#This Row],[total_eve_charge]]&lt;=20,"Medium Charges","High Charges"))</f>
        <v>Low Charges</v>
      </c>
      <c r="AB3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62" t="str">
        <f>IF(tbl_Customers[[#This Row],[number_vmail_messages]] = 0, "No Usage", IF(tbl_Customers[[#This Row],[number_vmail_messages]] &lt;= 20, "Low Usage", IF(tbl_Customers[[#This Row],[number_vmail_messages]] &lt;= 40, "Medium Usgae", "High Usage")))</f>
        <v>High Usage</v>
      </c>
      <c r="AD3162" t="str">
        <f>IF(tbl_Customers[[#This Row],[total_day_minutes]]&lt;=150,"Low Usage", IF(tbl_Customers[[#This Row],[total_day_minutes]]&lt;=200,"Medium Usage", IF(tbl_Customers[[#This Row],[total_day_minutes]]&lt;=250,"High Usage","Very High Usage")))</f>
        <v>High Usage</v>
      </c>
      <c r="AE3162" t="str">
        <f>IF(tbl_Customers[[#This Row],[total_intl_calls]]&lt;=5,"Low Calls", IF(tbl_Customers[[#This Row],[total_intl_calls]]&lt;=10, "Medium Calls", "High Calls"))</f>
        <v>Low Calls</v>
      </c>
      <c r="AF31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62" s="36" t="str">
        <f>IF(tbl_Customers[[#This Row],[Churn_Risk_Score]]&gt;=10,"High Risk", IF(tbl_Customers[[#This Row],[Churn_Risk_Score]]&gt;=5,"Medium Risk","Low Risk"))</f>
        <v>Low Risk</v>
      </c>
    </row>
    <row r="3163" spans="1:33" x14ac:dyDescent="0.35">
      <c r="A3163">
        <v>3162</v>
      </c>
      <c r="B3163" t="s">
        <v>63</v>
      </c>
      <c r="C3163">
        <v>98</v>
      </c>
      <c r="D3163" t="s">
        <v>21</v>
      </c>
      <c r="E3163" t="s">
        <v>22</v>
      </c>
      <c r="F3163" t="s">
        <v>22</v>
      </c>
      <c r="G3163">
        <v>0</v>
      </c>
      <c r="H3163">
        <v>162.5</v>
      </c>
      <c r="I3163">
        <v>81</v>
      </c>
      <c r="J3163">
        <v>27.63</v>
      </c>
      <c r="K3163">
        <v>159.19999999999999</v>
      </c>
      <c r="L3163">
        <v>114</v>
      </c>
      <c r="M3163">
        <v>13.53</v>
      </c>
      <c r="N3163">
        <v>157.19999999999999</v>
      </c>
      <c r="O3163">
        <v>97</v>
      </c>
      <c r="P3163">
        <v>7.07</v>
      </c>
      <c r="Q3163">
        <v>9.6999999999999993</v>
      </c>
      <c r="R3163">
        <v>1</v>
      </c>
      <c r="S3163">
        <v>2.62</v>
      </c>
      <c r="T3163">
        <v>2</v>
      </c>
      <c r="U3163" t="s">
        <v>22</v>
      </c>
      <c r="V3163">
        <f>IF(tbl_Customers[[#This Row],[churn]] = "yes", 1, 0)</f>
        <v>0</v>
      </c>
      <c r="W3163" t="str">
        <f>IF(tbl_Customers[[#This Row],[number_customer_service_calls]] &lt;= 1, "0-1 Calls", IF(tbl_Customers[[#This Row],[number_customer_service_calls]] &lt;= 3, "2-3 Calls", IF(tbl_Customers[[#This Row],[number_customer_service_calls]] &lt;=5, "4-5 Calls", "6+ Calls")))</f>
        <v>2-3 Calls</v>
      </c>
      <c r="X3163" t="str">
        <f>IF(tbl_Customers[[#This Row],[account_length]] &lt;= 50, "0-50", IF(tbl_Customers[[#This Row],[account_length]] &lt;=100, "51-100", IF(tbl_Customers[[#This Row],[account_length]] &lt;= 150, "101-150", "151+")))</f>
        <v>51-100</v>
      </c>
      <c r="Y3163" t="str">
        <f>IF(tbl_Customers[[#This Row],[total_intl_charge]] &lt;= 3, "Low Charges", "High Charges")</f>
        <v>Low Charges</v>
      </c>
      <c r="Z3163" t="str">
        <f>IF(tbl_Customers[[#This Row],[total_eve_calls]]&lt;=80,"Low Calls",
IF(tbl_Customers[[#This Row],[total_eve_calls]]&lt;=120,"Medium Calls","High Calls"))</f>
        <v>Medium Calls</v>
      </c>
      <c r="AA3163" t="str">
        <f>IF(tbl_Customers[[#This Row],[total_eve_charge]]&lt;=15,"Low Charges",
IF(tbl_Customers[[#This Row],[total_eve_charge]]&lt;=20,"Medium Charges","High Charges"))</f>
        <v>Low Charges</v>
      </c>
      <c r="AB3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63" t="str">
        <f>IF(tbl_Customers[[#This Row],[number_vmail_messages]] = 0, "No Usage", IF(tbl_Customers[[#This Row],[number_vmail_messages]] &lt;= 20, "Low Usage", IF(tbl_Customers[[#This Row],[number_vmail_messages]] &lt;= 40, "Medium Usgae", "High Usage")))</f>
        <v>No Usage</v>
      </c>
      <c r="AD3163" t="str">
        <f>IF(tbl_Customers[[#This Row],[total_day_minutes]]&lt;=150,"Low Usage", IF(tbl_Customers[[#This Row],[total_day_minutes]]&lt;=200,"Medium Usage", IF(tbl_Customers[[#This Row],[total_day_minutes]]&lt;=250,"High Usage","Very High Usage")))</f>
        <v>Medium Usage</v>
      </c>
      <c r="AE3163" t="str">
        <f>IF(tbl_Customers[[#This Row],[total_intl_calls]]&lt;=5,"Low Calls", IF(tbl_Customers[[#This Row],[total_intl_calls]]&lt;=10, "Medium Calls", "High Calls"))</f>
        <v>Low Calls</v>
      </c>
      <c r="AF31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3" s="36" t="str">
        <f>IF(tbl_Customers[[#This Row],[Churn_Risk_Score]]&gt;=10,"High Risk", IF(tbl_Customers[[#This Row],[Churn_Risk_Score]]&gt;=5,"Medium Risk","Low Risk"))</f>
        <v>Low Risk</v>
      </c>
    </row>
    <row r="3164" spans="1:33" x14ac:dyDescent="0.35">
      <c r="A3164">
        <v>3163</v>
      </c>
      <c r="B3164" t="s">
        <v>39</v>
      </c>
      <c r="C3164">
        <v>98</v>
      </c>
      <c r="D3164" t="s">
        <v>28</v>
      </c>
      <c r="E3164" t="s">
        <v>22</v>
      </c>
      <c r="F3164" t="s">
        <v>22</v>
      </c>
      <c r="G3164">
        <v>0</v>
      </c>
      <c r="H3164">
        <v>86.1</v>
      </c>
      <c r="I3164">
        <v>78</v>
      </c>
      <c r="J3164">
        <v>14.64</v>
      </c>
      <c r="K3164">
        <v>222.7</v>
      </c>
      <c r="L3164">
        <v>130</v>
      </c>
      <c r="M3164">
        <v>18.93</v>
      </c>
      <c r="N3164">
        <v>155</v>
      </c>
      <c r="O3164">
        <v>124</v>
      </c>
      <c r="P3164">
        <v>6.98</v>
      </c>
      <c r="Q3164">
        <v>9</v>
      </c>
      <c r="R3164">
        <v>7</v>
      </c>
      <c r="S3164">
        <v>2.4300000000000002</v>
      </c>
      <c r="T3164">
        <v>0</v>
      </c>
      <c r="U3164" t="s">
        <v>22</v>
      </c>
      <c r="V3164">
        <f>IF(tbl_Customers[[#This Row],[churn]] = "yes", 1, 0)</f>
        <v>0</v>
      </c>
      <c r="W3164" t="str">
        <f>IF(tbl_Customers[[#This Row],[number_customer_service_calls]] &lt;= 1, "0-1 Calls", IF(tbl_Customers[[#This Row],[number_customer_service_calls]] &lt;= 3, "2-3 Calls", IF(tbl_Customers[[#This Row],[number_customer_service_calls]] &lt;=5, "4-5 Calls", "6+ Calls")))</f>
        <v>0-1 Calls</v>
      </c>
      <c r="X3164" t="str">
        <f>IF(tbl_Customers[[#This Row],[account_length]] &lt;= 50, "0-50", IF(tbl_Customers[[#This Row],[account_length]] &lt;=100, "51-100", IF(tbl_Customers[[#This Row],[account_length]] &lt;= 150, "101-150", "151+")))</f>
        <v>51-100</v>
      </c>
      <c r="Y3164" t="str">
        <f>IF(tbl_Customers[[#This Row],[total_intl_charge]] &lt;= 3, "Low Charges", "High Charges")</f>
        <v>Low Charges</v>
      </c>
      <c r="Z3164" t="str">
        <f>IF(tbl_Customers[[#This Row],[total_eve_calls]]&lt;=80,"Low Calls",
IF(tbl_Customers[[#This Row],[total_eve_calls]]&lt;=120,"Medium Calls","High Calls"))</f>
        <v>High Calls</v>
      </c>
      <c r="AA3164" t="str">
        <f>IF(tbl_Customers[[#This Row],[total_eve_charge]]&lt;=15,"Low Charges",
IF(tbl_Customers[[#This Row],[total_eve_charge]]&lt;=20,"Medium Charges","High Charges"))</f>
        <v>Medium Charges</v>
      </c>
      <c r="AB3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4" t="str">
        <f>IF(tbl_Customers[[#This Row],[number_vmail_messages]] = 0, "No Usage", IF(tbl_Customers[[#This Row],[number_vmail_messages]] &lt;= 20, "Low Usage", IF(tbl_Customers[[#This Row],[number_vmail_messages]] &lt;= 40, "Medium Usgae", "High Usage")))</f>
        <v>No Usage</v>
      </c>
      <c r="AD3164" t="str">
        <f>IF(tbl_Customers[[#This Row],[total_day_minutes]]&lt;=150,"Low Usage", IF(tbl_Customers[[#This Row],[total_day_minutes]]&lt;=200,"Medium Usage", IF(tbl_Customers[[#This Row],[total_day_minutes]]&lt;=250,"High Usage","Very High Usage")))</f>
        <v>Low Usage</v>
      </c>
      <c r="AE3164" t="str">
        <f>IF(tbl_Customers[[#This Row],[total_intl_calls]]&lt;=5,"Low Calls", IF(tbl_Customers[[#This Row],[total_intl_calls]]&lt;=10, "Medium Calls", "High Calls"))</f>
        <v>Medium Calls</v>
      </c>
      <c r="AF31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4" s="36" t="str">
        <f>IF(tbl_Customers[[#This Row],[Churn_Risk_Score]]&gt;=10,"High Risk", IF(tbl_Customers[[#This Row],[Churn_Risk_Score]]&gt;=5,"Medium Risk","Low Risk"))</f>
        <v>Low Risk</v>
      </c>
    </row>
    <row r="3165" spans="1:33" x14ac:dyDescent="0.35">
      <c r="A3165">
        <v>3164</v>
      </c>
      <c r="B3165" t="s">
        <v>45</v>
      </c>
      <c r="C3165">
        <v>78</v>
      </c>
      <c r="D3165" t="s">
        <v>25</v>
      </c>
      <c r="E3165" t="s">
        <v>22</v>
      </c>
      <c r="F3165" t="s">
        <v>22</v>
      </c>
      <c r="G3165">
        <v>0</v>
      </c>
      <c r="H3165">
        <v>89.1</v>
      </c>
      <c r="I3165">
        <v>124</v>
      </c>
      <c r="J3165">
        <v>15.15</v>
      </c>
      <c r="K3165">
        <v>226.6</v>
      </c>
      <c r="L3165">
        <v>121</v>
      </c>
      <c r="M3165">
        <v>19.260000000000002</v>
      </c>
      <c r="N3165">
        <v>249.2</v>
      </c>
      <c r="O3165">
        <v>88</v>
      </c>
      <c r="P3165">
        <v>11.21</v>
      </c>
      <c r="Q3165">
        <v>6.9</v>
      </c>
      <c r="R3165">
        <v>5</v>
      </c>
      <c r="S3165">
        <v>1.86</v>
      </c>
      <c r="T3165">
        <v>0</v>
      </c>
      <c r="U3165" t="s">
        <v>22</v>
      </c>
      <c r="V3165">
        <f>IF(tbl_Customers[[#This Row],[churn]] = "yes", 1, 0)</f>
        <v>0</v>
      </c>
      <c r="W3165" t="str">
        <f>IF(tbl_Customers[[#This Row],[number_customer_service_calls]] &lt;= 1, "0-1 Calls", IF(tbl_Customers[[#This Row],[number_customer_service_calls]] &lt;= 3, "2-3 Calls", IF(tbl_Customers[[#This Row],[number_customer_service_calls]] &lt;=5, "4-5 Calls", "6+ Calls")))</f>
        <v>0-1 Calls</v>
      </c>
      <c r="X3165" t="str">
        <f>IF(tbl_Customers[[#This Row],[account_length]] &lt;= 50, "0-50", IF(tbl_Customers[[#This Row],[account_length]] &lt;=100, "51-100", IF(tbl_Customers[[#This Row],[account_length]] &lt;= 150, "101-150", "151+")))</f>
        <v>51-100</v>
      </c>
      <c r="Y3165" t="str">
        <f>IF(tbl_Customers[[#This Row],[total_intl_charge]] &lt;= 3, "Low Charges", "High Charges")</f>
        <v>Low Charges</v>
      </c>
      <c r="Z3165" t="str">
        <f>IF(tbl_Customers[[#This Row],[total_eve_calls]]&lt;=80,"Low Calls",
IF(tbl_Customers[[#This Row],[total_eve_calls]]&lt;=120,"Medium Calls","High Calls"))</f>
        <v>High Calls</v>
      </c>
      <c r="AA3165" t="str">
        <f>IF(tbl_Customers[[#This Row],[total_eve_charge]]&lt;=15,"Low Charges",
IF(tbl_Customers[[#This Row],[total_eve_charge]]&lt;=20,"Medium Charges","High Charges"))</f>
        <v>Medium Charges</v>
      </c>
      <c r="AB3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5" t="str">
        <f>IF(tbl_Customers[[#This Row],[number_vmail_messages]] = 0, "No Usage", IF(tbl_Customers[[#This Row],[number_vmail_messages]] &lt;= 20, "Low Usage", IF(tbl_Customers[[#This Row],[number_vmail_messages]] &lt;= 40, "Medium Usgae", "High Usage")))</f>
        <v>No Usage</v>
      </c>
      <c r="AD3165" t="str">
        <f>IF(tbl_Customers[[#This Row],[total_day_minutes]]&lt;=150,"Low Usage", IF(tbl_Customers[[#This Row],[total_day_minutes]]&lt;=200,"Medium Usage", IF(tbl_Customers[[#This Row],[total_day_minutes]]&lt;=250,"High Usage","Very High Usage")))</f>
        <v>Low Usage</v>
      </c>
      <c r="AE3165" t="str">
        <f>IF(tbl_Customers[[#This Row],[total_intl_calls]]&lt;=5,"Low Calls", IF(tbl_Customers[[#This Row],[total_intl_calls]]&lt;=10, "Medium Calls", "High Calls"))</f>
        <v>Low Calls</v>
      </c>
      <c r="AF31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5" s="36" t="str">
        <f>IF(tbl_Customers[[#This Row],[Churn_Risk_Score]]&gt;=10,"High Risk", IF(tbl_Customers[[#This Row],[Churn_Risk_Score]]&gt;=5,"Medium Risk","Low Risk"))</f>
        <v>Low Risk</v>
      </c>
    </row>
    <row r="3166" spans="1:33" x14ac:dyDescent="0.35">
      <c r="A3166">
        <v>3165</v>
      </c>
      <c r="B3166" t="s">
        <v>30</v>
      </c>
      <c r="C3166">
        <v>44</v>
      </c>
      <c r="D3166" t="s">
        <v>28</v>
      </c>
      <c r="E3166" t="s">
        <v>22</v>
      </c>
      <c r="F3166" t="s">
        <v>22</v>
      </c>
      <c r="G3166">
        <v>0</v>
      </c>
      <c r="H3166">
        <v>189.7</v>
      </c>
      <c r="I3166">
        <v>122</v>
      </c>
      <c r="J3166">
        <v>32.25</v>
      </c>
      <c r="K3166">
        <v>178.9</v>
      </c>
      <c r="L3166">
        <v>72</v>
      </c>
      <c r="M3166">
        <v>15.21</v>
      </c>
      <c r="N3166">
        <v>244.7</v>
      </c>
      <c r="O3166">
        <v>93</v>
      </c>
      <c r="P3166">
        <v>11.01</v>
      </c>
      <c r="Q3166">
        <v>9.8000000000000007</v>
      </c>
      <c r="R3166">
        <v>5</v>
      </c>
      <c r="S3166">
        <v>2.65</v>
      </c>
      <c r="T3166">
        <v>0</v>
      </c>
      <c r="U3166" t="s">
        <v>22</v>
      </c>
      <c r="V3166">
        <f>IF(tbl_Customers[[#This Row],[churn]] = "yes", 1, 0)</f>
        <v>0</v>
      </c>
      <c r="W3166" t="str">
        <f>IF(tbl_Customers[[#This Row],[number_customer_service_calls]] &lt;= 1, "0-1 Calls", IF(tbl_Customers[[#This Row],[number_customer_service_calls]] &lt;= 3, "2-3 Calls", IF(tbl_Customers[[#This Row],[number_customer_service_calls]] &lt;=5, "4-5 Calls", "6+ Calls")))</f>
        <v>0-1 Calls</v>
      </c>
      <c r="X3166" t="str">
        <f>IF(tbl_Customers[[#This Row],[account_length]] &lt;= 50, "0-50", IF(tbl_Customers[[#This Row],[account_length]] &lt;=100, "51-100", IF(tbl_Customers[[#This Row],[account_length]] &lt;= 150, "101-150", "151+")))</f>
        <v>0-50</v>
      </c>
      <c r="Y3166" t="str">
        <f>IF(tbl_Customers[[#This Row],[total_intl_charge]] &lt;= 3, "Low Charges", "High Charges")</f>
        <v>Low Charges</v>
      </c>
      <c r="Z3166" t="str">
        <f>IF(tbl_Customers[[#This Row],[total_eve_calls]]&lt;=80,"Low Calls",
IF(tbl_Customers[[#This Row],[total_eve_calls]]&lt;=120,"Medium Calls","High Calls"))</f>
        <v>Low Calls</v>
      </c>
      <c r="AA3166" t="str">
        <f>IF(tbl_Customers[[#This Row],[total_eve_charge]]&lt;=15,"Low Charges",
IF(tbl_Customers[[#This Row],[total_eve_charge]]&lt;=20,"Medium Charges","High Charges"))</f>
        <v>Medium Charges</v>
      </c>
      <c r="AB3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6" t="str">
        <f>IF(tbl_Customers[[#This Row],[number_vmail_messages]] = 0, "No Usage", IF(tbl_Customers[[#This Row],[number_vmail_messages]] &lt;= 20, "Low Usage", IF(tbl_Customers[[#This Row],[number_vmail_messages]] &lt;= 40, "Medium Usgae", "High Usage")))</f>
        <v>No Usage</v>
      </c>
      <c r="AD3166" t="str">
        <f>IF(tbl_Customers[[#This Row],[total_day_minutes]]&lt;=150,"Low Usage", IF(tbl_Customers[[#This Row],[total_day_minutes]]&lt;=200,"Medium Usage", IF(tbl_Customers[[#This Row],[total_day_minutes]]&lt;=250,"High Usage","Very High Usage")))</f>
        <v>Medium Usage</v>
      </c>
      <c r="AE3166" t="str">
        <f>IF(tbl_Customers[[#This Row],[total_intl_calls]]&lt;=5,"Low Calls", IF(tbl_Customers[[#This Row],[total_intl_calls]]&lt;=10, "Medium Calls", "High Calls"))</f>
        <v>Low Calls</v>
      </c>
      <c r="AF31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6" s="36" t="str">
        <f>IF(tbl_Customers[[#This Row],[Churn_Risk_Score]]&gt;=10,"High Risk", IF(tbl_Customers[[#This Row],[Churn_Risk_Score]]&gt;=5,"Medium Risk","Low Risk"))</f>
        <v>Low Risk</v>
      </c>
    </row>
    <row r="3167" spans="1:33" x14ac:dyDescent="0.35">
      <c r="A3167">
        <v>3166</v>
      </c>
      <c r="B3167" t="s">
        <v>49</v>
      </c>
      <c r="C3167">
        <v>60</v>
      </c>
      <c r="D3167" t="s">
        <v>28</v>
      </c>
      <c r="E3167" t="s">
        <v>22</v>
      </c>
      <c r="F3167" t="s">
        <v>22</v>
      </c>
      <c r="G3167">
        <v>0</v>
      </c>
      <c r="H3167">
        <v>190.8</v>
      </c>
      <c r="I3167">
        <v>100</v>
      </c>
      <c r="J3167">
        <v>32.44</v>
      </c>
      <c r="K3167">
        <v>196</v>
      </c>
      <c r="L3167">
        <v>85</v>
      </c>
      <c r="M3167">
        <v>16.66</v>
      </c>
      <c r="N3167">
        <v>151.69999999999999</v>
      </c>
      <c r="O3167">
        <v>110</v>
      </c>
      <c r="P3167">
        <v>6.83</v>
      </c>
      <c r="Q3167">
        <v>9.9</v>
      </c>
      <c r="R3167">
        <v>9</v>
      </c>
      <c r="S3167">
        <v>2.67</v>
      </c>
      <c r="T3167">
        <v>0</v>
      </c>
      <c r="U3167" t="s">
        <v>22</v>
      </c>
      <c r="V3167">
        <f>IF(tbl_Customers[[#This Row],[churn]] = "yes", 1, 0)</f>
        <v>0</v>
      </c>
      <c r="W3167" t="str">
        <f>IF(tbl_Customers[[#This Row],[number_customer_service_calls]] &lt;= 1, "0-1 Calls", IF(tbl_Customers[[#This Row],[number_customer_service_calls]] &lt;= 3, "2-3 Calls", IF(tbl_Customers[[#This Row],[number_customer_service_calls]] &lt;=5, "4-5 Calls", "6+ Calls")))</f>
        <v>0-1 Calls</v>
      </c>
      <c r="X3167" t="str">
        <f>IF(tbl_Customers[[#This Row],[account_length]] &lt;= 50, "0-50", IF(tbl_Customers[[#This Row],[account_length]] &lt;=100, "51-100", IF(tbl_Customers[[#This Row],[account_length]] &lt;= 150, "101-150", "151+")))</f>
        <v>51-100</v>
      </c>
      <c r="Y3167" t="str">
        <f>IF(tbl_Customers[[#This Row],[total_intl_charge]] &lt;= 3, "Low Charges", "High Charges")</f>
        <v>Low Charges</v>
      </c>
      <c r="Z3167" t="str">
        <f>IF(tbl_Customers[[#This Row],[total_eve_calls]]&lt;=80,"Low Calls",
IF(tbl_Customers[[#This Row],[total_eve_calls]]&lt;=120,"Medium Calls","High Calls"))</f>
        <v>Medium Calls</v>
      </c>
      <c r="AA3167" t="str">
        <f>IF(tbl_Customers[[#This Row],[total_eve_charge]]&lt;=15,"Low Charges",
IF(tbl_Customers[[#This Row],[total_eve_charge]]&lt;=20,"Medium Charges","High Charges"))</f>
        <v>Medium Charges</v>
      </c>
      <c r="AB3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7" t="str">
        <f>IF(tbl_Customers[[#This Row],[number_vmail_messages]] = 0, "No Usage", IF(tbl_Customers[[#This Row],[number_vmail_messages]] &lt;= 20, "Low Usage", IF(tbl_Customers[[#This Row],[number_vmail_messages]] &lt;= 40, "Medium Usgae", "High Usage")))</f>
        <v>No Usage</v>
      </c>
      <c r="AD3167" t="str">
        <f>IF(tbl_Customers[[#This Row],[total_day_minutes]]&lt;=150,"Low Usage", IF(tbl_Customers[[#This Row],[total_day_minutes]]&lt;=200,"Medium Usage", IF(tbl_Customers[[#This Row],[total_day_minutes]]&lt;=250,"High Usage","Very High Usage")))</f>
        <v>Medium Usage</v>
      </c>
      <c r="AE3167" t="str">
        <f>IF(tbl_Customers[[#This Row],[total_intl_calls]]&lt;=5,"Low Calls", IF(tbl_Customers[[#This Row],[total_intl_calls]]&lt;=10, "Medium Calls", "High Calls"))</f>
        <v>Medium Calls</v>
      </c>
      <c r="AF31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7" s="36" t="str">
        <f>IF(tbl_Customers[[#This Row],[Churn_Risk_Score]]&gt;=10,"High Risk", IF(tbl_Customers[[#This Row],[Churn_Risk_Score]]&gt;=5,"Medium Risk","Low Risk"))</f>
        <v>Low Risk</v>
      </c>
    </row>
    <row r="3168" spans="1:33" x14ac:dyDescent="0.35">
      <c r="A3168">
        <v>3167</v>
      </c>
      <c r="B3168" t="s">
        <v>60</v>
      </c>
      <c r="C3168">
        <v>113</v>
      </c>
      <c r="D3168" t="s">
        <v>25</v>
      </c>
      <c r="E3168" t="s">
        <v>22</v>
      </c>
      <c r="F3168" t="s">
        <v>22</v>
      </c>
      <c r="G3168">
        <v>0</v>
      </c>
      <c r="H3168">
        <v>198.6</v>
      </c>
      <c r="I3168">
        <v>115</v>
      </c>
      <c r="J3168">
        <v>33.76</v>
      </c>
      <c r="K3168">
        <v>258</v>
      </c>
      <c r="L3168">
        <v>106</v>
      </c>
      <c r="M3168">
        <v>21.93</v>
      </c>
      <c r="N3168">
        <v>245.8</v>
      </c>
      <c r="O3168">
        <v>104</v>
      </c>
      <c r="P3168">
        <v>11.06</v>
      </c>
      <c r="Q3168">
        <v>10.199999999999999</v>
      </c>
      <c r="R3168">
        <v>6</v>
      </c>
      <c r="S3168">
        <v>2.75</v>
      </c>
      <c r="T3168">
        <v>1</v>
      </c>
      <c r="U3168" t="s">
        <v>23</v>
      </c>
      <c r="V3168">
        <f>IF(tbl_Customers[[#This Row],[churn]] = "yes", 1, 0)</f>
        <v>1</v>
      </c>
      <c r="W3168" t="str">
        <f>IF(tbl_Customers[[#This Row],[number_customer_service_calls]] &lt;= 1, "0-1 Calls", IF(tbl_Customers[[#This Row],[number_customer_service_calls]] &lt;= 3, "2-3 Calls", IF(tbl_Customers[[#This Row],[number_customer_service_calls]] &lt;=5, "4-5 Calls", "6+ Calls")))</f>
        <v>0-1 Calls</v>
      </c>
      <c r="X3168" t="str">
        <f>IF(tbl_Customers[[#This Row],[account_length]] &lt;= 50, "0-50", IF(tbl_Customers[[#This Row],[account_length]] &lt;=100, "51-100", IF(tbl_Customers[[#This Row],[account_length]] &lt;= 150, "101-150", "151+")))</f>
        <v>101-150</v>
      </c>
      <c r="Y3168" t="str">
        <f>IF(tbl_Customers[[#This Row],[total_intl_charge]] &lt;= 3, "Low Charges", "High Charges")</f>
        <v>Low Charges</v>
      </c>
      <c r="Z3168" t="str">
        <f>IF(tbl_Customers[[#This Row],[total_eve_calls]]&lt;=80,"Low Calls",
IF(tbl_Customers[[#This Row],[total_eve_calls]]&lt;=120,"Medium Calls","High Calls"))</f>
        <v>Medium Calls</v>
      </c>
      <c r="AA3168" t="str">
        <f>IF(tbl_Customers[[#This Row],[total_eve_charge]]&lt;=15,"Low Charges",
IF(tbl_Customers[[#This Row],[total_eve_charge]]&lt;=20,"Medium Charges","High Charges"))</f>
        <v>High Charges</v>
      </c>
      <c r="AB3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68" t="str">
        <f>IF(tbl_Customers[[#This Row],[number_vmail_messages]] = 0, "No Usage", IF(tbl_Customers[[#This Row],[number_vmail_messages]] &lt;= 20, "Low Usage", IF(tbl_Customers[[#This Row],[number_vmail_messages]] &lt;= 40, "Medium Usgae", "High Usage")))</f>
        <v>No Usage</v>
      </c>
      <c r="AD3168" t="str">
        <f>IF(tbl_Customers[[#This Row],[total_day_minutes]]&lt;=150,"Low Usage", IF(tbl_Customers[[#This Row],[total_day_minutes]]&lt;=200,"Medium Usage", IF(tbl_Customers[[#This Row],[total_day_minutes]]&lt;=250,"High Usage","Very High Usage")))</f>
        <v>Medium Usage</v>
      </c>
      <c r="AE3168" t="str">
        <f>IF(tbl_Customers[[#This Row],[total_intl_calls]]&lt;=5,"Low Calls", IF(tbl_Customers[[#This Row],[total_intl_calls]]&lt;=10, "Medium Calls", "High Calls"))</f>
        <v>Medium Calls</v>
      </c>
      <c r="AF31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8" s="36" t="str">
        <f>IF(tbl_Customers[[#This Row],[Churn_Risk_Score]]&gt;=10,"High Risk", IF(tbl_Customers[[#This Row],[Churn_Risk_Score]]&gt;=5,"Medium Risk","Low Risk"))</f>
        <v>Low Risk</v>
      </c>
    </row>
    <row r="3169" spans="1:33" x14ac:dyDescent="0.35">
      <c r="A3169">
        <v>3168</v>
      </c>
      <c r="B3169" t="s">
        <v>33</v>
      </c>
      <c r="C3169">
        <v>101</v>
      </c>
      <c r="D3169" t="s">
        <v>21</v>
      </c>
      <c r="E3169" t="s">
        <v>22</v>
      </c>
      <c r="F3169" t="s">
        <v>22</v>
      </c>
      <c r="G3169">
        <v>0</v>
      </c>
      <c r="H3169">
        <v>176.5</v>
      </c>
      <c r="I3169">
        <v>105</v>
      </c>
      <c r="J3169">
        <v>30.01</v>
      </c>
      <c r="K3169">
        <v>198.6</v>
      </c>
      <c r="L3169">
        <v>136</v>
      </c>
      <c r="M3169">
        <v>16.88</v>
      </c>
      <c r="N3169">
        <v>210.2</v>
      </c>
      <c r="O3169">
        <v>150</v>
      </c>
      <c r="P3169">
        <v>9.4600000000000009</v>
      </c>
      <c r="Q3169">
        <v>7.7</v>
      </c>
      <c r="R3169">
        <v>5</v>
      </c>
      <c r="S3169">
        <v>2.08</v>
      </c>
      <c r="T3169">
        <v>0</v>
      </c>
      <c r="U3169" t="s">
        <v>22</v>
      </c>
      <c r="V3169">
        <f>IF(tbl_Customers[[#This Row],[churn]] = "yes", 1, 0)</f>
        <v>0</v>
      </c>
      <c r="W3169" t="str">
        <f>IF(tbl_Customers[[#This Row],[number_customer_service_calls]] &lt;= 1, "0-1 Calls", IF(tbl_Customers[[#This Row],[number_customer_service_calls]] &lt;= 3, "2-3 Calls", IF(tbl_Customers[[#This Row],[number_customer_service_calls]] &lt;=5, "4-5 Calls", "6+ Calls")))</f>
        <v>0-1 Calls</v>
      </c>
      <c r="X3169" t="str">
        <f>IF(tbl_Customers[[#This Row],[account_length]] &lt;= 50, "0-50", IF(tbl_Customers[[#This Row],[account_length]] &lt;=100, "51-100", IF(tbl_Customers[[#This Row],[account_length]] &lt;= 150, "101-150", "151+")))</f>
        <v>101-150</v>
      </c>
      <c r="Y3169" t="str">
        <f>IF(tbl_Customers[[#This Row],[total_intl_charge]] &lt;= 3, "Low Charges", "High Charges")</f>
        <v>Low Charges</v>
      </c>
      <c r="Z3169" t="str">
        <f>IF(tbl_Customers[[#This Row],[total_eve_calls]]&lt;=80,"Low Calls",
IF(tbl_Customers[[#This Row],[total_eve_calls]]&lt;=120,"Medium Calls","High Calls"))</f>
        <v>High Calls</v>
      </c>
      <c r="AA3169" t="str">
        <f>IF(tbl_Customers[[#This Row],[total_eve_charge]]&lt;=15,"Low Charges",
IF(tbl_Customers[[#This Row],[total_eve_charge]]&lt;=20,"Medium Charges","High Charges"))</f>
        <v>Medium Charges</v>
      </c>
      <c r="AB3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9" t="str">
        <f>IF(tbl_Customers[[#This Row],[number_vmail_messages]] = 0, "No Usage", IF(tbl_Customers[[#This Row],[number_vmail_messages]] &lt;= 20, "Low Usage", IF(tbl_Customers[[#This Row],[number_vmail_messages]] &lt;= 40, "Medium Usgae", "High Usage")))</f>
        <v>No Usage</v>
      </c>
      <c r="AD3169" t="str">
        <f>IF(tbl_Customers[[#This Row],[total_day_minutes]]&lt;=150,"Low Usage", IF(tbl_Customers[[#This Row],[total_day_minutes]]&lt;=200,"Medium Usage", IF(tbl_Customers[[#This Row],[total_day_minutes]]&lt;=250,"High Usage","Very High Usage")))</f>
        <v>Medium Usage</v>
      </c>
      <c r="AE3169" t="str">
        <f>IF(tbl_Customers[[#This Row],[total_intl_calls]]&lt;=5,"Low Calls", IF(tbl_Customers[[#This Row],[total_intl_calls]]&lt;=10, "Medium Calls", "High Calls"))</f>
        <v>Low Calls</v>
      </c>
      <c r="AF31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9" s="36" t="str">
        <f>IF(tbl_Customers[[#This Row],[Churn_Risk_Score]]&gt;=10,"High Risk", IF(tbl_Customers[[#This Row],[Churn_Risk_Score]]&gt;=5,"Medium Risk","Low Risk"))</f>
        <v>Low Risk</v>
      </c>
    </row>
    <row r="3170" spans="1:33" x14ac:dyDescent="0.35">
      <c r="A3170">
        <v>3169</v>
      </c>
      <c r="B3170" t="s">
        <v>73</v>
      </c>
      <c r="C3170">
        <v>147</v>
      </c>
      <c r="D3170" t="s">
        <v>21</v>
      </c>
      <c r="E3170" t="s">
        <v>22</v>
      </c>
      <c r="F3170" t="s">
        <v>22</v>
      </c>
      <c r="G3170">
        <v>0</v>
      </c>
      <c r="H3170">
        <v>188.3</v>
      </c>
      <c r="I3170">
        <v>80</v>
      </c>
      <c r="J3170">
        <v>32.01</v>
      </c>
      <c r="K3170">
        <v>214.7</v>
      </c>
      <c r="L3170">
        <v>123</v>
      </c>
      <c r="M3170">
        <v>18.25</v>
      </c>
      <c r="N3170">
        <v>218</v>
      </c>
      <c r="O3170">
        <v>89</v>
      </c>
      <c r="P3170">
        <v>9.81</v>
      </c>
      <c r="Q3170">
        <v>10.199999999999999</v>
      </c>
      <c r="R3170">
        <v>4</v>
      </c>
      <c r="S3170">
        <v>2.75</v>
      </c>
      <c r="T3170">
        <v>2</v>
      </c>
      <c r="U3170" t="s">
        <v>22</v>
      </c>
      <c r="V3170">
        <f>IF(tbl_Customers[[#This Row],[churn]] = "yes", 1, 0)</f>
        <v>0</v>
      </c>
      <c r="W3170" t="str">
        <f>IF(tbl_Customers[[#This Row],[number_customer_service_calls]] &lt;= 1, "0-1 Calls", IF(tbl_Customers[[#This Row],[number_customer_service_calls]] &lt;= 3, "2-3 Calls", IF(tbl_Customers[[#This Row],[number_customer_service_calls]] &lt;=5, "4-5 Calls", "6+ Calls")))</f>
        <v>2-3 Calls</v>
      </c>
      <c r="X3170" t="str">
        <f>IF(tbl_Customers[[#This Row],[account_length]] &lt;= 50, "0-50", IF(tbl_Customers[[#This Row],[account_length]] &lt;=100, "51-100", IF(tbl_Customers[[#This Row],[account_length]] &lt;= 150, "101-150", "151+")))</f>
        <v>101-150</v>
      </c>
      <c r="Y3170" t="str">
        <f>IF(tbl_Customers[[#This Row],[total_intl_charge]] &lt;= 3, "Low Charges", "High Charges")</f>
        <v>Low Charges</v>
      </c>
      <c r="Z3170" t="str">
        <f>IF(tbl_Customers[[#This Row],[total_eve_calls]]&lt;=80,"Low Calls",
IF(tbl_Customers[[#This Row],[total_eve_calls]]&lt;=120,"Medium Calls","High Calls"))</f>
        <v>High Calls</v>
      </c>
      <c r="AA3170" t="str">
        <f>IF(tbl_Customers[[#This Row],[total_eve_charge]]&lt;=15,"Low Charges",
IF(tbl_Customers[[#This Row],[total_eve_charge]]&lt;=20,"Medium Charges","High Charges"))</f>
        <v>Medium Charges</v>
      </c>
      <c r="AB3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0" t="str">
        <f>IF(tbl_Customers[[#This Row],[number_vmail_messages]] = 0, "No Usage", IF(tbl_Customers[[#This Row],[number_vmail_messages]] &lt;= 20, "Low Usage", IF(tbl_Customers[[#This Row],[number_vmail_messages]] &lt;= 40, "Medium Usgae", "High Usage")))</f>
        <v>No Usage</v>
      </c>
      <c r="AD3170" t="str">
        <f>IF(tbl_Customers[[#This Row],[total_day_minutes]]&lt;=150,"Low Usage", IF(tbl_Customers[[#This Row],[total_day_minutes]]&lt;=200,"Medium Usage", IF(tbl_Customers[[#This Row],[total_day_minutes]]&lt;=250,"High Usage","Very High Usage")))</f>
        <v>Medium Usage</v>
      </c>
      <c r="AE3170" t="str">
        <f>IF(tbl_Customers[[#This Row],[total_intl_calls]]&lt;=5,"Low Calls", IF(tbl_Customers[[#This Row],[total_intl_calls]]&lt;=10, "Medium Calls", "High Calls"))</f>
        <v>Low Calls</v>
      </c>
      <c r="AF31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70" s="36" t="str">
        <f>IF(tbl_Customers[[#This Row],[Churn_Risk_Score]]&gt;=10,"High Risk", IF(tbl_Customers[[#This Row],[Churn_Risk_Score]]&gt;=5,"Medium Risk","Low Risk"))</f>
        <v>Low Risk</v>
      </c>
    </row>
    <row r="3171" spans="1:33" x14ac:dyDescent="0.35">
      <c r="A3171">
        <v>3170</v>
      </c>
      <c r="B3171" t="s">
        <v>62</v>
      </c>
      <c r="C3171">
        <v>21</v>
      </c>
      <c r="D3171" t="s">
        <v>28</v>
      </c>
      <c r="E3171" t="s">
        <v>22</v>
      </c>
      <c r="F3171" t="s">
        <v>22</v>
      </c>
      <c r="G3171">
        <v>0</v>
      </c>
      <c r="H3171">
        <v>197.6</v>
      </c>
      <c r="I3171">
        <v>105</v>
      </c>
      <c r="J3171">
        <v>33.590000000000003</v>
      </c>
      <c r="K3171">
        <v>206.4</v>
      </c>
      <c r="L3171">
        <v>88</v>
      </c>
      <c r="M3171">
        <v>17.54</v>
      </c>
      <c r="N3171">
        <v>169.6</v>
      </c>
      <c r="O3171">
        <v>143</v>
      </c>
      <c r="P3171">
        <v>7.63</v>
      </c>
      <c r="Q3171">
        <v>9.6</v>
      </c>
      <c r="R3171">
        <v>2</v>
      </c>
      <c r="S3171">
        <v>2.59</v>
      </c>
      <c r="T3171">
        <v>3</v>
      </c>
      <c r="U3171" t="s">
        <v>22</v>
      </c>
      <c r="V3171">
        <f>IF(tbl_Customers[[#This Row],[churn]] = "yes", 1, 0)</f>
        <v>0</v>
      </c>
      <c r="W3171" t="str">
        <f>IF(tbl_Customers[[#This Row],[number_customer_service_calls]] &lt;= 1, "0-1 Calls", IF(tbl_Customers[[#This Row],[number_customer_service_calls]] &lt;= 3, "2-3 Calls", IF(tbl_Customers[[#This Row],[number_customer_service_calls]] &lt;=5, "4-5 Calls", "6+ Calls")))</f>
        <v>2-3 Calls</v>
      </c>
      <c r="X3171" t="str">
        <f>IF(tbl_Customers[[#This Row],[account_length]] &lt;= 50, "0-50", IF(tbl_Customers[[#This Row],[account_length]] &lt;=100, "51-100", IF(tbl_Customers[[#This Row],[account_length]] &lt;= 150, "101-150", "151+")))</f>
        <v>0-50</v>
      </c>
      <c r="Y3171" t="str">
        <f>IF(tbl_Customers[[#This Row],[total_intl_charge]] &lt;= 3, "Low Charges", "High Charges")</f>
        <v>Low Charges</v>
      </c>
      <c r="Z3171" t="str">
        <f>IF(tbl_Customers[[#This Row],[total_eve_calls]]&lt;=80,"Low Calls",
IF(tbl_Customers[[#This Row],[total_eve_calls]]&lt;=120,"Medium Calls","High Calls"))</f>
        <v>Medium Calls</v>
      </c>
      <c r="AA3171" t="str">
        <f>IF(tbl_Customers[[#This Row],[total_eve_charge]]&lt;=15,"Low Charges",
IF(tbl_Customers[[#This Row],[total_eve_charge]]&lt;=20,"Medium Charges","High Charges"))</f>
        <v>Medium Charges</v>
      </c>
      <c r="AB3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1" t="str">
        <f>IF(tbl_Customers[[#This Row],[number_vmail_messages]] = 0, "No Usage", IF(tbl_Customers[[#This Row],[number_vmail_messages]] &lt;= 20, "Low Usage", IF(tbl_Customers[[#This Row],[number_vmail_messages]] &lt;= 40, "Medium Usgae", "High Usage")))</f>
        <v>No Usage</v>
      </c>
      <c r="AD3171" t="str">
        <f>IF(tbl_Customers[[#This Row],[total_day_minutes]]&lt;=150,"Low Usage", IF(tbl_Customers[[#This Row],[total_day_minutes]]&lt;=200,"Medium Usage", IF(tbl_Customers[[#This Row],[total_day_minutes]]&lt;=250,"High Usage","Very High Usage")))</f>
        <v>Medium Usage</v>
      </c>
      <c r="AE3171" t="str">
        <f>IF(tbl_Customers[[#This Row],[total_intl_calls]]&lt;=5,"Low Calls", IF(tbl_Customers[[#This Row],[total_intl_calls]]&lt;=10, "Medium Calls", "High Calls"))</f>
        <v>Low Calls</v>
      </c>
      <c r="AF31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71" s="36" t="str">
        <f>IF(tbl_Customers[[#This Row],[Churn_Risk_Score]]&gt;=10,"High Risk", IF(tbl_Customers[[#This Row],[Churn_Risk_Score]]&gt;=5,"Medium Risk","Low Risk"))</f>
        <v>Low Risk</v>
      </c>
    </row>
    <row r="3172" spans="1:33" x14ac:dyDescent="0.35">
      <c r="A3172">
        <v>3171</v>
      </c>
      <c r="B3172" t="s">
        <v>75</v>
      </c>
      <c r="C3172">
        <v>141</v>
      </c>
      <c r="D3172" t="s">
        <v>21</v>
      </c>
      <c r="E3172" t="s">
        <v>22</v>
      </c>
      <c r="F3172" t="s">
        <v>22</v>
      </c>
      <c r="G3172">
        <v>0</v>
      </c>
      <c r="H3172">
        <v>208.5</v>
      </c>
      <c r="I3172">
        <v>129</v>
      </c>
      <c r="J3172">
        <v>35.450000000000003</v>
      </c>
      <c r="K3172">
        <v>190.3</v>
      </c>
      <c r="L3172">
        <v>86</v>
      </c>
      <c r="M3172">
        <v>16.18</v>
      </c>
      <c r="N3172">
        <v>144.69999999999999</v>
      </c>
      <c r="O3172">
        <v>93</v>
      </c>
      <c r="P3172">
        <v>6.51</v>
      </c>
      <c r="Q3172">
        <v>12</v>
      </c>
      <c r="R3172">
        <v>9</v>
      </c>
      <c r="S3172">
        <v>3.24</v>
      </c>
      <c r="T3172">
        <v>1</v>
      </c>
      <c r="U3172" t="s">
        <v>22</v>
      </c>
      <c r="V3172">
        <f>IF(tbl_Customers[[#This Row],[churn]] = "yes", 1, 0)</f>
        <v>0</v>
      </c>
      <c r="W3172" t="str">
        <f>IF(tbl_Customers[[#This Row],[number_customer_service_calls]] &lt;= 1, "0-1 Calls", IF(tbl_Customers[[#This Row],[number_customer_service_calls]] &lt;= 3, "2-3 Calls", IF(tbl_Customers[[#This Row],[number_customer_service_calls]] &lt;=5, "4-5 Calls", "6+ Calls")))</f>
        <v>0-1 Calls</v>
      </c>
      <c r="X3172" t="str">
        <f>IF(tbl_Customers[[#This Row],[account_length]] &lt;= 50, "0-50", IF(tbl_Customers[[#This Row],[account_length]] &lt;=100, "51-100", IF(tbl_Customers[[#This Row],[account_length]] &lt;= 150, "101-150", "151+")))</f>
        <v>101-150</v>
      </c>
      <c r="Y3172" t="str">
        <f>IF(tbl_Customers[[#This Row],[total_intl_charge]] &lt;= 3, "Low Charges", "High Charges")</f>
        <v>High Charges</v>
      </c>
      <c r="Z3172" t="str">
        <f>IF(tbl_Customers[[#This Row],[total_eve_calls]]&lt;=80,"Low Calls",
IF(tbl_Customers[[#This Row],[total_eve_calls]]&lt;=120,"Medium Calls","High Calls"))</f>
        <v>Medium Calls</v>
      </c>
      <c r="AA3172" t="str">
        <f>IF(tbl_Customers[[#This Row],[total_eve_charge]]&lt;=15,"Low Charges",
IF(tbl_Customers[[#This Row],[total_eve_charge]]&lt;=20,"Medium Charges","High Charges"))</f>
        <v>Medium Charges</v>
      </c>
      <c r="AB3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2" t="str">
        <f>IF(tbl_Customers[[#This Row],[number_vmail_messages]] = 0, "No Usage", IF(tbl_Customers[[#This Row],[number_vmail_messages]] &lt;= 20, "Low Usage", IF(tbl_Customers[[#This Row],[number_vmail_messages]] &lt;= 40, "Medium Usgae", "High Usage")))</f>
        <v>No Usage</v>
      </c>
      <c r="AD3172" t="str">
        <f>IF(tbl_Customers[[#This Row],[total_day_minutes]]&lt;=150,"Low Usage", IF(tbl_Customers[[#This Row],[total_day_minutes]]&lt;=200,"Medium Usage", IF(tbl_Customers[[#This Row],[total_day_minutes]]&lt;=250,"High Usage","Very High Usage")))</f>
        <v>High Usage</v>
      </c>
      <c r="AE3172" t="str">
        <f>IF(tbl_Customers[[#This Row],[total_intl_calls]]&lt;=5,"Low Calls", IF(tbl_Customers[[#This Row],[total_intl_calls]]&lt;=10, "Medium Calls", "High Calls"))</f>
        <v>Medium Calls</v>
      </c>
      <c r="AF31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72" s="36" t="str">
        <f>IF(tbl_Customers[[#This Row],[Churn_Risk_Score]]&gt;=10,"High Risk", IF(tbl_Customers[[#This Row],[Churn_Risk_Score]]&gt;=5,"Medium Risk","Low Risk"))</f>
        <v>Low Risk</v>
      </c>
    </row>
    <row r="3173" spans="1:33" x14ac:dyDescent="0.35">
      <c r="A3173">
        <v>3172</v>
      </c>
      <c r="B3173" t="s">
        <v>29</v>
      </c>
      <c r="C3173">
        <v>87</v>
      </c>
      <c r="D3173" t="s">
        <v>28</v>
      </c>
      <c r="E3173" t="s">
        <v>22</v>
      </c>
      <c r="F3173" t="s">
        <v>22</v>
      </c>
      <c r="G3173">
        <v>0</v>
      </c>
      <c r="H3173">
        <v>261</v>
      </c>
      <c r="I3173">
        <v>83</v>
      </c>
      <c r="J3173">
        <v>44.37</v>
      </c>
      <c r="K3173">
        <v>144.19999999999999</v>
      </c>
      <c r="L3173">
        <v>95</v>
      </c>
      <c r="M3173">
        <v>12.26</v>
      </c>
      <c r="N3173">
        <v>284.39999999999998</v>
      </c>
      <c r="O3173">
        <v>119</v>
      </c>
      <c r="P3173">
        <v>12.8</v>
      </c>
      <c r="Q3173">
        <v>16.3</v>
      </c>
      <c r="R3173">
        <v>1</v>
      </c>
      <c r="S3173">
        <v>4.4000000000000004</v>
      </c>
      <c r="T3173">
        <v>4</v>
      </c>
      <c r="U3173" t="s">
        <v>22</v>
      </c>
      <c r="V3173">
        <f>IF(tbl_Customers[[#This Row],[churn]] = "yes", 1, 0)</f>
        <v>0</v>
      </c>
      <c r="W3173" t="str">
        <f>IF(tbl_Customers[[#This Row],[number_customer_service_calls]] &lt;= 1, "0-1 Calls", IF(tbl_Customers[[#This Row],[number_customer_service_calls]] &lt;= 3, "2-3 Calls", IF(tbl_Customers[[#This Row],[number_customer_service_calls]] &lt;=5, "4-5 Calls", "6+ Calls")))</f>
        <v>4-5 Calls</v>
      </c>
      <c r="X3173" t="str">
        <f>IF(tbl_Customers[[#This Row],[account_length]] &lt;= 50, "0-50", IF(tbl_Customers[[#This Row],[account_length]] &lt;=100, "51-100", IF(tbl_Customers[[#This Row],[account_length]] &lt;= 150, "101-150", "151+")))</f>
        <v>51-100</v>
      </c>
      <c r="Y3173" t="str">
        <f>IF(tbl_Customers[[#This Row],[total_intl_charge]] &lt;= 3, "Low Charges", "High Charges")</f>
        <v>High Charges</v>
      </c>
      <c r="Z3173" t="str">
        <f>IF(tbl_Customers[[#This Row],[total_eve_calls]]&lt;=80,"Low Calls",
IF(tbl_Customers[[#This Row],[total_eve_calls]]&lt;=120,"Medium Calls","High Calls"))</f>
        <v>Medium Calls</v>
      </c>
      <c r="AA3173" t="str">
        <f>IF(tbl_Customers[[#This Row],[total_eve_charge]]&lt;=15,"Low Charges",
IF(tbl_Customers[[#This Row],[total_eve_charge]]&lt;=20,"Medium Charges","High Charges"))</f>
        <v>Low Charges</v>
      </c>
      <c r="AB3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3" t="str">
        <f>IF(tbl_Customers[[#This Row],[number_vmail_messages]] = 0, "No Usage", IF(tbl_Customers[[#This Row],[number_vmail_messages]] &lt;= 20, "Low Usage", IF(tbl_Customers[[#This Row],[number_vmail_messages]] &lt;= 40, "Medium Usgae", "High Usage")))</f>
        <v>No Usage</v>
      </c>
      <c r="AD3173" t="str">
        <f>IF(tbl_Customers[[#This Row],[total_day_minutes]]&lt;=150,"Low Usage", IF(tbl_Customers[[#This Row],[total_day_minutes]]&lt;=200,"Medium Usage", IF(tbl_Customers[[#This Row],[total_day_minutes]]&lt;=250,"High Usage","Very High Usage")))</f>
        <v>Very High Usage</v>
      </c>
      <c r="AE3173" t="str">
        <f>IF(tbl_Customers[[#This Row],[total_intl_calls]]&lt;=5,"Low Calls", IF(tbl_Customers[[#This Row],[total_intl_calls]]&lt;=10, "Medium Calls", "High Calls"))</f>
        <v>Low Calls</v>
      </c>
      <c r="AF31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3173" s="36" t="str">
        <f>IF(tbl_Customers[[#This Row],[Churn_Risk_Score]]&gt;=10,"High Risk", IF(tbl_Customers[[#This Row],[Churn_Risk_Score]]&gt;=5,"Medium Risk","Low Risk"))</f>
        <v>High Risk</v>
      </c>
    </row>
    <row r="3174" spans="1:33" x14ac:dyDescent="0.35">
      <c r="A3174">
        <v>3173</v>
      </c>
      <c r="B3174" t="s">
        <v>20</v>
      </c>
      <c r="C3174">
        <v>69</v>
      </c>
      <c r="D3174" t="s">
        <v>21</v>
      </c>
      <c r="E3174" t="s">
        <v>22</v>
      </c>
      <c r="F3174" t="s">
        <v>22</v>
      </c>
      <c r="G3174">
        <v>0</v>
      </c>
      <c r="H3174">
        <v>209.6</v>
      </c>
      <c r="I3174">
        <v>94</v>
      </c>
      <c r="J3174">
        <v>35.630000000000003</v>
      </c>
      <c r="K3174">
        <v>193.1</v>
      </c>
      <c r="L3174">
        <v>106</v>
      </c>
      <c r="M3174">
        <v>16.41</v>
      </c>
      <c r="N3174">
        <v>239.9</v>
      </c>
      <c r="O3174">
        <v>90</v>
      </c>
      <c r="P3174">
        <v>10.8</v>
      </c>
      <c r="Q3174">
        <v>12.4</v>
      </c>
      <c r="R3174">
        <v>4</v>
      </c>
      <c r="S3174">
        <v>3.35</v>
      </c>
      <c r="T3174">
        <v>0</v>
      </c>
      <c r="U3174" t="s">
        <v>22</v>
      </c>
      <c r="V3174">
        <f>IF(tbl_Customers[[#This Row],[churn]] = "yes", 1, 0)</f>
        <v>0</v>
      </c>
      <c r="W3174" t="str">
        <f>IF(tbl_Customers[[#This Row],[number_customer_service_calls]] &lt;= 1, "0-1 Calls", IF(tbl_Customers[[#This Row],[number_customer_service_calls]] &lt;= 3, "2-3 Calls", IF(tbl_Customers[[#This Row],[number_customer_service_calls]] &lt;=5, "4-5 Calls", "6+ Calls")))</f>
        <v>0-1 Calls</v>
      </c>
      <c r="X3174" t="str">
        <f>IF(tbl_Customers[[#This Row],[account_length]] &lt;= 50, "0-50", IF(tbl_Customers[[#This Row],[account_length]] &lt;=100, "51-100", IF(tbl_Customers[[#This Row],[account_length]] &lt;= 150, "101-150", "151+")))</f>
        <v>51-100</v>
      </c>
      <c r="Y3174" t="str">
        <f>IF(tbl_Customers[[#This Row],[total_intl_charge]] &lt;= 3, "Low Charges", "High Charges")</f>
        <v>High Charges</v>
      </c>
      <c r="Z3174" t="str">
        <f>IF(tbl_Customers[[#This Row],[total_eve_calls]]&lt;=80,"Low Calls",
IF(tbl_Customers[[#This Row],[total_eve_calls]]&lt;=120,"Medium Calls","High Calls"))</f>
        <v>Medium Calls</v>
      </c>
      <c r="AA3174" t="str">
        <f>IF(tbl_Customers[[#This Row],[total_eve_charge]]&lt;=15,"Low Charges",
IF(tbl_Customers[[#This Row],[total_eve_charge]]&lt;=20,"Medium Charges","High Charges"))</f>
        <v>Medium Charges</v>
      </c>
      <c r="AB3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4" t="str">
        <f>IF(tbl_Customers[[#This Row],[number_vmail_messages]] = 0, "No Usage", IF(tbl_Customers[[#This Row],[number_vmail_messages]] &lt;= 20, "Low Usage", IF(tbl_Customers[[#This Row],[number_vmail_messages]] &lt;= 40, "Medium Usgae", "High Usage")))</f>
        <v>No Usage</v>
      </c>
      <c r="AD3174" t="str">
        <f>IF(tbl_Customers[[#This Row],[total_day_minutes]]&lt;=150,"Low Usage", IF(tbl_Customers[[#This Row],[total_day_minutes]]&lt;=200,"Medium Usage", IF(tbl_Customers[[#This Row],[total_day_minutes]]&lt;=250,"High Usage","Very High Usage")))</f>
        <v>High Usage</v>
      </c>
      <c r="AE3174" t="str">
        <f>IF(tbl_Customers[[#This Row],[total_intl_calls]]&lt;=5,"Low Calls", IF(tbl_Customers[[#This Row],[total_intl_calls]]&lt;=10, "Medium Calls", "High Calls"))</f>
        <v>Low Calls</v>
      </c>
      <c r="AF31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74" s="36" t="str">
        <f>IF(tbl_Customers[[#This Row],[Churn_Risk_Score]]&gt;=10,"High Risk", IF(tbl_Customers[[#This Row],[Churn_Risk_Score]]&gt;=5,"Medium Risk","Low Risk"))</f>
        <v>Low Risk</v>
      </c>
    </row>
    <row r="3175" spans="1:33" x14ac:dyDescent="0.35">
      <c r="A3175">
        <v>3174</v>
      </c>
      <c r="B3175" t="s">
        <v>55</v>
      </c>
      <c r="C3175">
        <v>169</v>
      </c>
      <c r="D3175" t="s">
        <v>25</v>
      </c>
      <c r="E3175" t="s">
        <v>22</v>
      </c>
      <c r="F3175" t="s">
        <v>22</v>
      </c>
      <c r="G3175">
        <v>0</v>
      </c>
      <c r="H3175">
        <v>157.80000000000001</v>
      </c>
      <c r="I3175">
        <v>96</v>
      </c>
      <c r="J3175">
        <v>26.83</v>
      </c>
      <c r="K3175">
        <v>160</v>
      </c>
      <c r="L3175">
        <v>120</v>
      </c>
      <c r="M3175">
        <v>13.6</v>
      </c>
      <c r="N3175">
        <v>198.8</v>
      </c>
      <c r="O3175">
        <v>112</v>
      </c>
      <c r="P3175">
        <v>8.9499999999999993</v>
      </c>
      <c r="Q3175">
        <v>13.7</v>
      </c>
      <c r="R3175">
        <v>6</v>
      </c>
      <c r="S3175">
        <v>3.7</v>
      </c>
      <c r="T3175">
        <v>3</v>
      </c>
      <c r="U3175" t="s">
        <v>22</v>
      </c>
      <c r="V3175">
        <f>IF(tbl_Customers[[#This Row],[churn]] = "yes", 1, 0)</f>
        <v>0</v>
      </c>
      <c r="W3175" t="str">
        <f>IF(tbl_Customers[[#This Row],[number_customer_service_calls]] &lt;= 1, "0-1 Calls", IF(tbl_Customers[[#This Row],[number_customer_service_calls]] &lt;= 3, "2-3 Calls", IF(tbl_Customers[[#This Row],[number_customer_service_calls]] &lt;=5, "4-5 Calls", "6+ Calls")))</f>
        <v>2-3 Calls</v>
      </c>
      <c r="X3175" t="str">
        <f>IF(tbl_Customers[[#This Row],[account_length]] &lt;= 50, "0-50", IF(tbl_Customers[[#This Row],[account_length]] &lt;=100, "51-100", IF(tbl_Customers[[#This Row],[account_length]] &lt;= 150, "101-150", "151+")))</f>
        <v>151+</v>
      </c>
      <c r="Y3175" t="str">
        <f>IF(tbl_Customers[[#This Row],[total_intl_charge]] &lt;= 3, "Low Charges", "High Charges")</f>
        <v>High Charges</v>
      </c>
      <c r="Z3175" t="str">
        <f>IF(tbl_Customers[[#This Row],[total_eve_calls]]&lt;=80,"Low Calls",
IF(tbl_Customers[[#This Row],[total_eve_calls]]&lt;=120,"Medium Calls","High Calls"))</f>
        <v>Medium Calls</v>
      </c>
      <c r="AA3175" t="str">
        <f>IF(tbl_Customers[[#This Row],[total_eve_charge]]&lt;=15,"Low Charges",
IF(tbl_Customers[[#This Row],[total_eve_charge]]&lt;=20,"Medium Charges","High Charges"))</f>
        <v>Low Charges</v>
      </c>
      <c r="AB3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5" t="str">
        <f>IF(tbl_Customers[[#This Row],[number_vmail_messages]] = 0, "No Usage", IF(tbl_Customers[[#This Row],[number_vmail_messages]] &lt;= 20, "Low Usage", IF(tbl_Customers[[#This Row],[number_vmail_messages]] &lt;= 40, "Medium Usgae", "High Usage")))</f>
        <v>No Usage</v>
      </c>
      <c r="AD3175" t="str">
        <f>IF(tbl_Customers[[#This Row],[total_day_minutes]]&lt;=150,"Low Usage", IF(tbl_Customers[[#This Row],[total_day_minutes]]&lt;=200,"Medium Usage", IF(tbl_Customers[[#This Row],[total_day_minutes]]&lt;=250,"High Usage","Very High Usage")))</f>
        <v>Medium Usage</v>
      </c>
      <c r="AE3175" t="str">
        <f>IF(tbl_Customers[[#This Row],[total_intl_calls]]&lt;=5,"Low Calls", IF(tbl_Customers[[#This Row],[total_intl_calls]]&lt;=10, "Medium Calls", "High Calls"))</f>
        <v>Medium Calls</v>
      </c>
      <c r="AF31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75" s="36" t="str">
        <f>IF(tbl_Customers[[#This Row],[Churn_Risk_Score]]&gt;=10,"High Risk", IF(tbl_Customers[[#This Row],[Churn_Risk_Score]]&gt;=5,"Medium Risk","Low Risk"))</f>
        <v>Low Risk</v>
      </c>
    </row>
    <row r="3176" spans="1:33" x14ac:dyDescent="0.35">
      <c r="A3176">
        <v>3175</v>
      </c>
      <c r="B3176" t="s">
        <v>54</v>
      </c>
      <c r="C3176">
        <v>102</v>
      </c>
      <c r="D3176" t="s">
        <v>25</v>
      </c>
      <c r="E3176" t="s">
        <v>22</v>
      </c>
      <c r="F3176" t="s">
        <v>22</v>
      </c>
      <c r="G3176">
        <v>0</v>
      </c>
      <c r="H3176">
        <v>245.4</v>
      </c>
      <c r="I3176">
        <v>82</v>
      </c>
      <c r="J3176">
        <v>41.72</v>
      </c>
      <c r="K3176">
        <v>260.3</v>
      </c>
      <c r="L3176">
        <v>124</v>
      </c>
      <c r="M3176">
        <v>22.13</v>
      </c>
      <c r="N3176">
        <v>195.1</v>
      </c>
      <c r="O3176">
        <v>82</v>
      </c>
      <c r="P3176">
        <v>8.7799999999999994</v>
      </c>
      <c r="Q3176">
        <v>10.5</v>
      </c>
      <c r="R3176">
        <v>3</v>
      </c>
      <c r="S3176">
        <v>2.84</v>
      </c>
      <c r="T3176">
        <v>3</v>
      </c>
      <c r="U3176" t="s">
        <v>23</v>
      </c>
      <c r="V3176">
        <f>IF(tbl_Customers[[#This Row],[churn]] = "yes", 1, 0)</f>
        <v>1</v>
      </c>
      <c r="W3176" t="str">
        <f>IF(tbl_Customers[[#This Row],[number_customer_service_calls]] &lt;= 1, "0-1 Calls", IF(tbl_Customers[[#This Row],[number_customer_service_calls]] &lt;= 3, "2-3 Calls", IF(tbl_Customers[[#This Row],[number_customer_service_calls]] &lt;=5, "4-5 Calls", "6+ Calls")))</f>
        <v>2-3 Calls</v>
      </c>
      <c r="X3176" t="str">
        <f>IF(tbl_Customers[[#This Row],[account_length]] &lt;= 50, "0-50", IF(tbl_Customers[[#This Row],[account_length]] &lt;=100, "51-100", IF(tbl_Customers[[#This Row],[account_length]] &lt;= 150, "101-150", "151+")))</f>
        <v>101-150</v>
      </c>
      <c r="Y3176" t="str">
        <f>IF(tbl_Customers[[#This Row],[total_intl_charge]] &lt;= 3, "Low Charges", "High Charges")</f>
        <v>Low Charges</v>
      </c>
      <c r="Z3176" t="str">
        <f>IF(tbl_Customers[[#This Row],[total_eve_calls]]&lt;=80,"Low Calls",
IF(tbl_Customers[[#This Row],[total_eve_calls]]&lt;=120,"Medium Calls","High Calls"))</f>
        <v>High Calls</v>
      </c>
      <c r="AA3176" t="str">
        <f>IF(tbl_Customers[[#This Row],[total_eve_charge]]&lt;=15,"Low Charges",
IF(tbl_Customers[[#This Row],[total_eve_charge]]&lt;=20,"Medium Charges","High Charges"))</f>
        <v>High Charges</v>
      </c>
      <c r="AB3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6" t="str">
        <f>IF(tbl_Customers[[#This Row],[number_vmail_messages]] = 0, "No Usage", IF(tbl_Customers[[#This Row],[number_vmail_messages]] &lt;= 20, "Low Usage", IF(tbl_Customers[[#This Row],[number_vmail_messages]] &lt;= 40, "Medium Usgae", "High Usage")))</f>
        <v>No Usage</v>
      </c>
      <c r="AD3176" t="str">
        <f>IF(tbl_Customers[[#This Row],[total_day_minutes]]&lt;=150,"Low Usage", IF(tbl_Customers[[#This Row],[total_day_minutes]]&lt;=200,"Medium Usage", IF(tbl_Customers[[#This Row],[total_day_minutes]]&lt;=250,"High Usage","Very High Usage")))</f>
        <v>High Usage</v>
      </c>
      <c r="AE3176" t="str">
        <f>IF(tbl_Customers[[#This Row],[total_intl_calls]]&lt;=5,"Low Calls", IF(tbl_Customers[[#This Row],[total_intl_calls]]&lt;=10, "Medium Calls", "High Calls"))</f>
        <v>Low Calls</v>
      </c>
      <c r="AF31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76" s="36" t="str">
        <f>IF(tbl_Customers[[#This Row],[Churn_Risk_Score]]&gt;=10,"High Risk", IF(tbl_Customers[[#This Row],[Churn_Risk_Score]]&gt;=5,"Medium Risk","Low Risk"))</f>
        <v>Low Risk</v>
      </c>
    </row>
    <row r="3177" spans="1:33" x14ac:dyDescent="0.35">
      <c r="A3177">
        <v>3176</v>
      </c>
      <c r="B3177" t="s">
        <v>74</v>
      </c>
      <c r="C3177">
        <v>174</v>
      </c>
      <c r="D3177" t="s">
        <v>21</v>
      </c>
      <c r="E3177" t="s">
        <v>22</v>
      </c>
      <c r="F3177" t="s">
        <v>22</v>
      </c>
      <c r="G3177">
        <v>0</v>
      </c>
      <c r="H3177">
        <v>72.2</v>
      </c>
      <c r="I3177">
        <v>80</v>
      </c>
      <c r="J3177">
        <v>12.27</v>
      </c>
      <c r="K3177">
        <v>173.4</v>
      </c>
      <c r="L3177">
        <v>81</v>
      </c>
      <c r="M3177">
        <v>14.74</v>
      </c>
      <c r="N3177">
        <v>130.1</v>
      </c>
      <c r="O3177">
        <v>121</v>
      </c>
      <c r="P3177">
        <v>5.85</v>
      </c>
      <c r="Q3177">
        <v>11</v>
      </c>
      <c r="R3177">
        <v>5</v>
      </c>
      <c r="S3177">
        <v>2.97</v>
      </c>
      <c r="T3177">
        <v>2</v>
      </c>
      <c r="U3177" t="s">
        <v>22</v>
      </c>
      <c r="V3177">
        <f>IF(tbl_Customers[[#This Row],[churn]] = "yes", 1, 0)</f>
        <v>0</v>
      </c>
      <c r="W3177" t="str">
        <f>IF(tbl_Customers[[#This Row],[number_customer_service_calls]] &lt;= 1, "0-1 Calls", IF(tbl_Customers[[#This Row],[number_customer_service_calls]] &lt;= 3, "2-3 Calls", IF(tbl_Customers[[#This Row],[number_customer_service_calls]] &lt;=5, "4-5 Calls", "6+ Calls")))</f>
        <v>2-3 Calls</v>
      </c>
      <c r="X3177" t="str">
        <f>IF(tbl_Customers[[#This Row],[account_length]] &lt;= 50, "0-50", IF(tbl_Customers[[#This Row],[account_length]] &lt;=100, "51-100", IF(tbl_Customers[[#This Row],[account_length]] &lt;= 150, "101-150", "151+")))</f>
        <v>151+</v>
      </c>
      <c r="Y3177" t="str">
        <f>IF(tbl_Customers[[#This Row],[total_intl_charge]] &lt;= 3, "Low Charges", "High Charges")</f>
        <v>Low Charges</v>
      </c>
      <c r="Z3177" t="str">
        <f>IF(tbl_Customers[[#This Row],[total_eve_calls]]&lt;=80,"Low Calls",
IF(tbl_Customers[[#This Row],[total_eve_calls]]&lt;=120,"Medium Calls","High Calls"))</f>
        <v>Medium Calls</v>
      </c>
      <c r="AA3177" t="str">
        <f>IF(tbl_Customers[[#This Row],[total_eve_charge]]&lt;=15,"Low Charges",
IF(tbl_Customers[[#This Row],[total_eve_charge]]&lt;=20,"Medium Charges","High Charges"))</f>
        <v>Low Charges</v>
      </c>
      <c r="AB3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7" t="str">
        <f>IF(tbl_Customers[[#This Row],[number_vmail_messages]] = 0, "No Usage", IF(tbl_Customers[[#This Row],[number_vmail_messages]] &lt;= 20, "Low Usage", IF(tbl_Customers[[#This Row],[number_vmail_messages]] &lt;= 40, "Medium Usgae", "High Usage")))</f>
        <v>No Usage</v>
      </c>
      <c r="AD3177" t="str">
        <f>IF(tbl_Customers[[#This Row],[total_day_minutes]]&lt;=150,"Low Usage", IF(tbl_Customers[[#This Row],[total_day_minutes]]&lt;=200,"Medium Usage", IF(tbl_Customers[[#This Row],[total_day_minutes]]&lt;=250,"High Usage","Very High Usage")))</f>
        <v>Low Usage</v>
      </c>
      <c r="AE3177" t="str">
        <f>IF(tbl_Customers[[#This Row],[total_intl_calls]]&lt;=5,"Low Calls", IF(tbl_Customers[[#This Row],[total_intl_calls]]&lt;=10, "Medium Calls", "High Calls"))</f>
        <v>Low Calls</v>
      </c>
      <c r="AF31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77" s="36" t="str">
        <f>IF(tbl_Customers[[#This Row],[Churn_Risk_Score]]&gt;=10,"High Risk", IF(tbl_Customers[[#This Row],[Churn_Risk_Score]]&gt;=5,"Medium Risk","Low Risk"))</f>
        <v>Low Risk</v>
      </c>
    </row>
    <row r="3178" spans="1:33" x14ac:dyDescent="0.35">
      <c r="A3178">
        <v>3177</v>
      </c>
      <c r="B3178" t="s">
        <v>46</v>
      </c>
      <c r="C3178">
        <v>44</v>
      </c>
      <c r="D3178" t="s">
        <v>28</v>
      </c>
      <c r="E3178" t="s">
        <v>22</v>
      </c>
      <c r="F3178" t="s">
        <v>23</v>
      </c>
      <c r="G3178">
        <v>25</v>
      </c>
      <c r="H3178">
        <v>152.9</v>
      </c>
      <c r="I3178">
        <v>106</v>
      </c>
      <c r="J3178">
        <v>25.99</v>
      </c>
      <c r="K3178">
        <v>205.5</v>
      </c>
      <c r="L3178">
        <v>147</v>
      </c>
      <c r="M3178">
        <v>17.47</v>
      </c>
      <c r="N3178">
        <v>247.3</v>
      </c>
      <c r="O3178">
        <v>107</v>
      </c>
      <c r="P3178">
        <v>11.13</v>
      </c>
      <c r="Q3178">
        <v>8</v>
      </c>
      <c r="R3178">
        <v>5</v>
      </c>
      <c r="S3178">
        <v>2.16</v>
      </c>
      <c r="T3178">
        <v>1</v>
      </c>
      <c r="U3178" t="s">
        <v>22</v>
      </c>
      <c r="V3178">
        <f>IF(tbl_Customers[[#This Row],[churn]] = "yes", 1, 0)</f>
        <v>0</v>
      </c>
      <c r="W3178" t="str">
        <f>IF(tbl_Customers[[#This Row],[number_customer_service_calls]] &lt;= 1, "0-1 Calls", IF(tbl_Customers[[#This Row],[number_customer_service_calls]] &lt;= 3, "2-3 Calls", IF(tbl_Customers[[#This Row],[number_customer_service_calls]] &lt;=5, "4-5 Calls", "6+ Calls")))</f>
        <v>0-1 Calls</v>
      </c>
      <c r="X3178" t="str">
        <f>IF(tbl_Customers[[#This Row],[account_length]] &lt;= 50, "0-50", IF(tbl_Customers[[#This Row],[account_length]] &lt;=100, "51-100", IF(tbl_Customers[[#This Row],[account_length]] &lt;= 150, "101-150", "151+")))</f>
        <v>0-50</v>
      </c>
      <c r="Y3178" t="str">
        <f>IF(tbl_Customers[[#This Row],[total_intl_charge]] &lt;= 3, "Low Charges", "High Charges")</f>
        <v>Low Charges</v>
      </c>
      <c r="Z3178" t="str">
        <f>IF(tbl_Customers[[#This Row],[total_eve_calls]]&lt;=80,"Low Calls",
IF(tbl_Customers[[#This Row],[total_eve_calls]]&lt;=120,"Medium Calls","High Calls"))</f>
        <v>High Calls</v>
      </c>
      <c r="AA3178" t="str">
        <f>IF(tbl_Customers[[#This Row],[total_eve_charge]]&lt;=15,"Low Charges",
IF(tbl_Customers[[#This Row],[total_eve_charge]]&lt;=20,"Medium Charges","High Charges"))</f>
        <v>Medium Charges</v>
      </c>
      <c r="AB3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78" t="str">
        <f>IF(tbl_Customers[[#This Row],[number_vmail_messages]] = 0, "No Usage", IF(tbl_Customers[[#This Row],[number_vmail_messages]] &lt;= 20, "Low Usage", IF(tbl_Customers[[#This Row],[number_vmail_messages]] &lt;= 40, "Medium Usgae", "High Usage")))</f>
        <v>Medium Usgae</v>
      </c>
      <c r="AD3178" t="str">
        <f>IF(tbl_Customers[[#This Row],[total_day_minutes]]&lt;=150,"Low Usage", IF(tbl_Customers[[#This Row],[total_day_minutes]]&lt;=200,"Medium Usage", IF(tbl_Customers[[#This Row],[total_day_minutes]]&lt;=250,"High Usage","Very High Usage")))</f>
        <v>Medium Usage</v>
      </c>
      <c r="AE3178" t="str">
        <f>IF(tbl_Customers[[#This Row],[total_intl_calls]]&lt;=5,"Low Calls", IF(tbl_Customers[[#This Row],[total_intl_calls]]&lt;=10, "Medium Calls", "High Calls"))</f>
        <v>Low Calls</v>
      </c>
      <c r="AF31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78" s="36" t="str">
        <f>IF(tbl_Customers[[#This Row],[Churn_Risk_Score]]&gt;=10,"High Risk", IF(tbl_Customers[[#This Row],[Churn_Risk_Score]]&gt;=5,"Medium Risk","Low Risk"))</f>
        <v>Low Risk</v>
      </c>
    </row>
    <row r="3179" spans="1:33" x14ac:dyDescent="0.35">
      <c r="A3179">
        <v>3178</v>
      </c>
      <c r="B3179" t="s">
        <v>37</v>
      </c>
      <c r="C3179">
        <v>89</v>
      </c>
      <c r="D3179" t="s">
        <v>21</v>
      </c>
      <c r="E3179" t="s">
        <v>22</v>
      </c>
      <c r="F3179" t="s">
        <v>23</v>
      </c>
      <c r="G3179">
        <v>15</v>
      </c>
      <c r="H3179">
        <v>274</v>
      </c>
      <c r="I3179">
        <v>83</v>
      </c>
      <c r="J3179">
        <v>46.58</v>
      </c>
      <c r="K3179">
        <v>192.2</v>
      </c>
      <c r="L3179">
        <v>97</v>
      </c>
      <c r="M3179">
        <v>16.34</v>
      </c>
      <c r="N3179">
        <v>125.9</v>
      </c>
      <c r="O3179">
        <v>141</v>
      </c>
      <c r="P3179">
        <v>5.67</v>
      </c>
      <c r="Q3179">
        <v>11.9</v>
      </c>
      <c r="R3179">
        <v>2</v>
      </c>
      <c r="S3179">
        <v>3.21</v>
      </c>
      <c r="T3179">
        <v>0</v>
      </c>
      <c r="U3179" t="s">
        <v>22</v>
      </c>
      <c r="V3179">
        <f>IF(tbl_Customers[[#This Row],[churn]] = "yes", 1, 0)</f>
        <v>0</v>
      </c>
      <c r="W3179" t="str">
        <f>IF(tbl_Customers[[#This Row],[number_customer_service_calls]] &lt;= 1, "0-1 Calls", IF(tbl_Customers[[#This Row],[number_customer_service_calls]] &lt;= 3, "2-3 Calls", IF(tbl_Customers[[#This Row],[number_customer_service_calls]] &lt;=5, "4-5 Calls", "6+ Calls")))</f>
        <v>0-1 Calls</v>
      </c>
      <c r="X3179" t="str">
        <f>IF(tbl_Customers[[#This Row],[account_length]] &lt;= 50, "0-50", IF(tbl_Customers[[#This Row],[account_length]] &lt;=100, "51-100", IF(tbl_Customers[[#This Row],[account_length]] &lt;= 150, "101-150", "151+")))</f>
        <v>51-100</v>
      </c>
      <c r="Y3179" t="str">
        <f>IF(tbl_Customers[[#This Row],[total_intl_charge]] &lt;= 3, "Low Charges", "High Charges")</f>
        <v>High Charges</v>
      </c>
      <c r="Z3179" t="str">
        <f>IF(tbl_Customers[[#This Row],[total_eve_calls]]&lt;=80,"Low Calls",
IF(tbl_Customers[[#This Row],[total_eve_calls]]&lt;=120,"Medium Calls","High Calls"))</f>
        <v>Medium Calls</v>
      </c>
      <c r="AA3179" t="str">
        <f>IF(tbl_Customers[[#This Row],[total_eve_charge]]&lt;=15,"Low Charges",
IF(tbl_Customers[[#This Row],[total_eve_charge]]&lt;=20,"Medium Charges","High Charges"))</f>
        <v>Medium Charges</v>
      </c>
      <c r="AB3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9" t="str">
        <f>IF(tbl_Customers[[#This Row],[number_vmail_messages]] = 0, "No Usage", IF(tbl_Customers[[#This Row],[number_vmail_messages]] &lt;= 20, "Low Usage", IF(tbl_Customers[[#This Row],[number_vmail_messages]] &lt;= 40, "Medium Usgae", "High Usage")))</f>
        <v>Low Usage</v>
      </c>
      <c r="AD3179" t="str">
        <f>IF(tbl_Customers[[#This Row],[total_day_minutes]]&lt;=150,"Low Usage", IF(tbl_Customers[[#This Row],[total_day_minutes]]&lt;=200,"Medium Usage", IF(tbl_Customers[[#This Row],[total_day_minutes]]&lt;=250,"High Usage","Very High Usage")))</f>
        <v>Very High Usage</v>
      </c>
      <c r="AE3179" t="str">
        <f>IF(tbl_Customers[[#This Row],[total_intl_calls]]&lt;=5,"Low Calls", IF(tbl_Customers[[#This Row],[total_intl_calls]]&lt;=10, "Medium Calls", "High Calls"))</f>
        <v>Low Calls</v>
      </c>
      <c r="AF31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79" s="36" t="str">
        <f>IF(tbl_Customers[[#This Row],[Churn_Risk_Score]]&gt;=10,"High Risk", IF(tbl_Customers[[#This Row],[Churn_Risk_Score]]&gt;=5,"Medium Risk","Low Risk"))</f>
        <v>Medium Risk</v>
      </c>
    </row>
    <row r="3180" spans="1:33" x14ac:dyDescent="0.35">
      <c r="A3180">
        <v>3179</v>
      </c>
      <c r="B3180" t="s">
        <v>30</v>
      </c>
      <c r="C3180">
        <v>143</v>
      </c>
      <c r="D3180" t="s">
        <v>21</v>
      </c>
      <c r="E3180" t="s">
        <v>22</v>
      </c>
      <c r="F3180" t="s">
        <v>22</v>
      </c>
      <c r="G3180">
        <v>0</v>
      </c>
      <c r="H3180">
        <v>178.2</v>
      </c>
      <c r="I3180">
        <v>109</v>
      </c>
      <c r="J3180">
        <v>30.29</v>
      </c>
      <c r="K3180">
        <v>254.6</v>
      </c>
      <c r="L3180">
        <v>93</v>
      </c>
      <c r="M3180">
        <v>21.64</v>
      </c>
      <c r="N3180">
        <v>241.3</v>
      </c>
      <c r="O3180">
        <v>139</v>
      </c>
      <c r="P3180">
        <v>10.86</v>
      </c>
      <c r="Q3180">
        <v>8.5</v>
      </c>
      <c r="R3180">
        <v>7</v>
      </c>
      <c r="S3180">
        <v>2.2999999999999998</v>
      </c>
      <c r="T3180">
        <v>0</v>
      </c>
      <c r="U3180" t="s">
        <v>22</v>
      </c>
      <c r="V3180">
        <f>IF(tbl_Customers[[#This Row],[churn]] = "yes", 1, 0)</f>
        <v>0</v>
      </c>
      <c r="W3180" t="str">
        <f>IF(tbl_Customers[[#This Row],[number_customer_service_calls]] &lt;= 1, "0-1 Calls", IF(tbl_Customers[[#This Row],[number_customer_service_calls]] &lt;= 3, "2-3 Calls", IF(tbl_Customers[[#This Row],[number_customer_service_calls]] &lt;=5, "4-5 Calls", "6+ Calls")))</f>
        <v>0-1 Calls</v>
      </c>
      <c r="X3180" t="str">
        <f>IF(tbl_Customers[[#This Row],[account_length]] &lt;= 50, "0-50", IF(tbl_Customers[[#This Row],[account_length]] &lt;=100, "51-100", IF(tbl_Customers[[#This Row],[account_length]] &lt;= 150, "101-150", "151+")))</f>
        <v>101-150</v>
      </c>
      <c r="Y3180" t="str">
        <f>IF(tbl_Customers[[#This Row],[total_intl_charge]] &lt;= 3, "Low Charges", "High Charges")</f>
        <v>Low Charges</v>
      </c>
      <c r="Z3180" t="str">
        <f>IF(tbl_Customers[[#This Row],[total_eve_calls]]&lt;=80,"Low Calls",
IF(tbl_Customers[[#This Row],[total_eve_calls]]&lt;=120,"Medium Calls","High Calls"))</f>
        <v>Medium Calls</v>
      </c>
      <c r="AA3180" t="str">
        <f>IF(tbl_Customers[[#This Row],[total_eve_charge]]&lt;=15,"Low Charges",
IF(tbl_Customers[[#This Row],[total_eve_charge]]&lt;=20,"Medium Charges","High Charges"))</f>
        <v>High Charges</v>
      </c>
      <c r="AB3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0" t="str">
        <f>IF(tbl_Customers[[#This Row],[number_vmail_messages]] = 0, "No Usage", IF(tbl_Customers[[#This Row],[number_vmail_messages]] &lt;= 20, "Low Usage", IF(tbl_Customers[[#This Row],[number_vmail_messages]] &lt;= 40, "Medium Usgae", "High Usage")))</f>
        <v>No Usage</v>
      </c>
      <c r="AD3180" t="str">
        <f>IF(tbl_Customers[[#This Row],[total_day_minutes]]&lt;=150,"Low Usage", IF(tbl_Customers[[#This Row],[total_day_minutes]]&lt;=200,"Medium Usage", IF(tbl_Customers[[#This Row],[total_day_minutes]]&lt;=250,"High Usage","Very High Usage")))</f>
        <v>Medium Usage</v>
      </c>
      <c r="AE3180" t="str">
        <f>IF(tbl_Customers[[#This Row],[total_intl_calls]]&lt;=5,"Low Calls", IF(tbl_Customers[[#This Row],[total_intl_calls]]&lt;=10, "Medium Calls", "High Calls"))</f>
        <v>Medium Calls</v>
      </c>
      <c r="AF31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80" s="36" t="str">
        <f>IF(tbl_Customers[[#This Row],[Churn_Risk_Score]]&gt;=10,"High Risk", IF(tbl_Customers[[#This Row],[Churn_Risk_Score]]&gt;=5,"Medium Risk","Low Risk"))</f>
        <v>Low Risk</v>
      </c>
    </row>
    <row r="3181" spans="1:33" x14ac:dyDescent="0.35">
      <c r="A3181">
        <v>3180</v>
      </c>
      <c r="B3181" t="s">
        <v>38</v>
      </c>
      <c r="C3181">
        <v>78</v>
      </c>
      <c r="D3181" t="s">
        <v>21</v>
      </c>
      <c r="E3181" t="s">
        <v>23</v>
      </c>
      <c r="F3181" t="s">
        <v>23</v>
      </c>
      <c r="G3181">
        <v>20</v>
      </c>
      <c r="H3181">
        <v>252.8</v>
      </c>
      <c r="I3181">
        <v>102</v>
      </c>
      <c r="J3181">
        <v>42.98</v>
      </c>
      <c r="K3181">
        <v>217.6</v>
      </c>
      <c r="L3181">
        <v>105</v>
      </c>
      <c r="M3181">
        <v>18.5</v>
      </c>
      <c r="N3181">
        <v>107.3</v>
      </c>
      <c r="O3181">
        <v>93</v>
      </c>
      <c r="P3181">
        <v>4.83</v>
      </c>
      <c r="Q3181">
        <v>11.2</v>
      </c>
      <c r="R3181">
        <v>3</v>
      </c>
      <c r="S3181">
        <v>3.02</v>
      </c>
      <c r="T3181">
        <v>0</v>
      </c>
      <c r="U3181" t="s">
        <v>22</v>
      </c>
      <c r="V3181">
        <f>IF(tbl_Customers[[#This Row],[churn]] = "yes", 1, 0)</f>
        <v>0</v>
      </c>
      <c r="W3181" t="str">
        <f>IF(tbl_Customers[[#This Row],[number_customer_service_calls]] &lt;= 1, "0-1 Calls", IF(tbl_Customers[[#This Row],[number_customer_service_calls]] &lt;= 3, "2-3 Calls", IF(tbl_Customers[[#This Row],[number_customer_service_calls]] &lt;=5, "4-5 Calls", "6+ Calls")))</f>
        <v>0-1 Calls</v>
      </c>
      <c r="X3181" t="str">
        <f>IF(tbl_Customers[[#This Row],[account_length]] &lt;= 50, "0-50", IF(tbl_Customers[[#This Row],[account_length]] &lt;=100, "51-100", IF(tbl_Customers[[#This Row],[account_length]] &lt;= 150, "101-150", "151+")))</f>
        <v>51-100</v>
      </c>
      <c r="Y3181" t="str">
        <f>IF(tbl_Customers[[#This Row],[total_intl_charge]] &lt;= 3, "Low Charges", "High Charges")</f>
        <v>High Charges</v>
      </c>
      <c r="Z3181" t="str">
        <f>IF(tbl_Customers[[#This Row],[total_eve_calls]]&lt;=80,"Low Calls",
IF(tbl_Customers[[#This Row],[total_eve_calls]]&lt;=120,"Medium Calls","High Calls"))</f>
        <v>Medium Calls</v>
      </c>
      <c r="AA3181" t="str">
        <f>IF(tbl_Customers[[#This Row],[total_eve_charge]]&lt;=15,"Low Charges",
IF(tbl_Customers[[#This Row],[total_eve_charge]]&lt;=20,"Medium Charges","High Charges"))</f>
        <v>Medium Charges</v>
      </c>
      <c r="AB3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1" t="str">
        <f>IF(tbl_Customers[[#This Row],[number_vmail_messages]] = 0, "No Usage", IF(tbl_Customers[[#This Row],[number_vmail_messages]] &lt;= 20, "Low Usage", IF(tbl_Customers[[#This Row],[number_vmail_messages]] &lt;= 40, "Medium Usgae", "High Usage")))</f>
        <v>Low Usage</v>
      </c>
      <c r="AD3181" t="str">
        <f>IF(tbl_Customers[[#This Row],[total_day_minutes]]&lt;=150,"Low Usage", IF(tbl_Customers[[#This Row],[total_day_minutes]]&lt;=200,"Medium Usage", IF(tbl_Customers[[#This Row],[total_day_minutes]]&lt;=250,"High Usage","Very High Usage")))</f>
        <v>Very High Usage</v>
      </c>
      <c r="AE3181" t="str">
        <f>IF(tbl_Customers[[#This Row],[total_intl_calls]]&lt;=5,"Low Calls", IF(tbl_Customers[[#This Row],[total_intl_calls]]&lt;=10, "Medium Calls", "High Calls"))</f>
        <v>Low Calls</v>
      </c>
      <c r="AF31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3181" s="36" t="str">
        <f>IF(tbl_Customers[[#This Row],[Churn_Risk_Score]]&gt;=10,"High Risk", IF(tbl_Customers[[#This Row],[Churn_Risk_Score]]&gt;=5,"Medium Risk","Low Risk"))</f>
        <v>High Risk</v>
      </c>
    </row>
    <row r="3182" spans="1:33" x14ac:dyDescent="0.35">
      <c r="A3182">
        <v>3181</v>
      </c>
      <c r="B3182" t="s">
        <v>37</v>
      </c>
      <c r="C3182">
        <v>93</v>
      </c>
      <c r="D3182" t="s">
        <v>21</v>
      </c>
      <c r="E3182" t="s">
        <v>22</v>
      </c>
      <c r="F3182" t="s">
        <v>22</v>
      </c>
      <c r="G3182">
        <v>0</v>
      </c>
      <c r="H3182">
        <v>216.2</v>
      </c>
      <c r="I3182">
        <v>100</v>
      </c>
      <c r="J3182">
        <v>36.75</v>
      </c>
      <c r="K3182">
        <v>182.8</v>
      </c>
      <c r="L3182">
        <v>136</v>
      </c>
      <c r="M3182">
        <v>15.54</v>
      </c>
      <c r="N3182">
        <v>237.9</v>
      </c>
      <c r="O3182">
        <v>66</v>
      </c>
      <c r="P3182">
        <v>10.71</v>
      </c>
      <c r="Q3182">
        <v>7.8</v>
      </c>
      <c r="R3182">
        <v>3</v>
      </c>
      <c r="S3182">
        <v>2.11</v>
      </c>
      <c r="T3182">
        <v>2</v>
      </c>
      <c r="U3182" t="s">
        <v>22</v>
      </c>
      <c r="V3182">
        <f>IF(tbl_Customers[[#This Row],[churn]] = "yes", 1, 0)</f>
        <v>0</v>
      </c>
      <c r="W3182" t="str">
        <f>IF(tbl_Customers[[#This Row],[number_customer_service_calls]] &lt;= 1, "0-1 Calls", IF(tbl_Customers[[#This Row],[number_customer_service_calls]] &lt;= 3, "2-3 Calls", IF(tbl_Customers[[#This Row],[number_customer_service_calls]] &lt;=5, "4-5 Calls", "6+ Calls")))</f>
        <v>2-3 Calls</v>
      </c>
      <c r="X3182" t="str">
        <f>IF(tbl_Customers[[#This Row],[account_length]] &lt;= 50, "0-50", IF(tbl_Customers[[#This Row],[account_length]] &lt;=100, "51-100", IF(tbl_Customers[[#This Row],[account_length]] &lt;= 150, "101-150", "151+")))</f>
        <v>51-100</v>
      </c>
      <c r="Y3182" t="str">
        <f>IF(tbl_Customers[[#This Row],[total_intl_charge]] &lt;= 3, "Low Charges", "High Charges")</f>
        <v>Low Charges</v>
      </c>
      <c r="Z3182" t="str">
        <f>IF(tbl_Customers[[#This Row],[total_eve_calls]]&lt;=80,"Low Calls",
IF(tbl_Customers[[#This Row],[total_eve_calls]]&lt;=120,"Medium Calls","High Calls"))</f>
        <v>High Calls</v>
      </c>
      <c r="AA3182" t="str">
        <f>IF(tbl_Customers[[#This Row],[total_eve_charge]]&lt;=15,"Low Charges",
IF(tbl_Customers[[#This Row],[total_eve_charge]]&lt;=20,"Medium Charges","High Charges"))</f>
        <v>Medium Charges</v>
      </c>
      <c r="AB3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2" t="str">
        <f>IF(tbl_Customers[[#This Row],[number_vmail_messages]] = 0, "No Usage", IF(tbl_Customers[[#This Row],[number_vmail_messages]] &lt;= 20, "Low Usage", IF(tbl_Customers[[#This Row],[number_vmail_messages]] &lt;= 40, "Medium Usgae", "High Usage")))</f>
        <v>No Usage</v>
      </c>
      <c r="AD3182" t="str">
        <f>IF(tbl_Customers[[#This Row],[total_day_minutes]]&lt;=150,"Low Usage", IF(tbl_Customers[[#This Row],[total_day_minutes]]&lt;=200,"Medium Usage", IF(tbl_Customers[[#This Row],[total_day_minutes]]&lt;=250,"High Usage","Very High Usage")))</f>
        <v>High Usage</v>
      </c>
      <c r="AE3182" t="str">
        <f>IF(tbl_Customers[[#This Row],[total_intl_calls]]&lt;=5,"Low Calls", IF(tbl_Customers[[#This Row],[total_intl_calls]]&lt;=10, "Medium Calls", "High Calls"))</f>
        <v>Low Calls</v>
      </c>
      <c r="AF31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82" s="36" t="str">
        <f>IF(tbl_Customers[[#This Row],[Churn_Risk_Score]]&gt;=10,"High Risk", IF(tbl_Customers[[#This Row],[Churn_Risk_Score]]&gt;=5,"Medium Risk","Low Risk"))</f>
        <v>Low Risk</v>
      </c>
    </row>
    <row r="3183" spans="1:33" x14ac:dyDescent="0.35">
      <c r="A3183">
        <v>3182</v>
      </c>
      <c r="B3183" t="s">
        <v>38</v>
      </c>
      <c r="C3183">
        <v>106</v>
      </c>
      <c r="D3183" t="s">
        <v>25</v>
      </c>
      <c r="E3183" t="s">
        <v>22</v>
      </c>
      <c r="F3183" t="s">
        <v>22</v>
      </c>
      <c r="G3183">
        <v>0</v>
      </c>
      <c r="H3183">
        <v>165.1</v>
      </c>
      <c r="I3183">
        <v>120</v>
      </c>
      <c r="J3183">
        <v>28.07</v>
      </c>
      <c r="K3183">
        <v>290.2</v>
      </c>
      <c r="L3183">
        <v>79</v>
      </c>
      <c r="M3183">
        <v>24.67</v>
      </c>
      <c r="N3183">
        <v>250.3</v>
      </c>
      <c r="O3183">
        <v>140</v>
      </c>
      <c r="P3183">
        <v>11.26</v>
      </c>
      <c r="Q3183">
        <v>8.1</v>
      </c>
      <c r="R3183">
        <v>2</v>
      </c>
      <c r="S3183">
        <v>2.19</v>
      </c>
      <c r="T3183">
        <v>0</v>
      </c>
      <c r="U3183" t="s">
        <v>22</v>
      </c>
      <c r="V3183">
        <f>IF(tbl_Customers[[#This Row],[churn]] = "yes", 1, 0)</f>
        <v>0</v>
      </c>
      <c r="W3183" t="str">
        <f>IF(tbl_Customers[[#This Row],[number_customer_service_calls]] &lt;= 1, "0-1 Calls", IF(tbl_Customers[[#This Row],[number_customer_service_calls]] &lt;= 3, "2-3 Calls", IF(tbl_Customers[[#This Row],[number_customer_service_calls]] &lt;=5, "4-5 Calls", "6+ Calls")))</f>
        <v>0-1 Calls</v>
      </c>
      <c r="X3183" t="str">
        <f>IF(tbl_Customers[[#This Row],[account_length]] &lt;= 50, "0-50", IF(tbl_Customers[[#This Row],[account_length]] &lt;=100, "51-100", IF(tbl_Customers[[#This Row],[account_length]] &lt;= 150, "101-150", "151+")))</f>
        <v>101-150</v>
      </c>
      <c r="Y3183" t="str">
        <f>IF(tbl_Customers[[#This Row],[total_intl_charge]] &lt;= 3, "Low Charges", "High Charges")</f>
        <v>Low Charges</v>
      </c>
      <c r="Z3183" t="str">
        <f>IF(tbl_Customers[[#This Row],[total_eve_calls]]&lt;=80,"Low Calls",
IF(tbl_Customers[[#This Row],[total_eve_calls]]&lt;=120,"Medium Calls","High Calls"))</f>
        <v>Low Calls</v>
      </c>
      <c r="AA3183" t="str">
        <f>IF(tbl_Customers[[#This Row],[total_eve_charge]]&lt;=15,"Low Charges",
IF(tbl_Customers[[#This Row],[total_eve_charge]]&lt;=20,"Medium Charges","High Charges"))</f>
        <v>High Charges</v>
      </c>
      <c r="AB3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3" t="str">
        <f>IF(tbl_Customers[[#This Row],[number_vmail_messages]] = 0, "No Usage", IF(tbl_Customers[[#This Row],[number_vmail_messages]] &lt;= 20, "Low Usage", IF(tbl_Customers[[#This Row],[number_vmail_messages]] &lt;= 40, "Medium Usgae", "High Usage")))</f>
        <v>No Usage</v>
      </c>
      <c r="AD3183" t="str">
        <f>IF(tbl_Customers[[#This Row],[total_day_minutes]]&lt;=150,"Low Usage", IF(tbl_Customers[[#This Row],[total_day_minutes]]&lt;=200,"Medium Usage", IF(tbl_Customers[[#This Row],[total_day_minutes]]&lt;=250,"High Usage","Very High Usage")))</f>
        <v>Medium Usage</v>
      </c>
      <c r="AE3183" t="str">
        <f>IF(tbl_Customers[[#This Row],[total_intl_calls]]&lt;=5,"Low Calls", IF(tbl_Customers[[#This Row],[total_intl_calls]]&lt;=10, "Medium Calls", "High Calls"))</f>
        <v>Low Calls</v>
      </c>
      <c r="AF31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83" s="36" t="str">
        <f>IF(tbl_Customers[[#This Row],[Churn_Risk_Score]]&gt;=10,"High Risk", IF(tbl_Customers[[#This Row],[Churn_Risk_Score]]&gt;=5,"Medium Risk","Low Risk"))</f>
        <v>Low Risk</v>
      </c>
    </row>
    <row r="3184" spans="1:33" x14ac:dyDescent="0.35">
      <c r="A3184">
        <v>3183</v>
      </c>
      <c r="B3184" t="s">
        <v>68</v>
      </c>
      <c r="C3184">
        <v>116</v>
      </c>
      <c r="D3184" t="s">
        <v>25</v>
      </c>
      <c r="E3184" t="s">
        <v>22</v>
      </c>
      <c r="F3184" t="s">
        <v>22</v>
      </c>
      <c r="G3184">
        <v>0</v>
      </c>
      <c r="H3184">
        <v>133.80000000000001</v>
      </c>
      <c r="I3184">
        <v>88</v>
      </c>
      <c r="J3184">
        <v>22.75</v>
      </c>
      <c r="K3184">
        <v>177.1</v>
      </c>
      <c r="L3184">
        <v>103</v>
      </c>
      <c r="M3184">
        <v>15.05</v>
      </c>
      <c r="N3184">
        <v>185.2</v>
      </c>
      <c r="O3184">
        <v>106</v>
      </c>
      <c r="P3184">
        <v>8.33</v>
      </c>
      <c r="Q3184">
        <v>12.4</v>
      </c>
      <c r="R3184">
        <v>4</v>
      </c>
      <c r="S3184">
        <v>3.35</v>
      </c>
      <c r="T3184">
        <v>2</v>
      </c>
      <c r="U3184" t="s">
        <v>22</v>
      </c>
      <c r="V3184">
        <f>IF(tbl_Customers[[#This Row],[churn]] = "yes", 1, 0)</f>
        <v>0</v>
      </c>
      <c r="W3184" t="str">
        <f>IF(tbl_Customers[[#This Row],[number_customer_service_calls]] &lt;= 1, "0-1 Calls", IF(tbl_Customers[[#This Row],[number_customer_service_calls]] &lt;= 3, "2-3 Calls", IF(tbl_Customers[[#This Row],[number_customer_service_calls]] &lt;=5, "4-5 Calls", "6+ Calls")))</f>
        <v>2-3 Calls</v>
      </c>
      <c r="X3184" t="str">
        <f>IF(tbl_Customers[[#This Row],[account_length]] &lt;= 50, "0-50", IF(tbl_Customers[[#This Row],[account_length]] &lt;=100, "51-100", IF(tbl_Customers[[#This Row],[account_length]] &lt;= 150, "101-150", "151+")))</f>
        <v>101-150</v>
      </c>
      <c r="Y3184" t="str">
        <f>IF(tbl_Customers[[#This Row],[total_intl_charge]] &lt;= 3, "Low Charges", "High Charges")</f>
        <v>High Charges</v>
      </c>
      <c r="Z3184" t="str">
        <f>IF(tbl_Customers[[#This Row],[total_eve_calls]]&lt;=80,"Low Calls",
IF(tbl_Customers[[#This Row],[total_eve_calls]]&lt;=120,"Medium Calls","High Calls"))</f>
        <v>Medium Calls</v>
      </c>
      <c r="AA3184" t="str">
        <f>IF(tbl_Customers[[#This Row],[total_eve_charge]]&lt;=15,"Low Charges",
IF(tbl_Customers[[#This Row],[total_eve_charge]]&lt;=20,"Medium Charges","High Charges"))</f>
        <v>Medium Charges</v>
      </c>
      <c r="AB3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4" t="str">
        <f>IF(tbl_Customers[[#This Row],[number_vmail_messages]] = 0, "No Usage", IF(tbl_Customers[[#This Row],[number_vmail_messages]] &lt;= 20, "Low Usage", IF(tbl_Customers[[#This Row],[number_vmail_messages]] &lt;= 40, "Medium Usgae", "High Usage")))</f>
        <v>No Usage</v>
      </c>
      <c r="AD3184" t="str">
        <f>IF(tbl_Customers[[#This Row],[total_day_minutes]]&lt;=150,"Low Usage", IF(tbl_Customers[[#This Row],[total_day_minutes]]&lt;=200,"Medium Usage", IF(tbl_Customers[[#This Row],[total_day_minutes]]&lt;=250,"High Usage","Very High Usage")))</f>
        <v>Low Usage</v>
      </c>
      <c r="AE3184" t="str">
        <f>IF(tbl_Customers[[#This Row],[total_intl_calls]]&lt;=5,"Low Calls", IF(tbl_Customers[[#This Row],[total_intl_calls]]&lt;=10, "Medium Calls", "High Calls"))</f>
        <v>Low Calls</v>
      </c>
      <c r="AF31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4" s="36" t="str">
        <f>IF(tbl_Customers[[#This Row],[Churn_Risk_Score]]&gt;=10,"High Risk", IF(tbl_Customers[[#This Row],[Churn_Risk_Score]]&gt;=5,"Medium Risk","Low Risk"))</f>
        <v>Low Risk</v>
      </c>
    </row>
    <row r="3185" spans="1:33" x14ac:dyDescent="0.35">
      <c r="A3185">
        <v>3184</v>
      </c>
      <c r="B3185" t="s">
        <v>64</v>
      </c>
      <c r="C3185">
        <v>42</v>
      </c>
      <c r="D3185" t="s">
        <v>21</v>
      </c>
      <c r="E3185" t="s">
        <v>22</v>
      </c>
      <c r="F3185" t="s">
        <v>22</v>
      </c>
      <c r="G3185">
        <v>0</v>
      </c>
      <c r="H3185">
        <v>217.2</v>
      </c>
      <c r="I3185">
        <v>122</v>
      </c>
      <c r="J3185">
        <v>36.92</v>
      </c>
      <c r="K3185">
        <v>303.2</v>
      </c>
      <c r="L3185">
        <v>58</v>
      </c>
      <c r="M3185">
        <v>25.77</v>
      </c>
      <c r="N3185">
        <v>147.30000000000001</v>
      </c>
      <c r="O3185">
        <v>114</v>
      </c>
      <c r="P3185">
        <v>6.63</v>
      </c>
      <c r="Q3185">
        <v>14</v>
      </c>
      <c r="R3185">
        <v>4</v>
      </c>
      <c r="S3185">
        <v>3.78</v>
      </c>
      <c r="T3185">
        <v>2</v>
      </c>
      <c r="U3185" t="s">
        <v>22</v>
      </c>
      <c r="V3185">
        <f>IF(tbl_Customers[[#This Row],[churn]] = "yes", 1, 0)</f>
        <v>0</v>
      </c>
      <c r="W3185" t="str">
        <f>IF(tbl_Customers[[#This Row],[number_customer_service_calls]] &lt;= 1, "0-1 Calls", IF(tbl_Customers[[#This Row],[number_customer_service_calls]] &lt;= 3, "2-3 Calls", IF(tbl_Customers[[#This Row],[number_customer_service_calls]] &lt;=5, "4-5 Calls", "6+ Calls")))</f>
        <v>2-3 Calls</v>
      </c>
      <c r="X3185" t="str">
        <f>IF(tbl_Customers[[#This Row],[account_length]] &lt;= 50, "0-50", IF(tbl_Customers[[#This Row],[account_length]] &lt;=100, "51-100", IF(tbl_Customers[[#This Row],[account_length]] &lt;= 150, "101-150", "151+")))</f>
        <v>0-50</v>
      </c>
      <c r="Y3185" t="str">
        <f>IF(tbl_Customers[[#This Row],[total_intl_charge]] &lt;= 3, "Low Charges", "High Charges")</f>
        <v>High Charges</v>
      </c>
      <c r="Z3185" t="str">
        <f>IF(tbl_Customers[[#This Row],[total_eve_calls]]&lt;=80,"Low Calls",
IF(tbl_Customers[[#This Row],[total_eve_calls]]&lt;=120,"Medium Calls","High Calls"))</f>
        <v>Low Calls</v>
      </c>
      <c r="AA3185" t="str">
        <f>IF(tbl_Customers[[#This Row],[total_eve_charge]]&lt;=15,"Low Charges",
IF(tbl_Customers[[#This Row],[total_eve_charge]]&lt;=20,"Medium Charges","High Charges"))</f>
        <v>High Charges</v>
      </c>
      <c r="AB3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5" t="str">
        <f>IF(tbl_Customers[[#This Row],[number_vmail_messages]] = 0, "No Usage", IF(tbl_Customers[[#This Row],[number_vmail_messages]] &lt;= 20, "Low Usage", IF(tbl_Customers[[#This Row],[number_vmail_messages]] &lt;= 40, "Medium Usgae", "High Usage")))</f>
        <v>No Usage</v>
      </c>
      <c r="AD3185" t="str">
        <f>IF(tbl_Customers[[#This Row],[total_day_minutes]]&lt;=150,"Low Usage", IF(tbl_Customers[[#This Row],[total_day_minutes]]&lt;=200,"Medium Usage", IF(tbl_Customers[[#This Row],[total_day_minutes]]&lt;=250,"High Usage","Very High Usage")))</f>
        <v>High Usage</v>
      </c>
      <c r="AE3185" t="str">
        <f>IF(tbl_Customers[[#This Row],[total_intl_calls]]&lt;=5,"Low Calls", IF(tbl_Customers[[#This Row],[total_intl_calls]]&lt;=10, "Medium Calls", "High Calls"))</f>
        <v>Low Calls</v>
      </c>
      <c r="AF31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5" s="36" t="str">
        <f>IF(tbl_Customers[[#This Row],[Churn_Risk_Score]]&gt;=10,"High Risk", IF(tbl_Customers[[#This Row],[Churn_Risk_Score]]&gt;=5,"Medium Risk","Low Risk"))</f>
        <v>Low Risk</v>
      </c>
    </row>
    <row r="3186" spans="1:33" x14ac:dyDescent="0.35">
      <c r="A3186">
        <v>3185</v>
      </c>
      <c r="B3186" t="s">
        <v>67</v>
      </c>
      <c r="C3186">
        <v>173</v>
      </c>
      <c r="D3186" t="s">
        <v>21</v>
      </c>
      <c r="E3186" t="s">
        <v>22</v>
      </c>
      <c r="F3186" t="s">
        <v>22</v>
      </c>
      <c r="G3186">
        <v>0</v>
      </c>
      <c r="H3186">
        <v>82.1</v>
      </c>
      <c r="I3186">
        <v>75</v>
      </c>
      <c r="J3186">
        <v>13.96</v>
      </c>
      <c r="K3186">
        <v>201.2</v>
      </c>
      <c r="L3186">
        <v>95</v>
      </c>
      <c r="M3186">
        <v>17.100000000000001</v>
      </c>
      <c r="N3186">
        <v>206.7</v>
      </c>
      <c r="O3186">
        <v>146</v>
      </c>
      <c r="P3186">
        <v>9.3000000000000007</v>
      </c>
      <c r="Q3186">
        <v>9.6</v>
      </c>
      <c r="R3186">
        <v>2</v>
      </c>
      <c r="S3186">
        <v>2.59</v>
      </c>
      <c r="T3186">
        <v>1</v>
      </c>
      <c r="U3186" t="s">
        <v>22</v>
      </c>
      <c r="V3186">
        <f>IF(tbl_Customers[[#This Row],[churn]] = "yes", 1, 0)</f>
        <v>0</v>
      </c>
      <c r="W3186" t="str">
        <f>IF(tbl_Customers[[#This Row],[number_customer_service_calls]] &lt;= 1, "0-1 Calls", IF(tbl_Customers[[#This Row],[number_customer_service_calls]] &lt;= 3, "2-3 Calls", IF(tbl_Customers[[#This Row],[number_customer_service_calls]] &lt;=5, "4-5 Calls", "6+ Calls")))</f>
        <v>0-1 Calls</v>
      </c>
      <c r="X3186" t="str">
        <f>IF(tbl_Customers[[#This Row],[account_length]] &lt;= 50, "0-50", IF(tbl_Customers[[#This Row],[account_length]] &lt;=100, "51-100", IF(tbl_Customers[[#This Row],[account_length]] &lt;= 150, "101-150", "151+")))</f>
        <v>151+</v>
      </c>
      <c r="Y3186" t="str">
        <f>IF(tbl_Customers[[#This Row],[total_intl_charge]] &lt;= 3, "Low Charges", "High Charges")</f>
        <v>Low Charges</v>
      </c>
      <c r="Z3186" t="str">
        <f>IF(tbl_Customers[[#This Row],[total_eve_calls]]&lt;=80,"Low Calls",
IF(tbl_Customers[[#This Row],[total_eve_calls]]&lt;=120,"Medium Calls","High Calls"))</f>
        <v>Medium Calls</v>
      </c>
      <c r="AA3186" t="str">
        <f>IF(tbl_Customers[[#This Row],[total_eve_charge]]&lt;=15,"Low Charges",
IF(tbl_Customers[[#This Row],[total_eve_charge]]&lt;=20,"Medium Charges","High Charges"))</f>
        <v>Medium Charges</v>
      </c>
      <c r="AB3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6" t="str">
        <f>IF(tbl_Customers[[#This Row],[number_vmail_messages]] = 0, "No Usage", IF(tbl_Customers[[#This Row],[number_vmail_messages]] &lt;= 20, "Low Usage", IF(tbl_Customers[[#This Row],[number_vmail_messages]] &lt;= 40, "Medium Usgae", "High Usage")))</f>
        <v>No Usage</v>
      </c>
      <c r="AD3186" t="str">
        <f>IF(tbl_Customers[[#This Row],[total_day_minutes]]&lt;=150,"Low Usage", IF(tbl_Customers[[#This Row],[total_day_minutes]]&lt;=200,"Medium Usage", IF(tbl_Customers[[#This Row],[total_day_minutes]]&lt;=250,"High Usage","Very High Usage")))</f>
        <v>Low Usage</v>
      </c>
      <c r="AE3186" t="str">
        <f>IF(tbl_Customers[[#This Row],[total_intl_calls]]&lt;=5,"Low Calls", IF(tbl_Customers[[#This Row],[total_intl_calls]]&lt;=10, "Medium Calls", "High Calls"))</f>
        <v>Low Calls</v>
      </c>
      <c r="AF31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86" s="36" t="str">
        <f>IF(tbl_Customers[[#This Row],[Churn_Risk_Score]]&gt;=10,"High Risk", IF(tbl_Customers[[#This Row],[Churn_Risk_Score]]&gt;=5,"Medium Risk","Low Risk"))</f>
        <v>Low Risk</v>
      </c>
    </row>
    <row r="3187" spans="1:33" x14ac:dyDescent="0.35">
      <c r="A3187">
        <v>3186</v>
      </c>
      <c r="B3187" t="s">
        <v>45</v>
      </c>
      <c r="C3187">
        <v>80</v>
      </c>
      <c r="D3187" t="s">
        <v>28</v>
      </c>
      <c r="E3187" t="s">
        <v>22</v>
      </c>
      <c r="F3187" t="s">
        <v>22</v>
      </c>
      <c r="G3187">
        <v>0</v>
      </c>
      <c r="H3187">
        <v>157.1</v>
      </c>
      <c r="I3187">
        <v>77</v>
      </c>
      <c r="J3187">
        <v>26.71</v>
      </c>
      <c r="K3187">
        <v>302</v>
      </c>
      <c r="L3187">
        <v>69</v>
      </c>
      <c r="M3187">
        <v>25.67</v>
      </c>
      <c r="N3187">
        <v>317.89999999999998</v>
      </c>
      <c r="O3187">
        <v>159</v>
      </c>
      <c r="P3187">
        <v>14.31</v>
      </c>
      <c r="Q3187">
        <v>15.6</v>
      </c>
      <c r="R3187">
        <v>4</v>
      </c>
      <c r="S3187">
        <v>4.21</v>
      </c>
      <c r="T3187">
        <v>0</v>
      </c>
      <c r="U3187" t="s">
        <v>22</v>
      </c>
      <c r="V3187">
        <f>IF(tbl_Customers[[#This Row],[churn]] = "yes", 1, 0)</f>
        <v>0</v>
      </c>
      <c r="W3187" t="str">
        <f>IF(tbl_Customers[[#This Row],[number_customer_service_calls]] &lt;= 1, "0-1 Calls", IF(tbl_Customers[[#This Row],[number_customer_service_calls]] &lt;= 3, "2-3 Calls", IF(tbl_Customers[[#This Row],[number_customer_service_calls]] &lt;=5, "4-5 Calls", "6+ Calls")))</f>
        <v>0-1 Calls</v>
      </c>
      <c r="X3187" t="str">
        <f>IF(tbl_Customers[[#This Row],[account_length]] &lt;= 50, "0-50", IF(tbl_Customers[[#This Row],[account_length]] &lt;=100, "51-100", IF(tbl_Customers[[#This Row],[account_length]] &lt;= 150, "101-150", "151+")))</f>
        <v>51-100</v>
      </c>
      <c r="Y3187" t="str">
        <f>IF(tbl_Customers[[#This Row],[total_intl_charge]] &lt;= 3, "Low Charges", "High Charges")</f>
        <v>High Charges</v>
      </c>
      <c r="Z3187" t="str">
        <f>IF(tbl_Customers[[#This Row],[total_eve_calls]]&lt;=80,"Low Calls",
IF(tbl_Customers[[#This Row],[total_eve_calls]]&lt;=120,"Medium Calls","High Calls"))</f>
        <v>Low Calls</v>
      </c>
      <c r="AA3187" t="str">
        <f>IF(tbl_Customers[[#This Row],[total_eve_charge]]&lt;=15,"Low Charges",
IF(tbl_Customers[[#This Row],[total_eve_charge]]&lt;=20,"Medium Charges","High Charges"))</f>
        <v>High Charges</v>
      </c>
      <c r="AB3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7" t="str">
        <f>IF(tbl_Customers[[#This Row],[number_vmail_messages]] = 0, "No Usage", IF(tbl_Customers[[#This Row],[number_vmail_messages]] &lt;= 20, "Low Usage", IF(tbl_Customers[[#This Row],[number_vmail_messages]] &lt;= 40, "Medium Usgae", "High Usage")))</f>
        <v>No Usage</v>
      </c>
      <c r="AD3187" t="str">
        <f>IF(tbl_Customers[[#This Row],[total_day_minutes]]&lt;=150,"Low Usage", IF(tbl_Customers[[#This Row],[total_day_minutes]]&lt;=200,"Medium Usage", IF(tbl_Customers[[#This Row],[total_day_minutes]]&lt;=250,"High Usage","Very High Usage")))</f>
        <v>Medium Usage</v>
      </c>
      <c r="AE3187" t="str">
        <f>IF(tbl_Customers[[#This Row],[total_intl_calls]]&lt;=5,"Low Calls", IF(tbl_Customers[[#This Row],[total_intl_calls]]&lt;=10, "Medium Calls", "High Calls"))</f>
        <v>Low Calls</v>
      </c>
      <c r="AF31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7" s="36" t="str">
        <f>IF(tbl_Customers[[#This Row],[Churn_Risk_Score]]&gt;=10,"High Risk", IF(tbl_Customers[[#This Row],[Churn_Risk_Score]]&gt;=5,"Medium Risk","Low Risk"))</f>
        <v>Low Risk</v>
      </c>
    </row>
    <row r="3188" spans="1:33" x14ac:dyDescent="0.35">
      <c r="A3188">
        <v>3187</v>
      </c>
      <c r="B3188" t="s">
        <v>20</v>
      </c>
      <c r="C3188">
        <v>70</v>
      </c>
      <c r="D3188" t="s">
        <v>28</v>
      </c>
      <c r="E3188" t="s">
        <v>22</v>
      </c>
      <c r="F3188" t="s">
        <v>23</v>
      </c>
      <c r="G3188">
        <v>23</v>
      </c>
      <c r="H3188">
        <v>205.5</v>
      </c>
      <c r="I3188">
        <v>95</v>
      </c>
      <c r="J3188">
        <v>34.94</v>
      </c>
      <c r="K3188">
        <v>224.3</v>
      </c>
      <c r="L3188">
        <v>80</v>
      </c>
      <c r="M3188">
        <v>19.07</v>
      </c>
      <c r="N3188">
        <v>196.1</v>
      </c>
      <c r="O3188">
        <v>76</v>
      </c>
      <c r="P3188">
        <v>8.82</v>
      </c>
      <c r="Q3188">
        <v>9.6999999999999993</v>
      </c>
      <c r="R3188">
        <v>4</v>
      </c>
      <c r="S3188">
        <v>2.62</v>
      </c>
      <c r="T3188">
        <v>1</v>
      </c>
      <c r="U3188" t="s">
        <v>22</v>
      </c>
      <c r="V3188">
        <f>IF(tbl_Customers[[#This Row],[churn]] = "yes", 1, 0)</f>
        <v>0</v>
      </c>
      <c r="W3188" t="str">
        <f>IF(tbl_Customers[[#This Row],[number_customer_service_calls]] &lt;= 1, "0-1 Calls", IF(tbl_Customers[[#This Row],[number_customer_service_calls]] &lt;= 3, "2-3 Calls", IF(tbl_Customers[[#This Row],[number_customer_service_calls]] &lt;=5, "4-5 Calls", "6+ Calls")))</f>
        <v>0-1 Calls</v>
      </c>
      <c r="X3188" t="str">
        <f>IF(tbl_Customers[[#This Row],[account_length]] &lt;= 50, "0-50", IF(tbl_Customers[[#This Row],[account_length]] &lt;=100, "51-100", IF(tbl_Customers[[#This Row],[account_length]] &lt;= 150, "101-150", "151+")))</f>
        <v>51-100</v>
      </c>
      <c r="Y3188" t="str">
        <f>IF(tbl_Customers[[#This Row],[total_intl_charge]] &lt;= 3, "Low Charges", "High Charges")</f>
        <v>Low Charges</v>
      </c>
      <c r="Z3188" t="str">
        <f>IF(tbl_Customers[[#This Row],[total_eve_calls]]&lt;=80,"Low Calls",
IF(tbl_Customers[[#This Row],[total_eve_calls]]&lt;=120,"Medium Calls","High Calls"))</f>
        <v>Low Calls</v>
      </c>
      <c r="AA3188" t="str">
        <f>IF(tbl_Customers[[#This Row],[total_eve_charge]]&lt;=15,"Low Charges",
IF(tbl_Customers[[#This Row],[total_eve_charge]]&lt;=20,"Medium Charges","High Charges"))</f>
        <v>Medium Charges</v>
      </c>
      <c r="AB3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8" t="str">
        <f>IF(tbl_Customers[[#This Row],[number_vmail_messages]] = 0, "No Usage", IF(tbl_Customers[[#This Row],[number_vmail_messages]] &lt;= 20, "Low Usage", IF(tbl_Customers[[#This Row],[number_vmail_messages]] &lt;= 40, "Medium Usgae", "High Usage")))</f>
        <v>Medium Usgae</v>
      </c>
      <c r="AD3188" t="str">
        <f>IF(tbl_Customers[[#This Row],[total_day_minutes]]&lt;=150,"Low Usage", IF(tbl_Customers[[#This Row],[total_day_minutes]]&lt;=200,"Medium Usage", IF(tbl_Customers[[#This Row],[total_day_minutes]]&lt;=250,"High Usage","Very High Usage")))</f>
        <v>High Usage</v>
      </c>
      <c r="AE3188" t="str">
        <f>IF(tbl_Customers[[#This Row],[total_intl_calls]]&lt;=5,"Low Calls", IF(tbl_Customers[[#This Row],[total_intl_calls]]&lt;=10, "Medium Calls", "High Calls"))</f>
        <v>Low Calls</v>
      </c>
      <c r="AF31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88" s="36" t="str">
        <f>IF(tbl_Customers[[#This Row],[Churn_Risk_Score]]&gt;=10,"High Risk", IF(tbl_Customers[[#This Row],[Churn_Risk_Score]]&gt;=5,"Medium Risk","Low Risk"))</f>
        <v>Low Risk</v>
      </c>
    </row>
    <row r="3189" spans="1:33" x14ac:dyDescent="0.35">
      <c r="A3189">
        <v>3188</v>
      </c>
      <c r="B3189" t="s">
        <v>36</v>
      </c>
      <c r="C3189">
        <v>112</v>
      </c>
      <c r="D3189" t="s">
        <v>28</v>
      </c>
      <c r="E3189" t="s">
        <v>22</v>
      </c>
      <c r="F3189" t="s">
        <v>22</v>
      </c>
      <c r="G3189">
        <v>0</v>
      </c>
      <c r="H3189">
        <v>172.1</v>
      </c>
      <c r="I3189">
        <v>73</v>
      </c>
      <c r="J3189">
        <v>29.26</v>
      </c>
      <c r="K3189">
        <v>228</v>
      </c>
      <c r="L3189">
        <v>136</v>
      </c>
      <c r="M3189">
        <v>19.38</v>
      </c>
      <c r="N3189">
        <v>269.39999999999998</v>
      </c>
      <c r="O3189">
        <v>96</v>
      </c>
      <c r="P3189">
        <v>12.12</v>
      </c>
      <c r="Q3189">
        <v>14.1</v>
      </c>
      <c r="R3189">
        <v>3</v>
      </c>
      <c r="S3189">
        <v>3.81</v>
      </c>
      <c r="T3189">
        <v>2</v>
      </c>
      <c r="U3189" t="s">
        <v>22</v>
      </c>
      <c r="V3189">
        <f>IF(tbl_Customers[[#This Row],[churn]] = "yes", 1, 0)</f>
        <v>0</v>
      </c>
      <c r="W3189" t="str">
        <f>IF(tbl_Customers[[#This Row],[number_customer_service_calls]] &lt;= 1, "0-1 Calls", IF(tbl_Customers[[#This Row],[number_customer_service_calls]] &lt;= 3, "2-3 Calls", IF(tbl_Customers[[#This Row],[number_customer_service_calls]] &lt;=5, "4-5 Calls", "6+ Calls")))</f>
        <v>2-3 Calls</v>
      </c>
      <c r="X3189" t="str">
        <f>IF(tbl_Customers[[#This Row],[account_length]] &lt;= 50, "0-50", IF(tbl_Customers[[#This Row],[account_length]] &lt;=100, "51-100", IF(tbl_Customers[[#This Row],[account_length]] &lt;= 150, "101-150", "151+")))</f>
        <v>101-150</v>
      </c>
      <c r="Y3189" t="str">
        <f>IF(tbl_Customers[[#This Row],[total_intl_charge]] &lt;= 3, "Low Charges", "High Charges")</f>
        <v>High Charges</v>
      </c>
      <c r="Z3189" t="str">
        <f>IF(tbl_Customers[[#This Row],[total_eve_calls]]&lt;=80,"Low Calls",
IF(tbl_Customers[[#This Row],[total_eve_calls]]&lt;=120,"Medium Calls","High Calls"))</f>
        <v>High Calls</v>
      </c>
      <c r="AA3189" t="str">
        <f>IF(tbl_Customers[[#This Row],[total_eve_charge]]&lt;=15,"Low Charges",
IF(tbl_Customers[[#This Row],[total_eve_charge]]&lt;=20,"Medium Charges","High Charges"))</f>
        <v>Medium Charges</v>
      </c>
      <c r="AB3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9" t="str">
        <f>IF(tbl_Customers[[#This Row],[number_vmail_messages]] = 0, "No Usage", IF(tbl_Customers[[#This Row],[number_vmail_messages]] &lt;= 20, "Low Usage", IF(tbl_Customers[[#This Row],[number_vmail_messages]] &lt;= 40, "Medium Usgae", "High Usage")))</f>
        <v>No Usage</v>
      </c>
      <c r="AD3189" t="str">
        <f>IF(tbl_Customers[[#This Row],[total_day_minutes]]&lt;=150,"Low Usage", IF(tbl_Customers[[#This Row],[total_day_minutes]]&lt;=200,"Medium Usage", IF(tbl_Customers[[#This Row],[total_day_minutes]]&lt;=250,"High Usage","Very High Usage")))</f>
        <v>Medium Usage</v>
      </c>
      <c r="AE3189" t="str">
        <f>IF(tbl_Customers[[#This Row],[total_intl_calls]]&lt;=5,"Low Calls", IF(tbl_Customers[[#This Row],[total_intl_calls]]&lt;=10, "Medium Calls", "High Calls"))</f>
        <v>Low Calls</v>
      </c>
      <c r="AF31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9" s="36" t="str">
        <f>IF(tbl_Customers[[#This Row],[Churn_Risk_Score]]&gt;=10,"High Risk", IF(tbl_Customers[[#This Row],[Churn_Risk_Score]]&gt;=5,"Medium Risk","Low Risk"))</f>
        <v>Low Risk</v>
      </c>
    </row>
    <row r="3190" spans="1:33" x14ac:dyDescent="0.35">
      <c r="A3190">
        <v>3189</v>
      </c>
      <c r="B3190" t="s">
        <v>51</v>
      </c>
      <c r="C3190">
        <v>186</v>
      </c>
      <c r="D3190" t="s">
        <v>25</v>
      </c>
      <c r="E3190" t="s">
        <v>22</v>
      </c>
      <c r="F3190" t="s">
        <v>22</v>
      </c>
      <c r="G3190">
        <v>0</v>
      </c>
      <c r="H3190">
        <v>206.8</v>
      </c>
      <c r="I3190">
        <v>104</v>
      </c>
      <c r="J3190">
        <v>35.159999999999997</v>
      </c>
      <c r="K3190">
        <v>286</v>
      </c>
      <c r="L3190">
        <v>115</v>
      </c>
      <c r="M3190">
        <v>24.31</v>
      </c>
      <c r="N3190">
        <v>153.9</v>
      </c>
      <c r="O3190">
        <v>112</v>
      </c>
      <c r="P3190">
        <v>6.93</v>
      </c>
      <c r="Q3190">
        <v>12.4</v>
      </c>
      <c r="R3190">
        <v>6</v>
      </c>
      <c r="S3190">
        <v>3.35</v>
      </c>
      <c r="T3190">
        <v>0</v>
      </c>
      <c r="U3190" t="s">
        <v>22</v>
      </c>
      <c r="V3190">
        <f>IF(tbl_Customers[[#This Row],[churn]] = "yes", 1, 0)</f>
        <v>0</v>
      </c>
      <c r="W3190" t="str">
        <f>IF(tbl_Customers[[#This Row],[number_customer_service_calls]] &lt;= 1, "0-1 Calls", IF(tbl_Customers[[#This Row],[number_customer_service_calls]] &lt;= 3, "2-3 Calls", IF(tbl_Customers[[#This Row],[number_customer_service_calls]] &lt;=5, "4-5 Calls", "6+ Calls")))</f>
        <v>0-1 Calls</v>
      </c>
      <c r="X3190" t="str">
        <f>IF(tbl_Customers[[#This Row],[account_length]] &lt;= 50, "0-50", IF(tbl_Customers[[#This Row],[account_length]] &lt;=100, "51-100", IF(tbl_Customers[[#This Row],[account_length]] &lt;= 150, "101-150", "151+")))</f>
        <v>151+</v>
      </c>
      <c r="Y3190" t="str">
        <f>IF(tbl_Customers[[#This Row],[total_intl_charge]] &lt;= 3, "Low Charges", "High Charges")</f>
        <v>High Charges</v>
      </c>
      <c r="Z3190" t="str">
        <f>IF(tbl_Customers[[#This Row],[total_eve_calls]]&lt;=80,"Low Calls",
IF(tbl_Customers[[#This Row],[total_eve_calls]]&lt;=120,"Medium Calls","High Calls"))</f>
        <v>Medium Calls</v>
      </c>
      <c r="AA3190" t="str">
        <f>IF(tbl_Customers[[#This Row],[total_eve_charge]]&lt;=15,"Low Charges",
IF(tbl_Customers[[#This Row],[total_eve_charge]]&lt;=20,"Medium Charges","High Charges"))</f>
        <v>High Charges</v>
      </c>
      <c r="AB3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0" t="str">
        <f>IF(tbl_Customers[[#This Row],[number_vmail_messages]] = 0, "No Usage", IF(tbl_Customers[[#This Row],[number_vmail_messages]] &lt;= 20, "Low Usage", IF(tbl_Customers[[#This Row],[number_vmail_messages]] &lt;= 40, "Medium Usgae", "High Usage")))</f>
        <v>No Usage</v>
      </c>
      <c r="AD3190" t="str">
        <f>IF(tbl_Customers[[#This Row],[total_day_minutes]]&lt;=150,"Low Usage", IF(tbl_Customers[[#This Row],[total_day_minutes]]&lt;=200,"Medium Usage", IF(tbl_Customers[[#This Row],[total_day_minutes]]&lt;=250,"High Usage","Very High Usage")))</f>
        <v>High Usage</v>
      </c>
      <c r="AE3190" t="str">
        <f>IF(tbl_Customers[[#This Row],[total_intl_calls]]&lt;=5,"Low Calls", IF(tbl_Customers[[#This Row],[total_intl_calls]]&lt;=10, "Medium Calls", "High Calls"))</f>
        <v>Medium Calls</v>
      </c>
      <c r="AF31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0" s="36" t="str">
        <f>IF(tbl_Customers[[#This Row],[Churn_Risk_Score]]&gt;=10,"High Risk", IF(tbl_Customers[[#This Row],[Churn_Risk_Score]]&gt;=5,"Medium Risk","Low Risk"))</f>
        <v>Low Risk</v>
      </c>
    </row>
    <row r="3191" spans="1:33" x14ac:dyDescent="0.35">
      <c r="A3191">
        <v>3190</v>
      </c>
      <c r="B3191" t="s">
        <v>29</v>
      </c>
      <c r="C3191">
        <v>99</v>
      </c>
      <c r="D3191" t="s">
        <v>25</v>
      </c>
      <c r="E3191" t="s">
        <v>22</v>
      </c>
      <c r="F3191" t="s">
        <v>22</v>
      </c>
      <c r="G3191">
        <v>0</v>
      </c>
      <c r="H3191">
        <v>193.3</v>
      </c>
      <c r="I3191">
        <v>51</v>
      </c>
      <c r="J3191">
        <v>32.86</v>
      </c>
      <c r="K3191">
        <v>240.1</v>
      </c>
      <c r="L3191">
        <v>117</v>
      </c>
      <c r="M3191">
        <v>20.41</v>
      </c>
      <c r="N3191">
        <v>145.69999999999999</v>
      </c>
      <c r="O3191">
        <v>92</v>
      </c>
      <c r="P3191">
        <v>6.56</v>
      </c>
      <c r="Q3191">
        <v>12.2</v>
      </c>
      <c r="R3191">
        <v>4</v>
      </c>
      <c r="S3191">
        <v>3.29</v>
      </c>
      <c r="T3191">
        <v>1</v>
      </c>
      <c r="U3191" t="s">
        <v>22</v>
      </c>
      <c r="V3191">
        <f>IF(tbl_Customers[[#This Row],[churn]] = "yes", 1, 0)</f>
        <v>0</v>
      </c>
      <c r="W3191" t="str">
        <f>IF(tbl_Customers[[#This Row],[number_customer_service_calls]] &lt;= 1, "0-1 Calls", IF(tbl_Customers[[#This Row],[number_customer_service_calls]] &lt;= 3, "2-3 Calls", IF(tbl_Customers[[#This Row],[number_customer_service_calls]] &lt;=5, "4-5 Calls", "6+ Calls")))</f>
        <v>0-1 Calls</v>
      </c>
      <c r="X3191" t="str">
        <f>IF(tbl_Customers[[#This Row],[account_length]] &lt;= 50, "0-50", IF(tbl_Customers[[#This Row],[account_length]] &lt;=100, "51-100", IF(tbl_Customers[[#This Row],[account_length]] &lt;= 150, "101-150", "151+")))</f>
        <v>51-100</v>
      </c>
      <c r="Y3191" t="str">
        <f>IF(tbl_Customers[[#This Row],[total_intl_charge]] &lt;= 3, "Low Charges", "High Charges")</f>
        <v>High Charges</v>
      </c>
      <c r="Z3191" t="str">
        <f>IF(tbl_Customers[[#This Row],[total_eve_calls]]&lt;=80,"Low Calls",
IF(tbl_Customers[[#This Row],[total_eve_calls]]&lt;=120,"Medium Calls","High Calls"))</f>
        <v>Medium Calls</v>
      </c>
      <c r="AA3191" t="str">
        <f>IF(tbl_Customers[[#This Row],[total_eve_charge]]&lt;=15,"Low Charges",
IF(tbl_Customers[[#This Row],[total_eve_charge]]&lt;=20,"Medium Charges","High Charges"))</f>
        <v>High Charges</v>
      </c>
      <c r="AB3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1" t="str">
        <f>IF(tbl_Customers[[#This Row],[number_vmail_messages]] = 0, "No Usage", IF(tbl_Customers[[#This Row],[number_vmail_messages]] &lt;= 20, "Low Usage", IF(tbl_Customers[[#This Row],[number_vmail_messages]] &lt;= 40, "Medium Usgae", "High Usage")))</f>
        <v>No Usage</v>
      </c>
      <c r="AD3191" t="str">
        <f>IF(tbl_Customers[[#This Row],[total_day_minutes]]&lt;=150,"Low Usage", IF(tbl_Customers[[#This Row],[total_day_minutes]]&lt;=200,"Medium Usage", IF(tbl_Customers[[#This Row],[total_day_minutes]]&lt;=250,"High Usage","Very High Usage")))</f>
        <v>Medium Usage</v>
      </c>
      <c r="AE3191" t="str">
        <f>IF(tbl_Customers[[#This Row],[total_intl_calls]]&lt;=5,"Low Calls", IF(tbl_Customers[[#This Row],[total_intl_calls]]&lt;=10, "Medium Calls", "High Calls"))</f>
        <v>Low Calls</v>
      </c>
      <c r="AF31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1" s="36" t="str">
        <f>IF(tbl_Customers[[#This Row],[Churn_Risk_Score]]&gt;=10,"High Risk", IF(tbl_Customers[[#This Row],[Churn_Risk_Score]]&gt;=5,"Medium Risk","Low Risk"))</f>
        <v>Low Risk</v>
      </c>
    </row>
    <row r="3192" spans="1:33" x14ac:dyDescent="0.35">
      <c r="A3192">
        <v>3191</v>
      </c>
      <c r="B3192" t="s">
        <v>68</v>
      </c>
      <c r="C3192">
        <v>56</v>
      </c>
      <c r="D3192" t="s">
        <v>21</v>
      </c>
      <c r="E3192" t="s">
        <v>22</v>
      </c>
      <c r="F3192" t="s">
        <v>22</v>
      </c>
      <c r="G3192">
        <v>0</v>
      </c>
      <c r="H3192">
        <v>225.9</v>
      </c>
      <c r="I3192">
        <v>52</v>
      </c>
      <c r="J3192">
        <v>38.4</v>
      </c>
      <c r="K3192">
        <v>242</v>
      </c>
      <c r="L3192">
        <v>69</v>
      </c>
      <c r="M3192">
        <v>20.57</v>
      </c>
      <c r="N3192">
        <v>144.5</v>
      </c>
      <c r="O3192">
        <v>68</v>
      </c>
      <c r="P3192">
        <v>6.5</v>
      </c>
      <c r="Q3192">
        <v>11.7</v>
      </c>
      <c r="R3192">
        <v>3</v>
      </c>
      <c r="S3192">
        <v>3.16</v>
      </c>
      <c r="T3192">
        <v>0</v>
      </c>
      <c r="U3192" t="s">
        <v>22</v>
      </c>
      <c r="V3192">
        <f>IF(tbl_Customers[[#This Row],[churn]] = "yes", 1, 0)</f>
        <v>0</v>
      </c>
      <c r="W3192" t="str">
        <f>IF(tbl_Customers[[#This Row],[number_customer_service_calls]] &lt;= 1, "0-1 Calls", IF(tbl_Customers[[#This Row],[number_customer_service_calls]] &lt;= 3, "2-3 Calls", IF(tbl_Customers[[#This Row],[number_customer_service_calls]] &lt;=5, "4-5 Calls", "6+ Calls")))</f>
        <v>0-1 Calls</v>
      </c>
      <c r="X3192" t="str">
        <f>IF(tbl_Customers[[#This Row],[account_length]] &lt;= 50, "0-50", IF(tbl_Customers[[#This Row],[account_length]] &lt;=100, "51-100", IF(tbl_Customers[[#This Row],[account_length]] &lt;= 150, "101-150", "151+")))</f>
        <v>51-100</v>
      </c>
      <c r="Y3192" t="str">
        <f>IF(tbl_Customers[[#This Row],[total_intl_charge]] &lt;= 3, "Low Charges", "High Charges")</f>
        <v>High Charges</v>
      </c>
      <c r="Z3192" t="str">
        <f>IF(tbl_Customers[[#This Row],[total_eve_calls]]&lt;=80,"Low Calls",
IF(tbl_Customers[[#This Row],[total_eve_calls]]&lt;=120,"Medium Calls","High Calls"))</f>
        <v>Low Calls</v>
      </c>
      <c r="AA3192" t="str">
        <f>IF(tbl_Customers[[#This Row],[total_eve_charge]]&lt;=15,"Low Charges",
IF(tbl_Customers[[#This Row],[total_eve_charge]]&lt;=20,"Medium Charges","High Charges"))</f>
        <v>High Charges</v>
      </c>
      <c r="AB3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2" t="str">
        <f>IF(tbl_Customers[[#This Row],[number_vmail_messages]] = 0, "No Usage", IF(tbl_Customers[[#This Row],[number_vmail_messages]] &lt;= 20, "Low Usage", IF(tbl_Customers[[#This Row],[number_vmail_messages]] &lt;= 40, "Medium Usgae", "High Usage")))</f>
        <v>No Usage</v>
      </c>
      <c r="AD3192" t="str">
        <f>IF(tbl_Customers[[#This Row],[total_day_minutes]]&lt;=150,"Low Usage", IF(tbl_Customers[[#This Row],[total_day_minutes]]&lt;=200,"Medium Usage", IF(tbl_Customers[[#This Row],[total_day_minutes]]&lt;=250,"High Usage","Very High Usage")))</f>
        <v>High Usage</v>
      </c>
      <c r="AE3192" t="str">
        <f>IF(tbl_Customers[[#This Row],[total_intl_calls]]&lt;=5,"Low Calls", IF(tbl_Customers[[#This Row],[total_intl_calls]]&lt;=10, "Medium Calls", "High Calls"))</f>
        <v>Low Calls</v>
      </c>
      <c r="AF31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2" s="36" t="str">
        <f>IF(tbl_Customers[[#This Row],[Churn_Risk_Score]]&gt;=10,"High Risk", IF(tbl_Customers[[#This Row],[Churn_Risk_Score]]&gt;=5,"Medium Risk","Low Risk"))</f>
        <v>Low Risk</v>
      </c>
    </row>
    <row r="3193" spans="1:33" x14ac:dyDescent="0.35">
      <c r="A3193">
        <v>3192</v>
      </c>
      <c r="B3193" t="s">
        <v>41</v>
      </c>
      <c r="C3193">
        <v>135</v>
      </c>
      <c r="D3193" t="s">
        <v>25</v>
      </c>
      <c r="E3193" t="s">
        <v>22</v>
      </c>
      <c r="F3193" t="s">
        <v>23</v>
      </c>
      <c r="G3193">
        <v>38</v>
      </c>
      <c r="H3193">
        <v>202.6</v>
      </c>
      <c r="I3193">
        <v>92</v>
      </c>
      <c r="J3193">
        <v>34.44</v>
      </c>
      <c r="K3193">
        <v>169.6</v>
      </c>
      <c r="L3193">
        <v>93</v>
      </c>
      <c r="M3193">
        <v>14.42</v>
      </c>
      <c r="N3193">
        <v>185.8</v>
      </c>
      <c r="O3193">
        <v>108</v>
      </c>
      <c r="P3193">
        <v>8.36</v>
      </c>
      <c r="Q3193">
        <v>11.9</v>
      </c>
      <c r="R3193">
        <v>6</v>
      </c>
      <c r="S3193">
        <v>3.21</v>
      </c>
      <c r="T3193">
        <v>4</v>
      </c>
      <c r="U3193" t="s">
        <v>22</v>
      </c>
      <c r="V3193">
        <f>IF(tbl_Customers[[#This Row],[churn]] = "yes", 1, 0)</f>
        <v>0</v>
      </c>
      <c r="W3193" t="str">
        <f>IF(tbl_Customers[[#This Row],[number_customer_service_calls]] &lt;= 1, "0-1 Calls", IF(tbl_Customers[[#This Row],[number_customer_service_calls]] &lt;= 3, "2-3 Calls", IF(tbl_Customers[[#This Row],[number_customer_service_calls]] &lt;=5, "4-5 Calls", "6+ Calls")))</f>
        <v>4-5 Calls</v>
      </c>
      <c r="X3193" t="str">
        <f>IF(tbl_Customers[[#This Row],[account_length]] &lt;= 50, "0-50", IF(tbl_Customers[[#This Row],[account_length]] &lt;=100, "51-100", IF(tbl_Customers[[#This Row],[account_length]] &lt;= 150, "101-150", "151+")))</f>
        <v>101-150</v>
      </c>
      <c r="Y3193" t="str">
        <f>IF(tbl_Customers[[#This Row],[total_intl_charge]] &lt;= 3, "Low Charges", "High Charges")</f>
        <v>High Charges</v>
      </c>
      <c r="Z3193" t="str">
        <f>IF(tbl_Customers[[#This Row],[total_eve_calls]]&lt;=80,"Low Calls",
IF(tbl_Customers[[#This Row],[total_eve_calls]]&lt;=120,"Medium Calls","High Calls"))</f>
        <v>Medium Calls</v>
      </c>
      <c r="AA3193" t="str">
        <f>IF(tbl_Customers[[#This Row],[total_eve_charge]]&lt;=15,"Low Charges",
IF(tbl_Customers[[#This Row],[total_eve_charge]]&lt;=20,"Medium Charges","High Charges"))</f>
        <v>Low Charges</v>
      </c>
      <c r="AB3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3" t="str">
        <f>IF(tbl_Customers[[#This Row],[number_vmail_messages]] = 0, "No Usage", IF(tbl_Customers[[#This Row],[number_vmail_messages]] &lt;= 20, "Low Usage", IF(tbl_Customers[[#This Row],[number_vmail_messages]] &lt;= 40, "Medium Usgae", "High Usage")))</f>
        <v>Medium Usgae</v>
      </c>
      <c r="AD3193" t="str">
        <f>IF(tbl_Customers[[#This Row],[total_day_minutes]]&lt;=150,"Low Usage", IF(tbl_Customers[[#This Row],[total_day_minutes]]&lt;=200,"Medium Usage", IF(tbl_Customers[[#This Row],[total_day_minutes]]&lt;=250,"High Usage","Very High Usage")))</f>
        <v>High Usage</v>
      </c>
      <c r="AE3193" t="str">
        <f>IF(tbl_Customers[[#This Row],[total_intl_calls]]&lt;=5,"Low Calls", IF(tbl_Customers[[#This Row],[total_intl_calls]]&lt;=10, "Medium Calls", "High Calls"))</f>
        <v>Medium Calls</v>
      </c>
      <c r="AF31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93" s="36" t="str">
        <f>IF(tbl_Customers[[#This Row],[Churn_Risk_Score]]&gt;=10,"High Risk", IF(tbl_Customers[[#This Row],[Churn_Risk_Score]]&gt;=5,"Medium Risk","Low Risk"))</f>
        <v>Medium Risk</v>
      </c>
    </row>
    <row r="3194" spans="1:33" x14ac:dyDescent="0.35">
      <c r="A3194">
        <v>3193</v>
      </c>
      <c r="B3194" t="s">
        <v>24</v>
      </c>
      <c r="C3194">
        <v>83</v>
      </c>
      <c r="D3194" t="s">
        <v>25</v>
      </c>
      <c r="E3194" t="s">
        <v>22</v>
      </c>
      <c r="F3194" t="s">
        <v>22</v>
      </c>
      <c r="G3194">
        <v>0</v>
      </c>
      <c r="H3194">
        <v>48.4</v>
      </c>
      <c r="I3194">
        <v>105</v>
      </c>
      <c r="J3194">
        <v>8.23</v>
      </c>
      <c r="K3194">
        <v>139.69999999999999</v>
      </c>
      <c r="L3194">
        <v>86</v>
      </c>
      <c r="M3194">
        <v>11.87</v>
      </c>
      <c r="N3194">
        <v>154.1</v>
      </c>
      <c r="O3194">
        <v>80</v>
      </c>
      <c r="P3194">
        <v>6.93</v>
      </c>
      <c r="Q3194">
        <v>11.5</v>
      </c>
      <c r="R3194">
        <v>4</v>
      </c>
      <c r="S3194">
        <v>3.11</v>
      </c>
      <c r="T3194">
        <v>2</v>
      </c>
      <c r="U3194" t="s">
        <v>22</v>
      </c>
      <c r="V3194">
        <f>IF(tbl_Customers[[#This Row],[churn]] = "yes", 1, 0)</f>
        <v>0</v>
      </c>
      <c r="W3194" t="str">
        <f>IF(tbl_Customers[[#This Row],[number_customer_service_calls]] &lt;= 1, "0-1 Calls", IF(tbl_Customers[[#This Row],[number_customer_service_calls]] &lt;= 3, "2-3 Calls", IF(tbl_Customers[[#This Row],[number_customer_service_calls]] &lt;=5, "4-5 Calls", "6+ Calls")))</f>
        <v>2-3 Calls</v>
      </c>
      <c r="X3194" t="str">
        <f>IF(tbl_Customers[[#This Row],[account_length]] &lt;= 50, "0-50", IF(tbl_Customers[[#This Row],[account_length]] &lt;=100, "51-100", IF(tbl_Customers[[#This Row],[account_length]] &lt;= 150, "101-150", "151+")))</f>
        <v>51-100</v>
      </c>
      <c r="Y3194" t="str">
        <f>IF(tbl_Customers[[#This Row],[total_intl_charge]] &lt;= 3, "Low Charges", "High Charges")</f>
        <v>High Charges</v>
      </c>
      <c r="Z3194" t="str">
        <f>IF(tbl_Customers[[#This Row],[total_eve_calls]]&lt;=80,"Low Calls",
IF(tbl_Customers[[#This Row],[total_eve_calls]]&lt;=120,"Medium Calls","High Calls"))</f>
        <v>Medium Calls</v>
      </c>
      <c r="AA3194" t="str">
        <f>IF(tbl_Customers[[#This Row],[total_eve_charge]]&lt;=15,"Low Charges",
IF(tbl_Customers[[#This Row],[total_eve_charge]]&lt;=20,"Medium Charges","High Charges"))</f>
        <v>Low Charges</v>
      </c>
      <c r="AB3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4" t="str">
        <f>IF(tbl_Customers[[#This Row],[number_vmail_messages]] = 0, "No Usage", IF(tbl_Customers[[#This Row],[number_vmail_messages]] &lt;= 20, "Low Usage", IF(tbl_Customers[[#This Row],[number_vmail_messages]] &lt;= 40, "Medium Usgae", "High Usage")))</f>
        <v>No Usage</v>
      </c>
      <c r="AD3194" t="str">
        <f>IF(tbl_Customers[[#This Row],[total_day_minutes]]&lt;=150,"Low Usage", IF(tbl_Customers[[#This Row],[total_day_minutes]]&lt;=200,"Medium Usage", IF(tbl_Customers[[#This Row],[total_day_minutes]]&lt;=250,"High Usage","Very High Usage")))</f>
        <v>Low Usage</v>
      </c>
      <c r="AE3194" t="str">
        <f>IF(tbl_Customers[[#This Row],[total_intl_calls]]&lt;=5,"Low Calls", IF(tbl_Customers[[#This Row],[total_intl_calls]]&lt;=10, "Medium Calls", "High Calls"))</f>
        <v>Low Calls</v>
      </c>
      <c r="AF31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4" s="36" t="str">
        <f>IF(tbl_Customers[[#This Row],[Churn_Risk_Score]]&gt;=10,"High Risk", IF(tbl_Customers[[#This Row],[Churn_Risk_Score]]&gt;=5,"Medium Risk","Low Risk"))</f>
        <v>Low Risk</v>
      </c>
    </row>
    <row r="3195" spans="1:33" x14ac:dyDescent="0.35">
      <c r="A3195">
        <v>3194</v>
      </c>
      <c r="B3195" t="s">
        <v>43</v>
      </c>
      <c r="C3195">
        <v>48</v>
      </c>
      <c r="D3195" t="s">
        <v>28</v>
      </c>
      <c r="E3195" t="s">
        <v>22</v>
      </c>
      <c r="F3195" t="s">
        <v>22</v>
      </c>
      <c r="G3195">
        <v>0</v>
      </c>
      <c r="H3195">
        <v>168.6</v>
      </c>
      <c r="I3195">
        <v>93</v>
      </c>
      <c r="J3195">
        <v>28.66</v>
      </c>
      <c r="K3195">
        <v>246</v>
      </c>
      <c r="L3195">
        <v>61</v>
      </c>
      <c r="M3195">
        <v>20.91</v>
      </c>
      <c r="N3195">
        <v>269.89999999999998</v>
      </c>
      <c r="O3195">
        <v>102</v>
      </c>
      <c r="P3195">
        <v>12.15</v>
      </c>
      <c r="Q3195">
        <v>11.4</v>
      </c>
      <c r="R3195">
        <v>7</v>
      </c>
      <c r="S3195">
        <v>3.08</v>
      </c>
      <c r="T3195">
        <v>1</v>
      </c>
      <c r="U3195" t="s">
        <v>22</v>
      </c>
      <c r="V3195">
        <f>IF(tbl_Customers[[#This Row],[churn]] = "yes", 1, 0)</f>
        <v>0</v>
      </c>
      <c r="W3195" t="str">
        <f>IF(tbl_Customers[[#This Row],[number_customer_service_calls]] &lt;= 1, "0-1 Calls", IF(tbl_Customers[[#This Row],[number_customer_service_calls]] &lt;= 3, "2-3 Calls", IF(tbl_Customers[[#This Row],[number_customer_service_calls]] &lt;=5, "4-5 Calls", "6+ Calls")))</f>
        <v>0-1 Calls</v>
      </c>
      <c r="X3195" t="str">
        <f>IF(tbl_Customers[[#This Row],[account_length]] &lt;= 50, "0-50", IF(tbl_Customers[[#This Row],[account_length]] &lt;=100, "51-100", IF(tbl_Customers[[#This Row],[account_length]] &lt;= 150, "101-150", "151+")))</f>
        <v>0-50</v>
      </c>
      <c r="Y3195" t="str">
        <f>IF(tbl_Customers[[#This Row],[total_intl_charge]] &lt;= 3, "Low Charges", "High Charges")</f>
        <v>High Charges</v>
      </c>
      <c r="Z3195" t="str">
        <f>IF(tbl_Customers[[#This Row],[total_eve_calls]]&lt;=80,"Low Calls",
IF(tbl_Customers[[#This Row],[total_eve_calls]]&lt;=120,"Medium Calls","High Calls"))</f>
        <v>Low Calls</v>
      </c>
      <c r="AA3195" t="str">
        <f>IF(tbl_Customers[[#This Row],[total_eve_charge]]&lt;=15,"Low Charges",
IF(tbl_Customers[[#This Row],[total_eve_charge]]&lt;=20,"Medium Charges","High Charges"))</f>
        <v>High Charges</v>
      </c>
      <c r="AB3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5" t="str">
        <f>IF(tbl_Customers[[#This Row],[number_vmail_messages]] = 0, "No Usage", IF(tbl_Customers[[#This Row],[number_vmail_messages]] &lt;= 20, "Low Usage", IF(tbl_Customers[[#This Row],[number_vmail_messages]] &lt;= 40, "Medium Usgae", "High Usage")))</f>
        <v>No Usage</v>
      </c>
      <c r="AD3195" t="str">
        <f>IF(tbl_Customers[[#This Row],[total_day_minutes]]&lt;=150,"Low Usage", IF(tbl_Customers[[#This Row],[total_day_minutes]]&lt;=200,"Medium Usage", IF(tbl_Customers[[#This Row],[total_day_minutes]]&lt;=250,"High Usage","Very High Usage")))</f>
        <v>Medium Usage</v>
      </c>
      <c r="AE3195" t="str">
        <f>IF(tbl_Customers[[#This Row],[total_intl_calls]]&lt;=5,"Low Calls", IF(tbl_Customers[[#This Row],[total_intl_calls]]&lt;=10, "Medium Calls", "High Calls"))</f>
        <v>Medium Calls</v>
      </c>
      <c r="AF31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5" s="36" t="str">
        <f>IF(tbl_Customers[[#This Row],[Churn_Risk_Score]]&gt;=10,"High Risk", IF(tbl_Customers[[#This Row],[Churn_Risk_Score]]&gt;=5,"Medium Risk","Low Risk"))</f>
        <v>Low Risk</v>
      </c>
    </row>
    <row r="3196" spans="1:33" x14ac:dyDescent="0.35">
      <c r="A3196">
        <v>3195</v>
      </c>
      <c r="B3196" t="s">
        <v>47</v>
      </c>
      <c r="C3196">
        <v>112</v>
      </c>
      <c r="D3196" t="s">
        <v>21</v>
      </c>
      <c r="E3196" t="s">
        <v>22</v>
      </c>
      <c r="F3196" t="s">
        <v>23</v>
      </c>
      <c r="G3196">
        <v>31</v>
      </c>
      <c r="H3196">
        <v>142.9</v>
      </c>
      <c r="I3196">
        <v>92</v>
      </c>
      <c r="J3196">
        <v>24.29</v>
      </c>
      <c r="K3196">
        <v>233.8</v>
      </c>
      <c r="L3196">
        <v>107</v>
      </c>
      <c r="M3196">
        <v>19.87</v>
      </c>
      <c r="N3196">
        <v>329.2</v>
      </c>
      <c r="O3196">
        <v>142</v>
      </c>
      <c r="P3196">
        <v>14.81</v>
      </c>
      <c r="Q3196">
        <v>10.4</v>
      </c>
      <c r="R3196">
        <v>6</v>
      </c>
      <c r="S3196">
        <v>2.81</v>
      </c>
      <c r="T3196">
        <v>0</v>
      </c>
      <c r="U3196" t="s">
        <v>22</v>
      </c>
      <c r="V3196">
        <f>IF(tbl_Customers[[#This Row],[churn]] = "yes", 1, 0)</f>
        <v>0</v>
      </c>
      <c r="W3196" t="str">
        <f>IF(tbl_Customers[[#This Row],[number_customer_service_calls]] &lt;= 1, "0-1 Calls", IF(tbl_Customers[[#This Row],[number_customer_service_calls]] &lt;= 3, "2-3 Calls", IF(tbl_Customers[[#This Row],[number_customer_service_calls]] &lt;=5, "4-5 Calls", "6+ Calls")))</f>
        <v>0-1 Calls</v>
      </c>
      <c r="X3196" t="str">
        <f>IF(tbl_Customers[[#This Row],[account_length]] &lt;= 50, "0-50", IF(tbl_Customers[[#This Row],[account_length]] &lt;=100, "51-100", IF(tbl_Customers[[#This Row],[account_length]] &lt;= 150, "101-150", "151+")))</f>
        <v>101-150</v>
      </c>
      <c r="Y3196" t="str">
        <f>IF(tbl_Customers[[#This Row],[total_intl_charge]] &lt;= 3, "Low Charges", "High Charges")</f>
        <v>Low Charges</v>
      </c>
      <c r="Z3196" t="str">
        <f>IF(tbl_Customers[[#This Row],[total_eve_calls]]&lt;=80,"Low Calls",
IF(tbl_Customers[[#This Row],[total_eve_calls]]&lt;=120,"Medium Calls","High Calls"))</f>
        <v>Medium Calls</v>
      </c>
      <c r="AA3196" t="str">
        <f>IF(tbl_Customers[[#This Row],[total_eve_charge]]&lt;=15,"Low Charges",
IF(tbl_Customers[[#This Row],[total_eve_charge]]&lt;=20,"Medium Charges","High Charges"))</f>
        <v>Medium Charges</v>
      </c>
      <c r="AB3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6" t="str">
        <f>IF(tbl_Customers[[#This Row],[number_vmail_messages]] = 0, "No Usage", IF(tbl_Customers[[#This Row],[number_vmail_messages]] &lt;= 20, "Low Usage", IF(tbl_Customers[[#This Row],[number_vmail_messages]] &lt;= 40, "Medium Usgae", "High Usage")))</f>
        <v>Medium Usgae</v>
      </c>
      <c r="AD3196" t="str">
        <f>IF(tbl_Customers[[#This Row],[total_day_minutes]]&lt;=150,"Low Usage", IF(tbl_Customers[[#This Row],[total_day_minutes]]&lt;=200,"Medium Usage", IF(tbl_Customers[[#This Row],[total_day_minutes]]&lt;=250,"High Usage","Very High Usage")))</f>
        <v>Low Usage</v>
      </c>
      <c r="AE3196" t="str">
        <f>IF(tbl_Customers[[#This Row],[total_intl_calls]]&lt;=5,"Low Calls", IF(tbl_Customers[[#This Row],[total_intl_calls]]&lt;=10, "Medium Calls", "High Calls"))</f>
        <v>Medium Calls</v>
      </c>
      <c r="AF31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96" s="36" t="str">
        <f>IF(tbl_Customers[[#This Row],[Churn_Risk_Score]]&gt;=10,"High Risk", IF(tbl_Customers[[#This Row],[Churn_Risk_Score]]&gt;=5,"Medium Risk","Low Risk"))</f>
        <v>Low Risk</v>
      </c>
    </row>
    <row r="3197" spans="1:33" x14ac:dyDescent="0.35">
      <c r="A3197">
        <v>3196</v>
      </c>
      <c r="B3197" t="s">
        <v>47</v>
      </c>
      <c r="C3197">
        <v>112</v>
      </c>
      <c r="D3197" t="s">
        <v>28</v>
      </c>
      <c r="E3197" t="s">
        <v>22</v>
      </c>
      <c r="F3197" t="s">
        <v>22</v>
      </c>
      <c r="G3197">
        <v>0</v>
      </c>
      <c r="H3197">
        <v>85.2</v>
      </c>
      <c r="I3197">
        <v>102</v>
      </c>
      <c r="J3197">
        <v>14.48</v>
      </c>
      <c r="K3197">
        <v>153.19999999999999</v>
      </c>
      <c r="L3197">
        <v>118</v>
      </c>
      <c r="M3197">
        <v>13.02</v>
      </c>
      <c r="N3197">
        <v>142.6</v>
      </c>
      <c r="O3197">
        <v>107</v>
      </c>
      <c r="P3197">
        <v>6.42</v>
      </c>
      <c r="Q3197">
        <v>8.1999999999999993</v>
      </c>
      <c r="R3197">
        <v>4</v>
      </c>
      <c r="S3197">
        <v>2.21</v>
      </c>
      <c r="T3197">
        <v>1</v>
      </c>
      <c r="U3197" t="s">
        <v>22</v>
      </c>
      <c r="V3197">
        <f>IF(tbl_Customers[[#This Row],[churn]] = "yes", 1, 0)</f>
        <v>0</v>
      </c>
      <c r="W3197" t="str">
        <f>IF(tbl_Customers[[#This Row],[number_customer_service_calls]] &lt;= 1, "0-1 Calls", IF(tbl_Customers[[#This Row],[number_customer_service_calls]] &lt;= 3, "2-3 Calls", IF(tbl_Customers[[#This Row],[number_customer_service_calls]] &lt;=5, "4-5 Calls", "6+ Calls")))</f>
        <v>0-1 Calls</v>
      </c>
      <c r="X3197" t="str">
        <f>IF(tbl_Customers[[#This Row],[account_length]] &lt;= 50, "0-50", IF(tbl_Customers[[#This Row],[account_length]] &lt;=100, "51-100", IF(tbl_Customers[[#This Row],[account_length]] &lt;= 150, "101-150", "151+")))</f>
        <v>101-150</v>
      </c>
      <c r="Y3197" t="str">
        <f>IF(tbl_Customers[[#This Row],[total_intl_charge]] &lt;= 3, "Low Charges", "High Charges")</f>
        <v>Low Charges</v>
      </c>
      <c r="Z3197" t="str">
        <f>IF(tbl_Customers[[#This Row],[total_eve_calls]]&lt;=80,"Low Calls",
IF(tbl_Customers[[#This Row],[total_eve_calls]]&lt;=120,"Medium Calls","High Calls"))</f>
        <v>Medium Calls</v>
      </c>
      <c r="AA3197" t="str">
        <f>IF(tbl_Customers[[#This Row],[total_eve_charge]]&lt;=15,"Low Charges",
IF(tbl_Customers[[#This Row],[total_eve_charge]]&lt;=20,"Medium Charges","High Charges"))</f>
        <v>Low Charges</v>
      </c>
      <c r="AB3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97" t="str">
        <f>IF(tbl_Customers[[#This Row],[number_vmail_messages]] = 0, "No Usage", IF(tbl_Customers[[#This Row],[number_vmail_messages]] &lt;= 20, "Low Usage", IF(tbl_Customers[[#This Row],[number_vmail_messages]] &lt;= 40, "Medium Usgae", "High Usage")))</f>
        <v>No Usage</v>
      </c>
      <c r="AD3197" t="str">
        <f>IF(tbl_Customers[[#This Row],[total_day_minutes]]&lt;=150,"Low Usage", IF(tbl_Customers[[#This Row],[total_day_minutes]]&lt;=200,"Medium Usage", IF(tbl_Customers[[#This Row],[total_day_minutes]]&lt;=250,"High Usage","Very High Usage")))</f>
        <v>Low Usage</v>
      </c>
      <c r="AE3197" t="str">
        <f>IF(tbl_Customers[[#This Row],[total_intl_calls]]&lt;=5,"Low Calls", IF(tbl_Customers[[#This Row],[total_intl_calls]]&lt;=10, "Medium Calls", "High Calls"))</f>
        <v>Low Calls</v>
      </c>
      <c r="AF31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97" s="36" t="str">
        <f>IF(tbl_Customers[[#This Row],[Churn_Risk_Score]]&gt;=10,"High Risk", IF(tbl_Customers[[#This Row],[Churn_Risk_Score]]&gt;=5,"Medium Risk","Low Risk"))</f>
        <v>Low Risk</v>
      </c>
    </row>
    <row r="3198" spans="1:33" x14ac:dyDescent="0.35">
      <c r="A3198">
        <v>3197</v>
      </c>
      <c r="B3198" t="s">
        <v>60</v>
      </c>
      <c r="C3198">
        <v>141</v>
      </c>
      <c r="D3198" t="s">
        <v>25</v>
      </c>
      <c r="E3198" t="s">
        <v>22</v>
      </c>
      <c r="F3198" t="s">
        <v>22</v>
      </c>
      <c r="G3198">
        <v>0</v>
      </c>
      <c r="H3198">
        <v>77.8</v>
      </c>
      <c r="I3198">
        <v>123</v>
      </c>
      <c r="J3198">
        <v>13.23</v>
      </c>
      <c r="K3198">
        <v>144.4</v>
      </c>
      <c r="L3198">
        <v>119</v>
      </c>
      <c r="M3198">
        <v>12.27</v>
      </c>
      <c r="N3198">
        <v>75.3</v>
      </c>
      <c r="O3198">
        <v>65</v>
      </c>
      <c r="P3198">
        <v>3.39</v>
      </c>
      <c r="Q3198">
        <v>5.7</v>
      </c>
      <c r="R3198">
        <v>7</v>
      </c>
      <c r="S3198">
        <v>1.54</v>
      </c>
      <c r="T3198">
        <v>1</v>
      </c>
      <c r="U3198" t="s">
        <v>22</v>
      </c>
      <c r="V3198">
        <f>IF(tbl_Customers[[#This Row],[churn]] = "yes", 1, 0)</f>
        <v>0</v>
      </c>
      <c r="W3198" t="str">
        <f>IF(tbl_Customers[[#This Row],[number_customer_service_calls]] &lt;= 1, "0-1 Calls", IF(tbl_Customers[[#This Row],[number_customer_service_calls]] &lt;= 3, "2-3 Calls", IF(tbl_Customers[[#This Row],[number_customer_service_calls]] &lt;=5, "4-5 Calls", "6+ Calls")))</f>
        <v>0-1 Calls</v>
      </c>
      <c r="X3198" t="str">
        <f>IF(tbl_Customers[[#This Row],[account_length]] &lt;= 50, "0-50", IF(tbl_Customers[[#This Row],[account_length]] &lt;=100, "51-100", IF(tbl_Customers[[#This Row],[account_length]] &lt;= 150, "101-150", "151+")))</f>
        <v>101-150</v>
      </c>
      <c r="Y3198" t="str">
        <f>IF(tbl_Customers[[#This Row],[total_intl_charge]] &lt;= 3, "Low Charges", "High Charges")</f>
        <v>Low Charges</v>
      </c>
      <c r="Z3198" t="str">
        <f>IF(tbl_Customers[[#This Row],[total_eve_calls]]&lt;=80,"Low Calls",
IF(tbl_Customers[[#This Row],[total_eve_calls]]&lt;=120,"Medium Calls","High Calls"))</f>
        <v>Medium Calls</v>
      </c>
      <c r="AA3198" t="str">
        <f>IF(tbl_Customers[[#This Row],[total_eve_charge]]&lt;=15,"Low Charges",
IF(tbl_Customers[[#This Row],[total_eve_charge]]&lt;=20,"Medium Charges","High Charges"))</f>
        <v>Low Charges</v>
      </c>
      <c r="AB3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98" t="str">
        <f>IF(tbl_Customers[[#This Row],[number_vmail_messages]] = 0, "No Usage", IF(tbl_Customers[[#This Row],[number_vmail_messages]] &lt;= 20, "Low Usage", IF(tbl_Customers[[#This Row],[number_vmail_messages]] &lt;= 40, "Medium Usgae", "High Usage")))</f>
        <v>No Usage</v>
      </c>
      <c r="AD3198" t="str">
        <f>IF(tbl_Customers[[#This Row],[total_day_minutes]]&lt;=150,"Low Usage", IF(tbl_Customers[[#This Row],[total_day_minutes]]&lt;=200,"Medium Usage", IF(tbl_Customers[[#This Row],[total_day_minutes]]&lt;=250,"High Usage","Very High Usage")))</f>
        <v>Low Usage</v>
      </c>
      <c r="AE3198" t="str">
        <f>IF(tbl_Customers[[#This Row],[total_intl_calls]]&lt;=5,"Low Calls", IF(tbl_Customers[[#This Row],[total_intl_calls]]&lt;=10, "Medium Calls", "High Calls"))</f>
        <v>Medium Calls</v>
      </c>
      <c r="AF31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98" s="36" t="str">
        <f>IF(tbl_Customers[[#This Row],[Churn_Risk_Score]]&gt;=10,"High Risk", IF(tbl_Customers[[#This Row],[Churn_Risk_Score]]&gt;=5,"Medium Risk","Low Risk"))</f>
        <v>Low Risk</v>
      </c>
    </row>
    <row r="3199" spans="1:33" x14ac:dyDescent="0.35">
      <c r="A3199">
        <v>3198</v>
      </c>
      <c r="B3199" t="s">
        <v>53</v>
      </c>
      <c r="C3199">
        <v>73</v>
      </c>
      <c r="D3199" t="s">
        <v>25</v>
      </c>
      <c r="E3199" t="s">
        <v>22</v>
      </c>
      <c r="F3199" t="s">
        <v>23</v>
      </c>
      <c r="G3199">
        <v>19</v>
      </c>
      <c r="H3199">
        <v>179.4</v>
      </c>
      <c r="I3199">
        <v>108</v>
      </c>
      <c r="J3199">
        <v>30.5</v>
      </c>
      <c r="K3199">
        <v>93.6</v>
      </c>
      <c r="L3199">
        <v>90</v>
      </c>
      <c r="M3199">
        <v>7.96</v>
      </c>
      <c r="N3199">
        <v>234.6</v>
      </c>
      <c r="O3199">
        <v>99</v>
      </c>
      <c r="P3199">
        <v>10.56</v>
      </c>
      <c r="Q3199">
        <v>14.9</v>
      </c>
      <c r="R3199">
        <v>4</v>
      </c>
      <c r="S3199">
        <v>4.0199999999999996</v>
      </c>
      <c r="T3199">
        <v>2</v>
      </c>
      <c r="U3199" t="s">
        <v>22</v>
      </c>
      <c r="V3199">
        <f>IF(tbl_Customers[[#This Row],[churn]] = "yes", 1, 0)</f>
        <v>0</v>
      </c>
      <c r="W3199" t="str">
        <f>IF(tbl_Customers[[#This Row],[number_customer_service_calls]] &lt;= 1, "0-1 Calls", IF(tbl_Customers[[#This Row],[number_customer_service_calls]] &lt;= 3, "2-3 Calls", IF(tbl_Customers[[#This Row],[number_customer_service_calls]] &lt;=5, "4-5 Calls", "6+ Calls")))</f>
        <v>2-3 Calls</v>
      </c>
      <c r="X3199" t="str">
        <f>IF(tbl_Customers[[#This Row],[account_length]] &lt;= 50, "0-50", IF(tbl_Customers[[#This Row],[account_length]] &lt;=100, "51-100", IF(tbl_Customers[[#This Row],[account_length]] &lt;= 150, "101-150", "151+")))</f>
        <v>51-100</v>
      </c>
      <c r="Y3199" t="str">
        <f>IF(tbl_Customers[[#This Row],[total_intl_charge]] &lt;= 3, "Low Charges", "High Charges")</f>
        <v>High Charges</v>
      </c>
      <c r="Z3199" t="str">
        <f>IF(tbl_Customers[[#This Row],[total_eve_calls]]&lt;=80,"Low Calls",
IF(tbl_Customers[[#This Row],[total_eve_calls]]&lt;=120,"Medium Calls","High Calls"))</f>
        <v>Medium Calls</v>
      </c>
      <c r="AA3199" t="str">
        <f>IF(tbl_Customers[[#This Row],[total_eve_charge]]&lt;=15,"Low Charges",
IF(tbl_Customers[[#This Row],[total_eve_charge]]&lt;=20,"Medium Charges","High Charges"))</f>
        <v>Low Charges</v>
      </c>
      <c r="AB3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9" t="str">
        <f>IF(tbl_Customers[[#This Row],[number_vmail_messages]] = 0, "No Usage", IF(tbl_Customers[[#This Row],[number_vmail_messages]] &lt;= 20, "Low Usage", IF(tbl_Customers[[#This Row],[number_vmail_messages]] &lt;= 40, "Medium Usgae", "High Usage")))</f>
        <v>Low Usage</v>
      </c>
      <c r="AD3199" t="str">
        <f>IF(tbl_Customers[[#This Row],[total_day_minutes]]&lt;=150,"Low Usage", IF(tbl_Customers[[#This Row],[total_day_minutes]]&lt;=200,"Medium Usage", IF(tbl_Customers[[#This Row],[total_day_minutes]]&lt;=250,"High Usage","Very High Usage")))</f>
        <v>Medium Usage</v>
      </c>
      <c r="AE3199" t="str">
        <f>IF(tbl_Customers[[#This Row],[total_intl_calls]]&lt;=5,"Low Calls", IF(tbl_Customers[[#This Row],[total_intl_calls]]&lt;=10, "Medium Calls", "High Calls"))</f>
        <v>Low Calls</v>
      </c>
      <c r="AF31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99" s="36" t="str">
        <f>IF(tbl_Customers[[#This Row],[Churn_Risk_Score]]&gt;=10,"High Risk", IF(tbl_Customers[[#This Row],[Churn_Risk_Score]]&gt;=5,"Medium Risk","Low Risk"))</f>
        <v>Low Risk</v>
      </c>
    </row>
    <row r="3200" spans="1:33" x14ac:dyDescent="0.35">
      <c r="A3200">
        <v>3199</v>
      </c>
      <c r="B3200" t="s">
        <v>70</v>
      </c>
      <c r="C3200">
        <v>81</v>
      </c>
      <c r="D3200" t="s">
        <v>28</v>
      </c>
      <c r="E3200" t="s">
        <v>22</v>
      </c>
      <c r="F3200" t="s">
        <v>22</v>
      </c>
      <c r="G3200">
        <v>0</v>
      </c>
      <c r="H3200">
        <v>139.80000000000001</v>
      </c>
      <c r="I3200">
        <v>98</v>
      </c>
      <c r="J3200">
        <v>23.77</v>
      </c>
      <c r="K3200">
        <v>247.2</v>
      </c>
      <c r="L3200">
        <v>103</v>
      </c>
      <c r="M3200">
        <v>21.01</v>
      </c>
      <c r="N3200">
        <v>241</v>
      </c>
      <c r="O3200">
        <v>113</v>
      </c>
      <c r="P3200">
        <v>10.85</v>
      </c>
      <c r="Q3200">
        <v>11.7</v>
      </c>
      <c r="R3200">
        <v>3</v>
      </c>
      <c r="S3200">
        <v>3.16</v>
      </c>
      <c r="T3200">
        <v>3</v>
      </c>
      <c r="U3200" t="s">
        <v>22</v>
      </c>
      <c r="V3200">
        <f>IF(tbl_Customers[[#This Row],[churn]] = "yes", 1, 0)</f>
        <v>0</v>
      </c>
      <c r="W3200" t="str">
        <f>IF(tbl_Customers[[#This Row],[number_customer_service_calls]] &lt;= 1, "0-1 Calls", IF(tbl_Customers[[#This Row],[number_customer_service_calls]] &lt;= 3, "2-3 Calls", IF(tbl_Customers[[#This Row],[number_customer_service_calls]] &lt;=5, "4-5 Calls", "6+ Calls")))</f>
        <v>2-3 Calls</v>
      </c>
      <c r="X3200" t="str">
        <f>IF(tbl_Customers[[#This Row],[account_length]] &lt;= 50, "0-50", IF(tbl_Customers[[#This Row],[account_length]] &lt;=100, "51-100", IF(tbl_Customers[[#This Row],[account_length]] &lt;= 150, "101-150", "151+")))</f>
        <v>51-100</v>
      </c>
      <c r="Y3200" t="str">
        <f>IF(tbl_Customers[[#This Row],[total_intl_charge]] &lt;= 3, "Low Charges", "High Charges")</f>
        <v>High Charges</v>
      </c>
      <c r="Z3200" t="str">
        <f>IF(tbl_Customers[[#This Row],[total_eve_calls]]&lt;=80,"Low Calls",
IF(tbl_Customers[[#This Row],[total_eve_calls]]&lt;=120,"Medium Calls","High Calls"))</f>
        <v>Medium Calls</v>
      </c>
      <c r="AA3200" t="str">
        <f>IF(tbl_Customers[[#This Row],[total_eve_charge]]&lt;=15,"Low Charges",
IF(tbl_Customers[[#This Row],[total_eve_charge]]&lt;=20,"Medium Charges","High Charges"))</f>
        <v>High Charges</v>
      </c>
      <c r="AB3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0" t="str">
        <f>IF(tbl_Customers[[#This Row],[number_vmail_messages]] = 0, "No Usage", IF(tbl_Customers[[#This Row],[number_vmail_messages]] &lt;= 20, "Low Usage", IF(tbl_Customers[[#This Row],[number_vmail_messages]] &lt;= 40, "Medium Usgae", "High Usage")))</f>
        <v>No Usage</v>
      </c>
      <c r="AD3200" t="str">
        <f>IF(tbl_Customers[[#This Row],[total_day_minutes]]&lt;=150,"Low Usage", IF(tbl_Customers[[#This Row],[total_day_minutes]]&lt;=200,"Medium Usage", IF(tbl_Customers[[#This Row],[total_day_minutes]]&lt;=250,"High Usage","Very High Usage")))</f>
        <v>Low Usage</v>
      </c>
      <c r="AE3200" t="str">
        <f>IF(tbl_Customers[[#This Row],[total_intl_calls]]&lt;=5,"Low Calls", IF(tbl_Customers[[#This Row],[total_intl_calls]]&lt;=10, "Medium Calls", "High Calls"))</f>
        <v>Low Calls</v>
      </c>
      <c r="AF32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0" s="36" t="str">
        <f>IF(tbl_Customers[[#This Row],[Churn_Risk_Score]]&gt;=10,"High Risk", IF(tbl_Customers[[#This Row],[Churn_Risk_Score]]&gt;=5,"Medium Risk","Low Risk"))</f>
        <v>Low Risk</v>
      </c>
    </row>
    <row r="3201" spans="1:33" x14ac:dyDescent="0.35">
      <c r="A3201">
        <v>3200</v>
      </c>
      <c r="B3201" t="s">
        <v>24</v>
      </c>
      <c r="C3201">
        <v>165</v>
      </c>
      <c r="D3201" t="s">
        <v>21</v>
      </c>
      <c r="E3201" t="s">
        <v>22</v>
      </c>
      <c r="F3201" t="s">
        <v>23</v>
      </c>
      <c r="G3201">
        <v>17</v>
      </c>
      <c r="H3201">
        <v>177.9</v>
      </c>
      <c r="I3201">
        <v>68</v>
      </c>
      <c r="J3201">
        <v>30.24</v>
      </c>
      <c r="K3201">
        <v>153.9</v>
      </c>
      <c r="L3201">
        <v>112</v>
      </c>
      <c r="M3201">
        <v>13.08</v>
      </c>
      <c r="N3201">
        <v>251.2</v>
      </c>
      <c r="O3201">
        <v>121</v>
      </c>
      <c r="P3201">
        <v>11.3</v>
      </c>
      <c r="Q3201">
        <v>10.6</v>
      </c>
      <c r="R3201">
        <v>7</v>
      </c>
      <c r="S3201">
        <v>2.86</v>
      </c>
      <c r="T3201">
        <v>1</v>
      </c>
      <c r="U3201" t="s">
        <v>22</v>
      </c>
      <c r="V3201">
        <f>IF(tbl_Customers[[#This Row],[churn]] = "yes", 1, 0)</f>
        <v>0</v>
      </c>
      <c r="W3201" t="str">
        <f>IF(tbl_Customers[[#This Row],[number_customer_service_calls]] &lt;= 1, "0-1 Calls", IF(tbl_Customers[[#This Row],[number_customer_service_calls]] &lt;= 3, "2-3 Calls", IF(tbl_Customers[[#This Row],[number_customer_service_calls]] &lt;=5, "4-5 Calls", "6+ Calls")))</f>
        <v>0-1 Calls</v>
      </c>
      <c r="X3201" t="str">
        <f>IF(tbl_Customers[[#This Row],[account_length]] &lt;= 50, "0-50", IF(tbl_Customers[[#This Row],[account_length]] &lt;=100, "51-100", IF(tbl_Customers[[#This Row],[account_length]] &lt;= 150, "101-150", "151+")))</f>
        <v>151+</v>
      </c>
      <c r="Y3201" t="str">
        <f>IF(tbl_Customers[[#This Row],[total_intl_charge]] &lt;= 3, "Low Charges", "High Charges")</f>
        <v>Low Charges</v>
      </c>
      <c r="Z3201" t="str">
        <f>IF(tbl_Customers[[#This Row],[total_eve_calls]]&lt;=80,"Low Calls",
IF(tbl_Customers[[#This Row],[total_eve_calls]]&lt;=120,"Medium Calls","High Calls"))</f>
        <v>Medium Calls</v>
      </c>
      <c r="AA3201" t="str">
        <f>IF(tbl_Customers[[#This Row],[total_eve_charge]]&lt;=15,"Low Charges",
IF(tbl_Customers[[#This Row],[total_eve_charge]]&lt;=20,"Medium Charges","High Charges"))</f>
        <v>Low Charges</v>
      </c>
      <c r="AB3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1" t="str">
        <f>IF(tbl_Customers[[#This Row],[number_vmail_messages]] = 0, "No Usage", IF(tbl_Customers[[#This Row],[number_vmail_messages]] &lt;= 20, "Low Usage", IF(tbl_Customers[[#This Row],[number_vmail_messages]] &lt;= 40, "Medium Usgae", "High Usage")))</f>
        <v>Low Usage</v>
      </c>
      <c r="AD3201" t="str">
        <f>IF(tbl_Customers[[#This Row],[total_day_minutes]]&lt;=150,"Low Usage", IF(tbl_Customers[[#This Row],[total_day_minutes]]&lt;=200,"Medium Usage", IF(tbl_Customers[[#This Row],[total_day_minutes]]&lt;=250,"High Usage","Very High Usage")))</f>
        <v>Medium Usage</v>
      </c>
      <c r="AE3201" t="str">
        <f>IF(tbl_Customers[[#This Row],[total_intl_calls]]&lt;=5,"Low Calls", IF(tbl_Customers[[#This Row],[total_intl_calls]]&lt;=10, "Medium Calls", "High Calls"))</f>
        <v>Medium Calls</v>
      </c>
      <c r="AF32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01" s="36" t="str">
        <f>IF(tbl_Customers[[#This Row],[Churn_Risk_Score]]&gt;=10,"High Risk", IF(tbl_Customers[[#This Row],[Churn_Risk_Score]]&gt;=5,"Medium Risk","Low Risk"))</f>
        <v>Low Risk</v>
      </c>
    </row>
    <row r="3202" spans="1:33" x14ac:dyDescent="0.35">
      <c r="A3202">
        <v>3201</v>
      </c>
      <c r="B3202" t="s">
        <v>52</v>
      </c>
      <c r="C3202">
        <v>70</v>
      </c>
      <c r="D3202" t="s">
        <v>21</v>
      </c>
      <c r="E3202" t="s">
        <v>22</v>
      </c>
      <c r="F3202" t="s">
        <v>22</v>
      </c>
      <c r="G3202">
        <v>0</v>
      </c>
      <c r="H3202">
        <v>101.9</v>
      </c>
      <c r="I3202">
        <v>98</v>
      </c>
      <c r="J3202">
        <v>17.32</v>
      </c>
      <c r="K3202">
        <v>193.3</v>
      </c>
      <c r="L3202">
        <v>113</v>
      </c>
      <c r="M3202">
        <v>16.43</v>
      </c>
      <c r="N3202">
        <v>167.5</v>
      </c>
      <c r="O3202">
        <v>126</v>
      </c>
      <c r="P3202">
        <v>7.54</v>
      </c>
      <c r="Q3202">
        <v>15</v>
      </c>
      <c r="R3202">
        <v>6</v>
      </c>
      <c r="S3202">
        <v>4.05</v>
      </c>
      <c r="T3202">
        <v>1</v>
      </c>
      <c r="U3202" t="s">
        <v>22</v>
      </c>
      <c r="V3202">
        <f>IF(tbl_Customers[[#This Row],[churn]] = "yes", 1, 0)</f>
        <v>0</v>
      </c>
      <c r="W3202" t="str">
        <f>IF(tbl_Customers[[#This Row],[number_customer_service_calls]] &lt;= 1, "0-1 Calls", IF(tbl_Customers[[#This Row],[number_customer_service_calls]] &lt;= 3, "2-3 Calls", IF(tbl_Customers[[#This Row],[number_customer_service_calls]] &lt;=5, "4-5 Calls", "6+ Calls")))</f>
        <v>0-1 Calls</v>
      </c>
      <c r="X3202" t="str">
        <f>IF(tbl_Customers[[#This Row],[account_length]] &lt;= 50, "0-50", IF(tbl_Customers[[#This Row],[account_length]] &lt;=100, "51-100", IF(tbl_Customers[[#This Row],[account_length]] &lt;= 150, "101-150", "151+")))</f>
        <v>51-100</v>
      </c>
      <c r="Y3202" t="str">
        <f>IF(tbl_Customers[[#This Row],[total_intl_charge]] &lt;= 3, "Low Charges", "High Charges")</f>
        <v>High Charges</v>
      </c>
      <c r="Z3202" t="str">
        <f>IF(tbl_Customers[[#This Row],[total_eve_calls]]&lt;=80,"Low Calls",
IF(tbl_Customers[[#This Row],[total_eve_calls]]&lt;=120,"Medium Calls","High Calls"))</f>
        <v>Medium Calls</v>
      </c>
      <c r="AA3202" t="str">
        <f>IF(tbl_Customers[[#This Row],[total_eve_charge]]&lt;=15,"Low Charges",
IF(tbl_Customers[[#This Row],[total_eve_charge]]&lt;=20,"Medium Charges","High Charges"))</f>
        <v>Medium Charges</v>
      </c>
      <c r="AB3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2" t="str">
        <f>IF(tbl_Customers[[#This Row],[number_vmail_messages]] = 0, "No Usage", IF(tbl_Customers[[#This Row],[number_vmail_messages]] &lt;= 20, "Low Usage", IF(tbl_Customers[[#This Row],[number_vmail_messages]] &lt;= 40, "Medium Usgae", "High Usage")))</f>
        <v>No Usage</v>
      </c>
      <c r="AD3202" t="str">
        <f>IF(tbl_Customers[[#This Row],[total_day_minutes]]&lt;=150,"Low Usage", IF(tbl_Customers[[#This Row],[total_day_minutes]]&lt;=200,"Medium Usage", IF(tbl_Customers[[#This Row],[total_day_minutes]]&lt;=250,"High Usage","Very High Usage")))</f>
        <v>Low Usage</v>
      </c>
      <c r="AE3202" t="str">
        <f>IF(tbl_Customers[[#This Row],[total_intl_calls]]&lt;=5,"Low Calls", IF(tbl_Customers[[#This Row],[total_intl_calls]]&lt;=10, "Medium Calls", "High Calls"))</f>
        <v>Medium Calls</v>
      </c>
      <c r="AF32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2" s="36" t="str">
        <f>IF(tbl_Customers[[#This Row],[Churn_Risk_Score]]&gt;=10,"High Risk", IF(tbl_Customers[[#This Row],[Churn_Risk_Score]]&gt;=5,"Medium Risk","Low Risk"))</f>
        <v>Low Risk</v>
      </c>
    </row>
    <row r="3203" spans="1:33" x14ac:dyDescent="0.35">
      <c r="A3203">
        <v>3202</v>
      </c>
      <c r="B3203" t="s">
        <v>34</v>
      </c>
      <c r="C3203">
        <v>79</v>
      </c>
      <c r="D3203" t="s">
        <v>21</v>
      </c>
      <c r="E3203" t="s">
        <v>22</v>
      </c>
      <c r="F3203" t="s">
        <v>22</v>
      </c>
      <c r="G3203">
        <v>0</v>
      </c>
      <c r="H3203">
        <v>157.5</v>
      </c>
      <c r="I3203">
        <v>90</v>
      </c>
      <c r="J3203">
        <v>26.78</v>
      </c>
      <c r="K3203">
        <v>223.8</v>
      </c>
      <c r="L3203">
        <v>83</v>
      </c>
      <c r="M3203">
        <v>19.02</v>
      </c>
      <c r="N3203">
        <v>241.1</v>
      </c>
      <c r="O3203">
        <v>98</v>
      </c>
      <c r="P3203">
        <v>10.85</v>
      </c>
      <c r="Q3203">
        <v>12.2</v>
      </c>
      <c r="R3203">
        <v>4</v>
      </c>
      <c r="S3203">
        <v>3.29</v>
      </c>
      <c r="T3203">
        <v>1</v>
      </c>
      <c r="U3203" t="s">
        <v>22</v>
      </c>
      <c r="V3203">
        <f>IF(tbl_Customers[[#This Row],[churn]] = "yes", 1, 0)</f>
        <v>0</v>
      </c>
      <c r="W3203" t="str">
        <f>IF(tbl_Customers[[#This Row],[number_customer_service_calls]] &lt;= 1, "0-1 Calls", IF(tbl_Customers[[#This Row],[number_customer_service_calls]] &lt;= 3, "2-3 Calls", IF(tbl_Customers[[#This Row],[number_customer_service_calls]] &lt;=5, "4-5 Calls", "6+ Calls")))</f>
        <v>0-1 Calls</v>
      </c>
      <c r="X3203" t="str">
        <f>IF(tbl_Customers[[#This Row],[account_length]] &lt;= 50, "0-50", IF(tbl_Customers[[#This Row],[account_length]] &lt;=100, "51-100", IF(tbl_Customers[[#This Row],[account_length]] &lt;= 150, "101-150", "151+")))</f>
        <v>51-100</v>
      </c>
      <c r="Y3203" t="str">
        <f>IF(tbl_Customers[[#This Row],[total_intl_charge]] &lt;= 3, "Low Charges", "High Charges")</f>
        <v>High Charges</v>
      </c>
      <c r="Z3203" t="str">
        <f>IF(tbl_Customers[[#This Row],[total_eve_calls]]&lt;=80,"Low Calls",
IF(tbl_Customers[[#This Row],[total_eve_calls]]&lt;=120,"Medium Calls","High Calls"))</f>
        <v>Medium Calls</v>
      </c>
      <c r="AA3203" t="str">
        <f>IF(tbl_Customers[[#This Row],[total_eve_charge]]&lt;=15,"Low Charges",
IF(tbl_Customers[[#This Row],[total_eve_charge]]&lt;=20,"Medium Charges","High Charges"))</f>
        <v>Medium Charges</v>
      </c>
      <c r="AB3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3" t="str">
        <f>IF(tbl_Customers[[#This Row],[number_vmail_messages]] = 0, "No Usage", IF(tbl_Customers[[#This Row],[number_vmail_messages]] &lt;= 20, "Low Usage", IF(tbl_Customers[[#This Row],[number_vmail_messages]] &lt;= 40, "Medium Usgae", "High Usage")))</f>
        <v>No Usage</v>
      </c>
      <c r="AD3203" t="str">
        <f>IF(tbl_Customers[[#This Row],[total_day_minutes]]&lt;=150,"Low Usage", IF(tbl_Customers[[#This Row],[total_day_minutes]]&lt;=200,"Medium Usage", IF(tbl_Customers[[#This Row],[total_day_minutes]]&lt;=250,"High Usage","Very High Usage")))</f>
        <v>Medium Usage</v>
      </c>
      <c r="AE3203" t="str">
        <f>IF(tbl_Customers[[#This Row],[total_intl_calls]]&lt;=5,"Low Calls", IF(tbl_Customers[[#This Row],[total_intl_calls]]&lt;=10, "Medium Calls", "High Calls"))</f>
        <v>Low Calls</v>
      </c>
      <c r="AF32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3" s="36" t="str">
        <f>IF(tbl_Customers[[#This Row],[Churn_Risk_Score]]&gt;=10,"High Risk", IF(tbl_Customers[[#This Row],[Churn_Risk_Score]]&gt;=5,"Medium Risk","Low Risk"))</f>
        <v>Low Risk</v>
      </c>
    </row>
    <row r="3204" spans="1:33" x14ac:dyDescent="0.35">
      <c r="A3204">
        <v>3203</v>
      </c>
      <c r="B3204" t="s">
        <v>24</v>
      </c>
      <c r="C3204">
        <v>126</v>
      </c>
      <c r="D3204" t="s">
        <v>21</v>
      </c>
      <c r="E3204" t="s">
        <v>22</v>
      </c>
      <c r="F3204" t="s">
        <v>22</v>
      </c>
      <c r="G3204">
        <v>0</v>
      </c>
      <c r="H3204">
        <v>167.1</v>
      </c>
      <c r="I3204">
        <v>138</v>
      </c>
      <c r="J3204">
        <v>28.41</v>
      </c>
      <c r="K3204">
        <v>154.4</v>
      </c>
      <c r="L3204">
        <v>93</v>
      </c>
      <c r="M3204">
        <v>13.12</v>
      </c>
      <c r="N3204">
        <v>244.5</v>
      </c>
      <c r="O3204">
        <v>148</v>
      </c>
      <c r="P3204">
        <v>11</v>
      </c>
      <c r="Q3204">
        <v>13.7</v>
      </c>
      <c r="R3204">
        <v>10</v>
      </c>
      <c r="S3204">
        <v>3.7</v>
      </c>
      <c r="T3204">
        <v>3</v>
      </c>
      <c r="U3204" t="s">
        <v>22</v>
      </c>
      <c r="V3204">
        <f>IF(tbl_Customers[[#This Row],[churn]] = "yes", 1, 0)</f>
        <v>0</v>
      </c>
      <c r="W3204" t="str">
        <f>IF(tbl_Customers[[#This Row],[number_customer_service_calls]] &lt;= 1, "0-1 Calls", IF(tbl_Customers[[#This Row],[number_customer_service_calls]] &lt;= 3, "2-3 Calls", IF(tbl_Customers[[#This Row],[number_customer_service_calls]] &lt;=5, "4-5 Calls", "6+ Calls")))</f>
        <v>2-3 Calls</v>
      </c>
      <c r="X3204" t="str">
        <f>IF(tbl_Customers[[#This Row],[account_length]] &lt;= 50, "0-50", IF(tbl_Customers[[#This Row],[account_length]] &lt;=100, "51-100", IF(tbl_Customers[[#This Row],[account_length]] &lt;= 150, "101-150", "151+")))</f>
        <v>101-150</v>
      </c>
      <c r="Y3204" t="str">
        <f>IF(tbl_Customers[[#This Row],[total_intl_charge]] &lt;= 3, "Low Charges", "High Charges")</f>
        <v>High Charges</v>
      </c>
      <c r="Z3204" t="str">
        <f>IF(tbl_Customers[[#This Row],[total_eve_calls]]&lt;=80,"Low Calls",
IF(tbl_Customers[[#This Row],[total_eve_calls]]&lt;=120,"Medium Calls","High Calls"))</f>
        <v>Medium Calls</v>
      </c>
      <c r="AA3204" t="str">
        <f>IF(tbl_Customers[[#This Row],[total_eve_charge]]&lt;=15,"Low Charges",
IF(tbl_Customers[[#This Row],[total_eve_charge]]&lt;=20,"Medium Charges","High Charges"))</f>
        <v>Low Charges</v>
      </c>
      <c r="AB3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4" t="str">
        <f>IF(tbl_Customers[[#This Row],[number_vmail_messages]] = 0, "No Usage", IF(tbl_Customers[[#This Row],[number_vmail_messages]] &lt;= 20, "Low Usage", IF(tbl_Customers[[#This Row],[number_vmail_messages]] &lt;= 40, "Medium Usgae", "High Usage")))</f>
        <v>No Usage</v>
      </c>
      <c r="AD3204" t="str">
        <f>IF(tbl_Customers[[#This Row],[total_day_minutes]]&lt;=150,"Low Usage", IF(tbl_Customers[[#This Row],[total_day_minutes]]&lt;=200,"Medium Usage", IF(tbl_Customers[[#This Row],[total_day_minutes]]&lt;=250,"High Usage","Very High Usage")))</f>
        <v>Medium Usage</v>
      </c>
      <c r="AE3204" t="str">
        <f>IF(tbl_Customers[[#This Row],[total_intl_calls]]&lt;=5,"Low Calls", IF(tbl_Customers[[#This Row],[total_intl_calls]]&lt;=10, "Medium Calls", "High Calls"))</f>
        <v>Medium Calls</v>
      </c>
      <c r="AF32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4" s="36" t="str">
        <f>IF(tbl_Customers[[#This Row],[Churn_Risk_Score]]&gt;=10,"High Risk", IF(tbl_Customers[[#This Row],[Churn_Risk_Score]]&gt;=5,"Medium Risk","Low Risk"))</f>
        <v>Low Risk</v>
      </c>
    </row>
    <row r="3205" spans="1:33" x14ac:dyDescent="0.35">
      <c r="A3205">
        <v>3204</v>
      </c>
      <c r="B3205" t="s">
        <v>36</v>
      </c>
      <c r="C3205">
        <v>77</v>
      </c>
      <c r="D3205" t="s">
        <v>28</v>
      </c>
      <c r="E3205" t="s">
        <v>22</v>
      </c>
      <c r="F3205" t="s">
        <v>22</v>
      </c>
      <c r="G3205">
        <v>0</v>
      </c>
      <c r="H3205">
        <v>124.1</v>
      </c>
      <c r="I3205">
        <v>92</v>
      </c>
      <c r="J3205">
        <v>21.1</v>
      </c>
      <c r="K3205">
        <v>214.9</v>
      </c>
      <c r="L3205">
        <v>131</v>
      </c>
      <c r="M3205">
        <v>18.27</v>
      </c>
      <c r="N3205">
        <v>241.3</v>
      </c>
      <c r="O3205">
        <v>132</v>
      </c>
      <c r="P3205">
        <v>10.86</v>
      </c>
      <c r="Q3205">
        <v>13.7</v>
      </c>
      <c r="R3205">
        <v>3</v>
      </c>
      <c r="S3205">
        <v>3.7</v>
      </c>
      <c r="T3205">
        <v>0</v>
      </c>
      <c r="U3205" t="s">
        <v>22</v>
      </c>
      <c r="V3205">
        <f>IF(tbl_Customers[[#This Row],[churn]] = "yes", 1, 0)</f>
        <v>0</v>
      </c>
      <c r="W3205" t="str">
        <f>IF(tbl_Customers[[#This Row],[number_customer_service_calls]] &lt;= 1, "0-1 Calls", IF(tbl_Customers[[#This Row],[number_customer_service_calls]] &lt;= 3, "2-3 Calls", IF(tbl_Customers[[#This Row],[number_customer_service_calls]] &lt;=5, "4-5 Calls", "6+ Calls")))</f>
        <v>0-1 Calls</v>
      </c>
      <c r="X3205" t="str">
        <f>IF(tbl_Customers[[#This Row],[account_length]] &lt;= 50, "0-50", IF(tbl_Customers[[#This Row],[account_length]] &lt;=100, "51-100", IF(tbl_Customers[[#This Row],[account_length]] &lt;= 150, "101-150", "151+")))</f>
        <v>51-100</v>
      </c>
      <c r="Y3205" t="str">
        <f>IF(tbl_Customers[[#This Row],[total_intl_charge]] &lt;= 3, "Low Charges", "High Charges")</f>
        <v>High Charges</v>
      </c>
      <c r="Z3205" t="str">
        <f>IF(tbl_Customers[[#This Row],[total_eve_calls]]&lt;=80,"Low Calls",
IF(tbl_Customers[[#This Row],[total_eve_calls]]&lt;=120,"Medium Calls","High Calls"))</f>
        <v>High Calls</v>
      </c>
      <c r="AA3205" t="str">
        <f>IF(tbl_Customers[[#This Row],[total_eve_charge]]&lt;=15,"Low Charges",
IF(tbl_Customers[[#This Row],[total_eve_charge]]&lt;=20,"Medium Charges","High Charges"))</f>
        <v>Medium Charges</v>
      </c>
      <c r="AB3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5" t="str">
        <f>IF(tbl_Customers[[#This Row],[number_vmail_messages]] = 0, "No Usage", IF(tbl_Customers[[#This Row],[number_vmail_messages]] &lt;= 20, "Low Usage", IF(tbl_Customers[[#This Row],[number_vmail_messages]] &lt;= 40, "Medium Usgae", "High Usage")))</f>
        <v>No Usage</v>
      </c>
      <c r="AD3205" t="str">
        <f>IF(tbl_Customers[[#This Row],[total_day_minutes]]&lt;=150,"Low Usage", IF(tbl_Customers[[#This Row],[total_day_minutes]]&lt;=200,"Medium Usage", IF(tbl_Customers[[#This Row],[total_day_minutes]]&lt;=250,"High Usage","Very High Usage")))</f>
        <v>Low Usage</v>
      </c>
      <c r="AE3205" t="str">
        <f>IF(tbl_Customers[[#This Row],[total_intl_calls]]&lt;=5,"Low Calls", IF(tbl_Customers[[#This Row],[total_intl_calls]]&lt;=10, "Medium Calls", "High Calls"))</f>
        <v>Low Calls</v>
      </c>
      <c r="AF32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5" s="36" t="str">
        <f>IF(tbl_Customers[[#This Row],[Churn_Risk_Score]]&gt;=10,"High Risk", IF(tbl_Customers[[#This Row],[Churn_Risk_Score]]&gt;=5,"Medium Risk","Low Risk"))</f>
        <v>Low Risk</v>
      </c>
    </row>
    <row r="3206" spans="1:33" x14ac:dyDescent="0.35">
      <c r="A3206">
        <v>3205</v>
      </c>
      <c r="B3206" t="s">
        <v>60</v>
      </c>
      <c r="C3206">
        <v>72</v>
      </c>
      <c r="D3206" t="s">
        <v>25</v>
      </c>
      <c r="E3206" t="s">
        <v>22</v>
      </c>
      <c r="F3206" t="s">
        <v>23</v>
      </c>
      <c r="G3206">
        <v>31</v>
      </c>
      <c r="H3206">
        <v>221.4</v>
      </c>
      <c r="I3206">
        <v>124</v>
      </c>
      <c r="J3206">
        <v>37.64</v>
      </c>
      <c r="K3206">
        <v>313.39999999999998</v>
      </c>
      <c r="L3206">
        <v>96</v>
      </c>
      <c r="M3206">
        <v>26.64</v>
      </c>
      <c r="N3206">
        <v>175.9</v>
      </c>
      <c r="O3206">
        <v>94</v>
      </c>
      <c r="P3206">
        <v>7.92</v>
      </c>
      <c r="Q3206">
        <v>11.8</v>
      </c>
      <c r="R3206">
        <v>1</v>
      </c>
      <c r="S3206">
        <v>3.19</v>
      </c>
      <c r="T3206">
        <v>3</v>
      </c>
      <c r="U3206" t="s">
        <v>22</v>
      </c>
      <c r="V3206">
        <f>IF(tbl_Customers[[#This Row],[churn]] = "yes", 1, 0)</f>
        <v>0</v>
      </c>
      <c r="W3206" t="str">
        <f>IF(tbl_Customers[[#This Row],[number_customer_service_calls]] &lt;= 1, "0-1 Calls", IF(tbl_Customers[[#This Row],[number_customer_service_calls]] &lt;= 3, "2-3 Calls", IF(tbl_Customers[[#This Row],[number_customer_service_calls]] &lt;=5, "4-5 Calls", "6+ Calls")))</f>
        <v>2-3 Calls</v>
      </c>
      <c r="X3206" t="str">
        <f>IF(tbl_Customers[[#This Row],[account_length]] &lt;= 50, "0-50", IF(tbl_Customers[[#This Row],[account_length]] &lt;=100, "51-100", IF(tbl_Customers[[#This Row],[account_length]] &lt;= 150, "101-150", "151+")))</f>
        <v>51-100</v>
      </c>
      <c r="Y3206" t="str">
        <f>IF(tbl_Customers[[#This Row],[total_intl_charge]] &lt;= 3, "Low Charges", "High Charges")</f>
        <v>High Charges</v>
      </c>
      <c r="Z3206" t="str">
        <f>IF(tbl_Customers[[#This Row],[total_eve_calls]]&lt;=80,"Low Calls",
IF(tbl_Customers[[#This Row],[total_eve_calls]]&lt;=120,"Medium Calls","High Calls"))</f>
        <v>Medium Calls</v>
      </c>
      <c r="AA3206" t="str">
        <f>IF(tbl_Customers[[#This Row],[total_eve_charge]]&lt;=15,"Low Charges",
IF(tbl_Customers[[#This Row],[total_eve_charge]]&lt;=20,"Medium Charges","High Charges"))</f>
        <v>High Charges</v>
      </c>
      <c r="AB3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06" t="str">
        <f>IF(tbl_Customers[[#This Row],[number_vmail_messages]] = 0, "No Usage", IF(tbl_Customers[[#This Row],[number_vmail_messages]] &lt;= 20, "Low Usage", IF(tbl_Customers[[#This Row],[number_vmail_messages]] &lt;= 40, "Medium Usgae", "High Usage")))</f>
        <v>Medium Usgae</v>
      </c>
      <c r="AD3206" t="str">
        <f>IF(tbl_Customers[[#This Row],[total_day_minutes]]&lt;=150,"Low Usage", IF(tbl_Customers[[#This Row],[total_day_minutes]]&lt;=200,"Medium Usage", IF(tbl_Customers[[#This Row],[total_day_minutes]]&lt;=250,"High Usage","Very High Usage")))</f>
        <v>High Usage</v>
      </c>
      <c r="AE3206" t="str">
        <f>IF(tbl_Customers[[#This Row],[total_intl_calls]]&lt;=5,"Low Calls", IF(tbl_Customers[[#This Row],[total_intl_calls]]&lt;=10, "Medium Calls", "High Calls"))</f>
        <v>Low Calls</v>
      </c>
      <c r="AF32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06" s="36" t="str">
        <f>IF(tbl_Customers[[#This Row],[Churn_Risk_Score]]&gt;=10,"High Risk", IF(tbl_Customers[[#This Row],[Churn_Risk_Score]]&gt;=5,"Medium Risk","Low Risk"))</f>
        <v>Low Risk</v>
      </c>
    </row>
    <row r="3207" spans="1:33" x14ac:dyDescent="0.35">
      <c r="A3207">
        <v>3206</v>
      </c>
      <c r="B3207" t="s">
        <v>20</v>
      </c>
      <c r="C3207">
        <v>110</v>
      </c>
      <c r="D3207" t="s">
        <v>21</v>
      </c>
      <c r="E3207" t="s">
        <v>22</v>
      </c>
      <c r="F3207" t="s">
        <v>23</v>
      </c>
      <c r="G3207">
        <v>37</v>
      </c>
      <c r="H3207">
        <v>227.9</v>
      </c>
      <c r="I3207">
        <v>80</v>
      </c>
      <c r="J3207">
        <v>38.74</v>
      </c>
      <c r="K3207">
        <v>101.9</v>
      </c>
      <c r="L3207">
        <v>141</v>
      </c>
      <c r="M3207">
        <v>8.66</v>
      </c>
      <c r="N3207">
        <v>188.1</v>
      </c>
      <c r="O3207">
        <v>110</v>
      </c>
      <c r="P3207">
        <v>8.4600000000000009</v>
      </c>
      <c r="Q3207">
        <v>5.0999999999999996</v>
      </c>
      <c r="R3207">
        <v>6</v>
      </c>
      <c r="S3207">
        <v>1.38</v>
      </c>
      <c r="T3207">
        <v>0</v>
      </c>
      <c r="U3207" t="s">
        <v>22</v>
      </c>
      <c r="V3207">
        <f>IF(tbl_Customers[[#This Row],[churn]] = "yes", 1, 0)</f>
        <v>0</v>
      </c>
      <c r="W3207" t="str">
        <f>IF(tbl_Customers[[#This Row],[number_customer_service_calls]] &lt;= 1, "0-1 Calls", IF(tbl_Customers[[#This Row],[number_customer_service_calls]] &lt;= 3, "2-3 Calls", IF(tbl_Customers[[#This Row],[number_customer_service_calls]] &lt;=5, "4-5 Calls", "6+ Calls")))</f>
        <v>0-1 Calls</v>
      </c>
      <c r="X3207" t="str">
        <f>IF(tbl_Customers[[#This Row],[account_length]] &lt;= 50, "0-50", IF(tbl_Customers[[#This Row],[account_length]] &lt;=100, "51-100", IF(tbl_Customers[[#This Row],[account_length]] &lt;= 150, "101-150", "151+")))</f>
        <v>101-150</v>
      </c>
      <c r="Y3207" t="str">
        <f>IF(tbl_Customers[[#This Row],[total_intl_charge]] &lt;= 3, "Low Charges", "High Charges")</f>
        <v>Low Charges</v>
      </c>
      <c r="Z3207" t="str">
        <f>IF(tbl_Customers[[#This Row],[total_eve_calls]]&lt;=80,"Low Calls",
IF(tbl_Customers[[#This Row],[total_eve_calls]]&lt;=120,"Medium Calls","High Calls"))</f>
        <v>High Calls</v>
      </c>
      <c r="AA3207" t="str">
        <f>IF(tbl_Customers[[#This Row],[total_eve_charge]]&lt;=15,"Low Charges",
IF(tbl_Customers[[#This Row],[total_eve_charge]]&lt;=20,"Medium Charges","High Charges"))</f>
        <v>Low Charges</v>
      </c>
      <c r="AB3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07" t="str">
        <f>IF(tbl_Customers[[#This Row],[number_vmail_messages]] = 0, "No Usage", IF(tbl_Customers[[#This Row],[number_vmail_messages]] &lt;= 20, "Low Usage", IF(tbl_Customers[[#This Row],[number_vmail_messages]] &lt;= 40, "Medium Usgae", "High Usage")))</f>
        <v>Medium Usgae</v>
      </c>
      <c r="AD3207" t="str">
        <f>IF(tbl_Customers[[#This Row],[total_day_minutes]]&lt;=150,"Low Usage", IF(tbl_Customers[[#This Row],[total_day_minutes]]&lt;=200,"Medium Usage", IF(tbl_Customers[[#This Row],[total_day_minutes]]&lt;=250,"High Usage","Very High Usage")))</f>
        <v>High Usage</v>
      </c>
      <c r="AE3207" t="str">
        <f>IF(tbl_Customers[[#This Row],[total_intl_calls]]&lt;=5,"Low Calls", IF(tbl_Customers[[#This Row],[total_intl_calls]]&lt;=10, "Medium Calls", "High Calls"))</f>
        <v>Medium Calls</v>
      </c>
      <c r="AF32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07" s="36" t="str">
        <f>IF(tbl_Customers[[#This Row],[Churn_Risk_Score]]&gt;=10,"High Risk", IF(tbl_Customers[[#This Row],[Churn_Risk_Score]]&gt;=5,"Medium Risk","Low Risk"))</f>
        <v>Low Risk</v>
      </c>
    </row>
    <row r="3208" spans="1:33" x14ac:dyDescent="0.35">
      <c r="A3208">
        <v>3207</v>
      </c>
      <c r="B3208" t="s">
        <v>57</v>
      </c>
      <c r="C3208">
        <v>88</v>
      </c>
      <c r="D3208" t="s">
        <v>21</v>
      </c>
      <c r="E3208" t="s">
        <v>22</v>
      </c>
      <c r="F3208" t="s">
        <v>22</v>
      </c>
      <c r="G3208">
        <v>0</v>
      </c>
      <c r="H3208">
        <v>177.8</v>
      </c>
      <c r="I3208">
        <v>112</v>
      </c>
      <c r="J3208">
        <v>30.23</v>
      </c>
      <c r="K3208">
        <v>226.5</v>
      </c>
      <c r="L3208">
        <v>80</v>
      </c>
      <c r="M3208">
        <v>19.25</v>
      </c>
      <c r="N3208">
        <v>221.8</v>
      </c>
      <c r="O3208">
        <v>71</v>
      </c>
      <c r="P3208">
        <v>9.98</v>
      </c>
      <c r="Q3208">
        <v>7.9</v>
      </c>
      <c r="R3208">
        <v>4</v>
      </c>
      <c r="S3208">
        <v>2.13</v>
      </c>
      <c r="T3208">
        <v>1</v>
      </c>
      <c r="U3208" t="s">
        <v>22</v>
      </c>
      <c r="V3208">
        <f>IF(tbl_Customers[[#This Row],[churn]] = "yes", 1, 0)</f>
        <v>0</v>
      </c>
      <c r="W3208" t="str">
        <f>IF(tbl_Customers[[#This Row],[number_customer_service_calls]] &lt;= 1, "0-1 Calls", IF(tbl_Customers[[#This Row],[number_customer_service_calls]] &lt;= 3, "2-3 Calls", IF(tbl_Customers[[#This Row],[number_customer_service_calls]] &lt;=5, "4-5 Calls", "6+ Calls")))</f>
        <v>0-1 Calls</v>
      </c>
      <c r="X3208" t="str">
        <f>IF(tbl_Customers[[#This Row],[account_length]] &lt;= 50, "0-50", IF(tbl_Customers[[#This Row],[account_length]] &lt;=100, "51-100", IF(tbl_Customers[[#This Row],[account_length]] &lt;= 150, "101-150", "151+")))</f>
        <v>51-100</v>
      </c>
      <c r="Y3208" t="str">
        <f>IF(tbl_Customers[[#This Row],[total_intl_charge]] &lt;= 3, "Low Charges", "High Charges")</f>
        <v>Low Charges</v>
      </c>
      <c r="Z3208" t="str">
        <f>IF(tbl_Customers[[#This Row],[total_eve_calls]]&lt;=80,"Low Calls",
IF(tbl_Customers[[#This Row],[total_eve_calls]]&lt;=120,"Medium Calls","High Calls"))</f>
        <v>Low Calls</v>
      </c>
      <c r="AA3208" t="str">
        <f>IF(tbl_Customers[[#This Row],[total_eve_charge]]&lt;=15,"Low Charges",
IF(tbl_Customers[[#This Row],[total_eve_charge]]&lt;=20,"Medium Charges","High Charges"))</f>
        <v>Medium Charges</v>
      </c>
      <c r="AB3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08" t="str">
        <f>IF(tbl_Customers[[#This Row],[number_vmail_messages]] = 0, "No Usage", IF(tbl_Customers[[#This Row],[number_vmail_messages]] &lt;= 20, "Low Usage", IF(tbl_Customers[[#This Row],[number_vmail_messages]] &lt;= 40, "Medium Usgae", "High Usage")))</f>
        <v>No Usage</v>
      </c>
      <c r="AD3208" t="str">
        <f>IF(tbl_Customers[[#This Row],[total_day_minutes]]&lt;=150,"Low Usage", IF(tbl_Customers[[#This Row],[total_day_minutes]]&lt;=200,"Medium Usage", IF(tbl_Customers[[#This Row],[total_day_minutes]]&lt;=250,"High Usage","Very High Usage")))</f>
        <v>Medium Usage</v>
      </c>
      <c r="AE3208" t="str">
        <f>IF(tbl_Customers[[#This Row],[total_intl_calls]]&lt;=5,"Low Calls", IF(tbl_Customers[[#This Row],[total_intl_calls]]&lt;=10, "Medium Calls", "High Calls"))</f>
        <v>Low Calls</v>
      </c>
      <c r="AF32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08" s="36" t="str">
        <f>IF(tbl_Customers[[#This Row],[Churn_Risk_Score]]&gt;=10,"High Risk", IF(tbl_Customers[[#This Row],[Churn_Risk_Score]]&gt;=5,"Medium Risk","Low Risk"))</f>
        <v>Low Risk</v>
      </c>
    </row>
    <row r="3209" spans="1:33" x14ac:dyDescent="0.35">
      <c r="A3209">
        <v>3208</v>
      </c>
      <c r="B3209" t="s">
        <v>55</v>
      </c>
      <c r="C3209">
        <v>80</v>
      </c>
      <c r="D3209" t="s">
        <v>21</v>
      </c>
      <c r="E3209" t="s">
        <v>22</v>
      </c>
      <c r="F3209" t="s">
        <v>23</v>
      </c>
      <c r="G3209">
        <v>33</v>
      </c>
      <c r="H3209">
        <v>189.4</v>
      </c>
      <c r="I3209">
        <v>109</v>
      </c>
      <c r="J3209">
        <v>32.200000000000003</v>
      </c>
      <c r="K3209">
        <v>148.69999999999999</v>
      </c>
      <c r="L3209">
        <v>68</v>
      </c>
      <c r="M3209">
        <v>12.64</v>
      </c>
      <c r="N3209">
        <v>208.9</v>
      </c>
      <c r="O3209">
        <v>119</v>
      </c>
      <c r="P3209">
        <v>9.4</v>
      </c>
      <c r="Q3209">
        <v>11.2</v>
      </c>
      <c r="R3209">
        <v>4</v>
      </c>
      <c r="S3209">
        <v>3.02</v>
      </c>
      <c r="T3209">
        <v>1</v>
      </c>
      <c r="U3209" t="s">
        <v>23</v>
      </c>
      <c r="V3209">
        <f>IF(tbl_Customers[[#This Row],[churn]] = "yes", 1, 0)</f>
        <v>1</v>
      </c>
      <c r="W3209" t="str">
        <f>IF(tbl_Customers[[#This Row],[number_customer_service_calls]] &lt;= 1, "0-1 Calls", IF(tbl_Customers[[#This Row],[number_customer_service_calls]] &lt;= 3, "2-3 Calls", IF(tbl_Customers[[#This Row],[number_customer_service_calls]] &lt;=5, "4-5 Calls", "6+ Calls")))</f>
        <v>0-1 Calls</v>
      </c>
      <c r="X3209" t="str">
        <f>IF(tbl_Customers[[#This Row],[account_length]] &lt;= 50, "0-50", IF(tbl_Customers[[#This Row],[account_length]] &lt;=100, "51-100", IF(tbl_Customers[[#This Row],[account_length]] &lt;= 150, "101-150", "151+")))</f>
        <v>51-100</v>
      </c>
      <c r="Y3209" t="str">
        <f>IF(tbl_Customers[[#This Row],[total_intl_charge]] &lt;= 3, "Low Charges", "High Charges")</f>
        <v>High Charges</v>
      </c>
      <c r="Z3209" t="str">
        <f>IF(tbl_Customers[[#This Row],[total_eve_calls]]&lt;=80,"Low Calls",
IF(tbl_Customers[[#This Row],[total_eve_calls]]&lt;=120,"Medium Calls","High Calls"))</f>
        <v>Low Calls</v>
      </c>
      <c r="AA3209" t="str">
        <f>IF(tbl_Customers[[#This Row],[total_eve_charge]]&lt;=15,"Low Charges",
IF(tbl_Customers[[#This Row],[total_eve_charge]]&lt;=20,"Medium Charges","High Charges"))</f>
        <v>Low Charges</v>
      </c>
      <c r="AB3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9" t="str">
        <f>IF(tbl_Customers[[#This Row],[number_vmail_messages]] = 0, "No Usage", IF(tbl_Customers[[#This Row],[number_vmail_messages]] &lt;= 20, "Low Usage", IF(tbl_Customers[[#This Row],[number_vmail_messages]] &lt;= 40, "Medium Usgae", "High Usage")))</f>
        <v>Medium Usgae</v>
      </c>
      <c r="AD3209" t="str">
        <f>IF(tbl_Customers[[#This Row],[total_day_minutes]]&lt;=150,"Low Usage", IF(tbl_Customers[[#This Row],[total_day_minutes]]&lt;=200,"Medium Usage", IF(tbl_Customers[[#This Row],[total_day_minutes]]&lt;=250,"High Usage","Very High Usage")))</f>
        <v>Medium Usage</v>
      </c>
      <c r="AE3209" t="str">
        <f>IF(tbl_Customers[[#This Row],[total_intl_calls]]&lt;=5,"Low Calls", IF(tbl_Customers[[#This Row],[total_intl_calls]]&lt;=10, "Medium Calls", "High Calls"))</f>
        <v>Low Calls</v>
      </c>
      <c r="AF32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09" s="36" t="str">
        <f>IF(tbl_Customers[[#This Row],[Churn_Risk_Score]]&gt;=10,"High Risk", IF(tbl_Customers[[#This Row],[Churn_Risk_Score]]&gt;=5,"Medium Risk","Low Risk"))</f>
        <v>Low Risk</v>
      </c>
    </row>
    <row r="3210" spans="1:33" x14ac:dyDescent="0.35">
      <c r="A3210">
        <v>3209</v>
      </c>
      <c r="B3210" t="s">
        <v>20</v>
      </c>
      <c r="C3210">
        <v>43</v>
      </c>
      <c r="D3210" t="s">
        <v>28</v>
      </c>
      <c r="E3210" t="s">
        <v>22</v>
      </c>
      <c r="F3210" t="s">
        <v>23</v>
      </c>
      <c r="G3210">
        <v>39</v>
      </c>
      <c r="H3210">
        <v>188.3</v>
      </c>
      <c r="I3210">
        <v>108</v>
      </c>
      <c r="J3210">
        <v>32.01</v>
      </c>
      <c r="K3210">
        <v>167.6</v>
      </c>
      <c r="L3210">
        <v>116</v>
      </c>
      <c r="M3210">
        <v>14.25</v>
      </c>
      <c r="N3210">
        <v>189.9</v>
      </c>
      <c r="O3210">
        <v>92</v>
      </c>
      <c r="P3210">
        <v>8.5500000000000007</v>
      </c>
      <c r="Q3210">
        <v>15.6</v>
      </c>
      <c r="R3210">
        <v>5</v>
      </c>
      <c r="S3210">
        <v>4.21</v>
      </c>
      <c r="T3210">
        <v>1</v>
      </c>
      <c r="U3210" t="s">
        <v>22</v>
      </c>
      <c r="V3210">
        <f>IF(tbl_Customers[[#This Row],[churn]] = "yes", 1, 0)</f>
        <v>0</v>
      </c>
      <c r="W3210" t="str">
        <f>IF(tbl_Customers[[#This Row],[number_customer_service_calls]] &lt;= 1, "0-1 Calls", IF(tbl_Customers[[#This Row],[number_customer_service_calls]] &lt;= 3, "2-3 Calls", IF(tbl_Customers[[#This Row],[number_customer_service_calls]] &lt;=5, "4-5 Calls", "6+ Calls")))</f>
        <v>0-1 Calls</v>
      </c>
      <c r="X3210" t="str">
        <f>IF(tbl_Customers[[#This Row],[account_length]] &lt;= 50, "0-50", IF(tbl_Customers[[#This Row],[account_length]] &lt;=100, "51-100", IF(tbl_Customers[[#This Row],[account_length]] &lt;= 150, "101-150", "151+")))</f>
        <v>0-50</v>
      </c>
      <c r="Y3210" t="str">
        <f>IF(tbl_Customers[[#This Row],[total_intl_charge]] &lt;= 3, "Low Charges", "High Charges")</f>
        <v>High Charges</v>
      </c>
      <c r="Z3210" t="str">
        <f>IF(tbl_Customers[[#This Row],[total_eve_calls]]&lt;=80,"Low Calls",
IF(tbl_Customers[[#This Row],[total_eve_calls]]&lt;=120,"Medium Calls","High Calls"))</f>
        <v>Medium Calls</v>
      </c>
      <c r="AA3210" t="str">
        <f>IF(tbl_Customers[[#This Row],[total_eve_charge]]&lt;=15,"Low Charges",
IF(tbl_Customers[[#This Row],[total_eve_charge]]&lt;=20,"Medium Charges","High Charges"))</f>
        <v>Low Charges</v>
      </c>
      <c r="AB3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10" t="str">
        <f>IF(tbl_Customers[[#This Row],[number_vmail_messages]] = 0, "No Usage", IF(tbl_Customers[[#This Row],[number_vmail_messages]] &lt;= 20, "Low Usage", IF(tbl_Customers[[#This Row],[number_vmail_messages]] &lt;= 40, "Medium Usgae", "High Usage")))</f>
        <v>Medium Usgae</v>
      </c>
      <c r="AD3210" t="str">
        <f>IF(tbl_Customers[[#This Row],[total_day_minutes]]&lt;=150,"Low Usage", IF(tbl_Customers[[#This Row],[total_day_minutes]]&lt;=200,"Medium Usage", IF(tbl_Customers[[#This Row],[total_day_minutes]]&lt;=250,"High Usage","Very High Usage")))</f>
        <v>Medium Usage</v>
      </c>
      <c r="AE3210" t="str">
        <f>IF(tbl_Customers[[#This Row],[total_intl_calls]]&lt;=5,"Low Calls", IF(tbl_Customers[[#This Row],[total_intl_calls]]&lt;=10, "Medium Calls", "High Calls"))</f>
        <v>Low Calls</v>
      </c>
      <c r="AF32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10" s="36" t="str">
        <f>IF(tbl_Customers[[#This Row],[Churn_Risk_Score]]&gt;=10,"High Risk", IF(tbl_Customers[[#This Row],[Churn_Risk_Score]]&gt;=5,"Medium Risk","Low Risk"))</f>
        <v>Low Risk</v>
      </c>
    </row>
    <row r="3211" spans="1:33" x14ac:dyDescent="0.35">
      <c r="A3211">
        <v>3210</v>
      </c>
      <c r="B3211" t="s">
        <v>67</v>
      </c>
      <c r="C3211">
        <v>144</v>
      </c>
      <c r="D3211" t="s">
        <v>21</v>
      </c>
      <c r="E3211" t="s">
        <v>22</v>
      </c>
      <c r="F3211" t="s">
        <v>23</v>
      </c>
      <c r="G3211">
        <v>26</v>
      </c>
      <c r="H3211">
        <v>177.1</v>
      </c>
      <c r="I3211">
        <v>94</v>
      </c>
      <c r="J3211">
        <v>30.11</v>
      </c>
      <c r="K3211">
        <v>206</v>
      </c>
      <c r="L3211">
        <v>85</v>
      </c>
      <c r="M3211">
        <v>17.510000000000002</v>
      </c>
      <c r="N3211">
        <v>254.8</v>
      </c>
      <c r="O3211">
        <v>95</v>
      </c>
      <c r="P3211">
        <v>11.47</v>
      </c>
      <c r="Q3211">
        <v>6.6</v>
      </c>
      <c r="R3211">
        <v>2</v>
      </c>
      <c r="S3211">
        <v>1.78</v>
      </c>
      <c r="T3211">
        <v>2</v>
      </c>
      <c r="U3211" t="s">
        <v>22</v>
      </c>
      <c r="V3211">
        <f>IF(tbl_Customers[[#This Row],[churn]] = "yes", 1, 0)</f>
        <v>0</v>
      </c>
      <c r="W3211" t="str">
        <f>IF(tbl_Customers[[#This Row],[number_customer_service_calls]] &lt;= 1, "0-1 Calls", IF(tbl_Customers[[#This Row],[number_customer_service_calls]] &lt;= 3, "2-3 Calls", IF(tbl_Customers[[#This Row],[number_customer_service_calls]] &lt;=5, "4-5 Calls", "6+ Calls")))</f>
        <v>2-3 Calls</v>
      </c>
      <c r="X3211" t="str">
        <f>IF(tbl_Customers[[#This Row],[account_length]] &lt;= 50, "0-50", IF(tbl_Customers[[#This Row],[account_length]] &lt;=100, "51-100", IF(tbl_Customers[[#This Row],[account_length]] &lt;= 150, "101-150", "151+")))</f>
        <v>101-150</v>
      </c>
      <c r="Y3211" t="str">
        <f>IF(tbl_Customers[[#This Row],[total_intl_charge]] &lt;= 3, "Low Charges", "High Charges")</f>
        <v>Low Charges</v>
      </c>
      <c r="Z3211" t="str">
        <f>IF(tbl_Customers[[#This Row],[total_eve_calls]]&lt;=80,"Low Calls",
IF(tbl_Customers[[#This Row],[total_eve_calls]]&lt;=120,"Medium Calls","High Calls"))</f>
        <v>Medium Calls</v>
      </c>
      <c r="AA3211" t="str">
        <f>IF(tbl_Customers[[#This Row],[total_eve_charge]]&lt;=15,"Low Charges",
IF(tbl_Customers[[#This Row],[total_eve_charge]]&lt;=20,"Medium Charges","High Charges"))</f>
        <v>Medium Charges</v>
      </c>
      <c r="AB3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1" t="str">
        <f>IF(tbl_Customers[[#This Row],[number_vmail_messages]] = 0, "No Usage", IF(tbl_Customers[[#This Row],[number_vmail_messages]] &lt;= 20, "Low Usage", IF(tbl_Customers[[#This Row],[number_vmail_messages]] &lt;= 40, "Medium Usgae", "High Usage")))</f>
        <v>Medium Usgae</v>
      </c>
      <c r="AD3211" t="str">
        <f>IF(tbl_Customers[[#This Row],[total_day_minutes]]&lt;=150,"Low Usage", IF(tbl_Customers[[#This Row],[total_day_minutes]]&lt;=200,"Medium Usage", IF(tbl_Customers[[#This Row],[total_day_minutes]]&lt;=250,"High Usage","Very High Usage")))</f>
        <v>Medium Usage</v>
      </c>
      <c r="AE3211" t="str">
        <f>IF(tbl_Customers[[#This Row],[total_intl_calls]]&lt;=5,"Low Calls", IF(tbl_Customers[[#This Row],[total_intl_calls]]&lt;=10, "Medium Calls", "High Calls"))</f>
        <v>Low Calls</v>
      </c>
      <c r="AF32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11" s="36" t="str">
        <f>IF(tbl_Customers[[#This Row],[Churn_Risk_Score]]&gt;=10,"High Risk", IF(tbl_Customers[[#This Row],[Churn_Risk_Score]]&gt;=5,"Medium Risk","Low Risk"))</f>
        <v>Low Risk</v>
      </c>
    </row>
    <row r="3212" spans="1:33" x14ac:dyDescent="0.35">
      <c r="A3212">
        <v>3211</v>
      </c>
      <c r="B3212" t="s">
        <v>73</v>
      </c>
      <c r="C3212">
        <v>142</v>
      </c>
      <c r="D3212" t="s">
        <v>25</v>
      </c>
      <c r="E3212" t="s">
        <v>22</v>
      </c>
      <c r="F3212" t="s">
        <v>22</v>
      </c>
      <c r="G3212">
        <v>0</v>
      </c>
      <c r="H3212">
        <v>128.5</v>
      </c>
      <c r="I3212">
        <v>95</v>
      </c>
      <c r="J3212">
        <v>21.85</v>
      </c>
      <c r="K3212">
        <v>192.6</v>
      </c>
      <c r="L3212">
        <v>91</v>
      </c>
      <c r="M3212">
        <v>16.37</v>
      </c>
      <c r="N3212">
        <v>79</v>
      </c>
      <c r="O3212">
        <v>95</v>
      </c>
      <c r="P3212">
        <v>3.56</v>
      </c>
      <c r="Q3212">
        <v>9.1999999999999993</v>
      </c>
      <c r="R3212">
        <v>6</v>
      </c>
      <c r="S3212">
        <v>2.48</v>
      </c>
      <c r="T3212">
        <v>2</v>
      </c>
      <c r="U3212" t="s">
        <v>22</v>
      </c>
      <c r="V3212">
        <f>IF(tbl_Customers[[#This Row],[churn]] = "yes", 1, 0)</f>
        <v>0</v>
      </c>
      <c r="W3212" t="str">
        <f>IF(tbl_Customers[[#This Row],[number_customer_service_calls]] &lt;= 1, "0-1 Calls", IF(tbl_Customers[[#This Row],[number_customer_service_calls]] &lt;= 3, "2-3 Calls", IF(tbl_Customers[[#This Row],[number_customer_service_calls]] &lt;=5, "4-5 Calls", "6+ Calls")))</f>
        <v>2-3 Calls</v>
      </c>
      <c r="X3212" t="str">
        <f>IF(tbl_Customers[[#This Row],[account_length]] &lt;= 50, "0-50", IF(tbl_Customers[[#This Row],[account_length]] &lt;=100, "51-100", IF(tbl_Customers[[#This Row],[account_length]] &lt;= 150, "101-150", "151+")))</f>
        <v>101-150</v>
      </c>
      <c r="Y3212" t="str">
        <f>IF(tbl_Customers[[#This Row],[total_intl_charge]] &lt;= 3, "Low Charges", "High Charges")</f>
        <v>Low Charges</v>
      </c>
      <c r="Z3212" t="str">
        <f>IF(tbl_Customers[[#This Row],[total_eve_calls]]&lt;=80,"Low Calls",
IF(tbl_Customers[[#This Row],[total_eve_calls]]&lt;=120,"Medium Calls","High Calls"))</f>
        <v>Medium Calls</v>
      </c>
      <c r="AA3212" t="str">
        <f>IF(tbl_Customers[[#This Row],[total_eve_charge]]&lt;=15,"Low Charges",
IF(tbl_Customers[[#This Row],[total_eve_charge]]&lt;=20,"Medium Charges","High Charges"))</f>
        <v>Medium Charges</v>
      </c>
      <c r="AB3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12" t="str">
        <f>IF(tbl_Customers[[#This Row],[number_vmail_messages]] = 0, "No Usage", IF(tbl_Customers[[#This Row],[number_vmail_messages]] &lt;= 20, "Low Usage", IF(tbl_Customers[[#This Row],[number_vmail_messages]] &lt;= 40, "Medium Usgae", "High Usage")))</f>
        <v>No Usage</v>
      </c>
      <c r="AD3212" t="str">
        <f>IF(tbl_Customers[[#This Row],[total_day_minutes]]&lt;=150,"Low Usage", IF(tbl_Customers[[#This Row],[total_day_minutes]]&lt;=200,"Medium Usage", IF(tbl_Customers[[#This Row],[total_day_minutes]]&lt;=250,"High Usage","Very High Usage")))</f>
        <v>Low Usage</v>
      </c>
      <c r="AE3212" t="str">
        <f>IF(tbl_Customers[[#This Row],[total_intl_calls]]&lt;=5,"Low Calls", IF(tbl_Customers[[#This Row],[total_intl_calls]]&lt;=10, "Medium Calls", "High Calls"))</f>
        <v>Medium Calls</v>
      </c>
      <c r="AF32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12" s="36" t="str">
        <f>IF(tbl_Customers[[#This Row],[Churn_Risk_Score]]&gt;=10,"High Risk", IF(tbl_Customers[[#This Row],[Churn_Risk_Score]]&gt;=5,"Medium Risk","Low Risk"))</f>
        <v>Low Risk</v>
      </c>
    </row>
    <row r="3213" spans="1:33" x14ac:dyDescent="0.35">
      <c r="A3213">
        <v>3212</v>
      </c>
      <c r="B3213" t="s">
        <v>46</v>
      </c>
      <c r="C3213">
        <v>78</v>
      </c>
      <c r="D3213" t="s">
        <v>25</v>
      </c>
      <c r="E3213" t="s">
        <v>22</v>
      </c>
      <c r="F3213" t="s">
        <v>23</v>
      </c>
      <c r="G3213">
        <v>28</v>
      </c>
      <c r="H3213">
        <v>130.5</v>
      </c>
      <c r="I3213">
        <v>109</v>
      </c>
      <c r="J3213">
        <v>22.19</v>
      </c>
      <c r="K3213">
        <v>173.3</v>
      </c>
      <c r="L3213">
        <v>99</v>
      </c>
      <c r="M3213">
        <v>14.73</v>
      </c>
      <c r="N3213">
        <v>192.2</v>
      </c>
      <c r="O3213">
        <v>106</v>
      </c>
      <c r="P3213">
        <v>8.65</v>
      </c>
      <c r="Q3213">
        <v>10.4</v>
      </c>
      <c r="R3213">
        <v>3</v>
      </c>
      <c r="S3213">
        <v>2.81</v>
      </c>
      <c r="T3213">
        <v>3</v>
      </c>
      <c r="U3213" t="s">
        <v>22</v>
      </c>
      <c r="V3213">
        <f>IF(tbl_Customers[[#This Row],[churn]] = "yes", 1, 0)</f>
        <v>0</v>
      </c>
      <c r="W3213" t="str">
        <f>IF(tbl_Customers[[#This Row],[number_customer_service_calls]] &lt;= 1, "0-1 Calls", IF(tbl_Customers[[#This Row],[number_customer_service_calls]] &lt;= 3, "2-3 Calls", IF(tbl_Customers[[#This Row],[number_customer_service_calls]] &lt;=5, "4-5 Calls", "6+ Calls")))</f>
        <v>2-3 Calls</v>
      </c>
      <c r="X3213" t="str">
        <f>IF(tbl_Customers[[#This Row],[account_length]] &lt;= 50, "0-50", IF(tbl_Customers[[#This Row],[account_length]] &lt;=100, "51-100", IF(tbl_Customers[[#This Row],[account_length]] &lt;= 150, "101-150", "151+")))</f>
        <v>51-100</v>
      </c>
      <c r="Y3213" t="str">
        <f>IF(tbl_Customers[[#This Row],[total_intl_charge]] &lt;= 3, "Low Charges", "High Charges")</f>
        <v>Low Charges</v>
      </c>
      <c r="Z3213" t="str">
        <f>IF(tbl_Customers[[#This Row],[total_eve_calls]]&lt;=80,"Low Calls",
IF(tbl_Customers[[#This Row],[total_eve_calls]]&lt;=120,"Medium Calls","High Calls"))</f>
        <v>Medium Calls</v>
      </c>
      <c r="AA3213" t="str">
        <f>IF(tbl_Customers[[#This Row],[total_eve_charge]]&lt;=15,"Low Charges",
IF(tbl_Customers[[#This Row],[total_eve_charge]]&lt;=20,"Medium Charges","High Charges"))</f>
        <v>Low Charges</v>
      </c>
      <c r="AB3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13" t="str">
        <f>IF(tbl_Customers[[#This Row],[number_vmail_messages]] = 0, "No Usage", IF(tbl_Customers[[#This Row],[number_vmail_messages]] &lt;= 20, "Low Usage", IF(tbl_Customers[[#This Row],[number_vmail_messages]] &lt;= 40, "Medium Usgae", "High Usage")))</f>
        <v>Medium Usgae</v>
      </c>
      <c r="AD3213" t="str">
        <f>IF(tbl_Customers[[#This Row],[total_day_minutes]]&lt;=150,"Low Usage", IF(tbl_Customers[[#This Row],[total_day_minutes]]&lt;=200,"Medium Usage", IF(tbl_Customers[[#This Row],[total_day_minutes]]&lt;=250,"High Usage","Very High Usage")))</f>
        <v>Low Usage</v>
      </c>
      <c r="AE3213" t="str">
        <f>IF(tbl_Customers[[#This Row],[total_intl_calls]]&lt;=5,"Low Calls", IF(tbl_Customers[[#This Row],[total_intl_calls]]&lt;=10, "Medium Calls", "High Calls"))</f>
        <v>Low Calls</v>
      </c>
      <c r="AF32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13" s="36" t="str">
        <f>IF(tbl_Customers[[#This Row],[Churn_Risk_Score]]&gt;=10,"High Risk", IF(tbl_Customers[[#This Row],[Churn_Risk_Score]]&gt;=5,"Medium Risk","Low Risk"))</f>
        <v>Low Risk</v>
      </c>
    </row>
    <row r="3214" spans="1:33" x14ac:dyDescent="0.35">
      <c r="A3214">
        <v>3213</v>
      </c>
      <c r="B3214" t="s">
        <v>29</v>
      </c>
      <c r="C3214">
        <v>131</v>
      </c>
      <c r="D3214" t="s">
        <v>21</v>
      </c>
      <c r="E3214" t="s">
        <v>22</v>
      </c>
      <c r="F3214" t="s">
        <v>22</v>
      </c>
      <c r="G3214">
        <v>0</v>
      </c>
      <c r="H3214">
        <v>201.1</v>
      </c>
      <c r="I3214">
        <v>141</v>
      </c>
      <c r="J3214">
        <v>34.19</v>
      </c>
      <c r="K3214">
        <v>216.5</v>
      </c>
      <c r="L3214">
        <v>93</v>
      </c>
      <c r="M3214">
        <v>18.399999999999999</v>
      </c>
      <c r="N3214">
        <v>217.4</v>
      </c>
      <c r="O3214">
        <v>132</v>
      </c>
      <c r="P3214">
        <v>9.7799999999999994</v>
      </c>
      <c r="Q3214">
        <v>11.5</v>
      </c>
      <c r="R3214">
        <v>4</v>
      </c>
      <c r="S3214">
        <v>3.11</v>
      </c>
      <c r="T3214">
        <v>1</v>
      </c>
      <c r="U3214" t="s">
        <v>22</v>
      </c>
      <c r="V3214">
        <f>IF(tbl_Customers[[#This Row],[churn]] = "yes", 1, 0)</f>
        <v>0</v>
      </c>
      <c r="W3214" t="str">
        <f>IF(tbl_Customers[[#This Row],[number_customer_service_calls]] &lt;= 1, "0-1 Calls", IF(tbl_Customers[[#This Row],[number_customer_service_calls]] &lt;= 3, "2-3 Calls", IF(tbl_Customers[[#This Row],[number_customer_service_calls]] &lt;=5, "4-5 Calls", "6+ Calls")))</f>
        <v>0-1 Calls</v>
      </c>
      <c r="X3214" t="str">
        <f>IF(tbl_Customers[[#This Row],[account_length]] &lt;= 50, "0-50", IF(tbl_Customers[[#This Row],[account_length]] &lt;=100, "51-100", IF(tbl_Customers[[#This Row],[account_length]] &lt;= 150, "101-150", "151+")))</f>
        <v>101-150</v>
      </c>
      <c r="Y3214" t="str">
        <f>IF(tbl_Customers[[#This Row],[total_intl_charge]] &lt;= 3, "Low Charges", "High Charges")</f>
        <v>High Charges</v>
      </c>
      <c r="Z3214" t="str">
        <f>IF(tbl_Customers[[#This Row],[total_eve_calls]]&lt;=80,"Low Calls",
IF(tbl_Customers[[#This Row],[total_eve_calls]]&lt;=120,"Medium Calls","High Calls"))</f>
        <v>Medium Calls</v>
      </c>
      <c r="AA3214" t="str">
        <f>IF(tbl_Customers[[#This Row],[total_eve_charge]]&lt;=15,"Low Charges",
IF(tbl_Customers[[#This Row],[total_eve_charge]]&lt;=20,"Medium Charges","High Charges"))</f>
        <v>Medium Charges</v>
      </c>
      <c r="AB3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4" t="str">
        <f>IF(tbl_Customers[[#This Row],[number_vmail_messages]] = 0, "No Usage", IF(tbl_Customers[[#This Row],[number_vmail_messages]] &lt;= 20, "Low Usage", IF(tbl_Customers[[#This Row],[number_vmail_messages]] &lt;= 40, "Medium Usgae", "High Usage")))</f>
        <v>No Usage</v>
      </c>
      <c r="AD3214" t="str">
        <f>IF(tbl_Customers[[#This Row],[total_day_minutes]]&lt;=150,"Low Usage", IF(tbl_Customers[[#This Row],[total_day_minutes]]&lt;=200,"Medium Usage", IF(tbl_Customers[[#This Row],[total_day_minutes]]&lt;=250,"High Usage","Very High Usage")))</f>
        <v>High Usage</v>
      </c>
      <c r="AE3214" t="str">
        <f>IF(tbl_Customers[[#This Row],[total_intl_calls]]&lt;=5,"Low Calls", IF(tbl_Customers[[#This Row],[total_intl_calls]]&lt;=10, "Medium Calls", "High Calls"))</f>
        <v>Low Calls</v>
      </c>
      <c r="AF32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14" s="36" t="str">
        <f>IF(tbl_Customers[[#This Row],[Churn_Risk_Score]]&gt;=10,"High Risk", IF(tbl_Customers[[#This Row],[Churn_Risk_Score]]&gt;=5,"Medium Risk","Low Risk"))</f>
        <v>Low Risk</v>
      </c>
    </row>
    <row r="3215" spans="1:33" x14ac:dyDescent="0.35">
      <c r="A3215">
        <v>3214</v>
      </c>
      <c r="B3215" t="s">
        <v>71</v>
      </c>
      <c r="C3215">
        <v>61</v>
      </c>
      <c r="D3215" t="s">
        <v>21</v>
      </c>
      <c r="E3215" t="s">
        <v>22</v>
      </c>
      <c r="F3215" t="s">
        <v>23</v>
      </c>
      <c r="G3215">
        <v>38</v>
      </c>
      <c r="H3215">
        <v>139.80000000000001</v>
      </c>
      <c r="I3215">
        <v>108</v>
      </c>
      <c r="J3215">
        <v>23.77</v>
      </c>
      <c r="K3215">
        <v>58.3</v>
      </c>
      <c r="L3215">
        <v>120</v>
      </c>
      <c r="M3215">
        <v>4.96</v>
      </c>
      <c r="N3215">
        <v>203.4</v>
      </c>
      <c r="O3215">
        <v>160</v>
      </c>
      <c r="P3215">
        <v>9.15</v>
      </c>
      <c r="Q3215">
        <v>9.6999999999999993</v>
      </c>
      <c r="R3215">
        <v>1</v>
      </c>
      <c r="S3215">
        <v>2.62</v>
      </c>
      <c r="T3215">
        <v>3</v>
      </c>
      <c r="U3215" t="s">
        <v>22</v>
      </c>
      <c r="V3215">
        <f>IF(tbl_Customers[[#This Row],[churn]] = "yes", 1, 0)</f>
        <v>0</v>
      </c>
      <c r="W3215" t="str">
        <f>IF(tbl_Customers[[#This Row],[number_customer_service_calls]] &lt;= 1, "0-1 Calls", IF(tbl_Customers[[#This Row],[number_customer_service_calls]] &lt;= 3, "2-3 Calls", IF(tbl_Customers[[#This Row],[number_customer_service_calls]] &lt;=5, "4-5 Calls", "6+ Calls")))</f>
        <v>2-3 Calls</v>
      </c>
      <c r="X3215" t="str">
        <f>IF(tbl_Customers[[#This Row],[account_length]] &lt;= 50, "0-50", IF(tbl_Customers[[#This Row],[account_length]] &lt;=100, "51-100", IF(tbl_Customers[[#This Row],[account_length]] &lt;= 150, "101-150", "151+")))</f>
        <v>51-100</v>
      </c>
      <c r="Y3215" t="str">
        <f>IF(tbl_Customers[[#This Row],[total_intl_charge]] &lt;= 3, "Low Charges", "High Charges")</f>
        <v>Low Charges</v>
      </c>
      <c r="Z3215" t="str">
        <f>IF(tbl_Customers[[#This Row],[total_eve_calls]]&lt;=80,"Low Calls",
IF(tbl_Customers[[#This Row],[total_eve_calls]]&lt;=120,"Medium Calls","High Calls"))</f>
        <v>Medium Calls</v>
      </c>
      <c r="AA3215" t="str">
        <f>IF(tbl_Customers[[#This Row],[total_eve_charge]]&lt;=15,"Low Charges",
IF(tbl_Customers[[#This Row],[total_eve_charge]]&lt;=20,"Medium Charges","High Charges"))</f>
        <v>Low Charges</v>
      </c>
      <c r="AB3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5" t="str">
        <f>IF(tbl_Customers[[#This Row],[number_vmail_messages]] = 0, "No Usage", IF(tbl_Customers[[#This Row],[number_vmail_messages]] &lt;= 20, "Low Usage", IF(tbl_Customers[[#This Row],[number_vmail_messages]] &lt;= 40, "Medium Usgae", "High Usage")))</f>
        <v>Medium Usgae</v>
      </c>
      <c r="AD3215" t="str">
        <f>IF(tbl_Customers[[#This Row],[total_day_minutes]]&lt;=150,"Low Usage", IF(tbl_Customers[[#This Row],[total_day_minutes]]&lt;=200,"Medium Usage", IF(tbl_Customers[[#This Row],[total_day_minutes]]&lt;=250,"High Usage","Very High Usage")))</f>
        <v>Low Usage</v>
      </c>
      <c r="AE3215" t="str">
        <f>IF(tbl_Customers[[#This Row],[total_intl_calls]]&lt;=5,"Low Calls", IF(tbl_Customers[[#This Row],[total_intl_calls]]&lt;=10, "Medium Calls", "High Calls"))</f>
        <v>Low Calls</v>
      </c>
      <c r="AF32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15" s="36" t="str">
        <f>IF(tbl_Customers[[#This Row],[Churn_Risk_Score]]&gt;=10,"High Risk", IF(tbl_Customers[[#This Row],[Churn_Risk_Score]]&gt;=5,"Medium Risk","Low Risk"))</f>
        <v>Low Risk</v>
      </c>
    </row>
    <row r="3216" spans="1:33" x14ac:dyDescent="0.35">
      <c r="A3216">
        <v>3215</v>
      </c>
      <c r="B3216" t="s">
        <v>71</v>
      </c>
      <c r="C3216">
        <v>73</v>
      </c>
      <c r="D3216" t="s">
        <v>28</v>
      </c>
      <c r="E3216" t="s">
        <v>22</v>
      </c>
      <c r="F3216" t="s">
        <v>23</v>
      </c>
      <c r="G3216">
        <v>6</v>
      </c>
      <c r="H3216">
        <v>237.6</v>
      </c>
      <c r="I3216">
        <v>105</v>
      </c>
      <c r="J3216">
        <v>40.39</v>
      </c>
      <c r="K3216">
        <v>244.9</v>
      </c>
      <c r="L3216">
        <v>98</v>
      </c>
      <c r="M3216">
        <v>20.82</v>
      </c>
      <c r="N3216">
        <v>188.3</v>
      </c>
      <c r="O3216">
        <v>107</v>
      </c>
      <c r="P3216">
        <v>8.4700000000000006</v>
      </c>
      <c r="Q3216">
        <v>6.8</v>
      </c>
      <c r="R3216">
        <v>11</v>
      </c>
      <c r="S3216">
        <v>1.84</v>
      </c>
      <c r="T3216">
        <v>4</v>
      </c>
      <c r="U3216" t="s">
        <v>22</v>
      </c>
      <c r="V3216">
        <f>IF(tbl_Customers[[#This Row],[churn]] = "yes", 1, 0)</f>
        <v>0</v>
      </c>
      <c r="W3216" t="str">
        <f>IF(tbl_Customers[[#This Row],[number_customer_service_calls]] &lt;= 1, "0-1 Calls", IF(tbl_Customers[[#This Row],[number_customer_service_calls]] &lt;= 3, "2-3 Calls", IF(tbl_Customers[[#This Row],[number_customer_service_calls]] &lt;=5, "4-5 Calls", "6+ Calls")))</f>
        <v>4-5 Calls</v>
      </c>
      <c r="X3216" t="str">
        <f>IF(tbl_Customers[[#This Row],[account_length]] &lt;= 50, "0-50", IF(tbl_Customers[[#This Row],[account_length]] &lt;=100, "51-100", IF(tbl_Customers[[#This Row],[account_length]] &lt;= 150, "101-150", "151+")))</f>
        <v>51-100</v>
      </c>
      <c r="Y3216" t="str">
        <f>IF(tbl_Customers[[#This Row],[total_intl_charge]] &lt;= 3, "Low Charges", "High Charges")</f>
        <v>Low Charges</v>
      </c>
      <c r="Z3216" t="str">
        <f>IF(tbl_Customers[[#This Row],[total_eve_calls]]&lt;=80,"Low Calls",
IF(tbl_Customers[[#This Row],[total_eve_calls]]&lt;=120,"Medium Calls","High Calls"))</f>
        <v>Medium Calls</v>
      </c>
      <c r="AA3216" t="str">
        <f>IF(tbl_Customers[[#This Row],[total_eve_charge]]&lt;=15,"Low Charges",
IF(tbl_Customers[[#This Row],[total_eve_charge]]&lt;=20,"Medium Charges","High Charges"))</f>
        <v>High Charges</v>
      </c>
      <c r="AB3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6" t="str">
        <f>IF(tbl_Customers[[#This Row],[number_vmail_messages]] = 0, "No Usage", IF(tbl_Customers[[#This Row],[number_vmail_messages]] &lt;= 20, "Low Usage", IF(tbl_Customers[[#This Row],[number_vmail_messages]] &lt;= 40, "Medium Usgae", "High Usage")))</f>
        <v>Low Usage</v>
      </c>
      <c r="AD3216" t="str">
        <f>IF(tbl_Customers[[#This Row],[total_day_minutes]]&lt;=150,"Low Usage", IF(tbl_Customers[[#This Row],[total_day_minutes]]&lt;=200,"Medium Usage", IF(tbl_Customers[[#This Row],[total_day_minutes]]&lt;=250,"High Usage","Very High Usage")))</f>
        <v>High Usage</v>
      </c>
      <c r="AE3216" t="str">
        <f>IF(tbl_Customers[[#This Row],[total_intl_calls]]&lt;=5,"Low Calls", IF(tbl_Customers[[#This Row],[total_intl_calls]]&lt;=10, "Medium Calls", "High Calls"))</f>
        <v>High Calls</v>
      </c>
      <c r="AF32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16" s="36" t="str">
        <f>IF(tbl_Customers[[#This Row],[Churn_Risk_Score]]&gt;=10,"High Risk", IF(tbl_Customers[[#This Row],[Churn_Risk_Score]]&gt;=5,"Medium Risk","Low Risk"))</f>
        <v>Low Risk</v>
      </c>
    </row>
    <row r="3217" spans="1:33" x14ac:dyDescent="0.35">
      <c r="A3217">
        <v>3216</v>
      </c>
      <c r="B3217" t="s">
        <v>68</v>
      </c>
      <c r="C3217">
        <v>100</v>
      </c>
      <c r="D3217" t="s">
        <v>21</v>
      </c>
      <c r="E3217" t="s">
        <v>22</v>
      </c>
      <c r="F3217" t="s">
        <v>23</v>
      </c>
      <c r="G3217">
        <v>26</v>
      </c>
      <c r="H3217">
        <v>197.7</v>
      </c>
      <c r="I3217">
        <v>80</v>
      </c>
      <c r="J3217">
        <v>33.61</v>
      </c>
      <c r="K3217">
        <v>232.6</v>
      </c>
      <c r="L3217">
        <v>83</v>
      </c>
      <c r="M3217">
        <v>19.77</v>
      </c>
      <c r="N3217">
        <v>196.7</v>
      </c>
      <c r="O3217">
        <v>120</v>
      </c>
      <c r="P3217">
        <v>8.85</v>
      </c>
      <c r="Q3217">
        <v>12</v>
      </c>
      <c r="R3217">
        <v>5</v>
      </c>
      <c r="S3217">
        <v>3.24</v>
      </c>
      <c r="T3217">
        <v>1</v>
      </c>
      <c r="U3217" t="s">
        <v>22</v>
      </c>
      <c r="V3217">
        <f>IF(tbl_Customers[[#This Row],[churn]] = "yes", 1, 0)</f>
        <v>0</v>
      </c>
      <c r="W3217" t="str">
        <f>IF(tbl_Customers[[#This Row],[number_customer_service_calls]] &lt;= 1, "0-1 Calls", IF(tbl_Customers[[#This Row],[number_customer_service_calls]] &lt;= 3, "2-3 Calls", IF(tbl_Customers[[#This Row],[number_customer_service_calls]] &lt;=5, "4-5 Calls", "6+ Calls")))</f>
        <v>0-1 Calls</v>
      </c>
      <c r="X3217" t="str">
        <f>IF(tbl_Customers[[#This Row],[account_length]] &lt;= 50, "0-50", IF(tbl_Customers[[#This Row],[account_length]] &lt;=100, "51-100", IF(tbl_Customers[[#This Row],[account_length]] &lt;= 150, "101-150", "151+")))</f>
        <v>51-100</v>
      </c>
      <c r="Y3217" t="str">
        <f>IF(tbl_Customers[[#This Row],[total_intl_charge]] &lt;= 3, "Low Charges", "High Charges")</f>
        <v>High Charges</v>
      </c>
      <c r="Z3217" t="str">
        <f>IF(tbl_Customers[[#This Row],[total_eve_calls]]&lt;=80,"Low Calls",
IF(tbl_Customers[[#This Row],[total_eve_calls]]&lt;=120,"Medium Calls","High Calls"))</f>
        <v>Medium Calls</v>
      </c>
      <c r="AA3217" t="str">
        <f>IF(tbl_Customers[[#This Row],[total_eve_charge]]&lt;=15,"Low Charges",
IF(tbl_Customers[[#This Row],[total_eve_charge]]&lt;=20,"Medium Charges","High Charges"))</f>
        <v>Medium Charges</v>
      </c>
      <c r="AB3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7" t="str">
        <f>IF(tbl_Customers[[#This Row],[number_vmail_messages]] = 0, "No Usage", IF(tbl_Customers[[#This Row],[number_vmail_messages]] &lt;= 20, "Low Usage", IF(tbl_Customers[[#This Row],[number_vmail_messages]] &lt;= 40, "Medium Usgae", "High Usage")))</f>
        <v>Medium Usgae</v>
      </c>
      <c r="AD3217" t="str">
        <f>IF(tbl_Customers[[#This Row],[total_day_minutes]]&lt;=150,"Low Usage", IF(tbl_Customers[[#This Row],[total_day_minutes]]&lt;=200,"Medium Usage", IF(tbl_Customers[[#This Row],[total_day_minutes]]&lt;=250,"High Usage","Very High Usage")))</f>
        <v>Medium Usage</v>
      </c>
      <c r="AE3217" t="str">
        <f>IF(tbl_Customers[[#This Row],[total_intl_calls]]&lt;=5,"Low Calls", IF(tbl_Customers[[#This Row],[total_intl_calls]]&lt;=10, "Medium Calls", "High Calls"))</f>
        <v>Low Calls</v>
      </c>
      <c r="AF32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17" s="36" t="str">
        <f>IF(tbl_Customers[[#This Row],[Churn_Risk_Score]]&gt;=10,"High Risk", IF(tbl_Customers[[#This Row],[Churn_Risk_Score]]&gt;=5,"Medium Risk","Low Risk"))</f>
        <v>Low Risk</v>
      </c>
    </row>
    <row r="3218" spans="1:33" x14ac:dyDescent="0.35">
      <c r="A3218">
        <v>3217</v>
      </c>
      <c r="B3218" t="s">
        <v>30</v>
      </c>
      <c r="C3218">
        <v>100</v>
      </c>
      <c r="D3218" t="s">
        <v>28</v>
      </c>
      <c r="E3218" t="s">
        <v>22</v>
      </c>
      <c r="F3218" t="s">
        <v>22</v>
      </c>
      <c r="G3218">
        <v>0</v>
      </c>
      <c r="H3218">
        <v>222.1</v>
      </c>
      <c r="I3218">
        <v>115</v>
      </c>
      <c r="J3218">
        <v>37.76</v>
      </c>
      <c r="K3218">
        <v>245</v>
      </c>
      <c r="L3218">
        <v>130</v>
      </c>
      <c r="M3218">
        <v>20.83</v>
      </c>
      <c r="N3218">
        <v>129.30000000000001</v>
      </c>
      <c r="O3218">
        <v>119</v>
      </c>
      <c r="P3218">
        <v>5.82</v>
      </c>
      <c r="Q3218">
        <v>8.1</v>
      </c>
      <c r="R3218">
        <v>2</v>
      </c>
      <c r="S3218">
        <v>2.19</v>
      </c>
      <c r="T3218">
        <v>2</v>
      </c>
      <c r="U3218" t="s">
        <v>22</v>
      </c>
      <c r="V3218">
        <f>IF(tbl_Customers[[#This Row],[churn]] = "yes", 1, 0)</f>
        <v>0</v>
      </c>
      <c r="W3218" t="str">
        <f>IF(tbl_Customers[[#This Row],[number_customer_service_calls]] &lt;= 1, "0-1 Calls", IF(tbl_Customers[[#This Row],[number_customer_service_calls]] &lt;= 3, "2-3 Calls", IF(tbl_Customers[[#This Row],[number_customer_service_calls]] &lt;=5, "4-5 Calls", "6+ Calls")))</f>
        <v>2-3 Calls</v>
      </c>
      <c r="X3218" t="str">
        <f>IF(tbl_Customers[[#This Row],[account_length]] &lt;= 50, "0-50", IF(tbl_Customers[[#This Row],[account_length]] &lt;=100, "51-100", IF(tbl_Customers[[#This Row],[account_length]] &lt;= 150, "101-150", "151+")))</f>
        <v>51-100</v>
      </c>
      <c r="Y3218" t="str">
        <f>IF(tbl_Customers[[#This Row],[total_intl_charge]] &lt;= 3, "Low Charges", "High Charges")</f>
        <v>Low Charges</v>
      </c>
      <c r="Z3218" t="str">
        <f>IF(tbl_Customers[[#This Row],[total_eve_calls]]&lt;=80,"Low Calls",
IF(tbl_Customers[[#This Row],[total_eve_calls]]&lt;=120,"Medium Calls","High Calls"))</f>
        <v>High Calls</v>
      </c>
      <c r="AA3218" t="str">
        <f>IF(tbl_Customers[[#This Row],[total_eve_charge]]&lt;=15,"Low Charges",
IF(tbl_Customers[[#This Row],[total_eve_charge]]&lt;=20,"Medium Charges","High Charges"))</f>
        <v>High Charges</v>
      </c>
      <c r="AB3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8" t="str">
        <f>IF(tbl_Customers[[#This Row],[number_vmail_messages]] = 0, "No Usage", IF(tbl_Customers[[#This Row],[number_vmail_messages]] &lt;= 20, "Low Usage", IF(tbl_Customers[[#This Row],[number_vmail_messages]] &lt;= 40, "Medium Usgae", "High Usage")))</f>
        <v>No Usage</v>
      </c>
      <c r="AD3218" t="str">
        <f>IF(tbl_Customers[[#This Row],[total_day_minutes]]&lt;=150,"Low Usage", IF(tbl_Customers[[#This Row],[total_day_minutes]]&lt;=200,"Medium Usage", IF(tbl_Customers[[#This Row],[total_day_minutes]]&lt;=250,"High Usage","Very High Usage")))</f>
        <v>High Usage</v>
      </c>
      <c r="AE3218" t="str">
        <f>IF(tbl_Customers[[#This Row],[total_intl_calls]]&lt;=5,"Low Calls", IF(tbl_Customers[[#This Row],[total_intl_calls]]&lt;=10, "Medium Calls", "High Calls"))</f>
        <v>Low Calls</v>
      </c>
      <c r="AF32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18" s="36" t="str">
        <f>IF(tbl_Customers[[#This Row],[Churn_Risk_Score]]&gt;=10,"High Risk", IF(tbl_Customers[[#This Row],[Churn_Risk_Score]]&gt;=5,"Medium Risk","Low Risk"))</f>
        <v>Low Risk</v>
      </c>
    </row>
    <row r="3219" spans="1:33" x14ac:dyDescent="0.35">
      <c r="A3219">
        <v>3218</v>
      </c>
      <c r="B3219" t="s">
        <v>62</v>
      </c>
      <c r="C3219">
        <v>109</v>
      </c>
      <c r="D3219" t="s">
        <v>25</v>
      </c>
      <c r="E3219" t="s">
        <v>22</v>
      </c>
      <c r="F3219" t="s">
        <v>23</v>
      </c>
      <c r="G3219">
        <v>39</v>
      </c>
      <c r="H3219">
        <v>270</v>
      </c>
      <c r="I3219">
        <v>58</v>
      </c>
      <c r="J3219">
        <v>45.9</v>
      </c>
      <c r="K3219">
        <v>235.5</v>
      </c>
      <c r="L3219">
        <v>108</v>
      </c>
      <c r="M3219">
        <v>20.02</v>
      </c>
      <c r="N3219">
        <v>194.3</v>
      </c>
      <c r="O3219">
        <v>57</v>
      </c>
      <c r="P3219">
        <v>8.74</v>
      </c>
      <c r="Q3219">
        <v>7.8</v>
      </c>
      <c r="R3219">
        <v>6</v>
      </c>
      <c r="S3219">
        <v>2.11</v>
      </c>
      <c r="T3219">
        <v>1</v>
      </c>
      <c r="U3219" t="s">
        <v>23</v>
      </c>
      <c r="V3219">
        <f>IF(tbl_Customers[[#This Row],[churn]] = "yes", 1, 0)</f>
        <v>1</v>
      </c>
      <c r="W3219" t="str">
        <f>IF(tbl_Customers[[#This Row],[number_customer_service_calls]] &lt;= 1, "0-1 Calls", IF(tbl_Customers[[#This Row],[number_customer_service_calls]] &lt;= 3, "2-3 Calls", IF(tbl_Customers[[#This Row],[number_customer_service_calls]] &lt;=5, "4-5 Calls", "6+ Calls")))</f>
        <v>0-1 Calls</v>
      </c>
      <c r="X3219" t="str">
        <f>IF(tbl_Customers[[#This Row],[account_length]] &lt;= 50, "0-50", IF(tbl_Customers[[#This Row],[account_length]] &lt;=100, "51-100", IF(tbl_Customers[[#This Row],[account_length]] &lt;= 150, "101-150", "151+")))</f>
        <v>101-150</v>
      </c>
      <c r="Y3219" t="str">
        <f>IF(tbl_Customers[[#This Row],[total_intl_charge]] &lt;= 3, "Low Charges", "High Charges")</f>
        <v>Low Charges</v>
      </c>
      <c r="Z3219" t="str">
        <f>IF(tbl_Customers[[#This Row],[total_eve_calls]]&lt;=80,"Low Calls",
IF(tbl_Customers[[#This Row],[total_eve_calls]]&lt;=120,"Medium Calls","High Calls"))</f>
        <v>Medium Calls</v>
      </c>
      <c r="AA3219" t="str">
        <f>IF(tbl_Customers[[#This Row],[total_eve_charge]]&lt;=15,"Low Charges",
IF(tbl_Customers[[#This Row],[total_eve_charge]]&lt;=20,"Medium Charges","High Charges"))</f>
        <v>High Charges</v>
      </c>
      <c r="AB3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9" t="str">
        <f>IF(tbl_Customers[[#This Row],[number_vmail_messages]] = 0, "No Usage", IF(tbl_Customers[[#This Row],[number_vmail_messages]] &lt;= 20, "Low Usage", IF(tbl_Customers[[#This Row],[number_vmail_messages]] &lt;= 40, "Medium Usgae", "High Usage")))</f>
        <v>Medium Usgae</v>
      </c>
      <c r="AD3219" t="str">
        <f>IF(tbl_Customers[[#This Row],[total_day_minutes]]&lt;=150,"Low Usage", IF(tbl_Customers[[#This Row],[total_day_minutes]]&lt;=200,"Medium Usage", IF(tbl_Customers[[#This Row],[total_day_minutes]]&lt;=250,"High Usage","Very High Usage")))</f>
        <v>Very High Usage</v>
      </c>
      <c r="AE3219" t="str">
        <f>IF(tbl_Customers[[#This Row],[total_intl_calls]]&lt;=5,"Low Calls", IF(tbl_Customers[[#This Row],[total_intl_calls]]&lt;=10, "Medium Calls", "High Calls"))</f>
        <v>Medium Calls</v>
      </c>
      <c r="AF32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19" s="36" t="str">
        <f>IF(tbl_Customers[[#This Row],[Churn_Risk_Score]]&gt;=10,"High Risk", IF(tbl_Customers[[#This Row],[Churn_Risk_Score]]&gt;=5,"Medium Risk","Low Risk"))</f>
        <v>Low Risk</v>
      </c>
    </row>
    <row r="3220" spans="1:33" x14ac:dyDescent="0.35">
      <c r="A3220">
        <v>3219</v>
      </c>
      <c r="B3220" t="s">
        <v>26</v>
      </c>
      <c r="C3220">
        <v>139</v>
      </c>
      <c r="D3220" t="s">
        <v>28</v>
      </c>
      <c r="E3220" t="s">
        <v>22</v>
      </c>
      <c r="F3220" t="s">
        <v>22</v>
      </c>
      <c r="G3220">
        <v>0</v>
      </c>
      <c r="H3220">
        <v>148.69999999999999</v>
      </c>
      <c r="I3220">
        <v>90</v>
      </c>
      <c r="J3220">
        <v>25.28</v>
      </c>
      <c r="K3220">
        <v>204.3</v>
      </c>
      <c r="L3220">
        <v>106</v>
      </c>
      <c r="M3220">
        <v>17.37</v>
      </c>
      <c r="N3220">
        <v>144.1</v>
      </c>
      <c r="O3220">
        <v>105</v>
      </c>
      <c r="P3220">
        <v>6.48</v>
      </c>
      <c r="Q3220">
        <v>9.8000000000000007</v>
      </c>
      <c r="R3220">
        <v>4</v>
      </c>
      <c r="S3220">
        <v>2.65</v>
      </c>
      <c r="T3220">
        <v>2</v>
      </c>
      <c r="U3220" t="s">
        <v>22</v>
      </c>
      <c r="V3220">
        <f>IF(tbl_Customers[[#This Row],[churn]] = "yes", 1, 0)</f>
        <v>0</v>
      </c>
      <c r="W3220" t="str">
        <f>IF(tbl_Customers[[#This Row],[number_customer_service_calls]] &lt;= 1, "0-1 Calls", IF(tbl_Customers[[#This Row],[number_customer_service_calls]] &lt;= 3, "2-3 Calls", IF(tbl_Customers[[#This Row],[number_customer_service_calls]] &lt;=5, "4-5 Calls", "6+ Calls")))</f>
        <v>2-3 Calls</v>
      </c>
      <c r="X3220" t="str">
        <f>IF(tbl_Customers[[#This Row],[account_length]] &lt;= 50, "0-50", IF(tbl_Customers[[#This Row],[account_length]] &lt;=100, "51-100", IF(tbl_Customers[[#This Row],[account_length]] &lt;= 150, "101-150", "151+")))</f>
        <v>101-150</v>
      </c>
      <c r="Y3220" t="str">
        <f>IF(tbl_Customers[[#This Row],[total_intl_charge]] &lt;= 3, "Low Charges", "High Charges")</f>
        <v>Low Charges</v>
      </c>
      <c r="Z3220" t="str">
        <f>IF(tbl_Customers[[#This Row],[total_eve_calls]]&lt;=80,"Low Calls",
IF(tbl_Customers[[#This Row],[total_eve_calls]]&lt;=120,"Medium Calls","High Calls"))</f>
        <v>Medium Calls</v>
      </c>
      <c r="AA3220" t="str">
        <f>IF(tbl_Customers[[#This Row],[total_eve_charge]]&lt;=15,"Low Charges",
IF(tbl_Customers[[#This Row],[total_eve_charge]]&lt;=20,"Medium Charges","High Charges"))</f>
        <v>Medium Charges</v>
      </c>
      <c r="AB3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0" t="str">
        <f>IF(tbl_Customers[[#This Row],[number_vmail_messages]] = 0, "No Usage", IF(tbl_Customers[[#This Row],[number_vmail_messages]] &lt;= 20, "Low Usage", IF(tbl_Customers[[#This Row],[number_vmail_messages]] &lt;= 40, "Medium Usgae", "High Usage")))</f>
        <v>No Usage</v>
      </c>
      <c r="AD3220" t="str">
        <f>IF(tbl_Customers[[#This Row],[total_day_minutes]]&lt;=150,"Low Usage", IF(tbl_Customers[[#This Row],[total_day_minutes]]&lt;=200,"Medium Usage", IF(tbl_Customers[[#This Row],[total_day_minutes]]&lt;=250,"High Usage","Very High Usage")))</f>
        <v>Low Usage</v>
      </c>
      <c r="AE3220" t="str">
        <f>IF(tbl_Customers[[#This Row],[total_intl_calls]]&lt;=5,"Low Calls", IF(tbl_Customers[[#This Row],[total_intl_calls]]&lt;=10, "Medium Calls", "High Calls"))</f>
        <v>Low Calls</v>
      </c>
      <c r="AF32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0" s="36" t="str">
        <f>IF(tbl_Customers[[#This Row],[Churn_Risk_Score]]&gt;=10,"High Risk", IF(tbl_Customers[[#This Row],[Churn_Risk_Score]]&gt;=5,"Medium Risk","Low Risk"))</f>
        <v>Low Risk</v>
      </c>
    </row>
    <row r="3221" spans="1:33" x14ac:dyDescent="0.35">
      <c r="A3221">
        <v>3220</v>
      </c>
      <c r="B3221" t="s">
        <v>40</v>
      </c>
      <c r="C3221">
        <v>115</v>
      </c>
      <c r="D3221" t="s">
        <v>28</v>
      </c>
      <c r="E3221" t="s">
        <v>22</v>
      </c>
      <c r="F3221" t="s">
        <v>22</v>
      </c>
      <c r="G3221">
        <v>0</v>
      </c>
      <c r="H3221">
        <v>143.6</v>
      </c>
      <c r="I3221">
        <v>135</v>
      </c>
      <c r="J3221">
        <v>24.41</v>
      </c>
      <c r="K3221">
        <v>278</v>
      </c>
      <c r="L3221">
        <v>119</v>
      </c>
      <c r="M3221">
        <v>23.63</v>
      </c>
      <c r="N3221">
        <v>46.7</v>
      </c>
      <c r="O3221">
        <v>84</v>
      </c>
      <c r="P3221">
        <v>2.1</v>
      </c>
      <c r="Q3221">
        <v>12.7</v>
      </c>
      <c r="R3221">
        <v>3</v>
      </c>
      <c r="S3221">
        <v>3.43</v>
      </c>
      <c r="T3221">
        <v>0</v>
      </c>
      <c r="U3221" t="s">
        <v>22</v>
      </c>
      <c r="V3221">
        <f>IF(tbl_Customers[[#This Row],[churn]] = "yes", 1, 0)</f>
        <v>0</v>
      </c>
      <c r="W3221" t="str">
        <f>IF(tbl_Customers[[#This Row],[number_customer_service_calls]] &lt;= 1, "0-1 Calls", IF(tbl_Customers[[#This Row],[number_customer_service_calls]] &lt;= 3, "2-3 Calls", IF(tbl_Customers[[#This Row],[number_customer_service_calls]] &lt;=5, "4-5 Calls", "6+ Calls")))</f>
        <v>0-1 Calls</v>
      </c>
      <c r="X3221" t="str">
        <f>IF(tbl_Customers[[#This Row],[account_length]] &lt;= 50, "0-50", IF(tbl_Customers[[#This Row],[account_length]] &lt;=100, "51-100", IF(tbl_Customers[[#This Row],[account_length]] &lt;= 150, "101-150", "151+")))</f>
        <v>101-150</v>
      </c>
      <c r="Y3221" t="str">
        <f>IF(tbl_Customers[[#This Row],[total_intl_charge]] &lt;= 3, "Low Charges", "High Charges")</f>
        <v>High Charges</v>
      </c>
      <c r="Z3221" t="str">
        <f>IF(tbl_Customers[[#This Row],[total_eve_calls]]&lt;=80,"Low Calls",
IF(tbl_Customers[[#This Row],[total_eve_calls]]&lt;=120,"Medium Calls","High Calls"))</f>
        <v>Medium Calls</v>
      </c>
      <c r="AA3221" t="str">
        <f>IF(tbl_Customers[[#This Row],[total_eve_charge]]&lt;=15,"Low Charges",
IF(tbl_Customers[[#This Row],[total_eve_charge]]&lt;=20,"Medium Charges","High Charges"))</f>
        <v>High Charges</v>
      </c>
      <c r="AB3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1" t="str">
        <f>IF(tbl_Customers[[#This Row],[number_vmail_messages]] = 0, "No Usage", IF(tbl_Customers[[#This Row],[number_vmail_messages]] &lt;= 20, "Low Usage", IF(tbl_Customers[[#This Row],[number_vmail_messages]] &lt;= 40, "Medium Usgae", "High Usage")))</f>
        <v>No Usage</v>
      </c>
      <c r="AD3221" t="str">
        <f>IF(tbl_Customers[[#This Row],[total_day_minutes]]&lt;=150,"Low Usage", IF(tbl_Customers[[#This Row],[total_day_minutes]]&lt;=200,"Medium Usage", IF(tbl_Customers[[#This Row],[total_day_minutes]]&lt;=250,"High Usage","Very High Usage")))</f>
        <v>Low Usage</v>
      </c>
      <c r="AE3221" t="str">
        <f>IF(tbl_Customers[[#This Row],[total_intl_calls]]&lt;=5,"Low Calls", IF(tbl_Customers[[#This Row],[total_intl_calls]]&lt;=10, "Medium Calls", "High Calls"))</f>
        <v>Low Calls</v>
      </c>
      <c r="AF32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21" s="36" t="str">
        <f>IF(tbl_Customers[[#This Row],[Churn_Risk_Score]]&gt;=10,"High Risk", IF(tbl_Customers[[#This Row],[Churn_Risk_Score]]&gt;=5,"Medium Risk","Low Risk"))</f>
        <v>Low Risk</v>
      </c>
    </row>
    <row r="3222" spans="1:33" x14ac:dyDescent="0.35">
      <c r="A3222">
        <v>3221</v>
      </c>
      <c r="B3222" t="s">
        <v>49</v>
      </c>
      <c r="C3222">
        <v>77</v>
      </c>
      <c r="D3222" t="s">
        <v>21</v>
      </c>
      <c r="E3222" t="s">
        <v>22</v>
      </c>
      <c r="F3222" t="s">
        <v>22</v>
      </c>
      <c r="G3222">
        <v>0</v>
      </c>
      <c r="H3222">
        <v>205.3</v>
      </c>
      <c r="I3222">
        <v>69</v>
      </c>
      <c r="J3222">
        <v>34.9</v>
      </c>
      <c r="K3222">
        <v>171</v>
      </c>
      <c r="L3222">
        <v>84</v>
      </c>
      <c r="M3222">
        <v>14.54</v>
      </c>
      <c r="N3222">
        <v>242.4</v>
      </c>
      <c r="O3222">
        <v>96</v>
      </c>
      <c r="P3222">
        <v>10.91</v>
      </c>
      <c r="Q3222">
        <v>10.1</v>
      </c>
      <c r="R3222">
        <v>2</v>
      </c>
      <c r="S3222">
        <v>2.73</v>
      </c>
      <c r="T3222">
        <v>3</v>
      </c>
      <c r="U3222" t="s">
        <v>22</v>
      </c>
      <c r="V3222">
        <f>IF(tbl_Customers[[#This Row],[churn]] = "yes", 1, 0)</f>
        <v>0</v>
      </c>
      <c r="W3222" t="str">
        <f>IF(tbl_Customers[[#This Row],[number_customer_service_calls]] &lt;= 1, "0-1 Calls", IF(tbl_Customers[[#This Row],[number_customer_service_calls]] &lt;= 3, "2-3 Calls", IF(tbl_Customers[[#This Row],[number_customer_service_calls]] &lt;=5, "4-5 Calls", "6+ Calls")))</f>
        <v>2-3 Calls</v>
      </c>
      <c r="X3222" t="str">
        <f>IF(tbl_Customers[[#This Row],[account_length]] &lt;= 50, "0-50", IF(tbl_Customers[[#This Row],[account_length]] &lt;=100, "51-100", IF(tbl_Customers[[#This Row],[account_length]] &lt;= 150, "101-150", "151+")))</f>
        <v>51-100</v>
      </c>
      <c r="Y3222" t="str">
        <f>IF(tbl_Customers[[#This Row],[total_intl_charge]] &lt;= 3, "Low Charges", "High Charges")</f>
        <v>Low Charges</v>
      </c>
      <c r="Z3222" t="str">
        <f>IF(tbl_Customers[[#This Row],[total_eve_calls]]&lt;=80,"Low Calls",
IF(tbl_Customers[[#This Row],[total_eve_calls]]&lt;=120,"Medium Calls","High Calls"))</f>
        <v>Medium Calls</v>
      </c>
      <c r="AA3222" t="str">
        <f>IF(tbl_Customers[[#This Row],[total_eve_charge]]&lt;=15,"Low Charges",
IF(tbl_Customers[[#This Row],[total_eve_charge]]&lt;=20,"Medium Charges","High Charges"))</f>
        <v>Low Charges</v>
      </c>
      <c r="AB3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2" t="str">
        <f>IF(tbl_Customers[[#This Row],[number_vmail_messages]] = 0, "No Usage", IF(tbl_Customers[[#This Row],[number_vmail_messages]] &lt;= 20, "Low Usage", IF(tbl_Customers[[#This Row],[number_vmail_messages]] &lt;= 40, "Medium Usgae", "High Usage")))</f>
        <v>No Usage</v>
      </c>
      <c r="AD3222" t="str">
        <f>IF(tbl_Customers[[#This Row],[total_day_minutes]]&lt;=150,"Low Usage", IF(tbl_Customers[[#This Row],[total_day_minutes]]&lt;=200,"Medium Usage", IF(tbl_Customers[[#This Row],[total_day_minutes]]&lt;=250,"High Usage","Very High Usage")))</f>
        <v>High Usage</v>
      </c>
      <c r="AE3222" t="str">
        <f>IF(tbl_Customers[[#This Row],[total_intl_calls]]&lt;=5,"Low Calls", IF(tbl_Customers[[#This Row],[total_intl_calls]]&lt;=10, "Medium Calls", "High Calls"))</f>
        <v>Low Calls</v>
      </c>
      <c r="AF32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2" s="36" t="str">
        <f>IF(tbl_Customers[[#This Row],[Churn_Risk_Score]]&gt;=10,"High Risk", IF(tbl_Customers[[#This Row],[Churn_Risk_Score]]&gt;=5,"Medium Risk","Low Risk"))</f>
        <v>Low Risk</v>
      </c>
    </row>
    <row r="3223" spans="1:33" x14ac:dyDescent="0.35">
      <c r="A3223">
        <v>3222</v>
      </c>
      <c r="B3223" t="s">
        <v>65</v>
      </c>
      <c r="C3223">
        <v>14</v>
      </c>
      <c r="D3223" t="s">
        <v>21</v>
      </c>
      <c r="E3223" t="s">
        <v>22</v>
      </c>
      <c r="F3223" t="s">
        <v>22</v>
      </c>
      <c r="G3223">
        <v>0</v>
      </c>
      <c r="H3223">
        <v>184.5</v>
      </c>
      <c r="I3223">
        <v>77</v>
      </c>
      <c r="J3223">
        <v>31.37</v>
      </c>
      <c r="K3223">
        <v>272.5</v>
      </c>
      <c r="L3223">
        <v>103</v>
      </c>
      <c r="M3223">
        <v>23.16</v>
      </c>
      <c r="N3223">
        <v>190.3</v>
      </c>
      <c r="O3223">
        <v>129</v>
      </c>
      <c r="P3223">
        <v>8.56</v>
      </c>
      <c r="Q3223">
        <v>9.6999999999999993</v>
      </c>
      <c r="R3223">
        <v>3</v>
      </c>
      <c r="S3223">
        <v>2.62</v>
      </c>
      <c r="T3223">
        <v>4</v>
      </c>
      <c r="U3223" t="s">
        <v>22</v>
      </c>
      <c r="V3223">
        <f>IF(tbl_Customers[[#This Row],[churn]] = "yes", 1, 0)</f>
        <v>0</v>
      </c>
      <c r="W3223" t="str">
        <f>IF(tbl_Customers[[#This Row],[number_customer_service_calls]] &lt;= 1, "0-1 Calls", IF(tbl_Customers[[#This Row],[number_customer_service_calls]] &lt;= 3, "2-3 Calls", IF(tbl_Customers[[#This Row],[number_customer_service_calls]] &lt;=5, "4-5 Calls", "6+ Calls")))</f>
        <v>4-5 Calls</v>
      </c>
      <c r="X3223" t="str">
        <f>IF(tbl_Customers[[#This Row],[account_length]] &lt;= 50, "0-50", IF(tbl_Customers[[#This Row],[account_length]] &lt;=100, "51-100", IF(tbl_Customers[[#This Row],[account_length]] &lt;= 150, "101-150", "151+")))</f>
        <v>0-50</v>
      </c>
      <c r="Y3223" t="str">
        <f>IF(tbl_Customers[[#This Row],[total_intl_charge]] &lt;= 3, "Low Charges", "High Charges")</f>
        <v>Low Charges</v>
      </c>
      <c r="Z3223" t="str">
        <f>IF(tbl_Customers[[#This Row],[total_eve_calls]]&lt;=80,"Low Calls",
IF(tbl_Customers[[#This Row],[total_eve_calls]]&lt;=120,"Medium Calls","High Calls"))</f>
        <v>Medium Calls</v>
      </c>
      <c r="AA3223" t="str">
        <f>IF(tbl_Customers[[#This Row],[total_eve_charge]]&lt;=15,"Low Charges",
IF(tbl_Customers[[#This Row],[total_eve_charge]]&lt;=20,"Medium Charges","High Charges"))</f>
        <v>High Charges</v>
      </c>
      <c r="AB3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23" t="str">
        <f>IF(tbl_Customers[[#This Row],[number_vmail_messages]] = 0, "No Usage", IF(tbl_Customers[[#This Row],[number_vmail_messages]] &lt;= 20, "Low Usage", IF(tbl_Customers[[#This Row],[number_vmail_messages]] &lt;= 40, "Medium Usgae", "High Usage")))</f>
        <v>No Usage</v>
      </c>
      <c r="AD3223" t="str">
        <f>IF(tbl_Customers[[#This Row],[total_day_minutes]]&lt;=150,"Low Usage", IF(tbl_Customers[[#This Row],[total_day_minutes]]&lt;=200,"Medium Usage", IF(tbl_Customers[[#This Row],[total_day_minutes]]&lt;=250,"High Usage","Very High Usage")))</f>
        <v>Medium Usage</v>
      </c>
      <c r="AE3223" t="str">
        <f>IF(tbl_Customers[[#This Row],[total_intl_calls]]&lt;=5,"Low Calls", IF(tbl_Customers[[#This Row],[total_intl_calls]]&lt;=10, "Medium Calls", "High Calls"))</f>
        <v>Low Calls</v>
      </c>
      <c r="AF32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23" s="36" t="str">
        <f>IF(tbl_Customers[[#This Row],[Churn_Risk_Score]]&gt;=10,"High Risk", IF(tbl_Customers[[#This Row],[Churn_Risk_Score]]&gt;=5,"Medium Risk","Low Risk"))</f>
        <v>Medium Risk</v>
      </c>
    </row>
    <row r="3224" spans="1:33" x14ac:dyDescent="0.35">
      <c r="A3224">
        <v>3223</v>
      </c>
      <c r="B3224" t="s">
        <v>36</v>
      </c>
      <c r="C3224">
        <v>81</v>
      </c>
      <c r="D3224" t="s">
        <v>21</v>
      </c>
      <c r="E3224" t="s">
        <v>22</v>
      </c>
      <c r="F3224" t="s">
        <v>22</v>
      </c>
      <c r="G3224">
        <v>0</v>
      </c>
      <c r="H3224">
        <v>140.80000000000001</v>
      </c>
      <c r="I3224">
        <v>97</v>
      </c>
      <c r="J3224">
        <v>23.94</v>
      </c>
      <c r="K3224">
        <v>211.5</v>
      </c>
      <c r="L3224">
        <v>109</v>
      </c>
      <c r="M3224">
        <v>17.98</v>
      </c>
      <c r="N3224">
        <v>216.9</v>
      </c>
      <c r="O3224">
        <v>53</v>
      </c>
      <c r="P3224">
        <v>9.76</v>
      </c>
      <c r="Q3224">
        <v>12.2</v>
      </c>
      <c r="R3224">
        <v>4</v>
      </c>
      <c r="S3224">
        <v>3.29</v>
      </c>
      <c r="T3224">
        <v>0</v>
      </c>
      <c r="U3224" t="s">
        <v>22</v>
      </c>
      <c r="V3224">
        <f>IF(tbl_Customers[[#This Row],[churn]] = "yes", 1, 0)</f>
        <v>0</v>
      </c>
      <c r="W3224" t="str">
        <f>IF(tbl_Customers[[#This Row],[number_customer_service_calls]] &lt;= 1, "0-1 Calls", IF(tbl_Customers[[#This Row],[number_customer_service_calls]] &lt;= 3, "2-3 Calls", IF(tbl_Customers[[#This Row],[number_customer_service_calls]] &lt;=5, "4-5 Calls", "6+ Calls")))</f>
        <v>0-1 Calls</v>
      </c>
      <c r="X3224" t="str">
        <f>IF(tbl_Customers[[#This Row],[account_length]] &lt;= 50, "0-50", IF(tbl_Customers[[#This Row],[account_length]] &lt;=100, "51-100", IF(tbl_Customers[[#This Row],[account_length]] &lt;= 150, "101-150", "151+")))</f>
        <v>51-100</v>
      </c>
      <c r="Y3224" t="str">
        <f>IF(tbl_Customers[[#This Row],[total_intl_charge]] &lt;= 3, "Low Charges", "High Charges")</f>
        <v>High Charges</v>
      </c>
      <c r="Z3224" t="str">
        <f>IF(tbl_Customers[[#This Row],[total_eve_calls]]&lt;=80,"Low Calls",
IF(tbl_Customers[[#This Row],[total_eve_calls]]&lt;=120,"Medium Calls","High Calls"))</f>
        <v>Medium Calls</v>
      </c>
      <c r="AA3224" t="str">
        <f>IF(tbl_Customers[[#This Row],[total_eve_charge]]&lt;=15,"Low Charges",
IF(tbl_Customers[[#This Row],[total_eve_charge]]&lt;=20,"Medium Charges","High Charges"))</f>
        <v>Medium Charges</v>
      </c>
      <c r="AB3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4" t="str">
        <f>IF(tbl_Customers[[#This Row],[number_vmail_messages]] = 0, "No Usage", IF(tbl_Customers[[#This Row],[number_vmail_messages]] &lt;= 20, "Low Usage", IF(tbl_Customers[[#This Row],[number_vmail_messages]] &lt;= 40, "Medium Usgae", "High Usage")))</f>
        <v>No Usage</v>
      </c>
      <c r="AD3224" t="str">
        <f>IF(tbl_Customers[[#This Row],[total_day_minutes]]&lt;=150,"Low Usage", IF(tbl_Customers[[#This Row],[total_day_minutes]]&lt;=200,"Medium Usage", IF(tbl_Customers[[#This Row],[total_day_minutes]]&lt;=250,"High Usage","Very High Usage")))</f>
        <v>Low Usage</v>
      </c>
      <c r="AE3224" t="str">
        <f>IF(tbl_Customers[[#This Row],[total_intl_calls]]&lt;=5,"Low Calls", IF(tbl_Customers[[#This Row],[total_intl_calls]]&lt;=10, "Medium Calls", "High Calls"))</f>
        <v>Low Calls</v>
      </c>
      <c r="AF32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24" s="36" t="str">
        <f>IF(tbl_Customers[[#This Row],[Churn_Risk_Score]]&gt;=10,"High Risk", IF(tbl_Customers[[#This Row],[Churn_Risk_Score]]&gt;=5,"Medium Risk","Low Risk"))</f>
        <v>Low Risk</v>
      </c>
    </row>
    <row r="3225" spans="1:33" x14ac:dyDescent="0.35">
      <c r="A3225">
        <v>3224</v>
      </c>
      <c r="B3225" t="s">
        <v>65</v>
      </c>
      <c r="C3225">
        <v>113</v>
      </c>
      <c r="D3225" t="s">
        <v>21</v>
      </c>
      <c r="E3225" t="s">
        <v>22</v>
      </c>
      <c r="F3225" t="s">
        <v>22</v>
      </c>
      <c r="G3225">
        <v>0</v>
      </c>
      <c r="H3225">
        <v>140.80000000000001</v>
      </c>
      <c r="I3225">
        <v>107</v>
      </c>
      <c r="J3225">
        <v>23.94</v>
      </c>
      <c r="K3225">
        <v>252.6</v>
      </c>
      <c r="L3225">
        <v>87</v>
      </c>
      <c r="M3225">
        <v>21.47</v>
      </c>
      <c r="N3225">
        <v>215.4</v>
      </c>
      <c r="O3225">
        <v>136</v>
      </c>
      <c r="P3225">
        <v>9.69</v>
      </c>
      <c r="Q3225">
        <v>9.1</v>
      </c>
      <c r="R3225">
        <v>4</v>
      </c>
      <c r="S3225">
        <v>2.46</v>
      </c>
      <c r="T3225">
        <v>3</v>
      </c>
      <c r="U3225" t="s">
        <v>22</v>
      </c>
      <c r="V3225">
        <f>IF(tbl_Customers[[#This Row],[churn]] = "yes", 1, 0)</f>
        <v>0</v>
      </c>
      <c r="W3225" t="str">
        <f>IF(tbl_Customers[[#This Row],[number_customer_service_calls]] &lt;= 1, "0-1 Calls", IF(tbl_Customers[[#This Row],[number_customer_service_calls]] &lt;= 3, "2-3 Calls", IF(tbl_Customers[[#This Row],[number_customer_service_calls]] &lt;=5, "4-5 Calls", "6+ Calls")))</f>
        <v>2-3 Calls</v>
      </c>
      <c r="X3225" t="str">
        <f>IF(tbl_Customers[[#This Row],[account_length]] &lt;= 50, "0-50", IF(tbl_Customers[[#This Row],[account_length]] &lt;=100, "51-100", IF(tbl_Customers[[#This Row],[account_length]] &lt;= 150, "101-150", "151+")))</f>
        <v>101-150</v>
      </c>
      <c r="Y3225" t="str">
        <f>IF(tbl_Customers[[#This Row],[total_intl_charge]] &lt;= 3, "Low Charges", "High Charges")</f>
        <v>Low Charges</v>
      </c>
      <c r="Z3225" t="str">
        <f>IF(tbl_Customers[[#This Row],[total_eve_calls]]&lt;=80,"Low Calls",
IF(tbl_Customers[[#This Row],[total_eve_calls]]&lt;=120,"Medium Calls","High Calls"))</f>
        <v>Medium Calls</v>
      </c>
      <c r="AA3225" t="str">
        <f>IF(tbl_Customers[[#This Row],[total_eve_charge]]&lt;=15,"Low Charges",
IF(tbl_Customers[[#This Row],[total_eve_charge]]&lt;=20,"Medium Charges","High Charges"))</f>
        <v>High Charges</v>
      </c>
      <c r="AB3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5" t="str">
        <f>IF(tbl_Customers[[#This Row],[number_vmail_messages]] = 0, "No Usage", IF(tbl_Customers[[#This Row],[number_vmail_messages]] &lt;= 20, "Low Usage", IF(tbl_Customers[[#This Row],[number_vmail_messages]] &lt;= 40, "Medium Usgae", "High Usage")))</f>
        <v>No Usage</v>
      </c>
      <c r="AD3225" t="str">
        <f>IF(tbl_Customers[[#This Row],[total_day_minutes]]&lt;=150,"Low Usage", IF(tbl_Customers[[#This Row],[total_day_minutes]]&lt;=200,"Medium Usage", IF(tbl_Customers[[#This Row],[total_day_minutes]]&lt;=250,"High Usage","Very High Usage")))</f>
        <v>Low Usage</v>
      </c>
      <c r="AE3225" t="str">
        <f>IF(tbl_Customers[[#This Row],[total_intl_calls]]&lt;=5,"Low Calls", IF(tbl_Customers[[#This Row],[total_intl_calls]]&lt;=10, "Medium Calls", "High Calls"))</f>
        <v>Low Calls</v>
      </c>
      <c r="AF32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5" s="36" t="str">
        <f>IF(tbl_Customers[[#This Row],[Churn_Risk_Score]]&gt;=10,"High Risk", IF(tbl_Customers[[#This Row],[Churn_Risk_Score]]&gt;=5,"Medium Risk","Low Risk"))</f>
        <v>Low Risk</v>
      </c>
    </row>
    <row r="3226" spans="1:33" x14ac:dyDescent="0.35">
      <c r="A3226">
        <v>3225</v>
      </c>
      <c r="B3226" t="s">
        <v>67</v>
      </c>
      <c r="C3226">
        <v>93</v>
      </c>
      <c r="D3226" t="s">
        <v>21</v>
      </c>
      <c r="E3226" t="s">
        <v>23</v>
      </c>
      <c r="F3226" t="s">
        <v>23</v>
      </c>
      <c r="G3226">
        <v>36</v>
      </c>
      <c r="H3226">
        <v>169.7</v>
      </c>
      <c r="I3226">
        <v>109</v>
      </c>
      <c r="J3226">
        <v>28.85</v>
      </c>
      <c r="K3226">
        <v>318.60000000000002</v>
      </c>
      <c r="L3226">
        <v>88</v>
      </c>
      <c r="M3226">
        <v>27.08</v>
      </c>
      <c r="N3226">
        <v>246.5</v>
      </c>
      <c r="O3226">
        <v>95</v>
      </c>
      <c r="P3226">
        <v>11.09</v>
      </c>
      <c r="Q3226">
        <v>9.8000000000000007</v>
      </c>
      <c r="R3226">
        <v>3</v>
      </c>
      <c r="S3226">
        <v>2.65</v>
      </c>
      <c r="T3226">
        <v>0</v>
      </c>
      <c r="U3226" t="s">
        <v>22</v>
      </c>
      <c r="V3226">
        <f>IF(tbl_Customers[[#This Row],[churn]] = "yes", 1, 0)</f>
        <v>0</v>
      </c>
      <c r="W3226" t="str">
        <f>IF(tbl_Customers[[#This Row],[number_customer_service_calls]] &lt;= 1, "0-1 Calls", IF(tbl_Customers[[#This Row],[number_customer_service_calls]] &lt;= 3, "2-3 Calls", IF(tbl_Customers[[#This Row],[number_customer_service_calls]] &lt;=5, "4-5 Calls", "6+ Calls")))</f>
        <v>0-1 Calls</v>
      </c>
      <c r="X3226" t="str">
        <f>IF(tbl_Customers[[#This Row],[account_length]] &lt;= 50, "0-50", IF(tbl_Customers[[#This Row],[account_length]] &lt;=100, "51-100", IF(tbl_Customers[[#This Row],[account_length]] &lt;= 150, "101-150", "151+")))</f>
        <v>51-100</v>
      </c>
      <c r="Y3226" t="str">
        <f>IF(tbl_Customers[[#This Row],[total_intl_charge]] &lt;= 3, "Low Charges", "High Charges")</f>
        <v>Low Charges</v>
      </c>
      <c r="Z3226" t="str">
        <f>IF(tbl_Customers[[#This Row],[total_eve_calls]]&lt;=80,"Low Calls",
IF(tbl_Customers[[#This Row],[total_eve_calls]]&lt;=120,"Medium Calls","High Calls"))</f>
        <v>Medium Calls</v>
      </c>
      <c r="AA3226" t="str">
        <f>IF(tbl_Customers[[#This Row],[total_eve_charge]]&lt;=15,"Low Charges",
IF(tbl_Customers[[#This Row],[total_eve_charge]]&lt;=20,"Medium Charges","High Charges"))</f>
        <v>High Charges</v>
      </c>
      <c r="AB3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6" t="str">
        <f>IF(tbl_Customers[[#This Row],[number_vmail_messages]] = 0, "No Usage", IF(tbl_Customers[[#This Row],[number_vmail_messages]] &lt;= 20, "Low Usage", IF(tbl_Customers[[#This Row],[number_vmail_messages]] &lt;= 40, "Medium Usgae", "High Usage")))</f>
        <v>Medium Usgae</v>
      </c>
      <c r="AD3226" t="str">
        <f>IF(tbl_Customers[[#This Row],[total_day_minutes]]&lt;=150,"Low Usage", IF(tbl_Customers[[#This Row],[total_day_minutes]]&lt;=200,"Medium Usage", IF(tbl_Customers[[#This Row],[total_day_minutes]]&lt;=250,"High Usage","Very High Usage")))</f>
        <v>Medium Usage</v>
      </c>
      <c r="AE3226" t="str">
        <f>IF(tbl_Customers[[#This Row],[total_intl_calls]]&lt;=5,"Low Calls", IF(tbl_Customers[[#This Row],[total_intl_calls]]&lt;=10, "Medium Calls", "High Calls"))</f>
        <v>Low Calls</v>
      </c>
      <c r="AF32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26" s="36" t="str">
        <f>IF(tbl_Customers[[#This Row],[Churn_Risk_Score]]&gt;=10,"High Risk", IF(tbl_Customers[[#This Row],[Churn_Risk_Score]]&gt;=5,"Medium Risk","Low Risk"))</f>
        <v>Low Risk</v>
      </c>
    </row>
    <row r="3227" spans="1:33" x14ac:dyDescent="0.35">
      <c r="A3227">
        <v>3226</v>
      </c>
      <c r="B3227" t="s">
        <v>51</v>
      </c>
      <c r="C3227">
        <v>77</v>
      </c>
      <c r="D3227" t="s">
        <v>25</v>
      </c>
      <c r="E3227" t="s">
        <v>22</v>
      </c>
      <c r="F3227" t="s">
        <v>22</v>
      </c>
      <c r="G3227">
        <v>0</v>
      </c>
      <c r="H3227">
        <v>168.1</v>
      </c>
      <c r="I3227">
        <v>83</v>
      </c>
      <c r="J3227">
        <v>28.58</v>
      </c>
      <c r="K3227">
        <v>202</v>
      </c>
      <c r="L3227">
        <v>91</v>
      </c>
      <c r="M3227">
        <v>17.170000000000002</v>
      </c>
      <c r="N3227">
        <v>173.2</v>
      </c>
      <c r="O3227">
        <v>91</v>
      </c>
      <c r="P3227">
        <v>7.79</v>
      </c>
      <c r="Q3227">
        <v>10</v>
      </c>
      <c r="R3227">
        <v>3</v>
      </c>
      <c r="S3227">
        <v>2.7</v>
      </c>
      <c r="T3227">
        <v>3</v>
      </c>
      <c r="U3227" t="s">
        <v>22</v>
      </c>
      <c r="V3227">
        <f>IF(tbl_Customers[[#This Row],[churn]] = "yes", 1, 0)</f>
        <v>0</v>
      </c>
      <c r="W3227" t="str">
        <f>IF(tbl_Customers[[#This Row],[number_customer_service_calls]] &lt;= 1, "0-1 Calls", IF(tbl_Customers[[#This Row],[number_customer_service_calls]] &lt;= 3, "2-3 Calls", IF(tbl_Customers[[#This Row],[number_customer_service_calls]] &lt;=5, "4-5 Calls", "6+ Calls")))</f>
        <v>2-3 Calls</v>
      </c>
      <c r="X3227" t="str">
        <f>IF(tbl_Customers[[#This Row],[account_length]] &lt;= 50, "0-50", IF(tbl_Customers[[#This Row],[account_length]] &lt;=100, "51-100", IF(tbl_Customers[[#This Row],[account_length]] &lt;= 150, "101-150", "151+")))</f>
        <v>51-100</v>
      </c>
      <c r="Y3227" t="str">
        <f>IF(tbl_Customers[[#This Row],[total_intl_charge]] &lt;= 3, "Low Charges", "High Charges")</f>
        <v>Low Charges</v>
      </c>
      <c r="Z3227" t="str">
        <f>IF(tbl_Customers[[#This Row],[total_eve_calls]]&lt;=80,"Low Calls",
IF(tbl_Customers[[#This Row],[total_eve_calls]]&lt;=120,"Medium Calls","High Calls"))</f>
        <v>Medium Calls</v>
      </c>
      <c r="AA3227" t="str">
        <f>IF(tbl_Customers[[#This Row],[total_eve_charge]]&lt;=15,"Low Charges",
IF(tbl_Customers[[#This Row],[total_eve_charge]]&lt;=20,"Medium Charges","High Charges"))</f>
        <v>Medium Charges</v>
      </c>
      <c r="AB3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7" t="str">
        <f>IF(tbl_Customers[[#This Row],[number_vmail_messages]] = 0, "No Usage", IF(tbl_Customers[[#This Row],[number_vmail_messages]] &lt;= 20, "Low Usage", IF(tbl_Customers[[#This Row],[number_vmail_messages]] &lt;= 40, "Medium Usgae", "High Usage")))</f>
        <v>No Usage</v>
      </c>
      <c r="AD3227" t="str">
        <f>IF(tbl_Customers[[#This Row],[total_day_minutes]]&lt;=150,"Low Usage", IF(tbl_Customers[[#This Row],[total_day_minutes]]&lt;=200,"Medium Usage", IF(tbl_Customers[[#This Row],[total_day_minutes]]&lt;=250,"High Usage","Very High Usage")))</f>
        <v>Medium Usage</v>
      </c>
      <c r="AE3227" t="str">
        <f>IF(tbl_Customers[[#This Row],[total_intl_calls]]&lt;=5,"Low Calls", IF(tbl_Customers[[#This Row],[total_intl_calls]]&lt;=10, "Medium Calls", "High Calls"))</f>
        <v>Low Calls</v>
      </c>
      <c r="AF32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7" s="36" t="str">
        <f>IF(tbl_Customers[[#This Row],[Churn_Risk_Score]]&gt;=10,"High Risk", IF(tbl_Customers[[#This Row],[Churn_Risk_Score]]&gt;=5,"Medium Risk","Low Risk"))</f>
        <v>Low Risk</v>
      </c>
    </row>
    <row r="3228" spans="1:33" x14ac:dyDescent="0.35">
      <c r="A3228">
        <v>3227</v>
      </c>
      <c r="B3228" t="s">
        <v>46</v>
      </c>
      <c r="C3228">
        <v>125</v>
      </c>
      <c r="D3228" t="s">
        <v>21</v>
      </c>
      <c r="E3228" t="s">
        <v>22</v>
      </c>
      <c r="F3228" t="s">
        <v>23</v>
      </c>
      <c r="G3228">
        <v>25</v>
      </c>
      <c r="H3228">
        <v>190.1</v>
      </c>
      <c r="I3228">
        <v>133</v>
      </c>
      <c r="J3228">
        <v>32.32</v>
      </c>
      <c r="K3228">
        <v>181.1</v>
      </c>
      <c r="L3228">
        <v>61</v>
      </c>
      <c r="M3228">
        <v>15.39</v>
      </c>
      <c r="N3228">
        <v>104</v>
      </c>
      <c r="O3228">
        <v>110</v>
      </c>
      <c r="P3228">
        <v>4.68</v>
      </c>
      <c r="Q3228">
        <v>12.5</v>
      </c>
      <c r="R3228">
        <v>3</v>
      </c>
      <c r="S3228">
        <v>3.38</v>
      </c>
      <c r="T3228">
        <v>2</v>
      </c>
      <c r="U3228" t="s">
        <v>22</v>
      </c>
      <c r="V3228">
        <f>IF(tbl_Customers[[#This Row],[churn]] = "yes", 1, 0)</f>
        <v>0</v>
      </c>
      <c r="W3228" t="str">
        <f>IF(tbl_Customers[[#This Row],[number_customer_service_calls]] &lt;= 1, "0-1 Calls", IF(tbl_Customers[[#This Row],[number_customer_service_calls]] &lt;= 3, "2-3 Calls", IF(tbl_Customers[[#This Row],[number_customer_service_calls]] &lt;=5, "4-5 Calls", "6+ Calls")))</f>
        <v>2-3 Calls</v>
      </c>
      <c r="X3228" t="str">
        <f>IF(tbl_Customers[[#This Row],[account_length]] &lt;= 50, "0-50", IF(tbl_Customers[[#This Row],[account_length]] &lt;=100, "51-100", IF(tbl_Customers[[#This Row],[account_length]] &lt;= 150, "101-150", "151+")))</f>
        <v>101-150</v>
      </c>
      <c r="Y3228" t="str">
        <f>IF(tbl_Customers[[#This Row],[total_intl_charge]] &lt;= 3, "Low Charges", "High Charges")</f>
        <v>High Charges</v>
      </c>
      <c r="Z3228" t="str">
        <f>IF(tbl_Customers[[#This Row],[total_eve_calls]]&lt;=80,"Low Calls",
IF(tbl_Customers[[#This Row],[total_eve_calls]]&lt;=120,"Medium Calls","High Calls"))</f>
        <v>Low Calls</v>
      </c>
      <c r="AA3228" t="str">
        <f>IF(tbl_Customers[[#This Row],[total_eve_charge]]&lt;=15,"Low Charges",
IF(tbl_Customers[[#This Row],[total_eve_charge]]&lt;=20,"Medium Charges","High Charges"))</f>
        <v>Medium Charges</v>
      </c>
      <c r="AB3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8" t="str">
        <f>IF(tbl_Customers[[#This Row],[number_vmail_messages]] = 0, "No Usage", IF(tbl_Customers[[#This Row],[number_vmail_messages]] &lt;= 20, "Low Usage", IF(tbl_Customers[[#This Row],[number_vmail_messages]] &lt;= 40, "Medium Usgae", "High Usage")))</f>
        <v>Medium Usgae</v>
      </c>
      <c r="AD3228" t="str">
        <f>IF(tbl_Customers[[#This Row],[total_day_minutes]]&lt;=150,"Low Usage", IF(tbl_Customers[[#This Row],[total_day_minutes]]&lt;=200,"Medium Usage", IF(tbl_Customers[[#This Row],[total_day_minutes]]&lt;=250,"High Usage","Very High Usage")))</f>
        <v>Medium Usage</v>
      </c>
      <c r="AE3228" t="str">
        <f>IF(tbl_Customers[[#This Row],[total_intl_calls]]&lt;=5,"Low Calls", IF(tbl_Customers[[#This Row],[total_intl_calls]]&lt;=10, "Medium Calls", "High Calls"))</f>
        <v>Low Calls</v>
      </c>
      <c r="AF32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28" s="36" t="str">
        <f>IF(tbl_Customers[[#This Row],[Churn_Risk_Score]]&gt;=10,"High Risk", IF(tbl_Customers[[#This Row],[Churn_Risk_Score]]&gt;=5,"Medium Risk","Low Risk"))</f>
        <v>Low Risk</v>
      </c>
    </row>
    <row r="3229" spans="1:33" x14ac:dyDescent="0.35">
      <c r="A3229">
        <v>3228</v>
      </c>
      <c r="B3229" t="s">
        <v>52</v>
      </c>
      <c r="C3229">
        <v>88</v>
      </c>
      <c r="D3229" t="s">
        <v>25</v>
      </c>
      <c r="E3229" t="s">
        <v>22</v>
      </c>
      <c r="F3229" t="s">
        <v>22</v>
      </c>
      <c r="G3229">
        <v>0</v>
      </c>
      <c r="H3229">
        <v>192.6</v>
      </c>
      <c r="I3229">
        <v>96</v>
      </c>
      <c r="J3229">
        <v>32.74</v>
      </c>
      <c r="K3229">
        <v>184</v>
      </c>
      <c r="L3229">
        <v>92</v>
      </c>
      <c r="M3229">
        <v>15.64</v>
      </c>
      <c r="N3229">
        <v>173.6</v>
      </c>
      <c r="O3229">
        <v>113</v>
      </c>
      <c r="P3229">
        <v>7.81</v>
      </c>
      <c r="Q3229">
        <v>8.8000000000000007</v>
      </c>
      <c r="R3229">
        <v>6</v>
      </c>
      <c r="S3229">
        <v>2.38</v>
      </c>
      <c r="T3229">
        <v>2</v>
      </c>
      <c r="U3229" t="s">
        <v>22</v>
      </c>
      <c r="V3229">
        <f>IF(tbl_Customers[[#This Row],[churn]] = "yes", 1, 0)</f>
        <v>0</v>
      </c>
      <c r="W3229" t="str">
        <f>IF(tbl_Customers[[#This Row],[number_customer_service_calls]] &lt;= 1, "0-1 Calls", IF(tbl_Customers[[#This Row],[number_customer_service_calls]] &lt;= 3, "2-3 Calls", IF(tbl_Customers[[#This Row],[number_customer_service_calls]] &lt;=5, "4-5 Calls", "6+ Calls")))</f>
        <v>2-3 Calls</v>
      </c>
      <c r="X3229" t="str">
        <f>IF(tbl_Customers[[#This Row],[account_length]] &lt;= 50, "0-50", IF(tbl_Customers[[#This Row],[account_length]] &lt;=100, "51-100", IF(tbl_Customers[[#This Row],[account_length]] &lt;= 150, "101-150", "151+")))</f>
        <v>51-100</v>
      </c>
      <c r="Y3229" t="str">
        <f>IF(tbl_Customers[[#This Row],[total_intl_charge]] &lt;= 3, "Low Charges", "High Charges")</f>
        <v>Low Charges</v>
      </c>
      <c r="Z3229" t="str">
        <f>IF(tbl_Customers[[#This Row],[total_eve_calls]]&lt;=80,"Low Calls",
IF(tbl_Customers[[#This Row],[total_eve_calls]]&lt;=120,"Medium Calls","High Calls"))</f>
        <v>Medium Calls</v>
      </c>
      <c r="AA3229" t="str">
        <f>IF(tbl_Customers[[#This Row],[total_eve_charge]]&lt;=15,"Low Charges",
IF(tbl_Customers[[#This Row],[total_eve_charge]]&lt;=20,"Medium Charges","High Charges"))</f>
        <v>Medium Charges</v>
      </c>
      <c r="AB3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9" t="str">
        <f>IF(tbl_Customers[[#This Row],[number_vmail_messages]] = 0, "No Usage", IF(tbl_Customers[[#This Row],[number_vmail_messages]] &lt;= 20, "Low Usage", IF(tbl_Customers[[#This Row],[number_vmail_messages]] &lt;= 40, "Medium Usgae", "High Usage")))</f>
        <v>No Usage</v>
      </c>
      <c r="AD3229" t="str">
        <f>IF(tbl_Customers[[#This Row],[total_day_minutes]]&lt;=150,"Low Usage", IF(tbl_Customers[[#This Row],[total_day_minutes]]&lt;=200,"Medium Usage", IF(tbl_Customers[[#This Row],[total_day_minutes]]&lt;=250,"High Usage","Very High Usage")))</f>
        <v>Medium Usage</v>
      </c>
      <c r="AE3229" t="str">
        <f>IF(tbl_Customers[[#This Row],[total_intl_calls]]&lt;=5,"Low Calls", IF(tbl_Customers[[#This Row],[total_intl_calls]]&lt;=10, "Medium Calls", "High Calls"))</f>
        <v>Medium Calls</v>
      </c>
      <c r="AF32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9" s="36" t="str">
        <f>IF(tbl_Customers[[#This Row],[Churn_Risk_Score]]&gt;=10,"High Risk", IF(tbl_Customers[[#This Row],[Churn_Risk_Score]]&gt;=5,"Medium Risk","Low Risk"))</f>
        <v>Low Risk</v>
      </c>
    </row>
    <row r="3230" spans="1:33" x14ac:dyDescent="0.35">
      <c r="A3230">
        <v>3229</v>
      </c>
      <c r="B3230" t="s">
        <v>51</v>
      </c>
      <c r="C3230">
        <v>89</v>
      </c>
      <c r="D3230" t="s">
        <v>25</v>
      </c>
      <c r="E3230" t="s">
        <v>22</v>
      </c>
      <c r="F3230" t="s">
        <v>22</v>
      </c>
      <c r="G3230">
        <v>0</v>
      </c>
      <c r="H3230">
        <v>234.8</v>
      </c>
      <c r="I3230">
        <v>95</v>
      </c>
      <c r="J3230">
        <v>39.92</v>
      </c>
      <c r="K3230">
        <v>109.7</v>
      </c>
      <c r="L3230">
        <v>87</v>
      </c>
      <c r="M3230">
        <v>9.32</v>
      </c>
      <c r="N3230">
        <v>180.3</v>
      </c>
      <c r="O3230">
        <v>99</v>
      </c>
      <c r="P3230">
        <v>8.11</v>
      </c>
      <c r="Q3230">
        <v>10.4</v>
      </c>
      <c r="R3230">
        <v>2</v>
      </c>
      <c r="S3230">
        <v>2.81</v>
      </c>
      <c r="T3230">
        <v>0</v>
      </c>
      <c r="U3230" t="s">
        <v>22</v>
      </c>
      <c r="V3230">
        <f>IF(tbl_Customers[[#This Row],[churn]] = "yes", 1, 0)</f>
        <v>0</v>
      </c>
      <c r="W3230" t="str">
        <f>IF(tbl_Customers[[#This Row],[number_customer_service_calls]] &lt;= 1, "0-1 Calls", IF(tbl_Customers[[#This Row],[number_customer_service_calls]] &lt;= 3, "2-3 Calls", IF(tbl_Customers[[#This Row],[number_customer_service_calls]] &lt;=5, "4-5 Calls", "6+ Calls")))</f>
        <v>0-1 Calls</v>
      </c>
      <c r="X3230" t="str">
        <f>IF(tbl_Customers[[#This Row],[account_length]] &lt;= 50, "0-50", IF(tbl_Customers[[#This Row],[account_length]] &lt;=100, "51-100", IF(tbl_Customers[[#This Row],[account_length]] &lt;= 150, "101-150", "151+")))</f>
        <v>51-100</v>
      </c>
      <c r="Y3230" t="str">
        <f>IF(tbl_Customers[[#This Row],[total_intl_charge]] &lt;= 3, "Low Charges", "High Charges")</f>
        <v>Low Charges</v>
      </c>
      <c r="Z3230" t="str">
        <f>IF(tbl_Customers[[#This Row],[total_eve_calls]]&lt;=80,"Low Calls",
IF(tbl_Customers[[#This Row],[total_eve_calls]]&lt;=120,"Medium Calls","High Calls"))</f>
        <v>Medium Calls</v>
      </c>
      <c r="AA3230" t="str">
        <f>IF(tbl_Customers[[#This Row],[total_eve_charge]]&lt;=15,"Low Charges",
IF(tbl_Customers[[#This Row],[total_eve_charge]]&lt;=20,"Medium Charges","High Charges"))</f>
        <v>Low Charges</v>
      </c>
      <c r="AB3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0" t="str">
        <f>IF(tbl_Customers[[#This Row],[number_vmail_messages]] = 0, "No Usage", IF(tbl_Customers[[#This Row],[number_vmail_messages]] &lt;= 20, "Low Usage", IF(tbl_Customers[[#This Row],[number_vmail_messages]] &lt;= 40, "Medium Usgae", "High Usage")))</f>
        <v>No Usage</v>
      </c>
      <c r="AD3230" t="str">
        <f>IF(tbl_Customers[[#This Row],[total_day_minutes]]&lt;=150,"Low Usage", IF(tbl_Customers[[#This Row],[total_day_minutes]]&lt;=200,"Medium Usage", IF(tbl_Customers[[#This Row],[total_day_minutes]]&lt;=250,"High Usage","Very High Usage")))</f>
        <v>High Usage</v>
      </c>
      <c r="AE3230" t="str">
        <f>IF(tbl_Customers[[#This Row],[total_intl_calls]]&lt;=5,"Low Calls", IF(tbl_Customers[[#This Row],[total_intl_calls]]&lt;=10, "Medium Calls", "High Calls"))</f>
        <v>Low Calls</v>
      </c>
      <c r="AF32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0" s="36" t="str">
        <f>IF(tbl_Customers[[#This Row],[Churn_Risk_Score]]&gt;=10,"High Risk", IF(tbl_Customers[[#This Row],[Churn_Risk_Score]]&gt;=5,"Medium Risk","Low Risk"))</f>
        <v>Low Risk</v>
      </c>
    </row>
    <row r="3231" spans="1:33" x14ac:dyDescent="0.35">
      <c r="A3231">
        <v>3230</v>
      </c>
      <c r="B3231" t="s">
        <v>70</v>
      </c>
      <c r="C3231">
        <v>124</v>
      </c>
      <c r="D3231" t="s">
        <v>28</v>
      </c>
      <c r="E3231" t="s">
        <v>22</v>
      </c>
      <c r="F3231" t="s">
        <v>22</v>
      </c>
      <c r="G3231">
        <v>0</v>
      </c>
      <c r="H3231">
        <v>247.2</v>
      </c>
      <c r="I3231">
        <v>84</v>
      </c>
      <c r="J3231">
        <v>42.02</v>
      </c>
      <c r="K3231">
        <v>161.9</v>
      </c>
      <c r="L3231">
        <v>130</v>
      </c>
      <c r="M3231">
        <v>13.76</v>
      </c>
      <c r="N3231">
        <v>170.3</v>
      </c>
      <c r="O3231">
        <v>73</v>
      </c>
      <c r="P3231">
        <v>7.66</v>
      </c>
      <c r="Q3231">
        <v>6.1</v>
      </c>
      <c r="R3231">
        <v>6</v>
      </c>
      <c r="S3231">
        <v>1.65</v>
      </c>
      <c r="T3231">
        <v>1</v>
      </c>
      <c r="U3231" t="s">
        <v>22</v>
      </c>
      <c r="V3231">
        <f>IF(tbl_Customers[[#This Row],[churn]] = "yes", 1, 0)</f>
        <v>0</v>
      </c>
      <c r="W3231" t="str">
        <f>IF(tbl_Customers[[#This Row],[number_customer_service_calls]] &lt;= 1, "0-1 Calls", IF(tbl_Customers[[#This Row],[number_customer_service_calls]] &lt;= 3, "2-3 Calls", IF(tbl_Customers[[#This Row],[number_customer_service_calls]] &lt;=5, "4-5 Calls", "6+ Calls")))</f>
        <v>0-1 Calls</v>
      </c>
      <c r="X3231" t="str">
        <f>IF(tbl_Customers[[#This Row],[account_length]] &lt;= 50, "0-50", IF(tbl_Customers[[#This Row],[account_length]] &lt;=100, "51-100", IF(tbl_Customers[[#This Row],[account_length]] &lt;= 150, "101-150", "151+")))</f>
        <v>101-150</v>
      </c>
      <c r="Y3231" t="str">
        <f>IF(tbl_Customers[[#This Row],[total_intl_charge]] &lt;= 3, "Low Charges", "High Charges")</f>
        <v>Low Charges</v>
      </c>
      <c r="Z3231" t="str">
        <f>IF(tbl_Customers[[#This Row],[total_eve_calls]]&lt;=80,"Low Calls",
IF(tbl_Customers[[#This Row],[total_eve_calls]]&lt;=120,"Medium Calls","High Calls"))</f>
        <v>High Calls</v>
      </c>
      <c r="AA3231" t="str">
        <f>IF(tbl_Customers[[#This Row],[total_eve_charge]]&lt;=15,"Low Charges",
IF(tbl_Customers[[#This Row],[total_eve_charge]]&lt;=20,"Medium Charges","High Charges"))</f>
        <v>Low Charges</v>
      </c>
      <c r="AB3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1" t="str">
        <f>IF(tbl_Customers[[#This Row],[number_vmail_messages]] = 0, "No Usage", IF(tbl_Customers[[#This Row],[number_vmail_messages]] &lt;= 20, "Low Usage", IF(tbl_Customers[[#This Row],[number_vmail_messages]] &lt;= 40, "Medium Usgae", "High Usage")))</f>
        <v>No Usage</v>
      </c>
      <c r="AD3231" t="str">
        <f>IF(tbl_Customers[[#This Row],[total_day_minutes]]&lt;=150,"Low Usage", IF(tbl_Customers[[#This Row],[total_day_minutes]]&lt;=200,"Medium Usage", IF(tbl_Customers[[#This Row],[total_day_minutes]]&lt;=250,"High Usage","Very High Usage")))</f>
        <v>High Usage</v>
      </c>
      <c r="AE3231" t="str">
        <f>IF(tbl_Customers[[#This Row],[total_intl_calls]]&lt;=5,"Low Calls", IF(tbl_Customers[[#This Row],[total_intl_calls]]&lt;=10, "Medium Calls", "High Calls"))</f>
        <v>Medium Calls</v>
      </c>
      <c r="AF32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1" s="36" t="str">
        <f>IF(tbl_Customers[[#This Row],[Churn_Risk_Score]]&gt;=10,"High Risk", IF(tbl_Customers[[#This Row],[Churn_Risk_Score]]&gt;=5,"Medium Risk","Low Risk"))</f>
        <v>Low Risk</v>
      </c>
    </row>
    <row r="3232" spans="1:33" x14ac:dyDescent="0.35">
      <c r="A3232">
        <v>3231</v>
      </c>
      <c r="B3232" t="s">
        <v>35</v>
      </c>
      <c r="C3232">
        <v>83</v>
      </c>
      <c r="D3232" t="s">
        <v>25</v>
      </c>
      <c r="E3232" t="s">
        <v>22</v>
      </c>
      <c r="F3232" t="s">
        <v>22</v>
      </c>
      <c r="G3232">
        <v>0</v>
      </c>
      <c r="H3232">
        <v>185.9</v>
      </c>
      <c r="I3232">
        <v>115</v>
      </c>
      <c r="J3232">
        <v>31.6</v>
      </c>
      <c r="K3232">
        <v>232.5</v>
      </c>
      <c r="L3232">
        <v>98</v>
      </c>
      <c r="M3232">
        <v>19.760000000000002</v>
      </c>
      <c r="N3232">
        <v>205.2</v>
      </c>
      <c r="O3232">
        <v>124</v>
      </c>
      <c r="P3232">
        <v>9.23</v>
      </c>
      <c r="Q3232">
        <v>10.199999999999999</v>
      </c>
      <c r="R3232">
        <v>2</v>
      </c>
      <c r="S3232">
        <v>2.75</v>
      </c>
      <c r="T3232">
        <v>2</v>
      </c>
      <c r="U3232" t="s">
        <v>22</v>
      </c>
      <c r="V3232">
        <f>IF(tbl_Customers[[#This Row],[churn]] = "yes", 1, 0)</f>
        <v>0</v>
      </c>
      <c r="W3232" t="str">
        <f>IF(tbl_Customers[[#This Row],[number_customer_service_calls]] &lt;= 1, "0-1 Calls", IF(tbl_Customers[[#This Row],[number_customer_service_calls]] &lt;= 3, "2-3 Calls", IF(tbl_Customers[[#This Row],[number_customer_service_calls]] &lt;=5, "4-5 Calls", "6+ Calls")))</f>
        <v>2-3 Calls</v>
      </c>
      <c r="X3232" t="str">
        <f>IF(tbl_Customers[[#This Row],[account_length]] &lt;= 50, "0-50", IF(tbl_Customers[[#This Row],[account_length]] &lt;=100, "51-100", IF(tbl_Customers[[#This Row],[account_length]] &lt;= 150, "101-150", "151+")))</f>
        <v>51-100</v>
      </c>
      <c r="Y3232" t="str">
        <f>IF(tbl_Customers[[#This Row],[total_intl_charge]] &lt;= 3, "Low Charges", "High Charges")</f>
        <v>Low Charges</v>
      </c>
      <c r="Z3232" t="str">
        <f>IF(tbl_Customers[[#This Row],[total_eve_calls]]&lt;=80,"Low Calls",
IF(tbl_Customers[[#This Row],[total_eve_calls]]&lt;=120,"Medium Calls","High Calls"))</f>
        <v>Medium Calls</v>
      </c>
      <c r="AA3232" t="str">
        <f>IF(tbl_Customers[[#This Row],[total_eve_charge]]&lt;=15,"Low Charges",
IF(tbl_Customers[[#This Row],[total_eve_charge]]&lt;=20,"Medium Charges","High Charges"))</f>
        <v>Medium Charges</v>
      </c>
      <c r="AB3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2" t="str">
        <f>IF(tbl_Customers[[#This Row],[number_vmail_messages]] = 0, "No Usage", IF(tbl_Customers[[#This Row],[number_vmail_messages]] &lt;= 20, "Low Usage", IF(tbl_Customers[[#This Row],[number_vmail_messages]] &lt;= 40, "Medium Usgae", "High Usage")))</f>
        <v>No Usage</v>
      </c>
      <c r="AD3232" t="str">
        <f>IF(tbl_Customers[[#This Row],[total_day_minutes]]&lt;=150,"Low Usage", IF(tbl_Customers[[#This Row],[total_day_minutes]]&lt;=200,"Medium Usage", IF(tbl_Customers[[#This Row],[total_day_minutes]]&lt;=250,"High Usage","Very High Usage")))</f>
        <v>Medium Usage</v>
      </c>
      <c r="AE3232" t="str">
        <f>IF(tbl_Customers[[#This Row],[total_intl_calls]]&lt;=5,"Low Calls", IF(tbl_Customers[[#This Row],[total_intl_calls]]&lt;=10, "Medium Calls", "High Calls"))</f>
        <v>Low Calls</v>
      </c>
      <c r="AF32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2" s="36" t="str">
        <f>IF(tbl_Customers[[#This Row],[Churn_Risk_Score]]&gt;=10,"High Risk", IF(tbl_Customers[[#This Row],[Churn_Risk_Score]]&gt;=5,"Medium Risk","Low Risk"))</f>
        <v>Low Risk</v>
      </c>
    </row>
    <row r="3233" spans="1:33" x14ac:dyDescent="0.35">
      <c r="A3233">
        <v>3232</v>
      </c>
      <c r="B3233" t="s">
        <v>37</v>
      </c>
      <c r="C3233">
        <v>7</v>
      </c>
      <c r="D3233" t="s">
        <v>25</v>
      </c>
      <c r="E3233" t="s">
        <v>22</v>
      </c>
      <c r="F3233" t="s">
        <v>22</v>
      </c>
      <c r="G3233">
        <v>0</v>
      </c>
      <c r="H3233">
        <v>98.5</v>
      </c>
      <c r="I3233">
        <v>85</v>
      </c>
      <c r="J3233">
        <v>16.75</v>
      </c>
      <c r="K3233">
        <v>200.3</v>
      </c>
      <c r="L3233">
        <v>80</v>
      </c>
      <c r="M3233">
        <v>17.03</v>
      </c>
      <c r="N3233">
        <v>252.3</v>
      </c>
      <c r="O3233">
        <v>68</v>
      </c>
      <c r="P3233">
        <v>11.35</v>
      </c>
      <c r="Q3233">
        <v>12</v>
      </c>
      <c r="R3233">
        <v>7</v>
      </c>
      <c r="S3233">
        <v>3.24</v>
      </c>
      <c r="T3233">
        <v>2</v>
      </c>
      <c r="U3233" t="s">
        <v>22</v>
      </c>
      <c r="V3233">
        <f>IF(tbl_Customers[[#This Row],[churn]] = "yes", 1, 0)</f>
        <v>0</v>
      </c>
      <c r="W3233" t="str">
        <f>IF(tbl_Customers[[#This Row],[number_customer_service_calls]] &lt;= 1, "0-1 Calls", IF(tbl_Customers[[#This Row],[number_customer_service_calls]] &lt;= 3, "2-3 Calls", IF(tbl_Customers[[#This Row],[number_customer_service_calls]] &lt;=5, "4-5 Calls", "6+ Calls")))</f>
        <v>2-3 Calls</v>
      </c>
      <c r="X3233" t="str">
        <f>IF(tbl_Customers[[#This Row],[account_length]] &lt;= 50, "0-50", IF(tbl_Customers[[#This Row],[account_length]] &lt;=100, "51-100", IF(tbl_Customers[[#This Row],[account_length]] &lt;= 150, "101-150", "151+")))</f>
        <v>0-50</v>
      </c>
      <c r="Y3233" t="str">
        <f>IF(tbl_Customers[[#This Row],[total_intl_charge]] &lt;= 3, "Low Charges", "High Charges")</f>
        <v>High Charges</v>
      </c>
      <c r="Z3233" t="str">
        <f>IF(tbl_Customers[[#This Row],[total_eve_calls]]&lt;=80,"Low Calls",
IF(tbl_Customers[[#This Row],[total_eve_calls]]&lt;=120,"Medium Calls","High Calls"))</f>
        <v>Low Calls</v>
      </c>
      <c r="AA3233" t="str">
        <f>IF(tbl_Customers[[#This Row],[total_eve_charge]]&lt;=15,"Low Charges",
IF(tbl_Customers[[#This Row],[total_eve_charge]]&lt;=20,"Medium Charges","High Charges"))</f>
        <v>Medium Charges</v>
      </c>
      <c r="AB3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3" t="str">
        <f>IF(tbl_Customers[[#This Row],[number_vmail_messages]] = 0, "No Usage", IF(tbl_Customers[[#This Row],[number_vmail_messages]] &lt;= 20, "Low Usage", IF(tbl_Customers[[#This Row],[number_vmail_messages]] &lt;= 40, "Medium Usgae", "High Usage")))</f>
        <v>No Usage</v>
      </c>
      <c r="AD3233" t="str">
        <f>IF(tbl_Customers[[#This Row],[total_day_minutes]]&lt;=150,"Low Usage", IF(tbl_Customers[[#This Row],[total_day_minutes]]&lt;=200,"Medium Usage", IF(tbl_Customers[[#This Row],[total_day_minutes]]&lt;=250,"High Usage","Very High Usage")))</f>
        <v>Low Usage</v>
      </c>
      <c r="AE3233" t="str">
        <f>IF(tbl_Customers[[#This Row],[total_intl_calls]]&lt;=5,"Low Calls", IF(tbl_Customers[[#This Row],[total_intl_calls]]&lt;=10, "Medium Calls", "High Calls"))</f>
        <v>Medium Calls</v>
      </c>
      <c r="AF32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33" s="36" t="str">
        <f>IF(tbl_Customers[[#This Row],[Churn_Risk_Score]]&gt;=10,"High Risk", IF(tbl_Customers[[#This Row],[Churn_Risk_Score]]&gt;=5,"Medium Risk","Low Risk"))</f>
        <v>Low Risk</v>
      </c>
    </row>
    <row r="3234" spans="1:33" x14ac:dyDescent="0.35">
      <c r="A3234">
        <v>3233</v>
      </c>
      <c r="B3234" t="s">
        <v>39</v>
      </c>
      <c r="C3234">
        <v>104</v>
      </c>
      <c r="D3234" t="s">
        <v>21</v>
      </c>
      <c r="E3234" t="s">
        <v>22</v>
      </c>
      <c r="F3234" t="s">
        <v>22</v>
      </c>
      <c r="G3234">
        <v>0</v>
      </c>
      <c r="H3234">
        <v>304</v>
      </c>
      <c r="I3234">
        <v>141</v>
      </c>
      <c r="J3234">
        <v>51.68</v>
      </c>
      <c r="K3234">
        <v>264.10000000000002</v>
      </c>
      <c r="L3234">
        <v>127</v>
      </c>
      <c r="M3234">
        <v>22.45</v>
      </c>
      <c r="N3234">
        <v>138.1</v>
      </c>
      <c r="O3234">
        <v>104</v>
      </c>
      <c r="P3234">
        <v>6.21</v>
      </c>
      <c r="Q3234">
        <v>7.2</v>
      </c>
      <c r="R3234">
        <v>4</v>
      </c>
      <c r="S3234">
        <v>1.94</v>
      </c>
      <c r="T3234">
        <v>0</v>
      </c>
      <c r="U3234" t="s">
        <v>23</v>
      </c>
      <c r="V3234">
        <f>IF(tbl_Customers[[#This Row],[churn]] = "yes", 1, 0)</f>
        <v>1</v>
      </c>
      <c r="W3234" t="str">
        <f>IF(tbl_Customers[[#This Row],[number_customer_service_calls]] &lt;= 1, "0-1 Calls", IF(tbl_Customers[[#This Row],[number_customer_service_calls]] &lt;= 3, "2-3 Calls", IF(tbl_Customers[[#This Row],[number_customer_service_calls]] &lt;=5, "4-5 Calls", "6+ Calls")))</f>
        <v>0-1 Calls</v>
      </c>
      <c r="X3234" t="str">
        <f>IF(tbl_Customers[[#This Row],[account_length]] &lt;= 50, "0-50", IF(tbl_Customers[[#This Row],[account_length]] &lt;=100, "51-100", IF(tbl_Customers[[#This Row],[account_length]] &lt;= 150, "101-150", "151+")))</f>
        <v>101-150</v>
      </c>
      <c r="Y3234" t="str">
        <f>IF(tbl_Customers[[#This Row],[total_intl_charge]] &lt;= 3, "Low Charges", "High Charges")</f>
        <v>Low Charges</v>
      </c>
      <c r="Z3234" t="str">
        <f>IF(tbl_Customers[[#This Row],[total_eve_calls]]&lt;=80,"Low Calls",
IF(tbl_Customers[[#This Row],[total_eve_calls]]&lt;=120,"Medium Calls","High Calls"))</f>
        <v>High Calls</v>
      </c>
      <c r="AA3234" t="str">
        <f>IF(tbl_Customers[[#This Row],[total_eve_charge]]&lt;=15,"Low Charges",
IF(tbl_Customers[[#This Row],[total_eve_charge]]&lt;=20,"Medium Charges","High Charges"))</f>
        <v>High Charges</v>
      </c>
      <c r="AB3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4" t="str">
        <f>IF(tbl_Customers[[#This Row],[number_vmail_messages]] = 0, "No Usage", IF(tbl_Customers[[#This Row],[number_vmail_messages]] &lt;= 20, "Low Usage", IF(tbl_Customers[[#This Row],[number_vmail_messages]] &lt;= 40, "Medium Usgae", "High Usage")))</f>
        <v>No Usage</v>
      </c>
      <c r="AD3234" t="str">
        <f>IF(tbl_Customers[[#This Row],[total_day_minutes]]&lt;=150,"Low Usage", IF(tbl_Customers[[#This Row],[total_day_minutes]]&lt;=200,"Medium Usage", IF(tbl_Customers[[#This Row],[total_day_minutes]]&lt;=250,"High Usage","Very High Usage")))</f>
        <v>Very High Usage</v>
      </c>
      <c r="AE3234" t="str">
        <f>IF(tbl_Customers[[#This Row],[total_intl_calls]]&lt;=5,"Low Calls", IF(tbl_Customers[[#This Row],[total_intl_calls]]&lt;=10, "Medium Calls", "High Calls"))</f>
        <v>Low Calls</v>
      </c>
      <c r="AF32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34" s="36" t="str">
        <f>IF(tbl_Customers[[#This Row],[Churn_Risk_Score]]&gt;=10,"High Risk", IF(tbl_Customers[[#This Row],[Churn_Risk_Score]]&gt;=5,"Medium Risk","Low Risk"))</f>
        <v>Medium Risk</v>
      </c>
    </row>
    <row r="3235" spans="1:33" x14ac:dyDescent="0.35">
      <c r="A3235">
        <v>3234</v>
      </c>
      <c r="B3235" t="s">
        <v>36</v>
      </c>
      <c r="C3235">
        <v>76</v>
      </c>
      <c r="D3235" t="s">
        <v>21</v>
      </c>
      <c r="E3235" t="s">
        <v>22</v>
      </c>
      <c r="F3235" t="s">
        <v>22</v>
      </c>
      <c r="G3235">
        <v>0</v>
      </c>
      <c r="H3235">
        <v>201.5</v>
      </c>
      <c r="I3235">
        <v>127</v>
      </c>
      <c r="J3235">
        <v>34.26</v>
      </c>
      <c r="K3235">
        <v>155.19999999999999</v>
      </c>
      <c r="L3235">
        <v>91</v>
      </c>
      <c r="M3235">
        <v>13.19</v>
      </c>
      <c r="N3235">
        <v>249.6</v>
      </c>
      <c r="O3235">
        <v>103</v>
      </c>
      <c r="P3235">
        <v>11.23</v>
      </c>
      <c r="Q3235">
        <v>8.6</v>
      </c>
      <c r="R3235">
        <v>1</v>
      </c>
      <c r="S3235">
        <v>2.3199999999999998</v>
      </c>
      <c r="T3235">
        <v>2</v>
      </c>
      <c r="U3235" t="s">
        <v>22</v>
      </c>
      <c r="V3235">
        <f>IF(tbl_Customers[[#This Row],[churn]] = "yes", 1, 0)</f>
        <v>0</v>
      </c>
      <c r="W3235" t="str">
        <f>IF(tbl_Customers[[#This Row],[number_customer_service_calls]] &lt;= 1, "0-1 Calls", IF(tbl_Customers[[#This Row],[number_customer_service_calls]] &lt;= 3, "2-3 Calls", IF(tbl_Customers[[#This Row],[number_customer_service_calls]] &lt;=5, "4-5 Calls", "6+ Calls")))</f>
        <v>2-3 Calls</v>
      </c>
      <c r="X3235" t="str">
        <f>IF(tbl_Customers[[#This Row],[account_length]] &lt;= 50, "0-50", IF(tbl_Customers[[#This Row],[account_length]] &lt;=100, "51-100", IF(tbl_Customers[[#This Row],[account_length]] &lt;= 150, "101-150", "151+")))</f>
        <v>51-100</v>
      </c>
      <c r="Y3235" t="str">
        <f>IF(tbl_Customers[[#This Row],[total_intl_charge]] &lt;= 3, "Low Charges", "High Charges")</f>
        <v>Low Charges</v>
      </c>
      <c r="Z3235" t="str">
        <f>IF(tbl_Customers[[#This Row],[total_eve_calls]]&lt;=80,"Low Calls",
IF(tbl_Customers[[#This Row],[total_eve_calls]]&lt;=120,"Medium Calls","High Calls"))</f>
        <v>Medium Calls</v>
      </c>
      <c r="AA3235" t="str">
        <f>IF(tbl_Customers[[#This Row],[total_eve_charge]]&lt;=15,"Low Charges",
IF(tbl_Customers[[#This Row],[total_eve_charge]]&lt;=20,"Medium Charges","High Charges"))</f>
        <v>Low Charges</v>
      </c>
      <c r="AB3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5" t="str">
        <f>IF(tbl_Customers[[#This Row],[number_vmail_messages]] = 0, "No Usage", IF(tbl_Customers[[#This Row],[number_vmail_messages]] &lt;= 20, "Low Usage", IF(tbl_Customers[[#This Row],[number_vmail_messages]] &lt;= 40, "Medium Usgae", "High Usage")))</f>
        <v>No Usage</v>
      </c>
      <c r="AD3235" t="str">
        <f>IF(tbl_Customers[[#This Row],[total_day_minutes]]&lt;=150,"Low Usage", IF(tbl_Customers[[#This Row],[total_day_minutes]]&lt;=200,"Medium Usage", IF(tbl_Customers[[#This Row],[total_day_minutes]]&lt;=250,"High Usage","Very High Usage")))</f>
        <v>High Usage</v>
      </c>
      <c r="AE3235" t="str">
        <f>IF(tbl_Customers[[#This Row],[total_intl_calls]]&lt;=5,"Low Calls", IF(tbl_Customers[[#This Row],[total_intl_calls]]&lt;=10, "Medium Calls", "High Calls"))</f>
        <v>Low Calls</v>
      </c>
      <c r="AF32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5" s="36" t="str">
        <f>IF(tbl_Customers[[#This Row],[Churn_Risk_Score]]&gt;=10,"High Risk", IF(tbl_Customers[[#This Row],[Churn_Risk_Score]]&gt;=5,"Medium Risk","Low Risk"))</f>
        <v>Low Risk</v>
      </c>
    </row>
    <row r="3236" spans="1:33" x14ac:dyDescent="0.35">
      <c r="A3236">
        <v>3235</v>
      </c>
      <c r="B3236" t="s">
        <v>24</v>
      </c>
      <c r="C3236">
        <v>135</v>
      </c>
      <c r="D3236" t="s">
        <v>21</v>
      </c>
      <c r="E3236" t="s">
        <v>22</v>
      </c>
      <c r="F3236" t="s">
        <v>22</v>
      </c>
      <c r="G3236">
        <v>0</v>
      </c>
      <c r="H3236">
        <v>191.7</v>
      </c>
      <c r="I3236">
        <v>125</v>
      </c>
      <c r="J3236">
        <v>32.590000000000003</v>
      </c>
      <c r="K3236">
        <v>284.2</v>
      </c>
      <c r="L3236">
        <v>100</v>
      </c>
      <c r="M3236">
        <v>24.16</v>
      </c>
      <c r="N3236">
        <v>211.7</v>
      </c>
      <c r="O3236">
        <v>87</v>
      </c>
      <c r="P3236">
        <v>9.5299999999999994</v>
      </c>
      <c r="Q3236">
        <v>12.5</v>
      </c>
      <c r="R3236">
        <v>2</v>
      </c>
      <c r="S3236">
        <v>3.38</v>
      </c>
      <c r="T3236">
        <v>0</v>
      </c>
      <c r="U3236" t="s">
        <v>22</v>
      </c>
      <c r="V3236">
        <f>IF(tbl_Customers[[#This Row],[churn]] = "yes", 1, 0)</f>
        <v>0</v>
      </c>
      <c r="W3236" t="str">
        <f>IF(tbl_Customers[[#This Row],[number_customer_service_calls]] &lt;= 1, "0-1 Calls", IF(tbl_Customers[[#This Row],[number_customer_service_calls]] &lt;= 3, "2-3 Calls", IF(tbl_Customers[[#This Row],[number_customer_service_calls]] &lt;=5, "4-5 Calls", "6+ Calls")))</f>
        <v>0-1 Calls</v>
      </c>
      <c r="X3236" t="str">
        <f>IF(tbl_Customers[[#This Row],[account_length]] &lt;= 50, "0-50", IF(tbl_Customers[[#This Row],[account_length]] &lt;=100, "51-100", IF(tbl_Customers[[#This Row],[account_length]] &lt;= 150, "101-150", "151+")))</f>
        <v>101-150</v>
      </c>
      <c r="Y3236" t="str">
        <f>IF(tbl_Customers[[#This Row],[total_intl_charge]] &lt;= 3, "Low Charges", "High Charges")</f>
        <v>High Charges</v>
      </c>
      <c r="Z3236" t="str">
        <f>IF(tbl_Customers[[#This Row],[total_eve_calls]]&lt;=80,"Low Calls",
IF(tbl_Customers[[#This Row],[total_eve_calls]]&lt;=120,"Medium Calls","High Calls"))</f>
        <v>Medium Calls</v>
      </c>
      <c r="AA3236" t="str">
        <f>IF(tbl_Customers[[#This Row],[total_eve_charge]]&lt;=15,"Low Charges",
IF(tbl_Customers[[#This Row],[total_eve_charge]]&lt;=20,"Medium Charges","High Charges"))</f>
        <v>High Charges</v>
      </c>
      <c r="AB3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6" t="str">
        <f>IF(tbl_Customers[[#This Row],[number_vmail_messages]] = 0, "No Usage", IF(tbl_Customers[[#This Row],[number_vmail_messages]] &lt;= 20, "Low Usage", IF(tbl_Customers[[#This Row],[number_vmail_messages]] &lt;= 40, "Medium Usgae", "High Usage")))</f>
        <v>No Usage</v>
      </c>
      <c r="AD3236" t="str">
        <f>IF(tbl_Customers[[#This Row],[total_day_minutes]]&lt;=150,"Low Usage", IF(tbl_Customers[[#This Row],[total_day_minutes]]&lt;=200,"Medium Usage", IF(tbl_Customers[[#This Row],[total_day_minutes]]&lt;=250,"High Usage","Very High Usage")))</f>
        <v>Medium Usage</v>
      </c>
      <c r="AE3236" t="str">
        <f>IF(tbl_Customers[[#This Row],[total_intl_calls]]&lt;=5,"Low Calls", IF(tbl_Customers[[#This Row],[total_intl_calls]]&lt;=10, "Medium Calls", "High Calls"))</f>
        <v>Low Calls</v>
      </c>
      <c r="AF32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36" s="36" t="str">
        <f>IF(tbl_Customers[[#This Row],[Churn_Risk_Score]]&gt;=10,"High Risk", IF(tbl_Customers[[#This Row],[Churn_Risk_Score]]&gt;=5,"Medium Risk","Low Risk"))</f>
        <v>Low Risk</v>
      </c>
    </row>
    <row r="3237" spans="1:33" x14ac:dyDescent="0.35">
      <c r="A3237">
        <v>3236</v>
      </c>
      <c r="B3237" t="s">
        <v>70</v>
      </c>
      <c r="C3237">
        <v>59</v>
      </c>
      <c r="D3237" t="s">
        <v>28</v>
      </c>
      <c r="E3237" t="s">
        <v>22</v>
      </c>
      <c r="F3237" t="s">
        <v>23</v>
      </c>
      <c r="G3237">
        <v>45</v>
      </c>
      <c r="H3237">
        <v>71.2</v>
      </c>
      <c r="I3237">
        <v>113</v>
      </c>
      <c r="J3237">
        <v>12.1</v>
      </c>
      <c r="K3237">
        <v>233.7</v>
      </c>
      <c r="L3237">
        <v>95</v>
      </c>
      <c r="M3237">
        <v>19.86</v>
      </c>
      <c r="N3237">
        <v>139.30000000000001</v>
      </c>
      <c r="O3237">
        <v>129</v>
      </c>
      <c r="P3237">
        <v>6.27</v>
      </c>
      <c r="Q3237">
        <v>14</v>
      </c>
      <c r="R3237">
        <v>12</v>
      </c>
      <c r="S3237">
        <v>3.78</v>
      </c>
      <c r="T3237">
        <v>1</v>
      </c>
      <c r="U3237" t="s">
        <v>22</v>
      </c>
      <c r="V3237">
        <f>IF(tbl_Customers[[#This Row],[churn]] = "yes", 1, 0)</f>
        <v>0</v>
      </c>
      <c r="W3237" t="str">
        <f>IF(tbl_Customers[[#This Row],[number_customer_service_calls]] &lt;= 1, "0-1 Calls", IF(tbl_Customers[[#This Row],[number_customer_service_calls]] &lt;= 3, "2-3 Calls", IF(tbl_Customers[[#This Row],[number_customer_service_calls]] &lt;=5, "4-5 Calls", "6+ Calls")))</f>
        <v>0-1 Calls</v>
      </c>
      <c r="X3237" t="str">
        <f>IF(tbl_Customers[[#This Row],[account_length]] &lt;= 50, "0-50", IF(tbl_Customers[[#This Row],[account_length]] &lt;=100, "51-100", IF(tbl_Customers[[#This Row],[account_length]] &lt;= 150, "101-150", "151+")))</f>
        <v>51-100</v>
      </c>
      <c r="Y3237" t="str">
        <f>IF(tbl_Customers[[#This Row],[total_intl_charge]] &lt;= 3, "Low Charges", "High Charges")</f>
        <v>High Charges</v>
      </c>
      <c r="Z3237" t="str">
        <f>IF(tbl_Customers[[#This Row],[total_eve_calls]]&lt;=80,"Low Calls",
IF(tbl_Customers[[#This Row],[total_eve_calls]]&lt;=120,"Medium Calls","High Calls"))</f>
        <v>Medium Calls</v>
      </c>
      <c r="AA3237" t="str">
        <f>IF(tbl_Customers[[#This Row],[total_eve_charge]]&lt;=15,"Low Charges",
IF(tbl_Customers[[#This Row],[total_eve_charge]]&lt;=20,"Medium Charges","High Charges"))</f>
        <v>Medium Charges</v>
      </c>
      <c r="AB3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7" t="str">
        <f>IF(tbl_Customers[[#This Row],[number_vmail_messages]] = 0, "No Usage", IF(tbl_Customers[[#This Row],[number_vmail_messages]] &lt;= 20, "Low Usage", IF(tbl_Customers[[#This Row],[number_vmail_messages]] &lt;= 40, "Medium Usgae", "High Usage")))</f>
        <v>High Usage</v>
      </c>
      <c r="AD3237" t="str">
        <f>IF(tbl_Customers[[#This Row],[total_day_minutes]]&lt;=150,"Low Usage", IF(tbl_Customers[[#This Row],[total_day_minutes]]&lt;=200,"Medium Usage", IF(tbl_Customers[[#This Row],[total_day_minutes]]&lt;=250,"High Usage","Very High Usage")))</f>
        <v>Low Usage</v>
      </c>
      <c r="AE3237" t="str">
        <f>IF(tbl_Customers[[#This Row],[total_intl_calls]]&lt;=5,"Low Calls", IF(tbl_Customers[[#This Row],[total_intl_calls]]&lt;=10, "Medium Calls", "High Calls"))</f>
        <v>High Calls</v>
      </c>
      <c r="AF32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37" s="36" t="str">
        <f>IF(tbl_Customers[[#This Row],[Churn_Risk_Score]]&gt;=10,"High Risk", IF(tbl_Customers[[#This Row],[Churn_Risk_Score]]&gt;=5,"Medium Risk","Low Risk"))</f>
        <v>Low Risk</v>
      </c>
    </row>
    <row r="3238" spans="1:33" x14ac:dyDescent="0.35">
      <c r="A3238">
        <v>3237</v>
      </c>
      <c r="B3238" t="s">
        <v>67</v>
      </c>
      <c r="C3238">
        <v>110</v>
      </c>
      <c r="D3238" t="s">
        <v>21</v>
      </c>
      <c r="E3238" t="s">
        <v>22</v>
      </c>
      <c r="F3238" t="s">
        <v>22</v>
      </c>
      <c r="G3238">
        <v>0</v>
      </c>
      <c r="H3238">
        <v>178.4</v>
      </c>
      <c r="I3238">
        <v>110</v>
      </c>
      <c r="J3238">
        <v>30.33</v>
      </c>
      <c r="K3238">
        <v>179.1</v>
      </c>
      <c r="L3238">
        <v>116</v>
      </c>
      <c r="M3238">
        <v>15.22</v>
      </c>
      <c r="N3238">
        <v>228.1</v>
      </c>
      <c r="O3238">
        <v>99</v>
      </c>
      <c r="P3238">
        <v>10.26</v>
      </c>
      <c r="Q3238">
        <v>6.5</v>
      </c>
      <c r="R3238">
        <v>4</v>
      </c>
      <c r="S3238">
        <v>1.76</v>
      </c>
      <c r="T3238">
        <v>1</v>
      </c>
      <c r="U3238" t="s">
        <v>22</v>
      </c>
      <c r="V3238">
        <f>IF(tbl_Customers[[#This Row],[churn]] = "yes", 1, 0)</f>
        <v>0</v>
      </c>
      <c r="W3238" t="str">
        <f>IF(tbl_Customers[[#This Row],[number_customer_service_calls]] &lt;= 1, "0-1 Calls", IF(tbl_Customers[[#This Row],[number_customer_service_calls]] &lt;= 3, "2-3 Calls", IF(tbl_Customers[[#This Row],[number_customer_service_calls]] &lt;=5, "4-5 Calls", "6+ Calls")))</f>
        <v>0-1 Calls</v>
      </c>
      <c r="X3238" t="str">
        <f>IF(tbl_Customers[[#This Row],[account_length]] &lt;= 50, "0-50", IF(tbl_Customers[[#This Row],[account_length]] &lt;=100, "51-100", IF(tbl_Customers[[#This Row],[account_length]] &lt;= 150, "101-150", "151+")))</f>
        <v>101-150</v>
      </c>
      <c r="Y3238" t="str">
        <f>IF(tbl_Customers[[#This Row],[total_intl_charge]] &lt;= 3, "Low Charges", "High Charges")</f>
        <v>Low Charges</v>
      </c>
      <c r="Z3238" t="str">
        <f>IF(tbl_Customers[[#This Row],[total_eve_calls]]&lt;=80,"Low Calls",
IF(tbl_Customers[[#This Row],[total_eve_calls]]&lt;=120,"Medium Calls","High Calls"))</f>
        <v>Medium Calls</v>
      </c>
      <c r="AA3238" t="str">
        <f>IF(tbl_Customers[[#This Row],[total_eve_charge]]&lt;=15,"Low Charges",
IF(tbl_Customers[[#This Row],[total_eve_charge]]&lt;=20,"Medium Charges","High Charges"))</f>
        <v>Medium Charges</v>
      </c>
      <c r="AB3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8" t="str">
        <f>IF(tbl_Customers[[#This Row],[number_vmail_messages]] = 0, "No Usage", IF(tbl_Customers[[#This Row],[number_vmail_messages]] &lt;= 20, "Low Usage", IF(tbl_Customers[[#This Row],[number_vmail_messages]] &lt;= 40, "Medium Usgae", "High Usage")))</f>
        <v>No Usage</v>
      </c>
      <c r="AD3238" t="str">
        <f>IF(tbl_Customers[[#This Row],[total_day_minutes]]&lt;=150,"Low Usage", IF(tbl_Customers[[#This Row],[total_day_minutes]]&lt;=200,"Medium Usage", IF(tbl_Customers[[#This Row],[total_day_minutes]]&lt;=250,"High Usage","Very High Usage")))</f>
        <v>Medium Usage</v>
      </c>
      <c r="AE3238" t="str">
        <f>IF(tbl_Customers[[#This Row],[total_intl_calls]]&lt;=5,"Low Calls", IF(tbl_Customers[[#This Row],[total_intl_calls]]&lt;=10, "Medium Calls", "High Calls"))</f>
        <v>Low Calls</v>
      </c>
      <c r="AF32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8" s="36" t="str">
        <f>IF(tbl_Customers[[#This Row],[Churn_Risk_Score]]&gt;=10,"High Risk", IF(tbl_Customers[[#This Row],[Churn_Risk_Score]]&gt;=5,"Medium Risk","Low Risk"))</f>
        <v>Low Risk</v>
      </c>
    </row>
    <row r="3239" spans="1:33" x14ac:dyDescent="0.35">
      <c r="A3239">
        <v>3238</v>
      </c>
      <c r="B3239" t="s">
        <v>53</v>
      </c>
      <c r="C3239">
        <v>173</v>
      </c>
      <c r="D3239" t="s">
        <v>21</v>
      </c>
      <c r="E3239" t="s">
        <v>23</v>
      </c>
      <c r="F3239" t="s">
        <v>23</v>
      </c>
      <c r="G3239">
        <v>18</v>
      </c>
      <c r="H3239">
        <v>127.2</v>
      </c>
      <c r="I3239">
        <v>89</v>
      </c>
      <c r="J3239">
        <v>21.62</v>
      </c>
      <c r="K3239">
        <v>130.69999999999999</v>
      </c>
      <c r="L3239">
        <v>114</v>
      </c>
      <c r="M3239">
        <v>11.11</v>
      </c>
      <c r="N3239">
        <v>229.7</v>
      </c>
      <c r="O3239">
        <v>115</v>
      </c>
      <c r="P3239">
        <v>10.34</v>
      </c>
      <c r="Q3239">
        <v>11.2</v>
      </c>
      <c r="R3239">
        <v>5</v>
      </c>
      <c r="S3239">
        <v>3.02</v>
      </c>
      <c r="T3239">
        <v>2</v>
      </c>
      <c r="U3239" t="s">
        <v>22</v>
      </c>
      <c r="V3239">
        <f>IF(tbl_Customers[[#This Row],[churn]] = "yes", 1, 0)</f>
        <v>0</v>
      </c>
      <c r="W3239" t="str">
        <f>IF(tbl_Customers[[#This Row],[number_customer_service_calls]] &lt;= 1, "0-1 Calls", IF(tbl_Customers[[#This Row],[number_customer_service_calls]] &lt;= 3, "2-3 Calls", IF(tbl_Customers[[#This Row],[number_customer_service_calls]] &lt;=5, "4-5 Calls", "6+ Calls")))</f>
        <v>2-3 Calls</v>
      </c>
      <c r="X3239" t="str">
        <f>IF(tbl_Customers[[#This Row],[account_length]] &lt;= 50, "0-50", IF(tbl_Customers[[#This Row],[account_length]] &lt;=100, "51-100", IF(tbl_Customers[[#This Row],[account_length]] &lt;= 150, "101-150", "151+")))</f>
        <v>151+</v>
      </c>
      <c r="Y3239" t="str">
        <f>IF(tbl_Customers[[#This Row],[total_intl_charge]] &lt;= 3, "Low Charges", "High Charges")</f>
        <v>High Charges</v>
      </c>
      <c r="Z3239" t="str">
        <f>IF(tbl_Customers[[#This Row],[total_eve_calls]]&lt;=80,"Low Calls",
IF(tbl_Customers[[#This Row],[total_eve_calls]]&lt;=120,"Medium Calls","High Calls"))</f>
        <v>Medium Calls</v>
      </c>
      <c r="AA3239" t="str">
        <f>IF(tbl_Customers[[#This Row],[total_eve_charge]]&lt;=15,"Low Charges",
IF(tbl_Customers[[#This Row],[total_eve_charge]]&lt;=20,"Medium Charges","High Charges"))</f>
        <v>Low Charges</v>
      </c>
      <c r="AB3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9" t="str">
        <f>IF(tbl_Customers[[#This Row],[number_vmail_messages]] = 0, "No Usage", IF(tbl_Customers[[#This Row],[number_vmail_messages]] &lt;= 20, "Low Usage", IF(tbl_Customers[[#This Row],[number_vmail_messages]] &lt;= 40, "Medium Usgae", "High Usage")))</f>
        <v>Low Usage</v>
      </c>
      <c r="AD3239" t="str">
        <f>IF(tbl_Customers[[#This Row],[total_day_minutes]]&lt;=150,"Low Usage", IF(tbl_Customers[[#This Row],[total_day_minutes]]&lt;=200,"Medium Usage", IF(tbl_Customers[[#This Row],[total_day_minutes]]&lt;=250,"High Usage","Very High Usage")))</f>
        <v>Low Usage</v>
      </c>
      <c r="AE3239" t="str">
        <f>IF(tbl_Customers[[#This Row],[total_intl_calls]]&lt;=5,"Low Calls", IF(tbl_Customers[[#This Row],[total_intl_calls]]&lt;=10, "Medium Calls", "High Calls"))</f>
        <v>Low Calls</v>
      </c>
      <c r="AF32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239" s="36" t="str">
        <f>IF(tbl_Customers[[#This Row],[Churn_Risk_Score]]&gt;=10,"High Risk", IF(tbl_Customers[[#This Row],[Churn_Risk_Score]]&gt;=5,"Medium Risk","Low Risk"))</f>
        <v>Medium Risk</v>
      </c>
    </row>
    <row r="3240" spans="1:33" x14ac:dyDescent="0.35">
      <c r="A3240">
        <v>3239</v>
      </c>
      <c r="B3240" t="s">
        <v>54</v>
      </c>
      <c r="C3240">
        <v>60</v>
      </c>
      <c r="D3240" t="s">
        <v>28</v>
      </c>
      <c r="E3240" t="s">
        <v>22</v>
      </c>
      <c r="F3240" t="s">
        <v>22</v>
      </c>
      <c r="G3240">
        <v>0</v>
      </c>
      <c r="H3240">
        <v>230.7</v>
      </c>
      <c r="I3240">
        <v>66</v>
      </c>
      <c r="J3240">
        <v>39.22</v>
      </c>
      <c r="K3240">
        <v>165.4</v>
      </c>
      <c r="L3240">
        <v>65</v>
      </c>
      <c r="M3240">
        <v>14.06</v>
      </c>
      <c r="N3240">
        <v>309.10000000000002</v>
      </c>
      <c r="O3240">
        <v>139</v>
      </c>
      <c r="P3240">
        <v>13.91</v>
      </c>
      <c r="Q3240">
        <v>13.3</v>
      </c>
      <c r="R3240">
        <v>10</v>
      </c>
      <c r="S3240">
        <v>3.59</v>
      </c>
      <c r="T3240">
        <v>1</v>
      </c>
      <c r="U3240" t="s">
        <v>22</v>
      </c>
      <c r="V3240">
        <f>IF(tbl_Customers[[#This Row],[churn]] = "yes", 1, 0)</f>
        <v>0</v>
      </c>
      <c r="W3240" t="str">
        <f>IF(tbl_Customers[[#This Row],[number_customer_service_calls]] &lt;= 1, "0-1 Calls", IF(tbl_Customers[[#This Row],[number_customer_service_calls]] &lt;= 3, "2-3 Calls", IF(tbl_Customers[[#This Row],[number_customer_service_calls]] &lt;=5, "4-5 Calls", "6+ Calls")))</f>
        <v>0-1 Calls</v>
      </c>
      <c r="X3240" t="str">
        <f>IF(tbl_Customers[[#This Row],[account_length]] &lt;= 50, "0-50", IF(tbl_Customers[[#This Row],[account_length]] &lt;=100, "51-100", IF(tbl_Customers[[#This Row],[account_length]] &lt;= 150, "101-150", "151+")))</f>
        <v>51-100</v>
      </c>
      <c r="Y3240" t="str">
        <f>IF(tbl_Customers[[#This Row],[total_intl_charge]] &lt;= 3, "Low Charges", "High Charges")</f>
        <v>High Charges</v>
      </c>
      <c r="Z3240" t="str">
        <f>IF(tbl_Customers[[#This Row],[total_eve_calls]]&lt;=80,"Low Calls",
IF(tbl_Customers[[#This Row],[total_eve_calls]]&lt;=120,"Medium Calls","High Calls"))</f>
        <v>Low Calls</v>
      </c>
      <c r="AA3240" t="str">
        <f>IF(tbl_Customers[[#This Row],[total_eve_charge]]&lt;=15,"Low Charges",
IF(tbl_Customers[[#This Row],[total_eve_charge]]&lt;=20,"Medium Charges","High Charges"))</f>
        <v>Low Charges</v>
      </c>
      <c r="AB3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0" t="str">
        <f>IF(tbl_Customers[[#This Row],[number_vmail_messages]] = 0, "No Usage", IF(tbl_Customers[[#This Row],[number_vmail_messages]] &lt;= 20, "Low Usage", IF(tbl_Customers[[#This Row],[number_vmail_messages]] &lt;= 40, "Medium Usgae", "High Usage")))</f>
        <v>No Usage</v>
      </c>
      <c r="AD3240" t="str">
        <f>IF(tbl_Customers[[#This Row],[total_day_minutes]]&lt;=150,"Low Usage", IF(tbl_Customers[[#This Row],[total_day_minutes]]&lt;=200,"Medium Usage", IF(tbl_Customers[[#This Row],[total_day_minutes]]&lt;=250,"High Usage","Very High Usage")))</f>
        <v>High Usage</v>
      </c>
      <c r="AE3240" t="str">
        <f>IF(tbl_Customers[[#This Row],[total_intl_calls]]&lt;=5,"Low Calls", IF(tbl_Customers[[#This Row],[total_intl_calls]]&lt;=10, "Medium Calls", "High Calls"))</f>
        <v>Medium Calls</v>
      </c>
      <c r="AF32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0" s="36" t="str">
        <f>IF(tbl_Customers[[#This Row],[Churn_Risk_Score]]&gt;=10,"High Risk", IF(tbl_Customers[[#This Row],[Churn_Risk_Score]]&gt;=5,"Medium Risk","Low Risk"))</f>
        <v>Low Risk</v>
      </c>
    </row>
    <row r="3241" spans="1:33" x14ac:dyDescent="0.35">
      <c r="A3241">
        <v>3240</v>
      </c>
      <c r="B3241" t="s">
        <v>72</v>
      </c>
      <c r="C3241">
        <v>117</v>
      </c>
      <c r="D3241" t="s">
        <v>25</v>
      </c>
      <c r="E3241" t="s">
        <v>22</v>
      </c>
      <c r="F3241" t="s">
        <v>22</v>
      </c>
      <c r="G3241">
        <v>0</v>
      </c>
      <c r="H3241">
        <v>228.3</v>
      </c>
      <c r="I3241">
        <v>84</v>
      </c>
      <c r="J3241">
        <v>38.81</v>
      </c>
      <c r="K3241">
        <v>152.6</v>
      </c>
      <c r="L3241">
        <v>92</v>
      </c>
      <c r="M3241">
        <v>12.97</v>
      </c>
      <c r="N3241">
        <v>309.7</v>
      </c>
      <c r="O3241">
        <v>101</v>
      </c>
      <c r="P3241">
        <v>13.94</v>
      </c>
      <c r="Q3241">
        <v>3.7</v>
      </c>
      <c r="R3241">
        <v>3</v>
      </c>
      <c r="S3241">
        <v>1</v>
      </c>
      <c r="T3241">
        <v>3</v>
      </c>
      <c r="U3241" t="s">
        <v>22</v>
      </c>
      <c r="V3241">
        <f>IF(tbl_Customers[[#This Row],[churn]] = "yes", 1, 0)</f>
        <v>0</v>
      </c>
      <c r="W3241" t="str">
        <f>IF(tbl_Customers[[#This Row],[number_customer_service_calls]] &lt;= 1, "0-1 Calls", IF(tbl_Customers[[#This Row],[number_customer_service_calls]] &lt;= 3, "2-3 Calls", IF(tbl_Customers[[#This Row],[number_customer_service_calls]] &lt;=5, "4-5 Calls", "6+ Calls")))</f>
        <v>2-3 Calls</v>
      </c>
      <c r="X3241" t="str">
        <f>IF(tbl_Customers[[#This Row],[account_length]] &lt;= 50, "0-50", IF(tbl_Customers[[#This Row],[account_length]] &lt;=100, "51-100", IF(tbl_Customers[[#This Row],[account_length]] &lt;= 150, "101-150", "151+")))</f>
        <v>101-150</v>
      </c>
      <c r="Y3241" t="str">
        <f>IF(tbl_Customers[[#This Row],[total_intl_charge]] &lt;= 3, "Low Charges", "High Charges")</f>
        <v>Low Charges</v>
      </c>
      <c r="Z3241" t="str">
        <f>IF(tbl_Customers[[#This Row],[total_eve_calls]]&lt;=80,"Low Calls",
IF(tbl_Customers[[#This Row],[total_eve_calls]]&lt;=120,"Medium Calls","High Calls"))</f>
        <v>Medium Calls</v>
      </c>
      <c r="AA3241" t="str">
        <f>IF(tbl_Customers[[#This Row],[total_eve_charge]]&lt;=15,"Low Charges",
IF(tbl_Customers[[#This Row],[total_eve_charge]]&lt;=20,"Medium Charges","High Charges"))</f>
        <v>Low Charges</v>
      </c>
      <c r="AB3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1" t="str">
        <f>IF(tbl_Customers[[#This Row],[number_vmail_messages]] = 0, "No Usage", IF(tbl_Customers[[#This Row],[number_vmail_messages]] &lt;= 20, "Low Usage", IF(tbl_Customers[[#This Row],[number_vmail_messages]] &lt;= 40, "Medium Usgae", "High Usage")))</f>
        <v>No Usage</v>
      </c>
      <c r="AD3241" t="str">
        <f>IF(tbl_Customers[[#This Row],[total_day_minutes]]&lt;=150,"Low Usage", IF(tbl_Customers[[#This Row],[total_day_minutes]]&lt;=200,"Medium Usage", IF(tbl_Customers[[#This Row],[total_day_minutes]]&lt;=250,"High Usage","Very High Usage")))</f>
        <v>High Usage</v>
      </c>
      <c r="AE3241" t="str">
        <f>IF(tbl_Customers[[#This Row],[total_intl_calls]]&lt;=5,"Low Calls", IF(tbl_Customers[[#This Row],[total_intl_calls]]&lt;=10, "Medium Calls", "High Calls"))</f>
        <v>Low Calls</v>
      </c>
      <c r="AF32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41" s="36" t="str">
        <f>IF(tbl_Customers[[#This Row],[Churn_Risk_Score]]&gt;=10,"High Risk", IF(tbl_Customers[[#This Row],[Churn_Risk_Score]]&gt;=5,"Medium Risk","Low Risk"))</f>
        <v>Low Risk</v>
      </c>
    </row>
    <row r="3242" spans="1:33" x14ac:dyDescent="0.35">
      <c r="A3242">
        <v>3241</v>
      </c>
      <c r="B3242" t="s">
        <v>38</v>
      </c>
      <c r="C3242">
        <v>54</v>
      </c>
      <c r="D3242" t="s">
        <v>25</v>
      </c>
      <c r="E3242" t="s">
        <v>22</v>
      </c>
      <c r="F3242" t="s">
        <v>22</v>
      </c>
      <c r="G3242">
        <v>0</v>
      </c>
      <c r="H3242">
        <v>197.7</v>
      </c>
      <c r="I3242">
        <v>84</v>
      </c>
      <c r="J3242">
        <v>33.61</v>
      </c>
      <c r="K3242">
        <v>221.3</v>
      </c>
      <c r="L3242">
        <v>89</v>
      </c>
      <c r="M3242">
        <v>18.809999999999999</v>
      </c>
      <c r="N3242">
        <v>189.4</v>
      </c>
      <c r="O3242">
        <v>109</v>
      </c>
      <c r="P3242">
        <v>8.52</v>
      </c>
      <c r="Q3242">
        <v>7.8</v>
      </c>
      <c r="R3242">
        <v>3</v>
      </c>
      <c r="S3242">
        <v>2.11</v>
      </c>
      <c r="T3242">
        <v>2</v>
      </c>
      <c r="U3242" t="s">
        <v>22</v>
      </c>
      <c r="V3242">
        <f>IF(tbl_Customers[[#This Row],[churn]] = "yes", 1, 0)</f>
        <v>0</v>
      </c>
      <c r="W3242" t="str">
        <f>IF(tbl_Customers[[#This Row],[number_customer_service_calls]] &lt;= 1, "0-1 Calls", IF(tbl_Customers[[#This Row],[number_customer_service_calls]] &lt;= 3, "2-3 Calls", IF(tbl_Customers[[#This Row],[number_customer_service_calls]] &lt;=5, "4-5 Calls", "6+ Calls")))</f>
        <v>2-3 Calls</v>
      </c>
      <c r="X3242" t="str">
        <f>IF(tbl_Customers[[#This Row],[account_length]] &lt;= 50, "0-50", IF(tbl_Customers[[#This Row],[account_length]] &lt;=100, "51-100", IF(tbl_Customers[[#This Row],[account_length]] &lt;= 150, "101-150", "151+")))</f>
        <v>51-100</v>
      </c>
      <c r="Y3242" t="str">
        <f>IF(tbl_Customers[[#This Row],[total_intl_charge]] &lt;= 3, "Low Charges", "High Charges")</f>
        <v>Low Charges</v>
      </c>
      <c r="Z3242" t="str">
        <f>IF(tbl_Customers[[#This Row],[total_eve_calls]]&lt;=80,"Low Calls",
IF(tbl_Customers[[#This Row],[total_eve_calls]]&lt;=120,"Medium Calls","High Calls"))</f>
        <v>Medium Calls</v>
      </c>
      <c r="AA3242" t="str">
        <f>IF(tbl_Customers[[#This Row],[total_eve_charge]]&lt;=15,"Low Charges",
IF(tbl_Customers[[#This Row],[total_eve_charge]]&lt;=20,"Medium Charges","High Charges"))</f>
        <v>Medium Charges</v>
      </c>
      <c r="AB3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42" t="str">
        <f>IF(tbl_Customers[[#This Row],[number_vmail_messages]] = 0, "No Usage", IF(tbl_Customers[[#This Row],[number_vmail_messages]] &lt;= 20, "Low Usage", IF(tbl_Customers[[#This Row],[number_vmail_messages]] &lt;= 40, "Medium Usgae", "High Usage")))</f>
        <v>No Usage</v>
      </c>
      <c r="AD3242" t="str">
        <f>IF(tbl_Customers[[#This Row],[total_day_minutes]]&lt;=150,"Low Usage", IF(tbl_Customers[[#This Row],[total_day_minutes]]&lt;=200,"Medium Usage", IF(tbl_Customers[[#This Row],[total_day_minutes]]&lt;=250,"High Usage","Very High Usage")))</f>
        <v>Medium Usage</v>
      </c>
      <c r="AE3242" t="str">
        <f>IF(tbl_Customers[[#This Row],[total_intl_calls]]&lt;=5,"Low Calls", IF(tbl_Customers[[#This Row],[total_intl_calls]]&lt;=10, "Medium Calls", "High Calls"))</f>
        <v>Low Calls</v>
      </c>
      <c r="AF32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42" s="36" t="str">
        <f>IF(tbl_Customers[[#This Row],[Churn_Risk_Score]]&gt;=10,"High Risk", IF(tbl_Customers[[#This Row],[Churn_Risk_Score]]&gt;=5,"Medium Risk","Low Risk"))</f>
        <v>Low Risk</v>
      </c>
    </row>
    <row r="3243" spans="1:33" x14ac:dyDescent="0.35">
      <c r="A3243">
        <v>3242</v>
      </c>
      <c r="B3243" t="s">
        <v>32</v>
      </c>
      <c r="C3243">
        <v>76</v>
      </c>
      <c r="D3243" t="s">
        <v>21</v>
      </c>
      <c r="E3243" t="s">
        <v>22</v>
      </c>
      <c r="F3243" t="s">
        <v>23</v>
      </c>
      <c r="G3243">
        <v>35</v>
      </c>
      <c r="H3243">
        <v>273.7</v>
      </c>
      <c r="I3243">
        <v>94</v>
      </c>
      <c r="J3243">
        <v>46.53</v>
      </c>
      <c r="K3243">
        <v>153.30000000000001</v>
      </c>
      <c r="L3243">
        <v>101</v>
      </c>
      <c r="M3243">
        <v>13.03</v>
      </c>
      <c r="N3243">
        <v>259</v>
      </c>
      <c r="O3243">
        <v>109</v>
      </c>
      <c r="P3243">
        <v>11.66</v>
      </c>
      <c r="Q3243">
        <v>3.8</v>
      </c>
      <c r="R3243">
        <v>3</v>
      </c>
      <c r="S3243">
        <v>1.03</v>
      </c>
      <c r="T3243">
        <v>0</v>
      </c>
      <c r="U3243" t="s">
        <v>22</v>
      </c>
      <c r="V3243">
        <f>IF(tbl_Customers[[#This Row],[churn]] = "yes", 1, 0)</f>
        <v>0</v>
      </c>
      <c r="W3243" t="str">
        <f>IF(tbl_Customers[[#This Row],[number_customer_service_calls]] &lt;= 1, "0-1 Calls", IF(tbl_Customers[[#This Row],[number_customer_service_calls]] &lt;= 3, "2-3 Calls", IF(tbl_Customers[[#This Row],[number_customer_service_calls]] &lt;=5, "4-5 Calls", "6+ Calls")))</f>
        <v>0-1 Calls</v>
      </c>
      <c r="X3243" t="str">
        <f>IF(tbl_Customers[[#This Row],[account_length]] &lt;= 50, "0-50", IF(tbl_Customers[[#This Row],[account_length]] &lt;=100, "51-100", IF(tbl_Customers[[#This Row],[account_length]] &lt;= 150, "101-150", "151+")))</f>
        <v>51-100</v>
      </c>
      <c r="Y3243" t="str">
        <f>IF(tbl_Customers[[#This Row],[total_intl_charge]] &lt;= 3, "Low Charges", "High Charges")</f>
        <v>Low Charges</v>
      </c>
      <c r="Z3243" t="str">
        <f>IF(tbl_Customers[[#This Row],[total_eve_calls]]&lt;=80,"Low Calls",
IF(tbl_Customers[[#This Row],[total_eve_calls]]&lt;=120,"Medium Calls","High Calls"))</f>
        <v>Medium Calls</v>
      </c>
      <c r="AA3243" t="str">
        <f>IF(tbl_Customers[[#This Row],[total_eve_charge]]&lt;=15,"Low Charges",
IF(tbl_Customers[[#This Row],[total_eve_charge]]&lt;=20,"Medium Charges","High Charges"))</f>
        <v>Low Charges</v>
      </c>
      <c r="AB3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3" t="str">
        <f>IF(tbl_Customers[[#This Row],[number_vmail_messages]] = 0, "No Usage", IF(tbl_Customers[[#This Row],[number_vmail_messages]] &lt;= 20, "Low Usage", IF(tbl_Customers[[#This Row],[number_vmail_messages]] &lt;= 40, "Medium Usgae", "High Usage")))</f>
        <v>Medium Usgae</v>
      </c>
      <c r="AD3243" t="str">
        <f>IF(tbl_Customers[[#This Row],[total_day_minutes]]&lt;=150,"Low Usage", IF(tbl_Customers[[#This Row],[total_day_minutes]]&lt;=200,"Medium Usage", IF(tbl_Customers[[#This Row],[total_day_minutes]]&lt;=250,"High Usage","Very High Usage")))</f>
        <v>Very High Usage</v>
      </c>
      <c r="AE3243" t="str">
        <f>IF(tbl_Customers[[#This Row],[total_intl_calls]]&lt;=5,"Low Calls", IF(tbl_Customers[[#This Row],[total_intl_calls]]&lt;=10, "Medium Calls", "High Calls"))</f>
        <v>Low Calls</v>
      </c>
      <c r="AF32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3" s="36" t="str">
        <f>IF(tbl_Customers[[#This Row],[Churn_Risk_Score]]&gt;=10,"High Risk", IF(tbl_Customers[[#This Row],[Churn_Risk_Score]]&gt;=5,"Medium Risk","Low Risk"))</f>
        <v>Low Risk</v>
      </c>
    </row>
    <row r="3244" spans="1:33" x14ac:dyDescent="0.35">
      <c r="A3244">
        <v>3243</v>
      </c>
      <c r="B3244" t="s">
        <v>71</v>
      </c>
      <c r="C3244">
        <v>98</v>
      </c>
      <c r="D3244" t="s">
        <v>21</v>
      </c>
      <c r="E3244" t="s">
        <v>22</v>
      </c>
      <c r="F3244" t="s">
        <v>22</v>
      </c>
      <c r="G3244">
        <v>0</v>
      </c>
      <c r="H3244">
        <v>190.5</v>
      </c>
      <c r="I3244">
        <v>106</v>
      </c>
      <c r="J3244">
        <v>32.39</v>
      </c>
      <c r="K3244">
        <v>164.2</v>
      </c>
      <c r="L3244">
        <v>92</v>
      </c>
      <c r="M3244">
        <v>13.96</v>
      </c>
      <c r="N3244">
        <v>110.8</v>
      </c>
      <c r="O3244">
        <v>88</v>
      </c>
      <c r="P3244">
        <v>4.99</v>
      </c>
      <c r="Q3244">
        <v>11.4</v>
      </c>
      <c r="R3244">
        <v>5</v>
      </c>
      <c r="S3244">
        <v>3.08</v>
      </c>
      <c r="T3244">
        <v>2</v>
      </c>
      <c r="U3244" t="s">
        <v>22</v>
      </c>
      <c r="V3244">
        <f>IF(tbl_Customers[[#This Row],[churn]] = "yes", 1, 0)</f>
        <v>0</v>
      </c>
      <c r="W3244" t="str">
        <f>IF(tbl_Customers[[#This Row],[number_customer_service_calls]] &lt;= 1, "0-1 Calls", IF(tbl_Customers[[#This Row],[number_customer_service_calls]] &lt;= 3, "2-3 Calls", IF(tbl_Customers[[#This Row],[number_customer_service_calls]] &lt;=5, "4-5 Calls", "6+ Calls")))</f>
        <v>2-3 Calls</v>
      </c>
      <c r="X3244" t="str">
        <f>IF(tbl_Customers[[#This Row],[account_length]] &lt;= 50, "0-50", IF(tbl_Customers[[#This Row],[account_length]] &lt;=100, "51-100", IF(tbl_Customers[[#This Row],[account_length]] &lt;= 150, "101-150", "151+")))</f>
        <v>51-100</v>
      </c>
      <c r="Y3244" t="str">
        <f>IF(tbl_Customers[[#This Row],[total_intl_charge]] &lt;= 3, "Low Charges", "High Charges")</f>
        <v>High Charges</v>
      </c>
      <c r="Z3244" t="str">
        <f>IF(tbl_Customers[[#This Row],[total_eve_calls]]&lt;=80,"Low Calls",
IF(tbl_Customers[[#This Row],[total_eve_calls]]&lt;=120,"Medium Calls","High Calls"))</f>
        <v>Medium Calls</v>
      </c>
      <c r="AA3244" t="str">
        <f>IF(tbl_Customers[[#This Row],[total_eve_charge]]&lt;=15,"Low Charges",
IF(tbl_Customers[[#This Row],[total_eve_charge]]&lt;=20,"Medium Charges","High Charges"))</f>
        <v>Low Charges</v>
      </c>
      <c r="AB3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4" t="str">
        <f>IF(tbl_Customers[[#This Row],[number_vmail_messages]] = 0, "No Usage", IF(tbl_Customers[[#This Row],[number_vmail_messages]] &lt;= 20, "Low Usage", IF(tbl_Customers[[#This Row],[number_vmail_messages]] &lt;= 40, "Medium Usgae", "High Usage")))</f>
        <v>No Usage</v>
      </c>
      <c r="AD3244" t="str">
        <f>IF(tbl_Customers[[#This Row],[total_day_minutes]]&lt;=150,"Low Usage", IF(tbl_Customers[[#This Row],[total_day_minutes]]&lt;=200,"Medium Usage", IF(tbl_Customers[[#This Row],[total_day_minutes]]&lt;=250,"High Usage","Very High Usage")))</f>
        <v>Medium Usage</v>
      </c>
      <c r="AE3244" t="str">
        <f>IF(tbl_Customers[[#This Row],[total_intl_calls]]&lt;=5,"Low Calls", IF(tbl_Customers[[#This Row],[total_intl_calls]]&lt;=10, "Medium Calls", "High Calls"))</f>
        <v>Low Calls</v>
      </c>
      <c r="AF32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4" s="36" t="str">
        <f>IF(tbl_Customers[[#This Row],[Churn_Risk_Score]]&gt;=10,"High Risk", IF(tbl_Customers[[#This Row],[Churn_Risk_Score]]&gt;=5,"Medium Risk","Low Risk"))</f>
        <v>Low Risk</v>
      </c>
    </row>
    <row r="3245" spans="1:33" x14ac:dyDescent="0.35">
      <c r="A3245">
        <v>3244</v>
      </c>
      <c r="B3245" t="s">
        <v>31</v>
      </c>
      <c r="C3245">
        <v>74</v>
      </c>
      <c r="D3245" t="s">
        <v>25</v>
      </c>
      <c r="E3245" t="s">
        <v>22</v>
      </c>
      <c r="F3245" t="s">
        <v>22</v>
      </c>
      <c r="G3245">
        <v>0</v>
      </c>
      <c r="H3245">
        <v>176.1</v>
      </c>
      <c r="I3245">
        <v>79</v>
      </c>
      <c r="J3245">
        <v>29.94</v>
      </c>
      <c r="K3245">
        <v>208.3</v>
      </c>
      <c r="L3245">
        <v>105</v>
      </c>
      <c r="M3245">
        <v>17.71</v>
      </c>
      <c r="N3245">
        <v>237.5</v>
      </c>
      <c r="O3245">
        <v>86</v>
      </c>
      <c r="P3245">
        <v>10.69</v>
      </c>
      <c r="Q3245">
        <v>16.100000000000001</v>
      </c>
      <c r="R3245">
        <v>4</v>
      </c>
      <c r="S3245">
        <v>4.3499999999999996</v>
      </c>
      <c r="T3245">
        <v>4</v>
      </c>
      <c r="U3245" t="s">
        <v>22</v>
      </c>
      <c r="V3245">
        <f>IF(tbl_Customers[[#This Row],[churn]] = "yes", 1, 0)</f>
        <v>0</v>
      </c>
      <c r="W3245" t="str">
        <f>IF(tbl_Customers[[#This Row],[number_customer_service_calls]] &lt;= 1, "0-1 Calls", IF(tbl_Customers[[#This Row],[number_customer_service_calls]] &lt;= 3, "2-3 Calls", IF(tbl_Customers[[#This Row],[number_customer_service_calls]] &lt;=5, "4-5 Calls", "6+ Calls")))</f>
        <v>4-5 Calls</v>
      </c>
      <c r="X3245" t="str">
        <f>IF(tbl_Customers[[#This Row],[account_length]] &lt;= 50, "0-50", IF(tbl_Customers[[#This Row],[account_length]] &lt;=100, "51-100", IF(tbl_Customers[[#This Row],[account_length]] &lt;= 150, "101-150", "151+")))</f>
        <v>51-100</v>
      </c>
      <c r="Y3245" t="str">
        <f>IF(tbl_Customers[[#This Row],[total_intl_charge]] &lt;= 3, "Low Charges", "High Charges")</f>
        <v>High Charges</v>
      </c>
      <c r="Z3245" t="str">
        <f>IF(tbl_Customers[[#This Row],[total_eve_calls]]&lt;=80,"Low Calls",
IF(tbl_Customers[[#This Row],[total_eve_calls]]&lt;=120,"Medium Calls","High Calls"))</f>
        <v>Medium Calls</v>
      </c>
      <c r="AA3245" t="str">
        <f>IF(tbl_Customers[[#This Row],[total_eve_charge]]&lt;=15,"Low Charges",
IF(tbl_Customers[[#This Row],[total_eve_charge]]&lt;=20,"Medium Charges","High Charges"))</f>
        <v>Medium Charges</v>
      </c>
      <c r="AB3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5" t="str">
        <f>IF(tbl_Customers[[#This Row],[number_vmail_messages]] = 0, "No Usage", IF(tbl_Customers[[#This Row],[number_vmail_messages]] &lt;= 20, "Low Usage", IF(tbl_Customers[[#This Row],[number_vmail_messages]] &lt;= 40, "Medium Usgae", "High Usage")))</f>
        <v>No Usage</v>
      </c>
      <c r="AD3245" t="str">
        <f>IF(tbl_Customers[[#This Row],[total_day_minutes]]&lt;=150,"Low Usage", IF(tbl_Customers[[#This Row],[total_day_minutes]]&lt;=200,"Medium Usage", IF(tbl_Customers[[#This Row],[total_day_minutes]]&lt;=250,"High Usage","Very High Usage")))</f>
        <v>Medium Usage</v>
      </c>
      <c r="AE3245" t="str">
        <f>IF(tbl_Customers[[#This Row],[total_intl_calls]]&lt;=5,"Low Calls", IF(tbl_Customers[[#This Row],[total_intl_calls]]&lt;=10, "Medium Calls", "High Calls"))</f>
        <v>Low Calls</v>
      </c>
      <c r="AF32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45" s="36" t="str">
        <f>IF(tbl_Customers[[#This Row],[Churn_Risk_Score]]&gt;=10,"High Risk", IF(tbl_Customers[[#This Row],[Churn_Risk_Score]]&gt;=5,"Medium Risk","Low Risk"))</f>
        <v>Medium Risk</v>
      </c>
    </row>
    <row r="3246" spans="1:33" x14ac:dyDescent="0.35">
      <c r="A3246">
        <v>3245</v>
      </c>
      <c r="B3246" t="s">
        <v>39</v>
      </c>
      <c r="C3246">
        <v>112</v>
      </c>
      <c r="D3246" t="s">
        <v>21</v>
      </c>
      <c r="E3246" t="s">
        <v>22</v>
      </c>
      <c r="F3246" t="s">
        <v>22</v>
      </c>
      <c r="G3246">
        <v>0</v>
      </c>
      <c r="H3246">
        <v>210.4</v>
      </c>
      <c r="I3246">
        <v>78</v>
      </c>
      <c r="J3246">
        <v>35.770000000000003</v>
      </c>
      <c r="K3246">
        <v>172.4</v>
      </c>
      <c r="L3246">
        <v>75</v>
      </c>
      <c r="M3246">
        <v>14.65</v>
      </c>
      <c r="N3246">
        <v>240</v>
      </c>
      <c r="O3246">
        <v>105</v>
      </c>
      <c r="P3246">
        <v>10.8</v>
      </c>
      <c r="Q3246">
        <v>11.7</v>
      </c>
      <c r="R3246">
        <v>3</v>
      </c>
      <c r="S3246">
        <v>3.16</v>
      </c>
      <c r="T3246">
        <v>2</v>
      </c>
      <c r="U3246" t="s">
        <v>22</v>
      </c>
      <c r="V3246">
        <f>IF(tbl_Customers[[#This Row],[churn]] = "yes", 1, 0)</f>
        <v>0</v>
      </c>
      <c r="W3246" t="str">
        <f>IF(tbl_Customers[[#This Row],[number_customer_service_calls]] &lt;= 1, "0-1 Calls", IF(tbl_Customers[[#This Row],[number_customer_service_calls]] &lt;= 3, "2-3 Calls", IF(tbl_Customers[[#This Row],[number_customer_service_calls]] &lt;=5, "4-5 Calls", "6+ Calls")))</f>
        <v>2-3 Calls</v>
      </c>
      <c r="X3246" t="str">
        <f>IF(tbl_Customers[[#This Row],[account_length]] &lt;= 50, "0-50", IF(tbl_Customers[[#This Row],[account_length]] &lt;=100, "51-100", IF(tbl_Customers[[#This Row],[account_length]] &lt;= 150, "101-150", "151+")))</f>
        <v>101-150</v>
      </c>
      <c r="Y3246" t="str">
        <f>IF(tbl_Customers[[#This Row],[total_intl_charge]] &lt;= 3, "Low Charges", "High Charges")</f>
        <v>High Charges</v>
      </c>
      <c r="Z3246" t="str">
        <f>IF(tbl_Customers[[#This Row],[total_eve_calls]]&lt;=80,"Low Calls",
IF(tbl_Customers[[#This Row],[total_eve_calls]]&lt;=120,"Medium Calls","High Calls"))</f>
        <v>Low Calls</v>
      </c>
      <c r="AA3246" t="str">
        <f>IF(tbl_Customers[[#This Row],[total_eve_charge]]&lt;=15,"Low Charges",
IF(tbl_Customers[[#This Row],[total_eve_charge]]&lt;=20,"Medium Charges","High Charges"))</f>
        <v>Low Charges</v>
      </c>
      <c r="AB3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6" t="str">
        <f>IF(tbl_Customers[[#This Row],[number_vmail_messages]] = 0, "No Usage", IF(tbl_Customers[[#This Row],[number_vmail_messages]] &lt;= 20, "Low Usage", IF(tbl_Customers[[#This Row],[number_vmail_messages]] &lt;= 40, "Medium Usgae", "High Usage")))</f>
        <v>No Usage</v>
      </c>
      <c r="AD3246" t="str">
        <f>IF(tbl_Customers[[#This Row],[total_day_minutes]]&lt;=150,"Low Usage", IF(tbl_Customers[[#This Row],[total_day_minutes]]&lt;=200,"Medium Usage", IF(tbl_Customers[[#This Row],[total_day_minutes]]&lt;=250,"High Usage","Very High Usage")))</f>
        <v>High Usage</v>
      </c>
      <c r="AE3246" t="str">
        <f>IF(tbl_Customers[[#This Row],[total_intl_calls]]&lt;=5,"Low Calls", IF(tbl_Customers[[#This Row],[total_intl_calls]]&lt;=10, "Medium Calls", "High Calls"))</f>
        <v>Low Calls</v>
      </c>
      <c r="AF32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6" s="36" t="str">
        <f>IF(tbl_Customers[[#This Row],[Churn_Risk_Score]]&gt;=10,"High Risk", IF(tbl_Customers[[#This Row],[Churn_Risk_Score]]&gt;=5,"Medium Risk","Low Risk"))</f>
        <v>Low Risk</v>
      </c>
    </row>
    <row r="3247" spans="1:33" x14ac:dyDescent="0.35">
      <c r="A3247">
        <v>3246</v>
      </c>
      <c r="B3247" t="s">
        <v>35</v>
      </c>
      <c r="C3247">
        <v>138</v>
      </c>
      <c r="D3247" t="s">
        <v>21</v>
      </c>
      <c r="E3247" t="s">
        <v>22</v>
      </c>
      <c r="F3247" t="s">
        <v>23</v>
      </c>
      <c r="G3247">
        <v>28</v>
      </c>
      <c r="H3247">
        <v>151</v>
      </c>
      <c r="I3247">
        <v>59</v>
      </c>
      <c r="J3247">
        <v>25.67</v>
      </c>
      <c r="K3247">
        <v>269.5</v>
      </c>
      <c r="L3247">
        <v>122</v>
      </c>
      <c r="M3247">
        <v>22.91</v>
      </c>
      <c r="N3247">
        <v>179.4</v>
      </c>
      <c r="O3247">
        <v>116</v>
      </c>
      <c r="P3247">
        <v>8.07</v>
      </c>
      <c r="Q3247">
        <v>8.9</v>
      </c>
      <c r="R3247">
        <v>9</v>
      </c>
      <c r="S3247">
        <v>2.4</v>
      </c>
      <c r="T3247">
        <v>0</v>
      </c>
      <c r="U3247" t="s">
        <v>22</v>
      </c>
      <c r="V3247">
        <f>IF(tbl_Customers[[#This Row],[churn]] = "yes", 1, 0)</f>
        <v>0</v>
      </c>
      <c r="W3247" t="str">
        <f>IF(tbl_Customers[[#This Row],[number_customer_service_calls]] &lt;= 1, "0-1 Calls", IF(tbl_Customers[[#This Row],[number_customer_service_calls]] &lt;= 3, "2-3 Calls", IF(tbl_Customers[[#This Row],[number_customer_service_calls]] &lt;=5, "4-5 Calls", "6+ Calls")))</f>
        <v>0-1 Calls</v>
      </c>
      <c r="X3247" t="str">
        <f>IF(tbl_Customers[[#This Row],[account_length]] &lt;= 50, "0-50", IF(tbl_Customers[[#This Row],[account_length]] &lt;=100, "51-100", IF(tbl_Customers[[#This Row],[account_length]] &lt;= 150, "101-150", "151+")))</f>
        <v>101-150</v>
      </c>
      <c r="Y3247" t="str">
        <f>IF(tbl_Customers[[#This Row],[total_intl_charge]] &lt;= 3, "Low Charges", "High Charges")</f>
        <v>Low Charges</v>
      </c>
      <c r="Z3247" t="str">
        <f>IF(tbl_Customers[[#This Row],[total_eve_calls]]&lt;=80,"Low Calls",
IF(tbl_Customers[[#This Row],[total_eve_calls]]&lt;=120,"Medium Calls","High Calls"))</f>
        <v>High Calls</v>
      </c>
      <c r="AA3247" t="str">
        <f>IF(tbl_Customers[[#This Row],[total_eve_charge]]&lt;=15,"Low Charges",
IF(tbl_Customers[[#This Row],[total_eve_charge]]&lt;=20,"Medium Charges","High Charges"))</f>
        <v>High Charges</v>
      </c>
      <c r="AB3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7" t="str">
        <f>IF(tbl_Customers[[#This Row],[number_vmail_messages]] = 0, "No Usage", IF(tbl_Customers[[#This Row],[number_vmail_messages]] &lt;= 20, "Low Usage", IF(tbl_Customers[[#This Row],[number_vmail_messages]] &lt;= 40, "Medium Usgae", "High Usage")))</f>
        <v>Medium Usgae</v>
      </c>
      <c r="AD3247" t="str">
        <f>IF(tbl_Customers[[#This Row],[total_day_minutes]]&lt;=150,"Low Usage", IF(tbl_Customers[[#This Row],[total_day_minutes]]&lt;=200,"Medium Usage", IF(tbl_Customers[[#This Row],[total_day_minutes]]&lt;=250,"High Usage","Very High Usage")))</f>
        <v>Medium Usage</v>
      </c>
      <c r="AE3247" t="str">
        <f>IF(tbl_Customers[[#This Row],[total_intl_calls]]&lt;=5,"Low Calls", IF(tbl_Customers[[#This Row],[total_intl_calls]]&lt;=10, "Medium Calls", "High Calls"))</f>
        <v>Medium Calls</v>
      </c>
      <c r="AF32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47" s="36" t="str">
        <f>IF(tbl_Customers[[#This Row],[Churn_Risk_Score]]&gt;=10,"High Risk", IF(tbl_Customers[[#This Row],[Churn_Risk_Score]]&gt;=5,"Medium Risk","Low Risk"))</f>
        <v>Low Risk</v>
      </c>
    </row>
    <row r="3248" spans="1:33" x14ac:dyDescent="0.35">
      <c r="A3248">
        <v>3247</v>
      </c>
      <c r="B3248" t="s">
        <v>68</v>
      </c>
      <c r="C3248">
        <v>65</v>
      </c>
      <c r="D3248" t="s">
        <v>21</v>
      </c>
      <c r="E3248" t="s">
        <v>22</v>
      </c>
      <c r="F3248" t="s">
        <v>22</v>
      </c>
      <c r="G3248">
        <v>0</v>
      </c>
      <c r="H3248">
        <v>144.30000000000001</v>
      </c>
      <c r="I3248">
        <v>109</v>
      </c>
      <c r="J3248">
        <v>24.53</v>
      </c>
      <c r="K3248">
        <v>331.3</v>
      </c>
      <c r="L3248">
        <v>89</v>
      </c>
      <c r="M3248">
        <v>28.16</v>
      </c>
      <c r="N3248">
        <v>155.30000000000001</v>
      </c>
      <c r="O3248">
        <v>69</v>
      </c>
      <c r="P3248">
        <v>6.99</v>
      </c>
      <c r="Q3248">
        <v>11.8</v>
      </c>
      <c r="R3248">
        <v>15</v>
      </c>
      <c r="S3248">
        <v>3.19</v>
      </c>
      <c r="T3248">
        <v>3</v>
      </c>
      <c r="U3248" t="s">
        <v>22</v>
      </c>
      <c r="V3248">
        <f>IF(tbl_Customers[[#This Row],[churn]] = "yes", 1, 0)</f>
        <v>0</v>
      </c>
      <c r="W3248" t="str">
        <f>IF(tbl_Customers[[#This Row],[number_customer_service_calls]] &lt;= 1, "0-1 Calls", IF(tbl_Customers[[#This Row],[number_customer_service_calls]] &lt;= 3, "2-3 Calls", IF(tbl_Customers[[#This Row],[number_customer_service_calls]] &lt;=5, "4-5 Calls", "6+ Calls")))</f>
        <v>2-3 Calls</v>
      </c>
      <c r="X3248" t="str">
        <f>IF(tbl_Customers[[#This Row],[account_length]] &lt;= 50, "0-50", IF(tbl_Customers[[#This Row],[account_length]] &lt;=100, "51-100", IF(tbl_Customers[[#This Row],[account_length]] &lt;= 150, "101-150", "151+")))</f>
        <v>51-100</v>
      </c>
      <c r="Y3248" t="str">
        <f>IF(tbl_Customers[[#This Row],[total_intl_charge]] &lt;= 3, "Low Charges", "High Charges")</f>
        <v>High Charges</v>
      </c>
      <c r="Z3248" t="str">
        <f>IF(tbl_Customers[[#This Row],[total_eve_calls]]&lt;=80,"Low Calls",
IF(tbl_Customers[[#This Row],[total_eve_calls]]&lt;=120,"Medium Calls","High Calls"))</f>
        <v>Medium Calls</v>
      </c>
      <c r="AA3248" t="str">
        <f>IF(tbl_Customers[[#This Row],[total_eve_charge]]&lt;=15,"Low Charges",
IF(tbl_Customers[[#This Row],[total_eve_charge]]&lt;=20,"Medium Charges","High Charges"))</f>
        <v>High Charges</v>
      </c>
      <c r="AB3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8" t="str">
        <f>IF(tbl_Customers[[#This Row],[number_vmail_messages]] = 0, "No Usage", IF(tbl_Customers[[#This Row],[number_vmail_messages]] &lt;= 20, "Low Usage", IF(tbl_Customers[[#This Row],[number_vmail_messages]] &lt;= 40, "Medium Usgae", "High Usage")))</f>
        <v>No Usage</v>
      </c>
      <c r="AD3248" t="str">
        <f>IF(tbl_Customers[[#This Row],[total_day_minutes]]&lt;=150,"Low Usage", IF(tbl_Customers[[#This Row],[total_day_minutes]]&lt;=200,"Medium Usage", IF(tbl_Customers[[#This Row],[total_day_minutes]]&lt;=250,"High Usage","Very High Usage")))</f>
        <v>Low Usage</v>
      </c>
      <c r="AE3248" t="str">
        <f>IF(tbl_Customers[[#This Row],[total_intl_calls]]&lt;=5,"Low Calls", IF(tbl_Customers[[#This Row],[total_intl_calls]]&lt;=10, "Medium Calls", "High Calls"))</f>
        <v>High Calls</v>
      </c>
      <c r="AF32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8" s="36" t="str">
        <f>IF(tbl_Customers[[#This Row],[Churn_Risk_Score]]&gt;=10,"High Risk", IF(tbl_Customers[[#This Row],[Churn_Risk_Score]]&gt;=5,"Medium Risk","Low Risk"))</f>
        <v>Low Risk</v>
      </c>
    </row>
    <row r="3249" spans="1:33" x14ac:dyDescent="0.35">
      <c r="A3249">
        <v>3248</v>
      </c>
      <c r="B3249" t="s">
        <v>40</v>
      </c>
      <c r="C3249">
        <v>194</v>
      </c>
      <c r="D3249" t="s">
        <v>25</v>
      </c>
      <c r="E3249" t="s">
        <v>22</v>
      </c>
      <c r="F3249" t="s">
        <v>23</v>
      </c>
      <c r="G3249">
        <v>42</v>
      </c>
      <c r="H3249">
        <v>203.7</v>
      </c>
      <c r="I3249">
        <v>109</v>
      </c>
      <c r="J3249">
        <v>34.630000000000003</v>
      </c>
      <c r="K3249">
        <v>192.9</v>
      </c>
      <c r="L3249">
        <v>125</v>
      </c>
      <c r="M3249">
        <v>16.399999999999999</v>
      </c>
      <c r="N3249">
        <v>318</v>
      </c>
      <c r="O3249">
        <v>81</v>
      </c>
      <c r="P3249">
        <v>14.31</v>
      </c>
      <c r="Q3249">
        <v>10.8</v>
      </c>
      <c r="R3249">
        <v>16</v>
      </c>
      <c r="S3249">
        <v>2.92</v>
      </c>
      <c r="T3249">
        <v>3</v>
      </c>
      <c r="U3249" t="s">
        <v>22</v>
      </c>
      <c r="V3249">
        <f>IF(tbl_Customers[[#This Row],[churn]] = "yes", 1, 0)</f>
        <v>0</v>
      </c>
      <c r="W3249" t="str">
        <f>IF(tbl_Customers[[#This Row],[number_customer_service_calls]] &lt;= 1, "0-1 Calls", IF(tbl_Customers[[#This Row],[number_customer_service_calls]] &lt;= 3, "2-3 Calls", IF(tbl_Customers[[#This Row],[number_customer_service_calls]] &lt;=5, "4-5 Calls", "6+ Calls")))</f>
        <v>2-3 Calls</v>
      </c>
      <c r="X3249" t="str">
        <f>IF(tbl_Customers[[#This Row],[account_length]] &lt;= 50, "0-50", IF(tbl_Customers[[#This Row],[account_length]] &lt;=100, "51-100", IF(tbl_Customers[[#This Row],[account_length]] &lt;= 150, "101-150", "151+")))</f>
        <v>151+</v>
      </c>
      <c r="Y3249" t="str">
        <f>IF(tbl_Customers[[#This Row],[total_intl_charge]] &lt;= 3, "Low Charges", "High Charges")</f>
        <v>Low Charges</v>
      </c>
      <c r="Z3249" t="str">
        <f>IF(tbl_Customers[[#This Row],[total_eve_calls]]&lt;=80,"Low Calls",
IF(tbl_Customers[[#This Row],[total_eve_calls]]&lt;=120,"Medium Calls","High Calls"))</f>
        <v>High Calls</v>
      </c>
      <c r="AA3249" t="str">
        <f>IF(tbl_Customers[[#This Row],[total_eve_charge]]&lt;=15,"Low Charges",
IF(tbl_Customers[[#This Row],[total_eve_charge]]&lt;=20,"Medium Charges","High Charges"))</f>
        <v>Medium Charges</v>
      </c>
      <c r="AB3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9" t="str">
        <f>IF(tbl_Customers[[#This Row],[number_vmail_messages]] = 0, "No Usage", IF(tbl_Customers[[#This Row],[number_vmail_messages]] &lt;= 20, "Low Usage", IF(tbl_Customers[[#This Row],[number_vmail_messages]] &lt;= 40, "Medium Usgae", "High Usage")))</f>
        <v>High Usage</v>
      </c>
      <c r="AD3249" t="str">
        <f>IF(tbl_Customers[[#This Row],[total_day_minutes]]&lt;=150,"Low Usage", IF(tbl_Customers[[#This Row],[total_day_minutes]]&lt;=200,"Medium Usage", IF(tbl_Customers[[#This Row],[total_day_minutes]]&lt;=250,"High Usage","Very High Usage")))</f>
        <v>High Usage</v>
      </c>
      <c r="AE3249" t="str">
        <f>IF(tbl_Customers[[#This Row],[total_intl_calls]]&lt;=5,"Low Calls", IF(tbl_Customers[[#This Row],[total_intl_calls]]&lt;=10, "Medium Calls", "High Calls"))</f>
        <v>High Calls</v>
      </c>
      <c r="AF32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49" s="36" t="str">
        <f>IF(tbl_Customers[[#This Row],[Churn_Risk_Score]]&gt;=10,"High Risk", IF(tbl_Customers[[#This Row],[Churn_Risk_Score]]&gt;=5,"Medium Risk","Low Risk"))</f>
        <v>Low Risk</v>
      </c>
    </row>
    <row r="3250" spans="1:33" x14ac:dyDescent="0.35">
      <c r="A3250">
        <v>3249</v>
      </c>
      <c r="B3250" t="s">
        <v>65</v>
      </c>
      <c r="C3250">
        <v>131</v>
      </c>
      <c r="D3250" t="s">
        <v>21</v>
      </c>
      <c r="E3250" t="s">
        <v>22</v>
      </c>
      <c r="F3250" t="s">
        <v>22</v>
      </c>
      <c r="G3250">
        <v>0</v>
      </c>
      <c r="H3250">
        <v>210.1</v>
      </c>
      <c r="I3250">
        <v>97</v>
      </c>
      <c r="J3250">
        <v>35.72</v>
      </c>
      <c r="K3250">
        <v>177.3</v>
      </c>
      <c r="L3250">
        <v>96</v>
      </c>
      <c r="M3250">
        <v>15.07</v>
      </c>
      <c r="N3250">
        <v>130.19999999999999</v>
      </c>
      <c r="O3250">
        <v>136</v>
      </c>
      <c r="P3250">
        <v>5.86</v>
      </c>
      <c r="Q3250">
        <v>13.3</v>
      </c>
      <c r="R3250">
        <v>1</v>
      </c>
      <c r="S3250">
        <v>3.59</v>
      </c>
      <c r="T3250">
        <v>0</v>
      </c>
      <c r="U3250" t="s">
        <v>23</v>
      </c>
      <c r="V3250">
        <f>IF(tbl_Customers[[#This Row],[churn]] = "yes", 1, 0)</f>
        <v>1</v>
      </c>
      <c r="W3250" t="str">
        <f>IF(tbl_Customers[[#This Row],[number_customer_service_calls]] &lt;= 1, "0-1 Calls", IF(tbl_Customers[[#This Row],[number_customer_service_calls]] &lt;= 3, "2-3 Calls", IF(tbl_Customers[[#This Row],[number_customer_service_calls]] &lt;=5, "4-5 Calls", "6+ Calls")))</f>
        <v>0-1 Calls</v>
      </c>
      <c r="X3250" t="str">
        <f>IF(tbl_Customers[[#This Row],[account_length]] &lt;= 50, "0-50", IF(tbl_Customers[[#This Row],[account_length]] &lt;=100, "51-100", IF(tbl_Customers[[#This Row],[account_length]] &lt;= 150, "101-150", "151+")))</f>
        <v>101-150</v>
      </c>
      <c r="Y3250" t="str">
        <f>IF(tbl_Customers[[#This Row],[total_intl_charge]] &lt;= 3, "Low Charges", "High Charges")</f>
        <v>High Charges</v>
      </c>
      <c r="Z3250" t="str">
        <f>IF(tbl_Customers[[#This Row],[total_eve_calls]]&lt;=80,"Low Calls",
IF(tbl_Customers[[#This Row],[total_eve_calls]]&lt;=120,"Medium Calls","High Calls"))</f>
        <v>Medium Calls</v>
      </c>
      <c r="AA3250" t="str">
        <f>IF(tbl_Customers[[#This Row],[total_eve_charge]]&lt;=15,"Low Charges",
IF(tbl_Customers[[#This Row],[total_eve_charge]]&lt;=20,"Medium Charges","High Charges"))</f>
        <v>Medium Charges</v>
      </c>
      <c r="AB3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0" t="str">
        <f>IF(tbl_Customers[[#This Row],[number_vmail_messages]] = 0, "No Usage", IF(tbl_Customers[[#This Row],[number_vmail_messages]] &lt;= 20, "Low Usage", IF(tbl_Customers[[#This Row],[number_vmail_messages]] &lt;= 40, "Medium Usgae", "High Usage")))</f>
        <v>No Usage</v>
      </c>
      <c r="AD3250" t="str">
        <f>IF(tbl_Customers[[#This Row],[total_day_minutes]]&lt;=150,"Low Usage", IF(tbl_Customers[[#This Row],[total_day_minutes]]&lt;=200,"Medium Usage", IF(tbl_Customers[[#This Row],[total_day_minutes]]&lt;=250,"High Usage","Very High Usage")))</f>
        <v>High Usage</v>
      </c>
      <c r="AE3250" t="str">
        <f>IF(tbl_Customers[[#This Row],[total_intl_calls]]&lt;=5,"Low Calls", IF(tbl_Customers[[#This Row],[total_intl_calls]]&lt;=10, "Medium Calls", "High Calls"))</f>
        <v>Low Calls</v>
      </c>
      <c r="AF32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0" s="36" t="str">
        <f>IF(tbl_Customers[[#This Row],[Churn_Risk_Score]]&gt;=10,"High Risk", IF(tbl_Customers[[#This Row],[Churn_Risk_Score]]&gt;=5,"Medium Risk","Low Risk"))</f>
        <v>Low Risk</v>
      </c>
    </row>
    <row r="3251" spans="1:33" x14ac:dyDescent="0.35">
      <c r="A3251">
        <v>3250</v>
      </c>
      <c r="B3251" t="s">
        <v>20</v>
      </c>
      <c r="C3251">
        <v>78</v>
      </c>
      <c r="D3251" t="s">
        <v>21</v>
      </c>
      <c r="E3251" t="s">
        <v>22</v>
      </c>
      <c r="F3251" t="s">
        <v>23</v>
      </c>
      <c r="G3251">
        <v>27</v>
      </c>
      <c r="H3251">
        <v>121.9</v>
      </c>
      <c r="I3251">
        <v>88</v>
      </c>
      <c r="J3251">
        <v>20.72</v>
      </c>
      <c r="K3251">
        <v>225.4</v>
      </c>
      <c r="L3251">
        <v>75</v>
      </c>
      <c r="M3251">
        <v>19.16</v>
      </c>
      <c r="N3251">
        <v>90.8</v>
      </c>
      <c r="O3251">
        <v>118</v>
      </c>
      <c r="P3251">
        <v>4.09</v>
      </c>
      <c r="Q3251">
        <v>13</v>
      </c>
      <c r="R3251">
        <v>4</v>
      </c>
      <c r="S3251">
        <v>3.51</v>
      </c>
      <c r="T3251">
        <v>3</v>
      </c>
      <c r="U3251" t="s">
        <v>22</v>
      </c>
      <c r="V3251">
        <f>IF(tbl_Customers[[#This Row],[churn]] = "yes", 1, 0)</f>
        <v>0</v>
      </c>
      <c r="W3251" t="str">
        <f>IF(tbl_Customers[[#This Row],[number_customer_service_calls]] &lt;= 1, "0-1 Calls", IF(tbl_Customers[[#This Row],[number_customer_service_calls]] &lt;= 3, "2-3 Calls", IF(tbl_Customers[[#This Row],[number_customer_service_calls]] &lt;=5, "4-5 Calls", "6+ Calls")))</f>
        <v>2-3 Calls</v>
      </c>
      <c r="X3251" t="str">
        <f>IF(tbl_Customers[[#This Row],[account_length]] &lt;= 50, "0-50", IF(tbl_Customers[[#This Row],[account_length]] &lt;=100, "51-100", IF(tbl_Customers[[#This Row],[account_length]] &lt;= 150, "101-150", "151+")))</f>
        <v>51-100</v>
      </c>
      <c r="Y3251" t="str">
        <f>IF(tbl_Customers[[#This Row],[total_intl_charge]] &lt;= 3, "Low Charges", "High Charges")</f>
        <v>High Charges</v>
      </c>
      <c r="Z3251" t="str">
        <f>IF(tbl_Customers[[#This Row],[total_eve_calls]]&lt;=80,"Low Calls",
IF(tbl_Customers[[#This Row],[total_eve_calls]]&lt;=120,"Medium Calls","High Calls"))</f>
        <v>Low Calls</v>
      </c>
      <c r="AA3251" t="str">
        <f>IF(tbl_Customers[[#This Row],[total_eve_charge]]&lt;=15,"Low Charges",
IF(tbl_Customers[[#This Row],[total_eve_charge]]&lt;=20,"Medium Charges","High Charges"))</f>
        <v>Medium Charges</v>
      </c>
      <c r="AB3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1" t="str">
        <f>IF(tbl_Customers[[#This Row],[number_vmail_messages]] = 0, "No Usage", IF(tbl_Customers[[#This Row],[number_vmail_messages]] &lt;= 20, "Low Usage", IF(tbl_Customers[[#This Row],[number_vmail_messages]] &lt;= 40, "Medium Usgae", "High Usage")))</f>
        <v>Medium Usgae</v>
      </c>
      <c r="AD3251" t="str">
        <f>IF(tbl_Customers[[#This Row],[total_day_minutes]]&lt;=150,"Low Usage", IF(tbl_Customers[[#This Row],[total_day_minutes]]&lt;=200,"Medium Usage", IF(tbl_Customers[[#This Row],[total_day_minutes]]&lt;=250,"High Usage","Very High Usage")))</f>
        <v>Low Usage</v>
      </c>
      <c r="AE3251" t="str">
        <f>IF(tbl_Customers[[#This Row],[total_intl_calls]]&lt;=5,"Low Calls", IF(tbl_Customers[[#This Row],[total_intl_calls]]&lt;=10, "Medium Calls", "High Calls"))</f>
        <v>Low Calls</v>
      </c>
      <c r="AF32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51" s="36" t="str">
        <f>IF(tbl_Customers[[#This Row],[Churn_Risk_Score]]&gt;=10,"High Risk", IF(tbl_Customers[[#This Row],[Churn_Risk_Score]]&gt;=5,"Medium Risk","Low Risk"))</f>
        <v>Low Risk</v>
      </c>
    </row>
    <row r="3252" spans="1:33" x14ac:dyDescent="0.35">
      <c r="A3252">
        <v>3251</v>
      </c>
      <c r="B3252" t="s">
        <v>37</v>
      </c>
      <c r="C3252">
        <v>99</v>
      </c>
      <c r="D3252" t="s">
        <v>21</v>
      </c>
      <c r="E3252" t="s">
        <v>22</v>
      </c>
      <c r="F3252" t="s">
        <v>22</v>
      </c>
      <c r="G3252">
        <v>0</v>
      </c>
      <c r="H3252">
        <v>201.5</v>
      </c>
      <c r="I3252">
        <v>103</v>
      </c>
      <c r="J3252">
        <v>34.26</v>
      </c>
      <c r="K3252">
        <v>124.2</v>
      </c>
      <c r="L3252">
        <v>120</v>
      </c>
      <c r="M3252">
        <v>10.56</v>
      </c>
      <c r="N3252">
        <v>239.9</v>
      </c>
      <c r="O3252">
        <v>56</v>
      </c>
      <c r="P3252">
        <v>10.8</v>
      </c>
      <c r="Q3252">
        <v>11.5</v>
      </c>
      <c r="R3252">
        <v>3</v>
      </c>
      <c r="S3252">
        <v>3.11</v>
      </c>
      <c r="T3252">
        <v>0</v>
      </c>
      <c r="U3252" t="s">
        <v>22</v>
      </c>
      <c r="V3252">
        <f>IF(tbl_Customers[[#This Row],[churn]] = "yes", 1, 0)</f>
        <v>0</v>
      </c>
      <c r="W3252" t="str">
        <f>IF(tbl_Customers[[#This Row],[number_customer_service_calls]] &lt;= 1, "0-1 Calls", IF(tbl_Customers[[#This Row],[number_customer_service_calls]] &lt;= 3, "2-3 Calls", IF(tbl_Customers[[#This Row],[number_customer_service_calls]] &lt;=5, "4-5 Calls", "6+ Calls")))</f>
        <v>0-1 Calls</v>
      </c>
      <c r="X3252" t="str">
        <f>IF(tbl_Customers[[#This Row],[account_length]] &lt;= 50, "0-50", IF(tbl_Customers[[#This Row],[account_length]] &lt;=100, "51-100", IF(tbl_Customers[[#This Row],[account_length]] &lt;= 150, "101-150", "151+")))</f>
        <v>51-100</v>
      </c>
      <c r="Y3252" t="str">
        <f>IF(tbl_Customers[[#This Row],[total_intl_charge]] &lt;= 3, "Low Charges", "High Charges")</f>
        <v>High Charges</v>
      </c>
      <c r="Z3252" t="str">
        <f>IF(tbl_Customers[[#This Row],[total_eve_calls]]&lt;=80,"Low Calls",
IF(tbl_Customers[[#This Row],[total_eve_calls]]&lt;=120,"Medium Calls","High Calls"))</f>
        <v>Medium Calls</v>
      </c>
      <c r="AA3252" t="str">
        <f>IF(tbl_Customers[[#This Row],[total_eve_charge]]&lt;=15,"Low Charges",
IF(tbl_Customers[[#This Row],[total_eve_charge]]&lt;=20,"Medium Charges","High Charges"))</f>
        <v>Low Charges</v>
      </c>
      <c r="AB32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2" t="str">
        <f>IF(tbl_Customers[[#This Row],[number_vmail_messages]] = 0, "No Usage", IF(tbl_Customers[[#This Row],[number_vmail_messages]] &lt;= 20, "Low Usage", IF(tbl_Customers[[#This Row],[number_vmail_messages]] &lt;= 40, "Medium Usgae", "High Usage")))</f>
        <v>No Usage</v>
      </c>
      <c r="AD3252" t="str">
        <f>IF(tbl_Customers[[#This Row],[total_day_minutes]]&lt;=150,"Low Usage", IF(tbl_Customers[[#This Row],[total_day_minutes]]&lt;=200,"Medium Usage", IF(tbl_Customers[[#This Row],[total_day_minutes]]&lt;=250,"High Usage","Very High Usage")))</f>
        <v>High Usage</v>
      </c>
      <c r="AE3252" t="str">
        <f>IF(tbl_Customers[[#This Row],[total_intl_calls]]&lt;=5,"Low Calls", IF(tbl_Customers[[#This Row],[total_intl_calls]]&lt;=10, "Medium Calls", "High Calls"))</f>
        <v>Low Calls</v>
      </c>
      <c r="AF32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2" s="36" t="str">
        <f>IF(tbl_Customers[[#This Row],[Churn_Risk_Score]]&gt;=10,"High Risk", IF(tbl_Customers[[#This Row],[Churn_Risk_Score]]&gt;=5,"Medium Risk","Low Risk"))</f>
        <v>Low Risk</v>
      </c>
    </row>
    <row r="3253" spans="1:33" x14ac:dyDescent="0.35">
      <c r="A3253">
        <v>3252</v>
      </c>
      <c r="B3253" t="s">
        <v>24</v>
      </c>
      <c r="C3253">
        <v>120</v>
      </c>
      <c r="D3253" t="s">
        <v>21</v>
      </c>
      <c r="E3253" t="s">
        <v>22</v>
      </c>
      <c r="F3253" t="s">
        <v>22</v>
      </c>
      <c r="G3253">
        <v>0</v>
      </c>
      <c r="H3253">
        <v>146</v>
      </c>
      <c r="I3253">
        <v>58</v>
      </c>
      <c r="J3253">
        <v>24.82</v>
      </c>
      <c r="K3253">
        <v>208.7</v>
      </c>
      <c r="L3253">
        <v>103</v>
      </c>
      <c r="M3253">
        <v>17.739999999999998</v>
      </c>
      <c r="N3253">
        <v>215.5</v>
      </c>
      <c r="O3253">
        <v>91</v>
      </c>
      <c r="P3253">
        <v>9.6999999999999993</v>
      </c>
      <c r="Q3253">
        <v>11.9</v>
      </c>
      <c r="R3253">
        <v>2</v>
      </c>
      <c r="S3253">
        <v>3.21</v>
      </c>
      <c r="T3253">
        <v>0</v>
      </c>
      <c r="U3253" t="s">
        <v>22</v>
      </c>
      <c r="V3253">
        <f>IF(tbl_Customers[[#This Row],[churn]] = "yes", 1, 0)</f>
        <v>0</v>
      </c>
      <c r="W3253" t="str">
        <f>IF(tbl_Customers[[#This Row],[number_customer_service_calls]] &lt;= 1, "0-1 Calls", IF(tbl_Customers[[#This Row],[number_customer_service_calls]] &lt;= 3, "2-3 Calls", IF(tbl_Customers[[#This Row],[number_customer_service_calls]] &lt;=5, "4-5 Calls", "6+ Calls")))</f>
        <v>0-1 Calls</v>
      </c>
      <c r="X3253" t="str">
        <f>IF(tbl_Customers[[#This Row],[account_length]] &lt;= 50, "0-50", IF(tbl_Customers[[#This Row],[account_length]] &lt;=100, "51-100", IF(tbl_Customers[[#This Row],[account_length]] &lt;= 150, "101-150", "151+")))</f>
        <v>101-150</v>
      </c>
      <c r="Y3253" t="str">
        <f>IF(tbl_Customers[[#This Row],[total_intl_charge]] &lt;= 3, "Low Charges", "High Charges")</f>
        <v>High Charges</v>
      </c>
      <c r="Z3253" t="str">
        <f>IF(tbl_Customers[[#This Row],[total_eve_calls]]&lt;=80,"Low Calls",
IF(tbl_Customers[[#This Row],[total_eve_calls]]&lt;=120,"Medium Calls","High Calls"))</f>
        <v>Medium Calls</v>
      </c>
      <c r="AA3253" t="str">
        <f>IF(tbl_Customers[[#This Row],[total_eve_charge]]&lt;=15,"Low Charges",
IF(tbl_Customers[[#This Row],[total_eve_charge]]&lt;=20,"Medium Charges","High Charges"))</f>
        <v>Medium Charges</v>
      </c>
      <c r="AB32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3" t="str">
        <f>IF(tbl_Customers[[#This Row],[number_vmail_messages]] = 0, "No Usage", IF(tbl_Customers[[#This Row],[number_vmail_messages]] &lt;= 20, "Low Usage", IF(tbl_Customers[[#This Row],[number_vmail_messages]] &lt;= 40, "Medium Usgae", "High Usage")))</f>
        <v>No Usage</v>
      </c>
      <c r="AD3253" t="str">
        <f>IF(tbl_Customers[[#This Row],[total_day_minutes]]&lt;=150,"Low Usage", IF(tbl_Customers[[#This Row],[total_day_minutes]]&lt;=200,"Medium Usage", IF(tbl_Customers[[#This Row],[total_day_minutes]]&lt;=250,"High Usage","Very High Usage")))</f>
        <v>Low Usage</v>
      </c>
      <c r="AE3253" t="str">
        <f>IF(tbl_Customers[[#This Row],[total_intl_calls]]&lt;=5,"Low Calls", IF(tbl_Customers[[#This Row],[total_intl_calls]]&lt;=10, "Medium Calls", "High Calls"))</f>
        <v>Low Calls</v>
      </c>
      <c r="AF32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3" s="36" t="str">
        <f>IF(tbl_Customers[[#This Row],[Churn_Risk_Score]]&gt;=10,"High Risk", IF(tbl_Customers[[#This Row],[Churn_Risk_Score]]&gt;=5,"Medium Risk","Low Risk"))</f>
        <v>Low Risk</v>
      </c>
    </row>
    <row r="3254" spans="1:33" x14ac:dyDescent="0.35">
      <c r="A3254">
        <v>3253</v>
      </c>
      <c r="B3254" t="s">
        <v>61</v>
      </c>
      <c r="C3254">
        <v>1</v>
      </c>
      <c r="D3254" t="s">
        <v>28</v>
      </c>
      <c r="E3254" t="s">
        <v>22</v>
      </c>
      <c r="F3254" t="s">
        <v>23</v>
      </c>
      <c r="G3254">
        <v>26</v>
      </c>
      <c r="H3254">
        <v>69.7</v>
      </c>
      <c r="I3254">
        <v>84</v>
      </c>
      <c r="J3254">
        <v>11.85</v>
      </c>
      <c r="K3254">
        <v>250.4</v>
      </c>
      <c r="L3254">
        <v>79</v>
      </c>
      <c r="M3254">
        <v>21.28</v>
      </c>
      <c r="N3254">
        <v>230.2</v>
      </c>
      <c r="O3254">
        <v>122</v>
      </c>
      <c r="P3254">
        <v>10.36</v>
      </c>
      <c r="Q3254">
        <v>8.3000000000000007</v>
      </c>
      <c r="R3254">
        <v>3</v>
      </c>
      <c r="S3254">
        <v>2.2400000000000002</v>
      </c>
      <c r="T3254">
        <v>2</v>
      </c>
      <c r="U3254" t="s">
        <v>22</v>
      </c>
      <c r="V3254">
        <f>IF(tbl_Customers[[#This Row],[churn]] = "yes", 1, 0)</f>
        <v>0</v>
      </c>
      <c r="W3254" t="str">
        <f>IF(tbl_Customers[[#This Row],[number_customer_service_calls]] &lt;= 1, "0-1 Calls", IF(tbl_Customers[[#This Row],[number_customer_service_calls]] &lt;= 3, "2-3 Calls", IF(tbl_Customers[[#This Row],[number_customer_service_calls]] &lt;=5, "4-5 Calls", "6+ Calls")))</f>
        <v>2-3 Calls</v>
      </c>
      <c r="X3254" t="str">
        <f>IF(tbl_Customers[[#This Row],[account_length]] &lt;= 50, "0-50", IF(tbl_Customers[[#This Row],[account_length]] &lt;=100, "51-100", IF(tbl_Customers[[#This Row],[account_length]] &lt;= 150, "101-150", "151+")))</f>
        <v>0-50</v>
      </c>
      <c r="Y3254" t="str">
        <f>IF(tbl_Customers[[#This Row],[total_intl_charge]] &lt;= 3, "Low Charges", "High Charges")</f>
        <v>Low Charges</v>
      </c>
      <c r="Z3254" t="str">
        <f>IF(tbl_Customers[[#This Row],[total_eve_calls]]&lt;=80,"Low Calls",
IF(tbl_Customers[[#This Row],[total_eve_calls]]&lt;=120,"Medium Calls","High Calls"))</f>
        <v>Low Calls</v>
      </c>
      <c r="AA3254" t="str">
        <f>IF(tbl_Customers[[#This Row],[total_eve_charge]]&lt;=15,"Low Charges",
IF(tbl_Customers[[#This Row],[total_eve_charge]]&lt;=20,"Medium Charges","High Charges"))</f>
        <v>High Charges</v>
      </c>
      <c r="AB32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54" t="str">
        <f>IF(tbl_Customers[[#This Row],[number_vmail_messages]] = 0, "No Usage", IF(tbl_Customers[[#This Row],[number_vmail_messages]] &lt;= 20, "Low Usage", IF(tbl_Customers[[#This Row],[number_vmail_messages]] &lt;= 40, "Medium Usgae", "High Usage")))</f>
        <v>Medium Usgae</v>
      </c>
      <c r="AD3254" t="str">
        <f>IF(tbl_Customers[[#This Row],[total_day_minutes]]&lt;=150,"Low Usage", IF(tbl_Customers[[#This Row],[total_day_minutes]]&lt;=200,"Medium Usage", IF(tbl_Customers[[#This Row],[total_day_minutes]]&lt;=250,"High Usage","Very High Usage")))</f>
        <v>Low Usage</v>
      </c>
      <c r="AE3254" t="str">
        <f>IF(tbl_Customers[[#This Row],[total_intl_calls]]&lt;=5,"Low Calls", IF(tbl_Customers[[#This Row],[total_intl_calls]]&lt;=10, "Medium Calls", "High Calls"))</f>
        <v>Low Calls</v>
      </c>
      <c r="AF32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54" s="36" t="str">
        <f>IF(tbl_Customers[[#This Row],[Churn_Risk_Score]]&gt;=10,"High Risk", IF(tbl_Customers[[#This Row],[Churn_Risk_Score]]&gt;=5,"Medium Risk","Low Risk"))</f>
        <v>Low Risk</v>
      </c>
    </row>
    <row r="3255" spans="1:33" x14ac:dyDescent="0.35">
      <c r="A3255">
        <v>3254</v>
      </c>
      <c r="B3255" t="s">
        <v>55</v>
      </c>
      <c r="C3255">
        <v>94</v>
      </c>
      <c r="D3255" t="s">
        <v>21</v>
      </c>
      <c r="E3255" t="s">
        <v>22</v>
      </c>
      <c r="F3255" t="s">
        <v>22</v>
      </c>
      <c r="G3255">
        <v>0</v>
      </c>
      <c r="H3255">
        <v>183.1</v>
      </c>
      <c r="I3255">
        <v>109</v>
      </c>
      <c r="J3255">
        <v>31.13</v>
      </c>
      <c r="K3255">
        <v>199.4</v>
      </c>
      <c r="L3255">
        <v>109</v>
      </c>
      <c r="M3255">
        <v>16.95</v>
      </c>
      <c r="N3255">
        <v>214.1</v>
      </c>
      <c r="O3255">
        <v>71</v>
      </c>
      <c r="P3255">
        <v>9.6300000000000008</v>
      </c>
      <c r="Q3255">
        <v>13.9</v>
      </c>
      <c r="R3255">
        <v>4</v>
      </c>
      <c r="S3255">
        <v>3.75</v>
      </c>
      <c r="T3255">
        <v>0</v>
      </c>
      <c r="U3255" t="s">
        <v>22</v>
      </c>
      <c r="V3255">
        <f>IF(tbl_Customers[[#This Row],[churn]] = "yes", 1, 0)</f>
        <v>0</v>
      </c>
      <c r="W3255" t="str">
        <f>IF(tbl_Customers[[#This Row],[number_customer_service_calls]] &lt;= 1, "0-1 Calls", IF(tbl_Customers[[#This Row],[number_customer_service_calls]] &lt;= 3, "2-3 Calls", IF(tbl_Customers[[#This Row],[number_customer_service_calls]] &lt;=5, "4-5 Calls", "6+ Calls")))</f>
        <v>0-1 Calls</v>
      </c>
      <c r="X3255" t="str">
        <f>IF(tbl_Customers[[#This Row],[account_length]] &lt;= 50, "0-50", IF(tbl_Customers[[#This Row],[account_length]] &lt;=100, "51-100", IF(tbl_Customers[[#This Row],[account_length]] &lt;= 150, "101-150", "151+")))</f>
        <v>51-100</v>
      </c>
      <c r="Y3255" t="str">
        <f>IF(tbl_Customers[[#This Row],[total_intl_charge]] &lt;= 3, "Low Charges", "High Charges")</f>
        <v>High Charges</v>
      </c>
      <c r="Z3255" t="str">
        <f>IF(tbl_Customers[[#This Row],[total_eve_calls]]&lt;=80,"Low Calls",
IF(tbl_Customers[[#This Row],[total_eve_calls]]&lt;=120,"Medium Calls","High Calls"))</f>
        <v>Medium Calls</v>
      </c>
      <c r="AA3255" t="str">
        <f>IF(tbl_Customers[[#This Row],[total_eve_charge]]&lt;=15,"Low Charges",
IF(tbl_Customers[[#This Row],[total_eve_charge]]&lt;=20,"Medium Charges","High Charges"))</f>
        <v>Medium Charges</v>
      </c>
      <c r="AB32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5" t="str">
        <f>IF(tbl_Customers[[#This Row],[number_vmail_messages]] = 0, "No Usage", IF(tbl_Customers[[#This Row],[number_vmail_messages]] &lt;= 20, "Low Usage", IF(tbl_Customers[[#This Row],[number_vmail_messages]] &lt;= 40, "Medium Usgae", "High Usage")))</f>
        <v>No Usage</v>
      </c>
      <c r="AD3255" t="str">
        <f>IF(tbl_Customers[[#This Row],[total_day_minutes]]&lt;=150,"Low Usage", IF(tbl_Customers[[#This Row],[total_day_minutes]]&lt;=200,"Medium Usage", IF(tbl_Customers[[#This Row],[total_day_minutes]]&lt;=250,"High Usage","Very High Usage")))</f>
        <v>Medium Usage</v>
      </c>
      <c r="AE3255" t="str">
        <f>IF(tbl_Customers[[#This Row],[total_intl_calls]]&lt;=5,"Low Calls", IF(tbl_Customers[[#This Row],[total_intl_calls]]&lt;=10, "Medium Calls", "High Calls"))</f>
        <v>Low Calls</v>
      </c>
      <c r="AF32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5" s="36" t="str">
        <f>IF(tbl_Customers[[#This Row],[Churn_Risk_Score]]&gt;=10,"High Risk", IF(tbl_Customers[[#This Row],[Churn_Risk_Score]]&gt;=5,"Medium Risk","Low Risk"))</f>
        <v>Low Risk</v>
      </c>
    </row>
    <row r="3256" spans="1:33" x14ac:dyDescent="0.35">
      <c r="A3256">
        <v>3255</v>
      </c>
      <c r="B3256" t="s">
        <v>29</v>
      </c>
      <c r="C3256">
        <v>178</v>
      </c>
      <c r="D3256" t="s">
        <v>25</v>
      </c>
      <c r="E3256" t="s">
        <v>22</v>
      </c>
      <c r="F3256" t="s">
        <v>23</v>
      </c>
      <c r="G3256">
        <v>32</v>
      </c>
      <c r="H3256">
        <v>148.69999999999999</v>
      </c>
      <c r="I3256">
        <v>95</v>
      </c>
      <c r="J3256">
        <v>25.28</v>
      </c>
      <c r="K3256">
        <v>198.6</v>
      </c>
      <c r="L3256">
        <v>55</v>
      </c>
      <c r="M3256">
        <v>16.88</v>
      </c>
      <c r="N3256">
        <v>187</v>
      </c>
      <c r="O3256">
        <v>113</v>
      </c>
      <c r="P3256">
        <v>8.41</v>
      </c>
      <c r="Q3256">
        <v>10.4</v>
      </c>
      <c r="R3256">
        <v>7</v>
      </c>
      <c r="S3256">
        <v>2.81</v>
      </c>
      <c r="T3256">
        <v>6</v>
      </c>
      <c r="U3256" t="s">
        <v>23</v>
      </c>
      <c r="V3256">
        <f>IF(tbl_Customers[[#This Row],[churn]] = "yes", 1, 0)</f>
        <v>1</v>
      </c>
      <c r="W3256" t="str">
        <f>IF(tbl_Customers[[#This Row],[number_customer_service_calls]] &lt;= 1, "0-1 Calls", IF(tbl_Customers[[#This Row],[number_customer_service_calls]] &lt;= 3, "2-3 Calls", IF(tbl_Customers[[#This Row],[number_customer_service_calls]] &lt;=5, "4-5 Calls", "6+ Calls")))</f>
        <v>6+ Calls</v>
      </c>
      <c r="X3256" t="str">
        <f>IF(tbl_Customers[[#This Row],[account_length]] &lt;= 50, "0-50", IF(tbl_Customers[[#This Row],[account_length]] &lt;=100, "51-100", IF(tbl_Customers[[#This Row],[account_length]] &lt;= 150, "101-150", "151+")))</f>
        <v>151+</v>
      </c>
      <c r="Y3256" t="str">
        <f>IF(tbl_Customers[[#This Row],[total_intl_charge]] &lt;= 3, "Low Charges", "High Charges")</f>
        <v>Low Charges</v>
      </c>
      <c r="Z3256" t="str">
        <f>IF(tbl_Customers[[#This Row],[total_eve_calls]]&lt;=80,"Low Calls",
IF(tbl_Customers[[#This Row],[total_eve_calls]]&lt;=120,"Medium Calls","High Calls"))</f>
        <v>Low Calls</v>
      </c>
      <c r="AA3256" t="str">
        <f>IF(tbl_Customers[[#This Row],[total_eve_charge]]&lt;=15,"Low Charges",
IF(tbl_Customers[[#This Row],[total_eve_charge]]&lt;=20,"Medium Charges","High Charges"))</f>
        <v>Medium Charges</v>
      </c>
      <c r="AB32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6" t="str">
        <f>IF(tbl_Customers[[#This Row],[number_vmail_messages]] = 0, "No Usage", IF(tbl_Customers[[#This Row],[number_vmail_messages]] &lt;= 20, "Low Usage", IF(tbl_Customers[[#This Row],[number_vmail_messages]] &lt;= 40, "Medium Usgae", "High Usage")))</f>
        <v>Medium Usgae</v>
      </c>
      <c r="AD3256" t="str">
        <f>IF(tbl_Customers[[#This Row],[total_day_minutes]]&lt;=150,"Low Usage", IF(tbl_Customers[[#This Row],[total_day_minutes]]&lt;=200,"Medium Usage", IF(tbl_Customers[[#This Row],[total_day_minutes]]&lt;=250,"High Usage","Very High Usage")))</f>
        <v>Low Usage</v>
      </c>
      <c r="AE3256" t="str">
        <f>IF(tbl_Customers[[#This Row],[total_intl_calls]]&lt;=5,"Low Calls", IF(tbl_Customers[[#This Row],[total_intl_calls]]&lt;=10, "Medium Calls", "High Calls"))</f>
        <v>Medium Calls</v>
      </c>
      <c r="AF32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6" s="36" t="str">
        <f>IF(tbl_Customers[[#This Row],[Churn_Risk_Score]]&gt;=10,"High Risk", IF(tbl_Customers[[#This Row],[Churn_Risk_Score]]&gt;=5,"Medium Risk","Low Risk"))</f>
        <v>Low Risk</v>
      </c>
    </row>
    <row r="3257" spans="1:33" x14ac:dyDescent="0.35">
      <c r="A3257">
        <v>3256</v>
      </c>
      <c r="B3257" t="s">
        <v>31</v>
      </c>
      <c r="C3257">
        <v>136</v>
      </c>
      <c r="D3257" t="s">
        <v>28</v>
      </c>
      <c r="E3257" t="s">
        <v>22</v>
      </c>
      <c r="F3257" t="s">
        <v>22</v>
      </c>
      <c r="G3257">
        <v>0</v>
      </c>
      <c r="H3257">
        <v>240.1</v>
      </c>
      <c r="I3257">
        <v>121</v>
      </c>
      <c r="J3257">
        <v>40.82</v>
      </c>
      <c r="K3257">
        <v>271.2</v>
      </c>
      <c r="L3257">
        <v>123</v>
      </c>
      <c r="M3257">
        <v>23.05</v>
      </c>
      <c r="N3257">
        <v>132.69999999999999</v>
      </c>
      <c r="O3257">
        <v>98</v>
      </c>
      <c r="P3257">
        <v>5.97</v>
      </c>
      <c r="Q3257">
        <v>17.2</v>
      </c>
      <c r="R3257">
        <v>4</v>
      </c>
      <c r="S3257">
        <v>4.6399999999999997</v>
      </c>
      <c r="T3257">
        <v>0</v>
      </c>
      <c r="U3257" t="s">
        <v>23</v>
      </c>
      <c r="V3257">
        <f>IF(tbl_Customers[[#This Row],[churn]] = "yes", 1, 0)</f>
        <v>1</v>
      </c>
      <c r="W3257" t="str">
        <f>IF(tbl_Customers[[#This Row],[number_customer_service_calls]] &lt;= 1, "0-1 Calls", IF(tbl_Customers[[#This Row],[number_customer_service_calls]] &lt;= 3, "2-3 Calls", IF(tbl_Customers[[#This Row],[number_customer_service_calls]] &lt;=5, "4-5 Calls", "6+ Calls")))</f>
        <v>0-1 Calls</v>
      </c>
      <c r="X3257" t="str">
        <f>IF(tbl_Customers[[#This Row],[account_length]] &lt;= 50, "0-50", IF(tbl_Customers[[#This Row],[account_length]] &lt;=100, "51-100", IF(tbl_Customers[[#This Row],[account_length]] &lt;= 150, "101-150", "151+")))</f>
        <v>101-150</v>
      </c>
      <c r="Y3257" t="str">
        <f>IF(tbl_Customers[[#This Row],[total_intl_charge]] &lt;= 3, "Low Charges", "High Charges")</f>
        <v>High Charges</v>
      </c>
      <c r="Z3257" t="str">
        <f>IF(tbl_Customers[[#This Row],[total_eve_calls]]&lt;=80,"Low Calls",
IF(tbl_Customers[[#This Row],[total_eve_calls]]&lt;=120,"Medium Calls","High Calls"))</f>
        <v>High Calls</v>
      </c>
      <c r="AA3257" t="str">
        <f>IF(tbl_Customers[[#This Row],[total_eve_charge]]&lt;=15,"Low Charges",
IF(tbl_Customers[[#This Row],[total_eve_charge]]&lt;=20,"Medium Charges","High Charges"))</f>
        <v>High Charges</v>
      </c>
      <c r="AB32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57" t="str">
        <f>IF(tbl_Customers[[#This Row],[number_vmail_messages]] = 0, "No Usage", IF(tbl_Customers[[#This Row],[number_vmail_messages]] &lt;= 20, "Low Usage", IF(tbl_Customers[[#This Row],[number_vmail_messages]] &lt;= 40, "Medium Usgae", "High Usage")))</f>
        <v>No Usage</v>
      </c>
      <c r="AD3257" t="str">
        <f>IF(tbl_Customers[[#This Row],[total_day_minutes]]&lt;=150,"Low Usage", IF(tbl_Customers[[#This Row],[total_day_minutes]]&lt;=200,"Medium Usage", IF(tbl_Customers[[#This Row],[total_day_minutes]]&lt;=250,"High Usage","Very High Usage")))</f>
        <v>High Usage</v>
      </c>
      <c r="AE3257" t="str">
        <f>IF(tbl_Customers[[#This Row],[total_intl_calls]]&lt;=5,"Low Calls", IF(tbl_Customers[[#This Row],[total_intl_calls]]&lt;=10, "Medium Calls", "High Calls"))</f>
        <v>Low Calls</v>
      </c>
      <c r="AF32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7" s="36" t="str">
        <f>IF(tbl_Customers[[#This Row],[Churn_Risk_Score]]&gt;=10,"High Risk", IF(tbl_Customers[[#This Row],[Churn_Risk_Score]]&gt;=5,"Medium Risk","Low Risk"))</f>
        <v>Low Risk</v>
      </c>
    </row>
    <row r="3258" spans="1:33" x14ac:dyDescent="0.35">
      <c r="A3258">
        <v>3257</v>
      </c>
      <c r="B3258" t="s">
        <v>75</v>
      </c>
      <c r="C3258">
        <v>86</v>
      </c>
      <c r="D3258" t="s">
        <v>21</v>
      </c>
      <c r="E3258" t="s">
        <v>22</v>
      </c>
      <c r="F3258" t="s">
        <v>23</v>
      </c>
      <c r="G3258">
        <v>25</v>
      </c>
      <c r="H3258">
        <v>126.4</v>
      </c>
      <c r="I3258">
        <v>97</v>
      </c>
      <c r="J3258">
        <v>21.49</v>
      </c>
      <c r="K3258">
        <v>189.7</v>
      </c>
      <c r="L3258">
        <v>118</v>
      </c>
      <c r="M3258">
        <v>16.12</v>
      </c>
      <c r="N3258">
        <v>233.6</v>
      </c>
      <c r="O3258">
        <v>97</v>
      </c>
      <c r="P3258">
        <v>10.51</v>
      </c>
      <c r="Q3258">
        <v>12</v>
      </c>
      <c r="R3258">
        <v>2</v>
      </c>
      <c r="S3258">
        <v>3.24</v>
      </c>
      <c r="T3258">
        <v>1</v>
      </c>
      <c r="U3258" t="s">
        <v>22</v>
      </c>
      <c r="V3258">
        <f>IF(tbl_Customers[[#This Row],[churn]] = "yes", 1, 0)</f>
        <v>0</v>
      </c>
      <c r="W3258" t="str">
        <f>IF(tbl_Customers[[#This Row],[number_customer_service_calls]] &lt;= 1, "0-1 Calls", IF(tbl_Customers[[#This Row],[number_customer_service_calls]] &lt;= 3, "2-3 Calls", IF(tbl_Customers[[#This Row],[number_customer_service_calls]] &lt;=5, "4-5 Calls", "6+ Calls")))</f>
        <v>0-1 Calls</v>
      </c>
      <c r="X3258" t="str">
        <f>IF(tbl_Customers[[#This Row],[account_length]] &lt;= 50, "0-50", IF(tbl_Customers[[#This Row],[account_length]] &lt;=100, "51-100", IF(tbl_Customers[[#This Row],[account_length]] &lt;= 150, "101-150", "151+")))</f>
        <v>51-100</v>
      </c>
      <c r="Y3258" t="str">
        <f>IF(tbl_Customers[[#This Row],[total_intl_charge]] &lt;= 3, "Low Charges", "High Charges")</f>
        <v>High Charges</v>
      </c>
      <c r="Z3258" t="str">
        <f>IF(tbl_Customers[[#This Row],[total_eve_calls]]&lt;=80,"Low Calls",
IF(tbl_Customers[[#This Row],[total_eve_calls]]&lt;=120,"Medium Calls","High Calls"))</f>
        <v>Medium Calls</v>
      </c>
      <c r="AA3258" t="str">
        <f>IF(tbl_Customers[[#This Row],[total_eve_charge]]&lt;=15,"Low Charges",
IF(tbl_Customers[[#This Row],[total_eve_charge]]&lt;=20,"Medium Charges","High Charges"))</f>
        <v>Medium Charges</v>
      </c>
      <c r="AB32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8" t="str">
        <f>IF(tbl_Customers[[#This Row],[number_vmail_messages]] = 0, "No Usage", IF(tbl_Customers[[#This Row],[number_vmail_messages]] &lt;= 20, "Low Usage", IF(tbl_Customers[[#This Row],[number_vmail_messages]] &lt;= 40, "Medium Usgae", "High Usage")))</f>
        <v>Medium Usgae</v>
      </c>
      <c r="AD3258" t="str">
        <f>IF(tbl_Customers[[#This Row],[total_day_minutes]]&lt;=150,"Low Usage", IF(tbl_Customers[[#This Row],[total_day_minutes]]&lt;=200,"Medium Usage", IF(tbl_Customers[[#This Row],[total_day_minutes]]&lt;=250,"High Usage","Very High Usage")))</f>
        <v>Low Usage</v>
      </c>
      <c r="AE3258" t="str">
        <f>IF(tbl_Customers[[#This Row],[total_intl_calls]]&lt;=5,"Low Calls", IF(tbl_Customers[[#This Row],[total_intl_calls]]&lt;=10, "Medium Calls", "High Calls"))</f>
        <v>Low Calls</v>
      </c>
      <c r="AF32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58" s="36" t="str">
        <f>IF(tbl_Customers[[#This Row],[Churn_Risk_Score]]&gt;=10,"High Risk", IF(tbl_Customers[[#This Row],[Churn_Risk_Score]]&gt;=5,"Medium Risk","Low Risk"))</f>
        <v>Low Risk</v>
      </c>
    </row>
    <row r="3259" spans="1:33" x14ac:dyDescent="0.35">
      <c r="A3259">
        <v>3258</v>
      </c>
      <c r="B3259" t="s">
        <v>70</v>
      </c>
      <c r="C3259">
        <v>18</v>
      </c>
      <c r="D3259" t="s">
        <v>28</v>
      </c>
      <c r="E3259" t="s">
        <v>22</v>
      </c>
      <c r="F3259" t="s">
        <v>22</v>
      </c>
      <c r="G3259">
        <v>0</v>
      </c>
      <c r="H3259">
        <v>180.2</v>
      </c>
      <c r="I3259">
        <v>115</v>
      </c>
      <c r="J3259">
        <v>30.63</v>
      </c>
      <c r="K3259">
        <v>83.4</v>
      </c>
      <c r="L3259">
        <v>114</v>
      </c>
      <c r="M3259">
        <v>7.09</v>
      </c>
      <c r="N3259">
        <v>245.3</v>
      </c>
      <c r="O3259">
        <v>111</v>
      </c>
      <c r="P3259">
        <v>11.04</v>
      </c>
      <c r="Q3259">
        <v>11.9</v>
      </c>
      <c r="R3259">
        <v>6</v>
      </c>
      <c r="S3259">
        <v>3.21</v>
      </c>
      <c r="T3259">
        <v>1</v>
      </c>
      <c r="U3259" t="s">
        <v>22</v>
      </c>
      <c r="V3259">
        <f>IF(tbl_Customers[[#This Row],[churn]] = "yes", 1, 0)</f>
        <v>0</v>
      </c>
      <c r="W3259" t="str">
        <f>IF(tbl_Customers[[#This Row],[number_customer_service_calls]] &lt;= 1, "0-1 Calls", IF(tbl_Customers[[#This Row],[number_customer_service_calls]] &lt;= 3, "2-3 Calls", IF(tbl_Customers[[#This Row],[number_customer_service_calls]] &lt;=5, "4-5 Calls", "6+ Calls")))</f>
        <v>0-1 Calls</v>
      </c>
      <c r="X3259" t="str">
        <f>IF(tbl_Customers[[#This Row],[account_length]] &lt;= 50, "0-50", IF(tbl_Customers[[#This Row],[account_length]] &lt;=100, "51-100", IF(tbl_Customers[[#This Row],[account_length]] &lt;= 150, "101-150", "151+")))</f>
        <v>0-50</v>
      </c>
      <c r="Y3259" t="str">
        <f>IF(tbl_Customers[[#This Row],[total_intl_charge]] &lt;= 3, "Low Charges", "High Charges")</f>
        <v>High Charges</v>
      </c>
      <c r="Z3259" t="str">
        <f>IF(tbl_Customers[[#This Row],[total_eve_calls]]&lt;=80,"Low Calls",
IF(tbl_Customers[[#This Row],[total_eve_calls]]&lt;=120,"Medium Calls","High Calls"))</f>
        <v>Medium Calls</v>
      </c>
      <c r="AA3259" t="str">
        <f>IF(tbl_Customers[[#This Row],[total_eve_charge]]&lt;=15,"Low Charges",
IF(tbl_Customers[[#This Row],[total_eve_charge]]&lt;=20,"Medium Charges","High Charges"))</f>
        <v>Low Charges</v>
      </c>
      <c r="AB32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9" t="str">
        <f>IF(tbl_Customers[[#This Row],[number_vmail_messages]] = 0, "No Usage", IF(tbl_Customers[[#This Row],[number_vmail_messages]] &lt;= 20, "Low Usage", IF(tbl_Customers[[#This Row],[number_vmail_messages]] &lt;= 40, "Medium Usgae", "High Usage")))</f>
        <v>No Usage</v>
      </c>
      <c r="AD3259" t="str">
        <f>IF(tbl_Customers[[#This Row],[total_day_minutes]]&lt;=150,"Low Usage", IF(tbl_Customers[[#This Row],[total_day_minutes]]&lt;=200,"Medium Usage", IF(tbl_Customers[[#This Row],[total_day_minutes]]&lt;=250,"High Usage","Very High Usage")))</f>
        <v>Medium Usage</v>
      </c>
      <c r="AE3259" t="str">
        <f>IF(tbl_Customers[[#This Row],[total_intl_calls]]&lt;=5,"Low Calls", IF(tbl_Customers[[#This Row],[total_intl_calls]]&lt;=10, "Medium Calls", "High Calls"))</f>
        <v>Medium Calls</v>
      </c>
      <c r="AF32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9" s="36" t="str">
        <f>IF(tbl_Customers[[#This Row],[Churn_Risk_Score]]&gt;=10,"High Risk", IF(tbl_Customers[[#This Row],[Churn_Risk_Score]]&gt;=5,"Medium Risk","Low Risk"))</f>
        <v>Low Risk</v>
      </c>
    </row>
    <row r="3260" spans="1:33" x14ac:dyDescent="0.35">
      <c r="A3260">
        <v>3259</v>
      </c>
      <c r="B3260" t="s">
        <v>41</v>
      </c>
      <c r="C3260">
        <v>49</v>
      </c>
      <c r="D3260" t="s">
        <v>21</v>
      </c>
      <c r="E3260" t="s">
        <v>22</v>
      </c>
      <c r="F3260" t="s">
        <v>22</v>
      </c>
      <c r="G3260">
        <v>0</v>
      </c>
      <c r="H3260">
        <v>172</v>
      </c>
      <c r="I3260">
        <v>142</v>
      </c>
      <c r="J3260">
        <v>29.24</v>
      </c>
      <c r="K3260">
        <v>224</v>
      </c>
      <c r="L3260">
        <v>100</v>
      </c>
      <c r="M3260">
        <v>19.04</v>
      </c>
      <c r="N3260">
        <v>177.3</v>
      </c>
      <c r="O3260">
        <v>86</v>
      </c>
      <c r="P3260">
        <v>7.98</v>
      </c>
      <c r="Q3260">
        <v>7.4</v>
      </c>
      <c r="R3260">
        <v>1</v>
      </c>
      <c r="S3260">
        <v>2</v>
      </c>
      <c r="T3260">
        <v>0</v>
      </c>
      <c r="U3260" t="s">
        <v>22</v>
      </c>
      <c r="V3260">
        <f>IF(tbl_Customers[[#This Row],[churn]] = "yes", 1, 0)</f>
        <v>0</v>
      </c>
      <c r="W3260" t="str">
        <f>IF(tbl_Customers[[#This Row],[number_customer_service_calls]] &lt;= 1, "0-1 Calls", IF(tbl_Customers[[#This Row],[number_customer_service_calls]] &lt;= 3, "2-3 Calls", IF(tbl_Customers[[#This Row],[number_customer_service_calls]] &lt;=5, "4-5 Calls", "6+ Calls")))</f>
        <v>0-1 Calls</v>
      </c>
      <c r="X3260" t="str">
        <f>IF(tbl_Customers[[#This Row],[account_length]] &lt;= 50, "0-50", IF(tbl_Customers[[#This Row],[account_length]] &lt;=100, "51-100", IF(tbl_Customers[[#This Row],[account_length]] &lt;= 150, "101-150", "151+")))</f>
        <v>0-50</v>
      </c>
      <c r="Y3260" t="str">
        <f>IF(tbl_Customers[[#This Row],[total_intl_charge]] &lt;= 3, "Low Charges", "High Charges")</f>
        <v>Low Charges</v>
      </c>
      <c r="Z3260" t="str">
        <f>IF(tbl_Customers[[#This Row],[total_eve_calls]]&lt;=80,"Low Calls",
IF(tbl_Customers[[#This Row],[total_eve_calls]]&lt;=120,"Medium Calls","High Calls"))</f>
        <v>Medium Calls</v>
      </c>
      <c r="AA3260" t="str">
        <f>IF(tbl_Customers[[#This Row],[total_eve_charge]]&lt;=15,"Low Charges",
IF(tbl_Customers[[#This Row],[total_eve_charge]]&lt;=20,"Medium Charges","High Charges"))</f>
        <v>Medium Charges</v>
      </c>
      <c r="AB32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0" t="str">
        <f>IF(tbl_Customers[[#This Row],[number_vmail_messages]] = 0, "No Usage", IF(tbl_Customers[[#This Row],[number_vmail_messages]] &lt;= 20, "Low Usage", IF(tbl_Customers[[#This Row],[number_vmail_messages]] &lt;= 40, "Medium Usgae", "High Usage")))</f>
        <v>No Usage</v>
      </c>
      <c r="AD3260" t="str">
        <f>IF(tbl_Customers[[#This Row],[total_day_minutes]]&lt;=150,"Low Usage", IF(tbl_Customers[[#This Row],[total_day_minutes]]&lt;=200,"Medium Usage", IF(tbl_Customers[[#This Row],[total_day_minutes]]&lt;=250,"High Usage","Very High Usage")))</f>
        <v>Medium Usage</v>
      </c>
      <c r="AE3260" t="str">
        <f>IF(tbl_Customers[[#This Row],[total_intl_calls]]&lt;=5,"Low Calls", IF(tbl_Customers[[#This Row],[total_intl_calls]]&lt;=10, "Medium Calls", "High Calls"))</f>
        <v>Low Calls</v>
      </c>
      <c r="AF32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0" s="36" t="str">
        <f>IF(tbl_Customers[[#This Row],[Churn_Risk_Score]]&gt;=10,"High Risk", IF(tbl_Customers[[#This Row],[Churn_Risk_Score]]&gt;=5,"Medium Risk","Low Risk"))</f>
        <v>Low Risk</v>
      </c>
    </row>
    <row r="3261" spans="1:33" x14ac:dyDescent="0.35">
      <c r="A3261">
        <v>3260</v>
      </c>
      <c r="B3261" t="s">
        <v>20</v>
      </c>
      <c r="C3261">
        <v>20</v>
      </c>
      <c r="D3261" t="s">
        <v>21</v>
      </c>
      <c r="E3261" t="s">
        <v>22</v>
      </c>
      <c r="F3261" t="s">
        <v>23</v>
      </c>
      <c r="G3261">
        <v>27</v>
      </c>
      <c r="H3261">
        <v>231.6</v>
      </c>
      <c r="I3261">
        <v>105</v>
      </c>
      <c r="J3261">
        <v>39.369999999999997</v>
      </c>
      <c r="K3261">
        <v>223.3</v>
      </c>
      <c r="L3261">
        <v>120</v>
      </c>
      <c r="M3261">
        <v>18.98</v>
      </c>
      <c r="N3261">
        <v>212</v>
      </c>
      <c r="O3261">
        <v>99</v>
      </c>
      <c r="P3261">
        <v>9.5399999999999991</v>
      </c>
      <c r="Q3261">
        <v>8.9</v>
      </c>
      <c r="R3261">
        <v>4</v>
      </c>
      <c r="S3261">
        <v>2.4</v>
      </c>
      <c r="T3261">
        <v>1</v>
      </c>
      <c r="U3261" t="s">
        <v>22</v>
      </c>
      <c r="V3261">
        <f>IF(tbl_Customers[[#This Row],[churn]] = "yes", 1, 0)</f>
        <v>0</v>
      </c>
      <c r="W3261" t="str">
        <f>IF(tbl_Customers[[#This Row],[number_customer_service_calls]] &lt;= 1, "0-1 Calls", IF(tbl_Customers[[#This Row],[number_customer_service_calls]] &lt;= 3, "2-3 Calls", IF(tbl_Customers[[#This Row],[number_customer_service_calls]] &lt;=5, "4-5 Calls", "6+ Calls")))</f>
        <v>0-1 Calls</v>
      </c>
      <c r="X3261" t="str">
        <f>IF(tbl_Customers[[#This Row],[account_length]] &lt;= 50, "0-50", IF(tbl_Customers[[#This Row],[account_length]] &lt;=100, "51-100", IF(tbl_Customers[[#This Row],[account_length]] &lt;= 150, "101-150", "151+")))</f>
        <v>0-50</v>
      </c>
      <c r="Y3261" t="str">
        <f>IF(tbl_Customers[[#This Row],[total_intl_charge]] &lt;= 3, "Low Charges", "High Charges")</f>
        <v>Low Charges</v>
      </c>
      <c r="Z3261" t="str">
        <f>IF(tbl_Customers[[#This Row],[total_eve_calls]]&lt;=80,"Low Calls",
IF(tbl_Customers[[#This Row],[total_eve_calls]]&lt;=120,"Medium Calls","High Calls"))</f>
        <v>Medium Calls</v>
      </c>
      <c r="AA3261" t="str">
        <f>IF(tbl_Customers[[#This Row],[total_eve_charge]]&lt;=15,"Low Charges",
IF(tbl_Customers[[#This Row],[total_eve_charge]]&lt;=20,"Medium Charges","High Charges"))</f>
        <v>Medium Charges</v>
      </c>
      <c r="AB32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1" t="str">
        <f>IF(tbl_Customers[[#This Row],[number_vmail_messages]] = 0, "No Usage", IF(tbl_Customers[[#This Row],[number_vmail_messages]] &lt;= 20, "Low Usage", IF(tbl_Customers[[#This Row],[number_vmail_messages]] &lt;= 40, "Medium Usgae", "High Usage")))</f>
        <v>Medium Usgae</v>
      </c>
      <c r="AD3261" t="str">
        <f>IF(tbl_Customers[[#This Row],[total_day_minutes]]&lt;=150,"Low Usage", IF(tbl_Customers[[#This Row],[total_day_minutes]]&lt;=200,"Medium Usage", IF(tbl_Customers[[#This Row],[total_day_minutes]]&lt;=250,"High Usage","Very High Usage")))</f>
        <v>High Usage</v>
      </c>
      <c r="AE3261" t="str">
        <f>IF(tbl_Customers[[#This Row],[total_intl_calls]]&lt;=5,"Low Calls", IF(tbl_Customers[[#This Row],[total_intl_calls]]&lt;=10, "Medium Calls", "High Calls"))</f>
        <v>Low Calls</v>
      </c>
      <c r="AF32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61" s="36" t="str">
        <f>IF(tbl_Customers[[#This Row],[Churn_Risk_Score]]&gt;=10,"High Risk", IF(tbl_Customers[[#This Row],[Churn_Risk_Score]]&gt;=5,"Medium Risk","Low Risk"))</f>
        <v>Low Risk</v>
      </c>
    </row>
    <row r="3262" spans="1:33" x14ac:dyDescent="0.35">
      <c r="A3262">
        <v>3261</v>
      </c>
      <c r="B3262" t="s">
        <v>32</v>
      </c>
      <c r="C3262">
        <v>131</v>
      </c>
      <c r="D3262" t="s">
        <v>21</v>
      </c>
      <c r="E3262" t="s">
        <v>22</v>
      </c>
      <c r="F3262" t="s">
        <v>23</v>
      </c>
      <c r="G3262">
        <v>29</v>
      </c>
      <c r="H3262">
        <v>42.1</v>
      </c>
      <c r="I3262">
        <v>114</v>
      </c>
      <c r="J3262">
        <v>7.16</v>
      </c>
      <c r="K3262">
        <v>183.3</v>
      </c>
      <c r="L3262">
        <v>70</v>
      </c>
      <c r="M3262">
        <v>15.58</v>
      </c>
      <c r="N3262">
        <v>158.69999999999999</v>
      </c>
      <c r="O3262">
        <v>82</v>
      </c>
      <c r="P3262">
        <v>7.14</v>
      </c>
      <c r="Q3262">
        <v>10</v>
      </c>
      <c r="R3262">
        <v>1</v>
      </c>
      <c r="S3262">
        <v>2.7</v>
      </c>
      <c r="T3262">
        <v>0</v>
      </c>
      <c r="U3262" t="s">
        <v>22</v>
      </c>
      <c r="V3262">
        <f>IF(tbl_Customers[[#This Row],[churn]] = "yes", 1, 0)</f>
        <v>0</v>
      </c>
      <c r="W3262" t="str">
        <f>IF(tbl_Customers[[#This Row],[number_customer_service_calls]] &lt;= 1, "0-1 Calls", IF(tbl_Customers[[#This Row],[number_customer_service_calls]] &lt;= 3, "2-3 Calls", IF(tbl_Customers[[#This Row],[number_customer_service_calls]] &lt;=5, "4-5 Calls", "6+ Calls")))</f>
        <v>0-1 Calls</v>
      </c>
      <c r="X3262" t="str">
        <f>IF(tbl_Customers[[#This Row],[account_length]] &lt;= 50, "0-50", IF(tbl_Customers[[#This Row],[account_length]] &lt;=100, "51-100", IF(tbl_Customers[[#This Row],[account_length]] &lt;= 150, "101-150", "151+")))</f>
        <v>101-150</v>
      </c>
      <c r="Y3262" t="str">
        <f>IF(tbl_Customers[[#This Row],[total_intl_charge]] &lt;= 3, "Low Charges", "High Charges")</f>
        <v>Low Charges</v>
      </c>
      <c r="Z3262" t="str">
        <f>IF(tbl_Customers[[#This Row],[total_eve_calls]]&lt;=80,"Low Calls",
IF(tbl_Customers[[#This Row],[total_eve_calls]]&lt;=120,"Medium Calls","High Calls"))</f>
        <v>Low Calls</v>
      </c>
      <c r="AA3262" t="str">
        <f>IF(tbl_Customers[[#This Row],[total_eve_charge]]&lt;=15,"Low Charges",
IF(tbl_Customers[[#This Row],[total_eve_charge]]&lt;=20,"Medium Charges","High Charges"))</f>
        <v>Medium Charges</v>
      </c>
      <c r="AB32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62" t="str">
        <f>IF(tbl_Customers[[#This Row],[number_vmail_messages]] = 0, "No Usage", IF(tbl_Customers[[#This Row],[number_vmail_messages]] &lt;= 20, "Low Usage", IF(tbl_Customers[[#This Row],[number_vmail_messages]] &lt;= 40, "Medium Usgae", "High Usage")))</f>
        <v>Medium Usgae</v>
      </c>
      <c r="AD3262" t="str">
        <f>IF(tbl_Customers[[#This Row],[total_day_minutes]]&lt;=150,"Low Usage", IF(tbl_Customers[[#This Row],[total_day_minutes]]&lt;=200,"Medium Usage", IF(tbl_Customers[[#This Row],[total_day_minutes]]&lt;=250,"High Usage","Very High Usage")))</f>
        <v>Low Usage</v>
      </c>
      <c r="AE3262" t="str">
        <f>IF(tbl_Customers[[#This Row],[total_intl_calls]]&lt;=5,"Low Calls", IF(tbl_Customers[[#This Row],[total_intl_calls]]&lt;=10, "Medium Calls", "High Calls"))</f>
        <v>Low Calls</v>
      </c>
      <c r="AF32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62" s="36" t="str">
        <f>IF(tbl_Customers[[#This Row],[Churn_Risk_Score]]&gt;=10,"High Risk", IF(tbl_Customers[[#This Row],[Churn_Risk_Score]]&gt;=5,"Medium Risk","Low Risk"))</f>
        <v>Low Risk</v>
      </c>
    </row>
    <row r="3263" spans="1:33" x14ac:dyDescent="0.35">
      <c r="A3263">
        <v>3262</v>
      </c>
      <c r="B3263" t="s">
        <v>26</v>
      </c>
      <c r="C3263">
        <v>99</v>
      </c>
      <c r="D3263" t="s">
        <v>25</v>
      </c>
      <c r="E3263" t="s">
        <v>22</v>
      </c>
      <c r="F3263" t="s">
        <v>22</v>
      </c>
      <c r="G3263">
        <v>0</v>
      </c>
      <c r="H3263">
        <v>155.6</v>
      </c>
      <c r="I3263">
        <v>90</v>
      </c>
      <c r="J3263">
        <v>26.45</v>
      </c>
      <c r="K3263">
        <v>240.1</v>
      </c>
      <c r="L3263">
        <v>117</v>
      </c>
      <c r="M3263">
        <v>20.41</v>
      </c>
      <c r="N3263">
        <v>230.8</v>
      </c>
      <c r="O3263">
        <v>88</v>
      </c>
      <c r="P3263">
        <v>10.39</v>
      </c>
      <c r="Q3263">
        <v>10.8</v>
      </c>
      <c r="R3263">
        <v>4</v>
      </c>
      <c r="S3263">
        <v>2.92</v>
      </c>
      <c r="T3263">
        <v>3</v>
      </c>
      <c r="U3263" t="s">
        <v>22</v>
      </c>
      <c r="V3263">
        <f>IF(tbl_Customers[[#This Row],[churn]] = "yes", 1, 0)</f>
        <v>0</v>
      </c>
      <c r="W3263" t="str">
        <f>IF(tbl_Customers[[#This Row],[number_customer_service_calls]] &lt;= 1, "0-1 Calls", IF(tbl_Customers[[#This Row],[number_customer_service_calls]] &lt;= 3, "2-3 Calls", IF(tbl_Customers[[#This Row],[number_customer_service_calls]] &lt;=5, "4-5 Calls", "6+ Calls")))</f>
        <v>2-3 Calls</v>
      </c>
      <c r="X3263" t="str">
        <f>IF(tbl_Customers[[#This Row],[account_length]] &lt;= 50, "0-50", IF(tbl_Customers[[#This Row],[account_length]] &lt;=100, "51-100", IF(tbl_Customers[[#This Row],[account_length]] &lt;= 150, "101-150", "151+")))</f>
        <v>51-100</v>
      </c>
      <c r="Y3263" t="str">
        <f>IF(tbl_Customers[[#This Row],[total_intl_charge]] &lt;= 3, "Low Charges", "High Charges")</f>
        <v>Low Charges</v>
      </c>
      <c r="Z3263" t="str">
        <f>IF(tbl_Customers[[#This Row],[total_eve_calls]]&lt;=80,"Low Calls",
IF(tbl_Customers[[#This Row],[total_eve_calls]]&lt;=120,"Medium Calls","High Calls"))</f>
        <v>Medium Calls</v>
      </c>
      <c r="AA3263" t="str">
        <f>IF(tbl_Customers[[#This Row],[total_eve_charge]]&lt;=15,"Low Charges",
IF(tbl_Customers[[#This Row],[total_eve_charge]]&lt;=20,"Medium Charges","High Charges"))</f>
        <v>High Charges</v>
      </c>
      <c r="AB32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3" t="str">
        <f>IF(tbl_Customers[[#This Row],[number_vmail_messages]] = 0, "No Usage", IF(tbl_Customers[[#This Row],[number_vmail_messages]] &lt;= 20, "Low Usage", IF(tbl_Customers[[#This Row],[number_vmail_messages]] &lt;= 40, "Medium Usgae", "High Usage")))</f>
        <v>No Usage</v>
      </c>
      <c r="AD3263" t="str">
        <f>IF(tbl_Customers[[#This Row],[total_day_minutes]]&lt;=150,"Low Usage", IF(tbl_Customers[[#This Row],[total_day_minutes]]&lt;=200,"Medium Usage", IF(tbl_Customers[[#This Row],[total_day_minutes]]&lt;=250,"High Usage","Very High Usage")))</f>
        <v>Medium Usage</v>
      </c>
      <c r="AE3263" t="str">
        <f>IF(tbl_Customers[[#This Row],[total_intl_calls]]&lt;=5,"Low Calls", IF(tbl_Customers[[#This Row],[total_intl_calls]]&lt;=10, "Medium Calls", "High Calls"))</f>
        <v>Low Calls</v>
      </c>
      <c r="AF32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3" s="36" t="str">
        <f>IF(tbl_Customers[[#This Row],[Churn_Risk_Score]]&gt;=10,"High Risk", IF(tbl_Customers[[#This Row],[Churn_Risk_Score]]&gt;=5,"Medium Risk","Low Risk"))</f>
        <v>Low Risk</v>
      </c>
    </row>
    <row r="3264" spans="1:33" x14ac:dyDescent="0.35">
      <c r="A3264">
        <v>3263</v>
      </c>
      <c r="B3264" t="s">
        <v>37</v>
      </c>
      <c r="C3264">
        <v>61</v>
      </c>
      <c r="D3264" t="s">
        <v>21</v>
      </c>
      <c r="E3264" t="s">
        <v>22</v>
      </c>
      <c r="F3264" t="s">
        <v>22</v>
      </c>
      <c r="G3264">
        <v>0</v>
      </c>
      <c r="H3264">
        <v>234.6</v>
      </c>
      <c r="I3264">
        <v>126</v>
      </c>
      <c r="J3264">
        <v>39.880000000000003</v>
      </c>
      <c r="K3264">
        <v>200.7</v>
      </c>
      <c r="L3264">
        <v>76</v>
      </c>
      <c r="M3264">
        <v>17.059999999999999</v>
      </c>
      <c r="N3264">
        <v>171.1</v>
      </c>
      <c r="O3264">
        <v>81</v>
      </c>
      <c r="P3264">
        <v>7.7</v>
      </c>
      <c r="Q3264">
        <v>8.1</v>
      </c>
      <c r="R3264">
        <v>2</v>
      </c>
      <c r="S3264">
        <v>2.19</v>
      </c>
      <c r="T3264">
        <v>0</v>
      </c>
      <c r="U3264" t="s">
        <v>22</v>
      </c>
      <c r="V3264">
        <f>IF(tbl_Customers[[#This Row],[churn]] = "yes", 1, 0)</f>
        <v>0</v>
      </c>
      <c r="W3264" t="str">
        <f>IF(tbl_Customers[[#This Row],[number_customer_service_calls]] &lt;= 1, "0-1 Calls", IF(tbl_Customers[[#This Row],[number_customer_service_calls]] &lt;= 3, "2-3 Calls", IF(tbl_Customers[[#This Row],[number_customer_service_calls]] &lt;=5, "4-5 Calls", "6+ Calls")))</f>
        <v>0-1 Calls</v>
      </c>
      <c r="X3264" t="str">
        <f>IF(tbl_Customers[[#This Row],[account_length]] &lt;= 50, "0-50", IF(tbl_Customers[[#This Row],[account_length]] &lt;=100, "51-100", IF(tbl_Customers[[#This Row],[account_length]] &lt;= 150, "101-150", "151+")))</f>
        <v>51-100</v>
      </c>
      <c r="Y3264" t="str">
        <f>IF(tbl_Customers[[#This Row],[total_intl_charge]] &lt;= 3, "Low Charges", "High Charges")</f>
        <v>Low Charges</v>
      </c>
      <c r="Z3264" t="str">
        <f>IF(tbl_Customers[[#This Row],[total_eve_calls]]&lt;=80,"Low Calls",
IF(tbl_Customers[[#This Row],[total_eve_calls]]&lt;=120,"Medium Calls","High Calls"))</f>
        <v>Low Calls</v>
      </c>
      <c r="AA3264" t="str">
        <f>IF(tbl_Customers[[#This Row],[total_eve_charge]]&lt;=15,"Low Charges",
IF(tbl_Customers[[#This Row],[total_eve_charge]]&lt;=20,"Medium Charges","High Charges"))</f>
        <v>Medium Charges</v>
      </c>
      <c r="AB32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4" t="str">
        <f>IF(tbl_Customers[[#This Row],[number_vmail_messages]] = 0, "No Usage", IF(tbl_Customers[[#This Row],[number_vmail_messages]] &lt;= 20, "Low Usage", IF(tbl_Customers[[#This Row],[number_vmail_messages]] &lt;= 40, "Medium Usgae", "High Usage")))</f>
        <v>No Usage</v>
      </c>
      <c r="AD3264" t="str">
        <f>IF(tbl_Customers[[#This Row],[total_day_minutes]]&lt;=150,"Low Usage", IF(tbl_Customers[[#This Row],[total_day_minutes]]&lt;=200,"Medium Usage", IF(tbl_Customers[[#This Row],[total_day_minutes]]&lt;=250,"High Usage","Very High Usage")))</f>
        <v>High Usage</v>
      </c>
      <c r="AE3264" t="str">
        <f>IF(tbl_Customers[[#This Row],[total_intl_calls]]&lt;=5,"Low Calls", IF(tbl_Customers[[#This Row],[total_intl_calls]]&lt;=10, "Medium Calls", "High Calls"))</f>
        <v>Low Calls</v>
      </c>
      <c r="AF32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4" s="36" t="str">
        <f>IF(tbl_Customers[[#This Row],[Churn_Risk_Score]]&gt;=10,"High Risk", IF(tbl_Customers[[#This Row],[Churn_Risk_Score]]&gt;=5,"Medium Risk","Low Risk"))</f>
        <v>Low Risk</v>
      </c>
    </row>
    <row r="3265" spans="1:33" x14ac:dyDescent="0.35">
      <c r="A3265">
        <v>3264</v>
      </c>
      <c r="B3265" t="s">
        <v>54</v>
      </c>
      <c r="C3265">
        <v>137</v>
      </c>
      <c r="D3265" t="s">
        <v>21</v>
      </c>
      <c r="E3265" t="s">
        <v>22</v>
      </c>
      <c r="F3265" t="s">
        <v>22</v>
      </c>
      <c r="G3265">
        <v>0</v>
      </c>
      <c r="H3265">
        <v>115.5</v>
      </c>
      <c r="I3265">
        <v>101</v>
      </c>
      <c r="J3265">
        <v>19.64</v>
      </c>
      <c r="K3265">
        <v>226.2</v>
      </c>
      <c r="L3265">
        <v>81</v>
      </c>
      <c r="M3265">
        <v>19.23</v>
      </c>
      <c r="N3265">
        <v>179.1</v>
      </c>
      <c r="O3265">
        <v>123</v>
      </c>
      <c r="P3265">
        <v>8.06</v>
      </c>
      <c r="Q3265">
        <v>13.6</v>
      </c>
      <c r="R3265">
        <v>4</v>
      </c>
      <c r="S3265">
        <v>3.67</v>
      </c>
      <c r="T3265">
        <v>0</v>
      </c>
      <c r="U3265" t="s">
        <v>22</v>
      </c>
      <c r="V3265">
        <f>IF(tbl_Customers[[#This Row],[churn]] = "yes", 1, 0)</f>
        <v>0</v>
      </c>
      <c r="W3265" t="str">
        <f>IF(tbl_Customers[[#This Row],[number_customer_service_calls]] &lt;= 1, "0-1 Calls", IF(tbl_Customers[[#This Row],[number_customer_service_calls]] &lt;= 3, "2-3 Calls", IF(tbl_Customers[[#This Row],[number_customer_service_calls]] &lt;=5, "4-5 Calls", "6+ Calls")))</f>
        <v>0-1 Calls</v>
      </c>
      <c r="X3265" t="str">
        <f>IF(tbl_Customers[[#This Row],[account_length]] &lt;= 50, "0-50", IF(tbl_Customers[[#This Row],[account_length]] &lt;=100, "51-100", IF(tbl_Customers[[#This Row],[account_length]] &lt;= 150, "101-150", "151+")))</f>
        <v>101-150</v>
      </c>
      <c r="Y3265" t="str">
        <f>IF(tbl_Customers[[#This Row],[total_intl_charge]] &lt;= 3, "Low Charges", "High Charges")</f>
        <v>High Charges</v>
      </c>
      <c r="Z3265" t="str">
        <f>IF(tbl_Customers[[#This Row],[total_eve_calls]]&lt;=80,"Low Calls",
IF(tbl_Customers[[#This Row],[total_eve_calls]]&lt;=120,"Medium Calls","High Calls"))</f>
        <v>Medium Calls</v>
      </c>
      <c r="AA3265" t="str">
        <f>IF(tbl_Customers[[#This Row],[total_eve_charge]]&lt;=15,"Low Charges",
IF(tbl_Customers[[#This Row],[total_eve_charge]]&lt;=20,"Medium Charges","High Charges"))</f>
        <v>Medium Charges</v>
      </c>
      <c r="AB32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5" t="str">
        <f>IF(tbl_Customers[[#This Row],[number_vmail_messages]] = 0, "No Usage", IF(tbl_Customers[[#This Row],[number_vmail_messages]] &lt;= 20, "Low Usage", IF(tbl_Customers[[#This Row],[number_vmail_messages]] &lt;= 40, "Medium Usgae", "High Usage")))</f>
        <v>No Usage</v>
      </c>
      <c r="AD3265" t="str">
        <f>IF(tbl_Customers[[#This Row],[total_day_minutes]]&lt;=150,"Low Usage", IF(tbl_Customers[[#This Row],[total_day_minutes]]&lt;=200,"Medium Usage", IF(tbl_Customers[[#This Row],[total_day_minutes]]&lt;=250,"High Usage","Very High Usage")))</f>
        <v>Low Usage</v>
      </c>
      <c r="AE3265" t="str">
        <f>IF(tbl_Customers[[#This Row],[total_intl_calls]]&lt;=5,"Low Calls", IF(tbl_Customers[[#This Row],[total_intl_calls]]&lt;=10, "Medium Calls", "High Calls"))</f>
        <v>Low Calls</v>
      </c>
      <c r="AF32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65" s="36" t="str">
        <f>IF(tbl_Customers[[#This Row],[Churn_Risk_Score]]&gt;=10,"High Risk", IF(tbl_Customers[[#This Row],[Churn_Risk_Score]]&gt;=5,"Medium Risk","Low Risk"))</f>
        <v>Low Risk</v>
      </c>
    </row>
    <row r="3266" spans="1:33" x14ac:dyDescent="0.35">
      <c r="A3266">
        <v>3265</v>
      </c>
      <c r="B3266" t="s">
        <v>59</v>
      </c>
      <c r="C3266">
        <v>49</v>
      </c>
      <c r="D3266" t="s">
        <v>28</v>
      </c>
      <c r="E3266" t="s">
        <v>22</v>
      </c>
      <c r="F3266" t="s">
        <v>23</v>
      </c>
      <c r="G3266">
        <v>42</v>
      </c>
      <c r="H3266">
        <v>159</v>
      </c>
      <c r="I3266">
        <v>67</v>
      </c>
      <c r="J3266">
        <v>27.03</v>
      </c>
      <c r="K3266">
        <v>126.3</v>
      </c>
      <c r="L3266">
        <v>125</v>
      </c>
      <c r="M3266">
        <v>10.74</v>
      </c>
      <c r="N3266">
        <v>206.8</v>
      </c>
      <c r="O3266">
        <v>88</v>
      </c>
      <c r="P3266">
        <v>9.31</v>
      </c>
      <c r="Q3266">
        <v>7.4</v>
      </c>
      <c r="R3266">
        <v>3</v>
      </c>
      <c r="S3266">
        <v>2</v>
      </c>
      <c r="T3266">
        <v>2</v>
      </c>
      <c r="U3266" t="s">
        <v>22</v>
      </c>
      <c r="V3266">
        <f>IF(tbl_Customers[[#This Row],[churn]] = "yes", 1, 0)</f>
        <v>0</v>
      </c>
      <c r="W3266" t="str">
        <f>IF(tbl_Customers[[#This Row],[number_customer_service_calls]] &lt;= 1, "0-1 Calls", IF(tbl_Customers[[#This Row],[number_customer_service_calls]] &lt;= 3, "2-3 Calls", IF(tbl_Customers[[#This Row],[number_customer_service_calls]] &lt;=5, "4-5 Calls", "6+ Calls")))</f>
        <v>2-3 Calls</v>
      </c>
      <c r="X3266" t="str">
        <f>IF(tbl_Customers[[#This Row],[account_length]] &lt;= 50, "0-50", IF(tbl_Customers[[#This Row],[account_length]] &lt;=100, "51-100", IF(tbl_Customers[[#This Row],[account_length]] &lt;= 150, "101-150", "151+")))</f>
        <v>0-50</v>
      </c>
      <c r="Y3266" t="str">
        <f>IF(tbl_Customers[[#This Row],[total_intl_charge]] &lt;= 3, "Low Charges", "High Charges")</f>
        <v>Low Charges</v>
      </c>
      <c r="Z3266" t="str">
        <f>IF(tbl_Customers[[#This Row],[total_eve_calls]]&lt;=80,"Low Calls",
IF(tbl_Customers[[#This Row],[total_eve_calls]]&lt;=120,"Medium Calls","High Calls"))</f>
        <v>High Calls</v>
      </c>
      <c r="AA3266" t="str">
        <f>IF(tbl_Customers[[#This Row],[total_eve_charge]]&lt;=15,"Low Charges",
IF(tbl_Customers[[#This Row],[total_eve_charge]]&lt;=20,"Medium Charges","High Charges"))</f>
        <v>Low Charges</v>
      </c>
      <c r="AB32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6" t="str">
        <f>IF(tbl_Customers[[#This Row],[number_vmail_messages]] = 0, "No Usage", IF(tbl_Customers[[#This Row],[number_vmail_messages]] &lt;= 20, "Low Usage", IF(tbl_Customers[[#This Row],[number_vmail_messages]] &lt;= 40, "Medium Usgae", "High Usage")))</f>
        <v>High Usage</v>
      </c>
      <c r="AD3266" t="str">
        <f>IF(tbl_Customers[[#This Row],[total_day_minutes]]&lt;=150,"Low Usage", IF(tbl_Customers[[#This Row],[total_day_minutes]]&lt;=200,"Medium Usage", IF(tbl_Customers[[#This Row],[total_day_minutes]]&lt;=250,"High Usage","Very High Usage")))</f>
        <v>Medium Usage</v>
      </c>
      <c r="AE3266" t="str">
        <f>IF(tbl_Customers[[#This Row],[total_intl_calls]]&lt;=5,"Low Calls", IF(tbl_Customers[[#This Row],[total_intl_calls]]&lt;=10, "Medium Calls", "High Calls"))</f>
        <v>Low Calls</v>
      </c>
      <c r="AF32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66" s="36" t="str">
        <f>IF(tbl_Customers[[#This Row],[Churn_Risk_Score]]&gt;=10,"High Risk", IF(tbl_Customers[[#This Row],[Churn_Risk_Score]]&gt;=5,"Medium Risk","Low Risk"))</f>
        <v>Low Risk</v>
      </c>
    </row>
    <row r="3267" spans="1:33" x14ac:dyDescent="0.35">
      <c r="A3267">
        <v>3266</v>
      </c>
      <c r="B3267" t="s">
        <v>27</v>
      </c>
      <c r="C3267">
        <v>83</v>
      </c>
      <c r="D3267" t="s">
        <v>25</v>
      </c>
      <c r="E3267" t="s">
        <v>22</v>
      </c>
      <c r="F3267" t="s">
        <v>22</v>
      </c>
      <c r="G3267">
        <v>0</v>
      </c>
      <c r="H3267">
        <v>286.60000000000002</v>
      </c>
      <c r="I3267">
        <v>114</v>
      </c>
      <c r="J3267">
        <v>48.72</v>
      </c>
      <c r="K3267">
        <v>101</v>
      </c>
      <c r="L3267">
        <v>138</v>
      </c>
      <c r="M3267">
        <v>8.59</v>
      </c>
      <c r="N3267">
        <v>199.6</v>
      </c>
      <c r="O3267">
        <v>146</v>
      </c>
      <c r="P3267">
        <v>8.98</v>
      </c>
      <c r="Q3267">
        <v>13.2</v>
      </c>
      <c r="R3267">
        <v>4</v>
      </c>
      <c r="S3267">
        <v>3.56</v>
      </c>
      <c r="T3267">
        <v>1</v>
      </c>
      <c r="U3267" t="s">
        <v>22</v>
      </c>
      <c r="V3267">
        <f>IF(tbl_Customers[[#This Row],[churn]] = "yes", 1, 0)</f>
        <v>0</v>
      </c>
      <c r="W3267" t="str">
        <f>IF(tbl_Customers[[#This Row],[number_customer_service_calls]] &lt;= 1, "0-1 Calls", IF(tbl_Customers[[#This Row],[number_customer_service_calls]] &lt;= 3, "2-3 Calls", IF(tbl_Customers[[#This Row],[number_customer_service_calls]] &lt;=5, "4-5 Calls", "6+ Calls")))</f>
        <v>0-1 Calls</v>
      </c>
      <c r="X3267" t="str">
        <f>IF(tbl_Customers[[#This Row],[account_length]] &lt;= 50, "0-50", IF(tbl_Customers[[#This Row],[account_length]] &lt;=100, "51-100", IF(tbl_Customers[[#This Row],[account_length]] &lt;= 150, "101-150", "151+")))</f>
        <v>51-100</v>
      </c>
      <c r="Y3267" t="str">
        <f>IF(tbl_Customers[[#This Row],[total_intl_charge]] &lt;= 3, "Low Charges", "High Charges")</f>
        <v>High Charges</v>
      </c>
      <c r="Z3267" t="str">
        <f>IF(tbl_Customers[[#This Row],[total_eve_calls]]&lt;=80,"Low Calls",
IF(tbl_Customers[[#This Row],[total_eve_calls]]&lt;=120,"Medium Calls","High Calls"))</f>
        <v>High Calls</v>
      </c>
      <c r="AA3267" t="str">
        <f>IF(tbl_Customers[[#This Row],[total_eve_charge]]&lt;=15,"Low Charges",
IF(tbl_Customers[[#This Row],[total_eve_charge]]&lt;=20,"Medium Charges","High Charges"))</f>
        <v>Low Charges</v>
      </c>
      <c r="AB32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7" t="str">
        <f>IF(tbl_Customers[[#This Row],[number_vmail_messages]] = 0, "No Usage", IF(tbl_Customers[[#This Row],[number_vmail_messages]] &lt;= 20, "Low Usage", IF(tbl_Customers[[#This Row],[number_vmail_messages]] &lt;= 40, "Medium Usgae", "High Usage")))</f>
        <v>No Usage</v>
      </c>
      <c r="AD3267" t="str">
        <f>IF(tbl_Customers[[#This Row],[total_day_minutes]]&lt;=150,"Low Usage", IF(tbl_Customers[[#This Row],[total_day_minutes]]&lt;=200,"Medium Usage", IF(tbl_Customers[[#This Row],[total_day_minutes]]&lt;=250,"High Usage","Very High Usage")))</f>
        <v>Very High Usage</v>
      </c>
      <c r="AE3267" t="str">
        <f>IF(tbl_Customers[[#This Row],[total_intl_calls]]&lt;=5,"Low Calls", IF(tbl_Customers[[#This Row],[total_intl_calls]]&lt;=10, "Medium Calls", "High Calls"))</f>
        <v>Low Calls</v>
      </c>
      <c r="AF32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67" s="36" t="str">
        <f>IF(tbl_Customers[[#This Row],[Churn_Risk_Score]]&gt;=10,"High Risk", IF(tbl_Customers[[#This Row],[Churn_Risk_Score]]&gt;=5,"Medium Risk","Low Risk"))</f>
        <v>Medium Risk</v>
      </c>
    </row>
    <row r="3268" spans="1:33" x14ac:dyDescent="0.35">
      <c r="A3268">
        <v>3267</v>
      </c>
      <c r="B3268" t="s">
        <v>40</v>
      </c>
      <c r="C3268">
        <v>105</v>
      </c>
      <c r="D3268" t="s">
        <v>25</v>
      </c>
      <c r="E3268" t="s">
        <v>22</v>
      </c>
      <c r="F3268" t="s">
        <v>22</v>
      </c>
      <c r="G3268">
        <v>0</v>
      </c>
      <c r="H3268">
        <v>181.9</v>
      </c>
      <c r="I3268">
        <v>70</v>
      </c>
      <c r="J3268">
        <v>30.92</v>
      </c>
      <c r="K3268">
        <v>233.5</v>
      </c>
      <c r="L3268">
        <v>83</v>
      </c>
      <c r="M3268">
        <v>19.850000000000001</v>
      </c>
      <c r="N3268">
        <v>194.6</v>
      </c>
      <c r="O3268">
        <v>80</v>
      </c>
      <c r="P3268">
        <v>8.76</v>
      </c>
      <c r="Q3268">
        <v>8.1</v>
      </c>
      <c r="R3268">
        <v>9</v>
      </c>
      <c r="S3268">
        <v>2.19</v>
      </c>
      <c r="T3268">
        <v>1</v>
      </c>
      <c r="U3268" t="s">
        <v>22</v>
      </c>
      <c r="V3268">
        <f>IF(tbl_Customers[[#This Row],[churn]] = "yes", 1, 0)</f>
        <v>0</v>
      </c>
      <c r="W3268" t="str">
        <f>IF(tbl_Customers[[#This Row],[number_customer_service_calls]] &lt;= 1, "0-1 Calls", IF(tbl_Customers[[#This Row],[number_customer_service_calls]] &lt;= 3, "2-3 Calls", IF(tbl_Customers[[#This Row],[number_customer_service_calls]] &lt;=5, "4-5 Calls", "6+ Calls")))</f>
        <v>0-1 Calls</v>
      </c>
      <c r="X3268" t="str">
        <f>IF(tbl_Customers[[#This Row],[account_length]] &lt;= 50, "0-50", IF(tbl_Customers[[#This Row],[account_length]] &lt;=100, "51-100", IF(tbl_Customers[[#This Row],[account_length]] &lt;= 150, "101-150", "151+")))</f>
        <v>101-150</v>
      </c>
      <c r="Y3268" t="str">
        <f>IF(tbl_Customers[[#This Row],[total_intl_charge]] &lt;= 3, "Low Charges", "High Charges")</f>
        <v>Low Charges</v>
      </c>
      <c r="Z3268" t="str">
        <f>IF(tbl_Customers[[#This Row],[total_eve_calls]]&lt;=80,"Low Calls",
IF(tbl_Customers[[#This Row],[total_eve_calls]]&lt;=120,"Medium Calls","High Calls"))</f>
        <v>Medium Calls</v>
      </c>
      <c r="AA3268" t="str">
        <f>IF(tbl_Customers[[#This Row],[total_eve_charge]]&lt;=15,"Low Charges",
IF(tbl_Customers[[#This Row],[total_eve_charge]]&lt;=20,"Medium Charges","High Charges"))</f>
        <v>Medium Charges</v>
      </c>
      <c r="AB32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8" t="str">
        <f>IF(tbl_Customers[[#This Row],[number_vmail_messages]] = 0, "No Usage", IF(tbl_Customers[[#This Row],[number_vmail_messages]] &lt;= 20, "Low Usage", IF(tbl_Customers[[#This Row],[number_vmail_messages]] &lt;= 40, "Medium Usgae", "High Usage")))</f>
        <v>No Usage</v>
      </c>
      <c r="AD3268" t="str">
        <f>IF(tbl_Customers[[#This Row],[total_day_minutes]]&lt;=150,"Low Usage", IF(tbl_Customers[[#This Row],[total_day_minutes]]&lt;=200,"Medium Usage", IF(tbl_Customers[[#This Row],[total_day_minutes]]&lt;=250,"High Usage","Very High Usage")))</f>
        <v>Medium Usage</v>
      </c>
      <c r="AE3268" t="str">
        <f>IF(tbl_Customers[[#This Row],[total_intl_calls]]&lt;=5,"Low Calls", IF(tbl_Customers[[#This Row],[total_intl_calls]]&lt;=10, "Medium Calls", "High Calls"))</f>
        <v>Medium Calls</v>
      </c>
      <c r="AF32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8" s="36" t="str">
        <f>IF(tbl_Customers[[#This Row],[Churn_Risk_Score]]&gt;=10,"High Risk", IF(tbl_Customers[[#This Row],[Churn_Risk_Score]]&gt;=5,"Medium Risk","Low Risk"))</f>
        <v>Low Risk</v>
      </c>
    </row>
    <row r="3269" spans="1:33" x14ac:dyDescent="0.35">
      <c r="A3269">
        <v>3268</v>
      </c>
      <c r="B3269" t="s">
        <v>50</v>
      </c>
      <c r="C3269">
        <v>90</v>
      </c>
      <c r="D3269" t="s">
        <v>25</v>
      </c>
      <c r="E3269" t="s">
        <v>22</v>
      </c>
      <c r="F3269" t="s">
        <v>22</v>
      </c>
      <c r="G3269">
        <v>0</v>
      </c>
      <c r="H3269">
        <v>235</v>
      </c>
      <c r="I3269">
        <v>77</v>
      </c>
      <c r="J3269">
        <v>39.950000000000003</v>
      </c>
      <c r="K3269">
        <v>267.3</v>
      </c>
      <c r="L3269">
        <v>94</v>
      </c>
      <c r="M3269">
        <v>22.72</v>
      </c>
      <c r="N3269">
        <v>222.1</v>
      </c>
      <c r="O3269">
        <v>119</v>
      </c>
      <c r="P3269">
        <v>9.99</v>
      </c>
      <c r="Q3269">
        <v>5.3</v>
      </c>
      <c r="R3269">
        <v>4</v>
      </c>
      <c r="S3269">
        <v>1.43</v>
      </c>
      <c r="T3269">
        <v>3</v>
      </c>
      <c r="U3269" t="s">
        <v>23</v>
      </c>
      <c r="V3269">
        <f>IF(tbl_Customers[[#This Row],[churn]] = "yes", 1, 0)</f>
        <v>1</v>
      </c>
      <c r="W3269" t="str">
        <f>IF(tbl_Customers[[#This Row],[number_customer_service_calls]] &lt;= 1, "0-1 Calls", IF(tbl_Customers[[#This Row],[number_customer_service_calls]] &lt;= 3, "2-3 Calls", IF(tbl_Customers[[#This Row],[number_customer_service_calls]] &lt;=5, "4-5 Calls", "6+ Calls")))</f>
        <v>2-3 Calls</v>
      </c>
      <c r="X3269" t="str">
        <f>IF(tbl_Customers[[#This Row],[account_length]] &lt;= 50, "0-50", IF(tbl_Customers[[#This Row],[account_length]] &lt;=100, "51-100", IF(tbl_Customers[[#This Row],[account_length]] &lt;= 150, "101-150", "151+")))</f>
        <v>51-100</v>
      </c>
      <c r="Y3269" t="str">
        <f>IF(tbl_Customers[[#This Row],[total_intl_charge]] &lt;= 3, "Low Charges", "High Charges")</f>
        <v>Low Charges</v>
      </c>
      <c r="Z3269" t="str">
        <f>IF(tbl_Customers[[#This Row],[total_eve_calls]]&lt;=80,"Low Calls",
IF(tbl_Customers[[#This Row],[total_eve_calls]]&lt;=120,"Medium Calls","High Calls"))</f>
        <v>Medium Calls</v>
      </c>
      <c r="AA3269" t="str">
        <f>IF(tbl_Customers[[#This Row],[total_eve_charge]]&lt;=15,"Low Charges",
IF(tbl_Customers[[#This Row],[total_eve_charge]]&lt;=20,"Medium Charges","High Charges"))</f>
        <v>High Charges</v>
      </c>
      <c r="AB32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9" t="str">
        <f>IF(tbl_Customers[[#This Row],[number_vmail_messages]] = 0, "No Usage", IF(tbl_Customers[[#This Row],[number_vmail_messages]] &lt;= 20, "Low Usage", IF(tbl_Customers[[#This Row],[number_vmail_messages]] &lt;= 40, "Medium Usgae", "High Usage")))</f>
        <v>No Usage</v>
      </c>
      <c r="AD3269" t="str">
        <f>IF(tbl_Customers[[#This Row],[total_day_minutes]]&lt;=150,"Low Usage", IF(tbl_Customers[[#This Row],[total_day_minutes]]&lt;=200,"Medium Usage", IF(tbl_Customers[[#This Row],[total_day_minutes]]&lt;=250,"High Usage","Very High Usage")))</f>
        <v>High Usage</v>
      </c>
      <c r="AE3269" t="str">
        <f>IF(tbl_Customers[[#This Row],[total_intl_calls]]&lt;=5,"Low Calls", IF(tbl_Customers[[#This Row],[total_intl_calls]]&lt;=10, "Medium Calls", "High Calls"))</f>
        <v>Low Calls</v>
      </c>
      <c r="AF32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9" s="36" t="str">
        <f>IF(tbl_Customers[[#This Row],[Churn_Risk_Score]]&gt;=10,"High Risk", IF(tbl_Customers[[#This Row],[Churn_Risk_Score]]&gt;=5,"Medium Risk","Low Risk"))</f>
        <v>Low Risk</v>
      </c>
    </row>
    <row r="3270" spans="1:33" x14ac:dyDescent="0.35">
      <c r="A3270">
        <v>3269</v>
      </c>
      <c r="B3270" t="s">
        <v>68</v>
      </c>
      <c r="C3270">
        <v>111</v>
      </c>
      <c r="D3270" t="s">
        <v>21</v>
      </c>
      <c r="E3270" t="s">
        <v>22</v>
      </c>
      <c r="F3270" t="s">
        <v>22</v>
      </c>
      <c r="G3270">
        <v>0</v>
      </c>
      <c r="H3270">
        <v>187.8</v>
      </c>
      <c r="I3270">
        <v>107</v>
      </c>
      <c r="J3270">
        <v>31.93</v>
      </c>
      <c r="K3270">
        <v>246</v>
      </c>
      <c r="L3270">
        <v>70</v>
      </c>
      <c r="M3270">
        <v>20.91</v>
      </c>
      <c r="N3270">
        <v>175.9</v>
      </c>
      <c r="O3270">
        <v>88</v>
      </c>
      <c r="P3270">
        <v>7.92</v>
      </c>
      <c r="Q3270">
        <v>10.5</v>
      </c>
      <c r="R3270">
        <v>7</v>
      </c>
      <c r="S3270">
        <v>2.84</v>
      </c>
      <c r="T3270">
        <v>0</v>
      </c>
      <c r="U3270" t="s">
        <v>22</v>
      </c>
      <c r="V3270">
        <f>IF(tbl_Customers[[#This Row],[churn]] = "yes", 1, 0)</f>
        <v>0</v>
      </c>
      <c r="W3270" t="str">
        <f>IF(tbl_Customers[[#This Row],[number_customer_service_calls]] &lt;= 1, "0-1 Calls", IF(tbl_Customers[[#This Row],[number_customer_service_calls]] &lt;= 3, "2-3 Calls", IF(tbl_Customers[[#This Row],[number_customer_service_calls]] &lt;=5, "4-5 Calls", "6+ Calls")))</f>
        <v>0-1 Calls</v>
      </c>
      <c r="X3270" t="str">
        <f>IF(tbl_Customers[[#This Row],[account_length]] &lt;= 50, "0-50", IF(tbl_Customers[[#This Row],[account_length]] &lt;=100, "51-100", IF(tbl_Customers[[#This Row],[account_length]] &lt;= 150, "101-150", "151+")))</f>
        <v>101-150</v>
      </c>
      <c r="Y3270" t="str">
        <f>IF(tbl_Customers[[#This Row],[total_intl_charge]] &lt;= 3, "Low Charges", "High Charges")</f>
        <v>Low Charges</v>
      </c>
      <c r="Z3270" t="str">
        <f>IF(tbl_Customers[[#This Row],[total_eve_calls]]&lt;=80,"Low Calls",
IF(tbl_Customers[[#This Row],[total_eve_calls]]&lt;=120,"Medium Calls","High Calls"))</f>
        <v>Low Calls</v>
      </c>
      <c r="AA3270" t="str">
        <f>IF(tbl_Customers[[#This Row],[total_eve_charge]]&lt;=15,"Low Charges",
IF(tbl_Customers[[#This Row],[total_eve_charge]]&lt;=20,"Medium Charges","High Charges"))</f>
        <v>High Charges</v>
      </c>
      <c r="AB32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0" t="str">
        <f>IF(tbl_Customers[[#This Row],[number_vmail_messages]] = 0, "No Usage", IF(tbl_Customers[[#This Row],[number_vmail_messages]] &lt;= 20, "Low Usage", IF(tbl_Customers[[#This Row],[number_vmail_messages]] &lt;= 40, "Medium Usgae", "High Usage")))</f>
        <v>No Usage</v>
      </c>
      <c r="AD3270" t="str">
        <f>IF(tbl_Customers[[#This Row],[total_day_minutes]]&lt;=150,"Low Usage", IF(tbl_Customers[[#This Row],[total_day_minutes]]&lt;=200,"Medium Usage", IF(tbl_Customers[[#This Row],[total_day_minutes]]&lt;=250,"High Usage","Very High Usage")))</f>
        <v>Medium Usage</v>
      </c>
      <c r="AE3270" t="str">
        <f>IF(tbl_Customers[[#This Row],[total_intl_calls]]&lt;=5,"Low Calls", IF(tbl_Customers[[#This Row],[total_intl_calls]]&lt;=10, "Medium Calls", "High Calls"))</f>
        <v>Medium Calls</v>
      </c>
      <c r="AF32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70" s="36" t="str">
        <f>IF(tbl_Customers[[#This Row],[Churn_Risk_Score]]&gt;=10,"High Risk", IF(tbl_Customers[[#This Row],[Churn_Risk_Score]]&gt;=5,"Medium Risk","Low Risk"))</f>
        <v>Low Risk</v>
      </c>
    </row>
    <row r="3271" spans="1:33" x14ac:dyDescent="0.35">
      <c r="A3271">
        <v>3270</v>
      </c>
      <c r="B3271" t="s">
        <v>56</v>
      </c>
      <c r="C3271">
        <v>135</v>
      </c>
      <c r="D3271" t="s">
        <v>25</v>
      </c>
      <c r="E3271" t="s">
        <v>22</v>
      </c>
      <c r="F3271" t="s">
        <v>22</v>
      </c>
      <c r="G3271">
        <v>0</v>
      </c>
      <c r="H3271">
        <v>167.1</v>
      </c>
      <c r="I3271">
        <v>105</v>
      </c>
      <c r="J3271">
        <v>28.41</v>
      </c>
      <c r="K3271">
        <v>131.6</v>
      </c>
      <c r="L3271">
        <v>120</v>
      </c>
      <c r="M3271">
        <v>11.19</v>
      </c>
      <c r="N3271">
        <v>242.6</v>
      </c>
      <c r="O3271">
        <v>83</v>
      </c>
      <c r="P3271">
        <v>10.92</v>
      </c>
      <c r="Q3271">
        <v>10.4</v>
      </c>
      <c r="R3271">
        <v>2</v>
      </c>
      <c r="S3271">
        <v>2.81</v>
      </c>
      <c r="T3271">
        <v>3</v>
      </c>
      <c r="U3271" t="s">
        <v>22</v>
      </c>
      <c r="V3271">
        <f>IF(tbl_Customers[[#This Row],[churn]] = "yes", 1, 0)</f>
        <v>0</v>
      </c>
      <c r="W3271" t="str">
        <f>IF(tbl_Customers[[#This Row],[number_customer_service_calls]] &lt;= 1, "0-1 Calls", IF(tbl_Customers[[#This Row],[number_customer_service_calls]] &lt;= 3, "2-3 Calls", IF(tbl_Customers[[#This Row],[number_customer_service_calls]] &lt;=5, "4-5 Calls", "6+ Calls")))</f>
        <v>2-3 Calls</v>
      </c>
      <c r="X3271" t="str">
        <f>IF(tbl_Customers[[#This Row],[account_length]] &lt;= 50, "0-50", IF(tbl_Customers[[#This Row],[account_length]] &lt;=100, "51-100", IF(tbl_Customers[[#This Row],[account_length]] &lt;= 150, "101-150", "151+")))</f>
        <v>101-150</v>
      </c>
      <c r="Y3271" t="str">
        <f>IF(tbl_Customers[[#This Row],[total_intl_charge]] &lt;= 3, "Low Charges", "High Charges")</f>
        <v>Low Charges</v>
      </c>
      <c r="Z3271" t="str">
        <f>IF(tbl_Customers[[#This Row],[total_eve_calls]]&lt;=80,"Low Calls",
IF(tbl_Customers[[#This Row],[total_eve_calls]]&lt;=120,"Medium Calls","High Calls"))</f>
        <v>Medium Calls</v>
      </c>
      <c r="AA3271" t="str">
        <f>IF(tbl_Customers[[#This Row],[total_eve_charge]]&lt;=15,"Low Charges",
IF(tbl_Customers[[#This Row],[total_eve_charge]]&lt;=20,"Medium Charges","High Charges"))</f>
        <v>Low Charges</v>
      </c>
      <c r="AB32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1" t="str">
        <f>IF(tbl_Customers[[#This Row],[number_vmail_messages]] = 0, "No Usage", IF(tbl_Customers[[#This Row],[number_vmail_messages]] &lt;= 20, "Low Usage", IF(tbl_Customers[[#This Row],[number_vmail_messages]] &lt;= 40, "Medium Usgae", "High Usage")))</f>
        <v>No Usage</v>
      </c>
      <c r="AD3271" t="str">
        <f>IF(tbl_Customers[[#This Row],[total_day_minutes]]&lt;=150,"Low Usage", IF(tbl_Customers[[#This Row],[total_day_minutes]]&lt;=200,"Medium Usage", IF(tbl_Customers[[#This Row],[total_day_minutes]]&lt;=250,"High Usage","Very High Usage")))</f>
        <v>Medium Usage</v>
      </c>
      <c r="AE3271" t="str">
        <f>IF(tbl_Customers[[#This Row],[total_intl_calls]]&lt;=5,"Low Calls", IF(tbl_Customers[[#This Row],[total_intl_calls]]&lt;=10, "Medium Calls", "High Calls"))</f>
        <v>Low Calls</v>
      </c>
      <c r="AF32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71" s="36" t="str">
        <f>IF(tbl_Customers[[#This Row],[Churn_Risk_Score]]&gt;=10,"High Risk", IF(tbl_Customers[[#This Row],[Churn_Risk_Score]]&gt;=5,"Medium Risk","Low Risk"))</f>
        <v>Low Risk</v>
      </c>
    </row>
    <row r="3272" spans="1:33" x14ac:dyDescent="0.35">
      <c r="A3272">
        <v>3271</v>
      </c>
      <c r="B3272" t="s">
        <v>33</v>
      </c>
      <c r="C3272">
        <v>121</v>
      </c>
      <c r="D3272" t="s">
        <v>21</v>
      </c>
      <c r="E3272" t="s">
        <v>22</v>
      </c>
      <c r="F3272" t="s">
        <v>23</v>
      </c>
      <c r="G3272">
        <v>22</v>
      </c>
      <c r="H3272">
        <v>212.3</v>
      </c>
      <c r="I3272">
        <v>107</v>
      </c>
      <c r="J3272">
        <v>36.090000000000003</v>
      </c>
      <c r="K3272">
        <v>238</v>
      </c>
      <c r="L3272">
        <v>94</v>
      </c>
      <c r="M3272">
        <v>20.23</v>
      </c>
      <c r="N3272">
        <v>332.8</v>
      </c>
      <c r="O3272">
        <v>114</v>
      </c>
      <c r="P3272">
        <v>14.98</v>
      </c>
      <c r="Q3272">
        <v>10.4</v>
      </c>
      <c r="R3272">
        <v>2</v>
      </c>
      <c r="S3272">
        <v>2.81</v>
      </c>
      <c r="T3272">
        <v>1</v>
      </c>
      <c r="U3272" t="s">
        <v>22</v>
      </c>
      <c r="V3272">
        <f>IF(tbl_Customers[[#This Row],[churn]] = "yes", 1, 0)</f>
        <v>0</v>
      </c>
      <c r="W3272" t="str">
        <f>IF(tbl_Customers[[#This Row],[number_customer_service_calls]] &lt;= 1, "0-1 Calls", IF(tbl_Customers[[#This Row],[number_customer_service_calls]] &lt;= 3, "2-3 Calls", IF(tbl_Customers[[#This Row],[number_customer_service_calls]] &lt;=5, "4-5 Calls", "6+ Calls")))</f>
        <v>0-1 Calls</v>
      </c>
      <c r="X3272" t="str">
        <f>IF(tbl_Customers[[#This Row],[account_length]] &lt;= 50, "0-50", IF(tbl_Customers[[#This Row],[account_length]] &lt;=100, "51-100", IF(tbl_Customers[[#This Row],[account_length]] &lt;= 150, "101-150", "151+")))</f>
        <v>101-150</v>
      </c>
      <c r="Y3272" t="str">
        <f>IF(tbl_Customers[[#This Row],[total_intl_charge]] &lt;= 3, "Low Charges", "High Charges")</f>
        <v>Low Charges</v>
      </c>
      <c r="Z3272" t="str">
        <f>IF(tbl_Customers[[#This Row],[total_eve_calls]]&lt;=80,"Low Calls",
IF(tbl_Customers[[#This Row],[total_eve_calls]]&lt;=120,"Medium Calls","High Calls"))</f>
        <v>Medium Calls</v>
      </c>
      <c r="AA3272" t="str">
        <f>IF(tbl_Customers[[#This Row],[total_eve_charge]]&lt;=15,"Low Charges",
IF(tbl_Customers[[#This Row],[total_eve_charge]]&lt;=20,"Medium Charges","High Charges"))</f>
        <v>High Charges</v>
      </c>
      <c r="AB32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2" t="str">
        <f>IF(tbl_Customers[[#This Row],[number_vmail_messages]] = 0, "No Usage", IF(tbl_Customers[[#This Row],[number_vmail_messages]] &lt;= 20, "Low Usage", IF(tbl_Customers[[#This Row],[number_vmail_messages]] &lt;= 40, "Medium Usgae", "High Usage")))</f>
        <v>Medium Usgae</v>
      </c>
      <c r="AD3272" t="str">
        <f>IF(tbl_Customers[[#This Row],[total_day_minutes]]&lt;=150,"Low Usage", IF(tbl_Customers[[#This Row],[total_day_minutes]]&lt;=200,"Medium Usage", IF(tbl_Customers[[#This Row],[total_day_minutes]]&lt;=250,"High Usage","Very High Usage")))</f>
        <v>High Usage</v>
      </c>
      <c r="AE3272" t="str">
        <f>IF(tbl_Customers[[#This Row],[total_intl_calls]]&lt;=5,"Low Calls", IF(tbl_Customers[[#This Row],[total_intl_calls]]&lt;=10, "Medium Calls", "High Calls"))</f>
        <v>Low Calls</v>
      </c>
      <c r="AF32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72" s="36" t="str">
        <f>IF(tbl_Customers[[#This Row],[Churn_Risk_Score]]&gt;=10,"High Risk", IF(tbl_Customers[[#This Row],[Churn_Risk_Score]]&gt;=5,"Medium Risk","Low Risk"))</f>
        <v>Low Risk</v>
      </c>
    </row>
    <row r="3273" spans="1:33" x14ac:dyDescent="0.35">
      <c r="A3273">
        <v>3272</v>
      </c>
      <c r="B3273" t="s">
        <v>75</v>
      </c>
      <c r="C3273">
        <v>57</v>
      </c>
      <c r="D3273" t="s">
        <v>21</v>
      </c>
      <c r="E3273" t="s">
        <v>23</v>
      </c>
      <c r="F3273" t="s">
        <v>22</v>
      </c>
      <c r="G3273">
        <v>0</v>
      </c>
      <c r="H3273">
        <v>227.4</v>
      </c>
      <c r="I3273">
        <v>94</v>
      </c>
      <c r="J3273">
        <v>38.659999999999997</v>
      </c>
      <c r="K3273">
        <v>146.4</v>
      </c>
      <c r="L3273">
        <v>115</v>
      </c>
      <c r="M3273">
        <v>12.44</v>
      </c>
      <c r="N3273">
        <v>211.4</v>
      </c>
      <c r="O3273">
        <v>92</v>
      </c>
      <c r="P3273">
        <v>9.51</v>
      </c>
      <c r="Q3273">
        <v>8.3000000000000007</v>
      </c>
      <c r="R3273">
        <v>5</v>
      </c>
      <c r="S3273">
        <v>2.2400000000000002</v>
      </c>
      <c r="T3273">
        <v>1</v>
      </c>
      <c r="U3273" t="s">
        <v>22</v>
      </c>
      <c r="V3273">
        <f>IF(tbl_Customers[[#This Row],[churn]] = "yes", 1, 0)</f>
        <v>0</v>
      </c>
      <c r="W3273" t="str">
        <f>IF(tbl_Customers[[#This Row],[number_customer_service_calls]] &lt;= 1, "0-1 Calls", IF(tbl_Customers[[#This Row],[number_customer_service_calls]] &lt;= 3, "2-3 Calls", IF(tbl_Customers[[#This Row],[number_customer_service_calls]] &lt;=5, "4-5 Calls", "6+ Calls")))</f>
        <v>0-1 Calls</v>
      </c>
      <c r="X3273" t="str">
        <f>IF(tbl_Customers[[#This Row],[account_length]] &lt;= 50, "0-50", IF(tbl_Customers[[#This Row],[account_length]] &lt;=100, "51-100", IF(tbl_Customers[[#This Row],[account_length]] &lt;= 150, "101-150", "151+")))</f>
        <v>51-100</v>
      </c>
      <c r="Y3273" t="str">
        <f>IF(tbl_Customers[[#This Row],[total_intl_charge]] &lt;= 3, "Low Charges", "High Charges")</f>
        <v>Low Charges</v>
      </c>
      <c r="Z3273" t="str">
        <f>IF(tbl_Customers[[#This Row],[total_eve_calls]]&lt;=80,"Low Calls",
IF(tbl_Customers[[#This Row],[total_eve_calls]]&lt;=120,"Medium Calls","High Calls"))</f>
        <v>Medium Calls</v>
      </c>
      <c r="AA3273" t="str">
        <f>IF(tbl_Customers[[#This Row],[total_eve_charge]]&lt;=15,"Low Charges",
IF(tbl_Customers[[#This Row],[total_eve_charge]]&lt;=20,"Medium Charges","High Charges"))</f>
        <v>Low Charges</v>
      </c>
      <c r="AB32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73" t="str">
        <f>IF(tbl_Customers[[#This Row],[number_vmail_messages]] = 0, "No Usage", IF(tbl_Customers[[#This Row],[number_vmail_messages]] &lt;= 20, "Low Usage", IF(tbl_Customers[[#This Row],[number_vmail_messages]] &lt;= 40, "Medium Usgae", "High Usage")))</f>
        <v>No Usage</v>
      </c>
      <c r="AD3273" t="str">
        <f>IF(tbl_Customers[[#This Row],[total_day_minutes]]&lt;=150,"Low Usage", IF(tbl_Customers[[#This Row],[total_day_minutes]]&lt;=200,"Medium Usage", IF(tbl_Customers[[#This Row],[total_day_minutes]]&lt;=250,"High Usage","Very High Usage")))</f>
        <v>High Usage</v>
      </c>
      <c r="AE3273" t="str">
        <f>IF(tbl_Customers[[#This Row],[total_intl_calls]]&lt;=5,"Low Calls", IF(tbl_Customers[[#This Row],[total_intl_calls]]&lt;=10, "Medium Calls", "High Calls"))</f>
        <v>Low Calls</v>
      </c>
      <c r="AF32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73" s="36" t="str">
        <f>IF(tbl_Customers[[#This Row],[Churn_Risk_Score]]&gt;=10,"High Risk", IF(tbl_Customers[[#This Row],[Churn_Risk_Score]]&gt;=5,"Medium Risk","Low Risk"))</f>
        <v>Low Risk</v>
      </c>
    </row>
    <row r="3274" spans="1:33" x14ac:dyDescent="0.35">
      <c r="A3274">
        <v>3273</v>
      </c>
      <c r="B3274" t="s">
        <v>35</v>
      </c>
      <c r="C3274">
        <v>63</v>
      </c>
      <c r="D3274" t="s">
        <v>21</v>
      </c>
      <c r="E3274" t="s">
        <v>22</v>
      </c>
      <c r="F3274" t="s">
        <v>22</v>
      </c>
      <c r="G3274">
        <v>0</v>
      </c>
      <c r="H3274">
        <v>162.5</v>
      </c>
      <c r="I3274">
        <v>86</v>
      </c>
      <c r="J3274">
        <v>27.63</v>
      </c>
      <c r="K3274">
        <v>165.4</v>
      </c>
      <c r="L3274">
        <v>112</v>
      </c>
      <c r="M3274">
        <v>14.06</v>
      </c>
      <c r="N3274">
        <v>163.69999999999999</v>
      </c>
      <c r="O3274">
        <v>67</v>
      </c>
      <c r="P3274">
        <v>7.37</v>
      </c>
      <c r="Q3274">
        <v>13.4</v>
      </c>
      <c r="R3274">
        <v>6</v>
      </c>
      <c r="S3274">
        <v>3.62</v>
      </c>
      <c r="T3274">
        <v>4</v>
      </c>
      <c r="U3274" t="s">
        <v>23</v>
      </c>
      <c r="V3274">
        <f>IF(tbl_Customers[[#This Row],[churn]] = "yes", 1, 0)</f>
        <v>1</v>
      </c>
      <c r="W3274" t="str">
        <f>IF(tbl_Customers[[#This Row],[number_customer_service_calls]] &lt;= 1, "0-1 Calls", IF(tbl_Customers[[#This Row],[number_customer_service_calls]] &lt;= 3, "2-3 Calls", IF(tbl_Customers[[#This Row],[number_customer_service_calls]] &lt;=5, "4-5 Calls", "6+ Calls")))</f>
        <v>4-5 Calls</v>
      </c>
      <c r="X3274" t="str">
        <f>IF(tbl_Customers[[#This Row],[account_length]] &lt;= 50, "0-50", IF(tbl_Customers[[#This Row],[account_length]] &lt;=100, "51-100", IF(tbl_Customers[[#This Row],[account_length]] &lt;= 150, "101-150", "151+")))</f>
        <v>51-100</v>
      </c>
      <c r="Y3274" t="str">
        <f>IF(tbl_Customers[[#This Row],[total_intl_charge]] &lt;= 3, "Low Charges", "High Charges")</f>
        <v>High Charges</v>
      </c>
      <c r="Z3274" t="str">
        <f>IF(tbl_Customers[[#This Row],[total_eve_calls]]&lt;=80,"Low Calls",
IF(tbl_Customers[[#This Row],[total_eve_calls]]&lt;=120,"Medium Calls","High Calls"))</f>
        <v>Medium Calls</v>
      </c>
      <c r="AA3274" t="str">
        <f>IF(tbl_Customers[[#This Row],[total_eve_charge]]&lt;=15,"Low Charges",
IF(tbl_Customers[[#This Row],[total_eve_charge]]&lt;=20,"Medium Charges","High Charges"))</f>
        <v>Low Charges</v>
      </c>
      <c r="AB32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4" t="str">
        <f>IF(tbl_Customers[[#This Row],[number_vmail_messages]] = 0, "No Usage", IF(tbl_Customers[[#This Row],[number_vmail_messages]] &lt;= 20, "Low Usage", IF(tbl_Customers[[#This Row],[number_vmail_messages]] &lt;= 40, "Medium Usgae", "High Usage")))</f>
        <v>No Usage</v>
      </c>
      <c r="AD3274" t="str">
        <f>IF(tbl_Customers[[#This Row],[total_day_minutes]]&lt;=150,"Low Usage", IF(tbl_Customers[[#This Row],[total_day_minutes]]&lt;=200,"Medium Usage", IF(tbl_Customers[[#This Row],[total_day_minutes]]&lt;=250,"High Usage","Very High Usage")))</f>
        <v>Medium Usage</v>
      </c>
      <c r="AE3274" t="str">
        <f>IF(tbl_Customers[[#This Row],[total_intl_calls]]&lt;=5,"Low Calls", IF(tbl_Customers[[#This Row],[total_intl_calls]]&lt;=10, "Medium Calls", "High Calls"))</f>
        <v>Medium Calls</v>
      </c>
      <c r="AF32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74" s="36" t="str">
        <f>IF(tbl_Customers[[#This Row],[Churn_Risk_Score]]&gt;=10,"High Risk", IF(tbl_Customers[[#This Row],[Churn_Risk_Score]]&gt;=5,"Medium Risk","Low Risk"))</f>
        <v>Medium Risk</v>
      </c>
    </row>
    <row r="3275" spans="1:33" x14ac:dyDescent="0.35">
      <c r="A3275">
        <v>3274</v>
      </c>
      <c r="B3275" t="s">
        <v>24</v>
      </c>
      <c r="C3275">
        <v>97</v>
      </c>
      <c r="D3275" t="s">
        <v>21</v>
      </c>
      <c r="E3275" t="s">
        <v>22</v>
      </c>
      <c r="F3275" t="s">
        <v>22</v>
      </c>
      <c r="G3275">
        <v>0</v>
      </c>
      <c r="H3275">
        <v>259.60000000000002</v>
      </c>
      <c r="I3275">
        <v>138</v>
      </c>
      <c r="J3275">
        <v>44.13</v>
      </c>
      <c r="K3275">
        <v>233.9</v>
      </c>
      <c r="L3275">
        <v>91</v>
      </c>
      <c r="M3275">
        <v>19.88</v>
      </c>
      <c r="N3275">
        <v>140.6</v>
      </c>
      <c r="O3275">
        <v>119</v>
      </c>
      <c r="P3275">
        <v>6.33</v>
      </c>
      <c r="Q3275">
        <v>13</v>
      </c>
      <c r="R3275">
        <v>4</v>
      </c>
      <c r="S3275">
        <v>3.51</v>
      </c>
      <c r="T3275">
        <v>1</v>
      </c>
      <c r="U3275" t="s">
        <v>22</v>
      </c>
      <c r="V3275">
        <f>IF(tbl_Customers[[#This Row],[churn]] = "yes", 1, 0)</f>
        <v>0</v>
      </c>
      <c r="W3275" t="str">
        <f>IF(tbl_Customers[[#This Row],[number_customer_service_calls]] &lt;= 1, "0-1 Calls", IF(tbl_Customers[[#This Row],[number_customer_service_calls]] &lt;= 3, "2-3 Calls", IF(tbl_Customers[[#This Row],[number_customer_service_calls]] &lt;=5, "4-5 Calls", "6+ Calls")))</f>
        <v>0-1 Calls</v>
      </c>
      <c r="X3275" t="str">
        <f>IF(tbl_Customers[[#This Row],[account_length]] &lt;= 50, "0-50", IF(tbl_Customers[[#This Row],[account_length]] &lt;=100, "51-100", IF(tbl_Customers[[#This Row],[account_length]] &lt;= 150, "101-150", "151+")))</f>
        <v>51-100</v>
      </c>
      <c r="Y3275" t="str">
        <f>IF(tbl_Customers[[#This Row],[total_intl_charge]] &lt;= 3, "Low Charges", "High Charges")</f>
        <v>High Charges</v>
      </c>
      <c r="Z3275" t="str">
        <f>IF(tbl_Customers[[#This Row],[total_eve_calls]]&lt;=80,"Low Calls",
IF(tbl_Customers[[#This Row],[total_eve_calls]]&lt;=120,"Medium Calls","High Calls"))</f>
        <v>Medium Calls</v>
      </c>
      <c r="AA3275" t="str">
        <f>IF(tbl_Customers[[#This Row],[total_eve_charge]]&lt;=15,"Low Charges",
IF(tbl_Customers[[#This Row],[total_eve_charge]]&lt;=20,"Medium Charges","High Charges"))</f>
        <v>Medium Charges</v>
      </c>
      <c r="AB32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5" t="str">
        <f>IF(tbl_Customers[[#This Row],[number_vmail_messages]] = 0, "No Usage", IF(tbl_Customers[[#This Row],[number_vmail_messages]] &lt;= 20, "Low Usage", IF(tbl_Customers[[#This Row],[number_vmail_messages]] &lt;= 40, "Medium Usgae", "High Usage")))</f>
        <v>No Usage</v>
      </c>
      <c r="AD3275" t="str">
        <f>IF(tbl_Customers[[#This Row],[total_day_minutes]]&lt;=150,"Low Usage", IF(tbl_Customers[[#This Row],[total_day_minutes]]&lt;=200,"Medium Usage", IF(tbl_Customers[[#This Row],[total_day_minutes]]&lt;=250,"High Usage","Very High Usage")))</f>
        <v>Very High Usage</v>
      </c>
      <c r="AE3275" t="str">
        <f>IF(tbl_Customers[[#This Row],[total_intl_calls]]&lt;=5,"Low Calls", IF(tbl_Customers[[#This Row],[total_intl_calls]]&lt;=10, "Medium Calls", "High Calls"))</f>
        <v>Low Calls</v>
      </c>
      <c r="AF32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75" s="36" t="str">
        <f>IF(tbl_Customers[[#This Row],[Churn_Risk_Score]]&gt;=10,"High Risk", IF(tbl_Customers[[#This Row],[Churn_Risk_Score]]&gt;=5,"Medium Risk","Low Risk"))</f>
        <v>Medium Risk</v>
      </c>
    </row>
    <row r="3276" spans="1:33" x14ac:dyDescent="0.35">
      <c r="A3276">
        <v>3275</v>
      </c>
      <c r="B3276" t="s">
        <v>26</v>
      </c>
      <c r="C3276">
        <v>134</v>
      </c>
      <c r="D3276" t="s">
        <v>25</v>
      </c>
      <c r="E3276" t="s">
        <v>22</v>
      </c>
      <c r="F3276" t="s">
        <v>23</v>
      </c>
      <c r="G3276">
        <v>10</v>
      </c>
      <c r="H3276">
        <v>159.4</v>
      </c>
      <c r="I3276">
        <v>79</v>
      </c>
      <c r="J3276">
        <v>27.1</v>
      </c>
      <c r="K3276">
        <v>91</v>
      </c>
      <c r="L3276">
        <v>94</v>
      </c>
      <c r="M3276">
        <v>7.74</v>
      </c>
      <c r="N3276">
        <v>199.5</v>
      </c>
      <c r="O3276">
        <v>137</v>
      </c>
      <c r="P3276">
        <v>8.98</v>
      </c>
      <c r="Q3276">
        <v>10</v>
      </c>
      <c r="R3276">
        <v>3</v>
      </c>
      <c r="S3276">
        <v>2.7</v>
      </c>
      <c r="T3276">
        <v>2</v>
      </c>
      <c r="U3276" t="s">
        <v>22</v>
      </c>
      <c r="V3276">
        <f>IF(tbl_Customers[[#This Row],[churn]] = "yes", 1, 0)</f>
        <v>0</v>
      </c>
      <c r="W3276" t="str">
        <f>IF(tbl_Customers[[#This Row],[number_customer_service_calls]] &lt;= 1, "0-1 Calls", IF(tbl_Customers[[#This Row],[number_customer_service_calls]] &lt;= 3, "2-3 Calls", IF(tbl_Customers[[#This Row],[number_customer_service_calls]] &lt;=5, "4-5 Calls", "6+ Calls")))</f>
        <v>2-3 Calls</v>
      </c>
      <c r="X3276" t="str">
        <f>IF(tbl_Customers[[#This Row],[account_length]] &lt;= 50, "0-50", IF(tbl_Customers[[#This Row],[account_length]] &lt;=100, "51-100", IF(tbl_Customers[[#This Row],[account_length]] &lt;= 150, "101-150", "151+")))</f>
        <v>101-150</v>
      </c>
      <c r="Y3276" t="str">
        <f>IF(tbl_Customers[[#This Row],[total_intl_charge]] &lt;= 3, "Low Charges", "High Charges")</f>
        <v>Low Charges</v>
      </c>
      <c r="Z3276" t="str">
        <f>IF(tbl_Customers[[#This Row],[total_eve_calls]]&lt;=80,"Low Calls",
IF(tbl_Customers[[#This Row],[total_eve_calls]]&lt;=120,"Medium Calls","High Calls"))</f>
        <v>Medium Calls</v>
      </c>
      <c r="AA3276" t="str">
        <f>IF(tbl_Customers[[#This Row],[total_eve_charge]]&lt;=15,"Low Charges",
IF(tbl_Customers[[#This Row],[total_eve_charge]]&lt;=20,"Medium Charges","High Charges"))</f>
        <v>Low Charges</v>
      </c>
      <c r="AB32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76" t="str">
        <f>IF(tbl_Customers[[#This Row],[number_vmail_messages]] = 0, "No Usage", IF(tbl_Customers[[#This Row],[number_vmail_messages]] &lt;= 20, "Low Usage", IF(tbl_Customers[[#This Row],[number_vmail_messages]] &lt;= 40, "Medium Usgae", "High Usage")))</f>
        <v>Low Usage</v>
      </c>
      <c r="AD3276" t="str">
        <f>IF(tbl_Customers[[#This Row],[total_day_minutes]]&lt;=150,"Low Usage", IF(tbl_Customers[[#This Row],[total_day_minutes]]&lt;=200,"Medium Usage", IF(tbl_Customers[[#This Row],[total_day_minutes]]&lt;=250,"High Usage","Very High Usage")))</f>
        <v>Medium Usage</v>
      </c>
      <c r="AE3276" t="str">
        <f>IF(tbl_Customers[[#This Row],[total_intl_calls]]&lt;=5,"Low Calls", IF(tbl_Customers[[#This Row],[total_intl_calls]]&lt;=10, "Medium Calls", "High Calls"))</f>
        <v>Low Calls</v>
      </c>
      <c r="AF32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76" s="36" t="str">
        <f>IF(tbl_Customers[[#This Row],[Churn_Risk_Score]]&gt;=10,"High Risk", IF(tbl_Customers[[#This Row],[Churn_Risk_Score]]&gt;=5,"Medium Risk","Low Risk"))</f>
        <v>Low Risk</v>
      </c>
    </row>
    <row r="3277" spans="1:33" x14ac:dyDescent="0.35">
      <c r="A3277">
        <v>3276</v>
      </c>
      <c r="B3277" t="s">
        <v>66</v>
      </c>
      <c r="C3277">
        <v>57</v>
      </c>
      <c r="D3277" t="s">
        <v>28</v>
      </c>
      <c r="E3277" t="s">
        <v>22</v>
      </c>
      <c r="F3277" t="s">
        <v>23</v>
      </c>
      <c r="G3277">
        <v>37</v>
      </c>
      <c r="H3277">
        <v>69.5</v>
      </c>
      <c r="I3277">
        <v>94</v>
      </c>
      <c r="J3277">
        <v>11.82</v>
      </c>
      <c r="K3277">
        <v>220.9</v>
      </c>
      <c r="L3277">
        <v>76</v>
      </c>
      <c r="M3277">
        <v>18.78</v>
      </c>
      <c r="N3277">
        <v>218.5</v>
      </c>
      <c r="O3277">
        <v>113</v>
      </c>
      <c r="P3277">
        <v>9.83</v>
      </c>
      <c r="Q3277">
        <v>11.9</v>
      </c>
      <c r="R3277">
        <v>3</v>
      </c>
      <c r="S3277">
        <v>3.21</v>
      </c>
      <c r="T3277">
        <v>0</v>
      </c>
      <c r="U3277" t="s">
        <v>22</v>
      </c>
      <c r="V3277">
        <f>IF(tbl_Customers[[#This Row],[churn]] = "yes", 1, 0)</f>
        <v>0</v>
      </c>
      <c r="W3277" t="str">
        <f>IF(tbl_Customers[[#This Row],[number_customer_service_calls]] &lt;= 1, "0-1 Calls", IF(tbl_Customers[[#This Row],[number_customer_service_calls]] &lt;= 3, "2-3 Calls", IF(tbl_Customers[[#This Row],[number_customer_service_calls]] &lt;=5, "4-5 Calls", "6+ Calls")))</f>
        <v>0-1 Calls</v>
      </c>
      <c r="X3277" t="str">
        <f>IF(tbl_Customers[[#This Row],[account_length]] &lt;= 50, "0-50", IF(tbl_Customers[[#This Row],[account_length]] &lt;=100, "51-100", IF(tbl_Customers[[#This Row],[account_length]] &lt;= 150, "101-150", "151+")))</f>
        <v>51-100</v>
      </c>
      <c r="Y3277" t="str">
        <f>IF(tbl_Customers[[#This Row],[total_intl_charge]] &lt;= 3, "Low Charges", "High Charges")</f>
        <v>High Charges</v>
      </c>
      <c r="Z3277" t="str">
        <f>IF(tbl_Customers[[#This Row],[total_eve_calls]]&lt;=80,"Low Calls",
IF(tbl_Customers[[#This Row],[total_eve_calls]]&lt;=120,"Medium Calls","High Calls"))</f>
        <v>Low Calls</v>
      </c>
      <c r="AA3277" t="str">
        <f>IF(tbl_Customers[[#This Row],[total_eve_charge]]&lt;=15,"Low Charges",
IF(tbl_Customers[[#This Row],[total_eve_charge]]&lt;=20,"Medium Charges","High Charges"))</f>
        <v>Medium Charges</v>
      </c>
      <c r="AB32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7" t="str">
        <f>IF(tbl_Customers[[#This Row],[number_vmail_messages]] = 0, "No Usage", IF(tbl_Customers[[#This Row],[number_vmail_messages]] &lt;= 20, "Low Usage", IF(tbl_Customers[[#This Row],[number_vmail_messages]] &lt;= 40, "Medium Usgae", "High Usage")))</f>
        <v>Medium Usgae</v>
      </c>
      <c r="AD3277" t="str">
        <f>IF(tbl_Customers[[#This Row],[total_day_minutes]]&lt;=150,"Low Usage", IF(tbl_Customers[[#This Row],[total_day_minutes]]&lt;=200,"Medium Usage", IF(tbl_Customers[[#This Row],[total_day_minutes]]&lt;=250,"High Usage","Very High Usage")))</f>
        <v>Low Usage</v>
      </c>
      <c r="AE3277" t="str">
        <f>IF(tbl_Customers[[#This Row],[total_intl_calls]]&lt;=5,"Low Calls", IF(tbl_Customers[[#This Row],[total_intl_calls]]&lt;=10, "Medium Calls", "High Calls"))</f>
        <v>Low Calls</v>
      </c>
      <c r="AF32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77" s="36" t="str">
        <f>IF(tbl_Customers[[#This Row],[Churn_Risk_Score]]&gt;=10,"High Risk", IF(tbl_Customers[[#This Row],[Churn_Risk_Score]]&gt;=5,"Medium Risk","Low Risk"))</f>
        <v>Low Risk</v>
      </c>
    </row>
    <row r="3278" spans="1:33" x14ac:dyDescent="0.35">
      <c r="A3278">
        <v>3277</v>
      </c>
      <c r="B3278" t="s">
        <v>26</v>
      </c>
      <c r="C3278">
        <v>109</v>
      </c>
      <c r="D3278" t="s">
        <v>21</v>
      </c>
      <c r="E3278" t="s">
        <v>23</v>
      </c>
      <c r="F3278" t="s">
        <v>22</v>
      </c>
      <c r="G3278">
        <v>0</v>
      </c>
      <c r="H3278">
        <v>166.5</v>
      </c>
      <c r="I3278">
        <v>101</v>
      </c>
      <c r="J3278">
        <v>28.31</v>
      </c>
      <c r="K3278">
        <v>268.39999999999998</v>
      </c>
      <c r="L3278">
        <v>119</v>
      </c>
      <c r="M3278">
        <v>22.81</v>
      </c>
      <c r="N3278">
        <v>126.2</v>
      </c>
      <c r="O3278">
        <v>112</v>
      </c>
      <c r="P3278">
        <v>5.68</v>
      </c>
      <c r="Q3278">
        <v>10.199999999999999</v>
      </c>
      <c r="R3278">
        <v>3</v>
      </c>
      <c r="S3278">
        <v>2.75</v>
      </c>
      <c r="T3278">
        <v>3</v>
      </c>
      <c r="U3278" t="s">
        <v>22</v>
      </c>
      <c r="V3278">
        <f>IF(tbl_Customers[[#This Row],[churn]] = "yes", 1, 0)</f>
        <v>0</v>
      </c>
      <c r="W3278" t="str">
        <f>IF(tbl_Customers[[#This Row],[number_customer_service_calls]] &lt;= 1, "0-1 Calls", IF(tbl_Customers[[#This Row],[number_customer_service_calls]] &lt;= 3, "2-3 Calls", IF(tbl_Customers[[#This Row],[number_customer_service_calls]] &lt;=5, "4-5 Calls", "6+ Calls")))</f>
        <v>2-3 Calls</v>
      </c>
      <c r="X3278" t="str">
        <f>IF(tbl_Customers[[#This Row],[account_length]] &lt;= 50, "0-50", IF(tbl_Customers[[#This Row],[account_length]] &lt;=100, "51-100", IF(tbl_Customers[[#This Row],[account_length]] &lt;= 150, "101-150", "151+")))</f>
        <v>101-150</v>
      </c>
      <c r="Y3278" t="str">
        <f>IF(tbl_Customers[[#This Row],[total_intl_charge]] &lt;= 3, "Low Charges", "High Charges")</f>
        <v>Low Charges</v>
      </c>
      <c r="Z3278" t="str">
        <f>IF(tbl_Customers[[#This Row],[total_eve_calls]]&lt;=80,"Low Calls",
IF(tbl_Customers[[#This Row],[total_eve_calls]]&lt;=120,"Medium Calls","High Calls"))</f>
        <v>Medium Calls</v>
      </c>
      <c r="AA3278" t="str">
        <f>IF(tbl_Customers[[#This Row],[total_eve_charge]]&lt;=15,"Low Charges",
IF(tbl_Customers[[#This Row],[total_eve_charge]]&lt;=20,"Medium Charges","High Charges"))</f>
        <v>High Charges</v>
      </c>
      <c r="AB32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8" t="str">
        <f>IF(tbl_Customers[[#This Row],[number_vmail_messages]] = 0, "No Usage", IF(tbl_Customers[[#This Row],[number_vmail_messages]] &lt;= 20, "Low Usage", IF(tbl_Customers[[#This Row],[number_vmail_messages]] &lt;= 40, "Medium Usgae", "High Usage")))</f>
        <v>No Usage</v>
      </c>
      <c r="AD3278" t="str">
        <f>IF(tbl_Customers[[#This Row],[total_day_minutes]]&lt;=150,"Low Usage", IF(tbl_Customers[[#This Row],[total_day_minutes]]&lt;=200,"Medium Usage", IF(tbl_Customers[[#This Row],[total_day_minutes]]&lt;=250,"High Usage","Very High Usage")))</f>
        <v>Medium Usage</v>
      </c>
      <c r="AE3278" t="str">
        <f>IF(tbl_Customers[[#This Row],[total_intl_calls]]&lt;=5,"Low Calls", IF(tbl_Customers[[#This Row],[total_intl_calls]]&lt;=10, "Medium Calls", "High Calls"))</f>
        <v>Low Calls</v>
      </c>
      <c r="AF32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78" s="36" t="str">
        <f>IF(tbl_Customers[[#This Row],[Churn_Risk_Score]]&gt;=10,"High Risk", IF(tbl_Customers[[#This Row],[Churn_Risk_Score]]&gt;=5,"Medium Risk","Low Risk"))</f>
        <v>Low Risk</v>
      </c>
    </row>
    <row r="3279" spans="1:33" x14ac:dyDescent="0.35">
      <c r="A3279">
        <v>3278</v>
      </c>
      <c r="B3279" t="s">
        <v>72</v>
      </c>
      <c r="C3279">
        <v>66</v>
      </c>
      <c r="D3279" t="s">
        <v>21</v>
      </c>
      <c r="E3279" t="s">
        <v>22</v>
      </c>
      <c r="F3279" t="s">
        <v>23</v>
      </c>
      <c r="G3279">
        <v>21</v>
      </c>
      <c r="H3279">
        <v>134.4</v>
      </c>
      <c r="I3279">
        <v>110</v>
      </c>
      <c r="J3279">
        <v>22.85</v>
      </c>
      <c r="K3279">
        <v>136.19999999999999</v>
      </c>
      <c r="L3279">
        <v>104</v>
      </c>
      <c r="M3279">
        <v>11.58</v>
      </c>
      <c r="N3279">
        <v>215.6</v>
      </c>
      <c r="O3279">
        <v>105</v>
      </c>
      <c r="P3279">
        <v>9.6999999999999993</v>
      </c>
      <c r="Q3279">
        <v>9.6999999999999993</v>
      </c>
      <c r="R3279">
        <v>4</v>
      </c>
      <c r="S3279">
        <v>2.62</v>
      </c>
      <c r="T3279">
        <v>3</v>
      </c>
      <c r="U3279" t="s">
        <v>22</v>
      </c>
      <c r="V3279">
        <f>IF(tbl_Customers[[#This Row],[churn]] = "yes", 1, 0)</f>
        <v>0</v>
      </c>
      <c r="W3279" t="str">
        <f>IF(tbl_Customers[[#This Row],[number_customer_service_calls]] &lt;= 1, "0-1 Calls", IF(tbl_Customers[[#This Row],[number_customer_service_calls]] &lt;= 3, "2-3 Calls", IF(tbl_Customers[[#This Row],[number_customer_service_calls]] &lt;=5, "4-5 Calls", "6+ Calls")))</f>
        <v>2-3 Calls</v>
      </c>
      <c r="X3279" t="str">
        <f>IF(tbl_Customers[[#This Row],[account_length]] &lt;= 50, "0-50", IF(tbl_Customers[[#This Row],[account_length]] &lt;=100, "51-100", IF(tbl_Customers[[#This Row],[account_length]] &lt;= 150, "101-150", "151+")))</f>
        <v>51-100</v>
      </c>
      <c r="Y3279" t="str">
        <f>IF(tbl_Customers[[#This Row],[total_intl_charge]] &lt;= 3, "Low Charges", "High Charges")</f>
        <v>Low Charges</v>
      </c>
      <c r="Z3279" t="str">
        <f>IF(tbl_Customers[[#This Row],[total_eve_calls]]&lt;=80,"Low Calls",
IF(tbl_Customers[[#This Row],[total_eve_calls]]&lt;=120,"Medium Calls","High Calls"))</f>
        <v>Medium Calls</v>
      </c>
      <c r="AA3279" t="str">
        <f>IF(tbl_Customers[[#This Row],[total_eve_charge]]&lt;=15,"Low Charges",
IF(tbl_Customers[[#This Row],[total_eve_charge]]&lt;=20,"Medium Charges","High Charges"))</f>
        <v>Low Charges</v>
      </c>
      <c r="AB32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79" t="str">
        <f>IF(tbl_Customers[[#This Row],[number_vmail_messages]] = 0, "No Usage", IF(tbl_Customers[[#This Row],[number_vmail_messages]] &lt;= 20, "Low Usage", IF(tbl_Customers[[#This Row],[number_vmail_messages]] &lt;= 40, "Medium Usgae", "High Usage")))</f>
        <v>Medium Usgae</v>
      </c>
      <c r="AD3279" t="str">
        <f>IF(tbl_Customers[[#This Row],[total_day_minutes]]&lt;=150,"Low Usage", IF(tbl_Customers[[#This Row],[total_day_minutes]]&lt;=200,"Medium Usage", IF(tbl_Customers[[#This Row],[total_day_minutes]]&lt;=250,"High Usage","Very High Usage")))</f>
        <v>Low Usage</v>
      </c>
      <c r="AE3279" t="str">
        <f>IF(tbl_Customers[[#This Row],[total_intl_calls]]&lt;=5,"Low Calls", IF(tbl_Customers[[#This Row],[total_intl_calls]]&lt;=10, "Medium Calls", "High Calls"))</f>
        <v>Low Calls</v>
      </c>
      <c r="AF32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79" s="36" t="str">
        <f>IF(tbl_Customers[[#This Row],[Churn_Risk_Score]]&gt;=10,"High Risk", IF(tbl_Customers[[#This Row],[Churn_Risk_Score]]&gt;=5,"Medium Risk","Low Risk"))</f>
        <v>Low Risk</v>
      </c>
    </row>
    <row r="3280" spans="1:33" x14ac:dyDescent="0.35">
      <c r="A3280">
        <v>3279</v>
      </c>
      <c r="B3280" t="s">
        <v>48</v>
      </c>
      <c r="C3280">
        <v>162</v>
      </c>
      <c r="D3280" t="s">
        <v>25</v>
      </c>
      <c r="E3280" t="s">
        <v>22</v>
      </c>
      <c r="F3280" t="s">
        <v>23</v>
      </c>
      <c r="G3280">
        <v>21</v>
      </c>
      <c r="H3280">
        <v>205.2</v>
      </c>
      <c r="I3280">
        <v>128</v>
      </c>
      <c r="J3280">
        <v>34.880000000000003</v>
      </c>
      <c r="K3280">
        <v>231.7</v>
      </c>
      <c r="L3280">
        <v>128</v>
      </c>
      <c r="M3280">
        <v>19.690000000000001</v>
      </c>
      <c r="N3280">
        <v>180.3</v>
      </c>
      <c r="O3280">
        <v>100</v>
      </c>
      <c r="P3280">
        <v>8.11</v>
      </c>
      <c r="Q3280">
        <v>10.6</v>
      </c>
      <c r="R3280">
        <v>3</v>
      </c>
      <c r="S3280">
        <v>2.86</v>
      </c>
      <c r="T3280">
        <v>2</v>
      </c>
      <c r="U3280" t="s">
        <v>22</v>
      </c>
      <c r="V3280">
        <f>IF(tbl_Customers[[#This Row],[churn]] = "yes", 1, 0)</f>
        <v>0</v>
      </c>
      <c r="W3280" t="str">
        <f>IF(tbl_Customers[[#This Row],[number_customer_service_calls]] &lt;= 1, "0-1 Calls", IF(tbl_Customers[[#This Row],[number_customer_service_calls]] &lt;= 3, "2-3 Calls", IF(tbl_Customers[[#This Row],[number_customer_service_calls]] &lt;=5, "4-5 Calls", "6+ Calls")))</f>
        <v>2-3 Calls</v>
      </c>
      <c r="X3280" t="str">
        <f>IF(tbl_Customers[[#This Row],[account_length]] &lt;= 50, "0-50", IF(tbl_Customers[[#This Row],[account_length]] &lt;=100, "51-100", IF(tbl_Customers[[#This Row],[account_length]] &lt;= 150, "101-150", "151+")))</f>
        <v>151+</v>
      </c>
      <c r="Y3280" t="str">
        <f>IF(tbl_Customers[[#This Row],[total_intl_charge]] &lt;= 3, "Low Charges", "High Charges")</f>
        <v>Low Charges</v>
      </c>
      <c r="Z3280" t="str">
        <f>IF(tbl_Customers[[#This Row],[total_eve_calls]]&lt;=80,"Low Calls",
IF(tbl_Customers[[#This Row],[total_eve_calls]]&lt;=120,"Medium Calls","High Calls"))</f>
        <v>High Calls</v>
      </c>
      <c r="AA3280" t="str">
        <f>IF(tbl_Customers[[#This Row],[total_eve_charge]]&lt;=15,"Low Charges",
IF(tbl_Customers[[#This Row],[total_eve_charge]]&lt;=20,"Medium Charges","High Charges"))</f>
        <v>Medium Charges</v>
      </c>
      <c r="AB32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0" t="str">
        <f>IF(tbl_Customers[[#This Row],[number_vmail_messages]] = 0, "No Usage", IF(tbl_Customers[[#This Row],[number_vmail_messages]] &lt;= 20, "Low Usage", IF(tbl_Customers[[#This Row],[number_vmail_messages]] &lt;= 40, "Medium Usgae", "High Usage")))</f>
        <v>Medium Usgae</v>
      </c>
      <c r="AD3280" t="str">
        <f>IF(tbl_Customers[[#This Row],[total_day_minutes]]&lt;=150,"Low Usage", IF(tbl_Customers[[#This Row],[total_day_minutes]]&lt;=200,"Medium Usage", IF(tbl_Customers[[#This Row],[total_day_minutes]]&lt;=250,"High Usage","Very High Usage")))</f>
        <v>High Usage</v>
      </c>
      <c r="AE3280" t="str">
        <f>IF(tbl_Customers[[#This Row],[total_intl_calls]]&lt;=5,"Low Calls", IF(tbl_Customers[[#This Row],[total_intl_calls]]&lt;=10, "Medium Calls", "High Calls"))</f>
        <v>Low Calls</v>
      </c>
      <c r="AF32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80" s="36" t="str">
        <f>IF(tbl_Customers[[#This Row],[Churn_Risk_Score]]&gt;=10,"High Risk", IF(tbl_Customers[[#This Row],[Churn_Risk_Score]]&gt;=5,"Medium Risk","Low Risk"))</f>
        <v>Low Risk</v>
      </c>
    </row>
    <row r="3281" spans="1:33" x14ac:dyDescent="0.35">
      <c r="A3281">
        <v>3280</v>
      </c>
      <c r="B3281" t="s">
        <v>58</v>
      </c>
      <c r="C3281">
        <v>115</v>
      </c>
      <c r="D3281" t="s">
        <v>21</v>
      </c>
      <c r="E3281" t="s">
        <v>22</v>
      </c>
      <c r="F3281" t="s">
        <v>23</v>
      </c>
      <c r="G3281">
        <v>26</v>
      </c>
      <c r="H3281">
        <v>132.30000000000001</v>
      </c>
      <c r="I3281">
        <v>142</v>
      </c>
      <c r="J3281">
        <v>22.49</v>
      </c>
      <c r="K3281">
        <v>273.39999999999998</v>
      </c>
      <c r="L3281">
        <v>89</v>
      </c>
      <c r="M3281">
        <v>23.24</v>
      </c>
      <c r="N3281">
        <v>195.7</v>
      </c>
      <c r="O3281">
        <v>77</v>
      </c>
      <c r="P3281">
        <v>8.81</v>
      </c>
      <c r="Q3281">
        <v>14.8</v>
      </c>
      <c r="R3281">
        <v>7</v>
      </c>
      <c r="S3281">
        <v>4</v>
      </c>
      <c r="T3281">
        <v>0</v>
      </c>
      <c r="U3281" t="s">
        <v>22</v>
      </c>
      <c r="V3281">
        <f>IF(tbl_Customers[[#This Row],[churn]] = "yes", 1, 0)</f>
        <v>0</v>
      </c>
      <c r="W3281" t="str">
        <f>IF(tbl_Customers[[#This Row],[number_customer_service_calls]] &lt;= 1, "0-1 Calls", IF(tbl_Customers[[#This Row],[number_customer_service_calls]] &lt;= 3, "2-3 Calls", IF(tbl_Customers[[#This Row],[number_customer_service_calls]] &lt;=5, "4-5 Calls", "6+ Calls")))</f>
        <v>0-1 Calls</v>
      </c>
      <c r="X3281" t="str">
        <f>IF(tbl_Customers[[#This Row],[account_length]] &lt;= 50, "0-50", IF(tbl_Customers[[#This Row],[account_length]] &lt;=100, "51-100", IF(tbl_Customers[[#This Row],[account_length]] &lt;= 150, "101-150", "151+")))</f>
        <v>101-150</v>
      </c>
      <c r="Y3281" t="str">
        <f>IF(tbl_Customers[[#This Row],[total_intl_charge]] &lt;= 3, "Low Charges", "High Charges")</f>
        <v>High Charges</v>
      </c>
      <c r="Z3281" t="str">
        <f>IF(tbl_Customers[[#This Row],[total_eve_calls]]&lt;=80,"Low Calls",
IF(tbl_Customers[[#This Row],[total_eve_calls]]&lt;=120,"Medium Calls","High Calls"))</f>
        <v>Medium Calls</v>
      </c>
      <c r="AA3281" t="str">
        <f>IF(tbl_Customers[[#This Row],[total_eve_charge]]&lt;=15,"Low Charges",
IF(tbl_Customers[[#This Row],[total_eve_charge]]&lt;=20,"Medium Charges","High Charges"))</f>
        <v>High Charges</v>
      </c>
      <c r="AB32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1" t="str">
        <f>IF(tbl_Customers[[#This Row],[number_vmail_messages]] = 0, "No Usage", IF(tbl_Customers[[#This Row],[number_vmail_messages]] &lt;= 20, "Low Usage", IF(tbl_Customers[[#This Row],[number_vmail_messages]] &lt;= 40, "Medium Usgae", "High Usage")))</f>
        <v>Medium Usgae</v>
      </c>
      <c r="AD3281" t="str">
        <f>IF(tbl_Customers[[#This Row],[total_day_minutes]]&lt;=150,"Low Usage", IF(tbl_Customers[[#This Row],[total_day_minutes]]&lt;=200,"Medium Usage", IF(tbl_Customers[[#This Row],[total_day_minutes]]&lt;=250,"High Usage","Very High Usage")))</f>
        <v>Low Usage</v>
      </c>
      <c r="AE3281" t="str">
        <f>IF(tbl_Customers[[#This Row],[total_intl_calls]]&lt;=5,"Low Calls", IF(tbl_Customers[[#This Row],[total_intl_calls]]&lt;=10, "Medium Calls", "High Calls"))</f>
        <v>Medium Calls</v>
      </c>
      <c r="AF32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81" s="36" t="str">
        <f>IF(tbl_Customers[[#This Row],[Churn_Risk_Score]]&gt;=10,"High Risk", IF(tbl_Customers[[#This Row],[Churn_Risk_Score]]&gt;=5,"Medium Risk","Low Risk"))</f>
        <v>Low Risk</v>
      </c>
    </row>
    <row r="3282" spans="1:33" x14ac:dyDescent="0.35">
      <c r="A3282">
        <v>3281</v>
      </c>
      <c r="B3282" t="s">
        <v>45</v>
      </c>
      <c r="C3282">
        <v>132</v>
      </c>
      <c r="D3282" t="s">
        <v>21</v>
      </c>
      <c r="E3282" t="s">
        <v>22</v>
      </c>
      <c r="F3282" t="s">
        <v>22</v>
      </c>
      <c r="G3282">
        <v>0</v>
      </c>
      <c r="H3282">
        <v>140.30000000000001</v>
      </c>
      <c r="I3282">
        <v>144</v>
      </c>
      <c r="J3282">
        <v>23.85</v>
      </c>
      <c r="K3282">
        <v>294.8</v>
      </c>
      <c r="L3282">
        <v>89</v>
      </c>
      <c r="M3282">
        <v>25.06</v>
      </c>
      <c r="N3282">
        <v>153.5</v>
      </c>
      <c r="O3282">
        <v>126</v>
      </c>
      <c r="P3282">
        <v>6.91</v>
      </c>
      <c r="Q3282">
        <v>11.7</v>
      </c>
      <c r="R3282">
        <v>4</v>
      </c>
      <c r="S3282">
        <v>3.16</v>
      </c>
      <c r="T3282">
        <v>2</v>
      </c>
      <c r="U3282" t="s">
        <v>22</v>
      </c>
      <c r="V3282">
        <f>IF(tbl_Customers[[#This Row],[churn]] = "yes", 1, 0)</f>
        <v>0</v>
      </c>
      <c r="W3282" t="str">
        <f>IF(tbl_Customers[[#This Row],[number_customer_service_calls]] &lt;= 1, "0-1 Calls", IF(tbl_Customers[[#This Row],[number_customer_service_calls]] &lt;= 3, "2-3 Calls", IF(tbl_Customers[[#This Row],[number_customer_service_calls]] &lt;=5, "4-5 Calls", "6+ Calls")))</f>
        <v>2-3 Calls</v>
      </c>
      <c r="X3282" t="str">
        <f>IF(tbl_Customers[[#This Row],[account_length]] &lt;= 50, "0-50", IF(tbl_Customers[[#This Row],[account_length]] &lt;=100, "51-100", IF(tbl_Customers[[#This Row],[account_length]] &lt;= 150, "101-150", "151+")))</f>
        <v>101-150</v>
      </c>
      <c r="Y3282" t="str">
        <f>IF(tbl_Customers[[#This Row],[total_intl_charge]] &lt;= 3, "Low Charges", "High Charges")</f>
        <v>High Charges</v>
      </c>
      <c r="Z3282" t="str">
        <f>IF(tbl_Customers[[#This Row],[total_eve_calls]]&lt;=80,"Low Calls",
IF(tbl_Customers[[#This Row],[total_eve_calls]]&lt;=120,"Medium Calls","High Calls"))</f>
        <v>Medium Calls</v>
      </c>
      <c r="AA3282" t="str">
        <f>IF(tbl_Customers[[#This Row],[total_eve_charge]]&lt;=15,"Low Charges",
IF(tbl_Customers[[#This Row],[total_eve_charge]]&lt;=20,"Medium Charges","High Charges"))</f>
        <v>High Charges</v>
      </c>
      <c r="AB32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2" t="str">
        <f>IF(tbl_Customers[[#This Row],[number_vmail_messages]] = 0, "No Usage", IF(tbl_Customers[[#This Row],[number_vmail_messages]] &lt;= 20, "Low Usage", IF(tbl_Customers[[#This Row],[number_vmail_messages]] &lt;= 40, "Medium Usgae", "High Usage")))</f>
        <v>No Usage</v>
      </c>
      <c r="AD3282" t="str">
        <f>IF(tbl_Customers[[#This Row],[total_day_minutes]]&lt;=150,"Low Usage", IF(tbl_Customers[[#This Row],[total_day_minutes]]&lt;=200,"Medium Usage", IF(tbl_Customers[[#This Row],[total_day_minutes]]&lt;=250,"High Usage","Very High Usage")))</f>
        <v>Low Usage</v>
      </c>
      <c r="AE3282" t="str">
        <f>IF(tbl_Customers[[#This Row],[total_intl_calls]]&lt;=5,"Low Calls", IF(tbl_Customers[[#This Row],[total_intl_calls]]&lt;=10, "Medium Calls", "High Calls"))</f>
        <v>Low Calls</v>
      </c>
      <c r="AF32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82" s="36" t="str">
        <f>IF(tbl_Customers[[#This Row],[Churn_Risk_Score]]&gt;=10,"High Risk", IF(tbl_Customers[[#This Row],[Churn_Risk_Score]]&gt;=5,"Medium Risk","Low Risk"))</f>
        <v>Low Risk</v>
      </c>
    </row>
    <row r="3283" spans="1:33" x14ac:dyDescent="0.35">
      <c r="A3283">
        <v>3282</v>
      </c>
      <c r="B3283" t="s">
        <v>26</v>
      </c>
      <c r="C3283">
        <v>152</v>
      </c>
      <c r="D3283" t="s">
        <v>21</v>
      </c>
      <c r="E3283" t="s">
        <v>22</v>
      </c>
      <c r="F3283" t="s">
        <v>22</v>
      </c>
      <c r="G3283">
        <v>0</v>
      </c>
      <c r="H3283">
        <v>284.60000000000002</v>
      </c>
      <c r="I3283">
        <v>113</v>
      </c>
      <c r="J3283">
        <v>48.38</v>
      </c>
      <c r="K3283">
        <v>141.80000000000001</v>
      </c>
      <c r="L3283">
        <v>101</v>
      </c>
      <c r="M3283">
        <v>12.05</v>
      </c>
      <c r="N3283">
        <v>127.4</v>
      </c>
      <c r="O3283">
        <v>78</v>
      </c>
      <c r="P3283">
        <v>5.73</v>
      </c>
      <c r="Q3283">
        <v>12.6</v>
      </c>
      <c r="R3283">
        <v>5</v>
      </c>
      <c r="S3283">
        <v>3.4</v>
      </c>
      <c r="T3283">
        <v>0</v>
      </c>
      <c r="U3283" t="s">
        <v>22</v>
      </c>
      <c r="V3283">
        <f>IF(tbl_Customers[[#This Row],[churn]] = "yes", 1, 0)</f>
        <v>0</v>
      </c>
      <c r="W3283" t="str">
        <f>IF(tbl_Customers[[#This Row],[number_customer_service_calls]] &lt;= 1, "0-1 Calls", IF(tbl_Customers[[#This Row],[number_customer_service_calls]] &lt;= 3, "2-3 Calls", IF(tbl_Customers[[#This Row],[number_customer_service_calls]] &lt;=5, "4-5 Calls", "6+ Calls")))</f>
        <v>0-1 Calls</v>
      </c>
      <c r="X3283" t="str">
        <f>IF(tbl_Customers[[#This Row],[account_length]] &lt;= 50, "0-50", IF(tbl_Customers[[#This Row],[account_length]] &lt;=100, "51-100", IF(tbl_Customers[[#This Row],[account_length]] &lt;= 150, "101-150", "151+")))</f>
        <v>151+</v>
      </c>
      <c r="Y3283" t="str">
        <f>IF(tbl_Customers[[#This Row],[total_intl_charge]] &lt;= 3, "Low Charges", "High Charges")</f>
        <v>High Charges</v>
      </c>
      <c r="Z3283" t="str">
        <f>IF(tbl_Customers[[#This Row],[total_eve_calls]]&lt;=80,"Low Calls",
IF(tbl_Customers[[#This Row],[total_eve_calls]]&lt;=120,"Medium Calls","High Calls"))</f>
        <v>Medium Calls</v>
      </c>
      <c r="AA3283" t="str">
        <f>IF(tbl_Customers[[#This Row],[total_eve_charge]]&lt;=15,"Low Charges",
IF(tbl_Customers[[#This Row],[total_eve_charge]]&lt;=20,"Medium Charges","High Charges"))</f>
        <v>Low Charges</v>
      </c>
      <c r="AB32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3" t="str">
        <f>IF(tbl_Customers[[#This Row],[number_vmail_messages]] = 0, "No Usage", IF(tbl_Customers[[#This Row],[number_vmail_messages]] &lt;= 20, "Low Usage", IF(tbl_Customers[[#This Row],[number_vmail_messages]] &lt;= 40, "Medium Usgae", "High Usage")))</f>
        <v>No Usage</v>
      </c>
      <c r="AD3283" t="str">
        <f>IF(tbl_Customers[[#This Row],[total_day_minutes]]&lt;=150,"Low Usage", IF(tbl_Customers[[#This Row],[total_day_minutes]]&lt;=200,"Medium Usage", IF(tbl_Customers[[#This Row],[total_day_minutes]]&lt;=250,"High Usage","Very High Usage")))</f>
        <v>Very High Usage</v>
      </c>
      <c r="AE3283" t="str">
        <f>IF(tbl_Customers[[#This Row],[total_intl_calls]]&lt;=5,"Low Calls", IF(tbl_Customers[[#This Row],[total_intl_calls]]&lt;=10, "Medium Calls", "High Calls"))</f>
        <v>Low Calls</v>
      </c>
      <c r="AF32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83" s="36" t="str">
        <f>IF(tbl_Customers[[#This Row],[Churn_Risk_Score]]&gt;=10,"High Risk", IF(tbl_Customers[[#This Row],[Churn_Risk_Score]]&gt;=5,"Medium Risk","Low Risk"))</f>
        <v>Medium Risk</v>
      </c>
    </row>
    <row r="3284" spans="1:33" x14ac:dyDescent="0.35">
      <c r="A3284">
        <v>3283</v>
      </c>
      <c r="B3284" t="s">
        <v>63</v>
      </c>
      <c r="C3284">
        <v>86</v>
      </c>
      <c r="D3284" t="s">
        <v>21</v>
      </c>
      <c r="E3284" t="s">
        <v>22</v>
      </c>
      <c r="F3284" t="s">
        <v>23</v>
      </c>
      <c r="G3284">
        <v>29</v>
      </c>
      <c r="H3284">
        <v>189.3</v>
      </c>
      <c r="I3284">
        <v>107</v>
      </c>
      <c r="J3284">
        <v>32.18</v>
      </c>
      <c r="K3284">
        <v>221.3</v>
      </c>
      <c r="L3284">
        <v>101</v>
      </c>
      <c r="M3284">
        <v>18.809999999999999</v>
      </c>
      <c r="N3284">
        <v>325.60000000000002</v>
      </c>
      <c r="O3284">
        <v>137</v>
      </c>
      <c r="P3284">
        <v>14.65</v>
      </c>
      <c r="Q3284">
        <v>13.8</v>
      </c>
      <c r="R3284">
        <v>3</v>
      </c>
      <c r="S3284">
        <v>3.73</v>
      </c>
      <c r="T3284">
        <v>1</v>
      </c>
      <c r="U3284" t="s">
        <v>22</v>
      </c>
      <c r="V3284">
        <f>IF(tbl_Customers[[#This Row],[churn]] = "yes", 1, 0)</f>
        <v>0</v>
      </c>
      <c r="W3284" t="str">
        <f>IF(tbl_Customers[[#This Row],[number_customer_service_calls]] &lt;= 1, "0-1 Calls", IF(tbl_Customers[[#This Row],[number_customer_service_calls]] &lt;= 3, "2-3 Calls", IF(tbl_Customers[[#This Row],[number_customer_service_calls]] &lt;=5, "4-5 Calls", "6+ Calls")))</f>
        <v>0-1 Calls</v>
      </c>
      <c r="X3284" t="str">
        <f>IF(tbl_Customers[[#This Row],[account_length]] &lt;= 50, "0-50", IF(tbl_Customers[[#This Row],[account_length]] &lt;=100, "51-100", IF(tbl_Customers[[#This Row],[account_length]] &lt;= 150, "101-150", "151+")))</f>
        <v>51-100</v>
      </c>
      <c r="Y3284" t="str">
        <f>IF(tbl_Customers[[#This Row],[total_intl_charge]] &lt;= 3, "Low Charges", "High Charges")</f>
        <v>High Charges</v>
      </c>
      <c r="Z3284" t="str">
        <f>IF(tbl_Customers[[#This Row],[total_eve_calls]]&lt;=80,"Low Calls",
IF(tbl_Customers[[#This Row],[total_eve_calls]]&lt;=120,"Medium Calls","High Calls"))</f>
        <v>Medium Calls</v>
      </c>
      <c r="AA3284" t="str">
        <f>IF(tbl_Customers[[#This Row],[total_eve_charge]]&lt;=15,"Low Charges",
IF(tbl_Customers[[#This Row],[total_eve_charge]]&lt;=20,"Medium Charges","High Charges"))</f>
        <v>Medium Charges</v>
      </c>
      <c r="AB32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4" t="str">
        <f>IF(tbl_Customers[[#This Row],[number_vmail_messages]] = 0, "No Usage", IF(tbl_Customers[[#This Row],[number_vmail_messages]] &lt;= 20, "Low Usage", IF(tbl_Customers[[#This Row],[number_vmail_messages]] &lt;= 40, "Medium Usgae", "High Usage")))</f>
        <v>Medium Usgae</v>
      </c>
      <c r="AD3284" t="str">
        <f>IF(tbl_Customers[[#This Row],[total_day_minutes]]&lt;=150,"Low Usage", IF(tbl_Customers[[#This Row],[total_day_minutes]]&lt;=200,"Medium Usage", IF(tbl_Customers[[#This Row],[total_day_minutes]]&lt;=250,"High Usage","Very High Usage")))</f>
        <v>Medium Usage</v>
      </c>
      <c r="AE3284" t="str">
        <f>IF(tbl_Customers[[#This Row],[total_intl_calls]]&lt;=5,"Low Calls", IF(tbl_Customers[[#This Row],[total_intl_calls]]&lt;=10, "Medium Calls", "High Calls"))</f>
        <v>Low Calls</v>
      </c>
      <c r="AF32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84" s="36" t="str">
        <f>IF(tbl_Customers[[#This Row],[Churn_Risk_Score]]&gt;=10,"High Risk", IF(tbl_Customers[[#This Row],[Churn_Risk_Score]]&gt;=5,"Medium Risk","Low Risk"))</f>
        <v>Low Risk</v>
      </c>
    </row>
    <row r="3285" spans="1:33" x14ac:dyDescent="0.35">
      <c r="A3285">
        <v>3284</v>
      </c>
      <c r="B3285" t="s">
        <v>43</v>
      </c>
      <c r="C3285">
        <v>36</v>
      </c>
      <c r="D3285" t="s">
        <v>21</v>
      </c>
      <c r="E3285" t="s">
        <v>22</v>
      </c>
      <c r="F3285" t="s">
        <v>22</v>
      </c>
      <c r="G3285">
        <v>0</v>
      </c>
      <c r="H3285">
        <v>184.6</v>
      </c>
      <c r="I3285">
        <v>132</v>
      </c>
      <c r="J3285">
        <v>31.38</v>
      </c>
      <c r="K3285">
        <v>193.7</v>
      </c>
      <c r="L3285">
        <v>69</v>
      </c>
      <c r="M3285">
        <v>16.46</v>
      </c>
      <c r="N3285">
        <v>283.5</v>
      </c>
      <c r="O3285">
        <v>83</v>
      </c>
      <c r="P3285">
        <v>12.76</v>
      </c>
      <c r="Q3285">
        <v>5.9</v>
      </c>
      <c r="R3285">
        <v>3</v>
      </c>
      <c r="S3285">
        <v>1.59</v>
      </c>
      <c r="T3285">
        <v>1</v>
      </c>
      <c r="U3285" t="s">
        <v>22</v>
      </c>
      <c r="V3285">
        <f>IF(tbl_Customers[[#This Row],[churn]] = "yes", 1, 0)</f>
        <v>0</v>
      </c>
      <c r="W3285" t="str">
        <f>IF(tbl_Customers[[#This Row],[number_customer_service_calls]] &lt;= 1, "0-1 Calls", IF(tbl_Customers[[#This Row],[number_customer_service_calls]] &lt;= 3, "2-3 Calls", IF(tbl_Customers[[#This Row],[number_customer_service_calls]] &lt;=5, "4-5 Calls", "6+ Calls")))</f>
        <v>0-1 Calls</v>
      </c>
      <c r="X3285" t="str">
        <f>IF(tbl_Customers[[#This Row],[account_length]] &lt;= 50, "0-50", IF(tbl_Customers[[#This Row],[account_length]] &lt;=100, "51-100", IF(tbl_Customers[[#This Row],[account_length]] &lt;= 150, "101-150", "151+")))</f>
        <v>0-50</v>
      </c>
      <c r="Y3285" t="str">
        <f>IF(tbl_Customers[[#This Row],[total_intl_charge]] &lt;= 3, "Low Charges", "High Charges")</f>
        <v>Low Charges</v>
      </c>
      <c r="Z3285" t="str">
        <f>IF(tbl_Customers[[#This Row],[total_eve_calls]]&lt;=80,"Low Calls",
IF(tbl_Customers[[#This Row],[total_eve_calls]]&lt;=120,"Medium Calls","High Calls"))</f>
        <v>Low Calls</v>
      </c>
      <c r="AA3285" t="str">
        <f>IF(tbl_Customers[[#This Row],[total_eve_charge]]&lt;=15,"Low Charges",
IF(tbl_Customers[[#This Row],[total_eve_charge]]&lt;=20,"Medium Charges","High Charges"))</f>
        <v>Medium Charges</v>
      </c>
      <c r="AB32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5" t="str">
        <f>IF(tbl_Customers[[#This Row],[number_vmail_messages]] = 0, "No Usage", IF(tbl_Customers[[#This Row],[number_vmail_messages]] &lt;= 20, "Low Usage", IF(tbl_Customers[[#This Row],[number_vmail_messages]] &lt;= 40, "Medium Usgae", "High Usage")))</f>
        <v>No Usage</v>
      </c>
      <c r="AD3285" t="str">
        <f>IF(tbl_Customers[[#This Row],[total_day_minutes]]&lt;=150,"Low Usage", IF(tbl_Customers[[#This Row],[total_day_minutes]]&lt;=200,"Medium Usage", IF(tbl_Customers[[#This Row],[total_day_minutes]]&lt;=250,"High Usage","Very High Usage")))</f>
        <v>Medium Usage</v>
      </c>
      <c r="AE3285" t="str">
        <f>IF(tbl_Customers[[#This Row],[total_intl_calls]]&lt;=5,"Low Calls", IF(tbl_Customers[[#This Row],[total_intl_calls]]&lt;=10, "Medium Calls", "High Calls"))</f>
        <v>Low Calls</v>
      </c>
      <c r="AF32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85" s="36" t="str">
        <f>IF(tbl_Customers[[#This Row],[Churn_Risk_Score]]&gt;=10,"High Risk", IF(tbl_Customers[[#This Row],[Churn_Risk_Score]]&gt;=5,"Medium Risk","Low Risk"))</f>
        <v>Low Risk</v>
      </c>
    </row>
    <row r="3286" spans="1:33" x14ac:dyDescent="0.35">
      <c r="A3286">
        <v>3285</v>
      </c>
      <c r="B3286" t="s">
        <v>60</v>
      </c>
      <c r="C3286">
        <v>118</v>
      </c>
      <c r="D3286" t="s">
        <v>21</v>
      </c>
      <c r="E3286" t="s">
        <v>22</v>
      </c>
      <c r="F3286" t="s">
        <v>22</v>
      </c>
      <c r="G3286">
        <v>0</v>
      </c>
      <c r="H3286">
        <v>161.6</v>
      </c>
      <c r="I3286">
        <v>96</v>
      </c>
      <c r="J3286">
        <v>27.47</v>
      </c>
      <c r="K3286">
        <v>223.9</v>
      </c>
      <c r="L3286">
        <v>113</v>
      </c>
      <c r="M3286">
        <v>19.03</v>
      </c>
      <c r="N3286">
        <v>240.6</v>
      </c>
      <c r="O3286">
        <v>137</v>
      </c>
      <c r="P3286">
        <v>10.83</v>
      </c>
      <c r="Q3286">
        <v>6.8</v>
      </c>
      <c r="R3286">
        <v>2</v>
      </c>
      <c r="S3286">
        <v>1.84</v>
      </c>
      <c r="T3286">
        <v>0</v>
      </c>
      <c r="U3286" t="s">
        <v>22</v>
      </c>
      <c r="V3286">
        <f>IF(tbl_Customers[[#This Row],[churn]] = "yes", 1, 0)</f>
        <v>0</v>
      </c>
      <c r="W3286" t="str">
        <f>IF(tbl_Customers[[#This Row],[number_customer_service_calls]] &lt;= 1, "0-1 Calls", IF(tbl_Customers[[#This Row],[number_customer_service_calls]] &lt;= 3, "2-3 Calls", IF(tbl_Customers[[#This Row],[number_customer_service_calls]] &lt;=5, "4-5 Calls", "6+ Calls")))</f>
        <v>0-1 Calls</v>
      </c>
      <c r="X3286" t="str">
        <f>IF(tbl_Customers[[#This Row],[account_length]] &lt;= 50, "0-50", IF(tbl_Customers[[#This Row],[account_length]] &lt;=100, "51-100", IF(tbl_Customers[[#This Row],[account_length]] &lt;= 150, "101-150", "151+")))</f>
        <v>101-150</v>
      </c>
      <c r="Y3286" t="str">
        <f>IF(tbl_Customers[[#This Row],[total_intl_charge]] &lt;= 3, "Low Charges", "High Charges")</f>
        <v>Low Charges</v>
      </c>
      <c r="Z3286" t="str">
        <f>IF(tbl_Customers[[#This Row],[total_eve_calls]]&lt;=80,"Low Calls",
IF(tbl_Customers[[#This Row],[total_eve_calls]]&lt;=120,"Medium Calls","High Calls"))</f>
        <v>Medium Calls</v>
      </c>
      <c r="AA3286" t="str">
        <f>IF(tbl_Customers[[#This Row],[total_eve_charge]]&lt;=15,"Low Charges",
IF(tbl_Customers[[#This Row],[total_eve_charge]]&lt;=20,"Medium Charges","High Charges"))</f>
        <v>Medium Charges</v>
      </c>
      <c r="AB32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6" t="str">
        <f>IF(tbl_Customers[[#This Row],[number_vmail_messages]] = 0, "No Usage", IF(tbl_Customers[[#This Row],[number_vmail_messages]] &lt;= 20, "Low Usage", IF(tbl_Customers[[#This Row],[number_vmail_messages]] &lt;= 40, "Medium Usgae", "High Usage")))</f>
        <v>No Usage</v>
      </c>
      <c r="AD3286" t="str">
        <f>IF(tbl_Customers[[#This Row],[total_day_minutes]]&lt;=150,"Low Usage", IF(tbl_Customers[[#This Row],[total_day_minutes]]&lt;=200,"Medium Usage", IF(tbl_Customers[[#This Row],[total_day_minutes]]&lt;=250,"High Usage","Very High Usage")))</f>
        <v>Medium Usage</v>
      </c>
      <c r="AE3286" t="str">
        <f>IF(tbl_Customers[[#This Row],[total_intl_calls]]&lt;=5,"Low Calls", IF(tbl_Customers[[#This Row],[total_intl_calls]]&lt;=10, "Medium Calls", "High Calls"))</f>
        <v>Low Calls</v>
      </c>
      <c r="AF32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86" s="36" t="str">
        <f>IF(tbl_Customers[[#This Row],[Churn_Risk_Score]]&gt;=10,"High Risk", IF(tbl_Customers[[#This Row],[Churn_Risk_Score]]&gt;=5,"Medium Risk","Low Risk"))</f>
        <v>Low Risk</v>
      </c>
    </row>
    <row r="3287" spans="1:33" x14ac:dyDescent="0.35">
      <c r="A3287">
        <v>3286</v>
      </c>
      <c r="B3287" t="s">
        <v>45</v>
      </c>
      <c r="C3287">
        <v>137</v>
      </c>
      <c r="D3287" t="s">
        <v>28</v>
      </c>
      <c r="E3287" t="s">
        <v>22</v>
      </c>
      <c r="F3287" t="s">
        <v>23</v>
      </c>
      <c r="G3287">
        <v>20</v>
      </c>
      <c r="H3287">
        <v>268.5</v>
      </c>
      <c r="I3287">
        <v>91</v>
      </c>
      <c r="J3287">
        <v>45.65</v>
      </c>
      <c r="K3287">
        <v>128.80000000000001</v>
      </c>
      <c r="L3287">
        <v>121</v>
      </c>
      <c r="M3287">
        <v>10.95</v>
      </c>
      <c r="N3287">
        <v>146.4</v>
      </c>
      <c r="O3287">
        <v>98</v>
      </c>
      <c r="P3287">
        <v>6.59</v>
      </c>
      <c r="Q3287">
        <v>12.7</v>
      </c>
      <c r="R3287">
        <v>6</v>
      </c>
      <c r="S3287">
        <v>3.43</v>
      </c>
      <c r="T3287">
        <v>1</v>
      </c>
      <c r="U3287" t="s">
        <v>22</v>
      </c>
      <c r="V3287">
        <f>IF(tbl_Customers[[#This Row],[churn]] = "yes", 1, 0)</f>
        <v>0</v>
      </c>
      <c r="W3287" t="str">
        <f>IF(tbl_Customers[[#This Row],[number_customer_service_calls]] &lt;= 1, "0-1 Calls", IF(tbl_Customers[[#This Row],[number_customer_service_calls]] &lt;= 3, "2-3 Calls", IF(tbl_Customers[[#This Row],[number_customer_service_calls]] &lt;=5, "4-5 Calls", "6+ Calls")))</f>
        <v>0-1 Calls</v>
      </c>
      <c r="X3287" t="str">
        <f>IF(tbl_Customers[[#This Row],[account_length]] &lt;= 50, "0-50", IF(tbl_Customers[[#This Row],[account_length]] &lt;=100, "51-100", IF(tbl_Customers[[#This Row],[account_length]] &lt;= 150, "101-150", "151+")))</f>
        <v>101-150</v>
      </c>
      <c r="Y3287" t="str">
        <f>IF(tbl_Customers[[#This Row],[total_intl_charge]] &lt;= 3, "Low Charges", "High Charges")</f>
        <v>High Charges</v>
      </c>
      <c r="Z3287" t="str">
        <f>IF(tbl_Customers[[#This Row],[total_eve_calls]]&lt;=80,"Low Calls",
IF(tbl_Customers[[#This Row],[total_eve_calls]]&lt;=120,"Medium Calls","High Calls"))</f>
        <v>High Calls</v>
      </c>
      <c r="AA3287" t="str">
        <f>IF(tbl_Customers[[#This Row],[total_eve_charge]]&lt;=15,"Low Charges",
IF(tbl_Customers[[#This Row],[total_eve_charge]]&lt;=20,"Medium Charges","High Charges"))</f>
        <v>Low Charges</v>
      </c>
      <c r="AB32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7" t="str">
        <f>IF(tbl_Customers[[#This Row],[number_vmail_messages]] = 0, "No Usage", IF(tbl_Customers[[#This Row],[number_vmail_messages]] &lt;= 20, "Low Usage", IF(tbl_Customers[[#This Row],[number_vmail_messages]] &lt;= 40, "Medium Usgae", "High Usage")))</f>
        <v>Low Usage</v>
      </c>
      <c r="AD3287" t="str">
        <f>IF(tbl_Customers[[#This Row],[total_day_minutes]]&lt;=150,"Low Usage", IF(tbl_Customers[[#This Row],[total_day_minutes]]&lt;=200,"Medium Usage", IF(tbl_Customers[[#This Row],[total_day_minutes]]&lt;=250,"High Usage","Very High Usage")))</f>
        <v>Very High Usage</v>
      </c>
      <c r="AE3287" t="str">
        <f>IF(tbl_Customers[[#This Row],[total_intl_calls]]&lt;=5,"Low Calls", IF(tbl_Customers[[#This Row],[total_intl_calls]]&lt;=10, "Medium Calls", "High Calls"))</f>
        <v>Medium Calls</v>
      </c>
      <c r="AF32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287" s="36" t="str">
        <f>IF(tbl_Customers[[#This Row],[Churn_Risk_Score]]&gt;=10,"High Risk", IF(tbl_Customers[[#This Row],[Churn_Risk_Score]]&gt;=5,"Medium Risk","Low Risk"))</f>
        <v>Medium Risk</v>
      </c>
    </row>
    <row r="3288" spans="1:33" x14ac:dyDescent="0.35">
      <c r="A3288">
        <v>3287</v>
      </c>
      <c r="B3288" t="s">
        <v>24</v>
      </c>
      <c r="C3288">
        <v>67</v>
      </c>
      <c r="D3288" t="s">
        <v>21</v>
      </c>
      <c r="E3288" t="s">
        <v>22</v>
      </c>
      <c r="F3288" t="s">
        <v>22</v>
      </c>
      <c r="G3288">
        <v>0</v>
      </c>
      <c r="H3288">
        <v>178</v>
      </c>
      <c r="I3288">
        <v>77</v>
      </c>
      <c r="J3288">
        <v>30.26</v>
      </c>
      <c r="K3288">
        <v>233.6</v>
      </c>
      <c r="L3288">
        <v>88</v>
      </c>
      <c r="M3288">
        <v>19.86</v>
      </c>
      <c r="N3288">
        <v>175.6</v>
      </c>
      <c r="O3288">
        <v>88</v>
      </c>
      <c r="P3288">
        <v>7.9</v>
      </c>
      <c r="Q3288">
        <v>6.3</v>
      </c>
      <c r="R3288">
        <v>4</v>
      </c>
      <c r="S3288">
        <v>1.7</v>
      </c>
      <c r="T3288">
        <v>2</v>
      </c>
      <c r="U3288" t="s">
        <v>22</v>
      </c>
      <c r="V3288">
        <f>IF(tbl_Customers[[#This Row],[churn]] = "yes", 1, 0)</f>
        <v>0</v>
      </c>
      <c r="W3288" t="str">
        <f>IF(tbl_Customers[[#This Row],[number_customer_service_calls]] &lt;= 1, "0-1 Calls", IF(tbl_Customers[[#This Row],[number_customer_service_calls]] &lt;= 3, "2-3 Calls", IF(tbl_Customers[[#This Row],[number_customer_service_calls]] &lt;=5, "4-5 Calls", "6+ Calls")))</f>
        <v>2-3 Calls</v>
      </c>
      <c r="X3288" t="str">
        <f>IF(tbl_Customers[[#This Row],[account_length]] &lt;= 50, "0-50", IF(tbl_Customers[[#This Row],[account_length]] &lt;=100, "51-100", IF(tbl_Customers[[#This Row],[account_length]] &lt;= 150, "101-150", "151+")))</f>
        <v>51-100</v>
      </c>
      <c r="Y3288" t="str">
        <f>IF(tbl_Customers[[#This Row],[total_intl_charge]] &lt;= 3, "Low Charges", "High Charges")</f>
        <v>Low Charges</v>
      </c>
      <c r="Z3288" t="str">
        <f>IF(tbl_Customers[[#This Row],[total_eve_calls]]&lt;=80,"Low Calls",
IF(tbl_Customers[[#This Row],[total_eve_calls]]&lt;=120,"Medium Calls","High Calls"))</f>
        <v>Medium Calls</v>
      </c>
      <c r="AA3288" t="str">
        <f>IF(tbl_Customers[[#This Row],[total_eve_charge]]&lt;=15,"Low Charges",
IF(tbl_Customers[[#This Row],[total_eve_charge]]&lt;=20,"Medium Charges","High Charges"))</f>
        <v>Medium Charges</v>
      </c>
      <c r="AB32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8" t="str">
        <f>IF(tbl_Customers[[#This Row],[number_vmail_messages]] = 0, "No Usage", IF(tbl_Customers[[#This Row],[number_vmail_messages]] &lt;= 20, "Low Usage", IF(tbl_Customers[[#This Row],[number_vmail_messages]] &lt;= 40, "Medium Usgae", "High Usage")))</f>
        <v>No Usage</v>
      </c>
      <c r="AD3288" t="str">
        <f>IF(tbl_Customers[[#This Row],[total_day_minutes]]&lt;=150,"Low Usage", IF(tbl_Customers[[#This Row],[total_day_minutes]]&lt;=200,"Medium Usage", IF(tbl_Customers[[#This Row],[total_day_minutes]]&lt;=250,"High Usage","Very High Usage")))</f>
        <v>Medium Usage</v>
      </c>
      <c r="AE3288" t="str">
        <f>IF(tbl_Customers[[#This Row],[total_intl_calls]]&lt;=5,"Low Calls", IF(tbl_Customers[[#This Row],[total_intl_calls]]&lt;=10, "Medium Calls", "High Calls"))</f>
        <v>Low Calls</v>
      </c>
      <c r="AF32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88" s="36" t="str">
        <f>IF(tbl_Customers[[#This Row],[Churn_Risk_Score]]&gt;=10,"High Risk", IF(tbl_Customers[[#This Row],[Churn_Risk_Score]]&gt;=5,"Medium Risk","Low Risk"))</f>
        <v>Low Risk</v>
      </c>
    </row>
    <row r="3289" spans="1:33" x14ac:dyDescent="0.35">
      <c r="A3289">
        <v>3288</v>
      </c>
      <c r="B3289" t="s">
        <v>53</v>
      </c>
      <c r="C3289">
        <v>164</v>
      </c>
      <c r="D3289" t="s">
        <v>21</v>
      </c>
      <c r="E3289" t="s">
        <v>22</v>
      </c>
      <c r="F3289" t="s">
        <v>22</v>
      </c>
      <c r="G3289">
        <v>0</v>
      </c>
      <c r="H3289">
        <v>215.6</v>
      </c>
      <c r="I3289">
        <v>90</v>
      </c>
      <c r="J3289">
        <v>36.65</v>
      </c>
      <c r="K3289">
        <v>171.6</v>
      </c>
      <c r="L3289">
        <v>99</v>
      </c>
      <c r="M3289">
        <v>14.59</v>
      </c>
      <c r="N3289">
        <v>110.4</v>
      </c>
      <c r="O3289">
        <v>105</v>
      </c>
      <c r="P3289">
        <v>4.97</v>
      </c>
      <c r="Q3289">
        <v>11.3</v>
      </c>
      <c r="R3289">
        <v>6</v>
      </c>
      <c r="S3289">
        <v>3.05</v>
      </c>
      <c r="T3289">
        <v>1</v>
      </c>
      <c r="U3289" t="s">
        <v>22</v>
      </c>
      <c r="V3289">
        <f>IF(tbl_Customers[[#This Row],[churn]] = "yes", 1, 0)</f>
        <v>0</v>
      </c>
      <c r="W3289" t="str">
        <f>IF(tbl_Customers[[#This Row],[number_customer_service_calls]] &lt;= 1, "0-1 Calls", IF(tbl_Customers[[#This Row],[number_customer_service_calls]] &lt;= 3, "2-3 Calls", IF(tbl_Customers[[#This Row],[number_customer_service_calls]] &lt;=5, "4-5 Calls", "6+ Calls")))</f>
        <v>0-1 Calls</v>
      </c>
      <c r="X3289" t="str">
        <f>IF(tbl_Customers[[#This Row],[account_length]] &lt;= 50, "0-50", IF(tbl_Customers[[#This Row],[account_length]] &lt;=100, "51-100", IF(tbl_Customers[[#This Row],[account_length]] &lt;= 150, "101-150", "151+")))</f>
        <v>151+</v>
      </c>
      <c r="Y3289" t="str">
        <f>IF(tbl_Customers[[#This Row],[total_intl_charge]] &lt;= 3, "Low Charges", "High Charges")</f>
        <v>High Charges</v>
      </c>
      <c r="Z3289" t="str">
        <f>IF(tbl_Customers[[#This Row],[total_eve_calls]]&lt;=80,"Low Calls",
IF(tbl_Customers[[#This Row],[total_eve_calls]]&lt;=120,"Medium Calls","High Calls"))</f>
        <v>Medium Calls</v>
      </c>
      <c r="AA3289" t="str">
        <f>IF(tbl_Customers[[#This Row],[total_eve_charge]]&lt;=15,"Low Charges",
IF(tbl_Customers[[#This Row],[total_eve_charge]]&lt;=20,"Medium Charges","High Charges"))</f>
        <v>Low Charges</v>
      </c>
      <c r="AB32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9" t="str">
        <f>IF(tbl_Customers[[#This Row],[number_vmail_messages]] = 0, "No Usage", IF(tbl_Customers[[#This Row],[number_vmail_messages]] &lt;= 20, "Low Usage", IF(tbl_Customers[[#This Row],[number_vmail_messages]] &lt;= 40, "Medium Usgae", "High Usage")))</f>
        <v>No Usage</v>
      </c>
      <c r="AD3289" t="str">
        <f>IF(tbl_Customers[[#This Row],[total_day_minutes]]&lt;=150,"Low Usage", IF(tbl_Customers[[#This Row],[total_day_minutes]]&lt;=200,"Medium Usage", IF(tbl_Customers[[#This Row],[total_day_minutes]]&lt;=250,"High Usage","Very High Usage")))</f>
        <v>High Usage</v>
      </c>
      <c r="AE3289" t="str">
        <f>IF(tbl_Customers[[#This Row],[total_intl_calls]]&lt;=5,"Low Calls", IF(tbl_Customers[[#This Row],[total_intl_calls]]&lt;=10, "Medium Calls", "High Calls"))</f>
        <v>Medium Calls</v>
      </c>
      <c r="AF32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89" s="36" t="str">
        <f>IF(tbl_Customers[[#This Row],[Churn_Risk_Score]]&gt;=10,"High Risk", IF(tbl_Customers[[#This Row],[Churn_Risk_Score]]&gt;=5,"Medium Risk","Low Risk"))</f>
        <v>Low Risk</v>
      </c>
    </row>
    <row r="3290" spans="1:33" x14ac:dyDescent="0.35">
      <c r="A3290">
        <v>3289</v>
      </c>
      <c r="B3290" t="s">
        <v>55</v>
      </c>
      <c r="C3290">
        <v>180</v>
      </c>
      <c r="D3290" t="s">
        <v>28</v>
      </c>
      <c r="E3290" t="s">
        <v>22</v>
      </c>
      <c r="F3290" t="s">
        <v>22</v>
      </c>
      <c r="G3290">
        <v>0</v>
      </c>
      <c r="H3290">
        <v>253.9</v>
      </c>
      <c r="I3290">
        <v>69</v>
      </c>
      <c r="J3290">
        <v>43.16</v>
      </c>
      <c r="K3290">
        <v>184.2</v>
      </c>
      <c r="L3290">
        <v>138</v>
      </c>
      <c r="M3290">
        <v>15.66</v>
      </c>
      <c r="N3290">
        <v>174.3</v>
      </c>
      <c r="O3290">
        <v>83</v>
      </c>
      <c r="P3290">
        <v>7.84</v>
      </c>
      <c r="Q3290">
        <v>0.4</v>
      </c>
      <c r="R3290">
        <v>7</v>
      </c>
      <c r="S3290">
        <v>0.11</v>
      </c>
      <c r="T3290">
        <v>1</v>
      </c>
      <c r="U3290" t="s">
        <v>22</v>
      </c>
      <c r="V3290">
        <f>IF(tbl_Customers[[#This Row],[churn]] = "yes", 1, 0)</f>
        <v>0</v>
      </c>
      <c r="W3290" t="str">
        <f>IF(tbl_Customers[[#This Row],[number_customer_service_calls]] &lt;= 1, "0-1 Calls", IF(tbl_Customers[[#This Row],[number_customer_service_calls]] &lt;= 3, "2-3 Calls", IF(tbl_Customers[[#This Row],[number_customer_service_calls]] &lt;=5, "4-5 Calls", "6+ Calls")))</f>
        <v>0-1 Calls</v>
      </c>
      <c r="X3290" t="str">
        <f>IF(tbl_Customers[[#This Row],[account_length]] &lt;= 50, "0-50", IF(tbl_Customers[[#This Row],[account_length]] &lt;=100, "51-100", IF(tbl_Customers[[#This Row],[account_length]] &lt;= 150, "101-150", "151+")))</f>
        <v>151+</v>
      </c>
      <c r="Y3290" t="str">
        <f>IF(tbl_Customers[[#This Row],[total_intl_charge]] &lt;= 3, "Low Charges", "High Charges")</f>
        <v>Low Charges</v>
      </c>
      <c r="Z3290" t="str">
        <f>IF(tbl_Customers[[#This Row],[total_eve_calls]]&lt;=80,"Low Calls",
IF(tbl_Customers[[#This Row],[total_eve_calls]]&lt;=120,"Medium Calls","High Calls"))</f>
        <v>High Calls</v>
      </c>
      <c r="AA3290" t="str">
        <f>IF(tbl_Customers[[#This Row],[total_eve_charge]]&lt;=15,"Low Charges",
IF(tbl_Customers[[#This Row],[total_eve_charge]]&lt;=20,"Medium Charges","High Charges"))</f>
        <v>Medium Charges</v>
      </c>
      <c r="AB32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0" t="str">
        <f>IF(tbl_Customers[[#This Row],[number_vmail_messages]] = 0, "No Usage", IF(tbl_Customers[[#This Row],[number_vmail_messages]] &lt;= 20, "Low Usage", IF(tbl_Customers[[#This Row],[number_vmail_messages]] &lt;= 40, "Medium Usgae", "High Usage")))</f>
        <v>No Usage</v>
      </c>
      <c r="AD3290" t="str">
        <f>IF(tbl_Customers[[#This Row],[total_day_minutes]]&lt;=150,"Low Usage", IF(tbl_Customers[[#This Row],[total_day_minutes]]&lt;=200,"Medium Usage", IF(tbl_Customers[[#This Row],[total_day_minutes]]&lt;=250,"High Usage","Very High Usage")))</f>
        <v>Very High Usage</v>
      </c>
      <c r="AE3290" t="str">
        <f>IF(tbl_Customers[[#This Row],[total_intl_calls]]&lt;=5,"Low Calls", IF(tbl_Customers[[#This Row],[total_intl_calls]]&lt;=10, "Medium Calls", "High Calls"))</f>
        <v>Medium Calls</v>
      </c>
      <c r="AF32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90" s="36" t="str">
        <f>IF(tbl_Customers[[#This Row],[Churn_Risk_Score]]&gt;=10,"High Risk", IF(tbl_Customers[[#This Row],[Churn_Risk_Score]]&gt;=5,"Medium Risk","Low Risk"))</f>
        <v>Medium Risk</v>
      </c>
    </row>
    <row r="3291" spans="1:33" x14ac:dyDescent="0.35">
      <c r="A3291">
        <v>3290</v>
      </c>
      <c r="B3291" t="s">
        <v>34</v>
      </c>
      <c r="C3291">
        <v>80</v>
      </c>
      <c r="D3291" t="s">
        <v>25</v>
      </c>
      <c r="E3291" t="s">
        <v>22</v>
      </c>
      <c r="F3291" t="s">
        <v>23</v>
      </c>
      <c r="G3291">
        <v>22</v>
      </c>
      <c r="H3291">
        <v>182.8</v>
      </c>
      <c r="I3291">
        <v>142</v>
      </c>
      <c r="J3291">
        <v>31.08</v>
      </c>
      <c r="K3291">
        <v>229.3</v>
      </c>
      <c r="L3291">
        <v>111</v>
      </c>
      <c r="M3291">
        <v>19.489999999999998</v>
      </c>
      <c r="N3291">
        <v>313.8</v>
      </c>
      <c r="O3291">
        <v>85</v>
      </c>
      <c r="P3291">
        <v>14.12</v>
      </c>
      <c r="Q3291">
        <v>11.3</v>
      </c>
      <c r="R3291">
        <v>2</v>
      </c>
      <c r="S3291">
        <v>3.05</v>
      </c>
      <c r="T3291">
        <v>1</v>
      </c>
      <c r="U3291" t="s">
        <v>22</v>
      </c>
      <c r="V3291">
        <f>IF(tbl_Customers[[#This Row],[churn]] = "yes", 1, 0)</f>
        <v>0</v>
      </c>
      <c r="W3291" t="str">
        <f>IF(tbl_Customers[[#This Row],[number_customer_service_calls]] &lt;= 1, "0-1 Calls", IF(tbl_Customers[[#This Row],[number_customer_service_calls]] &lt;= 3, "2-3 Calls", IF(tbl_Customers[[#This Row],[number_customer_service_calls]] &lt;=5, "4-5 Calls", "6+ Calls")))</f>
        <v>0-1 Calls</v>
      </c>
      <c r="X3291" t="str">
        <f>IF(tbl_Customers[[#This Row],[account_length]] &lt;= 50, "0-50", IF(tbl_Customers[[#This Row],[account_length]] &lt;=100, "51-100", IF(tbl_Customers[[#This Row],[account_length]] &lt;= 150, "101-150", "151+")))</f>
        <v>51-100</v>
      </c>
      <c r="Y3291" t="str">
        <f>IF(tbl_Customers[[#This Row],[total_intl_charge]] &lt;= 3, "Low Charges", "High Charges")</f>
        <v>High Charges</v>
      </c>
      <c r="Z3291" t="str">
        <f>IF(tbl_Customers[[#This Row],[total_eve_calls]]&lt;=80,"Low Calls",
IF(tbl_Customers[[#This Row],[total_eve_calls]]&lt;=120,"Medium Calls","High Calls"))</f>
        <v>Medium Calls</v>
      </c>
      <c r="AA3291" t="str">
        <f>IF(tbl_Customers[[#This Row],[total_eve_charge]]&lt;=15,"Low Charges",
IF(tbl_Customers[[#This Row],[total_eve_charge]]&lt;=20,"Medium Charges","High Charges"))</f>
        <v>Medium Charges</v>
      </c>
      <c r="AB32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1" t="str">
        <f>IF(tbl_Customers[[#This Row],[number_vmail_messages]] = 0, "No Usage", IF(tbl_Customers[[#This Row],[number_vmail_messages]] &lt;= 20, "Low Usage", IF(tbl_Customers[[#This Row],[number_vmail_messages]] &lt;= 40, "Medium Usgae", "High Usage")))</f>
        <v>Medium Usgae</v>
      </c>
      <c r="AD3291" t="str">
        <f>IF(tbl_Customers[[#This Row],[total_day_minutes]]&lt;=150,"Low Usage", IF(tbl_Customers[[#This Row],[total_day_minutes]]&lt;=200,"Medium Usage", IF(tbl_Customers[[#This Row],[total_day_minutes]]&lt;=250,"High Usage","Very High Usage")))</f>
        <v>Medium Usage</v>
      </c>
      <c r="AE3291" t="str">
        <f>IF(tbl_Customers[[#This Row],[total_intl_calls]]&lt;=5,"Low Calls", IF(tbl_Customers[[#This Row],[total_intl_calls]]&lt;=10, "Medium Calls", "High Calls"))</f>
        <v>Low Calls</v>
      </c>
      <c r="AF32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91" s="36" t="str">
        <f>IF(tbl_Customers[[#This Row],[Churn_Risk_Score]]&gt;=10,"High Risk", IF(tbl_Customers[[#This Row],[Churn_Risk_Score]]&gt;=5,"Medium Risk","Low Risk"))</f>
        <v>Low Risk</v>
      </c>
    </row>
    <row r="3292" spans="1:33" x14ac:dyDescent="0.35">
      <c r="A3292">
        <v>3291</v>
      </c>
      <c r="B3292" t="s">
        <v>41</v>
      </c>
      <c r="C3292">
        <v>126</v>
      </c>
      <c r="D3292" t="s">
        <v>21</v>
      </c>
      <c r="E3292" t="s">
        <v>22</v>
      </c>
      <c r="F3292" t="s">
        <v>22</v>
      </c>
      <c r="G3292">
        <v>0</v>
      </c>
      <c r="H3292">
        <v>120</v>
      </c>
      <c r="I3292">
        <v>82</v>
      </c>
      <c r="J3292">
        <v>20.399999999999999</v>
      </c>
      <c r="K3292">
        <v>213.6</v>
      </c>
      <c r="L3292">
        <v>111</v>
      </c>
      <c r="M3292">
        <v>18.16</v>
      </c>
      <c r="N3292">
        <v>312.89999999999998</v>
      </c>
      <c r="O3292">
        <v>136</v>
      </c>
      <c r="P3292">
        <v>14.08</v>
      </c>
      <c r="Q3292">
        <v>7.5</v>
      </c>
      <c r="R3292">
        <v>6</v>
      </c>
      <c r="S3292">
        <v>2.0299999999999998</v>
      </c>
      <c r="T3292">
        <v>1</v>
      </c>
      <c r="U3292" t="s">
        <v>22</v>
      </c>
      <c r="V3292">
        <f>IF(tbl_Customers[[#This Row],[churn]] = "yes", 1, 0)</f>
        <v>0</v>
      </c>
      <c r="W3292" t="str">
        <f>IF(tbl_Customers[[#This Row],[number_customer_service_calls]] &lt;= 1, "0-1 Calls", IF(tbl_Customers[[#This Row],[number_customer_service_calls]] &lt;= 3, "2-3 Calls", IF(tbl_Customers[[#This Row],[number_customer_service_calls]] &lt;=5, "4-5 Calls", "6+ Calls")))</f>
        <v>0-1 Calls</v>
      </c>
      <c r="X3292" t="str">
        <f>IF(tbl_Customers[[#This Row],[account_length]] &lt;= 50, "0-50", IF(tbl_Customers[[#This Row],[account_length]] &lt;=100, "51-100", IF(tbl_Customers[[#This Row],[account_length]] &lt;= 150, "101-150", "151+")))</f>
        <v>101-150</v>
      </c>
      <c r="Y3292" t="str">
        <f>IF(tbl_Customers[[#This Row],[total_intl_charge]] &lt;= 3, "Low Charges", "High Charges")</f>
        <v>Low Charges</v>
      </c>
      <c r="Z3292" t="str">
        <f>IF(tbl_Customers[[#This Row],[total_eve_calls]]&lt;=80,"Low Calls",
IF(tbl_Customers[[#This Row],[total_eve_calls]]&lt;=120,"Medium Calls","High Calls"))</f>
        <v>Medium Calls</v>
      </c>
      <c r="AA3292" t="str">
        <f>IF(tbl_Customers[[#This Row],[total_eve_charge]]&lt;=15,"Low Charges",
IF(tbl_Customers[[#This Row],[total_eve_charge]]&lt;=20,"Medium Charges","High Charges"))</f>
        <v>Medium Charges</v>
      </c>
      <c r="AB32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2" t="str">
        <f>IF(tbl_Customers[[#This Row],[number_vmail_messages]] = 0, "No Usage", IF(tbl_Customers[[#This Row],[number_vmail_messages]] &lt;= 20, "Low Usage", IF(tbl_Customers[[#This Row],[number_vmail_messages]] &lt;= 40, "Medium Usgae", "High Usage")))</f>
        <v>No Usage</v>
      </c>
      <c r="AD3292" t="str">
        <f>IF(tbl_Customers[[#This Row],[total_day_minutes]]&lt;=150,"Low Usage", IF(tbl_Customers[[#This Row],[total_day_minutes]]&lt;=200,"Medium Usage", IF(tbl_Customers[[#This Row],[total_day_minutes]]&lt;=250,"High Usage","Very High Usage")))</f>
        <v>Low Usage</v>
      </c>
      <c r="AE3292" t="str">
        <f>IF(tbl_Customers[[#This Row],[total_intl_calls]]&lt;=5,"Low Calls", IF(tbl_Customers[[#This Row],[total_intl_calls]]&lt;=10, "Medium Calls", "High Calls"))</f>
        <v>Medium Calls</v>
      </c>
      <c r="AF32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2" s="36" t="str">
        <f>IF(tbl_Customers[[#This Row],[Churn_Risk_Score]]&gt;=10,"High Risk", IF(tbl_Customers[[#This Row],[Churn_Risk_Score]]&gt;=5,"Medium Risk","Low Risk"))</f>
        <v>Low Risk</v>
      </c>
    </row>
    <row r="3293" spans="1:33" x14ac:dyDescent="0.35">
      <c r="A3293">
        <v>3292</v>
      </c>
      <c r="B3293" t="s">
        <v>67</v>
      </c>
      <c r="C3293">
        <v>138</v>
      </c>
      <c r="D3293" t="s">
        <v>25</v>
      </c>
      <c r="E3293" t="s">
        <v>22</v>
      </c>
      <c r="F3293" t="s">
        <v>22</v>
      </c>
      <c r="G3293">
        <v>0</v>
      </c>
      <c r="H3293">
        <v>138.69999999999999</v>
      </c>
      <c r="I3293">
        <v>124</v>
      </c>
      <c r="J3293">
        <v>23.58</v>
      </c>
      <c r="K3293">
        <v>280.3</v>
      </c>
      <c r="L3293">
        <v>64</v>
      </c>
      <c r="M3293">
        <v>23.83</v>
      </c>
      <c r="N3293">
        <v>206.7</v>
      </c>
      <c r="O3293">
        <v>98</v>
      </c>
      <c r="P3293">
        <v>9.3000000000000007</v>
      </c>
      <c r="Q3293">
        <v>10.4</v>
      </c>
      <c r="R3293">
        <v>4</v>
      </c>
      <c r="S3293">
        <v>2.81</v>
      </c>
      <c r="T3293">
        <v>1</v>
      </c>
      <c r="U3293" t="s">
        <v>22</v>
      </c>
      <c r="V3293">
        <f>IF(tbl_Customers[[#This Row],[churn]] = "yes", 1, 0)</f>
        <v>0</v>
      </c>
      <c r="W3293" t="str">
        <f>IF(tbl_Customers[[#This Row],[number_customer_service_calls]] &lt;= 1, "0-1 Calls", IF(tbl_Customers[[#This Row],[number_customer_service_calls]] &lt;= 3, "2-3 Calls", IF(tbl_Customers[[#This Row],[number_customer_service_calls]] &lt;=5, "4-5 Calls", "6+ Calls")))</f>
        <v>0-1 Calls</v>
      </c>
      <c r="X3293" t="str">
        <f>IF(tbl_Customers[[#This Row],[account_length]] &lt;= 50, "0-50", IF(tbl_Customers[[#This Row],[account_length]] &lt;=100, "51-100", IF(tbl_Customers[[#This Row],[account_length]] &lt;= 150, "101-150", "151+")))</f>
        <v>101-150</v>
      </c>
      <c r="Y3293" t="str">
        <f>IF(tbl_Customers[[#This Row],[total_intl_charge]] &lt;= 3, "Low Charges", "High Charges")</f>
        <v>Low Charges</v>
      </c>
      <c r="Z3293" t="str">
        <f>IF(tbl_Customers[[#This Row],[total_eve_calls]]&lt;=80,"Low Calls",
IF(tbl_Customers[[#This Row],[total_eve_calls]]&lt;=120,"Medium Calls","High Calls"))</f>
        <v>Low Calls</v>
      </c>
      <c r="AA3293" t="str">
        <f>IF(tbl_Customers[[#This Row],[total_eve_charge]]&lt;=15,"Low Charges",
IF(tbl_Customers[[#This Row],[total_eve_charge]]&lt;=20,"Medium Charges","High Charges"))</f>
        <v>High Charges</v>
      </c>
      <c r="AB32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3" t="str">
        <f>IF(tbl_Customers[[#This Row],[number_vmail_messages]] = 0, "No Usage", IF(tbl_Customers[[#This Row],[number_vmail_messages]] &lt;= 20, "Low Usage", IF(tbl_Customers[[#This Row],[number_vmail_messages]] &lt;= 40, "Medium Usgae", "High Usage")))</f>
        <v>No Usage</v>
      </c>
      <c r="AD3293" t="str">
        <f>IF(tbl_Customers[[#This Row],[total_day_minutes]]&lt;=150,"Low Usage", IF(tbl_Customers[[#This Row],[total_day_minutes]]&lt;=200,"Medium Usage", IF(tbl_Customers[[#This Row],[total_day_minutes]]&lt;=250,"High Usage","Very High Usage")))</f>
        <v>Low Usage</v>
      </c>
      <c r="AE3293" t="str">
        <f>IF(tbl_Customers[[#This Row],[total_intl_calls]]&lt;=5,"Low Calls", IF(tbl_Customers[[#This Row],[total_intl_calls]]&lt;=10, "Medium Calls", "High Calls"))</f>
        <v>Low Calls</v>
      </c>
      <c r="AF32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3" s="36" t="str">
        <f>IF(tbl_Customers[[#This Row],[Churn_Risk_Score]]&gt;=10,"High Risk", IF(tbl_Customers[[#This Row],[Churn_Risk_Score]]&gt;=5,"Medium Risk","Low Risk"))</f>
        <v>Low Risk</v>
      </c>
    </row>
    <row r="3294" spans="1:33" x14ac:dyDescent="0.35">
      <c r="A3294">
        <v>3293</v>
      </c>
      <c r="B3294" t="s">
        <v>27</v>
      </c>
      <c r="C3294">
        <v>101</v>
      </c>
      <c r="D3294" t="s">
        <v>25</v>
      </c>
      <c r="E3294" t="s">
        <v>22</v>
      </c>
      <c r="F3294" t="s">
        <v>22</v>
      </c>
      <c r="G3294">
        <v>0</v>
      </c>
      <c r="H3294">
        <v>189</v>
      </c>
      <c r="I3294">
        <v>122</v>
      </c>
      <c r="J3294">
        <v>32.130000000000003</v>
      </c>
      <c r="K3294">
        <v>179.2</v>
      </c>
      <c r="L3294">
        <v>91</v>
      </c>
      <c r="M3294">
        <v>15.23</v>
      </c>
      <c r="N3294">
        <v>186.8</v>
      </c>
      <c r="O3294">
        <v>170</v>
      </c>
      <c r="P3294">
        <v>8.41</v>
      </c>
      <c r="Q3294">
        <v>11.1</v>
      </c>
      <c r="R3294">
        <v>6</v>
      </c>
      <c r="S3294">
        <v>3</v>
      </c>
      <c r="T3294">
        <v>0</v>
      </c>
      <c r="U3294" t="s">
        <v>22</v>
      </c>
      <c r="V3294">
        <f>IF(tbl_Customers[[#This Row],[churn]] = "yes", 1, 0)</f>
        <v>0</v>
      </c>
      <c r="W3294" t="str">
        <f>IF(tbl_Customers[[#This Row],[number_customer_service_calls]] &lt;= 1, "0-1 Calls", IF(tbl_Customers[[#This Row],[number_customer_service_calls]] &lt;= 3, "2-3 Calls", IF(tbl_Customers[[#This Row],[number_customer_service_calls]] &lt;=5, "4-5 Calls", "6+ Calls")))</f>
        <v>0-1 Calls</v>
      </c>
      <c r="X3294" t="str">
        <f>IF(tbl_Customers[[#This Row],[account_length]] &lt;= 50, "0-50", IF(tbl_Customers[[#This Row],[account_length]] &lt;=100, "51-100", IF(tbl_Customers[[#This Row],[account_length]] &lt;= 150, "101-150", "151+")))</f>
        <v>101-150</v>
      </c>
      <c r="Y3294" t="str">
        <f>IF(tbl_Customers[[#This Row],[total_intl_charge]] &lt;= 3, "Low Charges", "High Charges")</f>
        <v>Low Charges</v>
      </c>
      <c r="Z3294" t="str">
        <f>IF(tbl_Customers[[#This Row],[total_eve_calls]]&lt;=80,"Low Calls",
IF(tbl_Customers[[#This Row],[total_eve_calls]]&lt;=120,"Medium Calls","High Calls"))</f>
        <v>Medium Calls</v>
      </c>
      <c r="AA3294" t="str">
        <f>IF(tbl_Customers[[#This Row],[total_eve_charge]]&lt;=15,"Low Charges",
IF(tbl_Customers[[#This Row],[total_eve_charge]]&lt;=20,"Medium Charges","High Charges"))</f>
        <v>Medium Charges</v>
      </c>
      <c r="AB32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4" t="str">
        <f>IF(tbl_Customers[[#This Row],[number_vmail_messages]] = 0, "No Usage", IF(tbl_Customers[[#This Row],[number_vmail_messages]] &lt;= 20, "Low Usage", IF(tbl_Customers[[#This Row],[number_vmail_messages]] &lt;= 40, "Medium Usgae", "High Usage")))</f>
        <v>No Usage</v>
      </c>
      <c r="AD3294" t="str">
        <f>IF(tbl_Customers[[#This Row],[total_day_minutes]]&lt;=150,"Low Usage", IF(tbl_Customers[[#This Row],[total_day_minutes]]&lt;=200,"Medium Usage", IF(tbl_Customers[[#This Row],[total_day_minutes]]&lt;=250,"High Usage","Very High Usage")))</f>
        <v>Medium Usage</v>
      </c>
      <c r="AE3294" t="str">
        <f>IF(tbl_Customers[[#This Row],[total_intl_calls]]&lt;=5,"Low Calls", IF(tbl_Customers[[#This Row],[total_intl_calls]]&lt;=10, "Medium Calls", "High Calls"))</f>
        <v>Medium Calls</v>
      </c>
      <c r="AF32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4" s="36" t="str">
        <f>IF(tbl_Customers[[#This Row],[Churn_Risk_Score]]&gt;=10,"High Risk", IF(tbl_Customers[[#This Row],[Churn_Risk_Score]]&gt;=5,"Medium Risk","Low Risk"))</f>
        <v>Low Risk</v>
      </c>
    </row>
    <row r="3295" spans="1:33" x14ac:dyDescent="0.35">
      <c r="A3295">
        <v>3294</v>
      </c>
      <c r="B3295" t="s">
        <v>36</v>
      </c>
      <c r="C3295">
        <v>147</v>
      </c>
      <c r="D3295" t="s">
        <v>25</v>
      </c>
      <c r="E3295" t="s">
        <v>22</v>
      </c>
      <c r="F3295" t="s">
        <v>22</v>
      </c>
      <c r="G3295">
        <v>0</v>
      </c>
      <c r="H3295">
        <v>134.6</v>
      </c>
      <c r="I3295">
        <v>91</v>
      </c>
      <c r="J3295">
        <v>22.88</v>
      </c>
      <c r="K3295">
        <v>175.1</v>
      </c>
      <c r="L3295">
        <v>83</v>
      </c>
      <c r="M3295">
        <v>14.88</v>
      </c>
      <c r="N3295">
        <v>201.1</v>
      </c>
      <c r="O3295">
        <v>114</v>
      </c>
      <c r="P3295">
        <v>9.0500000000000007</v>
      </c>
      <c r="Q3295">
        <v>8.9</v>
      </c>
      <c r="R3295">
        <v>3</v>
      </c>
      <c r="S3295">
        <v>2.4</v>
      </c>
      <c r="T3295">
        <v>0</v>
      </c>
      <c r="U3295" t="s">
        <v>22</v>
      </c>
      <c r="V3295">
        <f>IF(tbl_Customers[[#This Row],[churn]] = "yes", 1, 0)</f>
        <v>0</v>
      </c>
      <c r="W3295" t="str">
        <f>IF(tbl_Customers[[#This Row],[number_customer_service_calls]] &lt;= 1, "0-1 Calls", IF(tbl_Customers[[#This Row],[number_customer_service_calls]] &lt;= 3, "2-3 Calls", IF(tbl_Customers[[#This Row],[number_customer_service_calls]] &lt;=5, "4-5 Calls", "6+ Calls")))</f>
        <v>0-1 Calls</v>
      </c>
      <c r="X3295" t="str">
        <f>IF(tbl_Customers[[#This Row],[account_length]] &lt;= 50, "0-50", IF(tbl_Customers[[#This Row],[account_length]] &lt;=100, "51-100", IF(tbl_Customers[[#This Row],[account_length]] &lt;= 150, "101-150", "151+")))</f>
        <v>101-150</v>
      </c>
      <c r="Y3295" t="str">
        <f>IF(tbl_Customers[[#This Row],[total_intl_charge]] &lt;= 3, "Low Charges", "High Charges")</f>
        <v>Low Charges</v>
      </c>
      <c r="Z3295" t="str">
        <f>IF(tbl_Customers[[#This Row],[total_eve_calls]]&lt;=80,"Low Calls",
IF(tbl_Customers[[#This Row],[total_eve_calls]]&lt;=120,"Medium Calls","High Calls"))</f>
        <v>Medium Calls</v>
      </c>
      <c r="AA3295" t="str">
        <f>IF(tbl_Customers[[#This Row],[total_eve_charge]]&lt;=15,"Low Charges",
IF(tbl_Customers[[#This Row],[total_eve_charge]]&lt;=20,"Medium Charges","High Charges"))</f>
        <v>Low Charges</v>
      </c>
      <c r="AB32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5" t="str">
        <f>IF(tbl_Customers[[#This Row],[number_vmail_messages]] = 0, "No Usage", IF(tbl_Customers[[#This Row],[number_vmail_messages]] &lt;= 20, "Low Usage", IF(tbl_Customers[[#This Row],[number_vmail_messages]] &lt;= 40, "Medium Usgae", "High Usage")))</f>
        <v>No Usage</v>
      </c>
      <c r="AD3295" t="str">
        <f>IF(tbl_Customers[[#This Row],[total_day_minutes]]&lt;=150,"Low Usage", IF(tbl_Customers[[#This Row],[total_day_minutes]]&lt;=200,"Medium Usage", IF(tbl_Customers[[#This Row],[total_day_minutes]]&lt;=250,"High Usage","Very High Usage")))</f>
        <v>Low Usage</v>
      </c>
      <c r="AE3295" t="str">
        <f>IF(tbl_Customers[[#This Row],[total_intl_calls]]&lt;=5,"Low Calls", IF(tbl_Customers[[#This Row],[total_intl_calls]]&lt;=10, "Medium Calls", "High Calls"))</f>
        <v>Low Calls</v>
      </c>
      <c r="AF32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5" s="36" t="str">
        <f>IF(tbl_Customers[[#This Row],[Churn_Risk_Score]]&gt;=10,"High Risk", IF(tbl_Customers[[#This Row],[Churn_Risk_Score]]&gt;=5,"Medium Risk","Low Risk"))</f>
        <v>Low Risk</v>
      </c>
    </row>
    <row r="3296" spans="1:33" x14ac:dyDescent="0.35">
      <c r="A3296">
        <v>3295</v>
      </c>
      <c r="B3296" t="s">
        <v>38</v>
      </c>
      <c r="C3296">
        <v>58</v>
      </c>
      <c r="D3296" t="s">
        <v>25</v>
      </c>
      <c r="E3296" t="s">
        <v>22</v>
      </c>
      <c r="F3296" t="s">
        <v>22</v>
      </c>
      <c r="G3296">
        <v>0</v>
      </c>
      <c r="H3296">
        <v>181.4</v>
      </c>
      <c r="I3296">
        <v>106</v>
      </c>
      <c r="J3296">
        <v>30.84</v>
      </c>
      <c r="K3296">
        <v>145.80000000000001</v>
      </c>
      <c r="L3296">
        <v>77</v>
      </c>
      <c r="M3296">
        <v>12.39</v>
      </c>
      <c r="N3296">
        <v>200.3</v>
      </c>
      <c r="O3296">
        <v>85</v>
      </c>
      <c r="P3296">
        <v>9.01</v>
      </c>
      <c r="Q3296">
        <v>7.9</v>
      </c>
      <c r="R3296">
        <v>3</v>
      </c>
      <c r="S3296">
        <v>2.13</v>
      </c>
      <c r="T3296">
        <v>0</v>
      </c>
      <c r="U3296" t="s">
        <v>22</v>
      </c>
      <c r="V3296">
        <f>IF(tbl_Customers[[#This Row],[churn]] = "yes", 1, 0)</f>
        <v>0</v>
      </c>
      <c r="W3296" t="str">
        <f>IF(tbl_Customers[[#This Row],[number_customer_service_calls]] &lt;= 1, "0-1 Calls", IF(tbl_Customers[[#This Row],[number_customer_service_calls]] &lt;= 3, "2-3 Calls", IF(tbl_Customers[[#This Row],[number_customer_service_calls]] &lt;=5, "4-5 Calls", "6+ Calls")))</f>
        <v>0-1 Calls</v>
      </c>
      <c r="X3296" t="str">
        <f>IF(tbl_Customers[[#This Row],[account_length]] &lt;= 50, "0-50", IF(tbl_Customers[[#This Row],[account_length]] &lt;=100, "51-100", IF(tbl_Customers[[#This Row],[account_length]] &lt;= 150, "101-150", "151+")))</f>
        <v>51-100</v>
      </c>
      <c r="Y3296" t="str">
        <f>IF(tbl_Customers[[#This Row],[total_intl_charge]] &lt;= 3, "Low Charges", "High Charges")</f>
        <v>Low Charges</v>
      </c>
      <c r="Z3296" t="str">
        <f>IF(tbl_Customers[[#This Row],[total_eve_calls]]&lt;=80,"Low Calls",
IF(tbl_Customers[[#This Row],[total_eve_calls]]&lt;=120,"Medium Calls","High Calls"))</f>
        <v>Low Calls</v>
      </c>
      <c r="AA3296" t="str">
        <f>IF(tbl_Customers[[#This Row],[total_eve_charge]]&lt;=15,"Low Charges",
IF(tbl_Customers[[#This Row],[total_eve_charge]]&lt;=20,"Medium Charges","High Charges"))</f>
        <v>Low Charges</v>
      </c>
      <c r="AB32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6" t="str">
        <f>IF(tbl_Customers[[#This Row],[number_vmail_messages]] = 0, "No Usage", IF(tbl_Customers[[#This Row],[number_vmail_messages]] &lt;= 20, "Low Usage", IF(tbl_Customers[[#This Row],[number_vmail_messages]] &lt;= 40, "Medium Usgae", "High Usage")))</f>
        <v>No Usage</v>
      </c>
      <c r="AD3296" t="str">
        <f>IF(tbl_Customers[[#This Row],[total_day_minutes]]&lt;=150,"Low Usage", IF(tbl_Customers[[#This Row],[total_day_minutes]]&lt;=200,"Medium Usage", IF(tbl_Customers[[#This Row],[total_day_minutes]]&lt;=250,"High Usage","Very High Usage")))</f>
        <v>Medium Usage</v>
      </c>
      <c r="AE3296" t="str">
        <f>IF(tbl_Customers[[#This Row],[total_intl_calls]]&lt;=5,"Low Calls", IF(tbl_Customers[[#This Row],[total_intl_calls]]&lt;=10, "Medium Calls", "High Calls"))</f>
        <v>Low Calls</v>
      </c>
      <c r="AF32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6" s="36" t="str">
        <f>IF(tbl_Customers[[#This Row],[Churn_Risk_Score]]&gt;=10,"High Risk", IF(tbl_Customers[[#This Row],[Churn_Risk_Score]]&gt;=5,"Medium Risk","Low Risk"))</f>
        <v>Low Risk</v>
      </c>
    </row>
    <row r="3297" spans="1:33" x14ac:dyDescent="0.35">
      <c r="A3297">
        <v>3296</v>
      </c>
      <c r="B3297" t="s">
        <v>32</v>
      </c>
      <c r="C3297">
        <v>35</v>
      </c>
      <c r="D3297" t="s">
        <v>28</v>
      </c>
      <c r="E3297" t="s">
        <v>22</v>
      </c>
      <c r="F3297" t="s">
        <v>23</v>
      </c>
      <c r="G3297">
        <v>23</v>
      </c>
      <c r="H3297">
        <v>194.6</v>
      </c>
      <c r="I3297">
        <v>106</v>
      </c>
      <c r="J3297">
        <v>33.08</v>
      </c>
      <c r="K3297">
        <v>199.8</v>
      </c>
      <c r="L3297">
        <v>132</v>
      </c>
      <c r="M3297">
        <v>16.98</v>
      </c>
      <c r="N3297">
        <v>189.6</v>
      </c>
      <c r="O3297">
        <v>88</v>
      </c>
      <c r="P3297">
        <v>8.5299999999999994</v>
      </c>
      <c r="Q3297">
        <v>10.1</v>
      </c>
      <c r="R3297">
        <v>7</v>
      </c>
      <c r="S3297">
        <v>2.73</v>
      </c>
      <c r="T3297">
        <v>4</v>
      </c>
      <c r="U3297" t="s">
        <v>22</v>
      </c>
      <c r="V3297">
        <f>IF(tbl_Customers[[#This Row],[churn]] = "yes", 1, 0)</f>
        <v>0</v>
      </c>
      <c r="W3297" t="str">
        <f>IF(tbl_Customers[[#This Row],[number_customer_service_calls]] &lt;= 1, "0-1 Calls", IF(tbl_Customers[[#This Row],[number_customer_service_calls]] &lt;= 3, "2-3 Calls", IF(tbl_Customers[[#This Row],[number_customer_service_calls]] &lt;=5, "4-5 Calls", "6+ Calls")))</f>
        <v>4-5 Calls</v>
      </c>
      <c r="X3297" t="str">
        <f>IF(tbl_Customers[[#This Row],[account_length]] &lt;= 50, "0-50", IF(tbl_Customers[[#This Row],[account_length]] &lt;=100, "51-100", IF(tbl_Customers[[#This Row],[account_length]] &lt;= 150, "101-150", "151+")))</f>
        <v>0-50</v>
      </c>
      <c r="Y3297" t="str">
        <f>IF(tbl_Customers[[#This Row],[total_intl_charge]] &lt;= 3, "Low Charges", "High Charges")</f>
        <v>Low Charges</v>
      </c>
      <c r="Z3297" t="str">
        <f>IF(tbl_Customers[[#This Row],[total_eve_calls]]&lt;=80,"Low Calls",
IF(tbl_Customers[[#This Row],[total_eve_calls]]&lt;=120,"Medium Calls","High Calls"))</f>
        <v>High Calls</v>
      </c>
      <c r="AA3297" t="str">
        <f>IF(tbl_Customers[[#This Row],[total_eve_charge]]&lt;=15,"Low Charges",
IF(tbl_Customers[[#This Row],[total_eve_charge]]&lt;=20,"Medium Charges","High Charges"))</f>
        <v>Medium Charges</v>
      </c>
      <c r="AB32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7" t="str">
        <f>IF(tbl_Customers[[#This Row],[number_vmail_messages]] = 0, "No Usage", IF(tbl_Customers[[#This Row],[number_vmail_messages]] &lt;= 20, "Low Usage", IF(tbl_Customers[[#This Row],[number_vmail_messages]] &lt;= 40, "Medium Usgae", "High Usage")))</f>
        <v>Medium Usgae</v>
      </c>
      <c r="AD3297" t="str">
        <f>IF(tbl_Customers[[#This Row],[total_day_minutes]]&lt;=150,"Low Usage", IF(tbl_Customers[[#This Row],[total_day_minutes]]&lt;=200,"Medium Usage", IF(tbl_Customers[[#This Row],[total_day_minutes]]&lt;=250,"High Usage","Very High Usage")))</f>
        <v>Medium Usage</v>
      </c>
      <c r="AE3297" t="str">
        <f>IF(tbl_Customers[[#This Row],[total_intl_calls]]&lt;=5,"Low Calls", IF(tbl_Customers[[#This Row],[total_intl_calls]]&lt;=10, "Medium Calls", "High Calls"))</f>
        <v>Medium Calls</v>
      </c>
      <c r="AF32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97" s="36" t="str">
        <f>IF(tbl_Customers[[#This Row],[Churn_Risk_Score]]&gt;=10,"High Risk", IF(tbl_Customers[[#This Row],[Churn_Risk_Score]]&gt;=5,"Medium Risk","Low Risk"))</f>
        <v>Low Risk</v>
      </c>
    </row>
    <row r="3298" spans="1:33" x14ac:dyDescent="0.35">
      <c r="A3298">
        <v>3297</v>
      </c>
      <c r="B3298" t="s">
        <v>46</v>
      </c>
      <c r="C3298">
        <v>163</v>
      </c>
      <c r="D3298" t="s">
        <v>21</v>
      </c>
      <c r="E3298" t="s">
        <v>22</v>
      </c>
      <c r="F3298" t="s">
        <v>23</v>
      </c>
      <c r="G3298">
        <v>39</v>
      </c>
      <c r="H3298">
        <v>268.10000000000002</v>
      </c>
      <c r="I3298">
        <v>104</v>
      </c>
      <c r="J3298">
        <v>45.58</v>
      </c>
      <c r="K3298">
        <v>216.6</v>
      </c>
      <c r="L3298">
        <v>65</v>
      </c>
      <c r="M3298">
        <v>18.41</v>
      </c>
      <c r="N3298">
        <v>359.9</v>
      </c>
      <c r="O3298">
        <v>118</v>
      </c>
      <c r="P3298">
        <v>16.2</v>
      </c>
      <c r="Q3298">
        <v>11.4</v>
      </c>
      <c r="R3298">
        <v>4</v>
      </c>
      <c r="S3298">
        <v>3.08</v>
      </c>
      <c r="T3298">
        <v>0</v>
      </c>
      <c r="U3298" t="s">
        <v>22</v>
      </c>
      <c r="V3298">
        <f>IF(tbl_Customers[[#This Row],[churn]] = "yes", 1, 0)</f>
        <v>0</v>
      </c>
      <c r="W3298" t="str">
        <f>IF(tbl_Customers[[#This Row],[number_customer_service_calls]] &lt;= 1, "0-1 Calls", IF(tbl_Customers[[#This Row],[number_customer_service_calls]] &lt;= 3, "2-3 Calls", IF(tbl_Customers[[#This Row],[number_customer_service_calls]] &lt;=5, "4-5 Calls", "6+ Calls")))</f>
        <v>0-1 Calls</v>
      </c>
      <c r="X3298" t="str">
        <f>IF(tbl_Customers[[#This Row],[account_length]] &lt;= 50, "0-50", IF(tbl_Customers[[#This Row],[account_length]] &lt;=100, "51-100", IF(tbl_Customers[[#This Row],[account_length]] &lt;= 150, "101-150", "151+")))</f>
        <v>151+</v>
      </c>
      <c r="Y3298" t="str">
        <f>IF(tbl_Customers[[#This Row],[total_intl_charge]] &lt;= 3, "Low Charges", "High Charges")</f>
        <v>High Charges</v>
      </c>
      <c r="Z3298" t="str">
        <f>IF(tbl_Customers[[#This Row],[total_eve_calls]]&lt;=80,"Low Calls",
IF(tbl_Customers[[#This Row],[total_eve_calls]]&lt;=120,"Medium Calls","High Calls"))</f>
        <v>Low Calls</v>
      </c>
      <c r="AA3298" t="str">
        <f>IF(tbl_Customers[[#This Row],[total_eve_charge]]&lt;=15,"Low Charges",
IF(tbl_Customers[[#This Row],[total_eve_charge]]&lt;=20,"Medium Charges","High Charges"))</f>
        <v>Medium Charges</v>
      </c>
      <c r="AB32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8" t="str">
        <f>IF(tbl_Customers[[#This Row],[number_vmail_messages]] = 0, "No Usage", IF(tbl_Customers[[#This Row],[number_vmail_messages]] &lt;= 20, "Low Usage", IF(tbl_Customers[[#This Row],[number_vmail_messages]] &lt;= 40, "Medium Usgae", "High Usage")))</f>
        <v>Medium Usgae</v>
      </c>
      <c r="AD3298" t="str">
        <f>IF(tbl_Customers[[#This Row],[total_day_minutes]]&lt;=150,"Low Usage", IF(tbl_Customers[[#This Row],[total_day_minutes]]&lt;=200,"Medium Usage", IF(tbl_Customers[[#This Row],[total_day_minutes]]&lt;=250,"High Usage","Very High Usage")))</f>
        <v>Very High Usage</v>
      </c>
      <c r="AE3298" t="str">
        <f>IF(tbl_Customers[[#This Row],[total_intl_calls]]&lt;=5,"Low Calls", IF(tbl_Customers[[#This Row],[total_intl_calls]]&lt;=10, "Medium Calls", "High Calls"))</f>
        <v>Low Calls</v>
      </c>
      <c r="AF32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298" s="36" t="str">
        <f>IF(tbl_Customers[[#This Row],[Churn_Risk_Score]]&gt;=10,"High Risk", IF(tbl_Customers[[#This Row],[Churn_Risk_Score]]&gt;=5,"Medium Risk","Low Risk"))</f>
        <v>Medium Risk</v>
      </c>
    </row>
    <row r="3299" spans="1:33" x14ac:dyDescent="0.35">
      <c r="A3299">
        <v>3298</v>
      </c>
      <c r="B3299" t="s">
        <v>47</v>
      </c>
      <c r="C3299">
        <v>152</v>
      </c>
      <c r="D3299" t="s">
        <v>28</v>
      </c>
      <c r="E3299" t="s">
        <v>22</v>
      </c>
      <c r="F3299" t="s">
        <v>22</v>
      </c>
      <c r="G3299">
        <v>0</v>
      </c>
      <c r="H3299">
        <v>302.8</v>
      </c>
      <c r="I3299">
        <v>143</v>
      </c>
      <c r="J3299">
        <v>51.48</v>
      </c>
      <c r="K3299">
        <v>189.8</v>
      </c>
      <c r="L3299">
        <v>69</v>
      </c>
      <c r="M3299">
        <v>16.13</v>
      </c>
      <c r="N3299">
        <v>214.9</v>
      </c>
      <c r="O3299">
        <v>114</v>
      </c>
      <c r="P3299">
        <v>9.67</v>
      </c>
      <c r="Q3299">
        <v>10.9</v>
      </c>
      <c r="R3299">
        <v>4</v>
      </c>
      <c r="S3299">
        <v>2.94</v>
      </c>
      <c r="T3299">
        <v>2</v>
      </c>
      <c r="U3299" t="s">
        <v>23</v>
      </c>
      <c r="V3299">
        <f>IF(tbl_Customers[[#This Row],[churn]] = "yes", 1, 0)</f>
        <v>1</v>
      </c>
      <c r="W3299" t="str">
        <f>IF(tbl_Customers[[#This Row],[number_customer_service_calls]] &lt;= 1, "0-1 Calls", IF(tbl_Customers[[#This Row],[number_customer_service_calls]] &lt;= 3, "2-3 Calls", IF(tbl_Customers[[#This Row],[number_customer_service_calls]] &lt;=5, "4-5 Calls", "6+ Calls")))</f>
        <v>2-3 Calls</v>
      </c>
      <c r="X3299" t="str">
        <f>IF(tbl_Customers[[#This Row],[account_length]] &lt;= 50, "0-50", IF(tbl_Customers[[#This Row],[account_length]] &lt;=100, "51-100", IF(tbl_Customers[[#This Row],[account_length]] &lt;= 150, "101-150", "151+")))</f>
        <v>151+</v>
      </c>
      <c r="Y3299" t="str">
        <f>IF(tbl_Customers[[#This Row],[total_intl_charge]] &lt;= 3, "Low Charges", "High Charges")</f>
        <v>Low Charges</v>
      </c>
      <c r="Z3299" t="str">
        <f>IF(tbl_Customers[[#This Row],[total_eve_calls]]&lt;=80,"Low Calls",
IF(tbl_Customers[[#This Row],[total_eve_calls]]&lt;=120,"Medium Calls","High Calls"))</f>
        <v>Low Calls</v>
      </c>
      <c r="AA3299" t="str">
        <f>IF(tbl_Customers[[#This Row],[total_eve_charge]]&lt;=15,"Low Charges",
IF(tbl_Customers[[#This Row],[total_eve_charge]]&lt;=20,"Medium Charges","High Charges"))</f>
        <v>Medium Charges</v>
      </c>
      <c r="AB32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9" t="str">
        <f>IF(tbl_Customers[[#This Row],[number_vmail_messages]] = 0, "No Usage", IF(tbl_Customers[[#This Row],[number_vmail_messages]] &lt;= 20, "Low Usage", IF(tbl_Customers[[#This Row],[number_vmail_messages]] &lt;= 40, "Medium Usgae", "High Usage")))</f>
        <v>No Usage</v>
      </c>
      <c r="AD3299" t="str">
        <f>IF(tbl_Customers[[#This Row],[total_day_minutes]]&lt;=150,"Low Usage", IF(tbl_Customers[[#This Row],[total_day_minutes]]&lt;=200,"Medium Usage", IF(tbl_Customers[[#This Row],[total_day_minutes]]&lt;=250,"High Usage","Very High Usage")))</f>
        <v>Very High Usage</v>
      </c>
      <c r="AE3299" t="str">
        <f>IF(tbl_Customers[[#This Row],[total_intl_calls]]&lt;=5,"Low Calls", IF(tbl_Customers[[#This Row],[total_intl_calls]]&lt;=10, "Medium Calls", "High Calls"))</f>
        <v>Low Calls</v>
      </c>
      <c r="AF32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99" s="36" t="str">
        <f>IF(tbl_Customers[[#This Row],[Churn_Risk_Score]]&gt;=10,"High Risk", IF(tbl_Customers[[#This Row],[Churn_Risk_Score]]&gt;=5,"Medium Risk","Low Risk"))</f>
        <v>Medium Risk</v>
      </c>
    </row>
    <row r="3300" spans="1:33" x14ac:dyDescent="0.35">
      <c r="A3300">
        <v>3299</v>
      </c>
      <c r="B3300" t="s">
        <v>31</v>
      </c>
      <c r="C3300">
        <v>44</v>
      </c>
      <c r="D3300" t="s">
        <v>25</v>
      </c>
      <c r="E3300" t="s">
        <v>22</v>
      </c>
      <c r="F3300" t="s">
        <v>22</v>
      </c>
      <c r="G3300">
        <v>0</v>
      </c>
      <c r="H3300">
        <v>213.2</v>
      </c>
      <c r="I3300">
        <v>85</v>
      </c>
      <c r="J3300">
        <v>36.24</v>
      </c>
      <c r="K3300">
        <v>224</v>
      </c>
      <c r="L3300">
        <v>128</v>
      </c>
      <c r="M3300">
        <v>19.04</v>
      </c>
      <c r="N3300">
        <v>137.80000000000001</v>
      </c>
      <c r="O3300">
        <v>74</v>
      </c>
      <c r="P3300">
        <v>6.2</v>
      </c>
      <c r="Q3300">
        <v>12.5</v>
      </c>
      <c r="R3300">
        <v>5</v>
      </c>
      <c r="S3300">
        <v>3.38</v>
      </c>
      <c r="T3300">
        <v>1</v>
      </c>
      <c r="U3300" t="s">
        <v>22</v>
      </c>
      <c r="V3300">
        <f>IF(tbl_Customers[[#This Row],[churn]] = "yes", 1, 0)</f>
        <v>0</v>
      </c>
      <c r="W3300" t="str">
        <f>IF(tbl_Customers[[#This Row],[number_customer_service_calls]] &lt;= 1, "0-1 Calls", IF(tbl_Customers[[#This Row],[number_customer_service_calls]] &lt;= 3, "2-3 Calls", IF(tbl_Customers[[#This Row],[number_customer_service_calls]] &lt;=5, "4-5 Calls", "6+ Calls")))</f>
        <v>0-1 Calls</v>
      </c>
      <c r="X3300" t="str">
        <f>IF(tbl_Customers[[#This Row],[account_length]] &lt;= 50, "0-50", IF(tbl_Customers[[#This Row],[account_length]] &lt;=100, "51-100", IF(tbl_Customers[[#This Row],[account_length]] &lt;= 150, "101-150", "151+")))</f>
        <v>0-50</v>
      </c>
      <c r="Y3300" t="str">
        <f>IF(tbl_Customers[[#This Row],[total_intl_charge]] &lt;= 3, "Low Charges", "High Charges")</f>
        <v>High Charges</v>
      </c>
      <c r="Z3300" t="str">
        <f>IF(tbl_Customers[[#This Row],[total_eve_calls]]&lt;=80,"Low Calls",
IF(tbl_Customers[[#This Row],[total_eve_calls]]&lt;=120,"Medium Calls","High Calls"))</f>
        <v>High Calls</v>
      </c>
      <c r="AA3300" t="str">
        <f>IF(tbl_Customers[[#This Row],[total_eve_charge]]&lt;=15,"Low Charges",
IF(tbl_Customers[[#This Row],[total_eve_charge]]&lt;=20,"Medium Charges","High Charges"))</f>
        <v>Medium Charges</v>
      </c>
      <c r="AB33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0" t="str">
        <f>IF(tbl_Customers[[#This Row],[number_vmail_messages]] = 0, "No Usage", IF(tbl_Customers[[#This Row],[number_vmail_messages]] &lt;= 20, "Low Usage", IF(tbl_Customers[[#This Row],[number_vmail_messages]] &lt;= 40, "Medium Usgae", "High Usage")))</f>
        <v>No Usage</v>
      </c>
      <c r="AD3300" t="str">
        <f>IF(tbl_Customers[[#This Row],[total_day_minutes]]&lt;=150,"Low Usage", IF(tbl_Customers[[#This Row],[total_day_minutes]]&lt;=200,"Medium Usage", IF(tbl_Customers[[#This Row],[total_day_minutes]]&lt;=250,"High Usage","Very High Usage")))</f>
        <v>High Usage</v>
      </c>
      <c r="AE3300" t="str">
        <f>IF(tbl_Customers[[#This Row],[total_intl_calls]]&lt;=5,"Low Calls", IF(tbl_Customers[[#This Row],[total_intl_calls]]&lt;=10, "Medium Calls", "High Calls"))</f>
        <v>Low Calls</v>
      </c>
      <c r="AF33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0" s="36" t="str">
        <f>IF(tbl_Customers[[#This Row],[Churn_Risk_Score]]&gt;=10,"High Risk", IF(tbl_Customers[[#This Row],[Churn_Risk_Score]]&gt;=5,"Medium Risk","Low Risk"))</f>
        <v>Low Risk</v>
      </c>
    </row>
    <row r="3301" spans="1:33" x14ac:dyDescent="0.35">
      <c r="A3301">
        <v>3300</v>
      </c>
      <c r="B3301" t="s">
        <v>61</v>
      </c>
      <c r="C3301">
        <v>103</v>
      </c>
      <c r="D3301" t="s">
        <v>25</v>
      </c>
      <c r="E3301" t="s">
        <v>22</v>
      </c>
      <c r="F3301" t="s">
        <v>22</v>
      </c>
      <c r="G3301">
        <v>0</v>
      </c>
      <c r="H3301">
        <v>107.9</v>
      </c>
      <c r="I3301">
        <v>111</v>
      </c>
      <c r="J3301">
        <v>18.34</v>
      </c>
      <c r="K3301">
        <v>166.9</v>
      </c>
      <c r="L3301">
        <v>129</v>
      </c>
      <c r="M3301">
        <v>14.19</v>
      </c>
      <c r="N3301">
        <v>208.5</v>
      </c>
      <c r="O3301">
        <v>78</v>
      </c>
      <c r="P3301">
        <v>9.3800000000000008</v>
      </c>
      <c r="Q3301">
        <v>9.6999999999999993</v>
      </c>
      <c r="R3301">
        <v>3</v>
      </c>
      <c r="S3301">
        <v>2.62</v>
      </c>
      <c r="T3301">
        <v>1</v>
      </c>
      <c r="U3301" t="s">
        <v>22</v>
      </c>
      <c r="V3301">
        <f>IF(tbl_Customers[[#This Row],[churn]] = "yes", 1, 0)</f>
        <v>0</v>
      </c>
      <c r="W3301" t="str">
        <f>IF(tbl_Customers[[#This Row],[number_customer_service_calls]] &lt;= 1, "0-1 Calls", IF(tbl_Customers[[#This Row],[number_customer_service_calls]] &lt;= 3, "2-3 Calls", IF(tbl_Customers[[#This Row],[number_customer_service_calls]] &lt;=5, "4-5 Calls", "6+ Calls")))</f>
        <v>0-1 Calls</v>
      </c>
      <c r="X3301" t="str">
        <f>IF(tbl_Customers[[#This Row],[account_length]] &lt;= 50, "0-50", IF(tbl_Customers[[#This Row],[account_length]] &lt;=100, "51-100", IF(tbl_Customers[[#This Row],[account_length]] &lt;= 150, "101-150", "151+")))</f>
        <v>101-150</v>
      </c>
      <c r="Y3301" t="str">
        <f>IF(tbl_Customers[[#This Row],[total_intl_charge]] &lt;= 3, "Low Charges", "High Charges")</f>
        <v>Low Charges</v>
      </c>
      <c r="Z3301" t="str">
        <f>IF(tbl_Customers[[#This Row],[total_eve_calls]]&lt;=80,"Low Calls",
IF(tbl_Customers[[#This Row],[total_eve_calls]]&lt;=120,"Medium Calls","High Calls"))</f>
        <v>High Calls</v>
      </c>
      <c r="AA3301" t="str">
        <f>IF(tbl_Customers[[#This Row],[total_eve_charge]]&lt;=15,"Low Charges",
IF(tbl_Customers[[#This Row],[total_eve_charge]]&lt;=20,"Medium Charges","High Charges"))</f>
        <v>Low Charges</v>
      </c>
      <c r="AB33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1" t="str">
        <f>IF(tbl_Customers[[#This Row],[number_vmail_messages]] = 0, "No Usage", IF(tbl_Customers[[#This Row],[number_vmail_messages]] &lt;= 20, "Low Usage", IF(tbl_Customers[[#This Row],[number_vmail_messages]] &lt;= 40, "Medium Usgae", "High Usage")))</f>
        <v>No Usage</v>
      </c>
      <c r="AD3301" t="str">
        <f>IF(tbl_Customers[[#This Row],[total_day_minutes]]&lt;=150,"Low Usage", IF(tbl_Customers[[#This Row],[total_day_minutes]]&lt;=200,"Medium Usage", IF(tbl_Customers[[#This Row],[total_day_minutes]]&lt;=250,"High Usage","Very High Usage")))</f>
        <v>Low Usage</v>
      </c>
      <c r="AE3301" t="str">
        <f>IF(tbl_Customers[[#This Row],[total_intl_calls]]&lt;=5,"Low Calls", IF(tbl_Customers[[#This Row],[total_intl_calls]]&lt;=10, "Medium Calls", "High Calls"))</f>
        <v>Low Calls</v>
      </c>
      <c r="AF33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01" s="36" t="str">
        <f>IF(tbl_Customers[[#This Row],[Churn_Risk_Score]]&gt;=10,"High Risk", IF(tbl_Customers[[#This Row],[Churn_Risk_Score]]&gt;=5,"Medium Risk","Low Risk"))</f>
        <v>Low Risk</v>
      </c>
    </row>
    <row r="3302" spans="1:33" x14ac:dyDescent="0.35">
      <c r="A3302">
        <v>3301</v>
      </c>
      <c r="B3302" t="s">
        <v>33</v>
      </c>
      <c r="C3302">
        <v>126</v>
      </c>
      <c r="D3302" t="s">
        <v>28</v>
      </c>
      <c r="E3302" t="s">
        <v>22</v>
      </c>
      <c r="F3302" t="s">
        <v>22</v>
      </c>
      <c r="G3302">
        <v>0</v>
      </c>
      <c r="H3302">
        <v>181.7</v>
      </c>
      <c r="I3302">
        <v>102</v>
      </c>
      <c r="J3302">
        <v>30.89</v>
      </c>
      <c r="K3302">
        <v>216.3</v>
      </c>
      <c r="L3302">
        <v>114</v>
      </c>
      <c r="M3302">
        <v>18.39</v>
      </c>
      <c r="N3302">
        <v>317.89999999999998</v>
      </c>
      <c r="O3302">
        <v>83</v>
      </c>
      <c r="P3302">
        <v>14.31</v>
      </c>
      <c r="Q3302">
        <v>12.4</v>
      </c>
      <c r="R3302">
        <v>6</v>
      </c>
      <c r="S3302">
        <v>3.35</v>
      </c>
      <c r="T3302">
        <v>1</v>
      </c>
      <c r="U3302" t="s">
        <v>22</v>
      </c>
      <c r="V3302">
        <f>IF(tbl_Customers[[#This Row],[churn]] = "yes", 1, 0)</f>
        <v>0</v>
      </c>
      <c r="W3302" t="str">
        <f>IF(tbl_Customers[[#This Row],[number_customer_service_calls]] &lt;= 1, "0-1 Calls", IF(tbl_Customers[[#This Row],[number_customer_service_calls]] &lt;= 3, "2-3 Calls", IF(tbl_Customers[[#This Row],[number_customer_service_calls]] &lt;=5, "4-5 Calls", "6+ Calls")))</f>
        <v>0-1 Calls</v>
      </c>
      <c r="X3302" t="str">
        <f>IF(tbl_Customers[[#This Row],[account_length]] &lt;= 50, "0-50", IF(tbl_Customers[[#This Row],[account_length]] &lt;=100, "51-100", IF(tbl_Customers[[#This Row],[account_length]] &lt;= 150, "101-150", "151+")))</f>
        <v>101-150</v>
      </c>
      <c r="Y3302" t="str">
        <f>IF(tbl_Customers[[#This Row],[total_intl_charge]] &lt;= 3, "Low Charges", "High Charges")</f>
        <v>High Charges</v>
      </c>
      <c r="Z3302" t="str">
        <f>IF(tbl_Customers[[#This Row],[total_eve_calls]]&lt;=80,"Low Calls",
IF(tbl_Customers[[#This Row],[total_eve_calls]]&lt;=120,"Medium Calls","High Calls"))</f>
        <v>Medium Calls</v>
      </c>
      <c r="AA3302" t="str">
        <f>IF(tbl_Customers[[#This Row],[total_eve_charge]]&lt;=15,"Low Charges",
IF(tbl_Customers[[#This Row],[total_eve_charge]]&lt;=20,"Medium Charges","High Charges"))</f>
        <v>Medium Charges</v>
      </c>
      <c r="AB33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2" t="str">
        <f>IF(tbl_Customers[[#This Row],[number_vmail_messages]] = 0, "No Usage", IF(tbl_Customers[[#This Row],[number_vmail_messages]] &lt;= 20, "Low Usage", IF(tbl_Customers[[#This Row],[number_vmail_messages]] &lt;= 40, "Medium Usgae", "High Usage")))</f>
        <v>No Usage</v>
      </c>
      <c r="AD3302" t="str">
        <f>IF(tbl_Customers[[#This Row],[total_day_minutes]]&lt;=150,"Low Usage", IF(tbl_Customers[[#This Row],[total_day_minutes]]&lt;=200,"Medium Usage", IF(tbl_Customers[[#This Row],[total_day_minutes]]&lt;=250,"High Usage","Very High Usage")))</f>
        <v>Medium Usage</v>
      </c>
      <c r="AE3302" t="str">
        <f>IF(tbl_Customers[[#This Row],[total_intl_calls]]&lt;=5,"Low Calls", IF(tbl_Customers[[#This Row],[total_intl_calls]]&lt;=10, "Medium Calls", "High Calls"))</f>
        <v>Medium Calls</v>
      </c>
      <c r="AF33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2" s="36" t="str">
        <f>IF(tbl_Customers[[#This Row],[Churn_Risk_Score]]&gt;=10,"High Risk", IF(tbl_Customers[[#This Row],[Churn_Risk_Score]]&gt;=5,"Medium Risk","Low Risk"))</f>
        <v>Low Risk</v>
      </c>
    </row>
    <row r="3303" spans="1:33" x14ac:dyDescent="0.35">
      <c r="A3303">
        <v>3302</v>
      </c>
      <c r="B3303" t="s">
        <v>70</v>
      </c>
      <c r="C3303">
        <v>104</v>
      </c>
      <c r="D3303" t="s">
        <v>25</v>
      </c>
      <c r="E3303" t="s">
        <v>22</v>
      </c>
      <c r="F3303" t="s">
        <v>22</v>
      </c>
      <c r="G3303">
        <v>0</v>
      </c>
      <c r="H3303">
        <v>191.8</v>
      </c>
      <c r="I3303">
        <v>105</v>
      </c>
      <c r="J3303">
        <v>32.61</v>
      </c>
      <c r="K3303">
        <v>148.69999999999999</v>
      </c>
      <c r="L3303">
        <v>96</v>
      </c>
      <c r="M3303">
        <v>12.64</v>
      </c>
      <c r="N3303">
        <v>234.8</v>
      </c>
      <c r="O3303">
        <v>123</v>
      </c>
      <c r="P3303">
        <v>10.57</v>
      </c>
      <c r="Q3303">
        <v>19.3</v>
      </c>
      <c r="R3303">
        <v>4</v>
      </c>
      <c r="S3303">
        <v>5.21</v>
      </c>
      <c r="T3303">
        <v>1</v>
      </c>
      <c r="U3303" t="s">
        <v>22</v>
      </c>
      <c r="V3303">
        <f>IF(tbl_Customers[[#This Row],[churn]] = "yes", 1, 0)</f>
        <v>0</v>
      </c>
      <c r="W3303" t="str">
        <f>IF(tbl_Customers[[#This Row],[number_customer_service_calls]] &lt;= 1, "0-1 Calls", IF(tbl_Customers[[#This Row],[number_customer_service_calls]] &lt;= 3, "2-3 Calls", IF(tbl_Customers[[#This Row],[number_customer_service_calls]] &lt;=5, "4-5 Calls", "6+ Calls")))</f>
        <v>0-1 Calls</v>
      </c>
      <c r="X3303" t="str">
        <f>IF(tbl_Customers[[#This Row],[account_length]] &lt;= 50, "0-50", IF(tbl_Customers[[#This Row],[account_length]] &lt;=100, "51-100", IF(tbl_Customers[[#This Row],[account_length]] &lt;= 150, "101-150", "151+")))</f>
        <v>101-150</v>
      </c>
      <c r="Y3303" t="str">
        <f>IF(tbl_Customers[[#This Row],[total_intl_charge]] &lt;= 3, "Low Charges", "High Charges")</f>
        <v>High Charges</v>
      </c>
      <c r="Z3303" t="str">
        <f>IF(tbl_Customers[[#This Row],[total_eve_calls]]&lt;=80,"Low Calls",
IF(tbl_Customers[[#This Row],[total_eve_calls]]&lt;=120,"Medium Calls","High Calls"))</f>
        <v>Medium Calls</v>
      </c>
      <c r="AA3303" t="str">
        <f>IF(tbl_Customers[[#This Row],[total_eve_charge]]&lt;=15,"Low Charges",
IF(tbl_Customers[[#This Row],[total_eve_charge]]&lt;=20,"Medium Charges","High Charges"))</f>
        <v>Low Charges</v>
      </c>
      <c r="AB33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3" t="str">
        <f>IF(tbl_Customers[[#This Row],[number_vmail_messages]] = 0, "No Usage", IF(tbl_Customers[[#This Row],[number_vmail_messages]] &lt;= 20, "Low Usage", IF(tbl_Customers[[#This Row],[number_vmail_messages]] &lt;= 40, "Medium Usgae", "High Usage")))</f>
        <v>No Usage</v>
      </c>
      <c r="AD3303" t="str">
        <f>IF(tbl_Customers[[#This Row],[total_day_minutes]]&lt;=150,"Low Usage", IF(tbl_Customers[[#This Row],[total_day_minutes]]&lt;=200,"Medium Usage", IF(tbl_Customers[[#This Row],[total_day_minutes]]&lt;=250,"High Usage","Very High Usage")))</f>
        <v>Medium Usage</v>
      </c>
      <c r="AE3303" t="str">
        <f>IF(tbl_Customers[[#This Row],[total_intl_calls]]&lt;=5,"Low Calls", IF(tbl_Customers[[#This Row],[total_intl_calls]]&lt;=10, "Medium Calls", "High Calls"))</f>
        <v>Low Calls</v>
      </c>
      <c r="AF33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3" s="36" t="str">
        <f>IF(tbl_Customers[[#This Row],[Churn_Risk_Score]]&gt;=10,"High Risk", IF(tbl_Customers[[#This Row],[Churn_Risk_Score]]&gt;=5,"Medium Risk","Low Risk"))</f>
        <v>Low Risk</v>
      </c>
    </row>
    <row r="3304" spans="1:33" x14ac:dyDescent="0.35">
      <c r="A3304">
        <v>3303</v>
      </c>
      <c r="B3304" t="s">
        <v>50</v>
      </c>
      <c r="C3304">
        <v>99</v>
      </c>
      <c r="D3304" t="s">
        <v>25</v>
      </c>
      <c r="E3304" t="s">
        <v>22</v>
      </c>
      <c r="F3304" t="s">
        <v>23</v>
      </c>
      <c r="G3304">
        <v>21</v>
      </c>
      <c r="H3304">
        <v>180.2</v>
      </c>
      <c r="I3304">
        <v>97</v>
      </c>
      <c r="J3304">
        <v>30.63</v>
      </c>
      <c r="K3304">
        <v>167.7</v>
      </c>
      <c r="L3304">
        <v>47</v>
      </c>
      <c r="M3304">
        <v>14.25</v>
      </c>
      <c r="N3304">
        <v>203.1</v>
      </c>
      <c r="O3304">
        <v>84</v>
      </c>
      <c r="P3304">
        <v>9.14</v>
      </c>
      <c r="Q3304">
        <v>14.6</v>
      </c>
      <c r="R3304">
        <v>5</v>
      </c>
      <c r="S3304">
        <v>3.94</v>
      </c>
      <c r="T3304">
        <v>2</v>
      </c>
      <c r="U3304" t="s">
        <v>22</v>
      </c>
      <c r="V3304">
        <f>IF(tbl_Customers[[#This Row],[churn]] = "yes", 1, 0)</f>
        <v>0</v>
      </c>
      <c r="W3304" t="str">
        <f>IF(tbl_Customers[[#This Row],[number_customer_service_calls]] &lt;= 1, "0-1 Calls", IF(tbl_Customers[[#This Row],[number_customer_service_calls]] &lt;= 3, "2-3 Calls", IF(tbl_Customers[[#This Row],[number_customer_service_calls]] &lt;=5, "4-5 Calls", "6+ Calls")))</f>
        <v>2-3 Calls</v>
      </c>
      <c r="X3304" t="str">
        <f>IF(tbl_Customers[[#This Row],[account_length]] &lt;= 50, "0-50", IF(tbl_Customers[[#This Row],[account_length]] &lt;=100, "51-100", IF(tbl_Customers[[#This Row],[account_length]] &lt;= 150, "101-150", "151+")))</f>
        <v>51-100</v>
      </c>
      <c r="Y3304" t="str">
        <f>IF(tbl_Customers[[#This Row],[total_intl_charge]] &lt;= 3, "Low Charges", "High Charges")</f>
        <v>High Charges</v>
      </c>
      <c r="Z3304" t="str">
        <f>IF(tbl_Customers[[#This Row],[total_eve_calls]]&lt;=80,"Low Calls",
IF(tbl_Customers[[#This Row],[total_eve_calls]]&lt;=120,"Medium Calls","High Calls"))</f>
        <v>Low Calls</v>
      </c>
      <c r="AA3304" t="str">
        <f>IF(tbl_Customers[[#This Row],[total_eve_charge]]&lt;=15,"Low Charges",
IF(tbl_Customers[[#This Row],[total_eve_charge]]&lt;=20,"Medium Charges","High Charges"))</f>
        <v>Low Charges</v>
      </c>
      <c r="AB33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4" t="str">
        <f>IF(tbl_Customers[[#This Row],[number_vmail_messages]] = 0, "No Usage", IF(tbl_Customers[[#This Row],[number_vmail_messages]] &lt;= 20, "Low Usage", IF(tbl_Customers[[#This Row],[number_vmail_messages]] &lt;= 40, "Medium Usgae", "High Usage")))</f>
        <v>Medium Usgae</v>
      </c>
      <c r="AD3304" t="str">
        <f>IF(tbl_Customers[[#This Row],[total_day_minutes]]&lt;=150,"Low Usage", IF(tbl_Customers[[#This Row],[total_day_minutes]]&lt;=200,"Medium Usage", IF(tbl_Customers[[#This Row],[total_day_minutes]]&lt;=250,"High Usage","Very High Usage")))</f>
        <v>Medium Usage</v>
      </c>
      <c r="AE3304" t="str">
        <f>IF(tbl_Customers[[#This Row],[total_intl_calls]]&lt;=5,"Low Calls", IF(tbl_Customers[[#This Row],[total_intl_calls]]&lt;=10, "Medium Calls", "High Calls"))</f>
        <v>Low Calls</v>
      </c>
      <c r="AF33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04" s="36" t="str">
        <f>IF(tbl_Customers[[#This Row],[Churn_Risk_Score]]&gt;=10,"High Risk", IF(tbl_Customers[[#This Row],[Churn_Risk_Score]]&gt;=5,"Medium Risk","Low Risk"))</f>
        <v>Low Risk</v>
      </c>
    </row>
    <row r="3305" spans="1:33" x14ac:dyDescent="0.35">
      <c r="A3305">
        <v>3304</v>
      </c>
      <c r="B3305" t="s">
        <v>46</v>
      </c>
      <c r="C3305">
        <v>119</v>
      </c>
      <c r="D3305" t="s">
        <v>25</v>
      </c>
      <c r="E3305" t="s">
        <v>22</v>
      </c>
      <c r="F3305" t="s">
        <v>22</v>
      </c>
      <c r="G3305">
        <v>0</v>
      </c>
      <c r="H3305">
        <v>215.1</v>
      </c>
      <c r="I3305">
        <v>105</v>
      </c>
      <c r="J3305">
        <v>36.57</v>
      </c>
      <c r="K3305">
        <v>249.4</v>
      </c>
      <c r="L3305">
        <v>104</v>
      </c>
      <c r="M3305">
        <v>21.2</v>
      </c>
      <c r="N3305">
        <v>249.9</v>
      </c>
      <c r="O3305">
        <v>83</v>
      </c>
      <c r="P3305">
        <v>11.25</v>
      </c>
      <c r="Q3305">
        <v>10.8</v>
      </c>
      <c r="R3305">
        <v>8</v>
      </c>
      <c r="S3305">
        <v>2.92</v>
      </c>
      <c r="T3305">
        <v>2</v>
      </c>
      <c r="U3305" t="s">
        <v>22</v>
      </c>
      <c r="V3305">
        <f>IF(tbl_Customers[[#This Row],[churn]] = "yes", 1, 0)</f>
        <v>0</v>
      </c>
      <c r="W3305" t="str">
        <f>IF(tbl_Customers[[#This Row],[number_customer_service_calls]] &lt;= 1, "0-1 Calls", IF(tbl_Customers[[#This Row],[number_customer_service_calls]] &lt;= 3, "2-3 Calls", IF(tbl_Customers[[#This Row],[number_customer_service_calls]] &lt;=5, "4-5 Calls", "6+ Calls")))</f>
        <v>2-3 Calls</v>
      </c>
      <c r="X3305" t="str">
        <f>IF(tbl_Customers[[#This Row],[account_length]] &lt;= 50, "0-50", IF(tbl_Customers[[#This Row],[account_length]] &lt;=100, "51-100", IF(tbl_Customers[[#This Row],[account_length]] &lt;= 150, "101-150", "151+")))</f>
        <v>101-150</v>
      </c>
      <c r="Y3305" t="str">
        <f>IF(tbl_Customers[[#This Row],[total_intl_charge]] &lt;= 3, "Low Charges", "High Charges")</f>
        <v>Low Charges</v>
      </c>
      <c r="Z3305" t="str">
        <f>IF(tbl_Customers[[#This Row],[total_eve_calls]]&lt;=80,"Low Calls",
IF(tbl_Customers[[#This Row],[total_eve_calls]]&lt;=120,"Medium Calls","High Calls"))</f>
        <v>Medium Calls</v>
      </c>
      <c r="AA3305" t="str">
        <f>IF(tbl_Customers[[#This Row],[total_eve_charge]]&lt;=15,"Low Charges",
IF(tbl_Customers[[#This Row],[total_eve_charge]]&lt;=20,"Medium Charges","High Charges"))</f>
        <v>High Charges</v>
      </c>
      <c r="AB33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5" t="str">
        <f>IF(tbl_Customers[[#This Row],[number_vmail_messages]] = 0, "No Usage", IF(tbl_Customers[[#This Row],[number_vmail_messages]] &lt;= 20, "Low Usage", IF(tbl_Customers[[#This Row],[number_vmail_messages]] &lt;= 40, "Medium Usgae", "High Usage")))</f>
        <v>No Usage</v>
      </c>
      <c r="AD3305" t="str">
        <f>IF(tbl_Customers[[#This Row],[total_day_minutes]]&lt;=150,"Low Usage", IF(tbl_Customers[[#This Row],[total_day_minutes]]&lt;=200,"Medium Usage", IF(tbl_Customers[[#This Row],[total_day_minutes]]&lt;=250,"High Usage","Very High Usage")))</f>
        <v>High Usage</v>
      </c>
      <c r="AE3305" t="str">
        <f>IF(tbl_Customers[[#This Row],[total_intl_calls]]&lt;=5,"Low Calls", IF(tbl_Customers[[#This Row],[total_intl_calls]]&lt;=10, "Medium Calls", "High Calls"))</f>
        <v>Medium Calls</v>
      </c>
      <c r="AF33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05" s="36" t="str">
        <f>IF(tbl_Customers[[#This Row],[Churn_Risk_Score]]&gt;=10,"High Risk", IF(tbl_Customers[[#This Row],[Churn_Risk_Score]]&gt;=5,"Medium Risk","Low Risk"))</f>
        <v>Low Risk</v>
      </c>
    </row>
    <row r="3306" spans="1:33" x14ac:dyDescent="0.35">
      <c r="A3306">
        <v>3305</v>
      </c>
      <c r="B3306" t="s">
        <v>65</v>
      </c>
      <c r="C3306">
        <v>155</v>
      </c>
      <c r="D3306" t="s">
        <v>28</v>
      </c>
      <c r="E3306" t="s">
        <v>23</v>
      </c>
      <c r="F3306" t="s">
        <v>23</v>
      </c>
      <c r="G3306">
        <v>38</v>
      </c>
      <c r="H3306">
        <v>234.6</v>
      </c>
      <c r="I3306">
        <v>84</v>
      </c>
      <c r="J3306">
        <v>39.880000000000003</v>
      </c>
      <c r="K3306">
        <v>214.9</v>
      </c>
      <c r="L3306">
        <v>119</v>
      </c>
      <c r="M3306">
        <v>18.27</v>
      </c>
      <c r="N3306">
        <v>196.7</v>
      </c>
      <c r="O3306">
        <v>69</v>
      </c>
      <c r="P3306">
        <v>8.85</v>
      </c>
      <c r="Q3306">
        <v>8</v>
      </c>
      <c r="R3306">
        <v>2</v>
      </c>
      <c r="S3306">
        <v>2.16</v>
      </c>
      <c r="T3306">
        <v>1</v>
      </c>
      <c r="U3306" t="s">
        <v>23</v>
      </c>
      <c r="V3306">
        <f>IF(tbl_Customers[[#This Row],[churn]] = "yes", 1, 0)</f>
        <v>1</v>
      </c>
      <c r="W3306" t="str">
        <f>IF(tbl_Customers[[#This Row],[number_customer_service_calls]] &lt;= 1, "0-1 Calls", IF(tbl_Customers[[#This Row],[number_customer_service_calls]] &lt;= 3, "2-3 Calls", IF(tbl_Customers[[#This Row],[number_customer_service_calls]] &lt;=5, "4-5 Calls", "6+ Calls")))</f>
        <v>0-1 Calls</v>
      </c>
      <c r="X3306" t="str">
        <f>IF(tbl_Customers[[#This Row],[account_length]] &lt;= 50, "0-50", IF(tbl_Customers[[#This Row],[account_length]] &lt;=100, "51-100", IF(tbl_Customers[[#This Row],[account_length]] &lt;= 150, "101-150", "151+")))</f>
        <v>151+</v>
      </c>
      <c r="Y3306" t="str">
        <f>IF(tbl_Customers[[#This Row],[total_intl_charge]] &lt;= 3, "Low Charges", "High Charges")</f>
        <v>Low Charges</v>
      </c>
      <c r="Z3306" t="str">
        <f>IF(tbl_Customers[[#This Row],[total_eve_calls]]&lt;=80,"Low Calls",
IF(tbl_Customers[[#This Row],[total_eve_calls]]&lt;=120,"Medium Calls","High Calls"))</f>
        <v>Medium Calls</v>
      </c>
      <c r="AA3306" t="str">
        <f>IF(tbl_Customers[[#This Row],[total_eve_charge]]&lt;=15,"Low Charges",
IF(tbl_Customers[[#This Row],[total_eve_charge]]&lt;=20,"Medium Charges","High Charges"))</f>
        <v>Medium Charges</v>
      </c>
      <c r="AB33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6" t="str">
        <f>IF(tbl_Customers[[#This Row],[number_vmail_messages]] = 0, "No Usage", IF(tbl_Customers[[#This Row],[number_vmail_messages]] &lt;= 20, "Low Usage", IF(tbl_Customers[[#This Row],[number_vmail_messages]] &lt;= 40, "Medium Usgae", "High Usage")))</f>
        <v>Medium Usgae</v>
      </c>
      <c r="AD3306" t="str">
        <f>IF(tbl_Customers[[#This Row],[total_day_minutes]]&lt;=150,"Low Usage", IF(tbl_Customers[[#This Row],[total_day_minutes]]&lt;=200,"Medium Usage", IF(tbl_Customers[[#This Row],[total_day_minutes]]&lt;=250,"High Usage","Very High Usage")))</f>
        <v>High Usage</v>
      </c>
      <c r="AE3306" t="str">
        <f>IF(tbl_Customers[[#This Row],[total_intl_calls]]&lt;=5,"Low Calls", IF(tbl_Customers[[#This Row],[total_intl_calls]]&lt;=10, "Medium Calls", "High Calls"))</f>
        <v>Low Calls</v>
      </c>
      <c r="AF33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06" s="36" t="str">
        <f>IF(tbl_Customers[[#This Row],[Churn_Risk_Score]]&gt;=10,"High Risk", IF(tbl_Customers[[#This Row],[Churn_Risk_Score]]&gt;=5,"Medium Risk","Low Risk"))</f>
        <v>Low Risk</v>
      </c>
    </row>
    <row r="3307" spans="1:33" x14ac:dyDescent="0.35">
      <c r="A3307">
        <v>3306</v>
      </c>
      <c r="B3307" t="s">
        <v>70</v>
      </c>
      <c r="C3307">
        <v>51</v>
      </c>
      <c r="D3307" t="s">
        <v>21</v>
      </c>
      <c r="E3307" t="s">
        <v>22</v>
      </c>
      <c r="F3307" t="s">
        <v>23</v>
      </c>
      <c r="G3307">
        <v>43</v>
      </c>
      <c r="H3307">
        <v>158.19999999999999</v>
      </c>
      <c r="I3307">
        <v>94</v>
      </c>
      <c r="J3307">
        <v>26.89</v>
      </c>
      <c r="K3307">
        <v>213.2</v>
      </c>
      <c r="L3307">
        <v>105</v>
      </c>
      <c r="M3307">
        <v>18.12</v>
      </c>
      <c r="N3307">
        <v>190.4</v>
      </c>
      <c r="O3307">
        <v>91</v>
      </c>
      <c r="P3307">
        <v>8.57</v>
      </c>
      <c r="Q3307">
        <v>8.5</v>
      </c>
      <c r="R3307">
        <v>2</v>
      </c>
      <c r="S3307">
        <v>2.2999999999999998</v>
      </c>
      <c r="T3307">
        <v>2</v>
      </c>
      <c r="U3307" t="s">
        <v>22</v>
      </c>
      <c r="V3307">
        <f>IF(tbl_Customers[[#This Row],[churn]] = "yes", 1, 0)</f>
        <v>0</v>
      </c>
      <c r="W3307" t="str">
        <f>IF(tbl_Customers[[#This Row],[number_customer_service_calls]] &lt;= 1, "0-1 Calls", IF(tbl_Customers[[#This Row],[number_customer_service_calls]] &lt;= 3, "2-3 Calls", IF(tbl_Customers[[#This Row],[number_customer_service_calls]] &lt;=5, "4-5 Calls", "6+ Calls")))</f>
        <v>2-3 Calls</v>
      </c>
      <c r="X3307" t="str">
        <f>IF(tbl_Customers[[#This Row],[account_length]] &lt;= 50, "0-50", IF(tbl_Customers[[#This Row],[account_length]] &lt;=100, "51-100", IF(tbl_Customers[[#This Row],[account_length]] &lt;= 150, "101-150", "151+")))</f>
        <v>51-100</v>
      </c>
      <c r="Y3307" t="str">
        <f>IF(tbl_Customers[[#This Row],[total_intl_charge]] &lt;= 3, "Low Charges", "High Charges")</f>
        <v>Low Charges</v>
      </c>
      <c r="Z3307" t="str">
        <f>IF(tbl_Customers[[#This Row],[total_eve_calls]]&lt;=80,"Low Calls",
IF(tbl_Customers[[#This Row],[total_eve_calls]]&lt;=120,"Medium Calls","High Calls"))</f>
        <v>Medium Calls</v>
      </c>
      <c r="AA3307" t="str">
        <f>IF(tbl_Customers[[#This Row],[total_eve_charge]]&lt;=15,"Low Charges",
IF(tbl_Customers[[#This Row],[total_eve_charge]]&lt;=20,"Medium Charges","High Charges"))</f>
        <v>Medium Charges</v>
      </c>
      <c r="AB33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7" t="str">
        <f>IF(tbl_Customers[[#This Row],[number_vmail_messages]] = 0, "No Usage", IF(tbl_Customers[[#This Row],[number_vmail_messages]] &lt;= 20, "Low Usage", IF(tbl_Customers[[#This Row],[number_vmail_messages]] &lt;= 40, "Medium Usgae", "High Usage")))</f>
        <v>High Usage</v>
      </c>
      <c r="AD3307" t="str">
        <f>IF(tbl_Customers[[#This Row],[total_day_minutes]]&lt;=150,"Low Usage", IF(tbl_Customers[[#This Row],[total_day_minutes]]&lt;=200,"Medium Usage", IF(tbl_Customers[[#This Row],[total_day_minutes]]&lt;=250,"High Usage","Very High Usage")))</f>
        <v>Medium Usage</v>
      </c>
      <c r="AE3307" t="str">
        <f>IF(tbl_Customers[[#This Row],[total_intl_calls]]&lt;=5,"Low Calls", IF(tbl_Customers[[#This Row],[total_intl_calls]]&lt;=10, "Medium Calls", "High Calls"))</f>
        <v>Low Calls</v>
      </c>
      <c r="AF33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07" s="36" t="str">
        <f>IF(tbl_Customers[[#This Row],[Churn_Risk_Score]]&gt;=10,"High Risk", IF(tbl_Customers[[#This Row],[Churn_Risk_Score]]&gt;=5,"Medium Risk","Low Risk"))</f>
        <v>Low Risk</v>
      </c>
    </row>
    <row r="3308" spans="1:33" x14ac:dyDescent="0.35">
      <c r="A3308">
        <v>3307</v>
      </c>
      <c r="B3308" t="s">
        <v>43</v>
      </c>
      <c r="C3308">
        <v>142</v>
      </c>
      <c r="D3308" t="s">
        <v>28</v>
      </c>
      <c r="E3308" t="s">
        <v>22</v>
      </c>
      <c r="F3308" t="s">
        <v>22</v>
      </c>
      <c r="G3308">
        <v>0</v>
      </c>
      <c r="H3308">
        <v>204.2</v>
      </c>
      <c r="I3308">
        <v>98</v>
      </c>
      <c r="J3308">
        <v>34.71</v>
      </c>
      <c r="K3308">
        <v>188.9</v>
      </c>
      <c r="L3308">
        <v>85</v>
      </c>
      <c r="M3308">
        <v>16.059999999999999</v>
      </c>
      <c r="N3308">
        <v>231.2</v>
      </c>
      <c r="O3308">
        <v>136</v>
      </c>
      <c r="P3308">
        <v>10.4</v>
      </c>
      <c r="Q3308">
        <v>6.5</v>
      </c>
      <c r="R3308">
        <v>6</v>
      </c>
      <c r="S3308">
        <v>1.76</v>
      </c>
      <c r="T3308">
        <v>1</v>
      </c>
      <c r="U3308" t="s">
        <v>22</v>
      </c>
      <c r="V3308">
        <f>IF(tbl_Customers[[#This Row],[churn]] = "yes", 1, 0)</f>
        <v>0</v>
      </c>
      <c r="W3308" t="str">
        <f>IF(tbl_Customers[[#This Row],[number_customer_service_calls]] &lt;= 1, "0-1 Calls", IF(tbl_Customers[[#This Row],[number_customer_service_calls]] &lt;= 3, "2-3 Calls", IF(tbl_Customers[[#This Row],[number_customer_service_calls]] &lt;=5, "4-5 Calls", "6+ Calls")))</f>
        <v>0-1 Calls</v>
      </c>
      <c r="X3308" t="str">
        <f>IF(tbl_Customers[[#This Row],[account_length]] &lt;= 50, "0-50", IF(tbl_Customers[[#This Row],[account_length]] &lt;=100, "51-100", IF(tbl_Customers[[#This Row],[account_length]] &lt;= 150, "101-150", "151+")))</f>
        <v>101-150</v>
      </c>
      <c r="Y3308" t="str">
        <f>IF(tbl_Customers[[#This Row],[total_intl_charge]] &lt;= 3, "Low Charges", "High Charges")</f>
        <v>Low Charges</v>
      </c>
      <c r="Z3308" t="str">
        <f>IF(tbl_Customers[[#This Row],[total_eve_calls]]&lt;=80,"Low Calls",
IF(tbl_Customers[[#This Row],[total_eve_calls]]&lt;=120,"Medium Calls","High Calls"))</f>
        <v>Medium Calls</v>
      </c>
      <c r="AA3308" t="str">
        <f>IF(tbl_Customers[[#This Row],[total_eve_charge]]&lt;=15,"Low Charges",
IF(tbl_Customers[[#This Row],[total_eve_charge]]&lt;=20,"Medium Charges","High Charges"))</f>
        <v>Medium Charges</v>
      </c>
      <c r="AB33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8" t="str">
        <f>IF(tbl_Customers[[#This Row],[number_vmail_messages]] = 0, "No Usage", IF(tbl_Customers[[#This Row],[number_vmail_messages]] &lt;= 20, "Low Usage", IF(tbl_Customers[[#This Row],[number_vmail_messages]] &lt;= 40, "Medium Usgae", "High Usage")))</f>
        <v>No Usage</v>
      </c>
      <c r="AD3308" t="str">
        <f>IF(tbl_Customers[[#This Row],[total_day_minutes]]&lt;=150,"Low Usage", IF(tbl_Customers[[#This Row],[total_day_minutes]]&lt;=200,"Medium Usage", IF(tbl_Customers[[#This Row],[total_day_minutes]]&lt;=250,"High Usage","Very High Usage")))</f>
        <v>High Usage</v>
      </c>
      <c r="AE3308" t="str">
        <f>IF(tbl_Customers[[#This Row],[total_intl_calls]]&lt;=5,"Low Calls", IF(tbl_Customers[[#This Row],[total_intl_calls]]&lt;=10, "Medium Calls", "High Calls"))</f>
        <v>Medium Calls</v>
      </c>
      <c r="AF33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08" s="36" t="str">
        <f>IF(tbl_Customers[[#This Row],[Churn_Risk_Score]]&gt;=10,"High Risk", IF(tbl_Customers[[#This Row],[Churn_Risk_Score]]&gt;=5,"Medium Risk","Low Risk"))</f>
        <v>Low Risk</v>
      </c>
    </row>
    <row r="3309" spans="1:33" x14ac:dyDescent="0.35">
      <c r="A3309">
        <v>3308</v>
      </c>
      <c r="B3309" t="s">
        <v>37</v>
      </c>
      <c r="C3309">
        <v>108</v>
      </c>
      <c r="D3309" t="s">
        <v>21</v>
      </c>
      <c r="E3309" t="s">
        <v>22</v>
      </c>
      <c r="F3309" t="s">
        <v>22</v>
      </c>
      <c r="G3309">
        <v>0</v>
      </c>
      <c r="H3309">
        <v>221.8</v>
      </c>
      <c r="I3309">
        <v>105</v>
      </c>
      <c r="J3309">
        <v>37.71</v>
      </c>
      <c r="K3309">
        <v>108.2</v>
      </c>
      <c r="L3309">
        <v>107</v>
      </c>
      <c r="M3309">
        <v>9.1999999999999993</v>
      </c>
      <c r="N3309">
        <v>207.1</v>
      </c>
      <c r="O3309">
        <v>87</v>
      </c>
      <c r="P3309">
        <v>9.32</v>
      </c>
      <c r="Q3309">
        <v>12.1</v>
      </c>
      <c r="R3309">
        <v>3</v>
      </c>
      <c r="S3309">
        <v>3.27</v>
      </c>
      <c r="T3309">
        <v>2</v>
      </c>
      <c r="U3309" t="s">
        <v>22</v>
      </c>
      <c r="V3309">
        <f>IF(tbl_Customers[[#This Row],[churn]] = "yes", 1, 0)</f>
        <v>0</v>
      </c>
      <c r="W3309" t="str">
        <f>IF(tbl_Customers[[#This Row],[number_customer_service_calls]] &lt;= 1, "0-1 Calls", IF(tbl_Customers[[#This Row],[number_customer_service_calls]] &lt;= 3, "2-3 Calls", IF(tbl_Customers[[#This Row],[number_customer_service_calls]] &lt;=5, "4-5 Calls", "6+ Calls")))</f>
        <v>2-3 Calls</v>
      </c>
      <c r="X3309" t="str">
        <f>IF(tbl_Customers[[#This Row],[account_length]] &lt;= 50, "0-50", IF(tbl_Customers[[#This Row],[account_length]] &lt;=100, "51-100", IF(tbl_Customers[[#This Row],[account_length]] &lt;= 150, "101-150", "151+")))</f>
        <v>101-150</v>
      </c>
      <c r="Y3309" t="str">
        <f>IF(tbl_Customers[[#This Row],[total_intl_charge]] &lt;= 3, "Low Charges", "High Charges")</f>
        <v>High Charges</v>
      </c>
      <c r="Z3309" t="str">
        <f>IF(tbl_Customers[[#This Row],[total_eve_calls]]&lt;=80,"Low Calls",
IF(tbl_Customers[[#This Row],[total_eve_calls]]&lt;=120,"Medium Calls","High Calls"))</f>
        <v>Medium Calls</v>
      </c>
      <c r="AA3309" t="str">
        <f>IF(tbl_Customers[[#This Row],[total_eve_charge]]&lt;=15,"Low Charges",
IF(tbl_Customers[[#This Row],[total_eve_charge]]&lt;=20,"Medium Charges","High Charges"))</f>
        <v>Low Charges</v>
      </c>
      <c r="AB33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9" t="str">
        <f>IF(tbl_Customers[[#This Row],[number_vmail_messages]] = 0, "No Usage", IF(tbl_Customers[[#This Row],[number_vmail_messages]] &lt;= 20, "Low Usage", IF(tbl_Customers[[#This Row],[number_vmail_messages]] &lt;= 40, "Medium Usgae", "High Usage")))</f>
        <v>No Usage</v>
      </c>
      <c r="AD3309" t="str">
        <f>IF(tbl_Customers[[#This Row],[total_day_minutes]]&lt;=150,"Low Usage", IF(tbl_Customers[[#This Row],[total_day_minutes]]&lt;=200,"Medium Usage", IF(tbl_Customers[[#This Row],[total_day_minutes]]&lt;=250,"High Usage","Very High Usage")))</f>
        <v>High Usage</v>
      </c>
      <c r="AE3309" t="str">
        <f>IF(tbl_Customers[[#This Row],[total_intl_calls]]&lt;=5,"Low Calls", IF(tbl_Customers[[#This Row],[total_intl_calls]]&lt;=10, "Medium Calls", "High Calls"))</f>
        <v>Low Calls</v>
      </c>
      <c r="AF33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9" s="36" t="str">
        <f>IF(tbl_Customers[[#This Row],[Churn_Risk_Score]]&gt;=10,"High Risk", IF(tbl_Customers[[#This Row],[Churn_Risk_Score]]&gt;=5,"Medium Risk","Low Risk"))</f>
        <v>Low Risk</v>
      </c>
    </row>
    <row r="3310" spans="1:33" x14ac:dyDescent="0.35">
      <c r="A3310">
        <v>3309</v>
      </c>
      <c r="B3310" t="s">
        <v>20</v>
      </c>
      <c r="C3310">
        <v>154</v>
      </c>
      <c r="D3310" t="s">
        <v>21</v>
      </c>
      <c r="E3310" t="s">
        <v>22</v>
      </c>
      <c r="F3310" t="s">
        <v>23</v>
      </c>
      <c r="G3310">
        <v>14</v>
      </c>
      <c r="H3310">
        <v>183</v>
      </c>
      <c r="I3310">
        <v>113</v>
      </c>
      <c r="J3310">
        <v>31.11</v>
      </c>
      <c r="K3310">
        <v>187</v>
      </c>
      <c r="L3310">
        <v>144</v>
      </c>
      <c r="M3310">
        <v>15.9</v>
      </c>
      <c r="N3310">
        <v>181.1</v>
      </c>
      <c r="O3310">
        <v>112</v>
      </c>
      <c r="P3310">
        <v>8.15</v>
      </c>
      <c r="Q3310">
        <v>10.199999999999999</v>
      </c>
      <c r="R3310">
        <v>3</v>
      </c>
      <c r="S3310">
        <v>2.75</v>
      </c>
      <c r="T3310">
        <v>1</v>
      </c>
      <c r="U3310" t="s">
        <v>22</v>
      </c>
      <c r="V3310">
        <f>IF(tbl_Customers[[#This Row],[churn]] = "yes", 1, 0)</f>
        <v>0</v>
      </c>
      <c r="W3310" t="str">
        <f>IF(tbl_Customers[[#This Row],[number_customer_service_calls]] &lt;= 1, "0-1 Calls", IF(tbl_Customers[[#This Row],[number_customer_service_calls]] &lt;= 3, "2-3 Calls", IF(tbl_Customers[[#This Row],[number_customer_service_calls]] &lt;=5, "4-5 Calls", "6+ Calls")))</f>
        <v>0-1 Calls</v>
      </c>
      <c r="X3310" t="str">
        <f>IF(tbl_Customers[[#This Row],[account_length]] &lt;= 50, "0-50", IF(tbl_Customers[[#This Row],[account_length]] &lt;=100, "51-100", IF(tbl_Customers[[#This Row],[account_length]] &lt;= 150, "101-150", "151+")))</f>
        <v>151+</v>
      </c>
      <c r="Y3310" t="str">
        <f>IF(tbl_Customers[[#This Row],[total_intl_charge]] &lt;= 3, "Low Charges", "High Charges")</f>
        <v>Low Charges</v>
      </c>
      <c r="Z3310" t="str">
        <f>IF(tbl_Customers[[#This Row],[total_eve_calls]]&lt;=80,"Low Calls",
IF(tbl_Customers[[#This Row],[total_eve_calls]]&lt;=120,"Medium Calls","High Calls"))</f>
        <v>High Calls</v>
      </c>
      <c r="AA3310" t="str">
        <f>IF(tbl_Customers[[#This Row],[total_eve_charge]]&lt;=15,"Low Charges",
IF(tbl_Customers[[#This Row],[total_eve_charge]]&lt;=20,"Medium Charges","High Charges"))</f>
        <v>Medium Charges</v>
      </c>
      <c r="AB33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0" t="str">
        <f>IF(tbl_Customers[[#This Row],[number_vmail_messages]] = 0, "No Usage", IF(tbl_Customers[[#This Row],[number_vmail_messages]] &lt;= 20, "Low Usage", IF(tbl_Customers[[#This Row],[number_vmail_messages]] &lt;= 40, "Medium Usgae", "High Usage")))</f>
        <v>Low Usage</v>
      </c>
      <c r="AD3310" t="str">
        <f>IF(tbl_Customers[[#This Row],[total_day_minutes]]&lt;=150,"Low Usage", IF(tbl_Customers[[#This Row],[total_day_minutes]]&lt;=200,"Medium Usage", IF(tbl_Customers[[#This Row],[total_day_minutes]]&lt;=250,"High Usage","Very High Usage")))</f>
        <v>Medium Usage</v>
      </c>
      <c r="AE3310" t="str">
        <f>IF(tbl_Customers[[#This Row],[total_intl_calls]]&lt;=5,"Low Calls", IF(tbl_Customers[[#This Row],[total_intl_calls]]&lt;=10, "Medium Calls", "High Calls"))</f>
        <v>Low Calls</v>
      </c>
      <c r="AF33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10" s="36" t="str">
        <f>IF(tbl_Customers[[#This Row],[Churn_Risk_Score]]&gt;=10,"High Risk", IF(tbl_Customers[[#This Row],[Churn_Risk_Score]]&gt;=5,"Medium Risk","Low Risk"))</f>
        <v>Low Risk</v>
      </c>
    </row>
    <row r="3311" spans="1:33" x14ac:dyDescent="0.35">
      <c r="A3311">
        <v>3310</v>
      </c>
      <c r="B3311" t="s">
        <v>68</v>
      </c>
      <c r="C3311">
        <v>171</v>
      </c>
      <c r="D3311" t="s">
        <v>28</v>
      </c>
      <c r="E3311" t="s">
        <v>22</v>
      </c>
      <c r="F3311" t="s">
        <v>22</v>
      </c>
      <c r="G3311">
        <v>0</v>
      </c>
      <c r="H3311">
        <v>221.5</v>
      </c>
      <c r="I3311">
        <v>103</v>
      </c>
      <c r="J3311">
        <v>37.659999999999997</v>
      </c>
      <c r="K3311">
        <v>109.5</v>
      </c>
      <c r="L3311">
        <v>58</v>
      </c>
      <c r="M3311">
        <v>9.31</v>
      </c>
      <c r="N3311">
        <v>134.6</v>
      </c>
      <c r="O3311">
        <v>115</v>
      </c>
      <c r="P3311">
        <v>6.06</v>
      </c>
      <c r="Q3311">
        <v>11.6</v>
      </c>
      <c r="R3311">
        <v>4</v>
      </c>
      <c r="S3311">
        <v>3.13</v>
      </c>
      <c r="T3311">
        <v>1</v>
      </c>
      <c r="U3311" t="s">
        <v>22</v>
      </c>
      <c r="V3311">
        <f>IF(tbl_Customers[[#This Row],[churn]] = "yes", 1, 0)</f>
        <v>0</v>
      </c>
      <c r="W3311" t="str">
        <f>IF(tbl_Customers[[#This Row],[number_customer_service_calls]] &lt;= 1, "0-1 Calls", IF(tbl_Customers[[#This Row],[number_customer_service_calls]] &lt;= 3, "2-3 Calls", IF(tbl_Customers[[#This Row],[number_customer_service_calls]] &lt;=5, "4-5 Calls", "6+ Calls")))</f>
        <v>0-1 Calls</v>
      </c>
      <c r="X3311" t="str">
        <f>IF(tbl_Customers[[#This Row],[account_length]] &lt;= 50, "0-50", IF(tbl_Customers[[#This Row],[account_length]] &lt;=100, "51-100", IF(tbl_Customers[[#This Row],[account_length]] &lt;= 150, "101-150", "151+")))</f>
        <v>151+</v>
      </c>
      <c r="Y3311" t="str">
        <f>IF(tbl_Customers[[#This Row],[total_intl_charge]] &lt;= 3, "Low Charges", "High Charges")</f>
        <v>High Charges</v>
      </c>
      <c r="Z3311" t="str">
        <f>IF(tbl_Customers[[#This Row],[total_eve_calls]]&lt;=80,"Low Calls",
IF(tbl_Customers[[#This Row],[total_eve_calls]]&lt;=120,"Medium Calls","High Calls"))</f>
        <v>Low Calls</v>
      </c>
      <c r="AA3311" t="str">
        <f>IF(tbl_Customers[[#This Row],[total_eve_charge]]&lt;=15,"Low Charges",
IF(tbl_Customers[[#This Row],[total_eve_charge]]&lt;=20,"Medium Charges","High Charges"))</f>
        <v>Low Charges</v>
      </c>
      <c r="AB33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1" t="str">
        <f>IF(tbl_Customers[[#This Row],[number_vmail_messages]] = 0, "No Usage", IF(tbl_Customers[[#This Row],[number_vmail_messages]] &lt;= 20, "Low Usage", IF(tbl_Customers[[#This Row],[number_vmail_messages]] &lt;= 40, "Medium Usgae", "High Usage")))</f>
        <v>No Usage</v>
      </c>
      <c r="AD3311" t="str">
        <f>IF(tbl_Customers[[#This Row],[total_day_minutes]]&lt;=150,"Low Usage", IF(tbl_Customers[[#This Row],[total_day_minutes]]&lt;=200,"Medium Usage", IF(tbl_Customers[[#This Row],[total_day_minutes]]&lt;=250,"High Usage","Very High Usage")))</f>
        <v>High Usage</v>
      </c>
      <c r="AE3311" t="str">
        <f>IF(tbl_Customers[[#This Row],[total_intl_calls]]&lt;=5,"Low Calls", IF(tbl_Customers[[#This Row],[total_intl_calls]]&lt;=10, "Medium Calls", "High Calls"))</f>
        <v>Low Calls</v>
      </c>
      <c r="AF33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11" s="36" t="str">
        <f>IF(tbl_Customers[[#This Row],[Churn_Risk_Score]]&gt;=10,"High Risk", IF(tbl_Customers[[#This Row],[Churn_Risk_Score]]&gt;=5,"Medium Risk","Low Risk"))</f>
        <v>Low Risk</v>
      </c>
    </row>
    <row r="3312" spans="1:33" x14ac:dyDescent="0.35">
      <c r="A3312">
        <v>3311</v>
      </c>
      <c r="B3312" t="s">
        <v>70</v>
      </c>
      <c r="C3312">
        <v>33</v>
      </c>
      <c r="D3312" t="s">
        <v>21</v>
      </c>
      <c r="E3312" t="s">
        <v>22</v>
      </c>
      <c r="F3312" t="s">
        <v>22</v>
      </c>
      <c r="G3312">
        <v>0</v>
      </c>
      <c r="H3312">
        <v>228.1</v>
      </c>
      <c r="I3312">
        <v>77</v>
      </c>
      <c r="J3312">
        <v>38.78</v>
      </c>
      <c r="K3312">
        <v>176.3</v>
      </c>
      <c r="L3312">
        <v>102</v>
      </c>
      <c r="M3312">
        <v>14.99</v>
      </c>
      <c r="N3312">
        <v>224.5</v>
      </c>
      <c r="O3312">
        <v>119</v>
      </c>
      <c r="P3312">
        <v>10.1</v>
      </c>
      <c r="Q3312">
        <v>7.5</v>
      </c>
      <c r="R3312">
        <v>1</v>
      </c>
      <c r="S3312">
        <v>2.0299999999999998</v>
      </c>
      <c r="T3312">
        <v>0</v>
      </c>
      <c r="U3312" t="s">
        <v>22</v>
      </c>
      <c r="V3312">
        <f>IF(tbl_Customers[[#This Row],[churn]] = "yes", 1, 0)</f>
        <v>0</v>
      </c>
      <c r="W3312" t="str">
        <f>IF(tbl_Customers[[#This Row],[number_customer_service_calls]] &lt;= 1, "0-1 Calls", IF(tbl_Customers[[#This Row],[number_customer_service_calls]] &lt;= 3, "2-3 Calls", IF(tbl_Customers[[#This Row],[number_customer_service_calls]] &lt;=5, "4-5 Calls", "6+ Calls")))</f>
        <v>0-1 Calls</v>
      </c>
      <c r="X3312" t="str">
        <f>IF(tbl_Customers[[#This Row],[account_length]] &lt;= 50, "0-50", IF(tbl_Customers[[#This Row],[account_length]] &lt;=100, "51-100", IF(tbl_Customers[[#This Row],[account_length]] &lt;= 150, "101-150", "151+")))</f>
        <v>0-50</v>
      </c>
      <c r="Y3312" t="str">
        <f>IF(tbl_Customers[[#This Row],[total_intl_charge]] &lt;= 3, "Low Charges", "High Charges")</f>
        <v>Low Charges</v>
      </c>
      <c r="Z3312" t="str">
        <f>IF(tbl_Customers[[#This Row],[total_eve_calls]]&lt;=80,"Low Calls",
IF(tbl_Customers[[#This Row],[total_eve_calls]]&lt;=120,"Medium Calls","High Calls"))</f>
        <v>Medium Calls</v>
      </c>
      <c r="AA3312" t="str">
        <f>IF(tbl_Customers[[#This Row],[total_eve_charge]]&lt;=15,"Low Charges",
IF(tbl_Customers[[#This Row],[total_eve_charge]]&lt;=20,"Medium Charges","High Charges"))</f>
        <v>Low Charges</v>
      </c>
      <c r="AB33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12" t="str">
        <f>IF(tbl_Customers[[#This Row],[number_vmail_messages]] = 0, "No Usage", IF(tbl_Customers[[#This Row],[number_vmail_messages]] &lt;= 20, "Low Usage", IF(tbl_Customers[[#This Row],[number_vmail_messages]] &lt;= 40, "Medium Usgae", "High Usage")))</f>
        <v>No Usage</v>
      </c>
      <c r="AD3312" t="str">
        <f>IF(tbl_Customers[[#This Row],[total_day_minutes]]&lt;=150,"Low Usage", IF(tbl_Customers[[#This Row],[total_day_minutes]]&lt;=200,"Medium Usage", IF(tbl_Customers[[#This Row],[total_day_minutes]]&lt;=250,"High Usage","Very High Usage")))</f>
        <v>High Usage</v>
      </c>
      <c r="AE3312" t="str">
        <f>IF(tbl_Customers[[#This Row],[total_intl_calls]]&lt;=5,"Low Calls", IF(tbl_Customers[[#This Row],[total_intl_calls]]&lt;=10, "Medium Calls", "High Calls"))</f>
        <v>Low Calls</v>
      </c>
      <c r="AF33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12" s="36" t="str">
        <f>IF(tbl_Customers[[#This Row],[Churn_Risk_Score]]&gt;=10,"High Risk", IF(tbl_Customers[[#This Row],[Churn_Risk_Score]]&gt;=5,"Medium Risk","Low Risk"))</f>
        <v>Low Risk</v>
      </c>
    </row>
    <row r="3313" spans="1:33" x14ac:dyDescent="0.35">
      <c r="A3313">
        <v>3312</v>
      </c>
      <c r="B3313" t="s">
        <v>74</v>
      </c>
      <c r="C3313">
        <v>68</v>
      </c>
      <c r="D3313" t="s">
        <v>28</v>
      </c>
      <c r="E3313" t="s">
        <v>23</v>
      </c>
      <c r="F3313" t="s">
        <v>22</v>
      </c>
      <c r="G3313">
        <v>0</v>
      </c>
      <c r="H3313">
        <v>197.7</v>
      </c>
      <c r="I3313">
        <v>99</v>
      </c>
      <c r="J3313">
        <v>33.61</v>
      </c>
      <c r="K3313">
        <v>188.8</v>
      </c>
      <c r="L3313">
        <v>106</v>
      </c>
      <c r="M3313">
        <v>16.05</v>
      </c>
      <c r="N3313">
        <v>254.6</v>
      </c>
      <c r="O3313">
        <v>80</v>
      </c>
      <c r="P3313">
        <v>11.46</v>
      </c>
      <c r="Q3313">
        <v>19.2</v>
      </c>
      <c r="R3313">
        <v>4</v>
      </c>
      <c r="S3313">
        <v>5.18</v>
      </c>
      <c r="T3313">
        <v>3</v>
      </c>
      <c r="U3313" t="s">
        <v>23</v>
      </c>
      <c r="V3313">
        <f>IF(tbl_Customers[[#This Row],[churn]] = "yes", 1, 0)</f>
        <v>1</v>
      </c>
      <c r="W3313" t="str">
        <f>IF(tbl_Customers[[#This Row],[number_customer_service_calls]] &lt;= 1, "0-1 Calls", IF(tbl_Customers[[#This Row],[number_customer_service_calls]] &lt;= 3, "2-3 Calls", IF(tbl_Customers[[#This Row],[number_customer_service_calls]] &lt;=5, "4-5 Calls", "6+ Calls")))</f>
        <v>2-3 Calls</v>
      </c>
      <c r="X3313" t="str">
        <f>IF(tbl_Customers[[#This Row],[account_length]] &lt;= 50, "0-50", IF(tbl_Customers[[#This Row],[account_length]] &lt;=100, "51-100", IF(tbl_Customers[[#This Row],[account_length]] &lt;= 150, "101-150", "151+")))</f>
        <v>51-100</v>
      </c>
      <c r="Y3313" t="str">
        <f>IF(tbl_Customers[[#This Row],[total_intl_charge]] &lt;= 3, "Low Charges", "High Charges")</f>
        <v>High Charges</v>
      </c>
      <c r="Z3313" t="str">
        <f>IF(tbl_Customers[[#This Row],[total_eve_calls]]&lt;=80,"Low Calls",
IF(tbl_Customers[[#This Row],[total_eve_calls]]&lt;=120,"Medium Calls","High Calls"))</f>
        <v>Medium Calls</v>
      </c>
      <c r="AA3313" t="str">
        <f>IF(tbl_Customers[[#This Row],[total_eve_charge]]&lt;=15,"Low Charges",
IF(tbl_Customers[[#This Row],[total_eve_charge]]&lt;=20,"Medium Charges","High Charges"))</f>
        <v>Medium Charges</v>
      </c>
      <c r="AB33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3" t="str">
        <f>IF(tbl_Customers[[#This Row],[number_vmail_messages]] = 0, "No Usage", IF(tbl_Customers[[#This Row],[number_vmail_messages]] &lt;= 20, "Low Usage", IF(tbl_Customers[[#This Row],[number_vmail_messages]] &lt;= 40, "Medium Usgae", "High Usage")))</f>
        <v>No Usage</v>
      </c>
      <c r="AD3313" t="str">
        <f>IF(tbl_Customers[[#This Row],[total_day_minutes]]&lt;=150,"Low Usage", IF(tbl_Customers[[#This Row],[total_day_minutes]]&lt;=200,"Medium Usage", IF(tbl_Customers[[#This Row],[total_day_minutes]]&lt;=250,"High Usage","Very High Usage")))</f>
        <v>Medium Usage</v>
      </c>
      <c r="AE3313" t="str">
        <f>IF(tbl_Customers[[#This Row],[total_intl_calls]]&lt;=5,"Low Calls", IF(tbl_Customers[[#This Row],[total_intl_calls]]&lt;=10, "Medium Calls", "High Calls"))</f>
        <v>Low Calls</v>
      </c>
      <c r="AF33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313" s="36" t="str">
        <f>IF(tbl_Customers[[#This Row],[Churn_Risk_Score]]&gt;=10,"High Risk", IF(tbl_Customers[[#This Row],[Churn_Risk_Score]]&gt;=5,"Medium Risk","Low Risk"))</f>
        <v>Medium Risk</v>
      </c>
    </row>
    <row r="3314" spans="1:33" x14ac:dyDescent="0.35">
      <c r="A3314">
        <v>3313</v>
      </c>
      <c r="B3314" t="s">
        <v>44</v>
      </c>
      <c r="C3314">
        <v>65</v>
      </c>
      <c r="D3314" t="s">
        <v>21</v>
      </c>
      <c r="E3314" t="s">
        <v>22</v>
      </c>
      <c r="F3314" t="s">
        <v>23</v>
      </c>
      <c r="G3314">
        <v>21</v>
      </c>
      <c r="H3314">
        <v>135.1</v>
      </c>
      <c r="I3314">
        <v>120</v>
      </c>
      <c r="J3314">
        <v>22.97</v>
      </c>
      <c r="K3314">
        <v>238.4</v>
      </c>
      <c r="L3314">
        <v>90</v>
      </c>
      <c r="M3314">
        <v>20.260000000000002</v>
      </c>
      <c r="N3314">
        <v>286.39999999999998</v>
      </c>
      <c r="O3314">
        <v>93</v>
      </c>
      <c r="P3314">
        <v>12.89</v>
      </c>
      <c r="Q3314">
        <v>11</v>
      </c>
      <c r="R3314">
        <v>9</v>
      </c>
      <c r="S3314">
        <v>2.97</v>
      </c>
      <c r="T3314">
        <v>4</v>
      </c>
      <c r="U3314" t="s">
        <v>22</v>
      </c>
      <c r="V3314">
        <f>IF(tbl_Customers[[#This Row],[churn]] = "yes", 1, 0)</f>
        <v>0</v>
      </c>
      <c r="W3314" t="str">
        <f>IF(tbl_Customers[[#This Row],[number_customer_service_calls]] &lt;= 1, "0-1 Calls", IF(tbl_Customers[[#This Row],[number_customer_service_calls]] &lt;= 3, "2-3 Calls", IF(tbl_Customers[[#This Row],[number_customer_service_calls]] &lt;=5, "4-5 Calls", "6+ Calls")))</f>
        <v>4-5 Calls</v>
      </c>
      <c r="X3314" t="str">
        <f>IF(tbl_Customers[[#This Row],[account_length]] &lt;= 50, "0-50", IF(tbl_Customers[[#This Row],[account_length]] &lt;=100, "51-100", IF(tbl_Customers[[#This Row],[account_length]] &lt;= 150, "101-150", "151+")))</f>
        <v>51-100</v>
      </c>
      <c r="Y3314" t="str">
        <f>IF(tbl_Customers[[#This Row],[total_intl_charge]] &lt;= 3, "Low Charges", "High Charges")</f>
        <v>Low Charges</v>
      </c>
      <c r="Z3314" t="str">
        <f>IF(tbl_Customers[[#This Row],[total_eve_calls]]&lt;=80,"Low Calls",
IF(tbl_Customers[[#This Row],[total_eve_calls]]&lt;=120,"Medium Calls","High Calls"))</f>
        <v>Medium Calls</v>
      </c>
      <c r="AA3314" t="str">
        <f>IF(tbl_Customers[[#This Row],[total_eve_charge]]&lt;=15,"Low Charges",
IF(tbl_Customers[[#This Row],[total_eve_charge]]&lt;=20,"Medium Charges","High Charges"))</f>
        <v>High Charges</v>
      </c>
      <c r="AB33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4" t="str">
        <f>IF(tbl_Customers[[#This Row],[number_vmail_messages]] = 0, "No Usage", IF(tbl_Customers[[#This Row],[number_vmail_messages]] &lt;= 20, "Low Usage", IF(tbl_Customers[[#This Row],[number_vmail_messages]] &lt;= 40, "Medium Usgae", "High Usage")))</f>
        <v>Medium Usgae</v>
      </c>
      <c r="AD3314" t="str">
        <f>IF(tbl_Customers[[#This Row],[total_day_minutes]]&lt;=150,"Low Usage", IF(tbl_Customers[[#This Row],[total_day_minutes]]&lt;=200,"Medium Usage", IF(tbl_Customers[[#This Row],[total_day_minutes]]&lt;=250,"High Usage","Very High Usage")))</f>
        <v>Low Usage</v>
      </c>
      <c r="AE3314" t="str">
        <f>IF(tbl_Customers[[#This Row],[total_intl_calls]]&lt;=5,"Low Calls", IF(tbl_Customers[[#This Row],[total_intl_calls]]&lt;=10, "Medium Calls", "High Calls"))</f>
        <v>Medium Calls</v>
      </c>
      <c r="AF33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14" s="36" t="str">
        <f>IF(tbl_Customers[[#This Row],[Churn_Risk_Score]]&gt;=10,"High Risk", IF(tbl_Customers[[#This Row],[Churn_Risk_Score]]&gt;=5,"Medium Risk","Low Risk"))</f>
        <v>Low Risk</v>
      </c>
    </row>
    <row r="3315" spans="1:33" x14ac:dyDescent="0.35">
      <c r="A3315">
        <v>3314</v>
      </c>
      <c r="B3315" t="s">
        <v>62</v>
      </c>
      <c r="C3315">
        <v>95</v>
      </c>
      <c r="D3315" t="s">
        <v>21</v>
      </c>
      <c r="E3315" t="s">
        <v>22</v>
      </c>
      <c r="F3315" t="s">
        <v>23</v>
      </c>
      <c r="G3315">
        <v>35</v>
      </c>
      <c r="H3315">
        <v>238.3</v>
      </c>
      <c r="I3315">
        <v>86</v>
      </c>
      <c r="J3315">
        <v>40.51</v>
      </c>
      <c r="K3315">
        <v>258.10000000000002</v>
      </c>
      <c r="L3315">
        <v>132</v>
      </c>
      <c r="M3315">
        <v>21.94</v>
      </c>
      <c r="N3315">
        <v>194.9</v>
      </c>
      <c r="O3315">
        <v>72</v>
      </c>
      <c r="P3315">
        <v>8.77</v>
      </c>
      <c r="Q3315">
        <v>13.1</v>
      </c>
      <c r="R3315">
        <v>4</v>
      </c>
      <c r="S3315">
        <v>3.54</v>
      </c>
      <c r="T3315">
        <v>5</v>
      </c>
      <c r="U3315" t="s">
        <v>22</v>
      </c>
      <c r="V3315">
        <f>IF(tbl_Customers[[#This Row],[churn]] = "yes", 1, 0)</f>
        <v>0</v>
      </c>
      <c r="W3315" t="str">
        <f>IF(tbl_Customers[[#This Row],[number_customer_service_calls]] &lt;= 1, "0-1 Calls", IF(tbl_Customers[[#This Row],[number_customer_service_calls]] &lt;= 3, "2-3 Calls", IF(tbl_Customers[[#This Row],[number_customer_service_calls]] &lt;=5, "4-5 Calls", "6+ Calls")))</f>
        <v>4-5 Calls</v>
      </c>
      <c r="X3315" t="str">
        <f>IF(tbl_Customers[[#This Row],[account_length]] &lt;= 50, "0-50", IF(tbl_Customers[[#This Row],[account_length]] &lt;=100, "51-100", IF(tbl_Customers[[#This Row],[account_length]] &lt;= 150, "101-150", "151+")))</f>
        <v>51-100</v>
      </c>
      <c r="Y3315" t="str">
        <f>IF(tbl_Customers[[#This Row],[total_intl_charge]] &lt;= 3, "Low Charges", "High Charges")</f>
        <v>High Charges</v>
      </c>
      <c r="Z3315" t="str">
        <f>IF(tbl_Customers[[#This Row],[total_eve_calls]]&lt;=80,"Low Calls",
IF(tbl_Customers[[#This Row],[total_eve_calls]]&lt;=120,"Medium Calls","High Calls"))</f>
        <v>High Calls</v>
      </c>
      <c r="AA3315" t="str">
        <f>IF(tbl_Customers[[#This Row],[total_eve_charge]]&lt;=15,"Low Charges",
IF(tbl_Customers[[#This Row],[total_eve_charge]]&lt;=20,"Medium Charges","High Charges"))</f>
        <v>High Charges</v>
      </c>
      <c r="AB33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15" t="str">
        <f>IF(tbl_Customers[[#This Row],[number_vmail_messages]] = 0, "No Usage", IF(tbl_Customers[[#This Row],[number_vmail_messages]] &lt;= 20, "Low Usage", IF(tbl_Customers[[#This Row],[number_vmail_messages]] &lt;= 40, "Medium Usgae", "High Usage")))</f>
        <v>Medium Usgae</v>
      </c>
      <c r="AD3315" t="str">
        <f>IF(tbl_Customers[[#This Row],[total_day_minutes]]&lt;=150,"Low Usage", IF(tbl_Customers[[#This Row],[total_day_minutes]]&lt;=200,"Medium Usage", IF(tbl_Customers[[#This Row],[total_day_minutes]]&lt;=250,"High Usage","Very High Usage")))</f>
        <v>High Usage</v>
      </c>
      <c r="AE3315" t="str">
        <f>IF(tbl_Customers[[#This Row],[total_intl_calls]]&lt;=5,"Low Calls", IF(tbl_Customers[[#This Row],[total_intl_calls]]&lt;=10, "Medium Calls", "High Calls"))</f>
        <v>Low Calls</v>
      </c>
      <c r="AF33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315" s="36" t="str">
        <f>IF(tbl_Customers[[#This Row],[Churn_Risk_Score]]&gt;=10,"High Risk", IF(tbl_Customers[[#This Row],[Churn_Risk_Score]]&gt;=5,"Medium Risk","Low Risk"))</f>
        <v>Medium Risk</v>
      </c>
    </row>
    <row r="3316" spans="1:33" x14ac:dyDescent="0.35">
      <c r="A3316">
        <v>3315</v>
      </c>
      <c r="B3316" t="s">
        <v>37</v>
      </c>
      <c r="C3316">
        <v>47</v>
      </c>
      <c r="D3316" t="s">
        <v>21</v>
      </c>
      <c r="E3316" t="s">
        <v>22</v>
      </c>
      <c r="F3316" t="s">
        <v>23</v>
      </c>
      <c r="G3316">
        <v>28</v>
      </c>
      <c r="H3316">
        <v>196.2</v>
      </c>
      <c r="I3316">
        <v>88</v>
      </c>
      <c r="J3316">
        <v>33.35</v>
      </c>
      <c r="K3316">
        <v>194.8</v>
      </c>
      <c r="L3316">
        <v>106</v>
      </c>
      <c r="M3316">
        <v>16.559999999999999</v>
      </c>
      <c r="N3316">
        <v>243</v>
      </c>
      <c r="O3316">
        <v>103</v>
      </c>
      <c r="P3316">
        <v>10.93</v>
      </c>
      <c r="Q3316">
        <v>10.5</v>
      </c>
      <c r="R3316">
        <v>10</v>
      </c>
      <c r="S3316">
        <v>2.84</v>
      </c>
      <c r="T3316">
        <v>0</v>
      </c>
      <c r="U3316" t="s">
        <v>22</v>
      </c>
      <c r="V3316">
        <f>IF(tbl_Customers[[#This Row],[churn]] = "yes", 1, 0)</f>
        <v>0</v>
      </c>
      <c r="W3316" t="str">
        <f>IF(tbl_Customers[[#This Row],[number_customer_service_calls]] &lt;= 1, "0-1 Calls", IF(tbl_Customers[[#This Row],[number_customer_service_calls]] &lt;= 3, "2-3 Calls", IF(tbl_Customers[[#This Row],[number_customer_service_calls]] &lt;=5, "4-5 Calls", "6+ Calls")))</f>
        <v>0-1 Calls</v>
      </c>
      <c r="X3316" t="str">
        <f>IF(tbl_Customers[[#This Row],[account_length]] &lt;= 50, "0-50", IF(tbl_Customers[[#This Row],[account_length]] &lt;=100, "51-100", IF(tbl_Customers[[#This Row],[account_length]] &lt;= 150, "101-150", "151+")))</f>
        <v>0-50</v>
      </c>
      <c r="Y3316" t="str">
        <f>IF(tbl_Customers[[#This Row],[total_intl_charge]] &lt;= 3, "Low Charges", "High Charges")</f>
        <v>Low Charges</v>
      </c>
      <c r="Z3316" t="str">
        <f>IF(tbl_Customers[[#This Row],[total_eve_calls]]&lt;=80,"Low Calls",
IF(tbl_Customers[[#This Row],[total_eve_calls]]&lt;=120,"Medium Calls","High Calls"))</f>
        <v>Medium Calls</v>
      </c>
      <c r="AA3316" t="str">
        <f>IF(tbl_Customers[[#This Row],[total_eve_charge]]&lt;=15,"Low Charges",
IF(tbl_Customers[[#This Row],[total_eve_charge]]&lt;=20,"Medium Charges","High Charges"))</f>
        <v>Medium Charges</v>
      </c>
      <c r="AB33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6" t="str">
        <f>IF(tbl_Customers[[#This Row],[number_vmail_messages]] = 0, "No Usage", IF(tbl_Customers[[#This Row],[number_vmail_messages]] &lt;= 20, "Low Usage", IF(tbl_Customers[[#This Row],[number_vmail_messages]] &lt;= 40, "Medium Usgae", "High Usage")))</f>
        <v>Medium Usgae</v>
      </c>
      <c r="AD3316" t="str">
        <f>IF(tbl_Customers[[#This Row],[total_day_minutes]]&lt;=150,"Low Usage", IF(tbl_Customers[[#This Row],[total_day_minutes]]&lt;=200,"Medium Usage", IF(tbl_Customers[[#This Row],[total_day_minutes]]&lt;=250,"High Usage","Very High Usage")))</f>
        <v>Medium Usage</v>
      </c>
      <c r="AE3316" t="str">
        <f>IF(tbl_Customers[[#This Row],[total_intl_calls]]&lt;=5,"Low Calls", IF(tbl_Customers[[#This Row],[total_intl_calls]]&lt;=10, "Medium Calls", "High Calls"))</f>
        <v>Medium Calls</v>
      </c>
      <c r="AF33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16" s="36" t="str">
        <f>IF(tbl_Customers[[#This Row],[Churn_Risk_Score]]&gt;=10,"High Risk", IF(tbl_Customers[[#This Row],[Churn_Risk_Score]]&gt;=5,"Medium Risk","Low Risk"))</f>
        <v>Low Risk</v>
      </c>
    </row>
    <row r="3317" spans="1:33" x14ac:dyDescent="0.35">
      <c r="A3317">
        <v>3316</v>
      </c>
      <c r="B3317" t="s">
        <v>32</v>
      </c>
      <c r="C3317">
        <v>49</v>
      </c>
      <c r="D3317" t="s">
        <v>21</v>
      </c>
      <c r="E3317" t="s">
        <v>22</v>
      </c>
      <c r="F3317" t="s">
        <v>23</v>
      </c>
      <c r="G3317">
        <v>20</v>
      </c>
      <c r="H3317">
        <v>205.9</v>
      </c>
      <c r="I3317">
        <v>109</v>
      </c>
      <c r="J3317">
        <v>35</v>
      </c>
      <c r="K3317">
        <v>298.39999999999998</v>
      </c>
      <c r="L3317">
        <v>105</v>
      </c>
      <c r="M3317">
        <v>25.36</v>
      </c>
      <c r="N3317">
        <v>142.1</v>
      </c>
      <c r="O3317">
        <v>91</v>
      </c>
      <c r="P3317">
        <v>6.39</v>
      </c>
      <c r="Q3317">
        <v>12.3</v>
      </c>
      <c r="R3317">
        <v>3</v>
      </c>
      <c r="S3317">
        <v>3.32</v>
      </c>
      <c r="T3317">
        <v>4</v>
      </c>
      <c r="U3317" t="s">
        <v>22</v>
      </c>
      <c r="V3317">
        <f>IF(tbl_Customers[[#This Row],[churn]] = "yes", 1, 0)</f>
        <v>0</v>
      </c>
      <c r="W3317" t="str">
        <f>IF(tbl_Customers[[#This Row],[number_customer_service_calls]] &lt;= 1, "0-1 Calls", IF(tbl_Customers[[#This Row],[number_customer_service_calls]] &lt;= 3, "2-3 Calls", IF(tbl_Customers[[#This Row],[number_customer_service_calls]] &lt;=5, "4-5 Calls", "6+ Calls")))</f>
        <v>4-5 Calls</v>
      </c>
      <c r="X3317" t="str">
        <f>IF(tbl_Customers[[#This Row],[account_length]] &lt;= 50, "0-50", IF(tbl_Customers[[#This Row],[account_length]] &lt;=100, "51-100", IF(tbl_Customers[[#This Row],[account_length]] &lt;= 150, "101-150", "151+")))</f>
        <v>0-50</v>
      </c>
      <c r="Y3317" t="str">
        <f>IF(tbl_Customers[[#This Row],[total_intl_charge]] &lt;= 3, "Low Charges", "High Charges")</f>
        <v>High Charges</v>
      </c>
      <c r="Z3317" t="str">
        <f>IF(tbl_Customers[[#This Row],[total_eve_calls]]&lt;=80,"Low Calls",
IF(tbl_Customers[[#This Row],[total_eve_calls]]&lt;=120,"Medium Calls","High Calls"))</f>
        <v>Medium Calls</v>
      </c>
      <c r="AA3317" t="str">
        <f>IF(tbl_Customers[[#This Row],[total_eve_charge]]&lt;=15,"Low Charges",
IF(tbl_Customers[[#This Row],[total_eve_charge]]&lt;=20,"Medium Charges","High Charges"))</f>
        <v>High Charges</v>
      </c>
      <c r="AB33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17" t="str">
        <f>IF(tbl_Customers[[#This Row],[number_vmail_messages]] = 0, "No Usage", IF(tbl_Customers[[#This Row],[number_vmail_messages]] &lt;= 20, "Low Usage", IF(tbl_Customers[[#This Row],[number_vmail_messages]] &lt;= 40, "Medium Usgae", "High Usage")))</f>
        <v>Low Usage</v>
      </c>
      <c r="AD3317" t="str">
        <f>IF(tbl_Customers[[#This Row],[total_day_minutes]]&lt;=150,"Low Usage", IF(tbl_Customers[[#This Row],[total_day_minutes]]&lt;=200,"Medium Usage", IF(tbl_Customers[[#This Row],[total_day_minutes]]&lt;=250,"High Usage","Very High Usage")))</f>
        <v>High Usage</v>
      </c>
      <c r="AE3317" t="str">
        <f>IF(tbl_Customers[[#This Row],[total_intl_calls]]&lt;=5,"Low Calls", IF(tbl_Customers[[#This Row],[total_intl_calls]]&lt;=10, "Medium Calls", "High Calls"))</f>
        <v>Low Calls</v>
      </c>
      <c r="AF33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317" s="36" t="str">
        <f>IF(tbl_Customers[[#This Row],[Churn_Risk_Score]]&gt;=10,"High Risk", IF(tbl_Customers[[#This Row],[Churn_Risk_Score]]&gt;=5,"Medium Risk","Low Risk"))</f>
        <v>Medium Risk</v>
      </c>
    </row>
    <row r="3318" spans="1:33" x14ac:dyDescent="0.35">
      <c r="A3318">
        <v>3317</v>
      </c>
      <c r="B3318" t="s">
        <v>47</v>
      </c>
      <c r="C3318">
        <v>104</v>
      </c>
      <c r="D3318" t="s">
        <v>21</v>
      </c>
      <c r="E3318" t="s">
        <v>22</v>
      </c>
      <c r="F3318" t="s">
        <v>22</v>
      </c>
      <c r="G3318">
        <v>0</v>
      </c>
      <c r="H3318">
        <v>174.1</v>
      </c>
      <c r="I3318">
        <v>97</v>
      </c>
      <c r="J3318">
        <v>29.6</v>
      </c>
      <c r="K3318">
        <v>174.6</v>
      </c>
      <c r="L3318">
        <v>104</v>
      </c>
      <c r="M3318">
        <v>14.84</v>
      </c>
      <c r="N3318">
        <v>182.7</v>
      </c>
      <c r="O3318">
        <v>158</v>
      </c>
      <c r="P3318">
        <v>8.2200000000000006</v>
      </c>
      <c r="Q3318">
        <v>9.3000000000000007</v>
      </c>
      <c r="R3318">
        <v>4</v>
      </c>
      <c r="S3318">
        <v>2.5099999999999998</v>
      </c>
      <c r="T3318">
        <v>3</v>
      </c>
      <c r="U3318" t="s">
        <v>22</v>
      </c>
      <c r="V3318">
        <f>IF(tbl_Customers[[#This Row],[churn]] = "yes", 1, 0)</f>
        <v>0</v>
      </c>
      <c r="W3318" t="str">
        <f>IF(tbl_Customers[[#This Row],[number_customer_service_calls]] &lt;= 1, "0-1 Calls", IF(tbl_Customers[[#This Row],[number_customer_service_calls]] &lt;= 3, "2-3 Calls", IF(tbl_Customers[[#This Row],[number_customer_service_calls]] &lt;=5, "4-5 Calls", "6+ Calls")))</f>
        <v>2-3 Calls</v>
      </c>
      <c r="X3318" t="str">
        <f>IF(tbl_Customers[[#This Row],[account_length]] &lt;= 50, "0-50", IF(tbl_Customers[[#This Row],[account_length]] &lt;=100, "51-100", IF(tbl_Customers[[#This Row],[account_length]] &lt;= 150, "101-150", "151+")))</f>
        <v>101-150</v>
      </c>
      <c r="Y3318" t="str">
        <f>IF(tbl_Customers[[#This Row],[total_intl_charge]] &lt;= 3, "Low Charges", "High Charges")</f>
        <v>Low Charges</v>
      </c>
      <c r="Z3318" t="str">
        <f>IF(tbl_Customers[[#This Row],[total_eve_calls]]&lt;=80,"Low Calls",
IF(tbl_Customers[[#This Row],[total_eve_calls]]&lt;=120,"Medium Calls","High Calls"))</f>
        <v>Medium Calls</v>
      </c>
      <c r="AA3318" t="str">
        <f>IF(tbl_Customers[[#This Row],[total_eve_charge]]&lt;=15,"Low Charges",
IF(tbl_Customers[[#This Row],[total_eve_charge]]&lt;=20,"Medium Charges","High Charges"))</f>
        <v>Low Charges</v>
      </c>
      <c r="AB33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18" t="str">
        <f>IF(tbl_Customers[[#This Row],[number_vmail_messages]] = 0, "No Usage", IF(tbl_Customers[[#This Row],[number_vmail_messages]] &lt;= 20, "Low Usage", IF(tbl_Customers[[#This Row],[number_vmail_messages]] &lt;= 40, "Medium Usgae", "High Usage")))</f>
        <v>No Usage</v>
      </c>
      <c r="AD3318" t="str">
        <f>IF(tbl_Customers[[#This Row],[total_day_minutes]]&lt;=150,"Low Usage", IF(tbl_Customers[[#This Row],[total_day_minutes]]&lt;=200,"Medium Usage", IF(tbl_Customers[[#This Row],[total_day_minutes]]&lt;=250,"High Usage","Very High Usage")))</f>
        <v>Medium Usage</v>
      </c>
      <c r="AE3318" t="str">
        <f>IF(tbl_Customers[[#This Row],[total_intl_calls]]&lt;=5,"Low Calls", IF(tbl_Customers[[#This Row],[total_intl_calls]]&lt;=10, "Medium Calls", "High Calls"))</f>
        <v>Low Calls</v>
      </c>
      <c r="AF33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18" s="36" t="str">
        <f>IF(tbl_Customers[[#This Row],[Churn_Risk_Score]]&gt;=10,"High Risk", IF(tbl_Customers[[#This Row],[Churn_Risk_Score]]&gt;=5,"Medium Risk","Low Risk"))</f>
        <v>Low Risk</v>
      </c>
    </row>
    <row r="3319" spans="1:33" x14ac:dyDescent="0.35">
      <c r="A3319">
        <v>3318</v>
      </c>
      <c r="B3319" t="s">
        <v>50</v>
      </c>
      <c r="C3319">
        <v>173</v>
      </c>
      <c r="D3319" t="s">
        <v>25</v>
      </c>
      <c r="E3319" t="s">
        <v>22</v>
      </c>
      <c r="F3319" t="s">
        <v>22</v>
      </c>
      <c r="G3319">
        <v>0</v>
      </c>
      <c r="H3319">
        <v>154.6</v>
      </c>
      <c r="I3319">
        <v>81</v>
      </c>
      <c r="J3319">
        <v>26.28</v>
      </c>
      <c r="K3319">
        <v>147.30000000000001</v>
      </c>
      <c r="L3319">
        <v>100</v>
      </c>
      <c r="M3319">
        <v>12.52</v>
      </c>
      <c r="N3319">
        <v>132.9</v>
      </c>
      <c r="O3319">
        <v>99</v>
      </c>
      <c r="P3319">
        <v>5.98</v>
      </c>
      <c r="Q3319">
        <v>6.9</v>
      </c>
      <c r="R3319">
        <v>5</v>
      </c>
      <c r="S3319">
        <v>1.86</v>
      </c>
      <c r="T3319">
        <v>0</v>
      </c>
      <c r="U3319" t="s">
        <v>22</v>
      </c>
      <c r="V3319">
        <f>IF(tbl_Customers[[#This Row],[churn]] = "yes", 1, 0)</f>
        <v>0</v>
      </c>
      <c r="W3319" t="str">
        <f>IF(tbl_Customers[[#This Row],[number_customer_service_calls]] &lt;= 1, "0-1 Calls", IF(tbl_Customers[[#This Row],[number_customer_service_calls]] &lt;= 3, "2-3 Calls", IF(tbl_Customers[[#This Row],[number_customer_service_calls]] &lt;=5, "4-5 Calls", "6+ Calls")))</f>
        <v>0-1 Calls</v>
      </c>
      <c r="X3319" t="str">
        <f>IF(tbl_Customers[[#This Row],[account_length]] &lt;= 50, "0-50", IF(tbl_Customers[[#This Row],[account_length]] &lt;=100, "51-100", IF(tbl_Customers[[#This Row],[account_length]] &lt;= 150, "101-150", "151+")))</f>
        <v>151+</v>
      </c>
      <c r="Y3319" t="str">
        <f>IF(tbl_Customers[[#This Row],[total_intl_charge]] &lt;= 3, "Low Charges", "High Charges")</f>
        <v>Low Charges</v>
      </c>
      <c r="Z3319" t="str">
        <f>IF(tbl_Customers[[#This Row],[total_eve_calls]]&lt;=80,"Low Calls",
IF(tbl_Customers[[#This Row],[total_eve_calls]]&lt;=120,"Medium Calls","High Calls"))</f>
        <v>Medium Calls</v>
      </c>
      <c r="AA3319" t="str">
        <f>IF(tbl_Customers[[#This Row],[total_eve_charge]]&lt;=15,"Low Charges",
IF(tbl_Customers[[#This Row],[total_eve_charge]]&lt;=20,"Medium Charges","High Charges"))</f>
        <v>Low Charges</v>
      </c>
      <c r="AB33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19" t="str">
        <f>IF(tbl_Customers[[#This Row],[number_vmail_messages]] = 0, "No Usage", IF(tbl_Customers[[#This Row],[number_vmail_messages]] &lt;= 20, "Low Usage", IF(tbl_Customers[[#This Row],[number_vmail_messages]] &lt;= 40, "Medium Usgae", "High Usage")))</f>
        <v>No Usage</v>
      </c>
      <c r="AD3319" t="str">
        <f>IF(tbl_Customers[[#This Row],[total_day_minutes]]&lt;=150,"Low Usage", IF(tbl_Customers[[#This Row],[total_day_minutes]]&lt;=200,"Medium Usage", IF(tbl_Customers[[#This Row],[total_day_minutes]]&lt;=250,"High Usage","Very High Usage")))</f>
        <v>Medium Usage</v>
      </c>
      <c r="AE3319" t="str">
        <f>IF(tbl_Customers[[#This Row],[total_intl_calls]]&lt;=5,"Low Calls", IF(tbl_Customers[[#This Row],[total_intl_calls]]&lt;=10, "Medium Calls", "High Calls"))</f>
        <v>Low Calls</v>
      </c>
      <c r="AF33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19" s="36" t="str">
        <f>IF(tbl_Customers[[#This Row],[Churn_Risk_Score]]&gt;=10,"High Risk", IF(tbl_Customers[[#This Row],[Churn_Risk_Score]]&gt;=5,"Medium Risk","Low Risk"))</f>
        <v>Low Risk</v>
      </c>
    </row>
    <row r="3320" spans="1:33" x14ac:dyDescent="0.35">
      <c r="A3320">
        <v>3319</v>
      </c>
      <c r="B3320" t="s">
        <v>51</v>
      </c>
      <c r="C3320">
        <v>98</v>
      </c>
      <c r="D3320" t="s">
        <v>21</v>
      </c>
      <c r="E3320" t="s">
        <v>23</v>
      </c>
      <c r="F3320" t="s">
        <v>23</v>
      </c>
      <c r="G3320">
        <v>20</v>
      </c>
      <c r="H3320">
        <v>186.2</v>
      </c>
      <c r="I3320">
        <v>112</v>
      </c>
      <c r="J3320">
        <v>31.65</v>
      </c>
      <c r="K3320">
        <v>145.30000000000001</v>
      </c>
      <c r="L3320">
        <v>65</v>
      </c>
      <c r="M3320">
        <v>12.35</v>
      </c>
      <c r="N3320">
        <v>142.80000000000001</v>
      </c>
      <c r="O3320">
        <v>104</v>
      </c>
      <c r="P3320">
        <v>6.43</v>
      </c>
      <c r="Q3320">
        <v>10.9</v>
      </c>
      <c r="R3320">
        <v>4</v>
      </c>
      <c r="S3320">
        <v>2.94</v>
      </c>
      <c r="T3320">
        <v>3</v>
      </c>
      <c r="U3320" t="s">
        <v>22</v>
      </c>
      <c r="V3320">
        <f>IF(tbl_Customers[[#This Row],[churn]] = "yes", 1, 0)</f>
        <v>0</v>
      </c>
      <c r="W3320" t="str">
        <f>IF(tbl_Customers[[#This Row],[number_customer_service_calls]] &lt;= 1, "0-1 Calls", IF(tbl_Customers[[#This Row],[number_customer_service_calls]] &lt;= 3, "2-3 Calls", IF(tbl_Customers[[#This Row],[number_customer_service_calls]] &lt;=5, "4-5 Calls", "6+ Calls")))</f>
        <v>2-3 Calls</v>
      </c>
      <c r="X3320" t="str">
        <f>IF(tbl_Customers[[#This Row],[account_length]] &lt;= 50, "0-50", IF(tbl_Customers[[#This Row],[account_length]] &lt;=100, "51-100", IF(tbl_Customers[[#This Row],[account_length]] &lt;= 150, "101-150", "151+")))</f>
        <v>51-100</v>
      </c>
      <c r="Y3320" t="str">
        <f>IF(tbl_Customers[[#This Row],[total_intl_charge]] &lt;= 3, "Low Charges", "High Charges")</f>
        <v>Low Charges</v>
      </c>
      <c r="Z3320" t="str">
        <f>IF(tbl_Customers[[#This Row],[total_eve_calls]]&lt;=80,"Low Calls",
IF(tbl_Customers[[#This Row],[total_eve_calls]]&lt;=120,"Medium Calls","High Calls"))</f>
        <v>Low Calls</v>
      </c>
      <c r="AA3320" t="str">
        <f>IF(tbl_Customers[[#This Row],[total_eve_charge]]&lt;=15,"Low Charges",
IF(tbl_Customers[[#This Row],[total_eve_charge]]&lt;=20,"Medium Charges","High Charges"))</f>
        <v>Low Charges</v>
      </c>
      <c r="AB33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0" t="str">
        <f>IF(tbl_Customers[[#This Row],[number_vmail_messages]] = 0, "No Usage", IF(tbl_Customers[[#This Row],[number_vmail_messages]] &lt;= 20, "Low Usage", IF(tbl_Customers[[#This Row],[number_vmail_messages]] &lt;= 40, "Medium Usgae", "High Usage")))</f>
        <v>Low Usage</v>
      </c>
      <c r="AD3320" t="str">
        <f>IF(tbl_Customers[[#This Row],[total_day_minutes]]&lt;=150,"Low Usage", IF(tbl_Customers[[#This Row],[total_day_minutes]]&lt;=200,"Medium Usage", IF(tbl_Customers[[#This Row],[total_day_minutes]]&lt;=250,"High Usage","Very High Usage")))</f>
        <v>Medium Usage</v>
      </c>
      <c r="AE3320" t="str">
        <f>IF(tbl_Customers[[#This Row],[total_intl_calls]]&lt;=5,"Low Calls", IF(tbl_Customers[[#This Row],[total_intl_calls]]&lt;=10, "Medium Calls", "High Calls"))</f>
        <v>Low Calls</v>
      </c>
      <c r="AF33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20" s="36" t="str">
        <f>IF(tbl_Customers[[#This Row],[Churn_Risk_Score]]&gt;=10,"High Risk", IF(tbl_Customers[[#This Row],[Churn_Risk_Score]]&gt;=5,"Medium Risk","Low Risk"))</f>
        <v>Low Risk</v>
      </c>
    </row>
    <row r="3321" spans="1:33" x14ac:dyDescent="0.35">
      <c r="A3321">
        <v>3320</v>
      </c>
      <c r="B3321" t="s">
        <v>32</v>
      </c>
      <c r="C3321">
        <v>81</v>
      </c>
      <c r="D3321" t="s">
        <v>21</v>
      </c>
      <c r="E3321" t="s">
        <v>22</v>
      </c>
      <c r="F3321" t="s">
        <v>22</v>
      </c>
      <c r="G3321">
        <v>0</v>
      </c>
      <c r="H3321">
        <v>176.1</v>
      </c>
      <c r="I3321">
        <v>113</v>
      </c>
      <c r="J3321">
        <v>29.94</v>
      </c>
      <c r="K3321">
        <v>162</v>
      </c>
      <c r="L3321">
        <v>80</v>
      </c>
      <c r="M3321">
        <v>13.77</v>
      </c>
      <c r="N3321">
        <v>160.9</v>
      </c>
      <c r="O3321">
        <v>83</v>
      </c>
      <c r="P3321">
        <v>7.24</v>
      </c>
      <c r="Q3321">
        <v>11.9</v>
      </c>
      <c r="R3321">
        <v>4</v>
      </c>
      <c r="S3321">
        <v>3.21</v>
      </c>
      <c r="T3321">
        <v>1</v>
      </c>
      <c r="U3321" t="s">
        <v>22</v>
      </c>
      <c r="V3321">
        <f>IF(tbl_Customers[[#This Row],[churn]] = "yes", 1, 0)</f>
        <v>0</v>
      </c>
      <c r="W3321" t="str">
        <f>IF(tbl_Customers[[#This Row],[number_customer_service_calls]] &lt;= 1, "0-1 Calls", IF(tbl_Customers[[#This Row],[number_customer_service_calls]] &lt;= 3, "2-3 Calls", IF(tbl_Customers[[#This Row],[number_customer_service_calls]] &lt;=5, "4-5 Calls", "6+ Calls")))</f>
        <v>0-1 Calls</v>
      </c>
      <c r="X3321" t="str">
        <f>IF(tbl_Customers[[#This Row],[account_length]] &lt;= 50, "0-50", IF(tbl_Customers[[#This Row],[account_length]] &lt;=100, "51-100", IF(tbl_Customers[[#This Row],[account_length]] &lt;= 150, "101-150", "151+")))</f>
        <v>51-100</v>
      </c>
      <c r="Y3321" t="str">
        <f>IF(tbl_Customers[[#This Row],[total_intl_charge]] &lt;= 3, "Low Charges", "High Charges")</f>
        <v>High Charges</v>
      </c>
      <c r="Z3321" t="str">
        <f>IF(tbl_Customers[[#This Row],[total_eve_calls]]&lt;=80,"Low Calls",
IF(tbl_Customers[[#This Row],[total_eve_calls]]&lt;=120,"Medium Calls","High Calls"))</f>
        <v>Low Calls</v>
      </c>
      <c r="AA3321" t="str">
        <f>IF(tbl_Customers[[#This Row],[total_eve_charge]]&lt;=15,"Low Charges",
IF(tbl_Customers[[#This Row],[total_eve_charge]]&lt;=20,"Medium Charges","High Charges"))</f>
        <v>Low Charges</v>
      </c>
      <c r="AB33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1" t="str">
        <f>IF(tbl_Customers[[#This Row],[number_vmail_messages]] = 0, "No Usage", IF(tbl_Customers[[#This Row],[number_vmail_messages]] &lt;= 20, "Low Usage", IF(tbl_Customers[[#This Row],[number_vmail_messages]] &lt;= 40, "Medium Usgae", "High Usage")))</f>
        <v>No Usage</v>
      </c>
      <c r="AD3321" t="str">
        <f>IF(tbl_Customers[[#This Row],[total_day_minutes]]&lt;=150,"Low Usage", IF(tbl_Customers[[#This Row],[total_day_minutes]]&lt;=200,"Medium Usage", IF(tbl_Customers[[#This Row],[total_day_minutes]]&lt;=250,"High Usage","Very High Usage")))</f>
        <v>Medium Usage</v>
      </c>
      <c r="AE3321" t="str">
        <f>IF(tbl_Customers[[#This Row],[total_intl_calls]]&lt;=5,"Low Calls", IF(tbl_Customers[[#This Row],[total_intl_calls]]&lt;=10, "Medium Calls", "High Calls"))</f>
        <v>Low Calls</v>
      </c>
      <c r="AF33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21" s="36" t="str">
        <f>IF(tbl_Customers[[#This Row],[Churn_Risk_Score]]&gt;=10,"High Risk", IF(tbl_Customers[[#This Row],[Churn_Risk_Score]]&gt;=5,"Medium Risk","Low Risk"))</f>
        <v>Low Risk</v>
      </c>
    </row>
    <row r="3322" spans="1:33" x14ac:dyDescent="0.35">
      <c r="A3322">
        <v>3321</v>
      </c>
      <c r="B3322" t="s">
        <v>42</v>
      </c>
      <c r="C3322">
        <v>63</v>
      </c>
      <c r="D3322" t="s">
        <v>21</v>
      </c>
      <c r="E3322" t="s">
        <v>22</v>
      </c>
      <c r="F3322" t="s">
        <v>23</v>
      </c>
      <c r="G3322">
        <v>19</v>
      </c>
      <c r="H3322">
        <v>163</v>
      </c>
      <c r="I3322">
        <v>75</v>
      </c>
      <c r="J3322">
        <v>27.71</v>
      </c>
      <c r="K3322">
        <v>238.4</v>
      </c>
      <c r="L3322">
        <v>103</v>
      </c>
      <c r="M3322">
        <v>20.260000000000002</v>
      </c>
      <c r="N3322">
        <v>171.8</v>
      </c>
      <c r="O3322">
        <v>100</v>
      </c>
      <c r="P3322">
        <v>7.73</v>
      </c>
      <c r="Q3322">
        <v>11.3</v>
      </c>
      <c r="R3322">
        <v>3</v>
      </c>
      <c r="S3322">
        <v>3.05</v>
      </c>
      <c r="T3322">
        <v>3</v>
      </c>
      <c r="U3322" t="s">
        <v>22</v>
      </c>
      <c r="V3322">
        <f>IF(tbl_Customers[[#This Row],[churn]] = "yes", 1, 0)</f>
        <v>0</v>
      </c>
      <c r="W3322" t="str">
        <f>IF(tbl_Customers[[#This Row],[number_customer_service_calls]] &lt;= 1, "0-1 Calls", IF(tbl_Customers[[#This Row],[number_customer_service_calls]] &lt;= 3, "2-3 Calls", IF(tbl_Customers[[#This Row],[number_customer_service_calls]] &lt;=5, "4-5 Calls", "6+ Calls")))</f>
        <v>2-3 Calls</v>
      </c>
      <c r="X3322" t="str">
        <f>IF(tbl_Customers[[#This Row],[account_length]] &lt;= 50, "0-50", IF(tbl_Customers[[#This Row],[account_length]] &lt;=100, "51-100", IF(tbl_Customers[[#This Row],[account_length]] &lt;= 150, "101-150", "151+")))</f>
        <v>51-100</v>
      </c>
      <c r="Y3322" t="str">
        <f>IF(tbl_Customers[[#This Row],[total_intl_charge]] &lt;= 3, "Low Charges", "High Charges")</f>
        <v>High Charges</v>
      </c>
      <c r="Z3322" t="str">
        <f>IF(tbl_Customers[[#This Row],[total_eve_calls]]&lt;=80,"Low Calls",
IF(tbl_Customers[[#This Row],[total_eve_calls]]&lt;=120,"Medium Calls","High Calls"))</f>
        <v>Medium Calls</v>
      </c>
      <c r="AA3322" t="str">
        <f>IF(tbl_Customers[[#This Row],[total_eve_charge]]&lt;=15,"Low Charges",
IF(tbl_Customers[[#This Row],[total_eve_charge]]&lt;=20,"Medium Charges","High Charges"))</f>
        <v>High Charges</v>
      </c>
      <c r="AB33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2" t="str">
        <f>IF(tbl_Customers[[#This Row],[number_vmail_messages]] = 0, "No Usage", IF(tbl_Customers[[#This Row],[number_vmail_messages]] &lt;= 20, "Low Usage", IF(tbl_Customers[[#This Row],[number_vmail_messages]] &lt;= 40, "Medium Usgae", "High Usage")))</f>
        <v>Low Usage</v>
      </c>
      <c r="AD3322" t="str">
        <f>IF(tbl_Customers[[#This Row],[total_day_minutes]]&lt;=150,"Low Usage", IF(tbl_Customers[[#This Row],[total_day_minutes]]&lt;=200,"Medium Usage", IF(tbl_Customers[[#This Row],[total_day_minutes]]&lt;=250,"High Usage","Very High Usage")))</f>
        <v>Medium Usage</v>
      </c>
      <c r="AE3322" t="str">
        <f>IF(tbl_Customers[[#This Row],[total_intl_calls]]&lt;=5,"Low Calls", IF(tbl_Customers[[#This Row],[total_intl_calls]]&lt;=10, "Medium Calls", "High Calls"))</f>
        <v>Low Calls</v>
      </c>
      <c r="AF33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22" s="36" t="str">
        <f>IF(tbl_Customers[[#This Row],[Churn_Risk_Score]]&gt;=10,"High Risk", IF(tbl_Customers[[#This Row],[Churn_Risk_Score]]&gt;=5,"Medium Risk","Low Risk"))</f>
        <v>Low Risk</v>
      </c>
    </row>
    <row r="3323" spans="1:33" x14ac:dyDescent="0.35">
      <c r="A3323">
        <v>3322</v>
      </c>
      <c r="B3323" t="s">
        <v>32</v>
      </c>
      <c r="C3323">
        <v>32</v>
      </c>
      <c r="D3323" t="s">
        <v>21</v>
      </c>
      <c r="E3323" t="s">
        <v>22</v>
      </c>
      <c r="F3323" t="s">
        <v>22</v>
      </c>
      <c r="G3323">
        <v>0</v>
      </c>
      <c r="H3323">
        <v>103.6</v>
      </c>
      <c r="I3323">
        <v>78</v>
      </c>
      <c r="J3323">
        <v>17.61</v>
      </c>
      <c r="K3323">
        <v>238.5</v>
      </c>
      <c r="L3323">
        <v>115</v>
      </c>
      <c r="M3323">
        <v>20.27</v>
      </c>
      <c r="N3323">
        <v>186.9</v>
      </c>
      <c r="O3323">
        <v>70</v>
      </c>
      <c r="P3323">
        <v>8.41</v>
      </c>
      <c r="Q3323">
        <v>11</v>
      </c>
      <c r="R3323">
        <v>4</v>
      </c>
      <c r="S3323">
        <v>2.97</v>
      </c>
      <c r="T3323">
        <v>2</v>
      </c>
      <c r="U3323" t="s">
        <v>22</v>
      </c>
      <c r="V3323">
        <f>IF(tbl_Customers[[#This Row],[churn]] = "yes", 1, 0)</f>
        <v>0</v>
      </c>
      <c r="W3323" t="str">
        <f>IF(tbl_Customers[[#This Row],[number_customer_service_calls]] &lt;= 1, "0-1 Calls", IF(tbl_Customers[[#This Row],[number_customer_service_calls]] &lt;= 3, "2-3 Calls", IF(tbl_Customers[[#This Row],[number_customer_service_calls]] &lt;=5, "4-5 Calls", "6+ Calls")))</f>
        <v>2-3 Calls</v>
      </c>
      <c r="X3323" t="str">
        <f>IF(tbl_Customers[[#This Row],[account_length]] &lt;= 50, "0-50", IF(tbl_Customers[[#This Row],[account_length]] &lt;=100, "51-100", IF(tbl_Customers[[#This Row],[account_length]] &lt;= 150, "101-150", "151+")))</f>
        <v>0-50</v>
      </c>
      <c r="Y3323" t="str">
        <f>IF(tbl_Customers[[#This Row],[total_intl_charge]] &lt;= 3, "Low Charges", "High Charges")</f>
        <v>Low Charges</v>
      </c>
      <c r="Z3323" t="str">
        <f>IF(tbl_Customers[[#This Row],[total_eve_calls]]&lt;=80,"Low Calls",
IF(tbl_Customers[[#This Row],[total_eve_calls]]&lt;=120,"Medium Calls","High Calls"))</f>
        <v>Medium Calls</v>
      </c>
      <c r="AA3323" t="str">
        <f>IF(tbl_Customers[[#This Row],[total_eve_charge]]&lt;=15,"Low Charges",
IF(tbl_Customers[[#This Row],[total_eve_charge]]&lt;=20,"Medium Charges","High Charges"))</f>
        <v>High Charges</v>
      </c>
      <c r="AB33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3" t="str">
        <f>IF(tbl_Customers[[#This Row],[number_vmail_messages]] = 0, "No Usage", IF(tbl_Customers[[#This Row],[number_vmail_messages]] &lt;= 20, "Low Usage", IF(tbl_Customers[[#This Row],[number_vmail_messages]] &lt;= 40, "Medium Usgae", "High Usage")))</f>
        <v>No Usage</v>
      </c>
      <c r="AD3323" t="str">
        <f>IF(tbl_Customers[[#This Row],[total_day_minutes]]&lt;=150,"Low Usage", IF(tbl_Customers[[#This Row],[total_day_minutes]]&lt;=200,"Medium Usage", IF(tbl_Customers[[#This Row],[total_day_minutes]]&lt;=250,"High Usage","Very High Usage")))</f>
        <v>Low Usage</v>
      </c>
      <c r="AE3323" t="str">
        <f>IF(tbl_Customers[[#This Row],[total_intl_calls]]&lt;=5,"Low Calls", IF(tbl_Customers[[#This Row],[total_intl_calls]]&lt;=10, "Medium Calls", "High Calls"))</f>
        <v>Low Calls</v>
      </c>
      <c r="AF33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3" s="36" t="str">
        <f>IF(tbl_Customers[[#This Row],[Churn_Risk_Score]]&gt;=10,"High Risk", IF(tbl_Customers[[#This Row],[Churn_Risk_Score]]&gt;=5,"Medium Risk","Low Risk"))</f>
        <v>Low Risk</v>
      </c>
    </row>
    <row r="3324" spans="1:33" x14ac:dyDescent="0.35">
      <c r="A3324">
        <v>3323</v>
      </c>
      <c r="B3324" t="s">
        <v>58</v>
      </c>
      <c r="C3324">
        <v>111</v>
      </c>
      <c r="D3324" t="s">
        <v>21</v>
      </c>
      <c r="E3324" t="s">
        <v>22</v>
      </c>
      <c r="F3324" t="s">
        <v>22</v>
      </c>
      <c r="G3324">
        <v>0</v>
      </c>
      <c r="H3324">
        <v>162.1</v>
      </c>
      <c r="I3324">
        <v>98</v>
      </c>
      <c r="J3324">
        <v>27.56</v>
      </c>
      <c r="K3324">
        <v>217.6</v>
      </c>
      <c r="L3324">
        <v>87</v>
      </c>
      <c r="M3324">
        <v>18.5</v>
      </c>
      <c r="N3324">
        <v>264.10000000000002</v>
      </c>
      <c r="O3324">
        <v>107</v>
      </c>
      <c r="P3324">
        <v>11.88</v>
      </c>
      <c r="Q3324">
        <v>7.7</v>
      </c>
      <c r="R3324">
        <v>1</v>
      </c>
      <c r="S3324">
        <v>2.08</v>
      </c>
      <c r="T3324">
        <v>0</v>
      </c>
      <c r="U3324" t="s">
        <v>22</v>
      </c>
      <c r="V3324">
        <f>IF(tbl_Customers[[#This Row],[churn]] = "yes", 1, 0)</f>
        <v>0</v>
      </c>
      <c r="W3324" t="str">
        <f>IF(tbl_Customers[[#This Row],[number_customer_service_calls]] &lt;= 1, "0-1 Calls", IF(tbl_Customers[[#This Row],[number_customer_service_calls]] &lt;= 3, "2-3 Calls", IF(tbl_Customers[[#This Row],[number_customer_service_calls]] &lt;=5, "4-5 Calls", "6+ Calls")))</f>
        <v>0-1 Calls</v>
      </c>
      <c r="X3324" t="str">
        <f>IF(tbl_Customers[[#This Row],[account_length]] &lt;= 50, "0-50", IF(tbl_Customers[[#This Row],[account_length]] &lt;=100, "51-100", IF(tbl_Customers[[#This Row],[account_length]] &lt;= 150, "101-150", "151+")))</f>
        <v>101-150</v>
      </c>
      <c r="Y3324" t="str">
        <f>IF(tbl_Customers[[#This Row],[total_intl_charge]] &lt;= 3, "Low Charges", "High Charges")</f>
        <v>Low Charges</v>
      </c>
      <c r="Z3324" t="str">
        <f>IF(tbl_Customers[[#This Row],[total_eve_calls]]&lt;=80,"Low Calls",
IF(tbl_Customers[[#This Row],[total_eve_calls]]&lt;=120,"Medium Calls","High Calls"))</f>
        <v>Medium Calls</v>
      </c>
      <c r="AA3324" t="str">
        <f>IF(tbl_Customers[[#This Row],[total_eve_charge]]&lt;=15,"Low Charges",
IF(tbl_Customers[[#This Row],[total_eve_charge]]&lt;=20,"Medium Charges","High Charges"))</f>
        <v>Medium Charges</v>
      </c>
      <c r="AB33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4" t="str">
        <f>IF(tbl_Customers[[#This Row],[number_vmail_messages]] = 0, "No Usage", IF(tbl_Customers[[#This Row],[number_vmail_messages]] &lt;= 20, "Low Usage", IF(tbl_Customers[[#This Row],[number_vmail_messages]] &lt;= 40, "Medium Usgae", "High Usage")))</f>
        <v>No Usage</v>
      </c>
      <c r="AD3324" t="str">
        <f>IF(tbl_Customers[[#This Row],[total_day_minutes]]&lt;=150,"Low Usage", IF(tbl_Customers[[#This Row],[total_day_minutes]]&lt;=200,"Medium Usage", IF(tbl_Customers[[#This Row],[total_day_minutes]]&lt;=250,"High Usage","Very High Usage")))</f>
        <v>Medium Usage</v>
      </c>
      <c r="AE3324" t="str">
        <f>IF(tbl_Customers[[#This Row],[total_intl_calls]]&lt;=5,"Low Calls", IF(tbl_Customers[[#This Row],[total_intl_calls]]&lt;=10, "Medium Calls", "High Calls"))</f>
        <v>Low Calls</v>
      </c>
      <c r="AF33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4" s="36" t="str">
        <f>IF(tbl_Customers[[#This Row],[Churn_Risk_Score]]&gt;=10,"High Risk", IF(tbl_Customers[[#This Row],[Churn_Risk_Score]]&gt;=5,"Medium Risk","Low Risk"))</f>
        <v>Low Risk</v>
      </c>
    </row>
    <row r="3325" spans="1:33" x14ac:dyDescent="0.35">
      <c r="A3325">
        <v>3324</v>
      </c>
      <c r="B3325" t="s">
        <v>49</v>
      </c>
      <c r="C3325">
        <v>96</v>
      </c>
      <c r="D3325" t="s">
        <v>21</v>
      </c>
      <c r="E3325" t="s">
        <v>22</v>
      </c>
      <c r="F3325" t="s">
        <v>22</v>
      </c>
      <c r="G3325">
        <v>0</v>
      </c>
      <c r="H3325">
        <v>149.19999999999999</v>
      </c>
      <c r="I3325">
        <v>125</v>
      </c>
      <c r="J3325">
        <v>25.36</v>
      </c>
      <c r="K3325">
        <v>210.6</v>
      </c>
      <c r="L3325">
        <v>119</v>
      </c>
      <c r="M3325">
        <v>17.899999999999999</v>
      </c>
      <c r="N3325">
        <v>290.5</v>
      </c>
      <c r="O3325">
        <v>102</v>
      </c>
      <c r="P3325">
        <v>13.07</v>
      </c>
      <c r="Q3325">
        <v>9.4</v>
      </c>
      <c r="R3325">
        <v>3</v>
      </c>
      <c r="S3325">
        <v>2.54</v>
      </c>
      <c r="T3325">
        <v>4</v>
      </c>
      <c r="U3325" t="s">
        <v>22</v>
      </c>
      <c r="V3325">
        <f>IF(tbl_Customers[[#This Row],[churn]] = "yes", 1, 0)</f>
        <v>0</v>
      </c>
      <c r="W3325" t="str">
        <f>IF(tbl_Customers[[#This Row],[number_customer_service_calls]] &lt;= 1, "0-1 Calls", IF(tbl_Customers[[#This Row],[number_customer_service_calls]] &lt;= 3, "2-3 Calls", IF(tbl_Customers[[#This Row],[number_customer_service_calls]] &lt;=5, "4-5 Calls", "6+ Calls")))</f>
        <v>4-5 Calls</v>
      </c>
      <c r="X3325" t="str">
        <f>IF(tbl_Customers[[#This Row],[account_length]] &lt;= 50, "0-50", IF(tbl_Customers[[#This Row],[account_length]] &lt;=100, "51-100", IF(tbl_Customers[[#This Row],[account_length]] &lt;= 150, "101-150", "151+")))</f>
        <v>51-100</v>
      </c>
      <c r="Y3325" t="str">
        <f>IF(tbl_Customers[[#This Row],[total_intl_charge]] &lt;= 3, "Low Charges", "High Charges")</f>
        <v>Low Charges</v>
      </c>
      <c r="Z3325" t="str">
        <f>IF(tbl_Customers[[#This Row],[total_eve_calls]]&lt;=80,"Low Calls",
IF(tbl_Customers[[#This Row],[total_eve_calls]]&lt;=120,"Medium Calls","High Calls"))</f>
        <v>Medium Calls</v>
      </c>
      <c r="AA3325" t="str">
        <f>IF(tbl_Customers[[#This Row],[total_eve_charge]]&lt;=15,"Low Charges",
IF(tbl_Customers[[#This Row],[total_eve_charge]]&lt;=20,"Medium Charges","High Charges"))</f>
        <v>Medium Charges</v>
      </c>
      <c r="AB33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5" t="str">
        <f>IF(tbl_Customers[[#This Row],[number_vmail_messages]] = 0, "No Usage", IF(tbl_Customers[[#This Row],[number_vmail_messages]] &lt;= 20, "Low Usage", IF(tbl_Customers[[#This Row],[number_vmail_messages]] &lt;= 40, "Medium Usgae", "High Usage")))</f>
        <v>No Usage</v>
      </c>
      <c r="AD3325" t="str">
        <f>IF(tbl_Customers[[#This Row],[total_day_minutes]]&lt;=150,"Low Usage", IF(tbl_Customers[[#This Row],[total_day_minutes]]&lt;=200,"Medium Usage", IF(tbl_Customers[[#This Row],[total_day_minutes]]&lt;=250,"High Usage","Very High Usage")))</f>
        <v>Low Usage</v>
      </c>
      <c r="AE3325" t="str">
        <f>IF(tbl_Customers[[#This Row],[total_intl_calls]]&lt;=5,"Low Calls", IF(tbl_Customers[[#This Row],[total_intl_calls]]&lt;=10, "Medium Calls", "High Calls"))</f>
        <v>Low Calls</v>
      </c>
      <c r="AF33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25" s="36" t="str">
        <f>IF(tbl_Customers[[#This Row],[Churn_Risk_Score]]&gt;=10,"High Risk", IF(tbl_Customers[[#This Row],[Churn_Risk_Score]]&gt;=5,"Medium Risk","Low Risk"))</f>
        <v>Medium Risk</v>
      </c>
    </row>
    <row r="3326" spans="1:33" x14ac:dyDescent="0.35">
      <c r="A3326">
        <v>3325</v>
      </c>
      <c r="B3326" t="s">
        <v>61</v>
      </c>
      <c r="C3326">
        <v>79</v>
      </c>
      <c r="D3326" t="s">
        <v>21</v>
      </c>
      <c r="E3326" t="s">
        <v>22</v>
      </c>
      <c r="F3326" t="s">
        <v>22</v>
      </c>
      <c r="G3326">
        <v>0</v>
      </c>
      <c r="H3326">
        <v>187.3</v>
      </c>
      <c r="I3326">
        <v>108</v>
      </c>
      <c r="J3326">
        <v>31.84</v>
      </c>
      <c r="K3326">
        <v>177.1</v>
      </c>
      <c r="L3326">
        <v>72</v>
      </c>
      <c r="M3326">
        <v>15.05</v>
      </c>
      <c r="N3326">
        <v>269.2</v>
      </c>
      <c r="O3326">
        <v>135</v>
      </c>
      <c r="P3326">
        <v>12.11</v>
      </c>
      <c r="Q3326">
        <v>9.5</v>
      </c>
      <c r="R3326">
        <v>3</v>
      </c>
      <c r="S3326">
        <v>2.57</v>
      </c>
      <c r="T3326">
        <v>3</v>
      </c>
      <c r="U3326" t="s">
        <v>22</v>
      </c>
      <c r="V3326">
        <f>IF(tbl_Customers[[#This Row],[churn]] = "yes", 1, 0)</f>
        <v>0</v>
      </c>
      <c r="W3326" t="str">
        <f>IF(tbl_Customers[[#This Row],[number_customer_service_calls]] &lt;= 1, "0-1 Calls", IF(tbl_Customers[[#This Row],[number_customer_service_calls]] &lt;= 3, "2-3 Calls", IF(tbl_Customers[[#This Row],[number_customer_service_calls]] &lt;=5, "4-5 Calls", "6+ Calls")))</f>
        <v>2-3 Calls</v>
      </c>
      <c r="X3326" t="str">
        <f>IF(tbl_Customers[[#This Row],[account_length]] &lt;= 50, "0-50", IF(tbl_Customers[[#This Row],[account_length]] &lt;=100, "51-100", IF(tbl_Customers[[#This Row],[account_length]] &lt;= 150, "101-150", "151+")))</f>
        <v>51-100</v>
      </c>
      <c r="Y3326" t="str">
        <f>IF(tbl_Customers[[#This Row],[total_intl_charge]] &lt;= 3, "Low Charges", "High Charges")</f>
        <v>Low Charges</v>
      </c>
      <c r="Z3326" t="str">
        <f>IF(tbl_Customers[[#This Row],[total_eve_calls]]&lt;=80,"Low Calls",
IF(tbl_Customers[[#This Row],[total_eve_calls]]&lt;=120,"Medium Calls","High Calls"))</f>
        <v>Low Calls</v>
      </c>
      <c r="AA3326" t="str">
        <f>IF(tbl_Customers[[#This Row],[total_eve_charge]]&lt;=15,"Low Charges",
IF(tbl_Customers[[#This Row],[total_eve_charge]]&lt;=20,"Medium Charges","High Charges"))</f>
        <v>Medium Charges</v>
      </c>
      <c r="AB33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6" t="str">
        <f>IF(tbl_Customers[[#This Row],[number_vmail_messages]] = 0, "No Usage", IF(tbl_Customers[[#This Row],[number_vmail_messages]] &lt;= 20, "Low Usage", IF(tbl_Customers[[#This Row],[number_vmail_messages]] &lt;= 40, "Medium Usgae", "High Usage")))</f>
        <v>No Usage</v>
      </c>
      <c r="AD3326" t="str">
        <f>IF(tbl_Customers[[#This Row],[total_day_minutes]]&lt;=150,"Low Usage", IF(tbl_Customers[[#This Row],[total_day_minutes]]&lt;=200,"Medium Usage", IF(tbl_Customers[[#This Row],[total_day_minutes]]&lt;=250,"High Usage","Very High Usage")))</f>
        <v>Medium Usage</v>
      </c>
      <c r="AE3326" t="str">
        <f>IF(tbl_Customers[[#This Row],[total_intl_calls]]&lt;=5,"Low Calls", IF(tbl_Customers[[#This Row],[total_intl_calls]]&lt;=10, "Medium Calls", "High Calls"))</f>
        <v>Low Calls</v>
      </c>
      <c r="AF33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6" s="36" t="str">
        <f>IF(tbl_Customers[[#This Row],[Churn_Risk_Score]]&gt;=10,"High Risk", IF(tbl_Customers[[#This Row],[Churn_Risk_Score]]&gt;=5,"Medium Risk","Low Risk"))</f>
        <v>Low Risk</v>
      </c>
    </row>
    <row r="3327" spans="1:33" x14ac:dyDescent="0.35">
      <c r="A3327">
        <v>3326</v>
      </c>
      <c r="B3327" t="s">
        <v>20</v>
      </c>
      <c r="C3327">
        <v>123</v>
      </c>
      <c r="D3327" t="s">
        <v>28</v>
      </c>
      <c r="E3327" t="s">
        <v>22</v>
      </c>
      <c r="F3327" t="s">
        <v>22</v>
      </c>
      <c r="G3327">
        <v>0</v>
      </c>
      <c r="H3327">
        <v>222.4</v>
      </c>
      <c r="I3327">
        <v>90</v>
      </c>
      <c r="J3327">
        <v>37.81</v>
      </c>
      <c r="K3327">
        <v>286.3</v>
      </c>
      <c r="L3327">
        <v>104</v>
      </c>
      <c r="M3327">
        <v>24.34</v>
      </c>
      <c r="N3327">
        <v>300.8</v>
      </c>
      <c r="O3327">
        <v>95</v>
      </c>
      <c r="P3327">
        <v>13.54</v>
      </c>
      <c r="Q3327">
        <v>9.9</v>
      </c>
      <c r="R3327">
        <v>3</v>
      </c>
      <c r="S3327">
        <v>2.67</v>
      </c>
      <c r="T3327">
        <v>2</v>
      </c>
      <c r="U3327" t="s">
        <v>23</v>
      </c>
      <c r="V3327">
        <f>IF(tbl_Customers[[#This Row],[churn]] = "yes", 1, 0)</f>
        <v>1</v>
      </c>
      <c r="W3327" t="str">
        <f>IF(tbl_Customers[[#This Row],[number_customer_service_calls]] &lt;= 1, "0-1 Calls", IF(tbl_Customers[[#This Row],[number_customer_service_calls]] &lt;= 3, "2-3 Calls", IF(tbl_Customers[[#This Row],[number_customer_service_calls]] &lt;=5, "4-5 Calls", "6+ Calls")))</f>
        <v>2-3 Calls</v>
      </c>
      <c r="X3327" t="str">
        <f>IF(tbl_Customers[[#This Row],[account_length]] &lt;= 50, "0-50", IF(tbl_Customers[[#This Row],[account_length]] &lt;=100, "51-100", IF(tbl_Customers[[#This Row],[account_length]] &lt;= 150, "101-150", "151+")))</f>
        <v>101-150</v>
      </c>
      <c r="Y3327" t="str">
        <f>IF(tbl_Customers[[#This Row],[total_intl_charge]] &lt;= 3, "Low Charges", "High Charges")</f>
        <v>Low Charges</v>
      </c>
      <c r="Z3327" t="str">
        <f>IF(tbl_Customers[[#This Row],[total_eve_calls]]&lt;=80,"Low Calls",
IF(tbl_Customers[[#This Row],[total_eve_calls]]&lt;=120,"Medium Calls","High Calls"))</f>
        <v>Medium Calls</v>
      </c>
      <c r="AA3327" t="str">
        <f>IF(tbl_Customers[[#This Row],[total_eve_charge]]&lt;=15,"Low Charges",
IF(tbl_Customers[[#This Row],[total_eve_charge]]&lt;=20,"Medium Charges","High Charges"))</f>
        <v>High Charges</v>
      </c>
      <c r="AB33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27" t="str">
        <f>IF(tbl_Customers[[#This Row],[number_vmail_messages]] = 0, "No Usage", IF(tbl_Customers[[#This Row],[number_vmail_messages]] &lt;= 20, "Low Usage", IF(tbl_Customers[[#This Row],[number_vmail_messages]] &lt;= 40, "Medium Usgae", "High Usage")))</f>
        <v>No Usage</v>
      </c>
      <c r="AD3327" t="str">
        <f>IF(tbl_Customers[[#This Row],[total_day_minutes]]&lt;=150,"Low Usage", IF(tbl_Customers[[#This Row],[total_day_minutes]]&lt;=200,"Medium Usage", IF(tbl_Customers[[#This Row],[total_day_minutes]]&lt;=250,"High Usage","Very High Usage")))</f>
        <v>High Usage</v>
      </c>
      <c r="AE3327" t="str">
        <f>IF(tbl_Customers[[#This Row],[total_intl_calls]]&lt;=5,"Low Calls", IF(tbl_Customers[[#This Row],[total_intl_calls]]&lt;=10, "Medium Calls", "High Calls"))</f>
        <v>Low Calls</v>
      </c>
      <c r="AF33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7" s="36" t="str">
        <f>IF(tbl_Customers[[#This Row],[Churn_Risk_Score]]&gt;=10,"High Risk", IF(tbl_Customers[[#This Row],[Churn_Risk_Score]]&gt;=5,"Medium Risk","Low Risk"))</f>
        <v>Low Risk</v>
      </c>
    </row>
    <row r="3328" spans="1:33" x14ac:dyDescent="0.35">
      <c r="A3328">
        <v>3327</v>
      </c>
      <c r="B3328" t="s">
        <v>32</v>
      </c>
      <c r="C3328">
        <v>88</v>
      </c>
      <c r="D3328" t="s">
        <v>21</v>
      </c>
      <c r="E3328" t="s">
        <v>22</v>
      </c>
      <c r="F3328" t="s">
        <v>22</v>
      </c>
      <c r="G3328">
        <v>0</v>
      </c>
      <c r="H3328">
        <v>82.7</v>
      </c>
      <c r="I3328">
        <v>94</v>
      </c>
      <c r="J3328">
        <v>14.06</v>
      </c>
      <c r="K3328">
        <v>157.5</v>
      </c>
      <c r="L3328">
        <v>130</v>
      </c>
      <c r="M3328">
        <v>13.39</v>
      </c>
      <c r="N3328">
        <v>205.9</v>
      </c>
      <c r="O3328">
        <v>81</v>
      </c>
      <c r="P3328">
        <v>9.27</v>
      </c>
      <c r="Q3328">
        <v>10.6</v>
      </c>
      <c r="R3328">
        <v>4</v>
      </c>
      <c r="S3328">
        <v>2.86</v>
      </c>
      <c r="T3328">
        <v>0</v>
      </c>
      <c r="U3328" t="s">
        <v>23</v>
      </c>
      <c r="V3328">
        <f>IF(tbl_Customers[[#This Row],[churn]] = "yes", 1, 0)</f>
        <v>1</v>
      </c>
      <c r="W3328" t="str">
        <f>IF(tbl_Customers[[#This Row],[number_customer_service_calls]] &lt;= 1, "0-1 Calls", IF(tbl_Customers[[#This Row],[number_customer_service_calls]] &lt;= 3, "2-3 Calls", IF(tbl_Customers[[#This Row],[number_customer_service_calls]] &lt;=5, "4-5 Calls", "6+ Calls")))</f>
        <v>0-1 Calls</v>
      </c>
      <c r="X3328" t="str">
        <f>IF(tbl_Customers[[#This Row],[account_length]] &lt;= 50, "0-50", IF(tbl_Customers[[#This Row],[account_length]] &lt;=100, "51-100", IF(tbl_Customers[[#This Row],[account_length]] &lt;= 150, "101-150", "151+")))</f>
        <v>51-100</v>
      </c>
      <c r="Y3328" t="str">
        <f>IF(tbl_Customers[[#This Row],[total_intl_charge]] &lt;= 3, "Low Charges", "High Charges")</f>
        <v>Low Charges</v>
      </c>
      <c r="Z3328" t="str">
        <f>IF(tbl_Customers[[#This Row],[total_eve_calls]]&lt;=80,"Low Calls",
IF(tbl_Customers[[#This Row],[total_eve_calls]]&lt;=120,"Medium Calls","High Calls"))</f>
        <v>High Calls</v>
      </c>
      <c r="AA3328" t="str">
        <f>IF(tbl_Customers[[#This Row],[total_eve_charge]]&lt;=15,"Low Charges",
IF(tbl_Customers[[#This Row],[total_eve_charge]]&lt;=20,"Medium Charges","High Charges"))</f>
        <v>Low Charges</v>
      </c>
      <c r="AB33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8" t="str">
        <f>IF(tbl_Customers[[#This Row],[number_vmail_messages]] = 0, "No Usage", IF(tbl_Customers[[#This Row],[number_vmail_messages]] &lt;= 20, "Low Usage", IF(tbl_Customers[[#This Row],[number_vmail_messages]] &lt;= 40, "Medium Usgae", "High Usage")))</f>
        <v>No Usage</v>
      </c>
      <c r="AD3328" t="str">
        <f>IF(tbl_Customers[[#This Row],[total_day_minutes]]&lt;=150,"Low Usage", IF(tbl_Customers[[#This Row],[total_day_minutes]]&lt;=200,"Medium Usage", IF(tbl_Customers[[#This Row],[total_day_minutes]]&lt;=250,"High Usage","Very High Usage")))</f>
        <v>Low Usage</v>
      </c>
      <c r="AE3328" t="str">
        <f>IF(tbl_Customers[[#This Row],[total_intl_calls]]&lt;=5,"Low Calls", IF(tbl_Customers[[#This Row],[total_intl_calls]]&lt;=10, "Medium Calls", "High Calls"))</f>
        <v>Low Calls</v>
      </c>
      <c r="AF33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8" s="36" t="str">
        <f>IF(tbl_Customers[[#This Row],[Churn_Risk_Score]]&gt;=10,"High Risk", IF(tbl_Customers[[#This Row],[Churn_Risk_Score]]&gt;=5,"Medium Risk","Low Risk"))</f>
        <v>Low Risk</v>
      </c>
    </row>
    <row r="3329" spans="1:33" x14ac:dyDescent="0.35">
      <c r="A3329">
        <v>3328</v>
      </c>
      <c r="B3329" t="s">
        <v>38</v>
      </c>
      <c r="C3329">
        <v>182</v>
      </c>
      <c r="D3329" t="s">
        <v>25</v>
      </c>
      <c r="E3329" t="s">
        <v>22</v>
      </c>
      <c r="F3329" t="s">
        <v>23</v>
      </c>
      <c r="G3329">
        <v>24</v>
      </c>
      <c r="H3329">
        <v>215.2</v>
      </c>
      <c r="I3329">
        <v>73</v>
      </c>
      <c r="J3329">
        <v>36.58</v>
      </c>
      <c r="K3329">
        <v>133.1</v>
      </c>
      <c r="L3329">
        <v>85</v>
      </c>
      <c r="M3329">
        <v>11.31</v>
      </c>
      <c r="N3329">
        <v>205.1</v>
      </c>
      <c r="O3329">
        <v>79</v>
      </c>
      <c r="P3329">
        <v>9.23</v>
      </c>
      <c r="Q3329">
        <v>10.9</v>
      </c>
      <c r="R3329">
        <v>7</v>
      </c>
      <c r="S3329">
        <v>2.94</v>
      </c>
      <c r="T3329">
        <v>0</v>
      </c>
      <c r="U3329" t="s">
        <v>22</v>
      </c>
      <c r="V3329">
        <f>IF(tbl_Customers[[#This Row],[churn]] = "yes", 1, 0)</f>
        <v>0</v>
      </c>
      <c r="W3329" t="str">
        <f>IF(tbl_Customers[[#This Row],[number_customer_service_calls]] &lt;= 1, "0-1 Calls", IF(tbl_Customers[[#This Row],[number_customer_service_calls]] &lt;= 3, "2-3 Calls", IF(tbl_Customers[[#This Row],[number_customer_service_calls]] &lt;=5, "4-5 Calls", "6+ Calls")))</f>
        <v>0-1 Calls</v>
      </c>
      <c r="X3329" t="str">
        <f>IF(tbl_Customers[[#This Row],[account_length]] &lt;= 50, "0-50", IF(tbl_Customers[[#This Row],[account_length]] &lt;=100, "51-100", IF(tbl_Customers[[#This Row],[account_length]] &lt;= 150, "101-150", "151+")))</f>
        <v>151+</v>
      </c>
      <c r="Y3329" t="str">
        <f>IF(tbl_Customers[[#This Row],[total_intl_charge]] &lt;= 3, "Low Charges", "High Charges")</f>
        <v>Low Charges</v>
      </c>
      <c r="Z3329" t="str">
        <f>IF(tbl_Customers[[#This Row],[total_eve_calls]]&lt;=80,"Low Calls",
IF(tbl_Customers[[#This Row],[total_eve_calls]]&lt;=120,"Medium Calls","High Calls"))</f>
        <v>Medium Calls</v>
      </c>
      <c r="AA3329" t="str">
        <f>IF(tbl_Customers[[#This Row],[total_eve_charge]]&lt;=15,"Low Charges",
IF(tbl_Customers[[#This Row],[total_eve_charge]]&lt;=20,"Medium Charges","High Charges"))</f>
        <v>Low Charges</v>
      </c>
      <c r="AB33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9" t="str">
        <f>IF(tbl_Customers[[#This Row],[number_vmail_messages]] = 0, "No Usage", IF(tbl_Customers[[#This Row],[number_vmail_messages]] &lt;= 20, "Low Usage", IF(tbl_Customers[[#This Row],[number_vmail_messages]] &lt;= 40, "Medium Usgae", "High Usage")))</f>
        <v>Medium Usgae</v>
      </c>
      <c r="AD3329" t="str">
        <f>IF(tbl_Customers[[#This Row],[total_day_minutes]]&lt;=150,"Low Usage", IF(tbl_Customers[[#This Row],[total_day_minutes]]&lt;=200,"Medium Usage", IF(tbl_Customers[[#This Row],[total_day_minutes]]&lt;=250,"High Usage","Very High Usage")))</f>
        <v>High Usage</v>
      </c>
      <c r="AE3329" t="str">
        <f>IF(tbl_Customers[[#This Row],[total_intl_calls]]&lt;=5,"Low Calls", IF(tbl_Customers[[#This Row],[total_intl_calls]]&lt;=10, "Medium Calls", "High Calls"))</f>
        <v>Medium Calls</v>
      </c>
      <c r="AF33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29" s="36" t="str">
        <f>IF(tbl_Customers[[#This Row],[Churn_Risk_Score]]&gt;=10,"High Risk", IF(tbl_Customers[[#This Row],[Churn_Risk_Score]]&gt;=5,"Medium Risk","Low Risk"))</f>
        <v>Low Risk</v>
      </c>
    </row>
    <row r="3330" spans="1:33" x14ac:dyDescent="0.35">
      <c r="A3330">
        <v>3329</v>
      </c>
      <c r="B3330" t="s">
        <v>68</v>
      </c>
      <c r="C3330">
        <v>109</v>
      </c>
      <c r="D3330" t="s">
        <v>21</v>
      </c>
      <c r="E3330" t="s">
        <v>22</v>
      </c>
      <c r="F3330" t="s">
        <v>22</v>
      </c>
      <c r="G3330">
        <v>0</v>
      </c>
      <c r="H3330">
        <v>168</v>
      </c>
      <c r="I3330">
        <v>103</v>
      </c>
      <c r="J3330">
        <v>28.56</v>
      </c>
      <c r="K3330">
        <v>190.8</v>
      </c>
      <c r="L3330">
        <v>100</v>
      </c>
      <c r="M3330">
        <v>16.22</v>
      </c>
      <c r="N3330">
        <v>196.9</v>
      </c>
      <c r="O3330">
        <v>65</v>
      </c>
      <c r="P3330">
        <v>8.86</v>
      </c>
      <c r="Q3330">
        <v>7.1</v>
      </c>
      <c r="R3330">
        <v>4</v>
      </c>
      <c r="S3330">
        <v>1.92</v>
      </c>
      <c r="T3330">
        <v>0</v>
      </c>
      <c r="U3330" t="s">
        <v>22</v>
      </c>
      <c r="V3330">
        <f>IF(tbl_Customers[[#This Row],[churn]] = "yes", 1, 0)</f>
        <v>0</v>
      </c>
      <c r="W3330" t="str">
        <f>IF(tbl_Customers[[#This Row],[number_customer_service_calls]] &lt;= 1, "0-1 Calls", IF(tbl_Customers[[#This Row],[number_customer_service_calls]] &lt;= 3, "2-3 Calls", IF(tbl_Customers[[#This Row],[number_customer_service_calls]] &lt;=5, "4-5 Calls", "6+ Calls")))</f>
        <v>0-1 Calls</v>
      </c>
      <c r="X3330" t="str">
        <f>IF(tbl_Customers[[#This Row],[account_length]] &lt;= 50, "0-50", IF(tbl_Customers[[#This Row],[account_length]] &lt;=100, "51-100", IF(tbl_Customers[[#This Row],[account_length]] &lt;= 150, "101-150", "151+")))</f>
        <v>101-150</v>
      </c>
      <c r="Y3330" t="str">
        <f>IF(tbl_Customers[[#This Row],[total_intl_charge]] &lt;= 3, "Low Charges", "High Charges")</f>
        <v>Low Charges</v>
      </c>
      <c r="Z3330" t="str">
        <f>IF(tbl_Customers[[#This Row],[total_eve_calls]]&lt;=80,"Low Calls",
IF(tbl_Customers[[#This Row],[total_eve_calls]]&lt;=120,"Medium Calls","High Calls"))</f>
        <v>Medium Calls</v>
      </c>
      <c r="AA3330" t="str">
        <f>IF(tbl_Customers[[#This Row],[total_eve_charge]]&lt;=15,"Low Charges",
IF(tbl_Customers[[#This Row],[total_eve_charge]]&lt;=20,"Medium Charges","High Charges"))</f>
        <v>Medium Charges</v>
      </c>
      <c r="AB33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30" t="str">
        <f>IF(tbl_Customers[[#This Row],[number_vmail_messages]] = 0, "No Usage", IF(tbl_Customers[[#This Row],[number_vmail_messages]] &lt;= 20, "Low Usage", IF(tbl_Customers[[#This Row],[number_vmail_messages]] &lt;= 40, "Medium Usgae", "High Usage")))</f>
        <v>No Usage</v>
      </c>
      <c r="AD3330" t="str">
        <f>IF(tbl_Customers[[#This Row],[total_day_minutes]]&lt;=150,"Low Usage", IF(tbl_Customers[[#This Row],[total_day_minutes]]&lt;=200,"Medium Usage", IF(tbl_Customers[[#This Row],[total_day_minutes]]&lt;=250,"High Usage","Very High Usage")))</f>
        <v>Medium Usage</v>
      </c>
      <c r="AE3330" t="str">
        <f>IF(tbl_Customers[[#This Row],[total_intl_calls]]&lt;=5,"Low Calls", IF(tbl_Customers[[#This Row],[total_intl_calls]]&lt;=10, "Medium Calls", "High Calls"))</f>
        <v>Low Calls</v>
      </c>
      <c r="AF33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30" s="36" t="str">
        <f>IF(tbl_Customers[[#This Row],[Churn_Risk_Score]]&gt;=10,"High Risk", IF(tbl_Customers[[#This Row],[Churn_Risk_Score]]&gt;=5,"Medium Risk","Low Risk"))</f>
        <v>Low Risk</v>
      </c>
    </row>
    <row r="3331" spans="1:33" x14ac:dyDescent="0.35">
      <c r="A3331">
        <v>3330</v>
      </c>
      <c r="B3331" t="s">
        <v>34</v>
      </c>
      <c r="C3331">
        <v>79</v>
      </c>
      <c r="D3331" t="s">
        <v>21</v>
      </c>
      <c r="E3331" t="s">
        <v>22</v>
      </c>
      <c r="F3331" t="s">
        <v>23</v>
      </c>
      <c r="G3331">
        <v>12</v>
      </c>
      <c r="H3331">
        <v>62.4</v>
      </c>
      <c r="I3331">
        <v>119</v>
      </c>
      <c r="J3331">
        <v>10.61</v>
      </c>
      <c r="K3331">
        <v>237.6</v>
      </c>
      <c r="L3331">
        <v>96</v>
      </c>
      <c r="M3331">
        <v>20.2</v>
      </c>
      <c r="N3331">
        <v>193.4</v>
      </c>
      <c r="O3331">
        <v>116</v>
      </c>
      <c r="P3331">
        <v>8.6999999999999993</v>
      </c>
      <c r="Q3331">
        <v>7.8</v>
      </c>
      <c r="R3331">
        <v>2</v>
      </c>
      <c r="S3331">
        <v>2.11</v>
      </c>
      <c r="T3331">
        <v>0</v>
      </c>
      <c r="U3331" t="s">
        <v>22</v>
      </c>
      <c r="V3331">
        <f>IF(tbl_Customers[[#This Row],[churn]] = "yes", 1, 0)</f>
        <v>0</v>
      </c>
      <c r="W3331" t="str">
        <f>IF(tbl_Customers[[#This Row],[number_customer_service_calls]] &lt;= 1, "0-1 Calls", IF(tbl_Customers[[#This Row],[number_customer_service_calls]] &lt;= 3, "2-3 Calls", IF(tbl_Customers[[#This Row],[number_customer_service_calls]] &lt;=5, "4-5 Calls", "6+ Calls")))</f>
        <v>0-1 Calls</v>
      </c>
      <c r="X3331" t="str">
        <f>IF(tbl_Customers[[#This Row],[account_length]] &lt;= 50, "0-50", IF(tbl_Customers[[#This Row],[account_length]] &lt;=100, "51-100", IF(tbl_Customers[[#This Row],[account_length]] &lt;= 150, "101-150", "151+")))</f>
        <v>51-100</v>
      </c>
      <c r="Y3331" t="str">
        <f>IF(tbl_Customers[[#This Row],[total_intl_charge]] &lt;= 3, "Low Charges", "High Charges")</f>
        <v>Low Charges</v>
      </c>
      <c r="Z3331" t="str">
        <f>IF(tbl_Customers[[#This Row],[total_eve_calls]]&lt;=80,"Low Calls",
IF(tbl_Customers[[#This Row],[total_eve_calls]]&lt;=120,"Medium Calls","High Calls"))</f>
        <v>Medium Calls</v>
      </c>
      <c r="AA3331" t="str">
        <f>IF(tbl_Customers[[#This Row],[total_eve_charge]]&lt;=15,"Low Charges",
IF(tbl_Customers[[#This Row],[total_eve_charge]]&lt;=20,"Medium Charges","High Charges"))</f>
        <v>High Charges</v>
      </c>
      <c r="AB33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31" t="str">
        <f>IF(tbl_Customers[[#This Row],[number_vmail_messages]] = 0, "No Usage", IF(tbl_Customers[[#This Row],[number_vmail_messages]] &lt;= 20, "Low Usage", IF(tbl_Customers[[#This Row],[number_vmail_messages]] &lt;= 40, "Medium Usgae", "High Usage")))</f>
        <v>Low Usage</v>
      </c>
      <c r="AD3331" t="str">
        <f>IF(tbl_Customers[[#This Row],[total_day_minutes]]&lt;=150,"Low Usage", IF(tbl_Customers[[#This Row],[total_day_minutes]]&lt;=200,"Medium Usage", IF(tbl_Customers[[#This Row],[total_day_minutes]]&lt;=250,"High Usage","Very High Usage")))</f>
        <v>Low Usage</v>
      </c>
      <c r="AE3331" t="str">
        <f>IF(tbl_Customers[[#This Row],[total_intl_calls]]&lt;=5,"Low Calls", IF(tbl_Customers[[#This Row],[total_intl_calls]]&lt;=10, "Medium Calls", "High Calls"))</f>
        <v>Low Calls</v>
      </c>
      <c r="AF33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31" s="36" t="str">
        <f>IF(tbl_Customers[[#This Row],[Churn_Risk_Score]]&gt;=10,"High Risk", IF(tbl_Customers[[#This Row],[Churn_Risk_Score]]&gt;=5,"Medium Risk","Low Risk"))</f>
        <v>Low Risk</v>
      </c>
    </row>
    <row r="3332" spans="1:33" x14ac:dyDescent="0.35">
      <c r="A3332">
        <v>3331</v>
      </c>
      <c r="B3332" t="s">
        <v>38</v>
      </c>
      <c r="C3332">
        <v>68</v>
      </c>
      <c r="D3332" t="s">
        <v>21</v>
      </c>
      <c r="E3332" t="s">
        <v>22</v>
      </c>
      <c r="F3332" t="s">
        <v>23</v>
      </c>
      <c r="G3332">
        <v>41</v>
      </c>
      <c r="H3332">
        <v>226</v>
      </c>
      <c r="I3332">
        <v>113</v>
      </c>
      <c r="J3332">
        <v>38.42</v>
      </c>
      <c r="K3332">
        <v>149.80000000000001</v>
      </c>
      <c r="L3332">
        <v>115</v>
      </c>
      <c r="M3332">
        <v>12.73</v>
      </c>
      <c r="N3332">
        <v>184.9</v>
      </c>
      <c r="O3332">
        <v>88</v>
      </c>
      <c r="P3332">
        <v>8.32</v>
      </c>
      <c r="Q3332">
        <v>11.5</v>
      </c>
      <c r="R3332">
        <v>2</v>
      </c>
      <c r="S3332">
        <v>3.11</v>
      </c>
      <c r="T3332">
        <v>2</v>
      </c>
      <c r="U3332" t="s">
        <v>22</v>
      </c>
      <c r="V3332">
        <f>IF(tbl_Customers[[#This Row],[churn]] = "yes", 1, 0)</f>
        <v>0</v>
      </c>
      <c r="W3332" t="str">
        <f>IF(tbl_Customers[[#This Row],[number_customer_service_calls]] &lt;= 1, "0-1 Calls", IF(tbl_Customers[[#This Row],[number_customer_service_calls]] &lt;= 3, "2-3 Calls", IF(tbl_Customers[[#This Row],[number_customer_service_calls]] &lt;=5, "4-5 Calls", "6+ Calls")))</f>
        <v>2-3 Calls</v>
      </c>
      <c r="X3332" t="str">
        <f>IF(tbl_Customers[[#This Row],[account_length]] &lt;= 50, "0-50", IF(tbl_Customers[[#This Row],[account_length]] &lt;=100, "51-100", IF(tbl_Customers[[#This Row],[account_length]] &lt;= 150, "101-150", "151+")))</f>
        <v>51-100</v>
      </c>
      <c r="Y3332" t="str">
        <f>IF(tbl_Customers[[#This Row],[total_intl_charge]] &lt;= 3, "Low Charges", "High Charges")</f>
        <v>High Charges</v>
      </c>
      <c r="Z3332" t="str">
        <f>IF(tbl_Customers[[#This Row],[total_eve_calls]]&lt;=80,"Low Calls",
IF(tbl_Customers[[#This Row],[total_eve_calls]]&lt;=120,"Medium Calls","High Calls"))</f>
        <v>Medium Calls</v>
      </c>
      <c r="AA3332" t="str">
        <f>IF(tbl_Customers[[#This Row],[total_eve_charge]]&lt;=15,"Low Charges",
IF(tbl_Customers[[#This Row],[total_eve_charge]]&lt;=20,"Medium Charges","High Charges"))</f>
        <v>Low Charges</v>
      </c>
      <c r="AB33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2" t="str">
        <f>IF(tbl_Customers[[#This Row],[number_vmail_messages]] = 0, "No Usage", IF(tbl_Customers[[#This Row],[number_vmail_messages]] &lt;= 20, "Low Usage", IF(tbl_Customers[[#This Row],[number_vmail_messages]] &lt;= 40, "Medium Usgae", "High Usage")))</f>
        <v>High Usage</v>
      </c>
      <c r="AD3332" t="str">
        <f>IF(tbl_Customers[[#This Row],[total_day_minutes]]&lt;=150,"Low Usage", IF(tbl_Customers[[#This Row],[total_day_minutes]]&lt;=200,"Medium Usage", IF(tbl_Customers[[#This Row],[total_day_minutes]]&lt;=250,"High Usage","Very High Usage")))</f>
        <v>High Usage</v>
      </c>
      <c r="AE3332" t="str">
        <f>IF(tbl_Customers[[#This Row],[total_intl_calls]]&lt;=5,"Low Calls", IF(tbl_Customers[[#This Row],[total_intl_calls]]&lt;=10, "Medium Calls", "High Calls"))</f>
        <v>Low Calls</v>
      </c>
      <c r="AF33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32" s="36" t="str">
        <f>IF(tbl_Customers[[#This Row],[Churn_Risk_Score]]&gt;=10,"High Risk", IF(tbl_Customers[[#This Row],[Churn_Risk_Score]]&gt;=5,"Medium Risk","Low Risk"))</f>
        <v>Low Risk</v>
      </c>
    </row>
    <row r="3333" spans="1:33" x14ac:dyDescent="0.35">
      <c r="A3333">
        <v>3332</v>
      </c>
      <c r="B3333" t="s">
        <v>62</v>
      </c>
      <c r="C3333">
        <v>70</v>
      </c>
      <c r="D3333" t="s">
        <v>21</v>
      </c>
      <c r="E3333" t="s">
        <v>22</v>
      </c>
      <c r="F3333" t="s">
        <v>22</v>
      </c>
      <c r="G3333">
        <v>0</v>
      </c>
      <c r="H3333">
        <v>205.7</v>
      </c>
      <c r="I3333">
        <v>80</v>
      </c>
      <c r="J3333">
        <v>34.97</v>
      </c>
      <c r="K3333">
        <v>221.4</v>
      </c>
      <c r="L3333">
        <v>103</v>
      </c>
      <c r="M3333">
        <v>18.82</v>
      </c>
      <c r="N3333">
        <v>206.2</v>
      </c>
      <c r="O3333">
        <v>117</v>
      </c>
      <c r="P3333">
        <v>9.2799999999999994</v>
      </c>
      <c r="Q3333">
        <v>14.2</v>
      </c>
      <c r="R3333">
        <v>5</v>
      </c>
      <c r="S3333">
        <v>3.83</v>
      </c>
      <c r="T3333">
        <v>2</v>
      </c>
      <c r="U3333" t="s">
        <v>22</v>
      </c>
      <c r="V3333">
        <f>IF(tbl_Customers[[#This Row],[churn]] = "yes", 1, 0)</f>
        <v>0</v>
      </c>
      <c r="W3333" t="str">
        <f>IF(tbl_Customers[[#This Row],[number_customer_service_calls]] &lt;= 1, "0-1 Calls", IF(tbl_Customers[[#This Row],[number_customer_service_calls]] &lt;= 3, "2-3 Calls", IF(tbl_Customers[[#This Row],[number_customer_service_calls]] &lt;=5, "4-5 Calls", "6+ Calls")))</f>
        <v>2-3 Calls</v>
      </c>
      <c r="X3333" t="str">
        <f>IF(tbl_Customers[[#This Row],[account_length]] &lt;= 50, "0-50", IF(tbl_Customers[[#This Row],[account_length]] &lt;=100, "51-100", IF(tbl_Customers[[#This Row],[account_length]] &lt;= 150, "101-150", "151+")))</f>
        <v>51-100</v>
      </c>
      <c r="Y3333" t="str">
        <f>IF(tbl_Customers[[#This Row],[total_intl_charge]] &lt;= 3, "Low Charges", "High Charges")</f>
        <v>High Charges</v>
      </c>
      <c r="Z3333" t="str">
        <f>IF(tbl_Customers[[#This Row],[total_eve_calls]]&lt;=80,"Low Calls",
IF(tbl_Customers[[#This Row],[total_eve_calls]]&lt;=120,"Medium Calls","High Calls"))</f>
        <v>Medium Calls</v>
      </c>
      <c r="AA3333" t="str">
        <f>IF(tbl_Customers[[#This Row],[total_eve_charge]]&lt;=15,"Low Charges",
IF(tbl_Customers[[#This Row],[total_eve_charge]]&lt;=20,"Medium Charges","High Charges"))</f>
        <v>Medium Charges</v>
      </c>
      <c r="AB33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3" t="str">
        <f>IF(tbl_Customers[[#This Row],[number_vmail_messages]] = 0, "No Usage", IF(tbl_Customers[[#This Row],[number_vmail_messages]] &lt;= 20, "Low Usage", IF(tbl_Customers[[#This Row],[number_vmail_messages]] &lt;= 40, "Medium Usgae", "High Usage")))</f>
        <v>No Usage</v>
      </c>
      <c r="AD3333" t="str">
        <f>IF(tbl_Customers[[#This Row],[total_day_minutes]]&lt;=150,"Low Usage", IF(tbl_Customers[[#This Row],[total_day_minutes]]&lt;=200,"Medium Usage", IF(tbl_Customers[[#This Row],[total_day_minutes]]&lt;=250,"High Usage","Very High Usage")))</f>
        <v>High Usage</v>
      </c>
      <c r="AE3333" t="str">
        <f>IF(tbl_Customers[[#This Row],[total_intl_calls]]&lt;=5,"Low Calls", IF(tbl_Customers[[#This Row],[total_intl_calls]]&lt;=10, "Medium Calls", "High Calls"))</f>
        <v>Low Calls</v>
      </c>
      <c r="AF33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33" s="36" t="str">
        <f>IF(tbl_Customers[[#This Row],[Churn_Risk_Score]]&gt;=10,"High Risk", IF(tbl_Customers[[#This Row],[Churn_Risk_Score]]&gt;=5,"Medium Risk","Low Risk"))</f>
        <v>Low Risk</v>
      </c>
    </row>
    <row r="3334" spans="1:33" x14ac:dyDescent="0.35">
      <c r="A3334">
        <v>3333</v>
      </c>
      <c r="B3334" t="s">
        <v>44</v>
      </c>
      <c r="C3334">
        <v>44</v>
      </c>
      <c r="D3334" t="s">
        <v>21</v>
      </c>
      <c r="E3334" t="s">
        <v>22</v>
      </c>
      <c r="F3334" t="s">
        <v>23</v>
      </c>
      <c r="G3334">
        <v>20</v>
      </c>
      <c r="H3334">
        <v>184.8</v>
      </c>
      <c r="I3334">
        <v>105</v>
      </c>
      <c r="J3334">
        <v>31.42</v>
      </c>
      <c r="K3334">
        <v>195</v>
      </c>
      <c r="L3334">
        <v>169</v>
      </c>
      <c r="M3334">
        <v>16.579999999999998</v>
      </c>
      <c r="N3334">
        <v>130.1</v>
      </c>
      <c r="O3334">
        <v>121</v>
      </c>
      <c r="P3334">
        <v>5.85</v>
      </c>
      <c r="Q3334">
        <v>11.6</v>
      </c>
      <c r="R3334">
        <v>3</v>
      </c>
      <c r="S3334">
        <v>3.13</v>
      </c>
      <c r="T3334">
        <v>1</v>
      </c>
      <c r="U3334" t="s">
        <v>22</v>
      </c>
      <c r="V3334">
        <f>IF(tbl_Customers[[#This Row],[churn]] = "yes", 1, 0)</f>
        <v>0</v>
      </c>
      <c r="W3334" t="str">
        <f>IF(tbl_Customers[[#This Row],[number_customer_service_calls]] &lt;= 1, "0-1 Calls", IF(tbl_Customers[[#This Row],[number_customer_service_calls]] &lt;= 3, "2-3 Calls", IF(tbl_Customers[[#This Row],[number_customer_service_calls]] &lt;=5, "4-5 Calls", "6+ Calls")))</f>
        <v>0-1 Calls</v>
      </c>
      <c r="X3334" t="str">
        <f>IF(tbl_Customers[[#This Row],[account_length]] &lt;= 50, "0-50", IF(tbl_Customers[[#This Row],[account_length]] &lt;=100, "51-100", IF(tbl_Customers[[#This Row],[account_length]] &lt;= 150, "101-150", "151+")))</f>
        <v>0-50</v>
      </c>
      <c r="Y3334" t="str">
        <f>IF(tbl_Customers[[#This Row],[total_intl_charge]] &lt;= 3, "Low Charges", "High Charges")</f>
        <v>High Charges</v>
      </c>
      <c r="Z3334" t="str">
        <f>IF(tbl_Customers[[#This Row],[total_eve_calls]]&lt;=80,"Low Calls",
IF(tbl_Customers[[#This Row],[total_eve_calls]]&lt;=120,"Medium Calls","High Calls"))</f>
        <v>High Calls</v>
      </c>
      <c r="AA3334" t="str">
        <f>IF(tbl_Customers[[#This Row],[total_eve_charge]]&lt;=15,"Low Charges",
IF(tbl_Customers[[#This Row],[total_eve_charge]]&lt;=20,"Medium Charges","High Charges"))</f>
        <v>Medium Charges</v>
      </c>
      <c r="AB33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4" t="str">
        <f>IF(tbl_Customers[[#This Row],[number_vmail_messages]] = 0, "No Usage", IF(tbl_Customers[[#This Row],[number_vmail_messages]] &lt;= 20, "Low Usage", IF(tbl_Customers[[#This Row],[number_vmail_messages]] &lt;= 40, "Medium Usgae", "High Usage")))</f>
        <v>Low Usage</v>
      </c>
      <c r="AD3334" t="str">
        <f>IF(tbl_Customers[[#This Row],[total_day_minutes]]&lt;=150,"Low Usage", IF(tbl_Customers[[#This Row],[total_day_minutes]]&lt;=200,"Medium Usage", IF(tbl_Customers[[#This Row],[total_day_minutes]]&lt;=250,"High Usage","Very High Usage")))</f>
        <v>Medium Usage</v>
      </c>
      <c r="AE3334" t="str">
        <f>IF(tbl_Customers[[#This Row],[total_intl_calls]]&lt;=5,"Low Calls", IF(tbl_Customers[[#This Row],[total_intl_calls]]&lt;=10, "Medium Calls", "High Calls"))</f>
        <v>Low Calls</v>
      </c>
      <c r="AF33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34" s="36" t="str">
        <f>IF(tbl_Customers[[#This Row],[Churn_Risk_Score]]&gt;=10,"High Risk", IF(tbl_Customers[[#This Row],[Churn_Risk_Score]]&gt;=5,"Medium Risk","Low Risk"))</f>
        <v>Low Risk</v>
      </c>
    </row>
    <row r="3335" spans="1:33" x14ac:dyDescent="0.35">
      <c r="A3335">
        <v>3334</v>
      </c>
      <c r="B3335" t="s">
        <v>27</v>
      </c>
      <c r="C3335">
        <v>113</v>
      </c>
      <c r="D3335" t="s">
        <v>28</v>
      </c>
      <c r="E3335" t="s">
        <v>22</v>
      </c>
      <c r="F3335" t="s">
        <v>22</v>
      </c>
      <c r="G3335">
        <v>0</v>
      </c>
      <c r="H3335">
        <v>193.1</v>
      </c>
      <c r="I3335">
        <v>93</v>
      </c>
      <c r="J3335">
        <v>32.83</v>
      </c>
      <c r="K3335">
        <v>206.4</v>
      </c>
      <c r="L3335">
        <v>85</v>
      </c>
      <c r="M3335">
        <v>17.54</v>
      </c>
      <c r="N3335">
        <v>215.9</v>
      </c>
      <c r="O3335">
        <v>102</v>
      </c>
      <c r="P3335">
        <v>9.7200000000000006</v>
      </c>
      <c r="Q3335">
        <v>11.1</v>
      </c>
      <c r="R3335">
        <v>2</v>
      </c>
      <c r="S3335">
        <v>3</v>
      </c>
      <c r="T3335">
        <v>1</v>
      </c>
      <c r="U3335" t="s">
        <v>22</v>
      </c>
      <c r="V3335">
        <f>IF(tbl_Customers[[#This Row],[churn]] = "yes", 1, 0)</f>
        <v>0</v>
      </c>
      <c r="W3335" t="str">
        <f>IF(tbl_Customers[[#This Row],[number_customer_service_calls]] &lt;= 1, "0-1 Calls", IF(tbl_Customers[[#This Row],[number_customer_service_calls]] &lt;= 3, "2-3 Calls", IF(tbl_Customers[[#This Row],[number_customer_service_calls]] &lt;=5, "4-5 Calls", "6+ Calls")))</f>
        <v>0-1 Calls</v>
      </c>
      <c r="X3335" t="str">
        <f>IF(tbl_Customers[[#This Row],[account_length]] &lt;= 50, "0-50", IF(tbl_Customers[[#This Row],[account_length]] &lt;=100, "51-100", IF(tbl_Customers[[#This Row],[account_length]] &lt;= 150, "101-150", "151+")))</f>
        <v>101-150</v>
      </c>
      <c r="Y3335" t="str">
        <f>IF(tbl_Customers[[#This Row],[total_intl_charge]] &lt;= 3, "Low Charges", "High Charges")</f>
        <v>Low Charges</v>
      </c>
      <c r="Z3335" t="str">
        <f>IF(tbl_Customers[[#This Row],[total_eve_calls]]&lt;=80,"Low Calls",
IF(tbl_Customers[[#This Row],[total_eve_calls]]&lt;=120,"Medium Calls","High Calls"))</f>
        <v>Medium Calls</v>
      </c>
      <c r="AA3335" t="str">
        <f>IF(tbl_Customers[[#This Row],[total_eve_charge]]&lt;=15,"Low Charges",
IF(tbl_Customers[[#This Row],[total_eve_charge]]&lt;=20,"Medium Charges","High Charges"))</f>
        <v>Medium Charges</v>
      </c>
      <c r="AB33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5" t="str">
        <f>IF(tbl_Customers[[#This Row],[number_vmail_messages]] = 0, "No Usage", IF(tbl_Customers[[#This Row],[number_vmail_messages]] &lt;= 20, "Low Usage", IF(tbl_Customers[[#This Row],[number_vmail_messages]] &lt;= 40, "Medium Usgae", "High Usage")))</f>
        <v>No Usage</v>
      </c>
      <c r="AD3335" t="str">
        <f>IF(tbl_Customers[[#This Row],[total_day_minutes]]&lt;=150,"Low Usage", IF(tbl_Customers[[#This Row],[total_day_minutes]]&lt;=200,"Medium Usage", IF(tbl_Customers[[#This Row],[total_day_minutes]]&lt;=250,"High Usage","Very High Usage")))</f>
        <v>Medium Usage</v>
      </c>
      <c r="AE3335" t="str">
        <f>IF(tbl_Customers[[#This Row],[total_intl_calls]]&lt;=5,"Low Calls", IF(tbl_Customers[[#This Row],[total_intl_calls]]&lt;=10, "Medium Calls", "High Calls"))</f>
        <v>Low Calls</v>
      </c>
      <c r="AF33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35" s="36" t="str">
        <f>IF(tbl_Customers[[#This Row],[Churn_Risk_Score]]&gt;=10,"High Risk", IF(tbl_Customers[[#This Row],[Churn_Risk_Score]]&gt;=5,"Medium Risk","Low Risk"))</f>
        <v>Low Risk</v>
      </c>
    </row>
    <row r="3336" spans="1:33" x14ac:dyDescent="0.35">
      <c r="A3336">
        <v>3335</v>
      </c>
      <c r="B3336" t="s">
        <v>55</v>
      </c>
      <c r="C3336">
        <v>86</v>
      </c>
      <c r="D3336" t="s">
        <v>28</v>
      </c>
      <c r="E3336" t="s">
        <v>23</v>
      </c>
      <c r="F3336" t="s">
        <v>23</v>
      </c>
      <c r="G3336">
        <v>41</v>
      </c>
      <c r="H3336">
        <v>225.5</v>
      </c>
      <c r="I3336">
        <v>95</v>
      </c>
      <c r="J3336">
        <v>38.340000000000003</v>
      </c>
      <c r="K3336">
        <v>229.3</v>
      </c>
      <c r="L3336">
        <v>101</v>
      </c>
      <c r="M3336">
        <v>19.489999999999998</v>
      </c>
      <c r="N3336">
        <v>134</v>
      </c>
      <c r="O3336">
        <v>82</v>
      </c>
      <c r="P3336">
        <v>6.03</v>
      </c>
      <c r="Q3336">
        <v>11.6</v>
      </c>
      <c r="R3336">
        <v>10</v>
      </c>
      <c r="S3336">
        <v>3.13</v>
      </c>
      <c r="T3336">
        <v>2</v>
      </c>
      <c r="U3336" t="s">
        <v>22</v>
      </c>
      <c r="V3336">
        <f>IF(tbl_Customers[[#This Row],[churn]] = "yes", 1, 0)</f>
        <v>0</v>
      </c>
      <c r="W3336" t="str">
        <f>IF(tbl_Customers[[#This Row],[number_customer_service_calls]] &lt;= 1, "0-1 Calls", IF(tbl_Customers[[#This Row],[number_customer_service_calls]] &lt;= 3, "2-3 Calls", IF(tbl_Customers[[#This Row],[number_customer_service_calls]] &lt;=5, "4-5 Calls", "6+ Calls")))</f>
        <v>2-3 Calls</v>
      </c>
      <c r="X3336" t="str">
        <f>IF(tbl_Customers[[#This Row],[account_length]] &lt;= 50, "0-50", IF(tbl_Customers[[#This Row],[account_length]] &lt;=100, "51-100", IF(tbl_Customers[[#This Row],[account_length]] &lt;= 150, "101-150", "151+")))</f>
        <v>51-100</v>
      </c>
      <c r="Y3336" t="str">
        <f>IF(tbl_Customers[[#This Row],[total_intl_charge]] &lt;= 3, "Low Charges", "High Charges")</f>
        <v>High Charges</v>
      </c>
      <c r="Z3336" t="str">
        <f>IF(tbl_Customers[[#This Row],[total_eve_calls]]&lt;=80,"Low Calls",
IF(tbl_Customers[[#This Row],[total_eve_calls]]&lt;=120,"Medium Calls","High Calls"))</f>
        <v>Medium Calls</v>
      </c>
      <c r="AA3336" t="str">
        <f>IF(tbl_Customers[[#This Row],[total_eve_charge]]&lt;=15,"Low Charges",
IF(tbl_Customers[[#This Row],[total_eve_charge]]&lt;=20,"Medium Charges","High Charges"))</f>
        <v>Medium Charges</v>
      </c>
      <c r="AB33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6" t="str">
        <f>IF(tbl_Customers[[#This Row],[number_vmail_messages]] = 0, "No Usage", IF(tbl_Customers[[#This Row],[number_vmail_messages]] &lt;= 20, "Low Usage", IF(tbl_Customers[[#This Row],[number_vmail_messages]] &lt;= 40, "Medium Usgae", "High Usage")))</f>
        <v>High Usage</v>
      </c>
      <c r="AD3336" t="str">
        <f>IF(tbl_Customers[[#This Row],[total_day_minutes]]&lt;=150,"Low Usage", IF(tbl_Customers[[#This Row],[total_day_minutes]]&lt;=200,"Medium Usage", IF(tbl_Customers[[#This Row],[total_day_minutes]]&lt;=250,"High Usage","Very High Usage")))</f>
        <v>High Usage</v>
      </c>
      <c r="AE3336" t="str">
        <f>IF(tbl_Customers[[#This Row],[total_intl_calls]]&lt;=5,"Low Calls", IF(tbl_Customers[[#This Row],[total_intl_calls]]&lt;=10, "Medium Calls", "High Calls"))</f>
        <v>Medium Calls</v>
      </c>
      <c r="AF33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336" s="36" t="str">
        <f>IF(tbl_Customers[[#This Row],[Churn_Risk_Score]]&gt;=10,"High Risk", IF(tbl_Customers[[#This Row],[Churn_Risk_Score]]&gt;=5,"Medium Risk","Low Risk"))</f>
        <v>Medium Risk</v>
      </c>
    </row>
    <row r="3337" spans="1:33" x14ac:dyDescent="0.35">
      <c r="A3337">
        <v>3336</v>
      </c>
      <c r="B3337" t="s">
        <v>46</v>
      </c>
      <c r="C3337">
        <v>59</v>
      </c>
      <c r="D3337" t="s">
        <v>21</v>
      </c>
      <c r="E3337" t="s">
        <v>22</v>
      </c>
      <c r="F3337" t="s">
        <v>22</v>
      </c>
      <c r="G3337">
        <v>0</v>
      </c>
      <c r="H3337">
        <v>163.5</v>
      </c>
      <c r="I3337">
        <v>107</v>
      </c>
      <c r="J3337">
        <v>27.8</v>
      </c>
      <c r="K3337">
        <v>187.1</v>
      </c>
      <c r="L3337">
        <v>91</v>
      </c>
      <c r="M3337">
        <v>15.9</v>
      </c>
      <c r="N3337">
        <v>179.1</v>
      </c>
      <c r="O3337">
        <v>100</v>
      </c>
      <c r="P3337">
        <v>8.06</v>
      </c>
      <c r="Q3337">
        <v>10.3</v>
      </c>
      <c r="R3337">
        <v>1</v>
      </c>
      <c r="S3337">
        <v>2.78</v>
      </c>
      <c r="T3337">
        <v>2</v>
      </c>
      <c r="U3337" t="s">
        <v>22</v>
      </c>
      <c r="V3337">
        <f>IF(tbl_Customers[[#This Row],[churn]] = "yes", 1, 0)</f>
        <v>0</v>
      </c>
      <c r="W3337" t="str">
        <f>IF(tbl_Customers[[#This Row],[number_customer_service_calls]] &lt;= 1, "0-1 Calls", IF(tbl_Customers[[#This Row],[number_customer_service_calls]] &lt;= 3, "2-3 Calls", IF(tbl_Customers[[#This Row],[number_customer_service_calls]] &lt;=5, "4-5 Calls", "6+ Calls")))</f>
        <v>2-3 Calls</v>
      </c>
      <c r="X3337" t="str">
        <f>IF(tbl_Customers[[#This Row],[account_length]] &lt;= 50, "0-50", IF(tbl_Customers[[#This Row],[account_length]] &lt;=100, "51-100", IF(tbl_Customers[[#This Row],[account_length]] &lt;= 150, "101-150", "151+")))</f>
        <v>51-100</v>
      </c>
      <c r="Y3337" t="str">
        <f>IF(tbl_Customers[[#This Row],[total_intl_charge]] &lt;= 3, "Low Charges", "High Charges")</f>
        <v>Low Charges</v>
      </c>
      <c r="Z3337" t="str">
        <f>IF(tbl_Customers[[#This Row],[total_eve_calls]]&lt;=80,"Low Calls",
IF(tbl_Customers[[#This Row],[total_eve_calls]]&lt;=120,"Medium Calls","High Calls"))</f>
        <v>Medium Calls</v>
      </c>
      <c r="AA3337" t="str">
        <f>IF(tbl_Customers[[#This Row],[total_eve_charge]]&lt;=15,"Low Charges",
IF(tbl_Customers[[#This Row],[total_eve_charge]]&lt;=20,"Medium Charges","High Charges"))</f>
        <v>Medium Charges</v>
      </c>
      <c r="AB33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7" t="str">
        <f>IF(tbl_Customers[[#This Row],[number_vmail_messages]] = 0, "No Usage", IF(tbl_Customers[[#This Row],[number_vmail_messages]] &lt;= 20, "Low Usage", IF(tbl_Customers[[#This Row],[number_vmail_messages]] &lt;= 40, "Medium Usgae", "High Usage")))</f>
        <v>No Usage</v>
      </c>
      <c r="AD3337" t="str">
        <f>IF(tbl_Customers[[#This Row],[total_day_minutes]]&lt;=150,"Low Usage", IF(tbl_Customers[[#This Row],[total_day_minutes]]&lt;=200,"Medium Usage", IF(tbl_Customers[[#This Row],[total_day_minutes]]&lt;=250,"High Usage","Very High Usage")))</f>
        <v>Medium Usage</v>
      </c>
      <c r="AE3337" t="str">
        <f>IF(tbl_Customers[[#This Row],[total_intl_calls]]&lt;=5,"Low Calls", IF(tbl_Customers[[#This Row],[total_intl_calls]]&lt;=10, "Medium Calls", "High Calls"))</f>
        <v>Low Calls</v>
      </c>
      <c r="AF33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37" s="36" t="str">
        <f>IF(tbl_Customers[[#This Row],[Churn_Risk_Score]]&gt;=10,"High Risk", IF(tbl_Customers[[#This Row],[Churn_Risk_Score]]&gt;=5,"Medium Risk","Low Risk"))</f>
        <v>Low Risk</v>
      </c>
    </row>
    <row r="3338" spans="1:33" x14ac:dyDescent="0.35">
      <c r="A3338">
        <v>3337</v>
      </c>
      <c r="B3338" t="s">
        <v>24</v>
      </c>
      <c r="C3338">
        <v>112</v>
      </c>
      <c r="D3338" t="s">
        <v>28</v>
      </c>
      <c r="E3338" t="s">
        <v>22</v>
      </c>
      <c r="F3338" t="s">
        <v>23</v>
      </c>
      <c r="G3338">
        <v>22</v>
      </c>
      <c r="H3338">
        <v>244.7</v>
      </c>
      <c r="I3338">
        <v>104</v>
      </c>
      <c r="J3338">
        <v>41.6</v>
      </c>
      <c r="K3338">
        <v>203.1</v>
      </c>
      <c r="L3338">
        <v>88</v>
      </c>
      <c r="M3338">
        <v>17.260000000000002</v>
      </c>
      <c r="N3338">
        <v>222</v>
      </c>
      <c r="O3338">
        <v>84</v>
      </c>
      <c r="P3338">
        <v>9.99</v>
      </c>
      <c r="Q3338">
        <v>7.4</v>
      </c>
      <c r="R3338">
        <v>6</v>
      </c>
      <c r="S3338">
        <v>2</v>
      </c>
      <c r="T3338">
        <v>0</v>
      </c>
      <c r="U3338" t="s">
        <v>22</v>
      </c>
      <c r="V3338">
        <f>IF(tbl_Customers[[#This Row],[churn]] = "yes", 1, 0)</f>
        <v>0</v>
      </c>
      <c r="W3338" t="str">
        <f>IF(tbl_Customers[[#This Row],[number_customer_service_calls]] &lt;= 1, "0-1 Calls", IF(tbl_Customers[[#This Row],[number_customer_service_calls]] &lt;= 3, "2-3 Calls", IF(tbl_Customers[[#This Row],[number_customer_service_calls]] &lt;=5, "4-5 Calls", "6+ Calls")))</f>
        <v>0-1 Calls</v>
      </c>
      <c r="X3338" t="str">
        <f>IF(tbl_Customers[[#This Row],[account_length]] &lt;= 50, "0-50", IF(tbl_Customers[[#This Row],[account_length]] &lt;=100, "51-100", IF(tbl_Customers[[#This Row],[account_length]] &lt;= 150, "101-150", "151+")))</f>
        <v>101-150</v>
      </c>
      <c r="Y3338" t="str">
        <f>IF(tbl_Customers[[#This Row],[total_intl_charge]] &lt;= 3, "Low Charges", "High Charges")</f>
        <v>Low Charges</v>
      </c>
      <c r="Z3338" t="str">
        <f>IF(tbl_Customers[[#This Row],[total_eve_calls]]&lt;=80,"Low Calls",
IF(tbl_Customers[[#This Row],[total_eve_calls]]&lt;=120,"Medium Calls","High Calls"))</f>
        <v>Medium Calls</v>
      </c>
      <c r="AA3338" t="str">
        <f>IF(tbl_Customers[[#This Row],[total_eve_charge]]&lt;=15,"Low Charges",
IF(tbl_Customers[[#This Row],[total_eve_charge]]&lt;=20,"Medium Charges","High Charges"))</f>
        <v>Medium Charges</v>
      </c>
      <c r="AB33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8" t="str">
        <f>IF(tbl_Customers[[#This Row],[number_vmail_messages]] = 0, "No Usage", IF(tbl_Customers[[#This Row],[number_vmail_messages]] &lt;= 20, "Low Usage", IF(tbl_Customers[[#This Row],[number_vmail_messages]] &lt;= 40, "Medium Usgae", "High Usage")))</f>
        <v>Medium Usgae</v>
      </c>
      <c r="AD3338" t="str">
        <f>IF(tbl_Customers[[#This Row],[total_day_minutes]]&lt;=150,"Low Usage", IF(tbl_Customers[[#This Row],[total_day_minutes]]&lt;=200,"Medium Usage", IF(tbl_Customers[[#This Row],[total_day_minutes]]&lt;=250,"High Usage","Very High Usage")))</f>
        <v>High Usage</v>
      </c>
      <c r="AE3338" t="str">
        <f>IF(tbl_Customers[[#This Row],[total_intl_calls]]&lt;=5,"Low Calls", IF(tbl_Customers[[#This Row],[total_intl_calls]]&lt;=10, "Medium Calls", "High Calls"))</f>
        <v>Medium Calls</v>
      </c>
      <c r="AF33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38" s="36" t="str">
        <f>IF(tbl_Customers[[#This Row],[Churn_Risk_Score]]&gt;=10,"High Risk", IF(tbl_Customers[[#This Row],[Churn_Risk_Score]]&gt;=5,"Medium Risk","Low Risk"))</f>
        <v>Low Risk</v>
      </c>
    </row>
    <row r="3339" spans="1:33" x14ac:dyDescent="0.35">
      <c r="A3339">
        <v>3338</v>
      </c>
      <c r="B3339" t="s">
        <v>27</v>
      </c>
      <c r="C3339">
        <v>152</v>
      </c>
      <c r="D3339" t="s">
        <v>25</v>
      </c>
      <c r="E3339" t="s">
        <v>22</v>
      </c>
      <c r="F3339" t="s">
        <v>22</v>
      </c>
      <c r="G3339">
        <v>0</v>
      </c>
      <c r="H3339">
        <v>216.7</v>
      </c>
      <c r="I3339">
        <v>70</v>
      </c>
      <c r="J3339">
        <v>36.840000000000003</v>
      </c>
      <c r="K3339">
        <v>152.69999999999999</v>
      </c>
      <c r="L3339">
        <v>102</v>
      </c>
      <c r="M3339">
        <v>12.98</v>
      </c>
      <c r="N3339">
        <v>181.2</v>
      </c>
      <c r="O3339">
        <v>99</v>
      </c>
      <c r="P3339">
        <v>8.15</v>
      </c>
      <c r="Q3339">
        <v>11.6</v>
      </c>
      <c r="R3339">
        <v>6</v>
      </c>
      <c r="S3339">
        <v>3.13</v>
      </c>
      <c r="T3339">
        <v>1</v>
      </c>
      <c r="U3339" t="s">
        <v>22</v>
      </c>
      <c r="V3339">
        <f>IF(tbl_Customers[[#This Row],[churn]] = "yes", 1, 0)</f>
        <v>0</v>
      </c>
      <c r="W3339" t="str">
        <f>IF(tbl_Customers[[#This Row],[number_customer_service_calls]] &lt;= 1, "0-1 Calls", IF(tbl_Customers[[#This Row],[number_customer_service_calls]] &lt;= 3, "2-3 Calls", IF(tbl_Customers[[#This Row],[number_customer_service_calls]] &lt;=5, "4-5 Calls", "6+ Calls")))</f>
        <v>0-1 Calls</v>
      </c>
      <c r="X3339" t="str">
        <f>IF(tbl_Customers[[#This Row],[account_length]] &lt;= 50, "0-50", IF(tbl_Customers[[#This Row],[account_length]] &lt;=100, "51-100", IF(tbl_Customers[[#This Row],[account_length]] &lt;= 150, "101-150", "151+")))</f>
        <v>151+</v>
      </c>
      <c r="Y3339" t="str">
        <f>IF(tbl_Customers[[#This Row],[total_intl_charge]] &lt;= 3, "Low Charges", "High Charges")</f>
        <v>High Charges</v>
      </c>
      <c r="Z3339" t="str">
        <f>IF(tbl_Customers[[#This Row],[total_eve_calls]]&lt;=80,"Low Calls",
IF(tbl_Customers[[#This Row],[total_eve_calls]]&lt;=120,"Medium Calls","High Calls"))</f>
        <v>Medium Calls</v>
      </c>
      <c r="AA3339" t="str">
        <f>IF(tbl_Customers[[#This Row],[total_eve_charge]]&lt;=15,"Low Charges",
IF(tbl_Customers[[#This Row],[total_eve_charge]]&lt;=20,"Medium Charges","High Charges"))</f>
        <v>Low Charges</v>
      </c>
      <c r="AB33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9" t="str">
        <f>IF(tbl_Customers[[#This Row],[number_vmail_messages]] = 0, "No Usage", IF(tbl_Customers[[#This Row],[number_vmail_messages]] &lt;= 20, "Low Usage", IF(tbl_Customers[[#This Row],[number_vmail_messages]] &lt;= 40, "Medium Usgae", "High Usage")))</f>
        <v>No Usage</v>
      </c>
      <c r="AD3339" t="str">
        <f>IF(tbl_Customers[[#This Row],[total_day_minutes]]&lt;=150,"Low Usage", IF(tbl_Customers[[#This Row],[total_day_minutes]]&lt;=200,"Medium Usage", IF(tbl_Customers[[#This Row],[total_day_minutes]]&lt;=250,"High Usage","Very High Usage")))</f>
        <v>High Usage</v>
      </c>
      <c r="AE3339" t="str">
        <f>IF(tbl_Customers[[#This Row],[total_intl_calls]]&lt;=5,"Low Calls", IF(tbl_Customers[[#This Row],[total_intl_calls]]&lt;=10, "Medium Calls", "High Calls"))</f>
        <v>Medium Calls</v>
      </c>
      <c r="AF33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39" s="36" t="str">
        <f>IF(tbl_Customers[[#This Row],[Churn_Risk_Score]]&gt;=10,"High Risk", IF(tbl_Customers[[#This Row],[Churn_Risk_Score]]&gt;=5,"Medium Risk","Low Risk"))</f>
        <v>Low Risk</v>
      </c>
    </row>
    <row r="3340" spans="1:33" x14ac:dyDescent="0.35">
      <c r="A3340">
        <v>3339</v>
      </c>
      <c r="B3340" t="s">
        <v>48</v>
      </c>
      <c r="C3340">
        <v>108</v>
      </c>
      <c r="D3340" t="s">
        <v>21</v>
      </c>
      <c r="E3340" t="s">
        <v>22</v>
      </c>
      <c r="F3340" t="s">
        <v>23</v>
      </c>
      <c r="G3340">
        <v>15</v>
      </c>
      <c r="H3340">
        <v>196.8</v>
      </c>
      <c r="I3340">
        <v>79</v>
      </c>
      <c r="J3340">
        <v>33.46</v>
      </c>
      <c r="K3340">
        <v>173.5</v>
      </c>
      <c r="L3340">
        <v>99</v>
      </c>
      <c r="M3340">
        <v>14.75</v>
      </c>
      <c r="N3340">
        <v>274.7</v>
      </c>
      <c r="O3340">
        <v>108</v>
      </c>
      <c r="P3340">
        <v>12.36</v>
      </c>
      <c r="Q3340">
        <v>14.6</v>
      </c>
      <c r="R3340">
        <v>5</v>
      </c>
      <c r="S3340">
        <v>3.94</v>
      </c>
      <c r="T3340">
        <v>1</v>
      </c>
      <c r="U3340" t="s">
        <v>22</v>
      </c>
      <c r="V3340">
        <f>IF(tbl_Customers[[#This Row],[churn]] = "yes", 1, 0)</f>
        <v>0</v>
      </c>
      <c r="W3340" t="str">
        <f>IF(tbl_Customers[[#This Row],[number_customer_service_calls]] &lt;= 1, "0-1 Calls", IF(tbl_Customers[[#This Row],[number_customer_service_calls]] &lt;= 3, "2-3 Calls", IF(tbl_Customers[[#This Row],[number_customer_service_calls]] &lt;=5, "4-5 Calls", "6+ Calls")))</f>
        <v>0-1 Calls</v>
      </c>
      <c r="X3340" t="str">
        <f>IF(tbl_Customers[[#This Row],[account_length]] &lt;= 50, "0-50", IF(tbl_Customers[[#This Row],[account_length]] &lt;=100, "51-100", IF(tbl_Customers[[#This Row],[account_length]] &lt;= 150, "101-150", "151+")))</f>
        <v>101-150</v>
      </c>
      <c r="Y3340" t="str">
        <f>IF(tbl_Customers[[#This Row],[total_intl_charge]] &lt;= 3, "Low Charges", "High Charges")</f>
        <v>High Charges</v>
      </c>
      <c r="Z3340" t="str">
        <f>IF(tbl_Customers[[#This Row],[total_eve_calls]]&lt;=80,"Low Calls",
IF(tbl_Customers[[#This Row],[total_eve_calls]]&lt;=120,"Medium Calls","High Calls"))</f>
        <v>Medium Calls</v>
      </c>
      <c r="AA3340" t="str">
        <f>IF(tbl_Customers[[#This Row],[total_eve_charge]]&lt;=15,"Low Charges",
IF(tbl_Customers[[#This Row],[total_eve_charge]]&lt;=20,"Medium Charges","High Charges"))</f>
        <v>Low Charges</v>
      </c>
      <c r="AB33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0" t="str">
        <f>IF(tbl_Customers[[#This Row],[number_vmail_messages]] = 0, "No Usage", IF(tbl_Customers[[#This Row],[number_vmail_messages]] &lt;= 20, "Low Usage", IF(tbl_Customers[[#This Row],[number_vmail_messages]] &lt;= 40, "Medium Usgae", "High Usage")))</f>
        <v>Low Usage</v>
      </c>
      <c r="AD3340" t="str">
        <f>IF(tbl_Customers[[#This Row],[total_day_minutes]]&lt;=150,"Low Usage", IF(tbl_Customers[[#This Row],[total_day_minutes]]&lt;=200,"Medium Usage", IF(tbl_Customers[[#This Row],[total_day_minutes]]&lt;=250,"High Usage","Very High Usage")))</f>
        <v>Medium Usage</v>
      </c>
      <c r="AE3340" t="str">
        <f>IF(tbl_Customers[[#This Row],[total_intl_calls]]&lt;=5,"Low Calls", IF(tbl_Customers[[#This Row],[total_intl_calls]]&lt;=10, "Medium Calls", "High Calls"))</f>
        <v>Low Calls</v>
      </c>
      <c r="AF33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40" s="36" t="str">
        <f>IF(tbl_Customers[[#This Row],[Churn_Risk_Score]]&gt;=10,"High Risk", IF(tbl_Customers[[#This Row],[Churn_Risk_Score]]&gt;=5,"Medium Risk","Low Risk"))</f>
        <v>Low Risk</v>
      </c>
    </row>
    <row r="3341" spans="1:33" x14ac:dyDescent="0.35">
      <c r="A3341">
        <v>3340</v>
      </c>
      <c r="B3341" t="s">
        <v>47</v>
      </c>
      <c r="C3341">
        <v>91</v>
      </c>
      <c r="D3341" t="s">
        <v>28</v>
      </c>
      <c r="E3341" t="s">
        <v>22</v>
      </c>
      <c r="F3341" t="s">
        <v>22</v>
      </c>
      <c r="G3341">
        <v>0</v>
      </c>
      <c r="H3341">
        <v>197.3</v>
      </c>
      <c r="I3341">
        <v>120</v>
      </c>
      <c r="J3341">
        <v>33.54</v>
      </c>
      <c r="K3341">
        <v>202.4</v>
      </c>
      <c r="L3341">
        <v>89</v>
      </c>
      <c r="M3341">
        <v>17.2</v>
      </c>
      <c r="N3341">
        <v>290.5</v>
      </c>
      <c r="O3341">
        <v>128</v>
      </c>
      <c r="P3341">
        <v>13.07</v>
      </c>
      <c r="Q3341">
        <v>15.3</v>
      </c>
      <c r="R3341">
        <v>7</v>
      </c>
      <c r="S3341">
        <v>4.13</v>
      </c>
      <c r="T3341">
        <v>1</v>
      </c>
      <c r="U3341" t="s">
        <v>22</v>
      </c>
      <c r="V3341">
        <f>IF(tbl_Customers[[#This Row],[churn]] = "yes", 1, 0)</f>
        <v>0</v>
      </c>
      <c r="W3341" t="str">
        <f>IF(tbl_Customers[[#This Row],[number_customer_service_calls]] &lt;= 1, "0-1 Calls", IF(tbl_Customers[[#This Row],[number_customer_service_calls]] &lt;= 3, "2-3 Calls", IF(tbl_Customers[[#This Row],[number_customer_service_calls]] &lt;=5, "4-5 Calls", "6+ Calls")))</f>
        <v>0-1 Calls</v>
      </c>
      <c r="X3341" t="str">
        <f>IF(tbl_Customers[[#This Row],[account_length]] &lt;= 50, "0-50", IF(tbl_Customers[[#This Row],[account_length]] &lt;=100, "51-100", IF(tbl_Customers[[#This Row],[account_length]] &lt;= 150, "101-150", "151+")))</f>
        <v>51-100</v>
      </c>
      <c r="Y3341" t="str">
        <f>IF(tbl_Customers[[#This Row],[total_intl_charge]] &lt;= 3, "Low Charges", "High Charges")</f>
        <v>High Charges</v>
      </c>
      <c r="Z3341" t="str">
        <f>IF(tbl_Customers[[#This Row],[total_eve_calls]]&lt;=80,"Low Calls",
IF(tbl_Customers[[#This Row],[total_eve_calls]]&lt;=120,"Medium Calls","High Calls"))</f>
        <v>Medium Calls</v>
      </c>
      <c r="AA3341" t="str">
        <f>IF(tbl_Customers[[#This Row],[total_eve_charge]]&lt;=15,"Low Charges",
IF(tbl_Customers[[#This Row],[total_eve_charge]]&lt;=20,"Medium Charges","High Charges"))</f>
        <v>Medium Charges</v>
      </c>
      <c r="AB33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41" t="str">
        <f>IF(tbl_Customers[[#This Row],[number_vmail_messages]] = 0, "No Usage", IF(tbl_Customers[[#This Row],[number_vmail_messages]] &lt;= 20, "Low Usage", IF(tbl_Customers[[#This Row],[number_vmail_messages]] &lt;= 40, "Medium Usgae", "High Usage")))</f>
        <v>No Usage</v>
      </c>
      <c r="AD3341" t="str">
        <f>IF(tbl_Customers[[#This Row],[total_day_minutes]]&lt;=150,"Low Usage", IF(tbl_Customers[[#This Row],[total_day_minutes]]&lt;=200,"Medium Usage", IF(tbl_Customers[[#This Row],[total_day_minutes]]&lt;=250,"High Usage","Very High Usage")))</f>
        <v>Medium Usage</v>
      </c>
      <c r="AE3341" t="str">
        <f>IF(tbl_Customers[[#This Row],[total_intl_calls]]&lt;=5,"Low Calls", IF(tbl_Customers[[#This Row],[total_intl_calls]]&lt;=10, "Medium Calls", "High Calls"))</f>
        <v>Medium Calls</v>
      </c>
      <c r="AF33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41" s="36" t="str">
        <f>IF(tbl_Customers[[#This Row],[Churn_Risk_Score]]&gt;=10,"High Risk", IF(tbl_Customers[[#This Row],[Churn_Risk_Score]]&gt;=5,"Medium Risk","Low Risk"))</f>
        <v>Low Risk</v>
      </c>
    </row>
    <row r="3342" spans="1:33" x14ac:dyDescent="0.35">
      <c r="A3342">
        <v>3341</v>
      </c>
      <c r="B3342" t="s">
        <v>50</v>
      </c>
      <c r="C3342">
        <v>57</v>
      </c>
      <c r="D3342" t="s">
        <v>21</v>
      </c>
      <c r="E3342" t="s">
        <v>22</v>
      </c>
      <c r="F3342" t="s">
        <v>23</v>
      </c>
      <c r="G3342">
        <v>23</v>
      </c>
      <c r="H3342">
        <v>208.7</v>
      </c>
      <c r="I3342">
        <v>57</v>
      </c>
      <c r="J3342">
        <v>35.479999999999997</v>
      </c>
      <c r="K3342">
        <v>233.4</v>
      </c>
      <c r="L3342">
        <v>132</v>
      </c>
      <c r="M3342">
        <v>19.84</v>
      </c>
      <c r="N3342">
        <v>108.8</v>
      </c>
      <c r="O3342">
        <v>117</v>
      </c>
      <c r="P3342">
        <v>4.9000000000000004</v>
      </c>
      <c r="Q3342">
        <v>9.1</v>
      </c>
      <c r="R3342">
        <v>5</v>
      </c>
      <c r="S3342">
        <v>2.46</v>
      </c>
      <c r="T3342">
        <v>1</v>
      </c>
      <c r="U3342" t="s">
        <v>22</v>
      </c>
      <c r="V3342">
        <f>IF(tbl_Customers[[#This Row],[churn]] = "yes", 1, 0)</f>
        <v>0</v>
      </c>
      <c r="W3342" t="str">
        <f>IF(tbl_Customers[[#This Row],[number_customer_service_calls]] &lt;= 1, "0-1 Calls", IF(tbl_Customers[[#This Row],[number_customer_service_calls]] &lt;= 3, "2-3 Calls", IF(tbl_Customers[[#This Row],[number_customer_service_calls]] &lt;=5, "4-5 Calls", "6+ Calls")))</f>
        <v>0-1 Calls</v>
      </c>
      <c r="X3342" t="str">
        <f>IF(tbl_Customers[[#This Row],[account_length]] &lt;= 50, "0-50", IF(tbl_Customers[[#This Row],[account_length]] &lt;=100, "51-100", IF(tbl_Customers[[#This Row],[account_length]] &lt;= 150, "101-150", "151+")))</f>
        <v>51-100</v>
      </c>
      <c r="Y3342" t="str">
        <f>IF(tbl_Customers[[#This Row],[total_intl_charge]] &lt;= 3, "Low Charges", "High Charges")</f>
        <v>Low Charges</v>
      </c>
      <c r="Z3342" t="str">
        <f>IF(tbl_Customers[[#This Row],[total_eve_calls]]&lt;=80,"Low Calls",
IF(tbl_Customers[[#This Row],[total_eve_calls]]&lt;=120,"Medium Calls","High Calls"))</f>
        <v>High Calls</v>
      </c>
      <c r="AA3342" t="str">
        <f>IF(tbl_Customers[[#This Row],[total_eve_charge]]&lt;=15,"Low Charges",
IF(tbl_Customers[[#This Row],[total_eve_charge]]&lt;=20,"Medium Charges","High Charges"))</f>
        <v>Medium Charges</v>
      </c>
      <c r="AB33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42" t="str">
        <f>IF(tbl_Customers[[#This Row],[number_vmail_messages]] = 0, "No Usage", IF(tbl_Customers[[#This Row],[number_vmail_messages]] &lt;= 20, "Low Usage", IF(tbl_Customers[[#This Row],[number_vmail_messages]] &lt;= 40, "Medium Usgae", "High Usage")))</f>
        <v>Medium Usgae</v>
      </c>
      <c r="AD3342" t="str">
        <f>IF(tbl_Customers[[#This Row],[total_day_minutes]]&lt;=150,"Low Usage", IF(tbl_Customers[[#This Row],[total_day_minutes]]&lt;=200,"Medium Usage", IF(tbl_Customers[[#This Row],[total_day_minutes]]&lt;=250,"High Usage","Very High Usage")))</f>
        <v>High Usage</v>
      </c>
      <c r="AE3342" t="str">
        <f>IF(tbl_Customers[[#This Row],[total_intl_calls]]&lt;=5,"Low Calls", IF(tbl_Customers[[#This Row],[total_intl_calls]]&lt;=10, "Medium Calls", "High Calls"))</f>
        <v>Low Calls</v>
      </c>
      <c r="AF33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42" s="36" t="str">
        <f>IF(tbl_Customers[[#This Row],[Churn_Risk_Score]]&gt;=10,"High Risk", IF(tbl_Customers[[#This Row],[Churn_Risk_Score]]&gt;=5,"Medium Risk","Low Risk"))</f>
        <v>Low Risk</v>
      </c>
    </row>
    <row r="3343" spans="1:33" x14ac:dyDescent="0.35">
      <c r="A3343">
        <v>3342</v>
      </c>
      <c r="B3343" t="s">
        <v>31</v>
      </c>
      <c r="C3343">
        <v>112</v>
      </c>
      <c r="D3343" t="s">
        <v>25</v>
      </c>
      <c r="E3343" t="s">
        <v>22</v>
      </c>
      <c r="F3343" t="s">
        <v>22</v>
      </c>
      <c r="G3343">
        <v>0</v>
      </c>
      <c r="H3343">
        <v>168.4</v>
      </c>
      <c r="I3343">
        <v>53</v>
      </c>
      <c r="J3343">
        <v>28.63</v>
      </c>
      <c r="K3343">
        <v>187.5</v>
      </c>
      <c r="L3343">
        <v>68</v>
      </c>
      <c r="M3343">
        <v>15.94</v>
      </c>
      <c r="N3343">
        <v>204.5</v>
      </c>
      <c r="O3343">
        <v>125</v>
      </c>
      <c r="P3343">
        <v>9.1999999999999993</v>
      </c>
      <c r="Q3343">
        <v>9.8000000000000007</v>
      </c>
      <c r="R3343">
        <v>3</v>
      </c>
      <c r="S3343">
        <v>2.65</v>
      </c>
      <c r="T3343">
        <v>1</v>
      </c>
      <c r="U3343" t="s">
        <v>22</v>
      </c>
      <c r="V3343">
        <f>IF(tbl_Customers[[#This Row],[churn]] = "yes", 1, 0)</f>
        <v>0</v>
      </c>
      <c r="W3343" t="str">
        <f>IF(tbl_Customers[[#This Row],[number_customer_service_calls]] &lt;= 1, "0-1 Calls", IF(tbl_Customers[[#This Row],[number_customer_service_calls]] &lt;= 3, "2-3 Calls", IF(tbl_Customers[[#This Row],[number_customer_service_calls]] &lt;=5, "4-5 Calls", "6+ Calls")))</f>
        <v>0-1 Calls</v>
      </c>
      <c r="X3343" t="str">
        <f>IF(tbl_Customers[[#This Row],[account_length]] &lt;= 50, "0-50", IF(tbl_Customers[[#This Row],[account_length]] &lt;=100, "51-100", IF(tbl_Customers[[#This Row],[account_length]] &lt;= 150, "101-150", "151+")))</f>
        <v>101-150</v>
      </c>
      <c r="Y3343" t="str">
        <f>IF(tbl_Customers[[#This Row],[total_intl_charge]] &lt;= 3, "Low Charges", "High Charges")</f>
        <v>Low Charges</v>
      </c>
      <c r="Z3343" t="str">
        <f>IF(tbl_Customers[[#This Row],[total_eve_calls]]&lt;=80,"Low Calls",
IF(tbl_Customers[[#This Row],[total_eve_calls]]&lt;=120,"Medium Calls","High Calls"))</f>
        <v>Low Calls</v>
      </c>
      <c r="AA3343" t="str">
        <f>IF(tbl_Customers[[#This Row],[total_eve_charge]]&lt;=15,"Low Charges",
IF(tbl_Customers[[#This Row],[total_eve_charge]]&lt;=20,"Medium Charges","High Charges"))</f>
        <v>Medium Charges</v>
      </c>
      <c r="AB33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3" t="str">
        <f>IF(tbl_Customers[[#This Row],[number_vmail_messages]] = 0, "No Usage", IF(tbl_Customers[[#This Row],[number_vmail_messages]] &lt;= 20, "Low Usage", IF(tbl_Customers[[#This Row],[number_vmail_messages]] &lt;= 40, "Medium Usgae", "High Usage")))</f>
        <v>No Usage</v>
      </c>
      <c r="AD3343" t="str">
        <f>IF(tbl_Customers[[#This Row],[total_day_minutes]]&lt;=150,"Low Usage", IF(tbl_Customers[[#This Row],[total_day_minutes]]&lt;=200,"Medium Usage", IF(tbl_Customers[[#This Row],[total_day_minutes]]&lt;=250,"High Usage","Very High Usage")))</f>
        <v>Medium Usage</v>
      </c>
      <c r="AE3343" t="str">
        <f>IF(tbl_Customers[[#This Row],[total_intl_calls]]&lt;=5,"Low Calls", IF(tbl_Customers[[#This Row],[total_intl_calls]]&lt;=10, "Medium Calls", "High Calls"))</f>
        <v>Low Calls</v>
      </c>
      <c r="AF33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43" s="36" t="str">
        <f>IF(tbl_Customers[[#This Row],[Churn_Risk_Score]]&gt;=10,"High Risk", IF(tbl_Customers[[#This Row],[Churn_Risk_Score]]&gt;=5,"Medium Risk","Low Risk"))</f>
        <v>Low Risk</v>
      </c>
    </row>
    <row r="3344" spans="1:33" x14ac:dyDescent="0.35">
      <c r="A3344">
        <v>3343</v>
      </c>
      <c r="B3344" t="s">
        <v>52</v>
      </c>
      <c r="C3344">
        <v>100</v>
      </c>
      <c r="D3344" t="s">
        <v>21</v>
      </c>
      <c r="E3344" t="s">
        <v>22</v>
      </c>
      <c r="F3344" t="s">
        <v>22</v>
      </c>
      <c r="G3344">
        <v>0</v>
      </c>
      <c r="H3344">
        <v>129.4</v>
      </c>
      <c r="I3344">
        <v>69</v>
      </c>
      <c r="J3344">
        <v>22</v>
      </c>
      <c r="K3344">
        <v>251.3</v>
      </c>
      <c r="L3344">
        <v>73</v>
      </c>
      <c r="M3344">
        <v>21.36</v>
      </c>
      <c r="N3344">
        <v>157.1</v>
      </c>
      <c r="O3344">
        <v>92</v>
      </c>
      <c r="P3344">
        <v>7.07</v>
      </c>
      <c r="Q3344">
        <v>10.4</v>
      </c>
      <c r="R3344">
        <v>3</v>
      </c>
      <c r="S3344">
        <v>2.81</v>
      </c>
      <c r="T3344">
        <v>1</v>
      </c>
      <c r="U3344" t="s">
        <v>22</v>
      </c>
      <c r="V3344">
        <f>IF(tbl_Customers[[#This Row],[churn]] = "yes", 1, 0)</f>
        <v>0</v>
      </c>
      <c r="W3344" t="str">
        <f>IF(tbl_Customers[[#This Row],[number_customer_service_calls]] &lt;= 1, "0-1 Calls", IF(tbl_Customers[[#This Row],[number_customer_service_calls]] &lt;= 3, "2-3 Calls", IF(tbl_Customers[[#This Row],[number_customer_service_calls]] &lt;=5, "4-5 Calls", "6+ Calls")))</f>
        <v>0-1 Calls</v>
      </c>
      <c r="X3344" t="str">
        <f>IF(tbl_Customers[[#This Row],[account_length]] &lt;= 50, "0-50", IF(tbl_Customers[[#This Row],[account_length]] &lt;=100, "51-100", IF(tbl_Customers[[#This Row],[account_length]] &lt;= 150, "101-150", "151+")))</f>
        <v>51-100</v>
      </c>
      <c r="Y3344" t="str">
        <f>IF(tbl_Customers[[#This Row],[total_intl_charge]] &lt;= 3, "Low Charges", "High Charges")</f>
        <v>Low Charges</v>
      </c>
      <c r="Z3344" t="str">
        <f>IF(tbl_Customers[[#This Row],[total_eve_calls]]&lt;=80,"Low Calls",
IF(tbl_Customers[[#This Row],[total_eve_calls]]&lt;=120,"Medium Calls","High Calls"))</f>
        <v>Low Calls</v>
      </c>
      <c r="AA3344" t="str">
        <f>IF(tbl_Customers[[#This Row],[total_eve_charge]]&lt;=15,"Low Charges",
IF(tbl_Customers[[#This Row],[total_eve_charge]]&lt;=20,"Medium Charges","High Charges"))</f>
        <v>High Charges</v>
      </c>
      <c r="AB33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4" t="str">
        <f>IF(tbl_Customers[[#This Row],[number_vmail_messages]] = 0, "No Usage", IF(tbl_Customers[[#This Row],[number_vmail_messages]] &lt;= 20, "Low Usage", IF(tbl_Customers[[#This Row],[number_vmail_messages]] &lt;= 40, "Medium Usgae", "High Usage")))</f>
        <v>No Usage</v>
      </c>
      <c r="AD3344" t="str">
        <f>IF(tbl_Customers[[#This Row],[total_day_minutes]]&lt;=150,"Low Usage", IF(tbl_Customers[[#This Row],[total_day_minutes]]&lt;=200,"Medium Usage", IF(tbl_Customers[[#This Row],[total_day_minutes]]&lt;=250,"High Usage","Very High Usage")))</f>
        <v>Low Usage</v>
      </c>
      <c r="AE3344" t="str">
        <f>IF(tbl_Customers[[#This Row],[total_intl_calls]]&lt;=5,"Low Calls", IF(tbl_Customers[[#This Row],[total_intl_calls]]&lt;=10, "Medium Calls", "High Calls"))</f>
        <v>Low Calls</v>
      </c>
      <c r="AF33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44" s="36" t="str">
        <f>IF(tbl_Customers[[#This Row],[Churn_Risk_Score]]&gt;=10,"High Risk", IF(tbl_Customers[[#This Row],[Churn_Risk_Score]]&gt;=5,"Medium Risk","Low Risk"))</f>
        <v>Low Risk</v>
      </c>
    </row>
    <row r="3345" spans="1:33" x14ac:dyDescent="0.35">
      <c r="A3345">
        <v>3344</v>
      </c>
      <c r="B3345" t="s">
        <v>37</v>
      </c>
      <c r="C3345">
        <v>42</v>
      </c>
      <c r="D3345" t="s">
        <v>28</v>
      </c>
      <c r="E3345" t="s">
        <v>23</v>
      </c>
      <c r="F3345" t="s">
        <v>22</v>
      </c>
      <c r="G3345">
        <v>0</v>
      </c>
      <c r="H3345">
        <v>260.89999999999998</v>
      </c>
      <c r="I3345">
        <v>94</v>
      </c>
      <c r="J3345">
        <v>44.35</v>
      </c>
      <c r="K3345">
        <v>152.80000000000001</v>
      </c>
      <c r="L3345">
        <v>123</v>
      </c>
      <c r="M3345">
        <v>12.99</v>
      </c>
      <c r="N3345">
        <v>212.6</v>
      </c>
      <c r="O3345">
        <v>94</v>
      </c>
      <c r="P3345">
        <v>9.57</v>
      </c>
      <c r="Q3345">
        <v>11.1</v>
      </c>
      <c r="R3345">
        <v>4</v>
      </c>
      <c r="S3345">
        <v>3</v>
      </c>
      <c r="T3345">
        <v>1</v>
      </c>
      <c r="U3345" t="s">
        <v>22</v>
      </c>
      <c r="V3345">
        <f>IF(tbl_Customers[[#This Row],[churn]] = "yes", 1, 0)</f>
        <v>0</v>
      </c>
      <c r="W3345" t="str">
        <f>IF(tbl_Customers[[#This Row],[number_customer_service_calls]] &lt;= 1, "0-1 Calls", IF(tbl_Customers[[#This Row],[number_customer_service_calls]] &lt;= 3, "2-3 Calls", IF(tbl_Customers[[#This Row],[number_customer_service_calls]] &lt;=5, "4-5 Calls", "6+ Calls")))</f>
        <v>0-1 Calls</v>
      </c>
      <c r="X3345" t="str">
        <f>IF(tbl_Customers[[#This Row],[account_length]] &lt;= 50, "0-50", IF(tbl_Customers[[#This Row],[account_length]] &lt;=100, "51-100", IF(tbl_Customers[[#This Row],[account_length]] &lt;= 150, "101-150", "151+")))</f>
        <v>0-50</v>
      </c>
      <c r="Y3345" t="str">
        <f>IF(tbl_Customers[[#This Row],[total_intl_charge]] &lt;= 3, "Low Charges", "High Charges")</f>
        <v>Low Charges</v>
      </c>
      <c r="Z3345" t="str">
        <f>IF(tbl_Customers[[#This Row],[total_eve_calls]]&lt;=80,"Low Calls",
IF(tbl_Customers[[#This Row],[total_eve_calls]]&lt;=120,"Medium Calls","High Calls"))</f>
        <v>High Calls</v>
      </c>
      <c r="AA3345" t="str">
        <f>IF(tbl_Customers[[#This Row],[total_eve_charge]]&lt;=15,"Low Charges",
IF(tbl_Customers[[#This Row],[total_eve_charge]]&lt;=20,"Medium Charges","High Charges"))</f>
        <v>Low Charges</v>
      </c>
      <c r="AB33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5" t="str">
        <f>IF(tbl_Customers[[#This Row],[number_vmail_messages]] = 0, "No Usage", IF(tbl_Customers[[#This Row],[number_vmail_messages]] &lt;= 20, "Low Usage", IF(tbl_Customers[[#This Row],[number_vmail_messages]] &lt;= 40, "Medium Usgae", "High Usage")))</f>
        <v>No Usage</v>
      </c>
      <c r="AD3345" t="str">
        <f>IF(tbl_Customers[[#This Row],[total_day_minutes]]&lt;=150,"Low Usage", IF(tbl_Customers[[#This Row],[total_day_minutes]]&lt;=200,"Medium Usage", IF(tbl_Customers[[#This Row],[total_day_minutes]]&lt;=250,"High Usage","Very High Usage")))</f>
        <v>Very High Usage</v>
      </c>
      <c r="AE3345" t="str">
        <f>IF(tbl_Customers[[#This Row],[total_intl_calls]]&lt;=5,"Low Calls", IF(tbl_Customers[[#This Row],[total_intl_calls]]&lt;=10, "Medium Calls", "High Calls"))</f>
        <v>Low Calls</v>
      </c>
      <c r="AF33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45" s="36" t="str">
        <f>IF(tbl_Customers[[#This Row],[Churn_Risk_Score]]&gt;=10,"High Risk", IF(tbl_Customers[[#This Row],[Churn_Risk_Score]]&gt;=5,"Medium Risk","Low Risk"))</f>
        <v>Medium Risk</v>
      </c>
    </row>
    <row r="3346" spans="1:33" x14ac:dyDescent="0.35">
      <c r="A3346">
        <v>3345</v>
      </c>
      <c r="B3346" t="s">
        <v>36</v>
      </c>
      <c r="C3346">
        <v>68</v>
      </c>
      <c r="D3346" t="s">
        <v>21</v>
      </c>
      <c r="E3346" t="s">
        <v>22</v>
      </c>
      <c r="F3346" t="s">
        <v>22</v>
      </c>
      <c r="G3346">
        <v>0</v>
      </c>
      <c r="H3346">
        <v>267.89999999999998</v>
      </c>
      <c r="I3346">
        <v>80</v>
      </c>
      <c r="J3346">
        <v>45.54</v>
      </c>
      <c r="K3346">
        <v>145.4</v>
      </c>
      <c r="L3346">
        <v>143</v>
      </c>
      <c r="M3346">
        <v>12.36</v>
      </c>
      <c r="N3346">
        <v>273.3</v>
      </c>
      <c r="O3346">
        <v>119</v>
      </c>
      <c r="P3346">
        <v>12.3</v>
      </c>
      <c r="Q3346">
        <v>14.9</v>
      </c>
      <c r="R3346">
        <v>1</v>
      </c>
      <c r="S3346">
        <v>4.0199999999999996</v>
      </c>
      <c r="T3346">
        <v>3</v>
      </c>
      <c r="U3346" t="s">
        <v>23</v>
      </c>
      <c r="V3346">
        <f>IF(tbl_Customers[[#This Row],[churn]] = "yes", 1, 0)</f>
        <v>1</v>
      </c>
      <c r="W3346" t="str">
        <f>IF(tbl_Customers[[#This Row],[number_customer_service_calls]] &lt;= 1, "0-1 Calls", IF(tbl_Customers[[#This Row],[number_customer_service_calls]] &lt;= 3, "2-3 Calls", IF(tbl_Customers[[#This Row],[number_customer_service_calls]] &lt;=5, "4-5 Calls", "6+ Calls")))</f>
        <v>2-3 Calls</v>
      </c>
      <c r="X3346" t="str">
        <f>IF(tbl_Customers[[#This Row],[account_length]] &lt;= 50, "0-50", IF(tbl_Customers[[#This Row],[account_length]] &lt;=100, "51-100", IF(tbl_Customers[[#This Row],[account_length]] &lt;= 150, "101-150", "151+")))</f>
        <v>51-100</v>
      </c>
      <c r="Y3346" t="str">
        <f>IF(tbl_Customers[[#This Row],[total_intl_charge]] &lt;= 3, "Low Charges", "High Charges")</f>
        <v>High Charges</v>
      </c>
      <c r="Z3346" t="str">
        <f>IF(tbl_Customers[[#This Row],[total_eve_calls]]&lt;=80,"Low Calls",
IF(tbl_Customers[[#This Row],[total_eve_calls]]&lt;=120,"Medium Calls","High Calls"))</f>
        <v>High Calls</v>
      </c>
      <c r="AA3346" t="str">
        <f>IF(tbl_Customers[[#This Row],[total_eve_charge]]&lt;=15,"Low Charges",
IF(tbl_Customers[[#This Row],[total_eve_charge]]&lt;=20,"Medium Charges","High Charges"))</f>
        <v>Low Charges</v>
      </c>
      <c r="AB33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6" t="str">
        <f>IF(tbl_Customers[[#This Row],[number_vmail_messages]] = 0, "No Usage", IF(tbl_Customers[[#This Row],[number_vmail_messages]] &lt;= 20, "Low Usage", IF(tbl_Customers[[#This Row],[number_vmail_messages]] &lt;= 40, "Medium Usgae", "High Usage")))</f>
        <v>No Usage</v>
      </c>
      <c r="AD3346" t="str">
        <f>IF(tbl_Customers[[#This Row],[total_day_minutes]]&lt;=150,"Low Usage", IF(tbl_Customers[[#This Row],[total_day_minutes]]&lt;=200,"Medium Usage", IF(tbl_Customers[[#This Row],[total_day_minutes]]&lt;=250,"High Usage","Very High Usage")))</f>
        <v>Very High Usage</v>
      </c>
      <c r="AE3346" t="str">
        <f>IF(tbl_Customers[[#This Row],[total_intl_calls]]&lt;=5,"Low Calls", IF(tbl_Customers[[#This Row],[total_intl_calls]]&lt;=10, "Medium Calls", "High Calls"))</f>
        <v>Low Calls</v>
      </c>
      <c r="AF33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46" s="36" t="str">
        <f>IF(tbl_Customers[[#This Row],[Churn_Risk_Score]]&gt;=10,"High Risk", IF(tbl_Customers[[#This Row],[Churn_Risk_Score]]&gt;=5,"Medium Risk","Low Risk"))</f>
        <v>Medium Risk</v>
      </c>
    </row>
    <row r="3347" spans="1:33" x14ac:dyDescent="0.35">
      <c r="A3347">
        <v>3346</v>
      </c>
      <c r="B3347" t="s">
        <v>65</v>
      </c>
      <c r="C3347">
        <v>132</v>
      </c>
      <c r="D3347" t="s">
        <v>21</v>
      </c>
      <c r="E3347" t="s">
        <v>22</v>
      </c>
      <c r="F3347" t="s">
        <v>22</v>
      </c>
      <c r="G3347">
        <v>0</v>
      </c>
      <c r="H3347">
        <v>172.7</v>
      </c>
      <c r="I3347">
        <v>90</v>
      </c>
      <c r="J3347">
        <v>29.36</v>
      </c>
      <c r="K3347">
        <v>344</v>
      </c>
      <c r="L3347">
        <v>62</v>
      </c>
      <c r="M3347">
        <v>29.24</v>
      </c>
      <c r="N3347">
        <v>301.60000000000002</v>
      </c>
      <c r="O3347">
        <v>113</v>
      </c>
      <c r="P3347">
        <v>13.57</v>
      </c>
      <c r="Q3347">
        <v>5.5</v>
      </c>
      <c r="R3347">
        <v>4</v>
      </c>
      <c r="S3347">
        <v>1.49</v>
      </c>
      <c r="T3347">
        <v>0</v>
      </c>
      <c r="U3347" t="s">
        <v>22</v>
      </c>
      <c r="V3347">
        <f>IF(tbl_Customers[[#This Row],[churn]] = "yes", 1, 0)</f>
        <v>0</v>
      </c>
      <c r="W3347" t="str">
        <f>IF(tbl_Customers[[#This Row],[number_customer_service_calls]] &lt;= 1, "0-1 Calls", IF(tbl_Customers[[#This Row],[number_customer_service_calls]] &lt;= 3, "2-3 Calls", IF(tbl_Customers[[#This Row],[number_customer_service_calls]] &lt;=5, "4-5 Calls", "6+ Calls")))</f>
        <v>0-1 Calls</v>
      </c>
      <c r="X3347" t="str">
        <f>IF(tbl_Customers[[#This Row],[account_length]] &lt;= 50, "0-50", IF(tbl_Customers[[#This Row],[account_length]] &lt;=100, "51-100", IF(tbl_Customers[[#This Row],[account_length]] &lt;= 150, "101-150", "151+")))</f>
        <v>101-150</v>
      </c>
      <c r="Y3347" t="str">
        <f>IF(tbl_Customers[[#This Row],[total_intl_charge]] &lt;= 3, "Low Charges", "High Charges")</f>
        <v>Low Charges</v>
      </c>
      <c r="Z3347" t="str">
        <f>IF(tbl_Customers[[#This Row],[total_eve_calls]]&lt;=80,"Low Calls",
IF(tbl_Customers[[#This Row],[total_eve_calls]]&lt;=120,"Medium Calls","High Calls"))</f>
        <v>Low Calls</v>
      </c>
      <c r="AA3347" t="str">
        <f>IF(tbl_Customers[[#This Row],[total_eve_charge]]&lt;=15,"Low Charges",
IF(tbl_Customers[[#This Row],[total_eve_charge]]&lt;=20,"Medium Charges","High Charges"))</f>
        <v>High Charges</v>
      </c>
      <c r="AB33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7" t="str">
        <f>IF(tbl_Customers[[#This Row],[number_vmail_messages]] = 0, "No Usage", IF(tbl_Customers[[#This Row],[number_vmail_messages]] &lt;= 20, "Low Usage", IF(tbl_Customers[[#This Row],[number_vmail_messages]] &lt;= 40, "Medium Usgae", "High Usage")))</f>
        <v>No Usage</v>
      </c>
      <c r="AD3347" t="str">
        <f>IF(tbl_Customers[[#This Row],[total_day_minutes]]&lt;=150,"Low Usage", IF(tbl_Customers[[#This Row],[total_day_minutes]]&lt;=200,"Medium Usage", IF(tbl_Customers[[#This Row],[total_day_minutes]]&lt;=250,"High Usage","Very High Usage")))</f>
        <v>Medium Usage</v>
      </c>
      <c r="AE3347" t="str">
        <f>IF(tbl_Customers[[#This Row],[total_intl_calls]]&lt;=5,"Low Calls", IF(tbl_Customers[[#This Row],[total_intl_calls]]&lt;=10, "Medium Calls", "High Calls"))</f>
        <v>Low Calls</v>
      </c>
      <c r="AF33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47" s="36" t="str">
        <f>IF(tbl_Customers[[#This Row],[Churn_Risk_Score]]&gt;=10,"High Risk", IF(tbl_Customers[[#This Row],[Churn_Risk_Score]]&gt;=5,"Medium Risk","Low Risk"))</f>
        <v>Low Risk</v>
      </c>
    </row>
    <row r="3348" spans="1:33" x14ac:dyDescent="0.35">
      <c r="A3348">
        <v>3347</v>
      </c>
      <c r="B3348" t="s">
        <v>33</v>
      </c>
      <c r="C3348">
        <v>137</v>
      </c>
      <c r="D3348" t="s">
        <v>25</v>
      </c>
      <c r="E3348" t="s">
        <v>23</v>
      </c>
      <c r="F3348" t="s">
        <v>22</v>
      </c>
      <c r="G3348">
        <v>0</v>
      </c>
      <c r="H3348">
        <v>159.1</v>
      </c>
      <c r="I3348">
        <v>80</v>
      </c>
      <c r="J3348">
        <v>27.05</v>
      </c>
      <c r="K3348">
        <v>239.8</v>
      </c>
      <c r="L3348">
        <v>81</v>
      </c>
      <c r="M3348">
        <v>20.38</v>
      </c>
      <c r="N3348">
        <v>249</v>
      </c>
      <c r="O3348">
        <v>96</v>
      </c>
      <c r="P3348">
        <v>11.21</v>
      </c>
      <c r="Q3348">
        <v>8.5</v>
      </c>
      <c r="R3348">
        <v>5</v>
      </c>
      <c r="S3348">
        <v>2.2999999999999998</v>
      </c>
      <c r="T3348">
        <v>0</v>
      </c>
      <c r="U3348" t="s">
        <v>22</v>
      </c>
      <c r="V3348">
        <f>IF(tbl_Customers[[#This Row],[churn]] = "yes", 1, 0)</f>
        <v>0</v>
      </c>
      <c r="W3348" t="str">
        <f>IF(tbl_Customers[[#This Row],[number_customer_service_calls]] &lt;= 1, "0-1 Calls", IF(tbl_Customers[[#This Row],[number_customer_service_calls]] &lt;= 3, "2-3 Calls", IF(tbl_Customers[[#This Row],[number_customer_service_calls]] &lt;=5, "4-5 Calls", "6+ Calls")))</f>
        <v>0-1 Calls</v>
      </c>
      <c r="X3348" t="str">
        <f>IF(tbl_Customers[[#This Row],[account_length]] &lt;= 50, "0-50", IF(tbl_Customers[[#This Row],[account_length]] &lt;=100, "51-100", IF(tbl_Customers[[#This Row],[account_length]] &lt;= 150, "101-150", "151+")))</f>
        <v>101-150</v>
      </c>
      <c r="Y3348" t="str">
        <f>IF(tbl_Customers[[#This Row],[total_intl_charge]] &lt;= 3, "Low Charges", "High Charges")</f>
        <v>Low Charges</v>
      </c>
      <c r="Z3348" t="str">
        <f>IF(tbl_Customers[[#This Row],[total_eve_calls]]&lt;=80,"Low Calls",
IF(tbl_Customers[[#This Row],[total_eve_calls]]&lt;=120,"Medium Calls","High Calls"))</f>
        <v>Medium Calls</v>
      </c>
      <c r="AA3348" t="str">
        <f>IF(tbl_Customers[[#This Row],[total_eve_charge]]&lt;=15,"Low Charges",
IF(tbl_Customers[[#This Row],[total_eve_charge]]&lt;=20,"Medium Charges","High Charges"))</f>
        <v>High Charges</v>
      </c>
      <c r="AB33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8" t="str">
        <f>IF(tbl_Customers[[#This Row],[number_vmail_messages]] = 0, "No Usage", IF(tbl_Customers[[#This Row],[number_vmail_messages]] &lt;= 20, "Low Usage", IF(tbl_Customers[[#This Row],[number_vmail_messages]] &lt;= 40, "Medium Usgae", "High Usage")))</f>
        <v>No Usage</v>
      </c>
      <c r="AD3348" t="str">
        <f>IF(tbl_Customers[[#This Row],[total_day_minutes]]&lt;=150,"Low Usage", IF(tbl_Customers[[#This Row],[total_day_minutes]]&lt;=200,"Medium Usage", IF(tbl_Customers[[#This Row],[total_day_minutes]]&lt;=250,"High Usage","Very High Usage")))</f>
        <v>Medium Usage</v>
      </c>
      <c r="AE3348" t="str">
        <f>IF(tbl_Customers[[#This Row],[total_intl_calls]]&lt;=5,"Low Calls", IF(tbl_Customers[[#This Row],[total_intl_calls]]&lt;=10, "Medium Calls", "High Calls"))</f>
        <v>Low Calls</v>
      </c>
      <c r="AF33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48" s="36" t="str">
        <f>IF(tbl_Customers[[#This Row],[Churn_Risk_Score]]&gt;=10,"High Risk", IF(tbl_Customers[[#This Row],[Churn_Risk_Score]]&gt;=5,"Medium Risk","Low Risk"))</f>
        <v>Low Risk</v>
      </c>
    </row>
    <row r="3349" spans="1:33" x14ac:dyDescent="0.35">
      <c r="A3349">
        <v>3348</v>
      </c>
      <c r="B3349" t="s">
        <v>37</v>
      </c>
      <c r="C3349">
        <v>42</v>
      </c>
      <c r="D3349" t="s">
        <v>28</v>
      </c>
      <c r="E3349" t="s">
        <v>22</v>
      </c>
      <c r="F3349" t="s">
        <v>22</v>
      </c>
      <c r="G3349">
        <v>0</v>
      </c>
      <c r="H3349">
        <v>166.8</v>
      </c>
      <c r="I3349">
        <v>138</v>
      </c>
      <c r="J3349">
        <v>28.36</v>
      </c>
      <c r="K3349">
        <v>212.4</v>
      </c>
      <c r="L3349">
        <v>78</v>
      </c>
      <c r="M3349">
        <v>18.05</v>
      </c>
      <c r="N3349">
        <v>194.7</v>
      </c>
      <c r="O3349">
        <v>70</v>
      </c>
      <c r="P3349">
        <v>8.76</v>
      </c>
      <c r="Q3349">
        <v>12.4</v>
      </c>
      <c r="R3349">
        <v>9</v>
      </c>
      <c r="S3349">
        <v>3.35</v>
      </c>
      <c r="T3349">
        <v>2</v>
      </c>
      <c r="U3349" t="s">
        <v>22</v>
      </c>
      <c r="V3349">
        <f>IF(tbl_Customers[[#This Row],[churn]] = "yes", 1, 0)</f>
        <v>0</v>
      </c>
      <c r="W3349" t="str">
        <f>IF(tbl_Customers[[#This Row],[number_customer_service_calls]] &lt;= 1, "0-1 Calls", IF(tbl_Customers[[#This Row],[number_customer_service_calls]] &lt;= 3, "2-3 Calls", IF(tbl_Customers[[#This Row],[number_customer_service_calls]] &lt;=5, "4-5 Calls", "6+ Calls")))</f>
        <v>2-3 Calls</v>
      </c>
      <c r="X3349" t="str">
        <f>IF(tbl_Customers[[#This Row],[account_length]] &lt;= 50, "0-50", IF(tbl_Customers[[#This Row],[account_length]] &lt;=100, "51-100", IF(tbl_Customers[[#This Row],[account_length]] &lt;= 150, "101-150", "151+")))</f>
        <v>0-50</v>
      </c>
      <c r="Y3349" t="str">
        <f>IF(tbl_Customers[[#This Row],[total_intl_charge]] &lt;= 3, "Low Charges", "High Charges")</f>
        <v>High Charges</v>
      </c>
      <c r="Z3349" t="str">
        <f>IF(tbl_Customers[[#This Row],[total_eve_calls]]&lt;=80,"Low Calls",
IF(tbl_Customers[[#This Row],[total_eve_calls]]&lt;=120,"Medium Calls","High Calls"))</f>
        <v>Low Calls</v>
      </c>
      <c r="AA3349" t="str">
        <f>IF(tbl_Customers[[#This Row],[total_eve_charge]]&lt;=15,"Low Charges",
IF(tbl_Customers[[#This Row],[total_eve_charge]]&lt;=20,"Medium Charges","High Charges"))</f>
        <v>Medium Charges</v>
      </c>
      <c r="AB33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9" t="str">
        <f>IF(tbl_Customers[[#This Row],[number_vmail_messages]] = 0, "No Usage", IF(tbl_Customers[[#This Row],[number_vmail_messages]] &lt;= 20, "Low Usage", IF(tbl_Customers[[#This Row],[number_vmail_messages]] &lt;= 40, "Medium Usgae", "High Usage")))</f>
        <v>No Usage</v>
      </c>
      <c r="AD3349" t="str">
        <f>IF(tbl_Customers[[#This Row],[total_day_minutes]]&lt;=150,"Low Usage", IF(tbl_Customers[[#This Row],[total_day_minutes]]&lt;=200,"Medium Usage", IF(tbl_Customers[[#This Row],[total_day_minutes]]&lt;=250,"High Usage","Very High Usage")))</f>
        <v>Medium Usage</v>
      </c>
      <c r="AE3349" t="str">
        <f>IF(tbl_Customers[[#This Row],[total_intl_calls]]&lt;=5,"Low Calls", IF(tbl_Customers[[#This Row],[total_intl_calls]]&lt;=10, "Medium Calls", "High Calls"))</f>
        <v>Medium Calls</v>
      </c>
      <c r="AF33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49" s="36" t="str">
        <f>IF(tbl_Customers[[#This Row],[Churn_Risk_Score]]&gt;=10,"High Risk", IF(tbl_Customers[[#This Row],[Churn_Risk_Score]]&gt;=5,"Medium Risk","Low Risk"))</f>
        <v>Low Risk</v>
      </c>
    </row>
    <row r="3350" spans="1:33" x14ac:dyDescent="0.35">
      <c r="A3350">
        <v>3349</v>
      </c>
      <c r="B3350" t="s">
        <v>46</v>
      </c>
      <c r="C3350">
        <v>81</v>
      </c>
      <c r="D3350" t="s">
        <v>21</v>
      </c>
      <c r="E3350" t="s">
        <v>22</v>
      </c>
      <c r="F3350" t="s">
        <v>23</v>
      </c>
      <c r="G3350">
        <v>17</v>
      </c>
      <c r="H3350">
        <v>145.69999999999999</v>
      </c>
      <c r="I3350">
        <v>89</v>
      </c>
      <c r="J3350">
        <v>24.77</v>
      </c>
      <c r="K3350">
        <v>202.9</v>
      </c>
      <c r="L3350">
        <v>70</v>
      </c>
      <c r="M3350">
        <v>17.25</v>
      </c>
      <c r="N3350">
        <v>212.4</v>
      </c>
      <c r="O3350">
        <v>92</v>
      </c>
      <c r="P3350">
        <v>9.56</v>
      </c>
      <c r="Q3350">
        <v>9.5</v>
      </c>
      <c r="R3350">
        <v>5</v>
      </c>
      <c r="S3350">
        <v>2.57</v>
      </c>
      <c r="T3350">
        <v>1</v>
      </c>
      <c r="U3350" t="s">
        <v>22</v>
      </c>
      <c r="V3350">
        <f>IF(tbl_Customers[[#This Row],[churn]] = "yes", 1, 0)</f>
        <v>0</v>
      </c>
      <c r="W3350" t="str">
        <f>IF(tbl_Customers[[#This Row],[number_customer_service_calls]] &lt;= 1, "0-1 Calls", IF(tbl_Customers[[#This Row],[number_customer_service_calls]] &lt;= 3, "2-3 Calls", IF(tbl_Customers[[#This Row],[number_customer_service_calls]] &lt;=5, "4-5 Calls", "6+ Calls")))</f>
        <v>0-1 Calls</v>
      </c>
      <c r="X3350" t="str">
        <f>IF(tbl_Customers[[#This Row],[account_length]] &lt;= 50, "0-50", IF(tbl_Customers[[#This Row],[account_length]] &lt;=100, "51-100", IF(tbl_Customers[[#This Row],[account_length]] &lt;= 150, "101-150", "151+")))</f>
        <v>51-100</v>
      </c>
      <c r="Y3350" t="str">
        <f>IF(tbl_Customers[[#This Row],[total_intl_charge]] &lt;= 3, "Low Charges", "High Charges")</f>
        <v>Low Charges</v>
      </c>
      <c r="Z3350" t="str">
        <f>IF(tbl_Customers[[#This Row],[total_eve_calls]]&lt;=80,"Low Calls",
IF(tbl_Customers[[#This Row],[total_eve_calls]]&lt;=120,"Medium Calls","High Calls"))</f>
        <v>Low Calls</v>
      </c>
      <c r="AA3350" t="str">
        <f>IF(tbl_Customers[[#This Row],[total_eve_charge]]&lt;=15,"Low Charges",
IF(tbl_Customers[[#This Row],[total_eve_charge]]&lt;=20,"Medium Charges","High Charges"))</f>
        <v>Medium Charges</v>
      </c>
      <c r="AB33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50" t="str">
        <f>IF(tbl_Customers[[#This Row],[number_vmail_messages]] = 0, "No Usage", IF(tbl_Customers[[#This Row],[number_vmail_messages]] &lt;= 20, "Low Usage", IF(tbl_Customers[[#This Row],[number_vmail_messages]] &lt;= 40, "Medium Usgae", "High Usage")))</f>
        <v>Low Usage</v>
      </c>
      <c r="AD3350" t="str">
        <f>IF(tbl_Customers[[#This Row],[total_day_minutes]]&lt;=150,"Low Usage", IF(tbl_Customers[[#This Row],[total_day_minutes]]&lt;=200,"Medium Usage", IF(tbl_Customers[[#This Row],[total_day_minutes]]&lt;=250,"High Usage","Very High Usage")))</f>
        <v>Low Usage</v>
      </c>
      <c r="AE3350" t="str">
        <f>IF(tbl_Customers[[#This Row],[total_intl_calls]]&lt;=5,"Low Calls", IF(tbl_Customers[[#This Row],[total_intl_calls]]&lt;=10, "Medium Calls", "High Calls"))</f>
        <v>Low Calls</v>
      </c>
      <c r="AF33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50" s="36" t="str">
        <f>IF(tbl_Customers[[#This Row],[Churn_Risk_Score]]&gt;=10,"High Risk", IF(tbl_Customers[[#This Row],[Churn_Risk_Score]]&gt;=5,"Medium Risk","Low Risk"))</f>
        <v>Low Risk</v>
      </c>
    </row>
    <row r="3351" spans="1:33" x14ac:dyDescent="0.35">
      <c r="A3351">
        <v>3350</v>
      </c>
      <c r="B3351" t="s">
        <v>41</v>
      </c>
      <c r="C3351">
        <v>135</v>
      </c>
      <c r="D3351" t="s">
        <v>25</v>
      </c>
      <c r="E3351" t="s">
        <v>22</v>
      </c>
      <c r="F3351" t="s">
        <v>22</v>
      </c>
      <c r="G3351">
        <v>0</v>
      </c>
      <c r="H3351">
        <v>129.4</v>
      </c>
      <c r="I3351">
        <v>104</v>
      </c>
      <c r="J3351">
        <v>22</v>
      </c>
      <c r="K3351">
        <v>199</v>
      </c>
      <c r="L3351">
        <v>96</v>
      </c>
      <c r="M3351">
        <v>16.920000000000002</v>
      </c>
      <c r="N3351">
        <v>142.4</v>
      </c>
      <c r="O3351">
        <v>81</v>
      </c>
      <c r="P3351">
        <v>6.41</v>
      </c>
      <c r="Q3351">
        <v>12.3</v>
      </c>
      <c r="R3351">
        <v>4</v>
      </c>
      <c r="S3351">
        <v>3.32</v>
      </c>
      <c r="T3351">
        <v>1</v>
      </c>
      <c r="U3351" t="s">
        <v>22</v>
      </c>
      <c r="V3351">
        <f>IF(tbl_Customers[[#This Row],[churn]] = "yes", 1, 0)</f>
        <v>0</v>
      </c>
      <c r="W3351" t="str">
        <f>IF(tbl_Customers[[#This Row],[number_customer_service_calls]] &lt;= 1, "0-1 Calls", IF(tbl_Customers[[#This Row],[number_customer_service_calls]] &lt;= 3, "2-3 Calls", IF(tbl_Customers[[#This Row],[number_customer_service_calls]] &lt;=5, "4-5 Calls", "6+ Calls")))</f>
        <v>0-1 Calls</v>
      </c>
      <c r="X3351" t="str">
        <f>IF(tbl_Customers[[#This Row],[account_length]] &lt;= 50, "0-50", IF(tbl_Customers[[#This Row],[account_length]] &lt;=100, "51-100", IF(tbl_Customers[[#This Row],[account_length]] &lt;= 150, "101-150", "151+")))</f>
        <v>101-150</v>
      </c>
      <c r="Y3351" t="str">
        <f>IF(tbl_Customers[[#This Row],[total_intl_charge]] &lt;= 3, "Low Charges", "High Charges")</f>
        <v>High Charges</v>
      </c>
      <c r="Z3351" t="str">
        <f>IF(tbl_Customers[[#This Row],[total_eve_calls]]&lt;=80,"Low Calls",
IF(tbl_Customers[[#This Row],[total_eve_calls]]&lt;=120,"Medium Calls","High Calls"))</f>
        <v>Medium Calls</v>
      </c>
      <c r="AA3351" t="str">
        <f>IF(tbl_Customers[[#This Row],[total_eve_charge]]&lt;=15,"Low Charges",
IF(tbl_Customers[[#This Row],[total_eve_charge]]&lt;=20,"Medium Charges","High Charges"))</f>
        <v>Medium Charges</v>
      </c>
      <c r="AB33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1" t="str">
        <f>IF(tbl_Customers[[#This Row],[number_vmail_messages]] = 0, "No Usage", IF(tbl_Customers[[#This Row],[number_vmail_messages]] &lt;= 20, "Low Usage", IF(tbl_Customers[[#This Row],[number_vmail_messages]] &lt;= 40, "Medium Usgae", "High Usage")))</f>
        <v>No Usage</v>
      </c>
      <c r="AD3351" t="str">
        <f>IF(tbl_Customers[[#This Row],[total_day_minutes]]&lt;=150,"Low Usage", IF(tbl_Customers[[#This Row],[total_day_minutes]]&lt;=200,"Medium Usage", IF(tbl_Customers[[#This Row],[total_day_minutes]]&lt;=250,"High Usage","Very High Usage")))</f>
        <v>Low Usage</v>
      </c>
      <c r="AE3351" t="str">
        <f>IF(tbl_Customers[[#This Row],[total_intl_calls]]&lt;=5,"Low Calls", IF(tbl_Customers[[#This Row],[total_intl_calls]]&lt;=10, "Medium Calls", "High Calls"))</f>
        <v>Low Calls</v>
      </c>
      <c r="AF33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51" s="36" t="str">
        <f>IF(tbl_Customers[[#This Row],[Churn_Risk_Score]]&gt;=10,"High Risk", IF(tbl_Customers[[#This Row],[Churn_Risk_Score]]&gt;=5,"Medium Risk","Low Risk"))</f>
        <v>Low Risk</v>
      </c>
    </row>
    <row r="3352" spans="1:33" x14ac:dyDescent="0.35">
      <c r="A3352">
        <v>3351</v>
      </c>
      <c r="B3352" t="s">
        <v>34</v>
      </c>
      <c r="C3352">
        <v>102</v>
      </c>
      <c r="D3352" t="s">
        <v>28</v>
      </c>
      <c r="E3352" t="s">
        <v>22</v>
      </c>
      <c r="F3352" t="s">
        <v>22</v>
      </c>
      <c r="G3352">
        <v>0</v>
      </c>
      <c r="H3352">
        <v>171.5</v>
      </c>
      <c r="I3352">
        <v>77</v>
      </c>
      <c r="J3352">
        <v>29.16</v>
      </c>
      <c r="K3352">
        <v>261</v>
      </c>
      <c r="L3352">
        <v>107</v>
      </c>
      <c r="M3352">
        <v>22.19</v>
      </c>
      <c r="N3352">
        <v>328.8</v>
      </c>
      <c r="O3352">
        <v>72</v>
      </c>
      <c r="P3352">
        <v>14.8</v>
      </c>
      <c r="Q3352">
        <v>10.199999999999999</v>
      </c>
      <c r="R3352">
        <v>1</v>
      </c>
      <c r="S3352">
        <v>2.75</v>
      </c>
      <c r="T3352">
        <v>0</v>
      </c>
      <c r="U3352" t="s">
        <v>22</v>
      </c>
      <c r="V3352">
        <f>IF(tbl_Customers[[#This Row],[churn]] = "yes", 1, 0)</f>
        <v>0</v>
      </c>
      <c r="W3352" t="str">
        <f>IF(tbl_Customers[[#This Row],[number_customer_service_calls]] &lt;= 1, "0-1 Calls", IF(tbl_Customers[[#This Row],[number_customer_service_calls]] &lt;= 3, "2-3 Calls", IF(tbl_Customers[[#This Row],[number_customer_service_calls]] &lt;=5, "4-5 Calls", "6+ Calls")))</f>
        <v>0-1 Calls</v>
      </c>
      <c r="X3352" t="str">
        <f>IF(tbl_Customers[[#This Row],[account_length]] &lt;= 50, "0-50", IF(tbl_Customers[[#This Row],[account_length]] &lt;=100, "51-100", IF(tbl_Customers[[#This Row],[account_length]] &lt;= 150, "101-150", "151+")))</f>
        <v>101-150</v>
      </c>
      <c r="Y3352" t="str">
        <f>IF(tbl_Customers[[#This Row],[total_intl_charge]] &lt;= 3, "Low Charges", "High Charges")</f>
        <v>Low Charges</v>
      </c>
      <c r="Z3352" t="str">
        <f>IF(tbl_Customers[[#This Row],[total_eve_calls]]&lt;=80,"Low Calls",
IF(tbl_Customers[[#This Row],[total_eve_calls]]&lt;=120,"Medium Calls","High Calls"))</f>
        <v>Medium Calls</v>
      </c>
      <c r="AA3352" t="str">
        <f>IF(tbl_Customers[[#This Row],[total_eve_charge]]&lt;=15,"Low Charges",
IF(tbl_Customers[[#This Row],[total_eve_charge]]&lt;=20,"Medium Charges","High Charges"))</f>
        <v>High Charges</v>
      </c>
      <c r="AB33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2" t="str">
        <f>IF(tbl_Customers[[#This Row],[number_vmail_messages]] = 0, "No Usage", IF(tbl_Customers[[#This Row],[number_vmail_messages]] &lt;= 20, "Low Usage", IF(tbl_Customers[[#This Row],[number_vmail_messages]] &lt;= 40, "Medium Usgae", "High Usage")))</f>
        <v>No Usage</v>
      </c>
      <c r="AD3352" t="str">
        <f>IF(tbl_Customers[[#This Row],[total_day_minutes]]&lt;=150,"Low Usage", IF(tbl_Customers[[#This Row],[total_day_minutes]]&lt;=200,"Medium Usage", IF(tbl_Customers[[#This Row],[total_day_minutes]]&lt;=250,"High Usage","Very High Usage")))</f>
        <v>Medium Usage</v>
      </c>
      <c r="AE3352" t="str">
        <f>IF(tbl_Customers[[#This Row],[total_intl_calls]]&lt;=5,"Low Calls", IF(tbl_Customers[[#This Row],[total_intl_calls]]&lt;=10, "Medium Calls", "High Calls"))</f>
        <v>Low Calls</v>
      </c>
      <c r="AF33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52" s="36" t="str">
        <f>IF(tbl_Customers[[#This Row],[Churn_Risk_Score]]&gt;=10,"High Risk", IF(tbl_Customers[[#This Row],[Churn_Risk_Score]]&gt;=5,"Medium Risk","Low Risk"))</f>
        <v>Low Risk</v>
      </c>
    </row>
    <row r="3353" spans="1:33" x14ac:dyDescent="0.35">
      <c r="A3353">
        <v>3352</v>
      </c>
      <c r="B3353" t="s">
        <v>35</v>
      </c>
      <c r="C3353">
        <v>117</v>
      </c>
      <c r="D3353" t="s">
        <v>28</v>
      </c>
      <c r="E3353" t="s">
        <v>22</v>
      </c>
      <c r="F3353" t="s">
        <v>22</v>
      </c>
      <c r="G3353">
        <v>0</v>
      </c>
      <c r="H3353">
        <v>180.6</v>
      </c>
      <c r="I3353">
        <v>134</v>
      </c>
      <c r="J3353">
        <v>30.7</v>
      </c>
      <c r="K3353">
        <v>216.6</v>
      </c>
      <c r="L3353">
        <v>96</v>
      </c>
      <c r="M3353">
        <v>18.41</v>
      </c>
      <c r="N3353">
        <v>101</v>
      </c>
      <c r="O3353">
        <v>122</v>
      </c>
      <c r="P3353">
        <v>4.55</v>
      </c>
      <c r="Q3353">
        <v>10.6</v>
      </c>
      <c r="R3353">
        <v>6</v>
      </c>
      <c r="S3353">
        <v>2.86</v>
      </c>
      <c r="T3353">
        <v>4</v>
      </c>
      <c r="U3353" t="s">
        <v>23</v>
      </c>
      <c r="V3353">
        <f>IF(tbl_Customers[[#This Row],[churn]] = "yes", 1, 0)</f>
        <v>1</v>
      </c>
      <c r="W3353" t="str">
        <f>IF(tbl_Customers[[#This Row],[number_customer_service_calls]] &lt;= 1, "0-1 Calls", IF(tbl_Customers[[#This Row],[number_customer_service_calls]] &lt;= 3, "2-3 Calls", IF(tbl_Customers[[#This Row],[number_customer_service_calls]] &lt;=5, "4-5 Calls", "6+ Calls")))</f>
        <v>4-5 Calls</v>
      </c>
      <c r="X3353" t="str">
        <f>IF(tbl_Customers[[#This Row],[account_length]] &lt;= 50, "0-50", IF(tbl_Customers[[#This Row],[account_length]] &lt;=100, "51-100", IF(tbl_Customers[[#This Row],[account_length]] &lt;= 150, "101-150", "151+")))</f>
        <v>101-150</v>
      </c>
      <c r="Y3353" t="str">
        <f>IF(tbl_Customers[[#This Row],[total_intl_charge]] &lt;= 3, "Low Charges", "High Charges")</f>
        <v>Low Charges</v>
      </c>
      <c r="Z3353" t="str">
        <f>IF(tbl_Customers[[#This Row],[total_eve_calls]]&lt;=80,"Low Calls",
IF(tbl_Customers[[#This Row],[total_eve_calls]]&lt;=120,"Medium Calls","High Calls"))</f>
        <v>Medium Calls</v>
      </c>
      <c r="AA3353" t="str">
        <f>IF(tbl_Customers[[#This Row],[total_eve_charge]]&lt;=15,"Low Charges",
IF(tbl_Customers[[#This Row],[total_eve_charge]]&lt;=20,"Medium Charges","High Charges"))</f>
        <v>Medium Charges</v>
      </c>
      <c r="AB33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3" t="str">
        <f>IF(tbl_Customers[[#This Row],[number_vmail_messages]] = 0, "No Usage", IF(tbl_Customers[[#This Row],[number_vmail_messages]] &lt;= 20, "Low Usage", IF(tbl_Customers[[#This Row],[number_vmail_messages]] &lt;= 40, "Medium Usgae", "High Usage")))</f>
        <v>No Usage</v>
      </c>
      <c r="AD3353" t="str">
        <f>IF(tbl_Customers[[#This Row],[total_day_minutes]]&lt;=150,"Low Usage", IF(tbl_Customers[[#This Row],[total_day_minutes]]&lt;=200,"Medium Usage", IF(tbl_Customers[[#This Row],[total_day_minutes]]&lt;=250,"High Usage","Very High Usage")))</f>
        <v>Medium Usage</v>
      </c>
      <c r="AE3353" t="str">
        <f>IF(tbl_Customers[[#This Row],[total_intl_calls]]&lt;=5,"Low Calls", IF(tbl_Customers[[#This Row],[total_intl_calls]]&lt;=10, "Medium Calls", "High Calls"))</f>
        <v>Medium Calls</v>
      </c>
      <c r="AF33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53" s="36" t="str">
        <f>IF(tbl_Customers[[#This Row],[Churn_Risk_Score]]&gt;=10,"High Risk", IF(tbl_Customers[[#This Row],[Churn_Risk_Score]]&gt;=5,"Medium Risk","Low Risk"))</f>
        <v>Medium Risk</v>
      </c>
    </row>
    <row r="3354" spans="1:33" x14ac:dyDescent="0.35">
      <c r="A3354">
        <v>3353</v>
      </c>
      <c r="B3354" t="s">
        <v>44</v>
      </c>
      <c r="C3354">
        <v>37</v>
      </c>
      <c r="D3354" t="s">
        <v>28</v>
      </c>
      <c r="E3354" t="s">
        <v>22</v>
      </c>
      <c r="F3354" t="s">
        <v>23</v>
      </c>
      <c r="G3354">
        <v>33</v>
      </c>
      <c r="H3354">
        <v>225.7</v>
      </c>
      <c r="I3354">
        <v>133</v>
      </c>
      <c r="J3354">
        <v>38.369999999999997</v>
      </c>
      <c r="K3354">
        <v>223.9</v>
      </c>
      <c r="L3354">
        <v>115</v>
      </c>
      <c r="M3354">
        <v>19.03</v>
      </c>
      <c r="N3354">
        <v>192.7</v>
      </c>
      <c r="O3354">
        <v>131</v>
      </c>
      <c r="P3354">
        <v>8.67</v>
      </c>
      <c r="Q3354">
        <v>11.2</v>
      </c>
      <c r="R3354">
        <v>5</v>
      </c>
      <c r="S3354">
        <v>3.02</v>
      </c>
      <c r="T3354">
        <v>3</v>
      </c>
      <c r="U3354" t="s">
        <v>22</v>
      </c>
      <c r="V3354">
        <f>IF(tbl_Customers[[#This Row],[churn]] = "yes", 1, 0)</f>
        <v>0</v>
      </c>
      <c r="W3354" t="str">
        <f>IF(tbl_Customers[[#This Row],[number_customer_service_calls]] &lt;= 1, "0-1 Calls", IF(tbl_Customers[[#This Row],[number_customer_service_calls]] &lt;= 3, "2-3 Calls", IF(tbl_Customers[[#This Row],[number_customer_service_calls]] &lt;=5, "4-5 Calls", "6+ Calls")))</f>
        <v>2-3 Calls</v>
      </c>
      <c r="X3354" t="str">
        <f>IF(tbl_Customers[[#This Row],[account_length]] &lt;= 50, "0-50", IF(tbl_Customers[[#This Row],[account_length]] &lt;=100, "51-100", IF(tbl_Customers[[#This Row],[account_length]] &lt;= 150, "101-150", "151+")))</f>
        <v>0-50</v>
      </c>
      <c r="Y3354" t="str">
        <f>IF(tbl_Customers[[#This Row],[total_intl_charge]] &lt;= 3, "Low Charges", "High Charges")</f>
        <v>High Charges</v>
      </c>
      <c r="Z3354" t="str">
        <f>IF(tbl_Customers[[#This Row],[total_eve_calls]]&lt;=80,"Low Calls",
IF(tbl_Customers[[#This Row],[total_eve_calls]]&lt;=120,"Medium Calls","High Calls"))</f>
        <v>Medium Calls</v>
      </c>
      <c r="AA3354" t="str">
        <f>IF(tbl_Customers[[#This Row],[total_eve_charge]]&lt;=15,"Low Charges",
IF(tbl_Customers[[#This Row],[total_eve_charge]]&lt;=20,"Medium Charges","High Charges"))</f>
        <v>Medium Charges</v>
      </c>
      <c r="AB33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4" t="str">
        <f>IF(tbl_Customers[[#This Row],[number_vmail_messages]] = 0, "No Usage", IF(tbl_Customers[[#This Row],[number_vmail_messages]] &lt;= 20, "Low Usage", IF(tbl_Customers[[#This Row],[number_vmail_messages]] &lt;= 40, "Medium Usgae", "High Usage")))</f>
        <v>Medium Usgae</v>
      </c>
      <c r="AD3354" t="str">
        <f>IF(tbl_Customers[[#This Row],[total_day_minutes]]&lt;=150,"Low Usage", IF(tbl_Customers[[#This Row],[total_day_minutes]]&lt;=200,"Medium Usage", IF(tbl_Customers[[#This Row],[total_day_minutes]]&lt;=250,"High Usage","Very High Usage")))</f>
        <v>High Usage</v>
      </c>
      <c r="AE3354" t="str">
        <f>IF(tbl_Customers[[#This Row],[total_intl_calls]]&lt;=5,"Low Calls", IF(tbl_Customers[[#This Row],[total_intl_calls]]&lt;=10, "Medium Calls", "High Calls"))</f>
        <v>Low Calls</v>
      </c>
      <c r="AF33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54" s="36" t="str">
        <f>IF(tbl_Customers[[#This Row],[Churn_Risk_Score]]&gt;=10,"High Risk", IF(tbl_Customers[[#This Row],[Churn_Risk_Score]]&gt;=5,"Medium Risk","Low Risk"))</f>
        <v>Low Risk</v>
      </c>
    </row>
    <row r="3355" spans="1:33" x14ac:dyDescent="0.35">
      <c r="A3355">
        <v>3354</v>
      </c>
      <c r="B3355" t="s">
        <v>51</v>
      </c>
      <c r="C3355">
        <v>48</v>
      </c>
      <c r="D3355" t="s">
        <v>28</v>
      </c>
      <c r="E3355" t="s">
        <v>22</v>
      </c>
      <c r="F3355" t="s">
        <v>22</v>
      </c>
      <c r="G3355">
        <v>0</v>
      </c>
      <c r="H3355">
        <v>176.9</v>
      </c>
      <c r="I3355">
        <v>110</v>
      </c>
      <c r="J3355">
        <v>30.07</v>
      </c>
      <c r="K3355">
        <v>274.3</v>
      </c>
      <c r="L3355">
        <v>114</v>
      </c>
      <c r="M3355">
        <v>23.32</v>
      </c>
      <c r="N3355">
        <v>115.3</v>
      </c>
      <c r="O3355">
        <v>125</v>
      </c>
      <c r="P3355">
        <v>5.19</v>
      </c>
      <c r="Q3355">
        <v>11</v>
      </c>
      <c r="R3355">
        <v>2</v>
      </c>
      <c r="S3355">
        <v>2.97</v>
      </c>
      <c r="T3355">
        <v>1</v>
      </c>
      <c r="U3355" t="s">
        <v>22</v>
      </c>
      <c r="V3355">
        <f>IF(tbl_Customers[[#This Row],[churn]] = "yes", 1, 0)</f>
        <v>0</v>
      </c>
      <c r="W3355" t="str">
        <f>IF(tbl_Customers[[#This Row],[number_customer_service_calls]] &lt;= 1, "0-1 Calls", IF(tbl_Customers[[#This Row],[number_customer_service_calls]] &lt;= 3, "2-3 Calls", IF(tbl_Customers[[#This Row],[number_customer_service_calls]] &lt;=5, "4-5 Calls", "6+ Calls")))</f>
        <v>0-1 Calls</v>
      </c>
      <c r="X3355" t="str">
        <f>IF(tbl_Customers[[#This Row],[account_length]] &lt;= 50, "0-50", IF(tbl_Customers[[#This Row],[account_length]] &lt;=100, "51-100", IF(tbl_Customers[[#This Row],[account_length]] &lt;= 150, "101-150", "151+")))</f>
        <v>0-50</v>
      </c>
      <c r="Y3355" t="str">
        <f>IF(tbl_Customers[[#This Row],[total_intl_charge]] &lt;= 3, "Low Charges", "High Charges")</f>
        <v>Low Charges</v>
      </c>
      <c r="Z3355" t="str">
        <f>IF(tbl_Customers[[#This Row],[total_eve_calls]]&lt;=80,"Low Calls",
IF(tbl_Customers[[#This Row],[total_eve_calls]]&lt;=120,"Medium Calls","High Calls"))</f>
        <v>Medium Calls</v>
      </c>
      <c r="AA3355" t="str">
        <f>IF(tbl_Customers[[#This Row],[total_eve_charge]]&lt;=15,"Low Charges",
IF(tbl_Customers[[#This Row],[total_eve_charge]]&lt;=20,"Medium Charges","High Charges"))</f>
        <v>High Charges</v>
      </c>
      <c r="AB33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5" t="str">
        <f>IF(tbl_Customers[[#This Row],[number_vmail_messages]] = 0, "No Usage", IF(tbl_Customers[[#This Row],[number_vmail_messages]] &lt;= 20, "Low Usage", IF(tbl_Customers[[#This Row],[number_vmail_messages]] &lt;= 40, "Medium Usgae", "High Usage")))</f>
        <v>No Usage</v>
      </c>
      <c r="AD3355" t="str">
        <f>IF(tbl_Customers[[#This Row],[total_day_minutes]]&lt;=150,"Low Usage", IF(tbl_Customers[[#This Row],[total_day_minutes]]&lt;=200,"Medium Usage", IF(tbl_Customers[[#This Row],[total_day_minutes]]&lt;=250,"High Usage","Very High Usage")))</f>
        <v>Medium Usage</v>
      </c>
      <c r="AE3355" t="str">
        <f>IF(tbl_Customers[[#This Row],[total_intl_calls]]&lt;=5,"Low Calls", IF(tbl_Customers[[#This Row],[total_intl_calls]]&lt;=10, "Medium Calls", "High Calls"))</f>
        <v>Low Calls</v>
      </c>
      <c r="AF33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55" s="36" t="str">
        <f>IF(tbl_Customers[[#This Row],[Churn_Risk_Score]]&gt;=10,"High Risk", IF(tbl_Customers[[#This Row],[Churn_Risk_Score]]&gt;=5,"Medium Risk","Low Risk"))</f>
        <v>Low Risk</v>
      </c>
    </row>
    <row r="3356" spans="1:33" x14ac:dyDescent="0.35">
      <c r="A3356">
        <v>3355</v>
      </c>
      <c r="B3356" t="s">
        <v>54</v>
      </c>
      <c r="C3356">
        <v>155</v>
      </c>
      <c r="D3356" t="s">
        <v>21</v>
      </c>
      <c r="E3356" t="s">
        <v>22</v>
      </c>
      <c r="F3356" t="s">
        <v>22</v>
      </c>
      <c r="G3356">
        <v>0</v>
      </c>
      <c r="H3356">
        <v>250.5</v>
      </c>
      <c r="I3356">
        <v>89</v>
      </c>
      <c r="J3356">
        <v>42.59</v>
      </c>
      <c r="K3356">
        <v>146.1</v>
      </c>
      <c r="L3356">
        <v>84</v>
      </c>
      <c r="M3356">
        <v>12.42</v>
      </c>
      <c r="N3356">
        <v>164.2</v>
      </c>
      <c r="O3356">
        <v>60</v>
      </c>
      <c r="P3356">
        <v>7.39</v>
      </c>
      <c r="Q3356">
        <v>8.4</v>
      </c>
      <c r="R3356">
        <v>3</v>
      </c>
      <c r="S3356">
        <v>2.27</v>
      </c>
      <c r="T3356">
        <v>1</v>
      </c>
      <c r="U3356" t="s">
        <v>22</v>
      </c>
      <c r="V3356">
        <f>IF(tbl_Customers[[#This Row],[churn]] = "yes", 1, 0)</f>
        <v>0</v>
      </c>
      <c r="W3356" t="str">
        <f>IF(tbl_Customers[[#This Row],[number_customer_service_calls]] &lt;= 1, "0-1 Calls", IF(tbl_Customers[[#This Row],[number_customer_service_calls]] &lt;= 3, "2-3 Calls", IF(tbl_Customers[[#This Row],[number_customer_service_calls]] &lt;=5, "4-5 Calls", "6+ Calls")))</f>
        <v>0-1 Calls</v>
      </c>
      <c r="X3356" t="str">
        <f>IF(tbl_Customers[[#This Row],[account_length]] &lt;= 50, "0-50", IF(tbl_Customers[[#This Row],[account_length]] &lt;=100, "51-100", IF(tbl_Customers[[#This Row],[account_length]] &lt;= 150, "101-150", "151+")))</f>
        <v>151+</v>
      </c>
      <c r="Y3356" t="str">
        <f>IF(tbl_Customers[[#This Row],[total_intl_charge]] &lt;= 3, "Low Charges", "High Charges")</f>
        <v>Low Charges</v>
      </c>
      <c r="Z3356" t="str">
        <f>IF(tbl_Customers[[#This Row],[total_eve_calls]]&lt;=80,"Low Calls",
IF(tbl_Customers[[#This Row],[total_eve_calls]]&lt;=120,"Medium Calls","High Calls"))</f>
        <v>Medium Calls</v>
      </c>
      <c r="AA3356" t="str">
        <f>IF(tbl_Customers[[#This Row],[total_eve_charge]]&lt;=15,"Low Charges",
IF(tbl_Customers[[#This Row],[total_eve_charge]]&lt;=20,"Medium Charges","High Charges"))</f>
        <v>Low Charges</v>
      </c>
      <c r="AB33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56" t="str">
        <f>IF(tbl_Customers[[#This Row],[number_vmail_messages]] = 0, "No Usage", IF(tbl_Customers[[#This Row],[number_vmail_messages]] &lt;= 20, "Low Usage", IF(tbl_Customers[[#This Row],[number_vmail_messages]] &lt;= 40, "Medium Usgae", "High Usage")))</f>
        <v>No Usage</v>
      </c>
      <c r="AD3356" t="str">
        <f>IF(tbl_Customers[[#This Row],[total_day_minutes]]&lt;=150,"Low Usage", IF(tbl_Customers[[#This Row],[total_day_minutes]]&lt;=200,"Medium Usage", IF(tbl_Customers[[#This Row],[total_day_minutes]]&lt;=250,"High Usage","Very High Usage")))</f>
        <v>Very High Usage</v>
      </c>
      <c r="AE3356" t="str">
        <f>IF(tbl_Customers[[#This Row],[total_intl_calls]]&lt;=5,"Low Calls", IF(tbl_Customers[[#This Row],[total_intl_calls]]&lt;=10, "Medium Calls", "High Calls"))</f>
        <v>Low Calls</v>
      </c>
      <c r="AF33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56" s="36" t="str">
        <f>IF(tbl_Customers[[#This Row],[Churn_Risk_Score]]&gt;=10,"High Risk", IF(tbl_Customers[[#This Row],[Churn_Risk_Score]]&gt;=5,"Medium Risk","Low Risk"))</f>
        <v>Medium Risk</v>
      </c>
    </row>
    <row r="3357" spans="1:33" x14ac:dyDescent="0.35">
      <c r="A3357">
        <v>3356</v>
      </c>
      <c r="B3357" t="s">
        <v>59</v>
      </c>
      <c r="C3357">
        <v>124</v>
      </c>
      <c r="D3357" t="s">
        <v>25</v>
      </c>
      <c r="E3357" t="s">
        <v>22</v>
      </c>
      <c r="F3357" t="s">
        <v>22</v>
      </c>
      <c r="G3357">
        <v>0</v>
      </c>
      <c r="H3357">
        <v>282.8</v>
      </c>
      <c r="I3357">
        <v>108</v>
      </c>
      <c r="J3357">
        <v>48.08</v>
      </c>
      <c r="K3357">
        <v>246.3</v>
      </c>
      <c r="L3357">
        <v>89</v>
      </c>
      <c r="M3357">
        <v>20.94</v>
      </c>
      <c r="N3357">
        <v>256.39999999999998</v>
      </c>
      <c r="O3357">
        <v>96</v>
      </c>
      <c r="P3357">
        <v>11.54</v>
      </c>
      <c r="Q3357">
        <v>10.3</v>
      </c>
      <c r="R3357">
        <v>1</v>
      </c>
      <c r="S3357">
        <v>2.78</v>
      </c>
      <c r="T3357">
        <v>3</v>
      </c>
      <c r="U3357" t="s">
        <v>23</v>
      </c>
      <c r="V3357">
        <f>IF(tbl_Customers[[#This Row],[churn]] = "yes", 1, 0)</f>
        <v>1</v>
      </c>
      <c r="W3357" t="str">
        <f>IF(tbl_Customers[[#This Row],[number_customer_service_calls]] &lt;= 1, "0-1 Calls", IF(tbl_Customers[[#This Row],[number_customer_service_calls]] &lt;= 3, "2-3 Calls", IF(tbl_Customers[[#This Row],[number_customer_service_calls]] &lt;=5, "4-5 Calls", "6+ Calls")))</f>
        <v>2-3 Calls</v>
      </c>
      <c r="X3357" t="str">
        <f>IF(tbl_Customers[[#This Row],[account_length]] &lt;= 50, "0-50", IF(tbl_Customers[[#This Row],[account_length]] &lt;=100, "51-100", IF(tbl_Customers[[#This Row],[account_length]] &lt;= 150, "101-150", "151+")))</f>
        <v>101-150</v>
      </c>
      <c r="Y3357" t="str">
        <f>IF(tbl_Customers[[#This Row],[total_intl_charge]] &lt;= 3, "Low Charges", "High Charges")</f>
        <v>Low Charges</v>
      </c>
      <c r="Z3357" t="str">
        <f>IF(tbl_Customers[[#This Row],[total_eve_calls]]&lt;=80,"Low Calls",
IF(tbl_Customers[[#This Row],[total_eve_calls]]&lt;=120,"Medium Calls","High Calls"))</f>
        <v>Medium Calls</v>
      </c>
      <c r="AA3357" t="str">
        <f>IF(tbl_Customers[[#This Row],[total_eve_charge]]&lt;=15,"Low Charges",
IF(tbl_Customers[[#This Row],[total_eve_charge]]&lt;=20,"Medium Charges","High Charges"))</f>
        <v>High Charges</v>
      </c>
      <c r="AB33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7" t="str">
        <f>IF(tbl_Customers[[#This Row],[number_vmail_messages]] = 0, "No Usage", IF(tbl_Customers[[#This Row],[number_vmail_messages]] &lt;= 20, "Low Usage", IF(tbl_Customers[[#This Row],[number_vmail_messages]] &lt;= 40, "Medium Usgae", "High Usage")))</f>
        <v>No Usage</v>
      </c>
      <c r="AD3357" t="str">
        <f>IF(tbl_Customers[[#This Row],[total_day_minutes]]&lt;=150,"Low Usage", IF(tbl_Customers[[#This Row],[total_day_minutes]]&lt;=200,"Medium Usage", IF(tbl_Customers[[#This Row],[total_day_minutes]]&lt;=250,"High Usage","Very High Usage")))</f>
        <v>Very High Usage</v>
      </c>
      <c r="AE3357" t="str">
        <f>IF(tbl_Customers[[#This Row],[total_intl_calls]]&lt;=5,"Low Calls", IF(tbl_Customers[[#This Row],[total_intl_calls]]&lt;=10, "Medium Calls", "High Calls"))</f>
        <v>Low Calls</v>
      </c>
      <c r="AF33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57" s="36" t="str">
        <f>IF(tbl_Customers[[#This Row],[Churn_Risk_Score]]&gt;=10,"High Risk", IF(tbl_Customers[[#This Row],[Churn_Risk_Score]]&gt;=5,"Medium Risk","Low Risk"))</f>
        <v>Medium Risk</v>
      </c>
    </row>
    <row r="3358" spans="1:33" x14ac:dyDescent="0.35">
      <c r="A3358">
        <v>3357</v>
      </c>
      <c r="B3358" t="s">
        <v>55</v>
      </c>
      <c r="C3358">
        <v>91</v>
      </c>
      <c r="D3358" t="s">
        <v>28</v>
      </c>
      <c r="E3358" t="s">
        <v>22</v>
      </c>
      <c r="F3358" t="s">
        <v>22</v>
      </c>
      <c r="G3358">
        <v>0</v>
      </c>
      <c r="H3358">
        <v>142.6</v>
      </c>
      <c r="I3358">
        <v>90</v>
      </c>
      <c r="J3358">
        <v>24.24</v>
      </c>
      <c r="K3358">
        <v>286.8</v>
      </c>
      <c r="L3358">
        <v>102</v>
      </c>
      <c r="M3358">
        <v>24.38</v>
      </c>
      <c r="N3358">
        <v>222.2</v>
      </c>
      <c r="O3358">
        <v>113</v>
      </c>
      <c r="P3358">
        <v>10</v>
      </c>
      <c r="Q3358">
        <v>14.8</v>
      </c>
      <c r="R3358">
        <v>3</v>
      </c>
      <c r="S3358">
        <v>4</v>
      </c>
      <c r="T3358">
        <v>0</v>
      </c>
      <c r="U3358" t="s">
        <v>22</v>
      </c>
      <c r="V3358">
        <f>IF(tbl_Customers[[#This Row],[churn]] = "yes", 1, 0)</f>
        <v>0</v>
      </c>
      <c r="W3358" t="str">
        <f>IF(tbl_Customers[[#This Row],[number_customer_service_calls]] &lt;= 1, "0-1 Calls", IF(tbl_Customers[[#This Row],[number_customer_service_calls]] &lt;= 3, "2-3 Calls", IF(tbl_Customers[[#This Row],[number_customer_service_calls]] &lt;=5, "4-5 Calls", "6+ Calls")))</f>
        <v>0-1 Calls</v>
      </c>
      <c r="X3358" t="str">
        <f>IF(tbl_Customers[[#This Row],[account_length]] &lt;= 50, "0-50", IF(tbl_Customers[[#This Row],[account_length]] &lt;=100, "51-100", IF(tbl_Customers[[#This Row],[account_length]] &lt;= 150, "101-150", "151+")))</f>
        <v>51-100</v>
      </c>
      <c r="Y3358" t="str">
        <f>IF(tbl_Customers[[#This Row],[total_intl_charge]] &lt;= 3, "Low Charges", "High Charges")</f>
        <v>High Charges</v>
      </c>
      <c r="Z3358" t="str">
        <f>IF(tbl_Customers[[#This Row],[total_eve_calls]]&lt;=80,"Low Calls",
IF(tbl_Customers[[#This Row],[total_eve_calls]]&lt;=120,"Medium Calls","High Calls"))</f>
        <v>Medium Calls</v>
      </c>
      <c r="AA3358" t="str">
        <f>IF(tbl_Customers[[#This Row],[total_eve_charge]]&lt;=15,"Low Charges",
IF(tbl_Customers[[#This Row],[total_eve_charge]]&lt;=20,"Medium Charges","High Charges"))</f>
        <v>High Charges</v>
      </c>
      <c r="AB33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8" t="str">
        <f>IF(tbl_Customers[[#This Row],[number_vmail_messages]] = 0, "No Usage", IF(tbl_Customers[[#This Row],[number_vmail_messages]] &lt;= 20, "Low Usage", IF(tbl_Customers[[#This Row],[number_vmail_messages]] &lt;= 40, "Medium Usgae", "High Usage")))</f>
        <v>No Usage</v>
      </c>
      <c r="AD3358" t="str">
        <f>IF(tbl_Customers[[#This Row],[total_day_minutes]]&lt;=150,"Low Usage", IF(tbl_Customers[[#This Row],[total_day_minutes]]&lt;=200,"Medium Usage", IF(tbl_Customers[[#This Row],[total_day_minutes]]&lt;=250,"High Usage","Very High Usage")))</f>
        <v>Low Usage</v>
      </c>
      <c r="AE3358" t="str">
        <f>IF(tbl_Customers[[#This Row],[total_intl_calls]]&lt;=5,"Low Calls", IF(tbl_Customers[[#This Row],[total_intl_calls]]&lt;=10, "Medium Calls", "High Calls"))</f>
        <v>Low Calls</v>
      </c>
      <c r="AF33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58" s="36" t="str">
        <f>IF(tbl_Customers[[#This Row],[Churn_Risk_Score]]&gt;=10,"High Risk", IF(tbl_Customers[[#This Row],[Churn_Risk_Score]]&gt;=5,"Medium Risk","Low Risk"))</f>
        <v>Low Risk</v>
      </c>
    </row>
    <row r="3359" spans="1:33" x14ac:dyDescent="0.35">
      <c r="A3359">
        <v>3358</v>
      </c>
      <c r="B3359" t="s">
        <v>65</v>
      </c>
      <c r="C3359">
        <v>169</v>
      </c>
      <c r="D3359" t="s">
        <v>28</v>
      </c>
      <c r="E3359" t="s">
        <v>22</v>
      </c>
      <c r="F3359" t="s">
        <v>22</v>
      </c>
      <c r="G3359">
        <v>0</v>
      </c>
      <c r="H3359">
        <v>276.10000000000002</v>
      </c>
      <c r="I3359">
        <v>120</v>
      </c>
      <c r="J3359">
        <v>46.94</v>
      </c>
      <c r="K3359">
        <v>123.5</v>
      </c>
      <c r="L3359">
        <v>88</v>
      </c>
      <c r="M3359">
        <v>10.5</v>
      </c>
      <c r="N3359">
        <v>261.89999999999998</v>
      </c>
      <c r="O3359">
        <v>116</v>
      </c>
      <c r="P3359">
        <v>11.79</v>
      </c>
      <c r="Q3359">
        <v>11.9</v>
      </c>
      <c r="R3359">
        <v>5</v>
      </c>
      <c r="S3359">
        <v>3.21</v>
      </c>
      <c r="T3359">
        <v>1</v>
      </c>
      <c r="U3359" t="s">
        <v>22</v>
      </c>
      <c r="V3359">
        <f>IF(tbl_Customers[[#This Row],[churn]] = "yes", 1, 0)</f>
        <v>0</v>
      </c>
      <c r="W3359" t="str">
        <f>IF(tbl_Customers[[#This Row],[number_customer_service_calls]] &lt;= 1, "0-1 Calls", IF(tbl_Customers[[#This Row],[number_customer_service_calls]] &lt;= 3, "2-3 Calls", IF(tbl_Customers[[#This Row],[number_customer_service_calls]] &lt;=5, "4-5 Calls", "6+ Calls")))</f>
        <v>0-1 Calls</v>
      </c>
      <c r="X3359" t="str">
        <f>IF(tbl_Customers[[#This Row],[account_length]] &lt;= 50, "0-50", IF(tbl_Customers[[#This Row],[account_length]] &lt;=100, "51-100", IF(tbl_Customers[[#This Row],[account_length]] &lt;= 150, "101-150", "151+")))</f>
        <v>151+</v>
      </c>
      <c r="Y3359" t="str">
        <f>IF(tbl_Customers[[#This Row],[total_intl_charge]] &lt;= 3, "Low Charges", "High Charges")</f>
        <v>High Charges</v>
      </c>
      <c r="Z3359" t="str">
        <f>IF(tbl_Customers[[#This Row],[total_eve_calls]]&lt;=80,"Low Calls",
IF(tbl_Customers[[#This Row],[total_eve_calls]]&lt;=120,"Medium Calls","High Calls"))</f>
        <v>Medium Calls</v>
      </c>
      <c r="AA3359" t="str">
        <f>IF(tbl_Customers[[#This Row],[total_eve_charge]]&lt;=15,"Low Charges",
IF(tbl_Customers[[#This Row],[total_eve_charge]]&lt;=20,"Medium Charges","High Charges"))</f>
        <v>Low Charges</v>
      </c>
      <c r="AB33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9" t="str">
        <f>IF(tbl_Customers[[#This Row],[number_vmail_messages]] = 0, "No Usage", IF(tbl_Customers[[#This Row],[number_vmail_messages]] &lt;= 20, "Low Usage", IF(tbl_Customers[[#This Row],[number_vmail_messages]] &lt;= 40, "Medium Usgae", "High Usage")))</f>
        <v>No Usage</v>
      </c>
      <c r="AD3359" t="str">
        <f>IF(tbl_Customers[[#This Row],[total_day_minutes]]&lt;=150,"Low Usage", IF(tbl_Customers[[#This Row],[total_day_minutes]]&lt;=200,"Medium Usage", IF(tbl_Customers[[#This Row],[total_day_minutes]]&lt;=250,"High Usage","Very High Usage")))</f>
        <v>Very High Usage</v>
      </c>
      <c r="AE3359" t="str">
        <f>IF(tbl_Customers[[#This Row],[total_intl_calls]]&lt;=5,"Low Calls", IF(tbl_Customers[[#This Row],[total_intl_calls]]&lt;=10, "Medium Calls", "High Calls"))</f>
        <v>Low Calls</v>
      </c>
      <c r="AF33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59" s="36" t="str">
        <f>IF(tbl_Customers[[#This Row],[Churn_Risk_Score]]&gt;=10,"High Risk", IF(tbl_Customers[[#This Row],[Churn_Risk_Score]]&gt;=5,"Medium Risk","Low Risk"))</f>
        <v>Medium Risk</v>
      </c>
    </row>
    <row r="3360" spans="1:33" x14ac:dyDescent="0.35">
      <c r="A3360">
        <v>3359</v>
      </c>
      <c r="B3360" t="s">
        <v>46</v>
      </c>
      <c r="C3360">
        <v>74</v>
      </c>
      <c r="D3360" t="s">
        <v>28</v>
      </c>
      <c r="E3360" t="s">
        <v>22</v>
      </c>
      <c r="F3360" t="s">
        <v>22</v>
      </c>
      <c r="G3360">
        <v>0</v>
      </c>
      <c r="H3360">
        <v>154.30000000000001</v>
      </c>
      <c r="I3360">
        <v>71</v>
      </c>
      <c r="J3360">
        <v>26.23</v>
      </c>
      <c r="K3360">
        <v>262.3</v>
      </c>
      <c r="L3360">
        <v>105</v>
      </c>
      <c r="M3360">
        <v>22.3</v>
      </c>
      <c r="N3360">
        <v>235.3</v>
      </c>
      <c r="O3360">
        <v>99</v>
      </c>
      <c r="P3360">
        <v>10.59</v>
      </c>
      <c r="Q3360">
        <v>13.9</v>
      </c>
      <c r="R3360">
        <v>4</v>
      </c>
      <c r="S3360">
        <v>3.75</v>
      </c>
      <c r="T3360">
        <v>0</v>
      </c>
      <c r="U3360" t="s">
        <v>22</v>
      </c>
      <c r="V3360">
        <f>IF(tbl_Customers[[#This Row],[churn]] = "yes", 1, 0)</f>
        <v>0</v>
      </c>
      <c r="W3360" t="str">
        <f>IF(tbl_Customers[[#This Row],[number_customer_service_calls]] &lt;= 1, "0-1 Calls", IF(tbl_Customers[[#This Row],[number_customer_service_calls]] &lt;= 3, "2-3 Calls", IF(tbl_Customers[[#This Row],[number_customer_service_calls]] &lt;=5, "4-5 Calls", "6+ Calls")))</f>
        <v>0-1 Calls</v>
      </c>
      <c r="X3360" t="str">
        <f>IF(tbl_Customers[[#This Row],[account_length]] &lt;= 50, "0-50", IF(tbl_Customers[[#This Row],[account_length]] &lt;=100, "51-100", IF(tbl_Customers[[#This Row],[account_length]] &lt;= 150, "101-150", "151+")))</f>
        <v>51-100</v>
      </c>
      <c r="Y3360" t="str">
        <f>IF(tbl_Customers[[#This Row],[total_intl_charge]] &lt;= 3, "Low Charges", "High Charges")</f>
        <v>High Charges</v>
      </c>
      <c r="Z3360" t="str">
        <f>IF(tbl_Customers[[#This Row],[total_eve_calls]]&lt;=80,"Low Calls",
IF(tbl_Customers[[#This Row],[total_eve_calls]]&lt;=120,"Medium Calls","High Calls"))</f>
        <v>Medium Calls</v>
      </c>
      <c r="AA3360" t="str">
        <f>IF(tbl_Customers[[#This Row],[total_eve_charge]]&lt;=15,"Low Charges",
IF(tbl_Customers[[#This Row],[total_eve_charge]]&lt;=20,"Medium Charges","High Charges"))</f>
        <v>High Charges</v>
      </c>
      <c r="AB33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0" t="str">
        <f>IF(tbl_Customers[[#This Row],[number_vmail_messages]] = 0, "No Usage", IF(tbl_Customers[[#This Row],[number_vmail_messages]] &lt;= 20, "Low Usage", IF(tbl_Customers[[#This Row],[number_vmail_messages]] &lt;= 40, "Medium Usgae", "High Usage")))</f>
        <v>No Usage</v>
      </c>
      <c r="AD3360" t="str">
        <f>IF(tbl_Customers[[#This Row],[total_day_minutes]]&lt;=150,"Low Usage", IF(tbl_Customers[[#This Row],[total_day_minutes]]&lt;=200,"Medium Usage", IF(tbl_Customers[[#This Row],[total_day_minutes]]&lt;=250,"High Usage","Very High Usage")))</f>
        <v>Medium Usage</v>
      </c>
      <c r="AE3360" t="str">
        <f>IF(tbl_Customers[[#This Row],[total_intl_calls]]&lt;=5,"Low Calls", IF(tbl_Customers[[#This Row],[total_intl_calls]]&lt;=10, "Medium Calls", "High Calls"))</f>
        <v>Low Calls</v>
      </c>
      <c r="AF33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60" s="36" t="str">
        <f>IF(tbl_Customers[[#This Row],[Churn_Risk_Score]]&gt;=10,"High Risk", IF(tbl_Customers[[#This Row],[Churn_Risk_Score]]&gt;=5,"Medium Risk","Low Risk"))</f>
        <v>Low Risk</v>
      </c>
    </row>
    <row r="3361" spans="1:33" x14ac:dyDescent="0.35">
      <c r="A3361">
        <v>3360</v>
      </c>
      <c r="B3361" t="s">
        <v>33</v>
      </c>
      <c r="C3361">
        <v>101</v>
      </c>
      <c r="D3361" t="s">
        <v>25</v>
      </c>
      <c r="E3361" t="s">
        <v>23</v>
      </c>
      <c r="F3361" t="s">
        <v>23</v>
      </c>
      <c r="G3361">
        <v>35</v>
      </c>
      <c r="H3361">
        <v>181</v>
      </c>
      <c r="I3361">
        <v>88</v>
      </c>
      <c r="J3361">
        <v>30.77</v>
      </c>
      <c r="K3361">
        <v>222.5</v>
      </c>
      <c r="L3361">
        <v>113</v>
      </c>
      <c r="M3361">
        <v>18.91</v>
      </c>
      <c r="N3361">
        <v>217.8</v>
      </c>
      <c r="O3361">
        <v>103</v>
      </c>
      <c r="P3361">
        <v>9.8000000000000007</v>
      </c>
      <c r="Q3361">
        <v>11.1</v>
      </c>
      <c r="R3361">
        <v>3</v>
      </c>
      <c r="S3361">
        <v>3</v>
      </c>
      <c r="T3361">
        <v>1</v>
      </c>
      <c r="U3361" t="s">
        <v>22</v>
      </c>
      <c r="V3361">
        <f>IF(tbl_Customers[[#This Row],[churn]] = "yes", 1, 0)</f>
        <v>0</v>
      </c>
      <c r="W3361" t="str">
        <f>IF(tbl_Customers[[#This Row],[number_customer_service_calls]] &lt;= 1, "0-1 Calls", IF(tbl_Customers[[#This Row],[number_customer_service_calls]] &lt;= 3, "2-3 Calls", IF(tbl_Customers[[#This Row],[number_customer_service_calls]] &lt;=5, "4-5 Calls", "6+ Calls")))</f>
        <v>0-1 Calls</v>
      </c>
      <c r="X3361" t="str">
        <f>IF(tbl_Customers[[#This Row],[account_length]] &lt;= 50, "0-50", IF(tbl_Customers[[#This Row],[account_length]] &lt;=100, "51-100", IF(tbl_Customers[[#This Row],[account_length]] &lt;= 150, "101-150", "151+")))</f>
        <v>101-150</v>
      </c>
      <c r="Y3361" t="str">
        <f>IF(tbl_Customers[[#This Row],[total_intl_charge]] &lt;= 3, "Low Charges", "High Charges")</f>
        <v>Low Charges</v>
      </c>
      <c r="Z3361" t="str">
        <f>IF(tbl_Customers[[#This Row],[total_eve_calls]]&lt;=80,"Low Calls",
IF(tbl_Customers[[#This Row],[total_eve_calls]]&lt;=120,"Medium Calls","High Calls"))</f>
        <v>Medium Calls</v>
      </c>
      <c r="AA3361" t="str">
        <f>IF(tbl_Customers[[#This Row],[total_eve_charge]]&lt;=15,"Low Charges",
IF(tbl_Customers[[#This Row],[total_eve_charge]]&lt;=20,"Medium Charges","High Charges"))</f>
        <v>Medium Charges</v>
      </c>
      <c r="AB33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1" t="str">
        <f>IF(tbl_Customers[[#This Row],[number_vmail_messages]] = 0, "No Usage", IF(tbl_Customers[[#This Row],[number_vmail_messages]] &lt;= 20, "Low Usage", IF(tbl_Customers[[#This Row],[number_vmail_messages]] &lt;= 40, "Medium Usgae", "High Usage")))</f>
        <v>Medium Usgae</v>
      </c>
      <c r="AD3361" t="str">
        <f>IF(tbl_Customers[[#This Row],[total_day_minutes]]&lt;=150,"Low Usage", IF(tbl_Customers[[#This Row],[total_day_minutes]]&lt;=200,"Medium Usage", IF(tbl_Customers[[#This Row],[total_day_minutes]]&lt;=250,"High Usage","Very High Usage")))</f>
        <v>Medium Usage</v>
      </c>
      <c r="AE3361" t="str">
        <f>IF(tbl_Customers[[#This Row],[total_intl_calls]]&lt;=5,"Low Calls", IF(tbl_Customers[[#This Row],[total_intl_calls]]&lt;=10, "Medium Calls", "High Calls"))</f>
        <v>Low Calls</v>
      </c>
      <c r="AF33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61" s="36" t="str">
        <f>IF(tbl_Customers[[#This Row],[Churn_Risk_Score]]&gt;=10,"High Risk", IF(tbl_Customers[[#This Row],[Churn_Risk_Score]]&gt;=5,"Medium Risk","Low Risk"))</f>
        <v>Low Risk</v>
      </c>
    </row>
    <row r="3362" spans="1:33" x14ac:dyDescent="0.35">
      <c r="A3362">
        <v>3361</v>
      </c>
      <c r="B3362" t="s">
        <v>56</v>
      </c>
      <c r="C3362">
        <v>142</v>
      </c>
      <c r="D3362" t="s">
        <v>21</v>
      </c>
      <c r="E3362" t="s">
        <v>22</v>
      </c>
      <c r="F3362" t="s">
        <v>22</v>
      </c>
      <c r="G3362">
        <v>0</v>
      </c>
      <c r="H3362">
        <v>108.1</v>
      </c>
      <c r="I3362">
        <v>81</v>
      </c>
      <c r="J3362">
        <v>18.38</v>
      </c>
      <c r="K3362">
        <v>146.9</v>
      </c>
      <c r="L3362">
        <v>115</v>
      </c>
      <c r="M3362">
        <v>12.49</v>
      </c>
      <c r="N3362">
        <v>197.6</v>
      </c>
      <c r="O3362">
        <v>84</v>
      </c>
      <c r="P3362">
        <v>8.89</v>
      </c>
      <c r="Q3362">
        <v>9</v>
      </c>
      <c r="R3362">
        <v>7</v>
      </c>
      <c r="S3362">
        <v>2.4300000000000002</v>
      </c>
      <c r="T3362">
        <v>1</v>
      </c>
      <c r="U3362" t="s">
        <v>22</v>
      </c>
      <c r="V3362">
        <f>IF(tbl_Customers[[#This Row],[churn]] = "yes", 1, 0)</f>
        <v>0</v>
      </c>
      <c r="W3362" t="str">
        <f>IF(tbl_Customers[[#This Row],[number_customer_service_calls]] &lt;= 1, "0-1 Calls", IF(tbl_Customers[[#This Row],[number_customer_service_calls]] &lt;= 3, "2-3 Calls", IF(tbl_Customers[[#This Row],[number_customer_service_calls]] &lt;=5, "4-5 Calls", "6+ Calls")))</f>
        <v>0-1 Calls</v>
      </c>
      <c r="X3362" t="str">
        <f>IF(tbl_Customers[[#This Row],[account_length]] &lt;= 50, "0-50", IF(tbl_Customers[[#This Row],[account_length]] &lt;=100, "51-100", IF(tbl_Customers[[#This Row],[account_length]] &lt;= 150, "101-150", "151+")))</f>
        <v>101-150</v>
      </c>
      <c r="Y3362" t="str">
        <f>IF(tbl_Customers[[#This Row],[total_intl_charge]] &lt;= 3, "Low Charges", "High Charges")</f>
        <v>Low Charges</v>
      </c>
      <c r="Z3362" t="str">
        <f>IF(tbl_Customers[[#This Row],[total_eve_calls]]&lt;=80,"Low Calls",
IF(tbl_Customers[[#This Row],[total_eve_calls]]&lt;=120,"Medium Calls","High Calls"))</f>
        <v>Medium Calls</v>
      </c>
      <c r="AA3362" t="str">
        <f>IF(tbl_Customers[[#This Row],[total_eve_charge]]&lt;=15,"Low Charges",
IF(tbl_Customers[[#This Row],[total_eve_charge]]&lt;=20,"Medium Charges","High Charges"))</f>
        <v>Low Charges</v>
      </c>
      <c r="AB33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62" t="str">
        <f>IF(tbl_Customers[[#This Row],[number_vmail_messages]] = 0, "No Usage", IF(tbl_Customers[[#This Row],[number_vmail_messages]] &lt;= 20, "Low Usage", IF(tbl_Customers[[#This Row],[number_vmail_messages]] &lt;= 40, "Medium Usgae", "High Usage")))</f>
        <v>No Usage</v>
      </c>
      <c r="AD3362" t="str">
        <f>IF(tbl_Customers[[#This Row],[total_day_minutes]]&lt;=150,"Low Usage", IF(tbl_Customers[[#This Row],[total_day_minutes]]&lt;=200,"Medium Usage", IF(tbl_Customers[[#This Row],[total_day_minutes]]&lt;=250,"High Usage","Very High Usage")))</f>
        <v>Low Usage</v>
      </c>
      <c r="AE3362" t="str">
        <f>IF(tbl_Customers[[#This Row],[total_intl_calls]]&lt;=5,"Low Calls", IF(tbl_Customers[[#This Row],[total_intl_calls]]&lt;=10, "Medium Calls", "High Calls"))</f>
        <v>Medium Calls</v>
      </c>
      <c r="AF33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62" s="36" t="str">
        <f>IF(tbl_Customers[[#This Row],[Churn_Risk_Score]]&gt;=10,"High Risk", IF(tbl_Customers[[#This Row],[Churn_Risk_Score]]&gt;=5,"Medium Risk","Low Risk"))</f>
        <v>Low Risk</v>
      </c>
    </row>
    <row r="3363" spans="1:33" x14ac:dyDescent="0.35">
      <c r="A3363">
        <v>3362</v>
      </c>
      <c r="B3363" t="s">
        <v>73</v>
      </c>
      <c r="C3363">
        <v>61</v>
      </c>
      <c r="D3363" t="s">
        <v>21</v>
      </c>
      <c r="E3363" t="s">
        <v>22</v>
      </c>
      <c r="F3363" t="s">
        <v>23</v>
      </c>
      <c r="G3363">
        <v>31</v>
      </c>
      <c r="H3363">
        <v>252.1</v>
      </c>
      <c r="I3363">
        <v>98</v>
      </c>
      <c r="J3363">
        <v>42.86</v>
      </c>
      <c r="K3363">
        <v>215.7</v>
      </c>
      <c r="L3363">
        <v>149</v>
      </c>
      <c r="M3363">
        <v>18.329999999999998</v>
      </c>
      <c r="N3363">
        <v>135.69999999999999</v>
      </c>
      <c r="O3363">
        <v>117</v>
      </c>
      <c r="P3363">
        <v>6.11</v>
      </c>
      <c r="Q3363">
        <v>5.0999999999999996</v>
      </c>
      <c r="R3363">
        <v>4</v>
      </c>
      <c r="S3363">
        <v>1.38</v>
      </c>
      <c r="T3363">
        <v>2</v>
      </c>
      <c r="U3363" t="s">
        <v>22</v>
      </c>
      <c r="V3363">
        <f>IF(tbl_Customers[[#This Row],[churn]] = "yes", 1, 0)</f>
        <v>0</v>
      </c>
      <c r="W3363" t="str">
        <f>IF(tbl_Customers[[#This Row],[number_customer_service_calls]] &lt;= 1, "0-1 Calls", IF(tbl_Customers[[#This Row],[number_customer_service_calls]] &lt;= 3, "2-3 Calls", IF(tbl_Customers[[#This Row],[number_customer_service_calls]] &lt;=5, "4-5 Calls", "6+ Calls")))</f>
        <v>2-3 Calls</v>
      </c>
      <c r="X3363" t="str">
        <f>IF(tbl_Customers[[#This Row],[account_length]] &lt;= 50, "0-50", IF(tbl_Customers[[#This Row],[account_length]] &lt;=100, "51-100", IF(tbl_Customers[[#This Row],[account_length]] &lt;= 150, "101-150", "151+")))</f>
        <v>51-100</v>
      </c>
      <c r="Y3363" t="str">
        <f>IF(tbl_Customers[[#This Row],[total_intl_charge]] &lt;= 3, "Low Charges", "High Charges")</f>
        <v>Low Charges</v>
      </c>
      <c r="Z3363" t="str">
        <f>IF(tbl_Customers[[#This Row],[total_eve_calls]]&lt;=80,"Low Calls",
IF(tbl_Customers[[#This Row],[total_eve_calls]]&lt;=120,"Medium Calls","High Calls"))</f>
        <v>High Calls</v>
      </c>
      <c r="AA3363" t="str">
        <f>IF(tbl_Customers[[#This Row],[total_eve_charge]]&lt;=15,"Low Charges",
IF(tbl_Customers[[#This Row],[total_eve_charge]]&lt;=20,"Medium Charges","High Charges"))</f>
        <v>Medium Charges</v>
      </c>
      <c r="AB33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3" t="str">
        <f>IF(tbl_Customers[[#This Row],[number_vmail_messages]] = 0, "No Usage", IF(tbl_Customers[[#This Row],[number_vmail_messages]] &lt;= 20, "Low Usage", IF(tbl_Customers[[#This Row],[number_vmail_messages]] &lt;= 40, "Medium Usgae", "High Usage")))</f>
        <v>Medium Usgae</v>
      </c>
      <c r="AD3363" t="str">
        <f>IF(tbl_Customers[[#This Row],[total_day_minutes]]&lt;=150,"Low Usage", IF(tbl_Customers[[#This Row],[total_day_minutes]]&lt;=200,"Medium Usage", IF(tbl_Customers[[#This Row],[total_day_minutes]]&lt;=250,"High Usage","Very High Usage")))</f>
        <v>Very High Usage</v>
      </c>
      <c r="AE3363" t="str">
        <f>IF(tbl_Customers[[#This Row],[total_intl_calls]]&lt;=5,"Low Calls", IF(tbl_Customers[[#This Row],[total_intl_calls]]&lt;=10, "Medium Calls", "High Calls"))</f>
        <v>Low Calls</v>
      </c>
      <c r="AF33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63" s="36" t="str">
        <f>IF(tbl_Customers[[#This Row],[Churn_Risk_Score]]&gt;=10,"High Risk", IF(tbl_Customers[[#This Row],[Churn_Risk_Score]]&gt;=5,"Medium Risk","Low Risk"))</f>
        <v>Low Risk</v>
      </c>
    </row>
    <row r="3364" spans="1:33" x14ac:dyDescent="0.35">
      <c r="A3364">
        <v>3363</v>
      </c>
      <c r="B3364" t="s">
        <v>27</v>
      </c>
      <c r="C3364">
        <v>50</v>
      </c>
      <c r="D3364" t="s">
        <v>28</v>
      </c>
      <c r="E3364" t="s">
        <v>22</v>
      </c>
      <c r="F3364" t="s">
        <v>22</v>
      </c>
      <c r="G3364">
        <v>0</v>
      </c>
      <c r="H3364">
        <v>160.1</v>
      </c>
      <c r="I3364">
        <v>64</v>
      </c>
      <c r="J3364">
        <v>27.22</v>
      </c>
      <c r="K3364">
        <v>208.7</v>
      </c>
      <c r="L3364">
        <v>123</v>
      </c>
      <c r="M3364">
        <v>17.739999999999998</v>
      </c>
      <c r="N3364">
        <v>199.7</v>
      </c>
      <c r="O3364">
        <v>84</v>
      </c>
      <c r="P3364">
        <v>8.99</v>
      </c>
      <c r="Q3364">
        <v>7.6</v>
      </c>
      <c r="R3364">
        <v>12</v>
      </c>
      <c r="S3364">
        <v>2.0499999999999998</v>
      </c>
      <c r="T3364">
        <v>5</v>
      </c>
      <c r="U3364" t="s">
        <v>23</v>
      </c>
      <c r="V3364">
        <f>IF(tbl_Customers[[#This Row],[churn]] = "yes", 1, 0)</f>
        <v>1</v>
      </c>
      <c r="W3364" t="str">
        <f>IF(tbl_Customers[[#This Row],[number_customer_service_calls]] &lt;= 1, "0-1 Calls", IF(tbl_Customers[[#This Row],[number_customer_service_calls]] &lt;= 3, "2-3 Calls", IF(tbl_Customers[[#This Row],[number_customer_service_calls]] &lt;=5, "4-5 Calls", "6+ Calls")))</f>
        <v>4-5 Calls</v>
      </c>
      <c r="X3364" t="str">
        <f>IF(tbl_Customers[[#This Row],[account_length]] &lt;= 50, "0-50", IF(tbl_Customers[[#This Row],[account_length]] &lt;=100, "51-100", IF(tbl_Customers[[#This Row],[account_length]] &lt;= 150, "101-150", "151+")))</f>
        <v>0-50</v>
      </c>
      <c r="Y3364" t="str">
        <f>IF(tbl_Customers[[#This Row],[total_intl_charge]] &lt;= 3, "Low Charges", "High Charges")</f>
        <v>Low Charges</v>
      </c>
      <c r="Z3364" t="str">
        <f>IF(tbl_Customers[[#This Row],[total_eve_calls]]&lt;=80,"Low Calls",
IF(tbl_Customers[[#This Row],[total_eve_calls]]&lt;=120,"Medium Calls","High Calls"))</f>
        <v>High Calls</v>
      </c>
      <c r="AA3364" t="str">
        <f>IF(tbl_Customers[[#This Row],[total_eve_charge]]&lt;=15,"Low Charges",
IF(tbl_Customers[[#This Row],[total_eve_charge]]&lt;=20,"Medium Charges","High Charges"))</f>
        <v>Medium Charges</v>
      </c>
      <c r="AB33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4" t="str">
        <f>IF(tbl_Customers[[#This Row],[number_vmail_messages]] = 0, "No Usage", IF(tbl_Customers[[#This Row],[number_vmail_messages]] &lt;= 20, "Low Usage", IF(tbl_Customers[[#This Row],[number_vmail_messages]] &lt;= 40, "Medium Usgae", "High Usage")))</f>
        <v>No Usage</v>
      </c>
      <c r="AD3364" t="str">
        <f>IF(tbl_Customers[[#This Row],[total_day_minutes]]&lt;=150,"Low Usage", IF(tbl_Customers[[#This Row],[total_day_minutes]]&lt;=200,"Medium Usage", IF(tbl_Customers[[#This Row],[total_day_minutes]]&lt;=250,"High Usage","Very High Usage")))</f>
        <v>Medium Usage</v>
      </c>
      <c r="AE3364" t="str">
        <f>IF(tbl_Customers[[#This Row],[total_intl_calls]]&lt;=5,"Low Calls", IF(tbl_Customers[[#This Row],[total_intl_calls]]&lt;=10, "Medium Calls", "High Calls"))</f>
        <v>High Calls</v>
      </c>
      <c r="AF33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64" s="36" t="str">
        <f>IF(tbl_Customers[[#This Row],[Churn_Risk_Score]]&gt;=10,"High Risk", IF(tbl_Customers[[#This Row],[Churn_Risk_Score]]&gt;=5,"Medium Risk","Low Risk"))</f>
        <v>Medium Risk</v>
      </c>
    </row>
    <row r="3365" spans="1:33" x14ac:dyDescent="0.35">
      <c r="A3365">
        <v>3364</v>
      </c>
      <c r="B3365" t="s">
        <v>51</v>
      </c>
      <c r="C3365">
        <v>82</v>
      </c>
      <c r="D3365" t="s">
        <v>25</v>
      </c>
      <c r="E3365" t="s">
        <v>22</v>
      </c>
      <c r="F3365" t="s">
        <v>22</v>
      </c>
      <c r="G3365">
        <v>0</v>
      </c>
      <c r="H3365">
        <v>217.6</v>
      </c>
      <c r="I3365">
        <v>82</v>
      </c>
      <c r="J3365">
        <v>36.99</v>
      </c>
      <c r="K3365">
        <v>169.4</v>
      </c>
      <c r="L3365">
        <v>101</v>
      </c>
      <c r="M3365">
        <v>14.4</v>
      </c>
      <c r="N3365">
        <v>248.9</v>
      </c>
      <c r="O3365">
        <v>124</v>
      </c>
      <c r="P3365">
        <v>11.2</v>
      </c>
      <c r="Q3365">
        <v>12.7</v>
      </c>
      <c r="R3365">
        <v>3</v>
      </c>
      <c r="S3365">
        <v>3.43</v>
      </c>
      <c r="T3365">
        <v>0</v>
      </c>
      <c r="U3365" t="s">
        <v>22</v>
      </c>
      <c r="V3365">
        <f>IF(tbl_Customers[[#This Row],[churn]] = "yes", 1, 0)</f>
        <v>0</v>
      </c>
      <c r="W3365" t="str">
        <f>IF(tbl_Customers[[#This Row],[number_customer_service_calls]] &lt;= 1, "0-1 Calls", IF(tbl_Customers[[#This Row],[number_customer_service_calls]] &lt;= 3, "2-3 Calls", IF(tbl_Customers[[#This Row],[number_customer_service_calls]] &lt;=5, "4-5 Calls", "6+ Calls")))</f>
        <v>0-1 Calls</v>
      </c>
      <c r="X3365" t="str">
        <f>IF(tbl_Customers[[#This Row],[account_length]] &lt;= 50, "0-50", IF(tbl_Customers[[#This Row],[account_length]] &lt;=100, "51-100", IF(tbl_Customers[[#This Row],[account_length]] &lt;= 150, "101-150", "151+")))</f>
        <v>51-100</v>
      </c>
      <c r="Y3365" t="str">
        <f>IF(tbl_Customers[[#This Row],[total_intl_charge]] &lt;= 3, "Low Charges", "High Charges")</f>
        <v>High Charges</v>
      </c>
      <c r="Z3365" t="str">
        <f>IF(tbl_Customers[[#This Row],[total_eve_calls]]&lt;=80,"Low Calls",
IF(tbl_Customers[[#This Row],[total_eve_calls]]&lt;=120,"Medium Calls","High Calls"))</f>
        <v>Medium Calls</v>
      </c>
      <c r="AA3365" t="str">
        <f>IF(tbl_Customers[[#This Row],[total_eve_charge]]&lt;=15,"Low Charges",
IF(tbl_Customers[[#This Row],[total_eve_charge]]&lt;=20,"Medium Charges","High Charges"))</f>
        <v>Low Charges</v>
      </c>
      <c r="AB33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5" t="str">
        <f>IF(tbl_Customers[[#This Row],[number_vmail_messages]] = 0, "No Usage", IF(tbl_Customers[[#This Row],[number_vmail_messages]] &lt;= 20, "Low Usage", IF(tbl_Customers[[#This Row],[number_vmail_messages]] &lt;= 40, "Medium Usgae", "High Usage")))</f>
        <v>No Usage</v>
      </c>
      <c r="AD3365" t="str">
        <f>IF(tbl_Customers[[#This Row],[total_day_minutes]]&lt;=150,"Low Usage", IF(tbl_Customers[[#This Row],[total_day_minutes]]&lt;=200,"Medium Usage", IF(tbl_Customers[[#This Row],[total_day_minutes]]&lt;=250,"High Usage","Very High Usage")))</f>
        <v>High Usage</v>
      </c>
      <c r="AE3365" t="str">
        <f>IF(tbl_Customers[[#This Row],[total_intl_calls]]&lt;=5,"Low Calls", IF(tbl_Customers[[#This Row],[total_intl_calls]]&lt;=10, "Medium Calls", "High Calls"))</f>
        <v>Low Calls</v>
      </c>
      <c r="AF33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65" s="36" t="str">
        <f>IF(tbl_Customers[[#This Row],[Churn_Risk_Score]]&gt;=10,"High Risk", IF(tbl_Customers[[#This Row],[Churn_Risk_Score]]&gt;=5,"Medium Risk","Low Risk"))</f>
        <v>Low Risk</v>
      </c>
    </row>
    <row r="3366" spans="1:33" x14ac:dyDescent="0.35">
      <c r="A3366">
        <v>3365</v>
      </c>
      <c r="B3366" t="s">
        <v>35</v>
      </c>
      <c r="C3366">
        <v>142</v>
      </c>
      <c r="D3366" t="s">
        <v>21</v>
      </c>
      <c r="E3366" t="s">
        <v>22</v>
      </c>
      <c r="F3366" t="s">
        <v>23</v>
      </c>
      <c r="G3366">
        <v>22</v>
      </c>
      <c r="H3366">
        <v>198.3</v>
      </c>
      <c r="I3366">
        <v>144</v>
      </c>
      <c r="J3366">
        <v>33.71</v>
      </c>
      <c r="K3366">
        <v>157.19999999999999</v>
      </c>
      <c r="L3366">
        <v>96</v>
      </c>
      <c r="M3366">
        <v>13.36</v>
      </c>
      <c r="N3366">
        <v>180.9</v>
      </c>
      <c r="O3366">
        <v>114</v>
      </c>
      <c r="P3366">
        <v>8.14</v>
      </c>
      <c r="Q3366">
        <v>11.1</v>
      </c>
      <c r="R3366">
        <v>4</v>
      </c>
      <c r="S3366">
        <v>3</v>
      </c>
      <c r="T3366">
        <v>2</v>
      </c>
      <c r="U3366" t="s">
        <v>22</v>
      </c>
      <c r="V3366">
        <f>IF(tbl_Customers[[#This Row],[churn]] = "yes", 1, 0)</f>
        <v>0</v>
      </c>
      <c r="W3366" t="str">
        <f>IF(tbl_Customers[[#This Row],[number_customer_service_calls]] &lt;= 1, "0-1 Calls", IF(tbl_Customers[[#This Row],[number_customer_service_calls]] &lt;= 3, "2-3 Calls", IF(tbl_Customers[[#This Row],[number_customer_service_calls]] &lt;=5, "4-5 Calls", "6+ Calls")))</f>
        <v>2-3 Calls</v>
      </c>
      <c r="X3366" t="str">
        <f>IF(tbl_Customers[[#This Row],[account_length]] &lt;= 50, "0-50", IF(tbl_Customers[[#This Row],[account_length]] &lt;=100, "51-100", IF(tbl_Customers[[#This Row],[account_length]] &lt;= 150, "101-150", "151+")))</f>
        <v>101-150</v>
      </c>
      <c r="Y3366" t="str">
        <f>IF(tbl_Customers[[#This Row],[total_intl_charge]] &lt;= 3, "Low Charges", "High Charges")</f>
        <v>Low Charges</v>
      </c>
      <c r="Z3366" t="str">
        <f>IF(tbl_Customers[[#This Row],[total_eve_calls]]&lt;=80,"Low Calls",
IF(tbl_Customers[[#This Row],[total_eve_calls]]&lt;=120,"Medium Calls","High Calls"))</f>
        <v>Medium Calls</v>
      </c>
      <c r="AA3366" t="str">
        <f>IF(tbl_Customers[[#This Row],[total_eve_charge]]&lt;=15,"Low Charges",
IF(tbl_Customers[[#This Row],[total_eve_charge]]&lt;=20,"Medium Charges","High Charges"))</f>
        <v>Low Charges</v>
      </c>
      <c r="AB33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6" t="str">
        <f>IF(tbl_Customers[[#This Row],[number_vmail_messages]] = 0, "No Usage", IF(tbl_Customers[[#This Row],[number_vmail_messages]] &lt;= 20, "Low Usage", IF(tbl_Customers[[#This Row],[number_vmail_messages]] &lt;= 40, "Medium Usgae", "High Usage")))</f>
        <v>Medium Usgae</v>
      </c>
      <c r="AD3366" t="str">
        <f>IF(tbl_Customers[[#This Row],[total_day_minutes]]&lt;=150,"Low Usage", IF(tbl_Customers[[#This Row],[total_day_minutes]]&lt;=200,"Medium Usage", IF(tbl_Customers[[#This Row],[total_day_minutes]]&lt;=250,"High Usage","Very High Usage")))</f>
        <v>Medium Usage</v>
      </c>
      <c r="AE3366" t="str">
        <f>IF(tbl_Customers[[#This Row],[total_intl_calls]]&lt;=5,"Low Calls", IF(tbl_Customers[[#This Row],[total_intl_calls]]&lt;=10, "Medium Calls", "High Calls"))</f>
        <v>Low Calls</v>
      </c>
      <c r="AF33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66" s="36" t="str">
        <f>IF(tbl_Customers[[#This Row],[Churn_Risk_Score]]&gt;=10,"High Risk", IF(tbl_Customers[[#This Row],[Churn_Risk_Score]]&gt;=5,"Medium Risk","Low Risk"))</f>
        <v>Low Risk</v>
      </c>
    </row>
    <row r="3367" spans="1:33" x14ac:dyDescent="0.35">
      <c r="A3367">
        <v>3366</v>
      </c>
      <c r="B3367" t="s">
        <v>48</v>
      </c>
      <c r="C3367">
        <v>27</v>
      </c>
      <c r="D3367" t="s">
        <v>21</v>
      </c>
      <c r="E3367" t="s">
        <v>22</v>
      </c>
      <c r="F3367" t="s">
        <v>23</v>
      </c>
      <c r="G3367">
        <v>32</v>
      </c>
      <c r="H3367">
        <v>190.3</v>
      </c>
      <c r="I3367">
        <v>97</v>
      </c>
      <c r="J3367">
        <v>32.35</v>
      </c>
      <c r="K3367">
        <v>279</v>
      </c>
      <c r="L3367">
        <v>77</v>
      </c>
      <c r="M3367">
        <v>23.72</v>
      </c>
      <c r="N3367">
        <v>133.80000000000001</v>
      </c>
      <c r="O3367">
        <v>117</v>
      </c>
      <c r="P3367">
        <v>6.02</v>
      </c>
      <c r="Q3367">
        <v>8.4</v>
      </c>
      <c r="R3367">
        <v>3</v>
      </c>
      <c r="S3367">
        <v>2.27</v>
      </c>
      <c r="T3367">
        <v>2</v>
      </c>
      <c r="U3367" t="s">
        <v>22</v>
      </c>
      <c r="V3367">
        <f>IF(tbl_Customers[[#This Row],[churn]] = "yes", 1, 0)</f>
        <v>0</v>
      </c>
      <c r="W3367" t="str">
        <f>IF(tbl_Customers[[#This Row],[number_customer_service_calls]] &lt;= 1, "0-1 Calls", IF(tbl_Customers[[#This Row],[number_customer_service_calls]] &lt;= 3, "2-3 Calls", IF(tbl_Customers[[#This Row],[number_customer_service_calls]] &lt;=5, "4-5 Calls", "6+ Calls")))</f>
        <v>2-3 Calls</v>
      </c>
      <c r="X3367" t="str">
        <f>IF(tbl_Customers[[#This Row],[account_length]] &lt;= 50, "0-50", IF(tbl_Customers[[#This Row],[account_length]] &lt;=100, "51-100", IF(tbl_Customers[[#This Row],[account_length]] &lt;= 150, "101-150", "151+")))</f>
        <v>0-50</v>
      </c>
      <c r="Y3367" t="str">
        <f>IF(tbl_Customers[[#This Row],[total_intl_charge]] &lt;= 3, "Low Charges", "High Charges")</f>
        <v>Low Charges</v>
      </c>
      <c r="Z3367" t="str">
        <f>IF(tbl_Customers[[#This Row],[total_eve_calls]]&lt;=80,"Low Calls",
IF(tbl_Customers[[#This Row],[total_eve_calls]]&lt;=120,"Medium Calls","High Calls"))</f>
        <v>Low Calls</v>
      </c>
      <c r="AA3367" t="str">
        <f>IF(tbl_Customers[[#This Row],[total_eve_charge]]&lt;=15,"Low Charges",
IF(tbl_Customers[[#This Row],[total_eve_charge]]&lt;=20,"Medium Charges","High Charges"))</f>
        <v>High Charges</v>
      </c>
      <c r="AB33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7" t="str">
        <f>IF(tbl_Customers[[#This Row],[number_vmail_messages]] = 0, "No Usage", IF(tbl_Customers[[#This Row],[number_vmail_messages]] &lt;= 20, "Low Usage", IF(tbl_Customers[[#This Row],[number_vmail_messages]] &lt;= 40, "Medium Usgae", "High Usage")))</f>
        <v>Medium Usgae</v>
      </c>
      <c r="AD3367" t="str">
        <f>IF(tbl_Customers[[#This Row],[total_day_minutes]]&lt;=150,"Low Usage", IF(tbl_Customers[[#This Row],[total_day_minutes]]&lt;=200,"Medium Usage", IF(tbl_Customers[[#This Row],[total_day_minutes]]&lt;=250,"High Usage","Very High Usage")))</f>
        <v>Medium Usage</v>
      </c>
      <c r="AE3367" t="str">
        <f>IF(tbl_Customers[[#This Row],[total_intl_calls]]&lt;=5,"Low Calls", IF(tbl_Customers[[#This Row],[total_intl_calls]]&lt;=10, "Medium Calls", "High Calls"))</f>
        <v>Low Calls</v>
      </c>
      <c r="AF33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67" s="36" t="str">
        <f>IF(tbl_Customers[[#This Row],[Churn_Risk_Score]]&gt;=10,"High Risk", IF(tbl_Customers[[#This Row],[Churn_Risk_Score]]&gt;=5,"Medium Risk","Low Risk"))</f>
        <v>Low Risk</v>
      </c>
    </row>
    <row r="3368" spans="1:33" x14ac:dyDescent="0.35">
      <c r="A3368">
        <v>3367</v>
      </c>
      <c r="B3368" t="s">
        <v>42</v>
      </c>
      <c r="C3368">
        <v>165</v>
      </c>
      <c r="D3368" t="s">
        <v>25</v>
      </c>
      <c r="E3368" t="s">
        <v>22</v>
      </c>
      <c r="F3368" t="s">
        <v>23</v>
      </c>
      <c r="G3368">
        <v>23</v>
      </c>
      <c r="H3368">
        <v>184.7</v>
      </c>
      <c r="I3368">
        <v>63</v>
      </c>
      <c r="J3368">
        <v>31.4</v>
      </c>
      <c r="K3368">
        <v>168</v>
      </c>
      <c r="L3368">
        <v>62</v>
      </c>
      <c r="M3368">
        <v>14.28</v>
      </c>
      <c r="N3368">
        <v>176.1</v>
      </c>
      <c r="O3368">
        <v>125</v>
      </c>
      <c r="P3368">
        <v>7.92</v>
      </c>
      <c r="Q3368">
        <v>8.6999999999999993</v>
      </c>
      <c r="R3368">
        <v>5</v>
      </c>
      <c r="S3368">
        <v>2.35</v>
      </c>
      <c r="T3368">
        <v>1</v>
      </c>
      <c r="U3368" t="s">
        <v>22</v>
      </c>
      <c r="V3368">
        <f>IF(tbl_Customers[[#This Row],[churn]] = "yes", 1, 0)</f>
        <v>0</v>
      </c>
      <c r="W3368" t="str">
        <f>IF(tbl_Customers[[#This Row],[number_customer_service_calls]] &lt;= 1, "0-1 Calls", IF(tbl_Customers[[#This Row],[number_customer_service_calls]] &lt;= 3, "2-3 Calls", IF(tbl_Customers[[#This Row],[number_customer_service_calls]] &lt;=5, "4-5 Calls", "6+ Calls")))</f>
        <v>0-1 Calls</v>
      </c>
      <c r="X3368" t="str">
        <f>IF(tbl_Customers[[#This Row],[account_length]] &lt;= 50, "0-50", IF(tbl_Customers[[#This Row],[account_length]] &lt;=100, "51-100", IF(tbl_Customers[[#This Row],[account_length]] &lt;= 150, "101-150", "151+")))</f>
        <v>151+</v>
      </c>
      <c r="Y3368" t="str">
        <f>IF(tbl_Customers[[#This Row],[total_intl_charge]] &lt;= 3, "Low Charges", "High Charges")</f>
        <v>Low Charges</v>
      </c>
      <c r="Z3368" t="str">
        <f>IF(tbl_Customers[[#This Row],[total_eve_calls]]&lt;=80,"Low Calls",
IF(tbl_Customers[[#This Row],[total_eve_calls]]&lt;=120,"Medium Calls","High Calls"))</f>
        <v>Low Calls</v>
      </c>
      <c r="AA3368" t="str">
        <f>IF(tbl_Customers[[#This Row],[total_eve_charge]]&lt;=15,"Low Charges",
IF(tbl_Customers[[#This Row],[total_eve_charge]]&lt;=20,"Medium Charges","High Charges"))</f>
        <v>Low Charges</v>
      </c>
      <c r="AB33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8" t="str">
        <f>IF(tbl_Customers[[#This Row],[number_vmail_messages]] = 0, "No Usage", IF(tbl_Customers[[#This Row],[number_vmail_messages]] &lt;= 20, "Low Usage", IF(tbl_Customers[[#This Row],[number_vmail_messages]] &lt;= 40, "Medium Usgae", "High Usage")))</f>
        <v>Medium Usgae</v>
      </c>
      <c r="AD3368" t="str">
        <f>IF(tbl_Customers[[#This Row],[total_day_minutes]]&lt;=150,"Low Usage", IF(tbl_Customers[[#This Row],[total_day_minutes]]&lt;=200,"Medium Usage", IF(tbl_Customers[[#This Row],[total_day_minutes]]&lt;=250,"High Usage","Very High Usage")))</f>
        <v>Medium Usage</v>
      </c>
      <c r="AE3368" t="str">
        <f>IF(tbl_Customers[[#This Row],[total_intl_calls]]&lt;=5,"Low Calls", IF(tbl_Customers[[#This Row],[total_intl_calls]]&lt;=10, "Medium Calls", "High Calls"))</f>
        <v>Low Calls</v>
      </c>
      <c r="AF33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68" s="36" t="str">
        <f>IF(tbl_Customers[[#This Row],[Churn_Risk_Score]]&gt;=10,"High Risk", IF(tbl_Customers[[#This Row],[Churn_Risk_Score]]&gt;=5,"Medium Risk","Low Risk"))</f>
        <v>Low Risk</v>
      </c>
    </row>
    <row r="3369" spans="1:33" x14ac:dyDescent="0.35">
      <c r="A3369">
        <v>3368</v>
      </c>
      <c r="B3369" t="s">
        <v>66</v>
      </c>
      <c r="C3369">
        <v>33</v>
      </c>
      <c r="D3369" t="s">
        <v>28</v>
      </c>
      <c r="E3369" t="s">
        <v>22</v>
      </c>
      <c r="F3369" t="s">
        <v>23</v>
      </c>
      <c r="G3369">
        <v>16</v>
      </c>
      <c r="H3369">
        <v>125.1</v>
      </c>
      <c r="I3369">
        <v>56</v>
      </c>
      <c r="J3369">
        <v>21.27</v>
      </c>
      <c r="K3369">
        <v>246.6</v>
      </c>
      <c r="L3369">
        <v>140</v>
      </c>
      <c r="M3369">
        <v>20.96</v>
      </c>
      <c r="N3369">
        <v>235.4</v>
      </c>
      <c r="O3369">
        <v>109</v>
      </c>
      <c r="P3369">
        <v>10.59</v>
      </c>
      <c r="Q3369">
        <v>12.1</v>
      </c>
      <c r="R3369">
        <v>2</v>
      </c>
      <c r="S3369">
        <v>3.27</v>
      </c>
      <c r="T3369">
        <v>0</v>
      </c>
      <c r="U3369" t="s">
        <v>22</v>
      </c>
      <c r="V3369">
        <f>IF(tbl_Customers[[#This Row],[churn]] = "yes", 1, 0)</f>
        <v>0</v>
      </c>
      <c r="W3369" t="str">
        <f>IF(tbl_Customers[[#This Row],[number_customer_service_calls]] &lt;= 1, "0-1 Calls", IF(tbl_Customers[[#This Row],[number_customer_service_calls]] &lt;= 3, "2-3 Calls", IF(tbl_Customers[[#This Row],[number_customer_service_calls]] &lt;=5, "4-5 Calls", "6+ Calls")))</f>
        <v>0-1 Calls</v>
      </c>
      <c r="X3369" t="str">
        <f>IF(tbl_Customers[[#This Row],[account_length]] &lt;= 50, "0-50", IF(tbl_Customers[[#This Row],[account_length]] &lt;=100, "51-100", IF(tbl_Customers[[#This Row],[account_length]] &lt;= 150, "101-150", "151+")))</f>
        <v>0-50</v>
      </c>
      <c r="Y3369" t="str">
        <f>IF(tbl_Customers[[#This Row],[total_intl_charge]] &lt;= 3, "Low Charges", "High Charges")</f>
        <v>High Charges</v>
      </c>
      <c r="Z3369" t="str">
        <f>IF(tbl_Customers[[#This Row],[total_eve_calls]]&lt;=80,"Low Calls",
IF(tbl_Customers[[#This Row],[total_eve_calls]]&lt;=120,"Medium Calls","High Calls"))</f>
        <v>High Calls</v>
      </c>
      <c r="AA3369" t="str">
        <f>IF(tbl_Customers[[#This Row],[total_eve_charge]]&lt;=15,"Low Charges",
IF(tbl_Customers[[#This Row],[total_eve_charge]]&lt;=20,"Medium Charges","High Charges"))</f>
        <v>High Charges</v>
      </c>
      <c r="AB33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9" t="str">
        <f>IF(tbl_Customers[[#This Row],[number_vmail_messages]] = 0, "No Usage", IF(tbl_Customers[[#This Row],[number_vmail_messages]] &lt;= 20, "Low Usage", IF(tbl_Customers[[#This Row],[number_vmail_messages]] &lt;= 40, "Medium Usgae", "High Usage")))</f>
        <v>Low Usage</v>
      </c>
      <c r="AD3369" t="str">
        <f>IF(tbl_Customers[[#This Row],[total_day_minutes]]&lt;=150,"Low Usage", IF(tbl_Customers[[#This Row],[total_day_minutes]]&lt;=200,"Medium Usage", IF(tbl_Customers[[#This Row],[total_day_minutes]]&lt;=250,"High Usage","Very High Usage")))</f>
        <v>Low Usage</v>
      </c>
      <c r="AE3369" t="str">
        <f>IF(tbl_Customers[[#This Row],[total_intl_calls]]&lt;=5,"Low Calls", IF(tbl_Customers[[#This Row],[total_intl_calls]]&lt;=10, "Medium Calls", "High Calls"))</f>
        <v>Low Calls</v>
      </c>
      <c r="AF33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69" s="36" t="str">
        <f>IF(tbl_Customers[[#This Row],[Churn_Risk_Score]]&gt;=10,"High Risk", IF(tbl_Customers[[#This Row],[Churn_Risk_Score]]&gt;=5,"Medium Risk","Low Risk"))</f>
        <v>Low Risk</v>
      </c>
    </row>
    <row r="3370" spans="1:33" x14ac:dyDescent="0.35">
      <c r="A3370">
        <v>3369</v>
      </c>
      <c r="B3370" t="s">
        <v>66</v>
      </c>
      <c r="C3370">
        <v>55</v>
      </c>
      <c r="D3370" t="s">
        <v>28</v>
      </c>
      <c r="E3370" t="s">
        <v>22</v>
      </c>
      <c r="F3370" t="s">
        <v>22</v>
      </c>
      <c r="G3370">
        <v>0</v>
      </c>
      <c r="H3370">
        <v>181.3</v>
      </c>
      <c r="I3370">
        <v>100</v>
      </c>
      <c r="J3370">
        <v>30.82</v>
      </c>
      <c r="K3370">
        <v>200.5</v>
      </c>
      <c r="L3370">
        <v>122</v>
      </c>
      <c r="M3370">
        <v>17.04</v>
      </c>
      <c r="N3370">
        <v>226.9</v>
      </c>
      <c r="O3370">
        <v>99</v>
      </c>
      <c r="P3370">
        <v>10.210000000000001</v>
      </c>
      <c r="Q3370">
        <v>10.9</v>
      </c>
      <c r="R3370">
        <v>2</v>
      </c>
      <c r="S3370">
        <v>2.94</v>
      </c>
      <c r="T3370">
        <v>1</v>
      </c>
      <c r="U3370" t="s">
        <v>22</v>
      </c>
      <c r="V3370">
        <f>IF(tbl_Customers[[#This Row],[churn]] = "yes", 1, 0)</f>
        <v>0</v>
      </c>
      <c r="W3370" t="str">
        <f>IF(tbl_Customers[[#This Row],[number_customer_service_calls]] &lt;= 1, "0-1 Calls", IF(tbl_Customers[[#This Row],[number_customer_service_calls]] &lt;= 3, "2-3 Calls", IF(tbl_Customers[[#This Row],[number_customer_service_calls]] &lt;=5, "4-5 Calls", "6+ Calls")))</f>
        <v>0-1 Calls</v>
      </c>
      <c r="X3370" t="str">
        <f>IF(tbl_Customers[[#This Row],[account_length]] &lt;= 50, "0-50", IF(tbl_Customers[[#This Row],[account_length]] &lt;=100, "51-100", IF(tbl_Customers[[#This Row],[account_length]] &lt;= 150, "101-150", "151+")))</f>
        <v>51-100</v>
      </c>
      <c r="Y3370" t="str">
        <f>IF(tbl_Customers[[#This Row],[total_intl_charge]] &lt;= 3, "Low Charges", "High Charges")</f>
        <v>Low Charges</v>
      </c>
      <c r="Z3370" t="str">
        <f>IF(tbl_Customers[[#This Row],[total_eve_calls]]&lt;=80,"Low Calls",
IF(tbl_Customers[[#This Row],[total_eve_calls]]&lt;=120,"Medium Calls","High Calls"))</f>
        <v>High Calls</v>
      </c>
      <c r="AA3370" t="str">
        <f>IF(tbl_Customers[[#This Row],[total_eve_charge]]&lt;=15,"Low Charges",
IF(tbl_Customers[[#This Row],[total_eve_charge]]&lt;=20,"Medium Charges","High Charges"))</f>
        <v>Medium Charges</v>
      </c>
      <c r="AB33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70" t="str">
        <f>IF(tbl_Customers[[#This Row],[number_vmail_messages]] = 0, "No Usage", IF(tbl_Customers[[#This Row],[number_vmail_messages]] &lt;= 20, "Low Usage", IF(tbl_Customers[[#This Row],[number_vmail_messages]] &lt;= 40, "Medium Usgae", "High Usage")))</f>
        <v>No Usage</v>
      </c>
      <c r="AD3370" t="str">
        <f>IF(tbl_Customers[[#This Row],[total_day_minutes]]&lt;=150,"Low Usage", IF(tbl_Customers[[#This Row],[total_day_minutes]]&lt;=200,"Medium Usage", IF(tbl_Customers[[#This Row],[total_day_minutes]]&lt;=250,"High Usage","Very High Usage")))</f>
        <v>Medium Usage</v>
      </c>
      <c r="AE3370" t="str">
        <f>IF(tbl_Customers[[#This Row],[total_intl_calls]]&lt;=5,"Low Calls", IF(tbl_Customers[[#This Row],[total_intl_calls]]&lt;=10, "Medium Calls", "High Calls"))</f>
        <v>Low Calls</v>
      </c>
      <c r="AF33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70" s="36" t="str">
        <f>IF(tbl_Customers[[#This Row],[Churn_Risk_Score]]&gt;=10,"High Risk", IF(tbl_Customers[[#This Row],[Churn_Risk_Score]]&gt;=5,"Medium Risk","Low Risk"))</f>
        <v>Low Risk</v>
      </c>
    </row>
    <row r="3371" spans="1:33" x14ac:dyDescent="0.35">
      <c r="A3371">
        <v>3370</v>
      </c>
      <c r="B3371" t="s">
        <v>55</v>
      </c>
      <c r="C3371">
        <v>96</v>
      </c>
      <c r="D3371" t="s">
        <v>28</v>
      </c>
      <c r="E3371" t="s">
        <v>23</v>
      </c>
      <c r="F3371" t="s">
        <v>22</v>
      </c>
      <c r="G3371">
        <v>0</v>
      </c>
      <c r="H3371">
        <v>99.8</v>
      </c>
      <c r="I3371">
        <v>101</v>
      </c>
      <c r="J3371">
        <v>16.97</v>
      </c>
      <c r="K3371">
        <v>253.6</v>
      </c>
      <c r="L3371">
        <v>83</v>
      </c>
      <c r="M3371">
        <v>21.56</v>
      </c>
      <c r="N3371">
        <v>112.5</v>
      </c>
      <c r="O3371">
        <v>75</v>
      </c>
      <c r="P3371">
        <v>5.0599999999999996</v>
      </c>
      <c r="Q3371">
        <v>7.5</v>
      </c>
      <c r="R3371">
        <v>6</v>
      </c>
      <c r="S3371">
        <v>2.0299999999999998</v>
      </c>
      <c r="T3371">
        <v>0</v>
      </c>
      <c r="U3371" t="s">
        <v>22</v>
      </c>
      <c r="V3371">
        <f>IF(tbl_Customers[[#This Row],[churn]] = "yes", 1, 0)</f>
        <v>0</v>
      </c>
      <c r="W3371" t="str">
        <f>IF(tbl_Customers[[#This Row],[number_customer_service_calls]] &lt;= 1, "0-1 Calls", IF(tbl_Customers[[#This Row],[number_customer_service_calls]] &lt;= 3, "2-3 Calls", IF(tbl_Customers[[#This Row],[number_customer_service_calls]] &lt;=5, "4-5 Calls", "6+ Calls")))</f>
        <v>0-1 Calls</v>
      </c>
      <c r="X3371" t="str">
        <f>IF(tbl_Customers[[#This Row],[account_length]] &lt;= 50, "0-50", IF(tbl_Customers[[#This Row],[account_length]] &lt;=100, "51-100", IF(tbl_Customers[[#This Row],[account_length]] &lt;= 150, "101-150", "151+")))</f>
        <v>51-100</v>
      </c>
      <c r="Y3371" t="str">
        <f>IF(tbl_Customers[[#This Row],[total_intl_charge]] &lt;= 3, "Low Charges", "High Charges")</f>
        <v>Low Charges</v>
      </c>
      <c r="Z3371" t="str">
        <f>IF(tbl_Customers[[#This Row],[total_eve_calls]]&lt;=80,"Low Calls",
IF(tbl_Customers[[#This Row],[total_eve_calls]]&lt;=120,"Medium Calls","High Calls"))</f>
        <v>Medium Calls</v>
      </c>
      <c r="AA3371" t="str">
        <f>IF(tbl_Customers[[#This Row],[total_eve_charge]]&lt;=15,"Low Charges",
IF(tbl_Customers[[#This Row],[total_eve_charge]]&lt;=20,"Medium Charges","High Charges"))</f>
        <v>High Charges</v>
      </c>
      <c r="AB33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1" t="str">
        <f>IF(tbl_Customers[[#This Row],[number_vmail_messages]] = 0, "No Usage", IF(tbl_Customers[[#This Row],[number_vmail_messages]] &lt;= 20, "Low Usage", IF(tbl_Customers[[#This Row],[number_vmail_messages]] &lt;= 40, "Medium Usgae", "High Usage")))</f>
        <v>No Usage</v>
      </c>
      <c r="AD3371" t="str">
        <f>IF(tbl_Customers[[#This Row],[total_day_minutes]]&lt;=150,"Low Usage", IF(tbl_Customers[[#This Row],[total_day_minutes]]&lt;=200,"Medium Usage", IF(tbl_Customers[[#This Row],[total_day_minutes]]&lt;=250,"High Usage","Very High Usage")))</f>
        <v>Low Usage</v>
      </c>
      <c r="AE3371" t="str">
        <f>IF(tbl_Customers[[#This Row],[total_intl_calls]]&lt;=5,"Low Calls", IF(tbl_Customers[[#This Row],[total_intl_calls]]&lt;=10, "Medium Calls", "High Calls"))</f>
        <v>Medium Calls</v>
      </c>
      <c r="AF33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71" s="36" t="str">
        <f>IF(tbl_Customers[[#This Row],[Churn_Risk_Score]]&gt;=10,"High Risk", IF(tbl_Customers[[#This Row],[Churn_Risk_Score]]&gt;=5,"Medium Risk","Low Risk"))</f>
        <v>Low Risk</v>
      </c>
    </row>
    <row r="3372" spans="1:33" x14ac:dyDescent="0.35">
      <c r="A3372">
        <v>3371</v>
      </c>
      <c r="B3372" t="s">
        <v>49</v>
      </c>
      <c r="C3372">
        <v>115</v>
      </c>
      <c r="D3372" t="s">
        <v>25</v>
      </c>
      <c r="E3372" t="s">
        <v>22</v>
      </c>
      <c r="F3372" t="s">
        <v>22</v>
      </c>
      <c r="G3372">
        <v>0</v>
      </c>
      <c r="H3372">
        <v>254.8</v>
      </c>
      <c r="I3372">
        <v>97</v>
      </c>
      <c r="J3372">
        <v>43.32</v>
      </c>
      <c r="K3372">
        <v>153.5</v>
      </c>
      <c r="L3372">
        <v>110</v>
      </c>
      <c r="M3372">
        <v>13.05</v>
      </c>
      <c r="N3372">
        <v>217.6</v>
      </c>
      <c r="O3372">
        <v>117</v>
      </c>
      <c r="P3372">
        <v>9.7899999999999991</v>
      </c>
      <c r="Q3372">
        <v>9</v>
      </c>
      <c r="R3372">
        <v>4</v>
      </c>
      <c r="S3372">
        <v>2.4300000000000002</v>
      </c>
      <c r="T3372">
        <v>1</v>
      </c>
      <c r="U3372" t="s">
        <v>22</v>
      </c>
      <c r="V3372">
        <f>IF(tbl_Customers[[#This Row],[churn]] = "yes", 1, 0)</f>
        <v>0</v>
      </c>
      <c r="W3372" t="str">
        <f>IF(tbl_Customers[[#This Row],[number_customer_service_calls]] &lt;= 1, "0-1 Calls", IF(tbl_Customers[[#This Row],[number_customer_service_calls]] &lt;= 3, "2-3 Calls", IF(tbl_Customers[[#This Row],[number_customer_service_calls]] &lt;=5, "4-5 Calls", "6+ Calls")))</f>
        <v>0-1 Calls</v>
      </c>
      <c r="X3372" t="str">
        <f>IF(tbl_Customers[[#This Row],[account_length]] &lt;= 50, "0-50", IF(tbl_Customers[[#This Row],[account_length]] &lt;=100, "51-100", IF(tbl_Customers[[#This Row],[account_length]] &lt;= 150, "101-150", "151+")))</f>
        <v>101-150</v>
      </c>
      <c r="Y3372" t="str">
        <f>IF(tbl_Customers[[#This Row],[total_intl_charge]] &lt;= 3, "Low Charges", "High Charges")</f>
        <v>Low Charges</v>
      </c>
      <c r="Z3372" t="str">
        <f>IF(tbl_Customers[[#This Row],[total_eve_calls]]&lt;=80,"Low Calls",
IF(tbl_Customers[[#This Row],[total_eve_calls]]&lt;=120,"Medium Calls","High Calls"))</f>
        <v>Medium Calls</v>
      </c>
      <c r="AA3372" t="str">
        <f>IF(tbl_Customers[[#This Row],[total_eve_charge]]&lt;=15,"Low Charges",
IF(tbl_Customers[[#This Row],[total_eve_charge]]&lt;=20,"Medium Charges","High Charges"))</f>
        <v>Low Charges</v>
      </c>
      <c r="AB33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2" t="str">
        <f>IF(tbl_Customers[[#This Row],[number_vmail_messages]] = 0, "No Usage", IF(tbl_Customers[[#This Row],[number_vmail_messages]] &lt;= 20, "Low Usage", IF(tbl_Customers[[#This Row],[number_vmail_messages]] &lt;= 40, "Medium Usgae", "High Usage")))</f>
        <v>No Usage</v>
      </c>
      <c r="AD3372" t="str">
        <f>IF(tbl_Customers[[#This Row],[total_day_minutes]]&lt;=150,"Low Usage", IF(tbl_Customers[[#This Row],[total_day_minutes]]&lt;=200,"Medium Usage", IF(tbl_Customers[[#This Row],[total_day_minutes]]&lt;=250,"High Usage","Very High Usage")))</f>
        <v>Very High Usage</v>
      </c>
      <c r="AE3372" t="str">
        <f>IF(tbl_Customers[[#This Row],[total_intl_calls]]&lt;=5,"Low Calls", IF(tbl_Customers[[#This Row],[total_intl_calls]]&lt;=10, "Medium Calls", "High Calls"))</f>
        <v>Low Calls</v>
      </c>
      <c r="AF33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72" s="36" t="str">
        <f>IF(tbl_Customers[[#This Row],[Churn_Risk_Score]]&gt;=10,"High Risk", IF(tbl_Customers[[#This Row],[Churn_Risk_Score]]&gt;=5,"Medium Risk","Low Risk"))</f>
        <v>Medium Risk</v>
      </c>
    </row>
    <row r="3373" spans="1:33" x14ac:dyDescent="0.35">
      <c r="A3373">
        <v>3372</v>
      </c>
      <c r="B3373" t="s">
        <v>63</v>
      </c>
      <c r="C3373">
        <v>65</v>
      </c>
      <c r="D3373" t="s">
        <v>25</v>
      </c>
      <c r="E3373" t="s">
        <v>22</v>
      </c>
      <c r="F3373" t="s">
        <v>22</v>
      </c>
      <c r="G3373">
        <v>0</v>
      </c>
      <c r="H3373">
        <v>244.5</v>
      </c>
      <c r="I3373">
        <v>72</v>
      </c>
      <c r="J3373">
        <v>41.57</v>
      </c>
      <c r="K3373">
        <v>206.2</v>
      </c>
      <c r="L3373">
        <v>88</v>
      </c>
      <c r="M3373">
        <v>17.53</v>
      </c>
      <c r="N3373">
        <v>299.8</v>
      </c>
      <c r="O3373">
        <v>110</v>
      </c>
      <c r="P3373">
        <v>13.49</v>
      </c>
      <c r="Q3373">
        <v>7.6</v>
      </c>
      <c r="R3373">
        <v>1</v>
      </c>
      <c r="S3373">
        <v>2.0499999999999998</v>
      </c>
      <c r="T3373">
        <v>5</v>
      </c>
      <c r="U3373" t="s">
        <v>23</v>
      </c>
      <c r="V3373">
        <f>IF(tbl_Customers[[#This Row],[churn]] = "yes", 1, 0)</f>
        <v>1</v>
      </c>
      <c r="W3373" t="str">
        <f>IF(tbl_Customers[[#This Row],[number_customer_service_calls]] &lt;= 1, "0-1 Calls", IF(tbl_Customers[[#This Row],[number_customer_service_calls]] &lt;= 3, "2-3 Calls", IF(tbl_Customers[[#This Row],[number_customer_service_calls]] &lt;=5, "4-5 Calls", "6+ Calls")))</f>
        <v>4-5 Calls</v>
      </c>
      <c r="X3373" t="str">
        <f>IF(tbl_Customers[[#This Row],[account_length]] &lt;= 50, "0-50", IF(tbl_Customers[[#This Row],[account_length]] &lt;=100, "51-100", IF(tbl_Customers[[#This Row],[account_length]] &lt;= 150, "101-150", "151+")))</f>
        <v>51-100</v>
      </c>
      <c r="Y3373" t="str">
        <f>IF(tbl_Customers[[#This Row],[total_intl_charge]] &lt;= 3, "Low Charges", "High Charges")</f>
        <v>Low Charges</v>
      </c>
      <c r="Z3373" t="str">
        <f>IF(tbl_Customers[[#This Row],[total_eve_calls]]&lt;=80,"Low Calls",
IF(tbl_Customers[[#This Row],[total_eve_calls]]&lt;=120,"Medium Calls","High Calls"))</f>
        <v>Medium Calls</v>
      </c>
      <c r="AA3373" t="str">
        <f>IF(tbl_Customers[[#This Row],[total_eve_charge]]&lt;=15,"Low Charges",
IF(tbl_Customers[[#This Row],[total_eve_charge]]&lt;=20,"Medium Charges","High Charges"))</f>
        <v>Medium Charges</v>
      </c>
      <c r="AB33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73" t="str">
        <f>IF(tbl_Customers[[#This Row],[number_vmail_messages]] = 0, "No Usage", IF(tbl_Customers[[#This Row],[number_vmail_messages]] &lt;= 20, "Low Usage", IF(tbl_Customers[[#This Row],[number_vmail_messages]] &lt;= 40, "Medium Usgae", "High Usage")))</f>
        <v>No Usage</v>
      </c>
      <c r="AD3373" t="str">
        <f>IF(tbl_Customers[[#This Row],[total_day_minutes]]&lt;=150,"Low Usage", IF(tbl_Customers[[#This Row],[total_day_minutes]]&lt;=200,"Medium Usage", IF(tbl_Customers[[#This Row],[total_day_minutes]]&lt;=250,"High Usage","Very High Usage")))</f>
        <v>High Usage</v>
      </c>
      <c r="AE3373" t="str">
        <f>IF(tbl_Customers[[#This Row],[total_intl_calls]]&lt;=5,"Low Calls", IF(tbl_Customers[[#This Row],[total_intl_calls]]&lt;=10, "Medium Calls", "High Calls"))</f>
        <v>Low Calls</v>
      </c>
      <c r="AF33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73" s="36" t="str">
        <f>IF(tbl_Customers[[#This Row],[Churn_Risk_Score]]&gt;=10,"High Risk", IF(tbl_Customers[[#This Row],[Churn_Risk_Score]]&gt;=5,"Medium Risk","Low Risk"))</f>
        <v>Medium Risk</v>
      </c>
    </row>
    <row r="3374" spans="1:33" x14ac:dyDescent="0.35">
      <c r="A3374">
        <v>3373</v>
      </c>
      <c r="B3374" t="s">
        <v>20</v>
      </c>
      <c r="C3374">
        <v>50</v>
      </c>
      <c r="D3374" t="s">
        <v>25</v>
      </c>
      <c r="E3374" t="s">
        <v>22</v>
      </c>
      <c r="F3374" t="s">
        <v>22</v>
      </c>
      <c r="G3374">
        <v>0</v>
      </c>
      <c r="H3374">
        <v>167.7</v>
      </c>
      <c r="I3374">
        <v>74</v>
      </c>
      <c r="J3374">
        <v>28.51</v>
      </c>
      <c r="K3374">
        <v>179.9</v>
      </c>
      <c r="L3374">
        <v>98</v>
      </c>
      <c r="M3374">
        <v>15.29</v>
      </c>
      <c r="N3374">
        <v>166.5</v>
      </c>
      <c r="O3374">
        <v>73</v>
      </c>
      <c r="P3374">
        <v>7.49</v>
      </c>
      <c r="Q3374">
        <v>10.9</v>
      </c>
      <c r="R3374">
        <v>2</v>
      </c>
      <c r="S3374">
        <v>2.94</v>
      </c>
      <c r="T3374">
        <v>1</v>
      </c>
      <c r="U3374" t="s">
        <v>22</v>
      </c>
      <c r="V3374">
        <f>IF(tbl_Customers[[#This Row],[churn]] = "yes", 1, 0)</f>
        <v>0</v>
      </c>
      <c r="W3374" t="str">
        <f>IF(tbl_Customers[[#This Row],[number_customer_service_calls]] &lt;= 1, "0-1 Calls", IF(tbl_Customers[[#This Row],[number_customer_service_calls]] &lt;= 3, "2-3 Calls", IF(tbl_Customers[[#This Row],[number_customer_service_calls]] &lt;=5, "4-5 Calls", "6+ Calls")))</f>
        <v>0-1 Calls</v>
      </c>
      <c r="X3374" t="str">
        <f>IF(tbl_Customers[[#This Row],[account_length]] &lt;= 50, "0-50", IF(tbl_Customers[[#This Row],[account_length]] &lt;=100, "51-100", IF(tbl_Customers[[#This Row],[account_length]] &lt;= 150, "101-150", "151+")))</f>
        <v>0-50</v>
      </c>
      <c r="Y3374" t="str">
        <f>IF(tbl_Customers[[#This Row],[total_intl_charge]] &lt;= 3, "Low Charges", "High Charges")</f>
        <v>Low Charges</v>
      </c>
      <c r="Z3374" t="str">
        <f>IF(tbl_Customers[[#This Row],[total_eve_calls]]&lt;=80,"Low Calls",
IF(tbl_Customers[[#This Row],[total_eve_calls]]&lt;=120,"Medium Calls","High Calls"))</f>
        <v>Medium Calls</v>
      </c>
      <c r="AA3374" t="str">
        <f>IF(tbl_Customers[[#This Row],[total_eve_charge]]&lt;=15,"Low Charges",
IF(tbl_Customers[[#This Row],[total_eve_charge]]&lt;=20,"Medium Charges","High Charges"))</f>
        <v>Medium Charges</v>
      </c>
      <c r="AB33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4" t="str">
        <f>IF(tbl_Customers[[#This Row],[number_vmail_messages]] = 0, "No Usage", IF(tbl_Customers[[#This Row],[number_vmail_messages]] &lt;= 20, "Low Usage", IF(tbl_Customers[[#This Row],[number_vmail_messages]] &lt;= 40, "Medium Usgae", "High Usage")))</f>
        <v>No Usage</v>
      </c>
      <c r="AD3374" t="str">
        <f>IF(tbl_Customers[[#This Row],[total_day_minutes]]&lt;=150,"Low Usage", IF(tbl_Customers[[#This Row],[total_day_minutes]]&lt;=200,"Medium Usage", IF(tbl_Customers[[#This Row],[total_day_minutes]]&lt;=250,"High Usage","Very High Usage")))</f>
        <v>Medium Usage</v>
      </c>
      <c r="AE3374" t="str">
        <f>IF(tbl_Customers[[#This Row],[total_intl_calls]]&lt;=5,"Low Calls", IF(tbl_Customers[[#This Row],[total_intl_calls]]&lt;=10, "Medium Calls", "High Calls"))</f>
        <v>Low Calls</v>
      </c>
      <c r="AF33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74" s="36" t="str">
        <f>IF(tbl_Customers[[#This Row],[Churn_Risk_Score]]&gt;=10,"High Risk", IF(tbl_Customers[[#This Row],[Churn_Risk_Score]]&gt;=5,"Medium Risk","Low Risk"))</f>
        <v>Low Risk</v>
      </c>
    </row>
    <row r="3375" spans="1:33" x14ac:dyDescent="0.35">
      <c r="A3375">
        <v>3374</v>
      </c>
      <c r="B3375" t="s">
        <v>29</v>
      </c>
      <c r="C3375">
        <v>137</v>
      </c>
      <c r="D3375" t="s">
        <v>28</v>
      </c>
      <c r="E3375" t="s">
        <v>22</v>
      </c>
      <c r="F3375" t="s">
        <v>22</v>
      </c>
      <c r="G3375">
        <v>0</v>
      </c>
      <c r="H3375">
        <v>79.5</v>
      </c>
      <c r="I3375">
        <v>121</v>
      </c>
      <c r="J3375">
        <v>13.52</v>
      </c>
      <c r="K3375">
        <v>164.1</v>
      </c>
      <c r="L3375">
        <v>86</v>
      </c>
      <c r="M3375">
        <v>13.95</v>
      </c>
      <c r="N3375">
        <v>121.8</v>
      </c>
      <c r="O3375">
        <v>108</v>
      </c>
      <c r="P3375">
        <v>5.48</v>
      </c>
      <c r="Q3375">
        <v>11.7</v>
      </c>
      <c r="R3375">
        <v>7</v>
      </c>
      <c r="S3375">
        <v>3.16</v>
      </c>
      <c r="T3375">
        <v>2</v>
      </c>
      <c r="U3375" t="s">
        <v>22</v>
      </c>
      <c r="V3375">
        <f>IF(tbl_Customers[[#This Row],[churn]] = "yes", 1, 0)</f>
        <v>0</v>
      </c>
      <c r="W3375" t="str">
        <f>IF(tbl_Customers[[#This Row],[number_customer_service_calls]] &lt;= 1, "0-1 Calls", IF(tbl_Customers[[#This Row],[number_customer_service_calls]] &lt;= 3, "2-3 Calls", IF(tbl_Customers[[#This Row],[number_customer_service_calls]] &lt;=5, "4-5 Calls", "6+ Calls")))</f>
        <v>2-3 Calls</v>
      </c>
      <c r="X3375" t="str">
        <f>IF(tbl_Customers[[#This Row],[account_length]] &lt;= 50, "0-50", IF(tbl_Customers[[#This Row],[account_length]] &lt;=100, "51-100", IF(tbl_Customers[[#This Row],[account_length]] &lt;= 150, "101-150", "151+")))</f>
        <v>101-150</v>
      </c>
      <c r="Y3375" t="str">
        <f>IF(tbl_Customers[[#This Row],[total_intl_charge]] &lt;= 3, "Low Charges", "High Charges")</f>
        <v>High Charges</v>
      </c>
      <c r="Z3375" t="str">
        <f>IF(tbl_Customers[[#This Row],[total_eve_calls]]&lt;=80,"Low Calls",
IF(tbl_Customers[[#This Row],[total_eve_calls]]&lt;=120,"Medium Calls","High Calls"))</f>
        <v>Medium Calls</v>
      </c>
      <c r="AA3375" t="str">
        <f>IF(tbl_Customers[[#This Row],[total_eve_charge]]&lt;=15,"Low Charges",
IF(tbl_Customers[[#This Row],[total_eve_charge]]&lt;=20,"Medium Charges","High Charges"))</f>
        <v>Low Charges</v>
      </c>
      <c r="AB33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5" t="str">
        <f>IF(tbl_Customers[[#This Row],[number_vmail_messages]] = 0, "No Usage", IF(tbl_Customers[[#This Row],[number_vmail_messages]] &lt;= 20, "Low Usage", IF(tbl_Customers[[#This Row],[number_vmail_messages]] &lt;= 40, "Medium Usgae", "High Usage")))</f>
        <v>No Usage</v>
      </c>
      <c r="AD3375" t="str">
        <f>IF(tbl_Customers[[#This Row],[total_day_minutes]]&lt;=150,"Low Usage", IF(tbl_Customers[[#This Row],[total_day_minutes]]&lt;=200,"Medium Usage", IF(tbl_Customers[[#This Row],[total_day_minutes]]&lt;=250,"High Usage","Very High Usage")))</f>
        <v>Low Usage</v>
      </c>
      <c r="AE3375" t="str">
        <f>IF(tbl_Customers[[#This Row],[total_intl_calls]]&lt;=5,"Low Calls", IF(tbl_Customers[[#This Row],[total_intl_calls]]&lt;=10, "Medium Calls", "High Calls"))</f>
        <v>Medium Calls</v>
      </c>
      <c r="AF33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75" s="36" t="str">
        <f>IF(tbl_Customers[[#This Row],[Churn_Risk_Score]]&gt;=10,"High Risk", IF(tbl_Customers[[#This Row],[Churn_Risk_Score]]&gt;=5,"Medium Risk","Low Risk"))</f>
        <v>Low Risk</v>
      </c>
    </row>
    <row r="3376" spans="1:33" x14ac:dyDescent="0.35">
      <c r="A3376">
        <v>3375</v>
      </c>
      <c r="B3376" t="s">
        <v>37</v>
      </c>
      <c r="C3376">
        <v>95</v>
      </c>
      <c r="D3376" t="s">
        <v>25</v>
      </c>
      <c r="E3376" t="s">
        <v>22</v>
      </c>
      <c r="F3376" t="s">
        <v>22</v>
      </c>
      <c r="G3376">
        <v>0</v>
      </c>
      <c r="H3376">
        <v>133</v>
      </c>
      <c r="I3376">
        <v>94</v>
      </c>
      <c r="J3376">
        <v>22.61</v>
      </c>
      <c r="K3376">
        <v>196.6</v>
      </c>
      <c r="L3376">
        <v>126</v>
      </c>
      <c r="M3376">
        <v>16.71</v>
      </c>
      <c r="N3376">
        <v>181</v>
      </c>
      <c r="O3376">
        <v>128</v>
      </c>
      <c r="P3376">
        <v>8.15</v>
      </c>
      <c r="Q3376">
        <v>9.9</v>
      </c>
      <c r="R3376">
        <v>3</v>
      </c>
      <c r="S3376">
        <v>2.67</v>
      </c>
      <c r="T3376">
        <v>4</v>
      </c>
      <c r="U3376" t="s">
        <v>23</v>
      </c>
      <c r="V3376">
        <f>IF(tbl_Customers[[#This Row],[churn]] = "yes", 1, 0)</f>
        <v>1</v>
      </c>
      <c r="W3376" t="str">
        <f>IF(tbl_Customers[[#This Row],[number_customer_service_calls]] &lt;= 1, "0-1 Calls", IF(tbl_Customers[[#This Row],[number_customer_service_calls]] &lt;= 3, "2-3 Calls", IF(tbl_Customers[[#This Row],[number_customer_service_calls]] &lt;=5, "4-5 Calls", "6+ Calls")))</f>
        <v>4-5 Calls</v>
      </c>
      <c r="X3376" t="str">
        <f>IF(tbl_Customers[[#This Row],[account_length]] &lt;= 50, "0-50", IF(tbl_Customers[[#This Row],[account_length]] &lt;=100, "51-100", IF(tbl_Customers[[#This Row],[account_length]] &lt;= 150, "101-150", "151+")))</f>
        <v>51-100</v>
      </c>
      <c r="Y3376" t="str">
        <f>IF(tbl_Customers[[#This Row],[total_intl_charge]] &lt;= 3, "Low Charges", "High Charges")</f>
        <v>Low Charges</v>
      </c>
      <c r="Z3376" t="str">
        <f>IF(tbl_Customers[[#This Row],[total_eve_calls]]&lt;=80,"Low Calls",
IF(tbl_Customers[[#This Row],[total_eve_calls]]&lt;=120,"Medium Calls","High Calls"))</f>
        <v>High Calls</v>
      </c>
      <c r="AA3376" t="str">
        <f>IF(tbl_Customers[[#This Row],[total_eve_charge]]&lt;=15,"Low Charges",
IF(tbl_Customers[[#This Row],[total_eve_charge]]&lt;=20,"Medium Charges","High Charges"))</f>
        <v>Medium Charges</v>
      </c>
      <c r="AB33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76" t="str">
        <f>IF(tbl_Customers[[#This Row],[number_vmail_messages]] = 0, "No Usage", IF(tbl_Customers[[#This Row],[number_vmail_messages]] &lt;= 20, "Low Usage", IF(tbl_Customers[[#This Row],[number_vmail_messages]] &lt;= 40, "Medium Usgae", "High Usage")))</f>
        <v>No Usage</v>
      </c>
      <c r="AD3376" t="str">
        <f>IF(tbl_Customers[[#This Row],[total_day_minutes]]&lt;=150,"Low Usage", IF(tbl_Customers[[#This Row],[total_day_minutes]]&lt;=200,"Medium Usage", IF(tbl_Customers[[#This Row],[total_day_minutes]]&lt;=250,"High Usage","Very High Usage")))</f>
        <v>Low Usage</v>
      </c>
      <c r="AE3376" t="str">
        <f>IF(tbl_Customers[[#This Row],[total_intl_calls]]&lt;=5,"Low Calls", IF(tbl_Customers[[#This Row],[total_intl_calls]]&lt;=10, "Medium Calls", "High Calls"))</f>
        <v>Low Calls</v>
      </c>
      <c r="AF33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76" s="36" t="str">
        <f>IF(tbl_Customers[[#This Row],[Churn_Risk_Score]]&gt;=10,"High Risk", IF(tbl_Customers[[#This Row],[Churn_Risk_Score]]&gt;=5,"Medium Risk","Low Risk"))</f>
        <v>Medium Risk</v>
      </c>
    </row>
    <row r="3377" spans="1:33" x14ac:dyDescent="0.35">
      <c r="A3377">
        <v>3376</v>
      </c>
      <c r="B3377" t="s">
        <v>59</v>
      </c>
      <c r="C3377">
        <v>118</v>
      </c>
      <c r="D3377" t="s">
        <v>25</v>
      </c>
      <c r="E3377" t="s">
        <v>22</v>
      </c>
      <c r="F3377" t="s">
        <v>22</v>
      </c>
      <c r="G3377">
        <v>0</v>
      </c>
      <c r="H3377">
        <v>297.2</v>
      </c>
      <c r="I3377">
        <v>113</v>
      </c>
      <c r="J3377">
        <v>50.52</v>
      </c>
      <c r="K3377">
        <v>188.8</v>
      </c>
      <c r="L3377">
        <v>114</v>
      </c>
      <c r="M3377">
        <v>16.05</v>
      </c>
      <c r="N3377">
        <v>188.9</v>
      </c>
      <c r="O3377">
        <v>100</v>
      </c>
      <c r="P3377">
        <v>8.5</v>
      </c>
      <c r="Q3377">
        <v>12.4</v>
      </c>
      <c r="R3377">
        <v>6</v>
      </c>
      <c r="S3377">
        <v>3.35</v>
      </c>
      <c r="T3377">
        <v>1</v>
      </c>
      <c r="U3377" t="s">
        <v>23</v>
      </c>
      <c r="V3377">
        <f>IF(tbl_Customers[[#This Row],[churn]] = "yes", 1, 0)</f>
        <v>1</v>
      </c>
      <c r="W3377" t="str">
        <f>IF(tbl_Customers[[#This Row],[number_customer_service_calls]] &lt;= 1, "0-1 Calls", IF(tbl_Customers[[#This Row],[number_customer_service_calls]] &lt;= 3, "2-3 Calls", IF(tbl_Customers[[#This Row],[number_customer_service_calls]] &lt;=5, "4-5 Calls", "6+ Calls")))</f>
        <v>0-1 Calls</v>
      </c>
      <c r="X3377" t="str">
        <f>IF(tbl_Customers[[#This Row],[account_length]] &lt;= 50, "0-50", IF(tbl_Customers[[#This Row],[account_length]] &lt;=100, "51-100", IF(tbl_Customers[[#This Row],[account_length]] &lt;= 150, "101-150", "151+")))</f>
        <v>101-150</v>
      </c>
      <c r="Y3377" t="str">
        <f>IF(tbl_Customers[[#This Row],[total_intl_charge]] &lt;= 3, "Low Charges", "High Charges")</f>
        <v>High Charges</v>
      </c>
      <c r="Z3377" t="str">
        <f>IF(tbl_Customers[[#This Row],[total_eve_calls]]&lt;=80,"Low Calls",
IF(tbl_Customers[[#This Row],[total_eve_calls]]&lt;=120,"Medium Calls","High Calls"))</f>
        <v>Medium Calls</v>
      </c>
      <c r="AA3377" t="str">
        <f>IF(tbl_Customers[[#This Row],[total_eve_charge]]&lt;=15,"Low Charges",
IF(tbl_Customers[[#This Row],[total_eve_charge]]&lt;=20,"Medium Charges","High Charges"))</f>
        <v>Medium Charges</v>
      </c>
      <c r="AB33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7" t="str">
        <f>IF(tbl_Customers[[#This Row],[number_vmail_messages]] = 0, "No Usage", IF(tbl_Customers[[#This Row],[number_vmail_messages]] &lt;= 20, "Low Usage", IF(tbl_Customers[[#This Row],[number_vmail_messages]] &lt;= 40, "Medium Usgae", "High Usage")))</f>
        <v>No Usage</v>
      </c>
      <c r="AD3377" t="str">
        <f>IF(tbl_Customers[[#This Row],[total_day_minutes]]&lt;=150,"Low Usage", IF(tbl_Customers[[#This Row],[total_day_minutes]]&lt;=200,"Medium Usage", IF(tbl_Customers[[#This Row],[total_day_minutes]]&lt;=250,"High Usage","Very High Usage")))</f>
        <v>Very High Usage</v>
      </c>
      <c r="AE3377" t="str">
        <f>IF(tbl_Customers[[#This Row],[total_intl_calls]]&lt;=5,"Low Calls", IF(tbl_Customers[[#This Row],[total_intl_calls]]&lt;=10, "Medium Calls", "High Calls"))</f>
        <v>Medium Calls</v>
      </c>
      <c r="AF33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77" s="36" t="str">
        <f>IF(tbl_Customers[[#This Row],[Churn_Risk_Score]]&gt;=10,"High Risk", IF(tbl_Customers[[#This Row],[Churn_Risk_Score]]&gt;=5,"Medium Risk","Low Risk"))</f>
        <v>Medium Risk</v>
      </c>
    </row>
    <row r="3378" spans="1:33" x14ac:dyDescent="0.35">
      <c r="A3378">
        <v>3377</v>
      </c>
      <c r="B3378" t="s">
        <v>36</v>
      </c>
      <c r="C3378">
        <v>84</v>
      </c>
      <c r="D3378" t="s">
        <v>21</v>
      </c>
      <c r="E3378" t="s">
        <v>22</v>
      </c>
      <c r="F3378" t="s">
        <v>22</v>
      </c>
      <c r="G3378">
        <v>0</v>
      </c>
      <c r="H3378">
        <v>214.9</v>
      </c>
      <c r="I3378">
        <v>72</v>
      </c>
      <c r="J3378">
        <v>36.53</v>
      </c>
      <c r="K3378">
        <v>197.7</v>
      </c>
      <c r="L3378">
        <v>92</v>
      </c>
      <c r="M3378">
        <v>16.8</v>
      </c>
      <c r="N3378">
        <v>153.1</v>
      </c>
      <c r="O3378">
        <v>79</v>
      </c>
      <c r="P3378">
        <v>6.89</v>
      </c>
      <c r="Q3378">
        <v>11.9</v>
      </c>
      <c r="R3378">
        <v>2</v>
      </c>
      <c r="S3378">
        <v>3.21</v>
      </c>
      <c r="T3378">
        <v>2</v>
      </c>
      <c r="U3378" t="s">
        <v>22</v>
      </c>
      <c r="V3378">
        <f>IF(tbl_Customers[[#This Row],[churn]] = "yes", 1, 0)</f>
        <v>0</v>
      </c>
      <c r="W3378" t="str">
        <f>IF(tbl_Customers[[#This Row],[number_customer_service_calls]] &lt;= 1, "0-1 Calls", IF(tbl_Customers[[#This Row],[number_customer_service_calls]] &lt;= 3, "2-3 Calls", IF(tbl_Customers[[#This Row],[number_customer_service_calls]] &lt;=5, "4-5 Calls", "6+ Calls")))</f>
        <v>2-3 Calls</v>
      </c>
      <c r="X3378" t="str">
        <f>IF(tbl_Customers[[#This Row],[account_length]] &lt;= 50, "0-50", IF(tbl_Customers[[#This Row],[account_length]] &lt;=100, "51-100", IF(tbl_Customers[[#This Row],[account_length]] &lt;= 150, "101-150", "151+")))</f>
        <v>51-100</v>
      </c>
      <c r="Y3378" t="str">
        <f>IF(tbl_Customers[[#This Row],[total_intl_charge]] &lt;= 3, "Low Charges", "High Charges")</f>
        <v>High Charges</v>
      </c>
      <c r="Z3378" t="str">
        <f>IF(tbl_Customers[[#This Row],[total_eve_calls]]&lt;=80,"Low Calls",
IF(tbl_Customers[[#This Row],[total_eve_calls]]&lt;=120,"Medium Calls","High Calls"))</f>
        <v>Medium Calls</v>
      </c>
      <c r="AA3378" t="str">
        <f>IF(tbl_Customers[[#This Row],[total_eve_charge]]&lt;=15,"Low Charges",
IF(tbl_Customers[[#This Row],[total_eve_charge]]&lt;=20,"Medium Charges","High Charges"))</f>
        <v>Medium Charges</v>
      </c>
      <c r="AB33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8" t="str">
        <f>IF(tbl_Customers[[#This Row],[number_vmail_messages]] = 0, "No Usage", IF(tbl_Customers[[#This Row],[number_vmail_messages]] &lt;= 20, "Low Usage", IF(tbl_Customers[[#This Row],[number_vmail_messages]] &lt;= 40, "Medium Usgae", "High Usage")))</f>
        <v>No Usage</v>
      </c>
      <c r="AD3378" t="str">
        <f>IF(tbl_Customers[[#This Row],[total_day_minutes]]&lt;=150,"Low Usage", IF(tbl_Customers[[#This Row],[total_day_minutes]]&lt;=200,"Medium Usage", IF(tbl_Customers[[#This Row],[total_day_minutes]]&lt;=250,"High Usage","Very High Usage")))</f>
        <v>High Usage</v>
      </c>
      <c r="AE3378" t="str">
        <f>IF(tbl_Customers[[#This Row],[total_intl_calls]]&lt;=5,"Low Calls", IF(tbl_Customers[[#This Row],[total_intl_calls]]&lt;=10, "Medium Calls", "High Calls"))</f>
        <v>Low Calls</v>
      </c>
      <c r="AF33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78" s="36" t="str">
        <f>IF(tbl_Customers[[#This Row],[Churn_Risk_Score]]&gt;=10,"High Risk", IF(tbl_Customers[[#This Row],[Churn_Risk_Score]]&gt;=5,"Medium Risk","Low Risk"))</f>
        <v>Low Risk</v>
      </c>
    </row>
    <row r="3379" spans="1:33" x14ac:dyDescent="0.35">
      <c r="A3379">
        <v>3378</v>
      </c>
      <c r="B3379" t="s">
        <v>24</v>
      </c>
      <c r="C3379">
        <v>42</v>
      </c>
      <c r="D3379" t="s">
        <v>25</v>
      </c>
      <c r="E3379" t="s">
        <v>22</v>
      </c>
      <c r="F3379" t="s">
        <v>22</v>
      </c>
      <c r="G3379">
        <v>0</v>
      </c>
      <c r="H3379">
        <v>269.89999999999998</v>
      </c>
      <c r="I3379">
        <v>99</v>
      </c>
      <c r="J3379">
        <v>45.88</v>
      </c>
      <c r="K3379">
        <v>37.799999999999997</v>
      </c>
      <c r="L3379">
        <v>76</v>
      </c>
      <c r="M3379">
        <v>3.21</v>
      </c>
      <c r="N3379">
        <v>166.6</v>
      </c>
      <c r="O3379">
        <v>139</v>
      </c>
      <c r="P3379">
        <v>7.5</v>
      </c>
      <c r="Q3379">
        <v>13.8</v>
      </c>
      <c r="R3379">
        <v>1</v>
      </c>
      <c r="S3379">
        <v>3.73</v>
      </c>
      <c r="T3379">
        <v>1</v>
      </c>
      <c r="U3379" t="s">
        <v>22</v>
      </c>
      <c r="V3379">
        <f>IF(tbl_Customers[[#This Row],[churn]] = "yes", 1, 0)</f>
        <v>0</v>
      </c>
      <c r="W3379" t="str">
        <f>IF(tbl_Customers[[#This Row],[number_customer_service_calls]] &lt;= 1, "0-1 Calls", IF(tbl_Customers[[#This Row],[number_customer_service_calls]] &lt;= 3, "2-3 Calls", IF(tbl_Customers[[#This Row],[number_customer_service_calls]] &lt;=5, "4-5 Calls", "6+ Calls")))</f>
        <v>0-1 Calls</v>
      </c>
      <c r="X3379" t="str">
        <f>IF(tbl_Customers[[#This Row],[account_length]] &lt;= 50, "0-50", IF(tbl_Customers[[#This Row],[account_length]] &lt;=100, "51-100", IF(tbl_Customers[[#This Row],[account_length]] &lt;= 150, "101-150", "151+")))</f>
        <v>0-50</v>
      </c>
      <c r="Y3379" t="str">
        <f>IF(tbl_Customers[[#This Row],[total_intl_charge]] &lt;= 3, "Low Charges", "High Charges")</f>
        <v>High Charges</v>
      </c>
      <c r="Z3379" t="str">
        <f>IF(tbl_Customers[[#This Row],[total_eve_calls]]&lt;=80,"Low Calls",
IF(tbl_Customers[[#This Row],[total_eve_calls]]&lt;=120,"Medium Calls","High Calls"))</f>
        <v>Low Calls</v>
      </c>
      <c r="AA3379" t="str">
        <f>IF(tbl_Customers[[#This Row],[total_eve_charge]]&lt;=15,"Low Charges",
IF(tbl_Customers[[#This Row],[total_eve_charge]]&lt;=20,"Medium Charges","High Charges"))</f>
        <v>Low Charges</v>
      </c>
      <c r="AB33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9" t="str">
        <f>IF(tbl_Customers[[#This Row],[number_vmail_messages]] = 0, "No Usage", IF(tbl_Customers[[#This Row],[number_vmail_messages]] &lt;= 20, "Low Usage", IF(tbl_Customers[[#This Row],[number_vmail_messages]] &lt;= 40, "Medium Usgae", "High Usage")))</f>
        <v>No Usage</v>
      </c>
      <c r="AD3379" t="str">
        <f>IF(tbl_Customers[[#This Row],[total_day_minutes]]&lt;=150,"Low Usage", IF(tbl_Customers[[#This Row],[total_day_minutes]]&lt;=200,"Medium Usage", IF(tbl_Customers[[#This Row],[total_day_minutes]]&lt;=250,"High Usage","Very High Usage")))</f>
        <v>Very High Usage</v>
      </c>
      <c r="AE3379" t="str">
        <f>IF(tbl_Customers[[#This Row],[total_intl_calls]]&lt;=5,"Low Calls", IF(tbl_Customers[[#This Row],[total_intl_calls]]&lt;=10, "Medium Calls", "High Calls"))</f>
        <v>Low Calls</v>
      </c>
      <c r="AF33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79" s="36" t="str">
        <f>IF(tbl_Customers[[#This Row],[Churn_Risk_Score]]&gt;=10,"High Risk", IF(tbl_Customers[[#This Row],[Churn_Risk_Score]]&gt;=5,"Medium Risk","Low Risk"))</f>
        <v>Medium Risk</v>
      </c>
    </row>
    <row r="3380" spans="1:33" x14ac:dyDescent="0.35">
      <c r="A3380">
        <v>3379</v>
      </c>
      <c r="B3380" t="s">
        <v>61</v>
      </c>
      <c r="C3380">
        <v>53</v>
      </c>
      <c r="D3380" t="s">
        <v>21</v>
      </c>
      <c r="E3380" t="s">
        <v>22</v>
      </c>
      <c r="F3380" t="s">
        <v>22</v>
      </c>
      <c r="G3380">
        <v>0</v>
      </c>
      <c r="H3380">
        <v>143.80000000000001</v>
      </c>
      <c r="I3380">
        <v>102</v>
      </c>
      <c r="J3380">
        <v>24.45</v>
      </c>
      <c r="K3380">
        <v>199.6</v>
      </c>
      <c r="L3380">
        <v>124</v>
      </c>
      <c r="M3380">
        <v>16.97</v>
      </c>
      <c r="N3380">
        <v>177.8</v>
      </c>
      <c r="O3380">
        <v>65</v>
      </c>
      <c r="P3380">
        <v>8</v>
      </c>
      <c r="Q3380">
        <v>7.8</v>
      </c>
      <c r="R3380">
        <v>4</v>
      </c>
      <c r="S3380">
        <v>2.11</v>
      </c>
      <c r="T3380">
        <v>1</v>
      </c>
      <c r="U3380" t="s">
        <v>22</v>
      </c>
      <c r="V3380">
        <f>IF(tbl_Customers[[#This Row],[churn]] = "yes", 1, 0)</f>
        <v>0</v>
      </c>
      <c r="W3380" t="str">
        <f>IF(tbl_Customers[[#This Row],[number_customer_service_calls]] &lt;= 1, "0-1 Calls", IF(tbl_Customers[[#This Row],[number_customer_service_calls]] &lt;= 3, "2-3 Calls", IF(tbl_Customers[[#This Row],[number_customer_service_calls]] &lt;=5, "4-5 Calls", "6+ Calls")))</f>
        <v>0-1 Calls</v>
      </c>
      <c r="X3380" t="str">
        <f>IF(tbl_Customers[[#This Row],[account_length]] &lt;= 50, "0-50", IF(tbl_Customers[[#This Row],[account_length]] &lt;=100, "51-100", IF(tbl_Customers[[#This Row],[account_length]] &lt;= 150, "101-150", "151+")))</f>
        <v>51-100</v>
      </c>
      <c r="Y3380" t="str">
        <f>IF(tbl_Customers[[#This Row],[total_intl_charge]] &lt;= 3, "Low Charges", "High Charges")</f>
        <v>Low Charges</v>
      </c>
      <c r="Z3380" t="str">
        <f>IF(tbl_Customers[[#This Row],[total_eve_calls]]&lt;=80,"Low Calls",
IF(tbl_Customers[[#This Row],[total_eve_calls]]&lt;=120,"Medium Calls","High Calls"))</f>
        <v>High Calls</v>
      </c>
      <c r="AA3380" t="str">
        <f>IF(tbl_Customers[[#This Row],[total_eve_charge]]&lt;=15,"Low Charges",
IF(tbl_Customers[[#This Row],[total_eve_charge]]&lt;=20,"Medium Charges","High Charges"))</f>
        <v>Medium Charges</v>
      </c>
      <c r="AB33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80" t="str">
        <f>IF(tbl_Customers[[#This Row],[number_vmail_messages]] = 0, "No Usage", IF(tbl_Customers[[#This Row],[number_vmail_messages]] &lt;= 20, "Low Usage", IF(tbl_Customers[[#This Row],[number_vmail_messages]] &lt;= 40, "Medium Usgae", "High Usage")))</f>
        <v>No Usage</v>
      </c>
      <c r="AD3380" t="str">
        <f>IF(tbl_Customers[[#This Row],[total_day_minutes]]&lt;=150,"Low Usage", IF(tbl_Customers[[#This Row],[total_day_minutes]]&lt;=200,"Medium Usage", IF(tbl_Customers[[#This Row],[total_day_minutes]]&lt;=250,"High Usage","Very High Usage")))</f>
        <v>Low Usage</v>
      </c>
      <c r="AE3380" t="str">
        <f>IF(tbl_Customers[[#This Row],[total_intl_calls]]&lt;=5,"Low Calls", IF(tbl_Customers[[#This Row],[total_intl_calls]]&lt;=10, "Medium Calls", "High Calls"))</f>
        <v>Low Calls</v>
      </c>
      <c r="AF33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80" s="36" t="str">
        <f>IF(tbl_Customers[[#This Row],[Churn_Risk_Score]]&gt;=10,"High Risk", IF(tbl_Customers[[#This Row],[Churn_Risk_Score]]&gt;=5,"Medium Risk","Low Risk"))</f>
        <v>Low Risk</v>
      </c>
    </row>
    <row r="3381" spans="1:33" x14ac:dyDescent="0.35">
      <c r="A3381">
        <v>3380</v>
      </c>
      <c r="B3381" t="s">
        <v>37</v>
      </c>
      <c r="C3381">
        <v>123</v>
      </c>
      <c r="D3381" t="s">
        <v>21</v>
      </c>
      <c r="E3381" t="s">
        <v>22</v>
      </c>
      <c r="F3381" t="s">
        <v>22</v>
      </c>
      <c r="G3381">
        <v>0</v>
      </c>
      <c r="H3381">
        <v>132.19999999999999</v>
      </c>
      <c r="I3381">
        <v>122</v>
      </c>
      <c r="J3381">
        <v>22.47</v>
      </c>
      <c r="K3381">
        <v>169.9</v>
      </c>
      <c r="L3381">
        <v>101</v>
      </c>
      <c r="M3381">
        <v>14.44</v>
      </c>
      <c r="N3381">
        <v>150.1</v>
      </c>
      <c r="O3381">
        <v>123</v>
      </c>
      <c r="P3381">
        <v>6.75</v>
      </c>
      <c r="Q3381">
        <v>12.9</v>
      </c>
      <c r="R3381">
        <v>11</v>
      </c>
      <c r="S3381">
        <v>3.48</v>
      </c>
      <c r="T3381">
        <v>3</v>
      </c>
      <c r="U3381" t="s">
        <v>23</v>
      </c>
      <c r="V3381">
        <f>IF(tbl_Customers[[#This Row],[churn]] = "yes", 1, 0)</f>
        <v>1</v>
      </c>
      <c r="W3381" t="str">
        <f>IF(tbl_Customers[[#This Row],[number_customer_service_calls]] &lt;= 1, "0-1 Calls", IF(tbl_Customers[[#This Row],[number_customer_service_calls]] &lt;= 3, "2-3 Calls", IF(tbl_Customers[[#This Row],[number_customer_service_calls]] &lt;=5, "4-5 Calls", "6+ Calls")))</f>
        <v>2-3 Calls</v>
      </c>
      <c r="X3381" t="str">
        <f>IF(tbl_Customers[[#This Row],[account_length]] &lt;= 50, "0-50", IF(tbl_Customers[[#This Row],[account_length]] &lt;=100, "51-100", IF(tbl_Customers[[#This Row],[account_length]] &lt;= 150, "101-150", "151+")))</f>
        <v>101-150</v>
      </c>
      <c r="Y3381" t="str">
        <f>IF(tbl_Customers[[#This Row],[total_intl_charge]] &lt;= 3, "Low Charges", "High Charges")</f>
        <v>High Charges</v>
      </c>
      <c r="Z3381" t="str">
        <f>IF(tbl_Customers[[#This Row],[total_eve_calls]]&lt;=80,"Low Calls",
IF(tbl_Customers[[#This Row],[total_eve_calls]]&lt;=120,"Medium Calls","High Calls"))</f>
        <v>Medium Calls</v>
      </c>
      <c r="AA3381" t="str">
        <f>IF(tbl_Customers[[#This Row],[total_eve_charge]]&lt;=15,"Low Charges",
IF(tbl_Customers[[#This Row],[total_eve_charge]]&lt;=20,"Medium Charges","High Charges"))</f>
        <v>Low Charges</v>
      </c>
      <c r="AB33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1" t="str">
        <f>IF(tbl_Customers[[#This Row],[number_vmail_messages]] = 0, "No Usage", IF(tbl_Customers[[#This Row],[number_vmail_messages]] &lt;= 20, "Low Usage", IF(tbl_Customers[[#This Row],[number_vmail_messages]] &lt;= 40, "Medium Usgae", "High Usage")))</f>
        <v>No Usage</v>
      </c>
      <c r="AD3381" t="str">
        <f>IF(tbl_Customers[[#This Row],[total_day_minutes]]&lt;=150,"Low Usage", IF(tbl_Customers[[#This Row],[total_day_minutes]]&lt;=200,"Medium Usage", IF(tbl_Customers[[#This Row],[total_day_minutes]]&lt;=250,"High Usage","Very High Usage")))</f>
        <v>Low Usage</v>
      </c>
      <c r="AE3381" t="str">
        <f>IF(tbl_Customers[[#This Row],[total_intl_calls]]&lt;=5,"Low Calls", IF(tbl_Customers[[#This Row],[total_intl_calls]]&lt;=10, "Medium Calls", "High Calls"))</f>
        <v>High Calls</v>
      </c>
      <c r="AF33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81" s="36" t="str">
        <f>IF(tbl_Customers[[#This Row],[Churn_Risk_Score]]&gt;=10,"High Risk", IF(tbl_Customers[[#This Row],[Churn_Risk_Score]]&gt;=5,"Medium Risk","Low Risk"))</f>
        <v>Low Risk</v>
      </c>
    </row>
    <row r="3382" spans="1:33" x14ac:dyDescent="0.35">
      <c r="A3382">
        <v>3381</v>
      </c>
      <c r="B3382" t="s">
        <v>29</v>
      </c>
      <c r="C3382">
        <v>60</v>
      </c>
      <c r="D3382" t="s">
        <v>25</v>
      </c>
      <c r="E3382" t="s">
        <v>22</v>
      </c>
      <c r="F3382" t="s">
        <v>22</v>
      </c>
      <c r="G3382">
        <v>0</v>
      </c>
      <c r="H3382">
        <v>162.80000000000001</v>
      </c>
      <c r="I3382">
        <v>117</v>
      </c>
      <c r="J3382">
        <v>27.68</v>
      </c>
      <c r="K3382">
        <v>163.19999999999999</v>
      </c>
      <c r="L3382">
        <v>121</v>
      </c>
      <c r="M3382">
        <v>13.87</v>
      </c>
      <c r="N3382">
        <v>242.4</v>
      </c>
      <c r="O3382">
        <v>140</v>
      </c>
      <c r="P3382">
        <v>10.91</v>
      </c>
      <c r="Q3382">
        <v>14.2</v>
      </c>
      <c r="R3382">
        <v>2</v>
      </c>
      <c r="S3382">
        <v>3.83</v>
      </c>
      <c r="T3382">
        <v>1</v>
      </c>
      <c r="U3382" t="s">
        <v>22</v>
      </c>
      <c r="V3382">
        <f>IF(tbl_Customers[[#This Row],[churn]] = "yes", 1, 0)</f>
        <v>0</v>
      </c>
      <c r="W3382" t="str">
        <f>IF(tbl_Customers[[#This Row],[number_customer_service_calls]] &lt;= 1, "0-1 Calls", IF(tbl_Customers[[#This Row],[number_customer_service_calls]] &lt;= 3, "2-3 Calls", IF(tbl_Customers[[#This Row],[number_customer_service_calls]] &lt;=5, "4-5 Calls", "6+ Calls")))</f>
        <v>0-1 Calls</v>
      </c>
      <c r="X3382" t="str">
        <f>IF(tbl_Customers[[#This Row],[account_length]] &lt;= 50, "0-50", IF(tbl_Customers[[#This Row],[account_length]] &lt;=100, "51-100", IF(tbl_Customers[[#This Row],[account_length]] &lt;= 150, "101-150", "151+")))</f>
        <v>51-100</v>
      </c>
      <c r="Y3382" t="str">
        <f>IF(tbl_Customers[[#This Row],[total_intl_charge]] &lt;= 3, "Low Charges", "High Charges")</f>
        <v>High Charges</v>
      </c>
      <c r="Z3382" t="str">
        <f>IF(tbl_Customers[[#This Row],[total_eve_calls]]&lt;=80,"Low Calls",
IF(tbl_Customers[[#This Row],[total_eve_calls]]&lt;=120,"Medium Calls","High Calls"))</f>
        <v>High Calls</v>
      </c>
      <c r="AA3382" t="str">
        <f>IF(tbl_Customers[[#This Row],[total_eve_charge]]&lt;=15,"Low Charges",
IF(tbl_Customers[[#This Row],[total_eve_charge]]&lt;=20,"Medium Charges","High Charges"))</f>
        <v>Low Charges</v>
      </c>
      <c r="AB33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2" t="str">
        <f>IF(tbl_Customers[[#This Row],[number_vmail_messages]] = 0, "No Usage", IF(tbl_Customers[[#This Row],[number_vmail_messages]] &lt;= 20, "Low Usage", IF(tbl_Customers[[#This Row],[number_vmail_messages]] &lt;= 40, "Medium Usgae", "High Usage")))</f>
        <v>No Usage</v>
      </c>
      <c r="AD3382" t="str">
        <f>IF(tbl_Customers[[#This Row],[total_day_minutes]]&lt;=150,"Low Usage", IF(tbl_Customers[[#This Row],[total_day_minutes]]&lt;=200,"Medium Usage", IF(tbl_Customers[[#This Row],[total_day_minutes]]&lt;=250,"High Usage","Very High Usage")))</f>
        <v>Medium Usage</v>
      </c>
      <c r="AE3382" t="str">
        <f>IF(tbl_Customers[[#This Row],[total_intl_calls]]&lt;=5,"Low Calls", IF(tbl_Customers[[#This Row],[total_intl_calls]]&lt;=10, "Medium Calls", "High Calls"))</f>
        <v>Low Calls</v>
      </c>
      <c r="AF33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82" s="36" t="str">
        <f>IF(tbl_Customers[[#This Row],[Churn_Risk_Score]]&gt;=10,"High Risk", IF(tbl_Customers[[#This Row],[Churn_Risk_Score]]&gt;=5,"Medium Risk","Low Risk"))</f>
        <v>Low Risk</v>
      </c>
    </row>
    <row r="3383" spans="1:33" x14ac:dyDescent="0.35">
      <c r="A3383">
        <v>3382</v>
      </c>
      <c r="B3383" t="s">
        <v>24</v>
      </c>
      <c r="C3383">
        <v>112</v>
      </c>
      <c r="D3383" t="s">
        <v>25</v>
      </c>
      <c r="E3383" t="s">
        <v>22</v>
      </c>
      <c r="F3383" t="s">
        <v>22</v>
      </c>
      <c r="G3383">
        <v>0</v>
      </c>
      <c r="H3383">
        <v>351.5</v>
      </c>
      <c r="I3383">
        <v>95</v>
      </c>
      <c r="J3383">
        <v>59.76</v>
      </c>
      <c r="K3383">
        <v>206.8</v>
      </c>
      <c r="L3383">
        <v>108</v>
      </c>
      <c r="M3383">
        <v>17.579999999999998</v>
      </c>
      <c r="N3383">
        <v>275.8</v>
      </c>
      <c r="O3383">
        <v>146</v>
      </c>
      <c r="P3383">
        <v>12.41</v>
      </c>
      <c r="Q3383">
        <v>11.9</v>
      </c>
      <c r="R3383">
        <v>4</v>
      </c>
      <c r="S3383">
        <v>3.21</v>
      </c>
      <c r="T3383">
        <v>1</v>
      </c>
      <c r="U3383" t="s">
        <v>23</v>
      </c>
      <c r="V3383">
        <f>IF(tbl_Customers[[#This Row],[churn]] = "yes", 1, 0)</f>
        <v>1</v>
      </c>
      <c r="W3383" t="str">
        <f>IF(tbl_Customers[[#This Row],[number_customer_service_calls]] &lt;= 1, "0-1 Calls", IF(tbl_Customers[[#This Row],[number_customer_service_calls]] &lt;= 3, "2-3 Calls", IF(tbl_Customers[[#This Row],[number_customer_service_calls]] &lt;=5, "4-5 Calls", "6+ Calls")))</f>
        <v>0-1 Calls</v>
      </c>
      <c r="X3383" t="str">
        <f>IF(tbl_Customers[[#This Row],[account_length]] &lt;= 50, "0-50", IF(tbl_Customers[[#This Row],[account_length]] &lt;=100, "51-100", IF(tbl_Customers[[#This Row],[account_length]] &lt;= 150, "101-150", "151+")))</f>
        <v>101-150</v>
      </c>
      <c r="Y3383" t="str">
        <f>IF(tbl_Customers[[#This Row],[total_intl_charge]] &lt;= 3, "Low Charges", "High Charges")</f>
        <v>High Charges</v>
      </c>
      <c r="Z3383" t="str">
        <f>IF(tbl_Customers[[#This Row],[total_eve_calls]]&lt;=80,"Low Calls",
IF(tbl_Customers[[#This Row],[total_eve_calls]]&lt;=120,"Medium Calls","High Calls"))</f>
        <v>Medium Calls</v>
      </c>
      <c r="AA3383" t="str">
        <f>IF(tbl_Customers[[#This Row],[total_eve_charge]]&lt;=15,"Low Charges",
IF(tbl_Customers[[#This Row],[total_eve_charge]]&lt;=20,"Medium Charges","High Charges"))</f>
        <v>Medium Charges</v>
      </c>
      <c r="AB33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83" t="str">
        <f>IF(tbl_Customers[[#This Row],[number_vmail_messages]] = 0, "No Usage", IF(tbl_Customers[[#This Row],[number_vmail_messages]] &lt;= 20, "Low Usage", IF(tbl_Customers[[#This Row],[number_vmail_messages]] &lt;= 40, "Medium Usgae", "High Usage")))</f>
        <v>No Usage</v>
      </c>
      <c r="AD3383" t="str">
        <f>IF(tbl_Customers[[#This Row],[total_day_minutes]]&lt;=150,"Low Usage", IF(tbl_Customers[[#This Row],[total_day_minutes]]&lt;=200,"Medium Usage", IF(tbl_Customers[[#This Row],[total_day_minutes]]&lt;=250,"High Usage","Very High Usage")))</f>
        <v>Very High Usage</v>
      </c>
      <c r="AE3383" t="str">
        <f>IF(tbl_Customers[[#This Row],[total_intl_calls]]&lt;=5,"Low Calls", IF(tbl_Customers[[#This Row],[total_intl_calls]]&lt;=10, "Medium Calls", "High Calls"))</f>
        <v>Low Calls</v>
      </c>
      <c r="AF33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83" s="36" t="str">
        <f>IF(tbl_Customers[[#This Row],[Churn_Risk_Score]]&gt;=10,"High Risk", IF(tbl_Customers[[#This Row],[Churn_Risk_Score]]&gt;=5,"Medium Risk","Low Risk"))</f>
        <v>Medium Risk</v>
      </c>
    </row>
    <row r="3384" spans="1:33" x14ac:dyDescent="0.35">
      <c r="A3384">
        <v>3383</v>
      </c>
      <c r="B3384" t="s">
        <v>58</v>
      </c>
      <c r="C3384">
        <v>43</v>
      </c>
      <c r="D3384" t="s">
        <v>21</v>
      </c>
      <c r="E3384" t="s">
        <v>22</v>
      </c>
      <c r="F3384" t="s">
        <v>22</v>
      </c>
      <c r="G3384">
        <v>0</v>
      </c>
      <c r="H3384">
        <v>165.8</v>
      </c>
      <c r="I3384">
        <v>96</v>
      </c>
      <c r="J3384">
        <v>28.19</v>
      </c>
      <c r="K3384">
        <v>132</v>
      </c>
      <c r="L3384">
        <v>105</v>
      </c>
      <c r="M3384">
        <v>11.22</v>
      </c>
      <c r="N3384">
        <v>323.2</v>
      </c>
      <c r="O3384">
        <v>62</v>
      </c>
      <c r="P3384">
        <v>14.54</v>
      </c>
      <c r="Q3384">
        <v>10.7</v>
      </c>
      <c r="R3384">
        <v>6</v>
      </c>
      <c r="S3384">
        <v>2.89</v>
      </c>
      <c r="T3384">
        <v>0</v>
      </c>
      <c r="U3384" t="s">
        <v>22</v>
      </c>
      <c r="V3384">
        <f>IF(tbl_Customers[[#This Row],[churn]] = "yes", 1, 0)</f>
        <v>0</v>
      </c>
      <c r="W3384" t="str">
        <f>IF(tbl_Customers[[#This Row],[number_customer_service_calls]] &lt;= 1, "0-1 Calls", IF(tbl_Customers[[#This Row],[number_customer_service_calls]] &lt;= 3, "2-3 Calls", IF(tbl_Customers[[#This Row],[number_customer_service_calls]] &lt;=5, "4-5 Calls", "6+ Calls")))</f>
        <v>0-1 Calls</v>
      </c>
      <c r="X3384" t="str">
        <f>IF(tbl_Customers[[#This Row],[account_length]] &lt;= 50, "0-50", IF(tbl_Customers[[#This Row],[account_length]] &lt;=100, "51-100", IF(tbl_Customers[[#This Row],[account_length]] &lt;= 150, "101-150", "151+")))</f>
        <v>0-50</v>
      </c>
      <c r="Y3384" t="str">
        <f>IF(tbl_Customers[[#This Row],[total_intl_charge]] &lt;= 3, "Low Charges", "High Charges")</f>
        <v>Low Charges</v>
      </c>
      <c r="Z3384" t="str">
        <f>IF(tbl_Customers[[#This Row],[total_eve_calls]]&lt;=80,"Low Calls",
IF(tbl_Customers[[#This Row],[total_eve_calls]]&lt;=120,"Medium Calls","High Calls"))</f>
        <v>Medium Calls</v>
      </c>
      <c r="AA3384" t="str">
        <f>IF(tbl_Customers[[#This Row],[total_eve_charge]]&lt;=15,"Low Charges",
IF(tbl_Customers[[#This Row],[total_eve_charge]]&lt;=20,"Medium Charges","High Charges"))</f>
        <v>Low Charges</v>
      </c>
      <c r="AB33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4" t="str">
        <f>IF(tbl_Customers[[#This Row],[number_vmail_messages]] = 0, "No Usage", IF(tbl_Customers[[#This Row],[number_vmail_messages]] &lt;= 20, "Low Usage", IF(tbl_Customers[[#This Row],[number_vmail_messages]] &lt;= 40, "Medium Usgae", "High Usage")))</f>
        <v>No Usage</v>
      </c>
      <c r="AD3384" t="str">
        <f>IF(tbl_Customers[[#This Row],[total_day_minutes]]&lt;=150,"Low Usage", IF(tbl_Customers[[#This Row],[total_day_minutes]]&lt;=200,"Medium Usage", IF(tbl_Customers[[#This Row],[total_day_minutes]]&lt;=250,"High Usage","Very High Usage")))</f>
        <v>Medium Usage</v>
      </c>
      <c r="AE3384" t="str">
        <f>IF(tbl_Customers[[#This Row],[total_intl_calls]]&lt;=5,"Low Calls", IF(tbl_Customers[[#This Row],[total_intl_calls]]&lt;=10, "Medium Calls", "High Calls"))</f>
        <v>Medium Calls</v>
      </c>
      <c r="AF33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84" s="36" t="str">
        <f>IF(tbl_Customers[[#This Row],[Churn_Risk_Score]]&gt;=10,"High Risk", IF(tbl_Customers[[#This Row],[Churn_Risk_Score]]&gt;=5,"Medium Risk","Low Risk"))</f>
        <v>Low Risk</v>
      </c>
    </row>
    <row r="3385" spans="1:33" x14ac:dyDescent="0.35">
      <c r="A3385">
        <v>3384</v>
      </c>
      <c r="B3385" t="s">
        <v>65</v>
      </c>
      <c r="C3385">
        <v>150</v>
      </c>
      <c r="D3385" t="s">
        <v>21</v>
      </c>
      <c r="E3385" t="s">
        <v>22</v>
      </c>
      <c r="F3385" t="s">
        <v>23</v>
      </c>
      <c r="G3385">
        <v>24</v>
      </c>
      <c r="H3385">
        <v>195.7</v>
      </c>
      <c r="I3385">
        <v>108</v>
      </c>
      <c r="J3385">
        <v>33.270000000000003</v>
      </c>
      <c r="K3385">
        <v>208.8</v>
      </c>
      <c r="L3385">
        <v>110</v>
      </c>
      <c r="M3385">
        <v>17.75</v>
      </c>
      <c r="N3385">
        <v>177</v>
      </c>
      <c r="O3385">
        <v>84</v>
      </c>
      <c r="P3385">
        <v>7.97</v>
      </c>
      <c r="Q3385">
        <v>11.7</v>
      </c>
      <c r="R3385">
        <v>2</v>
      </c>
      <c r="S3385">
        <v>3.16</v>
      </c>
      <c r="T3385">
        <v>2</v>
      </c>
      <c r="U3385" t="s">
        <v>22</v>
      </c>
      <c r="V3385">
        <f>IF(tbl_Customers[[#This Row],[churn]] = "yes", 1, 0)</f>
        <v>0</v>
      </c>
      <c r="W3385" t="str">
        <f>IF(tbl_Customers[[#This Row],[number_customer_service_calls]] &lt;= 1, "0-1 Calls", IF(tbl_Customers[[#This Row],[number_customer_service_calls]] &lt;= 3, "2-3 Calls", IF(tbl_Customers[[#This Row],[number_customer_service_calls]] &lt;=5, "4-5 Calls", "6+ Calls")))</f>
        <v>2-3 Calls</v>
      </c>
      <c r="X3385" t="str">
        <f>IF(tbl_Customers[[#This Row],[account_length]] &lt;= 50, "0-50", IF(tbl_Customers[[#This Row],[account_length]] &lt;=100, "51-100", IF(tbl_Customers[[#This Row],[account_length]] &lt;= 150, "101-150", "151+")))</f>
        <v>101-150</v>
      </c>
      <c r="Y3385" t="str">
        <f>IF(tbl_Customers[[#This Row],[total_intl_charge]] &lt;= 3, "Low Charges", "High Charges")</f>
        <v>High Charges</v>
      </c>
      <c r="Z3385" t="str">
        <f>IF(tbl_Customers[[#This Row],[total_eve_calls]]&lt;=80,"Low Calls",
IF(tbl_Customers[[#This Row],[total_eve_calls]]&lt;=120,"Medium Calls","High Calls"))</f>
        <v>Medium Calls</v>
      </c>
      <c r="AA3385" t="str">
        <f>IF(tbl_Customers[[#This Row],[total_eve_charge]]&lt;=15,"Low Charges",
IF(tbl_Customers[[#This Row],[total_eve_charge]]&lt;=20,"Medium Charges","High Charges"))</f>
        <v>Medium Charges</v>
      </c>
      <c r="AB33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85" t="str">
        <f>IF(tbl_Customers[[#This Row],[number_vmail_messages]] = 0, "No Usage", IF(tbl_Customers[[#This Row],[number_vmail_messages]] &lt;= 20, "Low Usage", IF(tbl_Customers[[#This Row],[number_vmail_messages]] &lt;= 40, "Medium Usgae", "High Usage")))</f>
        <v>Medium Usgae</v>
      </c>
      <c r="AD3385" t="str">
        <f>IF(tbl_Customers[[#This Row],[total_day_minutes]]&lt;=150,"Low Usage", IF(tbl_Customers[[#This Row],[total_day_minutes]]&lt;=200,"Medium Usage", IF(tbl_Customers[[#This Row],[total_day_minutes]]&lt;=250,"High Usage","Very High Usage")))</f>
        <v>Medium Usage</v>
      </c>
      <c r="AE3385" t="str">
        <f>IF(tbl_Customers[[#This Row],[total_intl_calls]]&lt;=5,"Low Calls", IF(tbl_Customers[[#This Row],[total_intl_calls]]&lt;=10, "Medium Calls", "High Calls"))</f>
        <v>Low Calls</v>
      </c>
      <c r="AF33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85" s="36" t="str">
        <f>IF(tbl_Customers[[#This Row],[Churn_Risk_Score]]&gt;=10,"High Risk", IF(tbl_Customers[[#This Row],[Churn_Risk_Score]]&gt;=5,"Medium Risk","Low Risk"))</f>
        <v>Low Risk</v>
      </c>
    </row>
    <row r="3386" spans="1:33" x14ac:dyDescent="0.35">
      <c r="A3386">
        <v>3385</v>
      </c>
      <c r="B3386" t="s">
        <v>74</v>
      </c>
      <c r="C3386">
        <v>92</v>
      </c>
      <c r="D3386" t="s">
        <v>25</v>
      </c>
      <c r="E3386" t="s">
        <v>22</v>
      </c>
      <c r="F3386" t="s">
        <v>22</v>
      </c>
      <c r="G3386">
        <v>0</v>
      </c>
      <c r="H3386">
        <v>250.6</v>
      </c>
      <c r="I3386">
        <v>100</v>
      </c>
      <c r="J3386">
        <v>42.6</v>
      </c>
      <c r="K3386">
        <v>41.7</v>
      </c>
      <c r="L3386">
        <v>94</v>
      </c>
      <c r="M3386">
        <v>3.54</v>
      </c>
      <c r="N3386">
        <v>186.2</v>
      </c>
      <c r="O3386">
        <v>100</v>
      </c>
      <c r="P3386">
        <v>8.3800000000000008</v>
      </c>
      <c r="Q3386">
        <v>9.6999999999999993</v>
      </c>
      <c r="R3386">
        <v>6</v>
      </c>
      <c r="S3386">
        <v>2.62</v>
      </c>
      <c r="T3386">
        <v>2</v>
      </c>
      <c r="U3386" t="s">
        <v>22</v>
      </c>
      <c r="V3386">
        <f>IF(tbl_Customers[[#This Row],[churn]] = "yes", 1, 0)</f>
        <v>0</v>
      </c>
      <c r="W3386" t="str">
        <f>IF(tbl_Customers[[#This Row],[number_customer_service_calls]] &lt;= 1, "0-1 Calls", IF(tbl_Customers[[#This Row],[number_customer_service_calls]] &lt;= 3, "2-3 Calls", IF(tbl_Customers[[#This Row],[number_customer_service_calls]] &lt;=5, "4-5 Calls", "6+ Calls")))</f>
        <v>2-3 Calls</v>
      </c>
      <c r="X3386" t="str">
        <f>IF(tbl_Customers[[#This Row],[account_length]] &lt;= 50, "0-50", IF(tbl_Customers[[#This Row],[account_length]] &lt;=100, "51-100", IF(tbl_Customers[[#This Row],[account_length]] &lt;= 150, "101-150", "151+")))</f>
        <v>51-100</v>
      </c>
      <c r="Y3386" t="str">
        <f>IF(tbl_Customers[[#This Row],[total_intl_charge]] &lt;= 3, "Low Charges", "High Charges")</f>
        <v>Low Charges</v>
      </c>
      <c r="Z3386" t="str">
        <f>IF(tbl_Customers[[#This Row],[total_eve_calls]]&lt;=80,"Low Calls",
IF(tbl_Customers[[#This Row],[total_eve_calls]]&lt;=120,"Medium Calls","High Calls"))</f>
        <v>Medium Calls</v>
      </c>
      <c r="AA3386" t="str">
        <f>IF(tbl_Customers[[#This Row],[total_eve_charge]]&lt;=15,"Low Charges",
IF(tbl_Customers[[#This Row],[total_eve_charge]]&lt;=20,"Medium Charges","High Charges"))</f>
        <v>Low Charges</v>
      </c>
      <c r="AB33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6" t="str">
        <f>IF(tbl_Customers[[#This Row],[number_vmail_messages]] = 0, "No Usage", IF(tbl_Customers[[#This Row],[number_vmail_messages]] &lt;= 20, "Low Usage", IF(tbl_Customers[[#This Row],[number_vmail_messages]] &lt;= 40, "Medium Usgae", "High Usage")))</f>
        <v>No Usage</v>
      </c>
      <c r="AD3386" t="str">
        <f>IF(tbl_Customers[[#This Row],[total_day_minutes]]&lt;=150,"Low Usage", IF(tbl_Customers[[#This Row],[total_day_minutes]]&lt;=200,"Medium Usage", IF(tbl_Customers[[#This Row],[total_day_minutes]]&lt;=250,"High Usage","Very High Usage")))</f>
        <v>Very High Usage</v>
      </c>
      <c r="AE3386" t="str">
        <f>IF(tbl_Customers[[#This Row],[total_intl_calls]]&lt;=5,"Low Calls", IF(tbl_Customers[[#This Row],[total_intl_calls]]&lt;=10, "Medium Calls", "High Calls"))</f>
        <v>Medium Calls</v>
      </c>
      <c r="AF33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86" s="36" t="str">
        <f>IF(tbl_Customers[[#This Row],[Churn_Risk_Score]]&gt;=10,"High Risk", IF(tbl_Customers[[#This Row],[Churn_Risk_Score]]&gt;=5,"Medium Risk","Low Risk"))</f>
        <v>Medium Risk</v>
      </c>
    </row>
    <row r="3387" spans="1:33" x14ac:dyDescent="0.35">
      <c r="A3387">
        <v>3386</v>
      </c>
      <c r="B3387" t="s">
        <v>36</v>
      </c>
      <c r="C3387">
        <v>68</v>
      </c>
      <c r="D3387" t="s">
        <v>28</v>
      </c>
      <c r="E3387" t="s">
        <v>22</v>
      </c>
      <c r="F3387" t="s">
        <v>22</v>
      </c>
      <c r="G3387">
        <v>0</v>
      </c>
      <c r="H3387">
        <v>141.9</v>
      </c>
      <c r="I3387">
        <v>112</v>
      </c>
      <c r="J3387">
        <v>24.12</v>
      </c>
      <c r="K3387">
        <v>166.2</v>
      </c>
      <c r="L3387">
        <v>94</v>
      </c>
      <c r="M3387">
        <v>14.13</v>
      </c>
      <c r="N3387">
        <v>223.5</v>
      </c>
      <c r="O3387">
        <v>77</v>
      </c>
      <c r="P3387">
        <v>10.06</v>
      </c>
      <c r="Q3387">
        <v>9.1999999999999993</v>
      </c>
      <c r="R3387">
        <v>6</v>
      </c>
      <c r="S3387">
        <v>2.48</v>
      </c>
      <c r="T3387">
        <v>1</v>
      </c>
      <c r="U3387" t="s">
        <v>22</v>
      </c>
      <c r="V3387">
        <f>IF(tbl_Customers[[#This Row],[churn]] = "yes", 1, 0)</f>
        <v>0</v>
      </c>
      <c r="W3387" t="str">
        <f>IF(tbl_Customers[[#This Row],[number_customer_service_calls]] &lt;= 1, "0-1 Calls", IF(tbl_Customers[[#This Row],[number_customer_service_calls]] &lt;= 3, "2-3 Calls", IF(tbl_Customers[[#This Row],[number_customer_service_calls]] &lt;=5, "4-5 Calls", "6+ Calls")))</f>
        <v>0-1 Calls</v>
      </c>
      <c r="X3387" t="str">
        <f>IF(tbl_Customers[[#This Row],[account_length]] &lt;= 50, "0-50", IF(tbl_Customers[[#This Row],[account_length]] &lt;=100, "51-100", IF(tbl_Customers[[#This Row],[account_length]] &lt;= 150, "101-150", "151+")))</f>
        <v>51-100</v>
      </c>
      <c r="Y3387" t="str">
        <f>IF(tbl_Customers[[#This Row],[total_intl_charge]] &lt;= 3, "Low Charges", "High Charges")</f>
        <v>Low Charges</v>
      </c>
      <c r="Z3387" t="str">
        <f>IF(tbl_Customers[[#This Row],[total_eve_calls]]&lt;=80,"Low Calls",
IF(tbl_Customers[[#This Row],[total_eve_calls]]&lt;=120,"Medium Calls","High Calls"))</f>
        <v>Medium Calls</v>
      </c>
      <c r="AA3387" t="str">
        <f>IF(tbl_Customers[[#This Row],[total_eve_charge]]&lt;=15,"Low Charges",
IF(tbl_Customers[[#This Row],[total_eve_charge]]&lt;=20,"Medium Charges","High Charges"))</f>
        <v>Low Charges</v>
      </c>
      <c r="AB33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7" t="str">
        <f>IF(tbl_Customers[[#This Row],[number_vmail_messages]] = 0, "No Usage", IF(tbl_Customers[[#This Row],[number_vmail_messages]] &lt;= 20, "Low Usage", IF(tbl_Customers[[#This Row],[number_vmail_messages]] &lt;= 40, "Medium Usgae", "High Usage")))</f>
        <v>No Usage</v>
      </c>
      <c r="AD3387" t="str">
        <f>IF(tbl_Customers[[#This Row],[total_day_minutes]]&lt;=150,"Low Usage", IF(tbl_Customers[[#This Row],[total_day_minutes]]&lt;=200,"Medium Usage", IF(tbl_Customers[[#This Row],[total_day_minutes]]&lt;=250,"High Usage","Very High Usage")))</f>
        <v>Low Usage</v>
      </c>
      <c r="AE3387" t="str">
        <f>IF(tbl_Customers[[#This Row],[total_intl_calls]]&lt;=5,"Low Calls", IF(tbl_Customers[[#This Row],[total_intl_calls]]&lt;=10, "Medium Calls", "High Calls"))</f>
        <v>Medium Calls</v>
      </c>
      <c r="AF33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87" s="36" t="str">
        <f>IF(tbl_Customers[[#This Row],[Churn_Risk_Score]]&gt;=10,"High Risk", IF(tbl_Customers[[#This Row],[Churn_Risk_Score]]&gt;=5,"Medium Risk","Low Risk"))</f>
        <v>Low Risk</v>
      </c>
    </row>
    <row r="3388" spans="1:33" x14ac:dyDescent="0.35">
      <c r="A3388">
        <v>3387</v>
      </c>
      <c r="B3388" t="s">
        <v>20</v>
      </c>
      <c r="C3388">
        <v>159</v>
      </c>
      <c r="D3388" t="s">
        <v>28</v>
      </c>
      <c r="E3388" t="s">
        <v>22</v>
      </c>
      <c r="F3388" t="s">
        <v>22</v>
      </c>
      <c r="G3388">
        <v>0</v>
      </c>
      <c r="H3388">
        <v>168.5</v>
      </c>
      <c r="I3388">
        <v>80</v>
      </c>
      <c r="J3388">
        <v>28.65</v>
      </c>
      <c r="K3388">
        <v>203.9</v>
      </c>
      <c r="L3388">
        <v>119</v>
      </c>
      <c r="M3388">
        <v>17.329999999999998</v>
      </c>
      <c r="N3388">
        <v>199.1</v>
      </c>
      <c r="O3388">
        <v>126</v>
      </c>
      <c r="P3388">
        <v>8.9600000000000009</v>
      </c>
      <c r="Q3388">
        <v>8.1</v>
      </c>
      <c r="R3388">
        <v>2</v>
      </c>
      <c r="S3388">
        <v>2.19</v>
      </c>
      <c r="T3388">
        <v>1</v>
      </c>
      <c r="U3388" t="s">
        <v>22</v>
      </c>
      <c r="V3388">
        <f>IF(tbl_Customers[[#This Row],[churn]] = "yes", 1, 0)</f>
        <v>0</v>
      </c>
      <c r="W3388" t="str">
        <f>IF(tbl_Customers[[#This Row],[number_customer_service_calls]] &lt;= 1, "0-1 Calls", IF(tbl_Customers[[#This Row],[number_customer_service_calls]] &lt;= 3, "2-3 Calls", IF(tbl_Customers[[#This Row],[number_customer_service_calls]] &lt;=5, "4-5 Calls", "6+ Calls")))</f>
        <v>0-1 Calls</v>
      </c>
      <c r="X3388" t="str">
        <f>IF(tbl_Customers[[#This Row],[account_length]] &lt;= 50, "0-50", IF(tbl_Customers[[#This Row],[account_length]] &lt;=100, "51-100", IF(tbl_Customers[[#This Row],[account_length]] &lt;= 150, "101-150", "151+")))</f>
        <v>151+</v>
      </c>
      <c r="Y3388" t="str">
        <f>IF(tbl_Customers[[#This Row],[total_intl_charge]] &lt;= 3, "Low Charges", "High Charges")</f>
        <v>Low Charges</v>
      </c>
      <c r="Z3388" t="str">
        <f>IF(tbl_Customers[[#This Row],[total_eve_calls]]&lt;=80,"Low Calls",
IF(tbl_Customers[[#This Row],[total_eve_calls]]&lt;=120,"Medium Calls","High Calls"))</f>
        <v>Medium Calls</v>
      </c>
      <c r="AA3388" t="str">
        <f>IF(tbl_Customers[[#This Row],[total_eve_charge]]&lt;=15,"Low Charges",
IF(tbl_Customers[[#This Row],[total_eve_charge]]&lt;=20,"Medium Charges","High Charges"))</f>
        <v>Medium Charges</v>
      </c>
      <c r="AB33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8" t="str">
        <f>IF(tbl_Customers[[#This Row],[number_vmail_messages]] = 0, "No Usage", IF(tbl_Customers[[#This Row],[number_vmail_messages]] &lt;= 20, "Low Usage", IF(tbl_Customers[[#This Row],[number_vmail_messages]] &lt;= 40, "Medium Usgae", "High Usage")))</f>
        <v>No Usage</v>
      </c>
      <c r="AD3388" t="str">
        <f>IF(tbl_Customers[[#This Row],[total_day_minutes]]&lt;=150,"Low Usage", IF(tbl_Customers[[#This Row],[total_day_minutes]]&lt;=200,"Medium Usage", IF(tbl_Customers[[#This Row],[total_day_minutes]]&lt;=250,"High Usage","Very High Usage")))</f>
        <v>Medium Usage</v>
      </c>
      <c r="AE3388" t="str">
        <f>IF(tbl_Customers[[#This Row],[total_intl_calls]]&lt;=5,"Low Calls", IF(tbl_Customers[[#This Row],[total_intl_calls]]&lt;=10, "Medium Calls", "High Calls"))</f>
        <v>Low Calls</v>
      </c>
      <c r="AF33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88" s="36" t="str">
        <f>IF(tbl_Customers[[#This Row],[Churn_Risk_Score]]&gt;=10,"High Risk", IF(tbl_Customers[[#This Row],[Churn_Risk_Score]]&gt;=5,"Medium Risk","Low Risk"))</f>
        <v>Low Risk</v>
      </c>
    </row>
    <row r="3389" spans="1:33" x14ac:dyDescent="0.35">
      <c r="A3389">
        <v>3388</v>
      </c>
      <c r="B3389" t="s">
        <v>72</v>
      </c>
      <c r="C3389">
        <v>158</v>
      </c>
      <c r="D3389" t="s">
        <v>21</v>
      </c>
      <c r="E3389" t="s">
        <v>22</v>
      </c>
      <c r="F3389" t="s">
        <v>23</v>
      </c>
      <c r="G3389">
        <v>19</v>
      </c>
      <c r="H3389">
        <v>127.6</v>
      </c>
      <c r="I3389">
        <v>88</v>
      </c>
      <c r="J3389">
        <v>21.69</v>
      </c>
      <c r="K3389">
        <v>235.2</v>
      </c>
      <c r="L3389">
        <v>82</v>
      </c>
      <c r="M3389">
        <v>19.989999999999998</v>
      </c>
      <c r="N3389">
        <v>195</v>
      </c>
      <c r="O3389">
        <v>87</v>
      </c>
      <c r="P3389">
        <v>8.7799999999999994</v>
      </c>
      <c r="Q3389">
        <v>10.1</v>
      </c>
      <c r="R3389">
        <v>3</v>
      </c>
      <c r="S3389">
        <v>2.73</v>
      </c>
      <c r="T3389">
        <v>0</v>
      </c>
      <c r="U3389" t="s">
        <v>22</v>
      </c>
      <c r="V3389">
        <f>IF(tbl_Customers[[#This Row],[churn]] = "yes", 1, 0)</f>
        <v>0</v>
      </c>
      <c r="W3389" t="str">
        <f>IF(tbl_Customers[[#This Row],[number_customer_service_calls]] &lt;= 1, "0-1 Calls", IF(tbl_Customers[[#This Row],[number_customer_service_calls]] &lt;= 3, "2-3 Calls", IF(tbl_Customers[[#This Row],[number_customer_service_calls]] &lt;=5, "4-5 Calls", "6+ Calls")))</f>
        <v>0-1 Calls</v>
      </c>
      <c r="X3389" t="str">
        <f>IF(tbl_Customers[[#This Row],[account_length]] &lt;= 50, "0-50", IF(tbl_Customers[[#This Row],[account_length]] &lt;=100, "51-100", IF(tbl_Customers[[#This Row],[account_length]] &lt;= 150, "101-150", "151+")))</f>
        <v>151+</v>
      </c>
      <c r="Y3389" t="str">
        <f>IF(tbl_Customers[[#This Row],[total_intl_charge]] &lt;= 3, "Low Charges", "High Charges")</f>
        <v>Low Charges</v>
      </c>
      <c r="Z3389" t="str">
        <f>IF(tbl_Customers[[#This Row],[total_eve_calls]]&lt;=80,"Low Calls",
IF(tbl_Customers[[#This Row],[total_eve_calls]]&lt;=120,"Medium Calls","High Calls"))</f>
        <v>Medium Calls</v>
      </c>
      <c r="AA3389" t="str">
        <f>IF(tbl_Customers[[#This Row],[total_eve_charge]]&lt;=15,"Low Charges",
IF(tbl_Customers[[#This Row],[total_eve_charge]]&lt;=20,"Medium Charges","High Charges"))</f>
        <v>Medium Charges</v>
      </c>
      <c r="AB33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9" t="str">
        <f>IF(tbl_Customers[[#This Row],[number_vmail_messages]] = 0, "No Usage", IF(tbl_Customers[[#This Row],[number_vmail_messages]] &lt;= 20, "Low Usage", IF(tbl_Customers[[#This Row],[number_vmail_messages]] &lt;= 40, "Medium Usgae", "High Usage")))</f>
        <v>Low Usage</v>
      </c>
      <c r="AD3389" t="str">
        <f>IF(tbl_Customers[[#This Row],[total_day_minutes]]&lt;=150,"Low Usage", IF(tbl_Customers[[#This Row],[total_day_minutes]]&lt;=200,"Medium Usage", IF(tbl_Customers[[#This Row],[total_day_minutes]]&lt;=250,"High Usage","Very High Usage")))</f>
        <v>Low Usage</v>
      </c>
      <c r="AE3389" t="str">
        <f>IF(tbl_Customers[[#This Row],[total_intl_calls]]&lt;=5,"Low Calls", IF(tbl_Customers[[#This Row],[total_intl_calls]]&lt;=10, "Medium Calls", "High Calls"))</f>
        <v>Low Calls</v>
      </c>
      <c r="AF33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89" s="36" t="str">
        <f>IF(tbl_Customers[[#This Row],[Churn_Risk_Score]]&gt;=10,"High Risk", IF(tbl_Customers[[#This Row],[Churn_Risk_Score]]&gt;=5,"Medium Risk","Low Risk"))</f>
        <v>Low Risk</v>
      </c>
    </row>
    <row r="3390" spans="1:33" x14ac:dyDescent="0.35">
      <c r="A3390">
        <v>3389</v>
      </c>
      <c r="B3390" t="s">
        <v>72</v>
      </c>
      <c r="C3390">
        <v>119</v>
      </c>
      <c r="D3390" t="s">
        <v>25</v>
      </c>
      <c r="E3390" t="s">
        <v>22</v>
      </c>
      <c r="F3390" t="s">
        <v>22</v>
      </c>
      <c r="G3390">
        <v>0</v>
      </c>
      <c r="H3390">
        <v>197.2</v>
      </c>
      <c r="I3390">
        <v>111</v>
      </c>
      <c r="J3390">
        <v>33.520000000000003</v>
      </c>
      <c r="K3390">
        <v>168.1</v>
      </c>
      <c r="L3390">
        <v>78</v>
      </c>
      <c r="M3390">
        <v>14.29</v>
      </c>
      <c r="N3390">
        <v>209.8</v>
      </c>
      <c r="O3390">
        <v>84</v>
      </c>
      <c r="P3390">
        <v>9.44</v>
      </c>
      <c r="Q3390">
        <v>4.2</v>
      </c>
      <c r="R3390">
        <v>2</v>
      </c>
      <c r="S3390">
        <v>1.1299999999999999</v>
      </c>
      <c r="T3390">
        <v>1</v>
      </c>
      <c r="U3390" t="s">
        <v>22</v>
      </c>
      <c r="V3390">
        <f>IF(tbl_Customers[[#This Row],[churn]] = "yes", 1, 0)</f>
        <v>0</v>
      </c>
      <c r="W3390" t="str">
        <f>IF(tbl_Customers[[#This Row],[number_customer_service_calls]] &lt;= 1, "0-1 Calls", IF(tbl_Customers[[#This Row],[number_customer_service_calls]] &lt;= 3, "2-3 Calls", IF(tbl_Customers[[#This Row],[number_customer_service_calls]] &lt;=5, "4-5 Calls", "6+ Calls")))</f>
        <v>0-1 Calls</v>
      </c>
      <c r="X3390" t="str">
        <f>IF(tbl_Customers[[#This Row],[account_length]] &lt;= 50, "0-50", IF(tbl_Customers[[#This Row],[account_length]] &lt;=100, "51-100", IF(tbl_Customers[[#This Row],[account_length]] &lt;= 150, "101-150", "151+")))</f>
        <v>101-150</v>
      </c>
      <c r="Y3390" t="str">
        <f>IF(tbl_Customers[[#This Row],[total_intl_charge]] &lt;= 3, "Low Charges", "High Charges")</f>
        <v>Low Charges</v>
      </c>
      <c r="Z3390" t="str">
        <f>IF(tbl_Customers[[#This Row],[total_eve_calls]]&lt;=80,"Low Calls",
IF(tbl_Customers[[#This Row],[total_eve_calls]]&lt;=120,"Medium Calls","High Calls"))</f>
        <v>Low Calls</v>
      </c>
      <c r="AA3390" t="str">
        <f>IF(tbl_Customers[[#This Row],[total_eve_charge]]&lt;=15,"Low Charges",
IF(tbl_Customers[[#This Row],[total_eve_charge]]&lt;=20,"Medium Charges","High Charges"))</f>
        <v>Low Charges</v>
      </c>
      <c r="AB33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90" t="str">
        <f>IF(tbl_Customers[[#This Row],[number_vmail_messages]] = 0, "No Usage", IF(tbl_Customers[[#This Row],[number_vmail_messages]] &lt;= 20, "Low Usage", IF(tbl_Customers[[#This Row],[number_vmail_messages]] &lt;= 40, "Medium Usgae", "High Usage")))</f>
        <v>No Usage</v>
      </c>
      <c r="AD3390" t="str">
        <f>IF(tbl_Customers[[#This Row],[total_day_minutes]]&lt;=150,"Low Usage", IF(tbl_Customers[[#This Row],[total_day_minutes]]&lt;=200,"Medium Usage", IF(tbl_Customers[[#This Row],[total_day_minutes]]&lt;=250,"High Usage","Very High Usage")))</f>
        <v>Medium Usage</v>
      </c>
      <c r="AE3390" t="str">
        <f>IF(tbl_Customers[[#This Row],[total_intl_calls]]&lt;=5,"Low Calls", IF(tbl_Customers[[#This Row],[total_intl_calls]]&lt;=10, "Medium Calls", "High Calls"))</f>
        <v>Low Calls</v>
      </c>
      <c r="AF33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90" s="36" t="str">
        <f>IF(tbl_Customers[[#This Row],[Churn_Risk_Score]]&gt;=10,"High Risk", IF(tbl_Customers[[#This Row],[Churn_Risk_Score]]&gt;=5,"Medium Risk","Low Risk"))</f>
        <v>Low Risk</v>
      </c>
    </row>
    <row r="3391" spans="1:33" x14ac:dyDescent="0.35">
      <c r="A3391">
        <v>3390</v>
      </c>
      <c r="B3391" t="s">
        <v>59</v>
      </c>
      <c r="C3391">
        <v>54</v>
      </c>
      <c r="D3391" t="s">
        <v>21</v>
      </c>
      <c r="E3391" t="s">
        <v>22</v>
      </c>
      <c r="F3391" t="s">
        <v>23</v>
      </c>
      <c r="G3391">
        <v>28</v>
      </c>
      <c r="H3391">
        <v>217.4</v>
      </c>
      <c r="I3391">
        <v>98</v>
      </c>
      <c r="J3391">
        <v>36.96</v>
      </c>
      <c r="K3391">
        <v>246.2</v>
      </c>
      <c r="L3391">
        <v>120</v>
      </c>
      <c r="M3391">
        <v>20.93</v>
      </c>
      <c r="N3391">
        <v>127</v>
      </c>
      <c r="O3391">
        <v>92</v>
      </c>
      <c r="P3391">
        <v>5.72</v>
      </c>
      <c r="Q3391">
        <v>7.5</v>
      </c>
      <c r="R3391">
        <v>8</v>
      </c>
      <c r="S3391">
        <v>2.0299999999999998</v>
      </c>
      <c r="T3391">
        <v>1</v>
      </c>
      <c r="U3391" t="s">
        <v>22</v>
      </c>
      <c r="V3391">
        <f>IF(tbl_Customers[[#This Row],[churn]] = "yes", 1, 0)</f>
        <v>0</v>
      </c>
      <c r="W3391" t="str">
        <f>IF(tbl_Customers[[#This Row],[number_customer_service_calls]] &lt;= 1, "0-1 Calls", IF(tbl_Customers[[#This Row],[number_customer_service_calls]] &lt;= 3, "2-3 Calls", IF(tbl_Customers[[#This Row],[number_customer_service_calls]] &lt;=5, "4-5 Calls", "6+ Calls")))</f>
        <v>0-1 Calls</v>
      </c>
      <c r="X3391" t="str">
        <f>IF(tbl_Customers[[#This Row],[account_length]] &lt;= 50, "0-50", IF(tbl_Customers[[#This Row],[account_length]] &lt;=100, "51-100", IF(tbl_Customers[[#This Row],[account_length]] &lt;= 150, "101-150", "151+")))</f>
        <v>51-100</v>
      </c>
      <c r="Y3391" t="str">
        <f>IF(tbl_Customers[[#This Row],[total_intl_charge]] &lt;= 3, "Low Charges", "High Charges")</f>
        <v>Low Charges</v>
      </c>
      <c r="Z3391" t="str">
        <f>IF(tbl_Customers[[#This Row],[total_eve_calls]]&lt;=80,"Low Calls",
IF(tbl_Customers[[#This Row],[total_eve_calls]]&lt;=120,"Medium Calls","High Calls"))</f>
        <v>Medium Calls</v>
      </c>
      <c r="AA3391" t="str">
        <f>IF(tbl_Customers[[#This Row],[total_eve_charge]]&lt;=15,"Low Charges",
IF(tbl_Customers[[#This Row],[total_eve_charge]]&lt;=20,"Medium Charges","High Charges"))</f>
        <v>High Charges</v>
      </c>
      <c r="AB33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91" t="str">
        <f>IF(tbl_Customers[[#This Row],[number_vmail_messages]] = 0, "No Usage", IF(tbl_Customers[[#This Row],[number_vmail_messages]] &lt;= 20, "Low Usage", IF(tbl_Customers[[#This Row],[number_vmail_messages]] &lt;= 40, "Medium Usgae", "High Usage")))</f>
        <v>Medium Usgae</v>
      </c>
      <c r="AD3391" t="str">
        <f>IF(tbl_Customers[[#This Row],[total_day_minutes]]&lt;=150,"Low Usage", IF(tbl_Customers[[#This Row],[total_day_minutes]]&lt;=200,"Medium Usage", IF(tbl_Customers[[#This Row],[total_day_minutes]]&lt;=250,"High Usage","Very High Usage")))</f>
        <v>High Usage</v>
      </c>
      <c r="AE3391" t="str">
        <f>IF(tbl_Customers[[#This Row],[total_intl_calls]]&lt;=5,"Low Calls", IF(tbl_Customers[[#This Row],[total_intl_calls]]&lt;=10, "Medium Calls", "High Calls"))</f>
        <v>Medium Calls</v>
      </c>
      <c r="AF33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91" s="36" t="str">
        <f>IF(tbl_Customers[[#This Row],[Churn_Risk_Score]]&gt;=10,"High Risk", IF(tbl_Customers[[#This Row],[Churn_Risk_Score]]&gt;=5,"Medium Risk","Low Risk"))</f>
        <v>Low Risk</v>
      </c>
    </row>
    <row r="3392" spans="1:33" x14ac:dyDescent="0.35">
      <c r="A3392">
        <v>3391</v>
      </c>
      <c r="B3392" t="s">
        <v>24</v>
      </c>
      <c r="C3392">
        <v>60</v>
      </c>
      <c r="D3392" t="s">
        <v>21</v>
      </c>
      <c r="E3392" t="s">
        <v>23</v>
      </c>
      <c r="F3392" t="s">
        <v>22</v>
      </c>
      <c r="G3392">
        <v>0</v>
      </c>
      <c r="H3392">
        <v>97.2</v>
      </c>
      <c r="I3392">
        <v>91</v>
      </c>
      <c r="J3392">
        <v>16.52</v>
      </c>
      <c r="K3392">
        <v>243.7</v>
      </c>
      <c r="L3392">
        <v>93</v>
      </c>
      <c r="M3392">
        <v>20.71</v>
      </c>
      <c r="N3392">
        <v>235</v>
      </c>
      <c r="O3392">
        <v>116</v>
      </c>
      <c r="P3392">
        <v>10.58</v>
      </c>
      <c r="Q3392">
        <v>10.1</v>
      </c>
      <c r="R3392">
        <v>2</v>
      </c>
      <c r="S3392">
        <v>2.73</v>
      </c>
      <c r="T3392">
        <v>1</v>
      </c>
      <c r="U3392" t="s">
        <v>23</v>
      </c>
      <c r="V3392">
        <f>IF(tbl_Customers[[#This Row],[churn]] = "yes", 1, 0)</f>
        <v>1</v>
      </c>
      <c r="W3392" t="str">
        <f>IF(tbl_Customers[[#This Row],[number_customer_service_calls]] &lt;= 1, "0-1 Calls", IF(tbl_Customers[[#This Row],[number_customer_service_calls]] &lt;= 3, "2-3 Calls", IF(tbl_Customers[[#This Row],[number_customer_service_calls]] &lt;=5, "4-5 Calls", "6+ Calls")))</f>
        <v>0-1 Calls</v>
      </c>
      <c r="X3392" t="str">
        <f>IF(tbl_Customers[[#This Row],[account_length]] &lt;= 50, "0-50", IF(tbl_Customers[[#This Row],[account_length]] &lt;=100, "51-100", IF(tbl_Customers[[#This Row],[account_length]] &lt;= 150, "101-150", "151+")))</f>
        <v>51-100</v>
      </c>
      <c r="Y3392" t="str">
        <f>IF(tbl_Customers[[#This Row],[total_intl_charge]] &lt;= 3, "Low Charges", "High Charges")</f>
        <v>Low Charges</v>
      </c>
      <c r="Z3392" t="str">
        <f>IF(tbl_Customers[[#This Row],[total_eve_calls]]&lt;=80,"Low Calls",
IF(tbl_Customers[[#This Row],[total_eve_calls]]&lt;=120,"Medium Calls","High Calls"))</f>
        <v>Medium Calls</v>
      </c>
      <c r="AA3392" t="str">
        <f>IF(tbl_Customers[[#This Row],[total_eve_charge]]&lt;=15,"Low Charges",
IF(tbl_Customers[[#This Row],[total_eve_charge]]&lt;=20,"Medium Charges","High Charges"))</f>
        <v>High Charges</v>
      </c>
      <c r="AB33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2" t="str">
        <f>IF(tbl_Customers[[#This Row],[number_vmail_messages]] = 0, "No Usage", IF(tbl_Customers[[#This Row],[number_vmail_messages]] &lt;= 20, "Low Usage", IF(tbl_Customers[[#This Row],[number_vmail_messages]] &lt;= 40, "Medium Usgae", "High Usage")))</f>
        <v>No Usage</v>
      </c>
      <c r="AD3392" t="str">
        <f>IF(tbl_Customers[[#This Row],[total_day_minutes]]&lt;=150,"Low Usage", IF(tbl_Customers[[#This Row],[total_day_minutes]]&lt;=200,"Medium Usage", IF(tbl_Customers[[#This Row],[total_day_minutes]]&lt;=250,"High Usage","Very High Usage")))</f>
        <v>Low Usage</v>
      </c>
      <c r="AE3392" t="str">
        <f>IF(tbl_Customers[[#This Row],[total_intl_calls]]&lt;=5,"Low Calls", IF(tbl_Customers[[#This Row],[total_intl_calls]]&lt;=10, "Medium Calls", "High Calls"))</f>
        <v>Low Calls</v>
      </c>
      <c r="AF33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92" s="36" t="str">
        <f>IF(tbl_Customers[[#This Row],[Churn_Risk_Score]]&gt;=10,"High Risk", IF(tbl_Customers[[#This Row],[Churn_Risk_Score]]&gt;=5,"Medium Risk","Low Risk"))</f>
        <v>Low Risk</v>
      </c>
    </row>
    <row r="3393" spans="1:33" x14ac:dyDescent="0.35">
      <c r="A3393">
        <v>3392</v>
      </c>
      <c r="B3393" t="s">
        <v>51</v>
      </c>
      <c r="C3393">
        <v>111</v>
      </c>
      <c r="D3393" t="s">
        <v>21</v>
      </c>
      <c r="E3393" t="s">
        <v>22</v>
      </c>
      <c r="F3393" t="s">
        <v>23</v>
      </c>
      <c r="G3393">
        <v>23</v>
      </c>
      <c r="H3393">
        <v>87.7</v>
      </c>
      <c r="I3393">
        <v>91</v>
      </c>
      <c r="J3393">
        <v>14.91</v>
      </c>
      <c r="K3393">
        <v>218.3</v>
      </c>
      <c r="L3393">
        <v>118</v>
      </c>
      <c r="M3393">
        <v>18.559999999999999</v>
      </c>
      <c r="N3393">
        <v>173.1</v>
      </c>
      <c r="O3393">
        <v>87</v>
      </c>
      <c r="P3393">
        <v>7.79</v>
      </c>
      <c r="Q3393">
        <v>12.3</v>
      </c>
      <c r="R3393">
        <v>4</v>
      </c>
      <c r="S3393">
        <v>3.32</v>
      </c>
      <c r="T3393">
        <v>1</v>
      </c>
      <c r="U3393" t="s">
        <v>22</v>
      </c>
      <c r="V3393">
        <f>IF(tbl_Customers[[#This Row],[churn]] = "yes", 1, 0)</f>
        <v>0</v>
      </c>
      <c r="W3393" t="str">
        <f>IF(tbl_Customers[[#This Row],[number_customer_service_calls]] &lt;= 1, "0-1 Calls", IF(tbl_Customers[[#This Row],[number_customer_service_calls]] &lt;= 3, "2-3 Calls", IF(tbl_Customers[[#This Row],[number_customer_service_calls]] &lt;=5, "4-5 Calls", "6+ Calls")))</f>
        <v>0-1 Calls</v>
      </c>
      <c r="X3393" t="str">
        <f>IF(tbl_Customers[[#This Row],[account_length]] &lt;= 50, "0-50", IF(tbl_Customers[[#This Row],[account_length]] &lt;=100, "51-100", IF(tbl_Customers[[#This Row],[account_length]] &lt;= 150, "101-150", "151+")))</f>
        <v>101-150</v>
      </c>
      <c r="Y3393" t="str">
        <f>IF(tbl_Customers[[#This Row],[total_intl_charge]] &lt;= 3, "Low Charges", "High Charges")</f>
        <v>High Charges</v>
      </c>
      <c r="Z3393" t="str">
        <f>IF(tbl_Customers[[#This Row],[total_eve_calls]]&lt;=80,"Low Calls",
IF(tbl_Customers[[#This Row],[total_eve_calls]]&lt;=120,"Medium Calls","High Calls"))</f>
        <v>Medium Calls</v>
      </c>
      <c r="AA3393" t="str">
        <f>IF(tbl_Customers[[#This Row],[total_eve_charge]]&lt;=15,"Low Charges",
IF(tbl_Customers[[#This Row],[total_eve_charge]]&lt;=20,"Medium Charges","High Charges"))</f>
        <v>Medium Charges</v>
      </c>
      <c r="AB33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3" t="str">
        <f>IF(tbl_Customers[[#This Row],[number_vmail_messages]] = 0, "No Usage", IF(tbl_Customers[[#This Row],[number_vmail_messages]] &lt;= 20, "Low Usage", IF(tbl_Customers[[#This Row],[number_vmail_messages]] &lt;= 40, "Medium Usgae", "High Usage")))</f>
        <v>Medium Usgae</v>
      </c>
      <c r="AD3393" t="str">
        <f>IF(tbl_Customers[[#This Row],[total_day_minutes]]&lt;=150,"Low Usage", IF(tbl_Customers[[#This Row],[total_day_minutes]]&lt;=200,"Medium Usage", IF(tbl_Customers[[#This Row],[total_day_minutes]]&lt;=250,"High Usage","Very High Usage")))</f>
        <v>Low Usage</v>
      </c>
      <c r="AE3393" t="str">
        <f>IF(tbl_Customers[[#This Row],[total_intl_calls]]&lt;=5,"Low Calls", IF(tbl_Customers[[#This Row],[total_intl_calls]]&lt;=10, "Medium Calls", "High Calls"))</f>
        <v>Low Calls</v>
      </c>
      <c r="AF33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93" s="36" t="str">
        <f>IF(tbl_Customers[[#This Row],[Churn_Risk_Score]]&gt;=10,"High Risk", IF(tbl_Customers[[#This Row],[Churn_Risk_Score]]&gt;=5,"Medium Risk","Low Risk"))</f>
        <v>Low Risk</v>
      </c>
    </row>
    <row r="3394" spans="1:33" x14ac:dyDescent="0.35">
      <c r="A3394">
        <v>3393</v>
      </c>
      <c r="B3394" t="s">
        <v>31</v>
      </c>
      <c r="C3394">
        <v>119</v>
      </c>
      <c r="D3394" t="s">
        <v>21</v>
      </c>
      <c r="E3394" t="s">
        <v>22</v>
      </c>
      <c r="F3394" t="s">
        <v>23</v>
      </c>
      <c r="G3394">
        <v>32</v>
      </c>
      <c r="H3394">
        <v>186.4</v>
      </c>
      <c r="I3394">
        <v>75</v>
      </c>
      <c r="J3394">
        <v>31.69</v>
      </c>
      <c r="K3394">
        <v>206.9</v>
      </c>
      <c r="L3394">
        <v>92</v>
      </c>
      <c r="M3394">
        <v>17.59</v>
      </c>
      <c r="N3394">
        <v>150.6</v>
      </c>
      <c r="O3394">
        <v>80</v>
      </c>
      <c r="P3394">
        <v>6.78</v>
      </c>
      <c r="Q3394">
        <v>12.1</v>
      </c>
      <c r="R3394">
        <v>2</v>
      </c>
      <c r="S3394">
        <v>3.27</v>
      </c>
      <c r="T3394">
        <v>1</v>
      </c>
      <c r="U3394" t="s">
        <v>22</v>
      </c>
      <c r="V3394">
        <f>IF(tbl_Customers[[#This Row],[churn]] = "yes", 1, 0)</f>
        <v>0</v>
      </c>
      <c r="W3394" t="str">
        <f>IF(tbl_Customers[[#This Row],[number_customer_service_calls]] &lt;= 1, "0-1 Calls", IF(tbl_Customers[[#This Row],[number_customer_service_calls]] &lt;= 3, "2-3 Calls", IF(tbl_Customers[[#This Row],[number_customer_service_calls]] &lt;=5, "4-5 Calls", "6+ Calls")))</f>
        <v>0-1 Calls</v>
      </c>
      <c r="X3394" t="str">
        <f>IF(tbl_Customers[[#This Row],[account_length]] &lt;= 50, "0-50", IF(tbl_Customers[[#This Row],[account_length]] &lt;=100, "51-100", IF(tbl_Customers[[#This Row],[account_length]] &lt;= 150, "101-150", "151+")))</f>
        <v>101-150</v>
      </c>
      <c r="Y3394" t="str">
        <f>IF(tbl_Customers[[#This Row],[total_intl_charge]] &lt;= 3, "Low Charges", "High Charges")</f>
        <v>High Charges</v>
      </c>
      <c r="Z3394" t="str">
        <f>IF(tbl_Customers[[#This Row],[total_eve_calls]]&lt;=80,"Low Calls",
IF(tbl_Customers[[#This Row],[total_eve_calls]]&lt;=120,"Medium Calls","High Calls"))</f>
        <v>Medium Calls</v>
      </c>
      <c r="AA3394" t="str">
        <f>IF(tbl_Customers[[#This Row],[total_eve_charge]]&lt;=15,"Low Charges",
IF(tbl_Customers[[#This Row],[total_eve_charge]]&lt;=20,"Medium Charges","High Charges"))</f>
        <v>Medium Charges</v>
      </c>
      <c r="AB33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94" t="str">
        <f>IF(tbl_Customers[[#This Row],[number_vmail_messages]] = 0, "No Usage", IF(tbl_Customers[[#This Row],[number_vmail_messages]] &lt;= 20, "Low Usage", IF(tbl_Customers[[#This Row],[number_vmail_messages]] &lt;= 40, "Medium Usgae", "High Usage")))</f>
        <v>Medium Usgae</v>
      </c>
      <c r="AD3394" t="str">
        <f>IF(tbl_Customers[[#This Row],[total_day_minutes]]&lt;=150,"Low Usage", IF(tbl_Customers[[#This Row],[total_day_minutes]]&lt;=200,"Medium Usage", IF(tbl_Customers[[#This Row],[total_day_minutes]]&lt;=250,"High Usage","Very High Usage")))</f>
        <v>Medium Usage</v>
      </c>
      <c r="AE3394" t="str">
        <f>IF(tbl_Customers[[#This Row],[total_intl_calls]]&lt;=5,"Low Calls", IF(tbl_Customers[[#This Row],[total_intl_calls]]&lt;=10, "Medium Calls", "High Calls"))</f>
        <v>Low Calls</v>
      </c>
      <c r="AF33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94" s="36" t="str">
        <f>IF(tbl_Customers[[#This Row],[Churn_Risk_Score]]&gt;=10,"High Risk", IF(tbl_Customers[[#This Row],[Churn_Risk_Score]]&gt;=5,"Medium Risk","Low Risk"))</f>
        <v>Low Risk</v>
      </c>
    </row>
    <row r="3395" spans="1:33" x14ac:dyDescent="0.35">
      <c r="A3395">
        <v>3394</v>
      </c>
      <c r="B3395" t="s">
        <v>68</v>
      </c>
      <c r="C3395">
        <v>74</v>
      </c>
      <c r="D3395" t="s">
        <v>21</v>
      </c>
      <c r="E3395" t="s">
        <v>22</v>
      </c>
      <c r="F3395" t="s">
        <v>22</v>
      </c>
      <c r="G3395">
        <v>0</v>
      </c>
      <c r="H3395">
        <v>180</v>
      </c>
      <c r="I3395">
        <v>110</v>
      </c>
      <c r="J3395">
        <v>30.6</v>
      </c>
      <c r="K3395">
        <v>212.9</v>
      </c>
      <c r="L3395">
        <v>100</v>
      </c>
      <c r="M3395">
        <v>18.100000000000001</v>
      </c>
      <c r="N3395">
        <v>182.3</v>
      </c>
      <c r="O3395">
        <v>95</v>
      </c>
      <c r="P3395">
        <v>8.1999999999999993</v>
      </c>
      <c r="Q3395">
        <v>11.8</v>
      </c>
      <c r="R3395">
        <v>10</v>
      </c>
      <c r="S3395">
        <v>3.19</v>
      </c>
      <c r="T3395">
        <v>0</v>
      </c>
      <c r="U3395" t="s">
        <v>22</v>
      </c>
      <c r="V3395">
        <f>IF(tbl_Customers[[#This Row],[churn]] = "yes", 1, 0)</f>
        <v>0</v>
      </c>
      <c r="W3395" t="str">
        <f>IF(tbl_Customers[[#This Row],[number_customer_service_calls]] &lt;= 1, "0-1 Calls", IF(tbl_Customers[[#This Row],[number_customer_service_calls]] &lt;= 3, "2-3 Calls", IF(tbl_Customers[[#This Row],[number_customer_service_calls]] &lt;=5, "4-5 Calls", "6+ Calls")))</f>
        <v>0-1 Calls</v>
      </c>
      <c r="X3395" t="str">
        <f>IF(tbl_Customers[[#This Row],[account_length]] &lt;= 50, "0-50", IF(tbl_Customers[[#This Row],[account_length]] &lt;=100, "51-100", IF(tbl_Customers[[#This Row],[account_length]] &lt;= 150, "101-150", "151+")))</f>
        <v>51-100</v>
      </c>
      <c r="Y3395" t="str">
        <f>IF(tbl_Customers[[#This Row],[total_intl_charge]] &lt;= 3, "Low Charges", "High Charges")</f>
        <v>High Charges</v>
      </c>
      <c r="Z3395" t="str">
        <f>IF(tbl_Customers[[#This Row],[total_eve_calls]]&lt;=80,"Low Calls",
IF(tbl_Customers[[#This Row],[total_eve_calls]]&lt;=120,"Medium Calls","High Calls"))</f>
        <v>Medium Calls</v>
      </c>
      <c r="AA3395" t="str">
        <f>IF(tbl_Customers[[#This Row],[total_eve_charge]]&lt;=15,"Low Charges",
IF(tbl_Customers[[#This Row],[total_eve_charge]]&lt;=20,"Medium Charges","High Charges"))</f>
        <v>Medium Charges</v>
      </c>
      <c r="AB33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5" t="str">
        <f>IF(tbl_Customers[[#This Row],[number_vmail_messages]] = 0, "No Usage", IF(tbl_Customers[[#This Row],[number_vmail_messages]] &lt;= 20, "Low Usage", IF(tbl_Customers[[#This Row],[number_vmail_messages]] &lt;= 40, "Medium Usgae", "High Usage")))</f>
        <v>No Usage</v>
      </c>
      <c r="AD3395" t="str">
        <f>IF(tbl_Customers[[#This Row],[total_day_minutes]]&lt;=150,"Low Usage", IF(tbl_Customers[[#This Row],[total_day_minutes]]&lt;=200,"Medium Usage", IF(tbl_Customers[[#This Row],[total_day_minutes]]&lt;=250,"High Usage","Very High Usage")))</f>
        <v>Medium Usage</v>
      </c>
      <c r="AE3395" t="str">
        <f>IF(tbl_Customers[[#This Row],[total_intl_calls]]&lt;=5,"Low Calls", IF(tbl_Customers[[#This Row],[total_intl_calls]]&lt;=10, "Medium Calls", "High Calls"))</f>
        <v>Medium Calls</v>
      </c>
      <c r="AF33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95" s="36" t="str">
        <f>IF(tbl_Customers[[#This Row],[Churn_Risk_Score]]&gt;=10,"High Risk", IF(tbl_Customers[[#This Row],[Churn_Risk_Score]]&gt;=5,"Medium Risk","Low Risk"))</f>
        <v>Low Risk</v>
      </c>
    </row>
    <row r="3396" spans="1:33" x14ac:dyDescent="0.35">
      <c r="A3396">
        <v>3395</v>
      </c>
      <c r="B3396" t="s">
        <v>44</v>
      </c>
      <c r="C3396">
        <v>118</v>
      </c>
      <c r="D3396" t="s">
        <v>25</v>
      </c>
      <c r="E3396" t="s">
        <v>22</v>
      </c>
      <c r="F3396" t="s">
        <v>22</v>
      </c>
      <c r="G3396">
        <v>0</v>
      </c>
      <c r="H3396">
        <v>232.4</v>
      </c>
      <c r="I3396">
        <v>92</v>
      </c>
      <c r="J3396">
        <v>39.51</v>
      </c>
      <c r="K3396">
        <v>191</v>
      </c>
      <c r="L3396">
        <v>68</v>
      </c>
      <c r="M3396">
        <v>16.239999999999998</v>
      </c>
      <c r="N3396">
        <v>213</v>
      </c>
      <c r="O3396">
        <v>138</v>
      </c>
      <c r="P3396">
        <v>9.58</v>
      </c>
      <c r="Q3396">
        <v>7.7</v>
      </c>
      <c r="R3396">
        <v>4</v>
      </c>
      <c r="S3396">
        <v>2.08</v>
      </c>
      <c r="T3396">
        <v>1</v>
      </c>
      <c r="U3396" t="s">
        <v>22</v>
      </c>
      <c r="V3396">
        <f>IF(tbl_Customers[[#This Row],[churn]] = "yes", 1, 0)</f>
        <v>0</v>
      </c>
      <c r="W3396" t="str">
        <f>IF(tbl_Customers[[#This Row],[number_customer_service_calls]] &lt;= 1, "0-1 Calls", IF(tbl_Customers[[#This Row],[number_customer_service_calls]] &lt;= 3, "2-3 Calls", IF(tbl_Customers[[#This Row],[number_customer_service_calls]] &lt;=5, "4-5 Calls", "6+ Calls")))</f>
        <v>0-1 Calls</v>
      </c>
      <c r="X3396" t="str">
        <f>IF(tbl_Customers[[#This Row],[account_length]] &lt;= 50, "0-50", IF(tbl_Customers[[#This Row],[account_length]] &lt;=100, "51-100", IF(tbl_Customers[[#This Row],[account_length]] &lt;= 150, "101-150", "151+")))</f>
        <v>101-150</v>
      </c>
      <c r="Y3396" t="str">
        <f>IF(tbl_Customers[[#This Row],[total_intl_charge]] &lt;= 3, "Low Charges", "High Charges")</f>
        <v>Low Charges</v>
      </c>
      <c r="Z3396" t="str">
        <f>IF(tbl_Customers[[#This Row],[total_eve_calls]]&lt;=80,"Low Calls",
IF(tbl_Customers[[#This Row],[total_eve_calls]]&lt;=120,"Medium Calls","High Calls"))</f>
        <v>Low Calls</v>
      </c>
      <c r="AA3396" t="str">
        <f>IF(tbl_Customers[[#This Row],[total_eve_charge]]&lt;=15,"Low Charges",
IF(tbl_Customers[[#This Row],[total_eve_charge]]&lt;=20,"Medium Charges","High Charges"))</f>
        <v>Medium Charges</v>
      </c>
      <c r="AB33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96" t="str">
        <f>IF(tbl_Customers[[#This Row],[number_vmail_messages]] = 0, "No Usage", IF(tbl_Customers[[#This Row],[number_vmail_messages]] &lt;= 20, "Low Usage", IF(tbl_Customers[[#This Row],[number_vmail_messages]] &lt;= 40, "Medium Usgae", "High Usage")))</f>
        <v>No Usage</v>
      </c>
      <c r="AD3396" t="str">
        <f>IF(tbl_Customers[[#This Row],[total_day_minutes]]&lt;=150,"Low Usage", IF(tbl_Customers[[#This Row],[total_day_minutes]]&lt;=200,"Medium Usage", IF(tbl_Customers[[#This Row],[total_day_minutes]]&lt;=250,"High Usage","Very High Usage")))</f>
        <v>High Usage</v>
      </c>
      <c r="AE3396" t="str">
        <f>IF(tbl_Customers[[#This Row],[total_intl_calls]]&lt;=5,"Low Calls", IF(tbl_Customers[[#This Row],[total_intl_calls]]&lt;=10, "Medium Calls", "High Calls"))</f>
        <v>Low Calls</v>
      </c>
      <c r="AF33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96" s="36" t="str">
        <f>IF(tbl_Customers[[#This Row],[Churn_Risk_Score]]&gt;=10,"High Risk", IF(tbl_Customers[[#This Row],[Churn_Risk_Score]]&gt;=5,"Medium Risk","Low Risk"))</f>
        <v>Low Risk</v>
      </c>
    </row>
    <row r="3397" spans="1:33" x14ac:dyDescent="0.35">
      <c r="A3397">
        <v>3396</v>
      </c>
      <c r="B3397" t="s">
        <v>66</v>
      </c>
      <c r="C3397">
        <v>124</v>
      </c>
      <c r="D3397" t="s">
        <v>21</v>
      </c>
      <c r="E3397" t="s">
        <v>22</v>
      </c>
      <c r="F3397" t="s">
        <v>22</v>
      </c>
      <c r="G3397">
        <v>0</v>
      </c>
      <c r="H3397">
        <v>151.6</v>
      </c>
      <c r="I3397">
        <v>119</v>
      </c>
      <c r="J3397">
        <v>25.77</v>
      </c>
      <c r="K3397">
        <v>198.1</v>
      </c>
      <c r="L3397">
        <v>93</v>
      </c>
      <c r="M3397">
        <v>16.84</v>
      </c>
      <c r="N3397">
        <v>173.4</v>
      </c>
      <c r="O3397">
        <v>91</v>
      </c>
      <c r="P3397">
        <v>7.8</v>
      </c>
      <c r="Q3397">
        <v>11.6</v>
      </c>
      <c r="R3397">
        <v>3</v>
      </c>
      <c r="S3397">
        <v>3.13</v>
      </c>
      <c r="T3397">
        <v>3</v>
      </c>
      <c r="U3397" t="s">
        <v>22</v>
      </c>
      <c r="V3397">
        <f>IF(tbl_Customers[[#This Row],[churn]] = "yes", 1, 0)</f>
        <v>0</v>
      </c>
      <c r="W3397" t="str">
        <f>IF(tbl_Customers[[#This Row],[number_customer_service_calls]] &lt;= 1, "0-1 Calls", IF(tbl_Customers[[#This Row],[number_customer_service_calls]] &lt;= 3, "2-3 Calls", IF(tbl_Customers[[#This Row],[number_customer_service_calls]] &lt;=5, "4-5 Calls", "6+ Calls")))</f>
        <v>2-3 Calls</v>
      </c>
      <c r="X3397" t="str">
        <f>IF(tbl_Customers[[#This Row],[account_length]] &lt;= 50, "0-50", IF(tbl_Customers[[#This Row],[account_length]] &lt;=100, "51-100", IF(tbl_Customers[[#This Row],[account_length]] &lt;= 150, "101-150", "151+")))</f>
        <v>101-150</v>
      </c>
      <c r="Y3397" t="str">
        <f>IF(tbl_Customers[[#This Row],[total_intl_charge]] &lt;= 3, "Low Charges", "High Charges")</f>
        <v>High Charges</v>
      </c>
      <c r="Z3397" t="str">
        <f>IF(tbl_Customers[[#This Row],[total_eve_calls]]&lt;=80,"Low Calls",
IF(tbl_Customers[[#This Row],[total_eve_calls]]&lt;=120,"Medium Calls","High Calls"))</f>
        <v>Medium Calls</v>
      </c>
      <c r="AA3397" t="str">
        <f>IF(tbl_Customers[[#This Row],[total_eve_charge]]&lt;=15,"Low Charges",
IF(tbl_Customers[[#This Row],[total_eve_charge]]&lt;=20,"Medium Charges","High Charges"))</f>
        <v>Medium Charges</v>
      </c>
      <c r="AB33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7" t="str">
        <f>IF(tbl_Customers[[#This Row],[number_vmail_messages]] = 0, "No Usage", IF(tbl_Customers[[#This Row],[number_vmail_messages]] &lt;= 20, "Low Usage", IF(tbl_Customers[[#This Row],[number_vmail_messages]] &lt;= 40, "Medium Usgae", "High Usage")))</f>
        <v>No Usage</v>
      </c>
      <c r="AD3397" t="str">
        <f>IF(tbl_Customers[[#This Row],[total_day_minutes]]&lt;=150,"Low Usage", IF(tbl_Customers[[#This Row],[total_day_minutes]]&lt;=200,"Medium Usage", IF(tbl_Customers[[#This Row],[total_day_minutes]]&lt;=250,"High Usage","Very High Usage")))</f>
        <v>Medium Usage</v>
      </c>
      <c r="AE3397" t="str">
        <f>IF(tbl_Customers[[#This Row],[total_intl_calls]]&lt;=5,"Low Calls", IF(tbl_Customers[[#This Row],[total_intl_calls]]&lt;=10, "Medium Calls", "High Calls"))</f>
        <v>Low Calls</v>
      </c>
      <c r="AF33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97" s="36" t="str">
        <f>IF(tbl_Customers[[#This Row],[Churn_Risk_Score]]&gt;=10,"High Risk", IF(tbl_Customers[[#This Row],[Churn_Risk_Score]]&gt;=5,"Medium Risk","Low Risk"))</f>
        <v>Low Risk</v>
      </c>
    </row>
    <row r="3398" spans="1:33" x14ac:dyDescent="0.35">
      <c r="A3398">
        <v>3397</v>
      </c>
      <c r="B3398" t="s">
        <v>30</v>
      </c>
      <c r="C3398">
        <v>133</v>
      </c>
      <c r="D3398" t="s">
        <v>28</v>
      </c>
      <c r="E3398" t="s">
        <v>22</v>
      </c>
      <c r="F3398" t="s">
        <v>22</v>
      </c>
      <c r="G3398">
        <v>0</v>
      </c>
      <c r="H3398">
        <v>172.2</v>
      </c>
      <c r="I3398">
        <v>81</v>
      </c>
      <c r="J3398">
        <v>29.27</v>
      </c>
      <c r="K3398">
        <v>214.9</v>
      </c>
      <c r="L3398">
        <v>123</v>
      </c>
      <c r="M3398">
        <v>18.27</v>
      </c>
      <c r="N3398">
        <v>184.3</v>
      </c>
      <c r="O3398">
        <v>90</v>
      </c>
      <c r="P3398">
        <v>8.2899999999999991</v>
      </c>
      <c r="Q3398">
        <v>11.1</v>
      </c>
      <c r="R3398">
        <v>6</v>
      </c>
      <c r="S3398">
        <v>3</v>
      </c>
      <c r="T3398">
        <v>3</v>
      </c>
      <c r="U3398" t="s">
        <v>22</v>
      </c>
      <c r="V3398">
        <f>IF(tbl_Customers[[#This Row],[churn]] = "yes", 1, 0)</f>
        <v>0</v>
      </c>
      <c r="W3398" t="str">
        <f>IF(tbl_Customers[[#This Row],[number_customer_service_calls]] &lt;= 1, "0-1 Calls", IF(tbl_Customers[[#This Row],[number_customer_service_calls]] &lt;= 3, "2-3 Calls", IF(tbl_Customers[[#This Row],[number_customer_service_calls]] &lt;=5, "4-5 Calls", "6+ Calls")))</f>
        <v>2-3 Calls</v>
      </c>
      <c r="X3398" t="str">
        <f>IF(tbl_Customers[[#This Row],[account_length]] &lt;= 50, "0-50", IF(tbl_Customers[[#This Row],[account_length]] &lt;=100, "51-100", IF(tbl_Customers[[#This Row],[account_length]] &lt;= 150, "101-150", "151+")))</f>
        <v>101-150</v>
      </c>
      <c r="Y3398" t="str">
        <f>IF(tbl_Customers[[#This Row],[total_intl_charge]] &lt;= 3, "Low Charges", "High Charges")</f>
        <v>Low Charges</v>
      </c>
      <c r="Z3398" t="str">
        <f>IF(tbl_Customers[[#This Row],[total_eve_calls]]&lt;=80,"Low Calls",
IF(tbl_Customers[[#This Row],[total_eve_calls]]&lt;=120,"Medium Calls","High Calls"))</f>
        <v>High Calls</v>
      </c>
      <c r="AA3398" t="str">
        <f>IF(tbl_Customers[[#This Row],[total_eve_charge]]&lt;=15,"Low Charges",
IF(tbl_Customers[[#This Row],[total_eve_charge]]&lt;=20,"Medium Charges","High Charges"))</f>
        <v>Medium Charges</v>
      </c>
      <c r="AB33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8" t="str">
        <f>IF(tbl_Customers[[#This Row],[number_vmail_messages]] = 0, "No Usage", IF(tbl_Customers[[#This Row],[number_vmail_messages]] &lt;= 20, "Low Usage", IF(tbl_Customers[[#This Row],[number_vmail_messages]] &lt;= 40, "Medium Usgae", "High Usage")))</f>
        <v>No Usage</v>
      </c>
      <c r="AD3398" t="str">
        <f>IF(tbl_Customers[[#This Row],[total_day_minutes]]&lt;=150,"Low Usage", IF(tbl_Customers[[#This Row],[total_day_minutes]]&lt;=200,"Medium Usage", IF(tbl_Customers[[#This Row],[total_day_minutes]]&lt;=250,"High Usage","Very High Usage")))</f>
        <v>Medium Usage</v>
      </c>
      <c r="AE3398" t="str">
        <f>IF(tbl_Customers[[#This Row],[total_intl_calls]]&lt;=5,"Low Calls", IF(tbl_Customers[[#This Row],[total_intl_calls]]&lt;=10, "Medium Calls", "High Calls"))</f>
        <v>Medium Calls</v>
      </c>
      <c r="AF33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98" s="36" t="str">
        <f>IF(tbl_Customers[[#This Row],[Churn_Risk_Score]]&gt;=10,"High Risk", IF(tbl_Customers[[#This Row],[Churn_Risk_Score]]&gt;=5,"Medium Risk","Low Risk"))</f>
        <v>Low Risk</v>
      </c>
    </row>
    <row r="3399" spans="1:33" x14ac:dyDescent="0.35">
      <c r="A3399">
        <v>3398</v>
      </c>
      <c r="B3399" t="s">
        <v>51</v>
      </c>
      <c r="C3399">
        <v>49</v>
      </c>
      <c r="D3399" t="s">
        <v>25</v>
      </c>
      <c r="E3399" t="s">
        <v>22</v>
      </c>
      <c r="F3399" t="s">
        <v>22</v>
      </c>
      <c r="G3399">
        <v>0</v>
      </c>
      <c r="H3399">
        <v>260.89999999999998</v>
      </c>
      <c r="I3399">
        <v>88</v>
      </c>
      <c r="J3399">
        <v>44.35</v>
      </c>
      <c r="K3399">
        <v>174.2</v>
      </c>
      <c r="L3399">
        <v>103</v>
      </c>
      <c r="M3399">
        <v>14.81</v>
      </c>
      <c r="N3399">
        <v>262.8</v>
      </c>
      <c r="O3399">
        <v>98</v>
      </c>
      <c r="P3399">
        <v>11.83</v>
      </c>
      <c r="Q3399">
        <v>10.6</v>
      </c>
      <c r="R3399">
        <v>4</v>
      </c>
      <c r="S3399">
        <v>2.86</v>
      </c>
      <c r="T3399">
        <v>1</v>
      </c>
      <c r="U3399" t="s">
        <v>22</v>
      </c>
      <c r="V3399">
        <f>IF(tbl_Customers[[#This Row],[churn]] = "yes", 1, 0)</f>
        <v>0</v>
      </c>
      <c r="W3399" t="str">
        <f>IF(tbl_Customers[[#This Row],[number_customer_service_calls]] &lt;= 1, "0-1 Calls", IF(tbl_Customers[[#This Row],[number_customer_service_calls]] &lt;= 3, "2-3 Calls", IF(tbl_Customers[[#This Row],[number_customer_service_calls]] &lt;=5, "4-5 Calls", "6+ Calls")))</f>
        <v>0-1 Calls</v>
      </c>
      <c r="X3399" t="str">
        <f>IF(tbl_Customers[[#This Row],[account_length]] &lt;= 50, "0-50", IF(tbl_Customers[[#This Row],[account_length]] &lt;=100, "51-100", IF(tbl_Customers[[#This Row],[account_length]] &lt;= 150, "101-150", "151+")))</f>
        <v>0-50</v>
      </c>
      <c r="Y3399" t="str">
        <f>IF(tbl_Customers[[#This Row],[total_intl_charge]] &lt;= 3, "Low Charges", "High Charges")</f>
        <v>Low Charges</v>
      </c>
      <c r="Z3399" t="str">
        <f>IF(tbl_Customers[[#This Row],[total_eve_calls]]&lt;=80,"Low Calls",
IF(tbl_Customers[[#This Row],[total_eve_calls]]&lt;=120,"Medium Calls","High Calls"))</f>
        <v>Medium Calls</v>
      </c>
      <c r="AA3399" t="str">
        <f>IF(tbl_Customers[[#This Row],[total_eve_charge]]&lt;=15,"Low Charges",
IF(tbl_Customers[[#This Row],[total_eve_charge]]&lt;=20,"Medium Charges","High Charges"))</f>
        <v>Low Charges</v>
      </c>
      <c r="AB33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9" t="str">
        <f>IF(tbl_Customers[[#This Row],[number_vmail_messages]] = 0, "No Usage", IF(tbl_Customers[[#This Row],[number_vmail_messages]] &lt;= 20, "Low Usage", IF(tbl_Customers[[#This Row],[number_vmail_messages]] &lt;= 40, "Medium Usgae", "High Usage")))</f>
        <v>No Usage</v>
      </c>
      <c r="AD3399" t="str">
        <f>IF(tbl_Customers[[#This Row],[total_day_minutes]]&lt;=150,"Low Usage", IF(tbl_Customers[[#This Row],[total_day_minutes]]&lt;=200,"Medium Usage", IF(tbl_Customers[[#This Row],[total_day_minutes]]&lt;=250,"High Usage","Very High Usage")))</f>
        <v>Very High Usage</v>
      </c>
      <c r="AE3399" t="str">
        <f>IF(tbl_Customers[[#This Row],[total_intl_calls]]&lt;=5,"Low Calls", IF(tbl_Customers[[#This Row],[total_intl_calls]]&lt;=10, "Medium Calls", "High Calls"))</f>
        <v>Low Calls</v>
      </c>
      <c r="AF33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99" s="36" t="str">
        <f>IF(tbl_Customers[[#This Row],[Churn_Risk_Score]]&gt;=10,"High Risk", IF(tbl_Customers[[#This Row],[Churn_Risk_Score]]&gt;=5,"Medium Risk","Low Risk"))</f>
        <v>Medium Risk</v>
      </c>
    </row>
    <row r="3400" spans="1:33" x14ac:dyDescent="0.35">
      <c r="A3400">
        <v>3399</v>
      </c>
      <c r="B3400" t="s">
        <v>46</v>
      </c>
      <c r="C3400">
        <v>112</v>
      </c>
      <c r="D3400" t="s">
        <v>21</v>
      </c>
      <c r="E3400" t="s">
        <v>22</v>
      </c>
      <c r="F3400" t="s">
        <v>22</v>
      </c>
      <c r="G3400">
        <v>0</v>
      </c>
      <c r="H3400">
        <v>124.4</v>
      </c>
      <c r="I3400">
        <v>109</v>
      </c>
      <c r="J3400">
        <v>21.15</v>
      </c>
      <c r="K3400">
        <v>196.1</v>
      </c>
      <c r="L3400">
        <v>119</v>
      </c>
      <c r="M3400">
        <v>16.670000000000002</v>
      </c>
      <c r="N3400">
        <v>166.1</v>
      </c>
      <c r="O3400">
        <v>89</v>
      </c>
      <c r="P3400">
        <v>7.47</v>
      </c>
      <c r="Q3400">
        <v>10.199999999999999</v>
      </c>
      <c r="R3400">
        <v>4</v>
      </c>
      <c r="S3400">
        <v>2.75</v>
      </c>
      <c r="T3400">
        <v>2</v>
      </c>
      <c r="U3400" t="s">
        <v>22</v>
      </c>
      <c r="V3400">
        <f>IF(tbl_Customers[[#This Row],[churn]] = "yes", 1, 0)</f>
        <v>0</v>
      </c>
      <c r="W3400" t="str">
        <f>IF(tbl_Customers[[#This Row],[number_customer_service_calls]] &lt;= 1, "0-1 Calls", IF(tbl_Customers[[#This Row],[number_customer_service_calls]] &lt;= 3, "2-3 Calls", IF(tbl_Customers[[#This Row],[number_customer_service_calls]] &lt;=5, "4-5 Calls", "6+ Calls")))</f>
        <v>2-3 Calls</v>
      </c>
      <c r="X3400" t="str">
        <f>IF(tbl_Customers[[#This Row],[account_length]] &lt;= 50, "0-50", IF(tbl_Customers[[#This Row],[account_length]] &lt;=100, "51-100", IF(tbl_Customers[[#This Row],[account_length]] &lt;= 150, "101-150", "151+")))</f>
        <v>101-150</v>
      </c>
      <c r="Y3400" t="str">
        <f>IF(tbl_Customers[[#This Row],[total_intl_charge]] &lt;= 3, "Low Charges", "High Charges")</f>
        <v>Low Charges</v>
      </c>
      <c r="Z3400" t="str">
        <f>IF(tbl_Customers[[#This Row],[total_eve_calls]]&lt;=80,"Low Calls",
IF(tbl_Customers[[#This Row],[total_eve_calls]]&lt;=120,"Medium Calls","High Calls"))</f>
        <v>Medium Calls</v>
      </c>
      <c r="AA3400" t="str">
        <f>IF(tbl_Customers[[#This Row],[total_eve_charge]]&lt;=15,"Low Charges",
IF(tbl_Customers[[#This Row],[total_eve_charge]]&lt;=20,"Medium Charges","High Charges"))</f>
        <v>Medium Charges</v>
      </c>
      <c r="AB34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0" t="str">
        <f>IF(tbl_Customers[[#This Row],[number_vmail_messages]] = 0, "No Usage", IF(tbl_Customers[[#This Row],[number_vmail_messages]] &lt;= 20, "Low Usage", IF(tbl_Customers[[#This Row],[number_vmail_messages]] &lt;= 40, "Medium Usgae", "High Usage")))</f>
        <v>No Usage</v>
      </c>
      <c r="AD3400" t="str">
        <f>IF(tbl_Customers[[#This Row],[total_day_minutes]]&lt;=150,"Low Usage", IF(tbl_Customers[[#This Row],[total_day_minutes]]&lt;=200,"Medium Usage", IF(tbl_Customers[[#This Row],[total_day_minutes]]&lt;=250,"High Usage","Very High Usage")))</f>
        <v>Low Usage</v>
      </c>
      <c r="AE3400" t="str">
        <f>IF(tbl_Customers[[#This Row],[total_intl_calls]]&lt;=5,"Low Calls", IF(tbl_Customers[[#This Row],[total_intl_calls]]&lt;=10, "Medium Calls", "High Calls"))</f>
        <v>Low Calls</v>
      </c>
      <c r="AF34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0" s="36" t="str">
        <f>IF(tbl_Customers[[#This Row],[Churn_Risk_Score]]&gt;=10,"High Risk", IF(tbl_Customers[[#This Row],[Churn_Risk_Score]]&gt;=5,"Medium Risk","Low Risk"))</f>
        <v>Low Risk</v>
      </c>
    </row>
    <row r="3401" spans="1:33" x14ac:dyDescent="0.35">
      <c r="A3401">
        <v>3400</v>
      </c>
      <c r="B3401" t="s">
        <v>45</v>
      </c>
      <c r="C3401">
        <v>130</v>
      </c>
      <c r="D3401" t="s">
        <v>28</v>
      </c>
      <c r="E3401" t="s">
        <v>22</v>
      </c>
      <c r="F3401" t="s">
        <v>22</v>
      </c>
      <c r="G3401">
        <v>0</v>
      </c>
      <c r="H3401">
        <v>126.8</v>
      </c>
      <c r="I3401">
        <v>101</v>
      </c>
      <c r="J3401">
        <v>21.56</v>
      </c>
      <c r="K3401">
        <v>144.1</v>
      </c>
      <c r="L3401">
        <v>105</v>
      </c>
      <c r="M3401">
        <v>12.25</v>
      </c>
      <c r="N3401">
        <v>249.6</v>
      </c>
      <c r="O3401">
        <v>117</v>
      </c>
      <c r="P3401">
        <v>11.23</v>
      </c>
      <c r="Q3401">
        <v>11.4</v>
      </c>
      <c r="R3401">
        <v>8</v>
      </c>
      <c r="S3401">
        <v>3.08</v>
      </c>
      <c r="T3401">
        <v>2</v>
      </c>
      <c r="U3401" t="s">
        <v>22</v>
      </c>
      <c r="V3401">
        <f>IF(tbl_Customers[[#This Row],[churn]] = "yes", 1, 0)</f>
        <v>0</v>
      </c>
      <c r="W3401" t="str">
        <f>IF(tbl_Customers[[#This Row],[number_customer_service_calls]] &lt;= 1, "0-1 Calls", IF(tbl_Customers[[#This Row],[number_customer_service_calls]] &lt;= 3, "2-3 Calls", IF(tbl_Customers[[#This Row],[number_customer_service_calls]] &lt;=5, "4-5 Calls", "6+ Calls")))</f>
        <v>2-3 Calls</v>
      </c>
      <c r="X3401" t="str">
        <f>IF(tbl_Customers[[#This Row],[account_length]] &lt;= 50, "0-50", IF(tbl_Customers[[#This Row],[account_length]] &lt;=100, "51-100", IF(tbl_Customers[[#This Row],[account_length]] &lt;= 150, "101-150", "151+")))</f>
        <v>101-150</v>
      </c>
      <c r="Y3401" t="str">
        <f>IF(tbl_Customers[[#This Row],[total_intl_charge]] &lt;= 3, "Low Charges", "High Charges")</f>
        <v>High Charges</v>
      </c>
      <c r="Z3401" t="str">
        <f>IF(tbl_Customers[[#This Row],[total_eve_calls]]&lt;=80,"Low Calls",
IF(tbl_Customers[[#This Row],[total_eve_calls]]&lt;=120,"Medium Calls","High Calls"))</f>
        <v>Medium Calls</v>
      </c>
      <c r="AA3401" t="str">
        <f>IF(tbl_Customers[[#This Row],[total_eve_charge]]&lt;=15,"Low Charges",
IF(tbl_Customers[[#This Row],[total_eve_charge]]&lt;=20,"Medium Charges","High Charges"))</f>
        <v>Low Charges</v>
      </c>
      <c r="AB34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1" t="str">
        <f>IF(tbl_Customers[[#This Row],[number_vmail_messages]] = 0, "No Usage", IF(tbl_Customers[[#This Row],[number_vmail_messages]] &lt;= 20, "Low Usage", IF(tbl_Customers[[#This Row],[number_vmail_messages]] &lt;= 40, "Medium Usgae", "High Usage")))</f>
        <v>No Usage</v>
      </c>
      <c r="AD3401" t="str">
        <f>IF(tbl_Customers[[#This Row],[total_day_minutes]]&lt;=150,"Low Usage", IF(tbl_Customers[[#This Row],[total_day_minutes]]&lt;=200,"Medium Usage", IF(tbl_Customers[[#This Row],[total_day_minutes]]&lt;=250,"High Usage","Very High Usage")))</f>
        <v>Low Usage</v>
      </c>
      <c r="AE3401" t="str">
        <f>IF(tbl_Customers[[#This Row],[total_intl_calls]]&lt;=5,"Low Calls", IF(tbl_Customers[[#This Row],[total_intl_calls]]&lt;=10, "Medium Calls", "High Calls"))</f>
        <v>Medium Calls</v>
      </c>
      <c r="AF34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01" s="36" t="str">
        <f>IF(tbl_Customers[[#This Row],[Churn_Risk_Score]]&gt;=10,"High Risk", IF(tbl_Customers[[#This Row],[Churn_Risk_Score]]&gt;=5,"Medium Risk","Low Risk"))</f>
        <v>Low Risk</v>
      </c>
    </row>
    <row r="3402" spans="1:33" x14ac:dyDescent="0.35">
      <c r="A3402">
        <v>3401</v>
      </c>
      <c r="B3402" t="s">
        <v>31</v>
      </c>
      <c r="C3402">
        <v>130</v>
      </c>
      <c r="D3402" t="s">
        <v>28</v>
      </c>
      <c r="E3402" t="s">
        <v>22</v>
      </c>
      <c r="F3402" t="s">
        <v>22</v>
      </c>
      <c r="G3402">
        <v>0</v>
      </c>
      <c r="H3402">
        <v>110</v>
      </c>
      <c r="I3402">
        <v>107</v>
      </c>
      <c r="J3402">
        <v>18.7</v>
      </c>
      <c r="K3402">
        <v>181.9</v>
      </c>
      <c r="L3402">
        <v>85</v>
      </c>
      <c r="M3402">
        <v>15.46</v>
      </c>
      <c r="N3402">
        <v>208</v>
      </c>
      <c r="O3402">
        <v>94</v>
      </c>
      <c r="P3402">
        <v>9.36</v>
      </c>
      <c r="Q3402">
        <v>11.7</v>
      </c>
      <c r="R3402">
        <v>3</v>
      </c>
      <c r="S3402">
        <v>3.16</v>
      </c>
      <c r="T3402">
        <v>1</v>
      </c>
      <c r="U3402" t="s">
        <v>22</v>
      </c>
      <c r="V3402">
        <f>IF(tbl_Customers[[#This Row],[churn]] = "yes", 1, 0)</f>
        <v>0</v>
      </c>
      <c r="W3402" t="str">
        <f>IF(tbl_Customers[[#This Row],[number_customer_service_calls]] &lt;= 1, "0-1 Calls", IF(tbl_Customers[[#This Row],[number_customer_service_calls]] &lt;= 3, "2-3 Calls", IF(tbl_Customers[[#This Row],[number_customer_service_calls]] &lt;=5, "4-5 Calls", "6+ Calls")))</f>
        <v>0-1 Calls</v>
      </c>
      <c r="X3402" t="str">
        <f>IF(tbl_Customers[[#This Row],[account_length]] &lt;= 50, "0-50", IF(tbl_Customers[[#This Row],[account_length]] &lt;=100, "51-100", IF(tbl_Customers[[#This Row],[account_length]] &lt;= 150, "101-150", "151+")))</f>
        <v>101-150</v>
      </c>
      <c r="Y3402" t="str">
        <f>IF(tbl_Customers[[#This Row],[total_intl_charge]] &lt;= 3, "Low Charges", "High Charges")</f>
        <v>High Charges</v>
      </c>
      <c r="Z3402" t="str">
        <f>IF(tbl_Customers[[#This Row],[total_eve_calls]]&lt;=80,"Low Calls",
IF(tbl_Customers[[#This Row],[total_eve_calls]]&lt;=120,"Medium Calls","High Calls"))</f>
        <v>Medium Calls</v>
      </c>
      <c r="AA3402" t="str">
        <f>IF(tbl_Customers[[#This Row],[total_eve_charge]]&lt;=15,"Low Charges",
IF(tbl_Customers[[#This Row],[total_eve_charge]]&lt;=20,"Medium Charges","High Charges"))</f>
        <v>Medium Charges</v>
      </c>
      <c r="AB34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2" t="str">
        <f>IF(tbl_Customers[[#This Row],[number_vmail_messages]] = 0, "No Usage", IF(tbl_Customers[[#This Row],[number_vmail_messages]] &lt;= 20, "Low Usage", IF(tbl_Customers[[#This Row],[number_vmail_messages]] &lt;= 40, "Medium Usgae", "High Usage")))</f>
        <v>No Usage</v>
      </c>
      <c r="AD3402" t="str">
        <f>IF(tbl_Customers[[#This Row],[total_day_minutes]]&lt;=150,"Low Usage", IF(tbl_Customers[[#This Row],[total_day_minutes]]&lt;=200,"Medium Usage", IF(tbl_Customers[[#This Row],[total_day_minutes]]&lt;=250,"High Usage","Very High Usage")))</f>
        <v>Low Usage</v>
      </c>
      <c r="AE3402" t="str">
        <f>IF(tbl_Customers[[#This Row],[total_intl_calls]]&lt;=5,"Low Calls", IF(tbl_Customers[[#This Row],[total_intl_calls]]&lt;=10, "Medium Calls", "High Calls"))</f>
        <v>Low Calls</v>
      </c>
      <c r="AF34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02" s="36" t="str">
        <f>IF(tbl_Customers[[#This Row],[Churn_Risk_Score]]&gt;=10,"High Risk", IF(tbl_Customers[[#This Row],[Churn_Risk_Score]]&gt;=5,"Medium Risk","Low Risk"))</f>
        <v>Low Risk</v>
      </c>
    </row>
    <row r="3403" spans="1:33" x14ac:dyDescent="0.35">
      <c r="A3403">
        <v>3402</v>
      </c>
      <c r="B3403" t="s">
        <v>55</v>
      </c>
      <c r="C3403">
        <v>188</v>
      </c>
      <c r="D3403" t="s">
        <v>25</v>
      </c>
      <c r="E3403" t="s">
        <v>22</v>
      </c>
      <c r="F3403" t="s">
        <v>22</v>
      </c>
      <c r="G3403">
        <v>0</v>
      </c>
      <c r="H3403">
        <v>231.1</v>
      </c>
      <c r="I3403">
        <v>92</v>
      </c>
      <c r="J3403">
        <v>39.29</v>
      </c>
      <c r="K3403">
        <v>182.4</v>
      </c>
      <c r="L3403">
        <v>93</v>
      </c>
      <c r="M3403">
        <v>15.5</v>
      </c>
      <c r="N3403">
        <v>227.2</v>
      </c>
      <c r="O3403">
        <v>89</v>
      </c>
      <c r="P3403">
        <v>10.220000000000001</v>
      </c>
      <c r="Q3403">
        <v>9.8000000000000007</v>
      </c>
      <c r="R3403">
        <v>5</v>
      </c>
      <c r="S3403">
        <v>2.65</v>
      </c>
      <c r="T3403">
        <v>4</v>
      </c>
      <c r="U3403" t="s">
        <v>22</v>
      </c>
      <c r="V3403">
        <f>IF(tbl_Customers[[#This Row],[churn]] = "yes", 1, 0)</f>
        <v>0</v>
      </c>
      <c r="W3403" t="str">
        <f>IF(tbl_Customers[[#This Row],[number_customer_service_calls]] &lt;= 1, "0-1 Calls", IF(tbl_Customers[[#This Row],[number_customer_service_calls]] &lt;= 3, "2-3 Calls", IF(tbl_Customers[[#This Row],[number_customer_service_calls]] &lt;=5, "4-5 Calls", "6+ Calls")))</f>
        <v>4-5 Calls</v>
      </c>
      <c r="X3403" t="str">
        <f>IF(tbl_Customers[[#This Row],[account_length]] &lt;= 50, "0-50", IF(tbl_Customers[[#This Row],[account_length]] &lt;=100, "51-100", IF(tbl_Customers[[#This Row],[account_length]] &lt;= 150, "101-150", "151+")))</f>
        <v>151+</v>
      </c>
      <c r="Y3403" t="str">
        <f>IF(tbl_Customers[[#This Row],[total_intl_charge]] &lt;= 3, "Low Charges", "High Charges")</f>
        <v>Low Charges</v>
      </c>
      <c r="Z3403" t="str">
        <f>IF(tbl_Customers[[#This Row],[total_eve_calls]]&lt;=80,"Low Calls",
IF(tbl_Customers[[#This Row],[total_eve_calls]]&lt;=120,"Medium Calls","High Calls"))</f>
        <v>Medium Calls</v>
      </c>
      <c r="AA3403" t="str">
        <f>IF(tbl_Customers[[#This Row],[total_eve_charge]]&lt;=15,"Low Charges",
IF(tbl_Customers[[#This Row],[total_eve_charge]]&lt;=20,"Medium Charges","High Charges"))</f>
        <v>Medium Charges</v>
      </c>
      <c r="AB34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3" t="str">
        <f>IF(tbl_Customers[[#This Row],[number_vmail_messages]] = 0, "No Usage", IF(tbl_Customers[[#This Row],[number_vmail_messages]] &lt;= 20, "Low Usage", IF(tbl_Customers[[#This Row],[number_vmail_messages]] &lt;= 40, "Medium Usgae", "High Usage")))</f>
        <v>No Usage</v>
      </c>
      <c r="AD3403" t="str">
        <f>IF(tbl_Customers[[#This Row],[total_day_minutes]]&lt;=150,"Low Usage", IF(tbl_Customers[[#This Row],[total_day_minutes]]&lt;=200,"Medium Usage", IF(tbl_Customers[[#This Row],[total_day_minutes]]&lt;=250,"High Usage","Very High Usage")))</f>
        <v>High Usage</v>
      </c>
      <c r="AE3403" t="str">
        <f>IF(tbl_Customers[[#This Row],[total_intl_calls]]&lt;=5,"Low Calls", IF(tbl_Customers[[#This Row],[total_intl_calls]]&lt;=10, "Medium Calls", "High Calls"))</f>
        <v>Low Calls</v>
      </c>
      <c r="AF34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03" s="36" t="str">
        <f>IF(tbl_Customers[[#This Row],[Churn_Risk_Score]]&gt;=10,"High Risk", IF(tbl_Customers[[#This Row],[Churn_Risk_Score]]&gt;=5,"Medium Risk","Low Risk"))</f>
        <v>Medium Risk</v>
      </c>
    </row>
    <row r="3404" spans="1:33" x14ac:dyDescent="0.35">
      <c r="A3404">
        <v>3403</v>
      </c>
      <c r="B3404" t="s">
        <v>45</v>
      </c>
      <c r="C3404">
        <v>174</v>
      </c>
      <c r="D3404" t="s">
        <v>21</v>
      </c>
      <c r="E3404" t="s">
        <v>22</v>
      </c>
      <c r="F3404" t="s">
        <v>22</v>
      </c>
      <c r="G3404">
        <v>0</v>
      </c>
      <c r="H3404">
        <v>187.4</v>
      </c>
      <c r="I3404">
        <v>74</v>
      </c>
      <c r="J3404">
        <v>31.86</v>
      </c>
      <c r="K3404">
        <v>144.6</v>
      </c>
      <c r="L3404">
        <v>142</v>
      </c>
      <c r="M3404">
        <v>12.29</v>
      </c>
      <c r="N3404">
        <v>235.7</v>
      </c>
      <c r="O3404">
        <v>102</v>
      </c>
      <c r="P3404">
        <v>10.61</v>
      </c>
      <c r="Q3404">
        <v>10.199999999999999</v>
      </c>
      <c r="R3404">
        <v>1</v>
      </c>
      <c r="S3404">
        <v>2.75</v>
      </c>
      <c r="T3404">
        <v>1</v>
      </c>
      <c r="U3404" t="s">
        <v>22</v>
      </c>
      <c r="V3404">
        <f>IF(tbl_Customers[[#This Row],[churn]] = "yes", 1, 0)</f>
        <v>0</v>
      </c>
      <c r="W3404" t="str">
        <f>IF(tbl_Customers[[#This Row],[number_customer_service_calls]] &lt;= 1, "0-1 Calls", IF(tbl_Customers[[#This Row],[number_customer_service_calls]] &lt;= 3, "2-3 Calls", IF(tbl_Customers[[#This Row],[number_customer_service_calls]] &lt;=5, "4-5 Calls", "6+ Calls")))</f>
        <v>0-1 Calls</v>
      </c>
      <c r="X3404" t="str">
        <f>IF(tbl_Customers[[#This Row],[account_length]] &lt;= 50, "0-50", IF(tbl_Customers[[#This Row],[account_length]] &lt;=100, "51-100", IF(tbl_Customers[[#This Row],[account_length]] &lt;= 150, "101-150", "151+")))</f>
        <v>151+</v>
      </c>
      <c r="Y3404" t="str">
        <f>IF(tbl_Customers[[#This Row],[total_intl_charge]] &lt;= 3, "Low Charges", "High Charges")</f>
        <v>Low Charges</v>
      </c>
      <c r="Z3404" t="str">
        <f>IF(tbl_Customers[[#This Row],[total_eve_calls]]&lt;=80,"Low Calls",
IF(tbl_Customers[[#This Row],[total_eve_calls]]&lt;=120,"Medium Calls","High Calls"))</f>
        <v>High Calls</v>
      </c>
      <c r="AA3404" t="str">
        <f>IF(tbl_Customers[[#This Row],[total_eve_charge]]&lt;=15,"Low Charges",
IF(tbl_Customers[[#This Row],[total_eve_charge]]&lt;=20,"Medium Charges","High Charges"))</f>
        <v>Low Charges</v>
      </c>
      <c r="AB34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4" t="str">
        <f>IF(tbl_Customers[[#This Row],[number_vmail_messages]] = 0, "No Usage", IF(tbl_Customers[[#This Row],[number_vmail_messages]] &lt;= 20, "Low Usage", IF(tbl_Customers[[#This Row],[number_vmail_messages]] &lt;= 40, "Medium Usgae", "High Usage")))</f>
        <v>No Usage</v>
      </c>
      <c r="AD3404" t="str">
        <f>IF(tbl_Customers[[#This Row],[total_day_minutes]]&lt;=150,"Low Usage", IF(tbl_Customers[[#This Row],[total_day_minutes]]&lt;=200,"Medium Usage", IF(tbl_Customers[[#This Row],[total_day_minutes]]&lt;=250,"High Usage","Very High Usage")))</f>
        <v>Medium Usage</v>
      </c>
      <c r="AE3404" t="str">
        <f>IF(tbl_Customers[[#This Row],[total_intl_calls]]&lt;=5,"Low Calls", IF(tbl_Customers[[#This Row],[total_intl_calls]]&lt;=10, "Medium Calls", "High Calls"))</f>
        <v>Low Calls</v>
      </c>
      <c r="AF34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4" s="36" t="str">
        <f>IF(tbl_Customers[[#This Row],[Churn_Risk_Score]]&gt;=10,"High Risk", IF(tbl_Customers[[#This Row],[Churn_Risk_Score]]&gt;=5,"Medium Risk","Low Risk"))</f>
        <v>Low Risk</v>
      </c>
    </row>
    <row r="3405" spans="1:33" x14ac:dyDescent="0.35">
      <c r="A3405">
        <v>3404</v>
      </c>
      <c r="B3405" t="s">
        <v>64</v>
      </c>
      <c r="C3405">
        <v>57</v>
      </c>
      <c r="D3405" t="s">
        <v>21</v>
      </c>
      <c r="E3405" t="s">
        <v>22</v>
      </c>
      <c r="F3405" t="s">
        <v>22</v>
      </c>
      <c r="G3405">
        <v>0</v>
      </c>
      <c r="H3405">
        <v>166.4</v>
      </c>
      <c r="I3405">
        <v>114</v>
      </c>
      <c r="J3405">
        <v>28.29</v>
      </c>
      <c r="K3405">
        <v>76.8</v>
      </c>
      <c r="L3405">
        <v>119</v>
      </c>
      <c r="M3405">
        <v>6.53</v>
      </c>
      <c r="N3405">
        <v>260.10000000000002</v>
      </c>
      <c r="O3405">
        <v>77</v>
      </c>
      <c r="P3405">
        <v>11.7</v>
      </c>
      <c r="Q3405">
        <v>10.9</v>
      </c>
      <c r="R3405">
        <v>3</v>
      </c>
      <c r="S3405">
        <v>2.94</v>
      </c>
      <c r="T3405">
        <v>3</v>
      </c>
      <c r="U3405" t="s">
        <v>22</v>
      </c>
      <c r="V3405">
        <f>IF(tbl_Customers[[#This Row],[churn]] = "yes", 1, 0)</f>
        <v>0</v>
      </c>
      <c r="W3405" t="str">
        <f>IF(tbl_Customers[[#This Row],[number_customer_service_calls]] &lt;= 1, "0-1 Calls", IF(tbl_Customers[[#This Row],[number_customer_service_calls]] &lt;= 3, "2-3 Calls", IF(tbl_Customers[[#This Row],[number_customer_service_calls]] &lt;=5, "4-5 Calls", "6+ Calls")))</f>
        <v>2-3 Calls</v>
      </c>
      <c r="X3405" t="str">
        <f>IF(tbl_Customers[[#This Row],[account_length]] &lt;= 50, "0-50", IF(tbl_Customers[[#This Row],[account_length]] &lt;=100, "51-100", IF(tbl_Customers[[#This Row],[account_length]] &lt;= 150, "101-150", "151+")))</f>
        <v>51-100</v>
      </c>
      <c r="Y3405" t="str">
        <f>IF(tbl_Customers[[#This Row],[total_intl_charge]] &lt;= 3, "Low Charges", "High Charges")</f>
        <v>Low Charges</v>
      </c>
      <c r="Z3405" t="str">
        <f>IF(tbl_Customers[[#This Row],[total_eve_calls]]&lt;=80,"Low Calls",
IF(tbl_Customers[[#This Row],[total_eve_calls]]&lt;=120,"Medium Calls","High Calls"))</f>
        <v>Medium Calls</v>
      </c>
      <c r="AA3405" t="str">
        <f>IF(tbl_Customers[[#This Row],[total_eve_charge]]&lt;=15,"Low Charges",
IF(tbl_Customers[[#This Row],[total_eve_charge]]&lt;=20,"Medium Charges","High Charges"))</f>
        <v>Low Charges</v>
      </c>
      <c r="AB34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5" t="str">
        <f>IF(tbl_Customers[[#This Row],[number_vmail_messages]] = 0, "No Usage", IF(tbl_Customers[[#This Row],[number_vmail_messages]] &lt;= 20, "Low Usage", IF(tbl_Customers[[#This Row],[number_vmail_messages]] &lt;= 40, "Medium Usgae", "High Usage")))</f>
        <v>No Usage</v>
      </c>
      <c r="AD3405" t="str">
        <f>IF(tbl_Customers[[#This Row],[total_day_minutes]]&lt;=150,"Low Usage", IF(tbl_Customers[[#This Row],[total_day_minutes]]&lt;=200,"Medium Usage", IF(tbl_Customers[[#This Row],[total_day_minutes]]&lt;=250,"High Usage","Very High Usage")))</f>
        <v>Medium Usage</v>
      </c>
      <c r="AE3405" t="str">
        <f>IF(tbl_Customers[[#This Row],[total_intl_calls]]&lt;=5,"Low Calls", IF(tbl_Customers[[#This Row],[total_intl_calls]]&lt;=10, "Medium Calls", "High Calls"))</f>
        <v>Low Calls</v>
      </c>
      <c r="AF34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5" s="36" t="str">
        <f>IF(tbl_Customers[[#This Row],[Churn_Risk_Score]]&gt;=10,"High Risk", IF(tbl_Customers[[#This Row],[Churn_Risk_Score]]&gt;=5,"Medium Risk","Low Risk"))</f>
        <v>Low Risk</v>
      </c>
    </row>
    <row r="3406" spans="1:33" x14ac:dyDescent="0.35">
      <c r="A3406">
        <v>3405</v>
      </c>
      <c r="B3406" t="s">
        <v>49</v>
      </c>
      <c r="C3406">
        <v>105</v>
      </c>
      <c r="D3406" t="s">
        <v>25</v>
      </c>
      <c r="E3406" t="s">
        <v>22</v>
      </c>
      <c r="F3406" t="s">
        <v>22</v>
      </c>
      <c r="G3406">
        <v>0</v>
      </c>
      <c r="H3406">
        <v>141.80000000000001</v>
      </c>
      <c r="I3406">
        <v>85</v>
      </c>
      <c r="J3406">
        <v>24.11</v>
      </c>
      <c r="K3406">
        <v>191.3</v>
      </c>
      <c r="L3406">
        <v>101</v>
      </c>
      <c r="M3406">
        <v>16.260000000000002</v>
      </c>
      <c r="N3406">
        <v>133.6</v>
      </c>
      <c r="O3406">
        <v>126</v>
      </c>
      <c r="P3406">
        <v>6.01</v>
      </c>
      <c r="Q3406">
        <v>10.9</v>
      </c>
      <c r="R3406">
        <v>3</v>
      </c>
      <c r="S3406">
        <v>2.94</v>
      </c>
      <c r="T3406">
        <v>1</v>
      </c>
      <c r="U3406" t="s">
        <v>22</v>
      </c>
      <c r="V3406">
        <f>IF(tbl_Customers[[#This Row],[churn]] = "yes", 1, 0)</f>
        <v>0</v>
      </c>
      <c r="W3406" t="str">
        <f>IF(tbl_Customers[[#This Row],[number_customer_service_calls]] &lt;= 1, "0-1 Calls", IF(tbl_Customers[[#This Row],[number_customer_service_calls]] &lt;= 3, "2-3 Calls", IF(tbl_Customers[[#This Row],[number_customer_service_calls]] &lt;=5, "4-5 Calls", "6+ Calls")))</f>
        <v>0-1 Calls</v>
      </c>
      <c r="X3406" t="str">
        <f>IF(tbl_Customers[[#This Row],[account_length]] &lt;= 50, "0-50", IF(tbl_Customers[[#This Row],[account_length]] &lt;=100, "51-100", IF(tbl_Customers[[#This Row],[account_length]] &lt;= 150, "101-150", "151+")))</f>
        <v>101-150</v>
      </c>
      <c r="Y3406" t="str">
        <f>IF(tbl_Customers[[#This Row],[total_intl_charge]] &lt;= 3, "Low Charges", "High Charges")</f>
        <v>Low Charges</v>
      </c>
      <c r="Z3406" t="str">
        <f>IF(tbl_Customers[[#This Row],[total_eve_calls]]&lt;=80,"Low Calls",
IF(tbl_Customers[[#This Row],[total_eve_calls]]&lt;=120,"Medium Calls","High Calls"))</f>
        <v>Medium Calls</v>
      </c>
      <c r="AA3406" t="str">
        <f>IF(tbl_Customers[[#This Row],[total_eve_charge]]&lt;=15,"Low Charges",
IF(tbl_Customers[[#This Row],[total_eve_charge]]&lt;=20,"Medium Charges","High Charges"))</f>
        <v>Medium Charges</v>
      </c>
      <c r="AB34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6" t="str">
        <f>IF(tbl_Customers[[#This Row],[number_vmail_messages]] = 0, "No Usage", IF(tbl_Customers[[#This Row],[number_vmail_messages]] &lt;= 20, "Low Usage", IF(tbl_Customers[[#This Row],[number_vmail_messages]] &lt;= 40, "Medium Usgae", "High Usage")))</f>
        <v>No Usage</v>
      </c>
      <c r="AD3406" t="str">
        <f>IF(tbl_Customers[[#This Row],[total_day_minutes]]&lt;=150,"Low Usage", IF(tbl_Customers[[#This Row],[total_day_minutes]]&lt;=200,"Medium Usage", IF(tbl_Customers[[#This Row],[total_day_minutes]]&lt;=250,"High Usage","Very High Usage")))</f>
        <v>Low Usage</v>
      </c>
      <c r="AE3406" t="str">
        <f>IF(tbl_Customers[[#This Row],[total_intl_calls]]&lt;=5,"Low Calls", IF(tbl_Customers[[#This Row],[total_intl_calls]]&lt;=10, "Medium Calls", "High Calls"))</f>
        <v>Low Calls</v>
      </c>
      <c r="AF34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6" s="36" t="str">
        <f>IF(tbl_Customers[[#This Row],[Churn_Risk_Score]]&gt;=10,"High Risk", IF(tbl_Customers[[#This Row],[Churn_Risk_Score]]&gt;=5,"Medium Risk","Low Risk"))</f>
        <v>Low Risk</v>
      </c>
    </row>
    <row r="3407" spans="1:33" x14ac:dyDescent="0.35">
      <c r="A3407">
        <v>3406</v>
      </c>
      <c r="B3407" t="s">
        <v>71</v>
      </c>
      <c r="C3407">
        <v>175</v>
      </c>
      <c r="D3407" t="s">
        <v>25</v>
      </c>
      <c r="E3407" t="s">
        <v>23</v>
      </c>
      <c r="F3407" t="s">
        <v>23</v>
      </c>
      <c r="G3407">
        <v>35</v>
      </c>
      <c r="H3407">
        <v>159.5</v>
      </c>
      <c r="I3407">
        <v>95</v>
      </c>
      <c r="J3407">
        <v>27.12</v>
      </c>
      <c r="K3407">
        <v>140.69999999999999</v>
      </c>
      <c r="L3407">
        <v>100</v>
      </c>
      <c r="M3407">
        <v>11.96</v>
      </c>
      <c r="N3407">
        <v>176.3</v>
      </c>
      <c r="O3407">
        <v>99</v>
      </c>
      <c r="P3407">
        <v>7.93</v>
      </c>
      <c r="Q3407">
        <v>5.4</v>
      </c>
      <c r="R3407">
        <v>4</v>
      </c>
      <c r="S3407">
        <v>1.46</v>
      </c>
      <c r="T3407">
        <v>5</v>
      </c>
      <c r="U3407" t="s">
        <v>23</v>
      </c>
      <c r="V3407">
        <f>IF(tbl_Customers[[#This Row],[churn]] = "yes", 1, 0)</f>
        <v>1</v>
      </c>
      <c r="W3407" t="str">
        <f>IF(tbl_Customers[[#This Row],[number_customer_service_calls]] &lt;= 1, "0-1 Calls", IF(tbl_Customers[[#This Row],[number_customer_service_calls]] &lt;= 3, "2-3 Calls", IF(tbl_Customers[[#This Row],[number_customer_service_calls]] &lt;=5, "4-5 Calls", "6+ Calls")))</f>
        <v>4-5 Calls</v>
      </c>
      <c r="X3407" t="str">
        <f>IF(tbl_Customers[[#This Row],[account_length]] &lt;= 50, "0-50", IF(tbl_Customers[[#This Row],[account_length]] &lt;=100, "51-100", IF(tbl_Customers[[#This Row],[account_length]] &lt;= 150, "101-150", "151+")))</f>
        <v>151+</v>
      </c>
      <c r="Y3407" t="str">
        <f>IF(tbl_Customers[[#This Row],[total_intl_charge]] &lt;= 3, "Low Charges", "High Charges")</f>
        <v>Low Charges</v>
      </c>
      <c r="Z3407" t="str">
        <f>IF(tbl_Customers[[#This Row],[total_eve_calls]]&lt;=80,"Low Calls",
IF(tbl_Customers[[#This Row],[total_eve_calls]]&lt;=120,"Medium Calls","High Calls"))</f>
        <v>Medium Calls</v>
      </c>
      <c r="AA3407" t="str">
        <f>IF(tbl_Customers[[#This Row],[total_eve_charge]]&lt;=15,"Low Charges",
IF(tbl_Customers[[#This Row],[total_eve_charge]]&lt;=20,"Medium Charges","High Charges"))</f>
        <v>Low Charges</v>
      </c>
      <c r="AB34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07" t="str">
        <f>IF(tbl_Customers[[#This Row],[number_vmail_messages]] = 0, "No Usage", IF(tbl_Customers[[#This Row],[number_vmail_messages]] &lt;= 20, "Low Usage", IF(tbl_Customers[[#This Row],[number_vmail_messages]] &lt;= 40, "Medium Usgae", "High Usage")))</f>
        <v>Medium Usgae</v>
      </c>
      <c r="AD3407" t="str">
        <f>IF(tbl_Customers[[#This Row],[total_day_minutes]]&lt;=150,"Low Usage", IF(tbl_Customers[[#This Row],[total_day_minutes]]&lt;=200,"Medium Usage", IF(tbl_Customers[[#This Row],[total_day_minutes]]&lt;=250,"High Usage","Very High Usage")))</f>
        <v>Medium Usage</v>
      </c>
      <c r="AE3407" t="str">
        <f>IF(tbl_Customers[[#This Row],[total_intl_calls]]&lt;=5,"Low Calls", IF(tbl_Customers[[#This Row],[total_intl_calls]]&lt;=10, "Medium Calls", "High Calls"))</f>
        <v>Low Calls</v>
      </c>
      <c r="AF34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407" s="36" t="str">
        <f>IF(tbl_Customers[[#This Row],[Churn_Risk_Score]]&gt;=10,"High Risk", IF(tbl_Customers[[#This Row],[Churn_Risk_Score]]&gt;=5,"Medium Risk","Low Risk"))</f>
        <v>Medium Risk</v>
      </c>
    </row>
    <row r="3408" spans="1:33" x14ac:dyDescent="0.35">
      <c r="A3408">
        <v>3407</v>
      </c>
      <c r="B3408" t="s">
        <v>48</v>
      </c>
      <c r="C3408">
        <v>100</v>
      </c>
      <c r="D3408" t="s">
        <v>21</v>
      </c>
      <c r="E3408" t="s">
        <v>22</v>
      </c>
      <c r="F3408" t="s">
        <v>22</v>
      </c>
      <c r="G3408">
        <v>0</v>
      </c>
      <c r="H3408">
        <v>218.9</v>
      </c>
      <c r="I3408">
        <v>124</v>
      </c>
      <c r="J3408">
        <v>37.21</v>
      </c>
      <c r="K3408">
        <v>237.5</v>
      </c>
      <c r="L3408">
        <v>99</v>
      </c>
      <c r="M3408">
        <v>20.190000000000001</v>
      </c>
      <c r="N3408">
        <v>189.7</v>
      </c>
      <c r="O3408">
        <v>52</v>
      </c>
      <c r="P3408">
        <v>8.5399999999999991</v>
      </c>
      <c r="Q3408">
        <v>11</v>
      </c>
      <c r="R3408">
        <v>6</v>
      </c>
      <c r="S3408">
        <v>2.97</v>
      </c>
      <c r="T3408">
        <v>2</v>
      </c>
      <c r="U3408" t="s">
        <v>22</v>
      </c>
      <c r="V3408">
        <f>IF(tbl_Customers[[#This Row],[churn]] = "yes", 1, 0)</f>
        <v>0</v>
      </c>
      <c r="W3408" t="str">
        <f>IF(tbl_Customers[[#This Row],[number_customer_service_calls]] &lt;= 1, "0-1 Calls", IF(tbl_Customers[[#This Row],[number_customer_service_calls]] &lt;= 3, "2-3 Calls", IF(tbl_Customers[[#This Row],[number_customer_service_calls]] &lt;=5, "4-5 Calls", "6+ Calls")))</f>
        <v>2-3 Calls</v>
      </c>
      <c r="X3408" t="str">
        <f>IF(tbl_Customers[[#This Row],[account_length]] &lt;= 50, "0-50", IF(tbl_Customers[[#This Row],[account_length]] &lt;=100, "51-100", IF(tbl_Customers[[#This Row],[account_length]] &lt;= 150, "101-150", "151+")))</f>
        <v>51-100</v>
      </c>
      <c r="Y3408" t="str">
        <f>IF(tbl_Customers[[#This Row],[total_intl_charge]] &lt;= 3, "Low Charges", "High Charges")</f>
        <v>Low Charges</v>
      </c>
      <c r="Z3408" t="str">
        <f>IF(tbl_Customers[[#This Row],[total_eve_calls]]&lt;=80,"Low Calls",
IF(tbl_Customers[[#This Row],[total_eve_calls]]&lt;=120,"Medium Calls","High Calls"))</f>
        <v>Medium Calls</v>
      </c>
      <c r="AA3408" t="str">
        <f>IF(tbl_Customers[[#This Row],[total_eve_charge]]&lt;=15,"Low Charges",
IF(tbl_Customers[[#This Row],[total_eve_charge]]&lt;=20,"Medium Charges","High Charges"))</f>
        <v>High Charges</v>
      </c>
      <c r="AB34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08" t="str">
        <f>IF(tbl_Customers[[#This Row],[number_vmail_messages]] = 0, "No Usage", IF(tbl_Customers[[#This Row],[number_vmail_messages]] &lt;= 20, "Low Usage", IF(tbl_Customers[[#This Row],[number_vmail_messages]] &lt;= 40, "Medium Usgae", "High Usage")))</f>
        <v>No Usage</v>
      </c>
      <c r="AD3408" t="str">
        <f>IF(tbl_Customers[[#This Row],[total_day_minutes]]&lt;=150,"Low Usage", IF(tbl_Customers[[#This Row],[total_day_minutes]]&lt;=200,"Medium Usage", IF(tbl_Customers[[#This Row],[total_day_minutes]]&lt;=250,"High Usage","Very High Usage")))</f>
        <v>High Usage</v>
      </c>
      <c r="AE3408" t="str">
        <f>IF(tbl_Customers[[#This Row],[total_intl_calls]]&lt;=5,"Low Calls", IF(tbl_Customers[[#This Row],[total_intl_calls]]&lt;=10, "Medium Calls", "High Calls"))</f>
        <v>Medium Calls</v>
      </c>
      <c r="AF34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8" s="36" t="str">
        <f>IF(tbl_Customers[[#This Row],[Churn_Risk_Score]]&gt;=10,"High Risk", IF(tbl_Customers[[#This Row],[Churn_Risk_Score]]&gt;=5,"Medium Risk","Low Risk"))</f>
        <v>Low Risk</v>
      </c>
    </row>
    <row r="3409" spans="1:33" x14ac:dyDescent="0.35">
      <c r="A3409">
        <v>3408</v>
      </c>
      <c r="B3409" t="s">
        <v>27</v>
      </c>
      <c r="C3409">
        <v>132</v>
      </c>
      <c r="D3409" t="s">
        <v>21</v>
      </c>
      <c r="E3409" t="s">
        <v>22</v>
      </c>
      <c r="F3409" t="s">
        <v>22</v>
      </c>
      <c r="G3409">
        <v>0</v>
      </c>
      <c r="H3409">
        <v>138.69999999999999</v>
      </c>
      <c r="I3409">
        <v>101</v>
      </c>
      <c r="J3409">
        <v>23.58</v>
      </c>
      <c r="K3409">
        <v>257.5</v>
      </c>
      <c r="L3409">
        <v>85</v>
      </c>
      <c r="M3409">
        <v>21.89</v>
      </c>
      <c r="N3409">
        <v>165.6</v>
      </c>
      <c r="O3409">
        <v>92</v>
      </c>
      <c r="P3409">
        <v>7.45</v>
      </c>
      <c r="Q3409">
        <v>7.8</v>
      </c>
      <c r="R3409">
        <v>1</v>
      </c>
      <c r="S3409">
        <v>2.11</v>
      </c>
      <c r="T3409">
        <v>2</v>
      </c>
      <c r="U3409" t="s">
        <v>22</v>
      </c>
      <c r="V3409">
        <f>IF(tbl_Customers[[#This Row],[churn]] = "yes", 1, 0)</f>
        <v>0</v>
      </c>
      <c r="W3409" t="str">
        <f>IF(tbl_Customers[[#This Row],[number_customer_service_calls]] &lt;= 1, "0-1 Calls", IF(tbl_Customers[[#This Row],[number_customer_service_calls]] &lt;= 3, "2-3 Calls", IF(tbl_Customers[[#This Row],[number_customer_service_calls]] &lt;=5, "4-5 Calls", "6+ Calls")))</f>
        <v>2-3 Calls</v>
      </c>
      <c r="X3409" t="str">
        <f>IF(tbl_Customers[[#This Row],[account_length]] &lt;= 50, "0-50", IF(tbl_Customers[[#This Row],[account_length]] &lt;=100, "51-100", IF(tbl_Customers[[#This Row],[account_length]] &lt;= 150, "101-150", "151+")))</f>
        <v>101-150</v>
      </c>
      <c r="Y3409" t="str">
        <f>IF(tbl_Customers[[#This Row],[total_intl_charge]] &lt;= 3, "Low Charges", "High Charges")</f>
        <v>Low Charges</v>
      </c>
      <c r="Z3409" t="str">
        <f>IF(tbl_Customers[[#This Row],[total_eve_calls]]&lt;=80,"Low Calls",
IF(tbl_Customers[[#This Row],[total_eve_calls]]&lt;=120,"Medium Calls","High Calls"))</f>
        <v>Medium Calls</v>
      </c>
      <c r="AA3409" t="str">
        <f>IF(tbl_Customers[[#This Row],[total_eve_charge]]&lt;=15,"Low Charges",
IF(tbl_Customers[[#This Row],[total_eve_charge]]&lt;=20,"Medium Charges","High Charges"))</f>
        <v>High Charges</v>
      </c>
      <c r="AB34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9" t="str">
        <f>IF(tbl_Customers[[#This Row],[number_vmail_messages]] = 0, "No Usage", IF(tbl_Customers[[#This Row],[number_vmail_messages]] &lt;= 20, "Low Usage", IF(tbl_Customers[[#This Row],[number_vmail_messages]] &lt;= 40, "Medium Usgae", "High Usage")))</f>
        <v>No Usage</v>
      </c>
      <c r="AD3409" t="str">
        <f>IF(tbl_Customers[[#This Row],[total_day_minutes]]&lt;=150,"Low Usage", IF(tbl_Customers[[#This Row],[total_day_minutes]]&lt;=200,"Medium Usage", IF(tbl_Customers[[#This Row],[total_day_minutes]]&lt;=250,"High Usage","Very High Usage")))</f>
        <v>Low Usage</v>
      </c>
      <c r="AE3409" t="str">
        <f>IF(tbl_Customers[[#This Row],[total_intl_calls]]&lt;=5,"Low Calls", IF(tbl_Customers[[#This Row],[total_intl_calls]]&lt;=10, "Medium Calls", "High Calls"))</f>
        <v>Low Calls</v>
      </c>
      <c r="AF34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9" s="36" t="str">
        <f>IF(tbl_Customers[[#This Row],[Churn_Risk_Score]]&gt;=10,"High Risk", IF(tbl_Customers[[#This Row],[Churn_Risk_Score]]&gt;=5,"Medium Risk","Low Risk"))</f>
        <v>Low Risk</v>
      </c>
    </row>
    <row r="3410" spans="1:33" x14ac:dyDescent="0.35">
      <c r="A3410">
        <v>3409</v>
      </c>
      <c r="B3410" t="s">
        <v>75</v>
      </c>
      <c r="C3410">
        <v>117</v>
      </c>
      <c r="D3410" t="s">
        <v>21</v>
      </c>
      <c r="E3410" t="s">
        <v>23</v>
      </c>
      <c r="F3410" t="s">
        <v>22</v>
      </c>
      <c r="G3410">
        <v>0</v>
      </c>
      <c r="H3410">
        <v>158.1</v>
      </c>
      <c r="I3410">
        <v>101</v>
      </c>
      <c r="J3410">
        <v>26.88</v>
      </c>
      <c r="K3410">
        <v>315.10000000000002</v>
      </c>
      <c r="L3410">
        <v>96</v>
      </c>
      <c r="M3410">
        <v>26.78</v>
      </c>
      <c r="N3410">
        <v>176.1</v>
      </c>
      <c r="O3410">
        <v>108</v>
      </c>
      <c r="P3410">
        <v>7.92</v>
      </c>
      <c r="Q3410">
        <v>13.9</v>
      </c>
      <c r="R3410">
        <v>2</v>
      </c>
      <c r="S3410">
        <v>3.75</v>
      </c>
      <c r="T3410">
        <v>3</v>
      </c>
      <c r="U3410" t="s">
        <v>23</v>
      </c>
      <c r="V3410">
        <f>IF(tbl_Customers[[#This Row],[churn]] = "yes", 1, 0)</f>
        <v>1</v>
      </c>
      <c r="W3410" t="str">
        <f>IF(tbl_Customers[[#This Row],[number_customer_service_calls]] &lt;= 1, "0-1 Calls", IF(tbl_Customers[[#This Row],[number_customer_service_calls]] &lt;= 3, "2-3 Calls", IF(tbl_Customers[[#This Row],[number_customer_service_calls]] &lt;=5, "4-5 Calls", "6+ Calls")))</f>
        <v>2-3 Calls</v>
      </c>
      <c r="X3410" t="str">
        <f>IF(tbl_Customers[[#This Row],[account_length]] &lt;= 50, "0-50", IF(tbl_Customers[[#This Row],[account_length]] &lt;=100, "51-100", IF(tbl_Customers[[#This Row],[account_length]] &lt;= 150, "101-150", "151+")))</f>
        <v>101-150</v>
      </c>
      <c r="Y3410" t="str">
        <f>IF(tbl_Customers[[#This Row],[total_intl_charge]] &lt;= 3, "Low Charges", "High Charges")</f>
        <v>High Charges</v>
      </c>
      <c r="Z3410" t="str">
        <f>IF(tbl_Customers[[#This Row],[total_eve_calls]]&lt;=80,"Low Calls",
IF(tbl_Customers[[#This Row],[total_eve_calls]]&lt;=120,"Medium Calls","High Calls"))</f>
        <v>Medium Calls</v>
      </c>
      <c r="AA3410" t="str">
        <f>IF(tbl_Customers[[#This Row],[total_eve_charge]]&lt;=15,"Low Charges",
IF(tbl_Customers[[#This Row],[total_eve_charge]]&lt;=20,"Medium Charges","High Charges"))</f>
        <v>High Charges</v>
      </c>
      <c r="AB34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0" t="str">
        <f>IF(tbl_Customers[[#This Row],[number_vmail_messages]] = 0, "No Usage", IF(tbl_Customers[[#This Row],[number_vmail_messages]] &lt;= 20, "Low Usage", IF(tbl_Customers[[#This Row],[number_vmail_messages]] &lt;= 40, "Medium Usgae", "High Usage")))</f>
        <v>No Usage</v>
      </c>
      <c r="AD3410" t="str">
        <f>IF(tbl_Customers[[#This Row],[total_day_minutes]]&lt;=150,"Low Usage", IF(tbl_Customers[[#This Row],[total_day_minutes]]&lt;=200,"Medium Usage", IF(tbl_Customers[[#This Row],[total_day_minutes]]&lt;=250,"High Usage","Very High Usage")))</f>
        <v>Medium Usage</v>
      </c>
      <c r="AE3410" t="str">
        <f>IF(tbl_Customers[[#This Row],[total_intl_calls]]&lt;=5,"Low Calls", IF(tbl_Customers[[#This Row],[total_intl_calls]]&lt;=10, "Medium Calls", "High Calls"))</f>
        <v>Low Calls</v>
      </c>
      <c r="AF34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410" s="36" t="str">
        <f>IF(tbl_Customers[[#This Row],[Churn_Risk_Score]]&gt;=10,"High Risk", IF(tbl_Customers[[#This Row],[Churn_Risk_Score]]&gt;=5,"Medium Risk","Low Risk"))</f>
        <v>Medium Risk</v>
      </c>
    </row>
    <row r="3411" spans="1:33" x14ac:dyDescent="0.35">
      <c r="A3411">
        <v>3410</v>
      </c>
      <c r="B3411" t="s">
        <v>24</v>
      </c>
      <c r="C3411">
        <v>65</v>
      </c>
      <c r="D3411" t="s">
        <v>21</v>
      </c>
      <c r="E3411" t="s">
        <v>22</v>
      </c>
      <c r="F3411" t="s">
        <v>22</v>
      </c>
      <c r="G3411">
        <v>0</v>
      </c>
      <c r="H3411">
        <v>97.9</v>
      </c>
      <c r="I3411">
        <v>138</v>
      </c>
      <c r="J3411">
        <v>16.64</v>
      </c>
      <c r="K3411">
        <v>173</v>
      </c>
      <c r="L3411">
        <v>102</v>
      </c>
      <c r="M3411">
        <v>14.71</v>
      </c>
      <c r="N3411">
        <v>262.2</v>
      </c>
      <c r="O3411">
        <v>92</v>
      </c>
      <c r="P3411">
        <v>11.8</v>
      </c>
      <c r="Q3411">
        <v>9.1999999999999993</v>
      </c>
      <c r="R3411">
        <v>4</v>
      </c>
      <c r="S3411">
        <v>2.48</v>
      </c>
      <c r="T3411">
        <v>1</v>
      </c>
      <c r="U3411" t="s">
        <v>22</v>
      </c>
      <c r="V3411">
        <f>IF(tbl_Customers[[#This Row],[churn]] = "yes", 1, 0)</f>
        <v>0</v>
      </c>
      <c r="W3411" t="str">
        <f>IF(tbl_Customers[[#This Row],[number_customer_service_calls]] &lt;= 1, "0-1 Calls", IF(tbl_Customers[[#This Row],[number_customer_service_calls]] &lt;= 3, "2-3 Calls", IF(tbl_Customers[[#This Row],[number_customer_service_calls]] &lt;=5, "4-5 Calls", "6+ Calls")))</f>
        <v>0-1 Calls</v>
      </c>
      <c r="X3411" t="str">
        <f>IF(tbl_Customers[[#This Row],[account_length]] &lt;= 50, "0-50", IF(tbl_Customers[[#This Row],[account_length]] &lt;=100, "51-100", IF(tbl_Customers[[#This Row],[account_length]] &lt;= 150, "101-150", "151+")))</f>
        <v>51-100</v>
      </c>
      <c r="Y3411" t="str">
        <f>IF(tbl_Customers[[#This Row],[total_intl_charge]] &lt;= 3, "Low Charges", "High Charges")</f>
        <v>Low Charges</v>
      </c>
      <c r="Z3411" t="str">
        <f>IF(tbl_Customers[[#This Row],[total_eve_calls]]&lt;=80,"Low Calls",
IF(tbl_Customers[[#This Row],[total_eve_calls]]&lt;=120,"Medium Calls","High Calls"))</f>
        <v>Medium Calls</v>
      </c>
      <c r="AA3411" t="str">
        <f>IF(tbl_Customers[[#This Row],[total_eve_charge]]&lt;=15,"Low Charges",
IF(tbl_Customers[[#This Row],[total_eve_charge]]&lt;=20,"Medium Charges","High Charges"))</f>
        <v>Low Charges</v>
      </c>
      <c r="AB34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1" t="str">
        <f>IF(tbl_Customers[[#This Row],[number_vmail_messages]] = 0, "No Usage", IF(tbl_Customers[[#This Row],[number_vmail_messages]] &lt;= 20, "Low Usage", IF(tbl_Customers[[#This Row],[number_vmail_messages]] &lt;= 40, "Medium Usgae", "High Usage")))</f>
        <v>No Usage</v>
      </c>
      <c r="AD3411" t="str">
        <f>IF(tbl_Customers[[#This Row],[total_day_minutes]]&lt;=150,"Low Usage", IF(tbl_Customers[[#This Row],[total_day_minutes]]&lt;=200,"Medium Usage", IF(tbl_Customers[[#This Row],[total_day_minutes]]&lt;=250,"High Usage","Very High Usage")))</f>
        <v>Low Usage</v>
      </c>
      <c r="AE3411" t="str">
        <f>IF(tbl_Customers[[#This Row],[total_intl_calls]]&lt;=5,"Low Calls", IF(tbl_Customers[[#This Row],[total_intl_calls]]&lt;=10, "Medium Calls", "High Calls"))</f>
        <v>Low Calls</v>
      </c>
      <c r="AF34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1" s="36" t="str">
        <f>IF(tbl_Customers[[#This Row],[Churn_Risk_Score]]&gt;=10,"High Risk", IF(tbl_Customers[[#This Row],[Churn_Risk_Score]]&gt;=5,"Medium Risk","Low Risk"))</f>
        <v>Low Risk</v>
      </c>
    </row>
    <row r="3412" spans="1:33" x14ac:dyDescent="0.35">
      <c r="A3412">
        <v>3411</v>
      </c>
      <c r="B3412" t="s">
        <v>46</v>
      </c>
      <c r="C3412">
        <v>131</v>
      </c>
      <c r="D3412" t="s">
        <v>28</v>
      </c>
      <c r="E3412" t="s">
        <v>22</v>
      </c>
      <c r="F3412" t="s">
        <v>22</v>
      </c>
      <c r="G3412">
        <v>0</v>
      </c>
      <c r="H3412">
        <v>103.5</v>
      </c>
      <c r="I3412">
        <v>105</v>
      </c>
      <c r="J3412">
        <v>17.600000000000001</v>
      </c>
      <c r="K3412">
        <v>174.1</v>
      </c>
      <c r="L3412">
        <v>103</v>
      </c>
      <c r="M3412">
        <v>14.8</v>
      </c>
      <c r="N3412">
        <v>248.2</v>
      </c>
      <c r="O3412">
        <v>95</v>
      </c>
      <c r="P3412">
        <v>11.17</v>
      </c>
      <c r="Q3412">
        <v>11.7</v>
      </c>
      <c r="R3412">
        <v>2</v>
      </c>
      <c r="S3412">
        <v>3.16</v>
      </c>
      <c r="T3412">
        <v>5</v>
      </c>
      <c r="U3412" t="s">
        <v>23</v>
      </c>
      <c r="V3412">
        <f>IF(tbl_Customers[[#This Row],[churn]] = "yes", 1, 0)</f>
        <v>1</v>
      </c>
      <c r="W3412" t="str">
        <f>IF(tbl_Customers[[#This Row],[number_customer_service_calls]] &lt;= 1, "0-1 Calls", IF(tbl_Customers[[#This Row],[number_customer_service_calls]] &lt;= 3, "2-3 Calls", IF(tbl_Customers[[#This Row],[number_customer_service_calls]] &lt;=5, "4-5 Calls", "6+ Calls")))</f>
        <v>4-5 Calls</v>
      </c>
      <c r="X3412" t="str">
        <f>IF(tbl_Customers[[#This Row],[account_length]] &lt;= 50, "0-50", IF(tbl_Customers[[#This Row],[account_length]] &lt;=100, "51-100", IF(tbl_Customers[[#This Row],[account_length]] &lt;= 150, "101-150", "151+")))</f>
        <v>101-150</v>
      </c>
      <c r="Y3412" t="str">
        <f>IF(tbl_Customers[[#This Row],[total_intl_charge]] &lt;= 3, "Low Charges", "High Charges")</f>
        <v>High Charges</v>
      </c>
      <c r="Z3412" t="str">
        <f>IF(tbl_Customers[[#This Row],[total_eve_calls]]&lt;=80,"Low Calls",
IF(tbl_Customers[[#This Row],[total_eve_calls]]&lt;=120,"Medium Calls","High Calls"))</f>
        <v>Medium Calls</v>
      </c>
      <c r="AA3412" t="str">
        <f>IF(tbl_Customers[[#This Row],[total_eve_charge]]&lt;=15,"Low Charges",
IF(tbl_Customers[[#This Row],[total_eve_charge]]&lt;=20,"Medium Charges","High Charges"))</f>
        <v>Low Charges</v>
      </c>
      <c r="AB34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2" t="str">
        <f>IF(tbl_Customers[[#This Row],[number_vmail_messages]] = 0, "No Usage", IF(tbl_Customers[[#This Row],[number_vmail_messages]] &lt;= 20, "Low Usage", IF(tbl_Customers[[#This Row],[number_vmail_messages]] &lt;= 40, "Medium Usgae", "High Usage")))</f>
        <v>No Usage</v>
      </c>
      <c r="AD3412" t="str">
        <f>IF(tbl_Customers[[#This Row],[total_day_minutes]]&lt;=150,"Low Usage", IF(tbl_Customers[[#This Row],[total_day_minutes]]&lt;=200,"Medium Usage", IF(tbl_Customers[[#This Row],[total_day_minutes]]&lt;=250,"High Usage","Very High Usage")))</f>
        <v>Low Usage</v>
      </c>
      <c r="AE3412" t="str">
        <f>IF(tbl_Customers[[#This Row],[total_intl_calls]]&lt;=5,"Low Calls", IF(tbl_Customers[[#This Row],[total_intl_calls]]&lt;=10, "Medium Calls", "High Calls"))</f>
        <v>Low Calls</v>
      </c>
      <c r="AF34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12" s="36" t="str">
        <f>IF(tbl_Customers[[#This Row],[Churn_Risk_Score]]&gt;=10,"High Risk", IF(tbl_Customers[[#This Row],[Churn_Risk_Score]]&gt;=5,"Medium Risk","Low Risk"))</f>
        <v>Medium Risk</v>
      </c>
    </row>
    <row r="3413" spans="1:33" x14ac:dyDescent="0.35">
      <c r="A3413">
        <v>3412</v>
      </c>
      <c r="B3413" t="s">
        <v>24</v>
      </c>
      <c r="C3413">
        <v>114</v>
      </c>
      <c r="D3413" t="s">
        <v>25</v>
      </c>
      <c r="E3413" t="s">
        <v>22</v>
      </c>
      <c r="F3413" t="s">
        <v>22</v>
      </c>
      <c r="G3413">
        <v>0</v>
      </c>
      <c r="H3413">
        <v>206.3</v>
      </c>
      <c r="I3413">
        <v>113</v>
      </c>
      <c r="J3413">
        <v>35.07</v>
      </c>
      <c r="K3413">
        <v>223.5</v>
      </c>
      <c r="L3413">
        <v>97</v>
      </c>
      <c r="M3413">
        <v>19</v>
      </c>
      <c r="N3413">
        <v>234.3</v>
      </c>
      <c r="O3413">
        <v>119</v>
      </c>
      <c r="P3413">
        <v>10.54</v>
      </c>
      <c r="Q3413">
        <v>8.1</v>
      </c>
      <c r="R3413">
        <v>6</v>
      </c>
      <c r="S3413">
        <v>2.19</v>
      </c>
      <c r="T3413">
        <v>2</v>
      </c>
      <c r="U3413" t="s">
        <v>22</v>
      </c>
      <c r="V3413">
        <f>IF(tbl_Customers[[#This Row],[churn]] = "yes", 1, 0)</f>
        <v>0</v>
      </c>
      <c r="W3413" t="str">
        <f>IF(tbl_Customers[[#This Row],[number_customer_service_calls]] &lt;= 1, "0-1 Calls", IF(tbl_Customers[[#This Row],[number_customer_service_calls]] &lt;= 3, "2-3 Calls", IF(tbl_Customers[[#This Row],[number_customer_service_calls]] &lt;=5, "4-5 Calls", "6+ Calls")))</f>
        <v>2-3 Calls</v>
      </c>
      <c r="X3413" t="str">
        <f>IF(tbl_Customers[[#This Row],[account_length]] &lt;= 50, "0-50", IF(tbl_Customers[[#This Row],[account_length]] &lt;=100, "51-100", IF(tbl_Customers[[#This Row],[account_length]] &lt;= 150, "101-150", "151+")))</f>
        <v>101-150</v>
      </c>
      <c r="Y3413" t="str">
        <f>IF(tbl_Customers[[#This Row],[total_intl_charge]] &lt;= 3, "Low Charges", "High Charges")</f>
        <v>Low Charges</v>
      </c>
      <c r="Z3413" t="str">
        <f>IF(tbl_Customers[[#This Row],[total_eve_calls]]&lt;=80,"Low Calls",
IF(tbl_Customers[[#This Row],[total_eve_calls]]&lt;=120,"Medium Calls","High Calls"))</f>
        <v>Medium Calls</v>
      </c>
      <c r="AA3413" t="str">
        <f>IF(tbl_Customers[[#This Row],[total_eve_charge]]&lt;=15,"Low Charges",
IF(tbl_Customers[[#This Row],[total_eve_charge]]&lt;=20,"Medium Charges","High Charges"))</f>
        <v>Medium Charges</v>
      </c>
      <c r="AB34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13" t="str">
        <f>IF(tbl_Customers[[#This Row],[number_vmail_messages]] = 0, "No Usage", IF(tbl_Customers[[#This Row],[number_vmail_messages]] &lt;= 20, "Low Usage", IF(tbl_Customers[[#This Row],[number_vmail_messages]] &lt;= 40, "Medium Usgae", "High Usage")))</f>
        <v>No Usage</v>
      </c>
      <c r="AD3413" t="str">
        <f>IF(tbl_Customers[[#This Row],[total_day_minutes]]&lt;=150,"Low Usage", IF(tbl_Customers[[#This Row],[total_day_minutes]]&lt;=200,"Medium Usage", IF(tbl_Customers[[#This Row],[total_day_minutes]]&lt;=250,"High Usage","Very High Usage")))</f>
        <v>High Usage</v>
      </c>
      <c r="AE3413" t="str">
        <f>IF(tbl_Customers[[#This Row],[total_intl_calls]]&lt;=5,"Low Calls", IF(tbl_Customers[[#This Row],[total_intl_calls]]&lt;=10, "Medium Calls", "High Calls"))</f>
        <v>Medium Calls</v>
      </c>
      <c r="AF34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3" s="36" t="str">
        <f>IF(tbl_Customers[[#This Row],[Churn_Risk_Score]]&gt;=10,"High Risk", IF(tbl_Customers[[#This Row],[Churn_Risk_Score]]&gt;=5,"Medium Risk","Low Risk"))</f>
        <v>Low Risk</v>
      </c>
    </row>
    <row r="3414" spans="1:33" x14ac:dyDescent="0.35">
      <c r="A3414">
        <v>3413</v>
      </c>
      <c r="B3414" t="s">
        <v>40</v>
      </c>
      <c r="C3414">
        <v>127</v>
      </c>
      <c r="D3414" t="s">
        <v>21</v>
      </c>
      <c r="E3414" t="s">
        <v>22</v>
      </c>
      <c r="F3414" t="s">
        <v>23</v>
      </c>
      <c r="G3414">
        <v>24</v>
      </c>
      <c r="H3414">
        <v>211.5</v>
      </c>
      <c r="I3414">
        <v>121</v>
      </c>
      <c r="J3414">
        <v>35.96</v>
      </c>
      <c r="K3414">
        <v>183.9</v>
      </c>
      <c r="L3414">
        <v>115</v>
      </c>
      <c r="M3414">
        <v>15.63</v>
      </c>
      <c r="N3414">
        <v>186.2</v>
      </c>
      <c r="O3414">
        <v>103</v>
      </c>
      <c r="P3414">
        <v>8.3800000000000008</v>
      </c>
      <c r="Q3414">
        <v>13.5</v>
      </c>
      <c r="R3414">
        <v>1</v>
      </c>
      <c r="S3414">
        <v>3.65</v>
      </c>
      <c r="T3414">
        <v>3</v>
      </c>
      <c r="U3414" t="s">
        <v>22</v>
      </c>
      <c r="V3414">
        <f>IF(tbl_Customers[[#This Row],[churn]] = "yes", 1, 0)</f>
        <v>0</v>
      </c>
      <c r="W3414" t="str">
        <f>IF(tbl_Customers[[#This Row],[number_customer_service_calls]] &lt;= 1, "0-1 Calls", IF(tbl_Customers[[#This Row],[number_customer_service_calls]] &lt;= 3, "2-3 Calls", IF(tbl_Customers[[#This Row],[number_customer_service_calls]] &lt;=5, "4-5 Calls", "6+ Calls")))</f>
        <v>2-3 Calls</v>
      </c>
      <c r="X3414" t="str">
        <f>IF(tbl_Customers[[#This Row],[account_length]] &lt;= 50, "0-50", IF(tbl_Customers[[#This Row],[account_length]] &lt;=100, "51-100", IF(tbl_Customers[[#This Row],[account_length]] &lt;= 150, "101-150", "151+")))</f>
        <v>101-150</v>
      </c>
      <c r="Y3414" t="str">
        <f>IF(tbl_Customers[[#This Row],[total_intl_charge]] &lt;= 3, "Low Charges", "High Charges")</f>
        <v>High Charges</v>
      </c>
      <c r="Z3414" t="str">
        <f>IF(tbl_Customers[[#This Row],[total_eve_calls]]&lt;=80,"Low Calls",
IF(tbl_Customers[[#This Row],[total_eve_calls]]&lt;=120,"Medium Calls","High Calls"))</f>
        <v>Medium Calls</v>
      </c>
      <c r="AA3414" t="str">
        <f>IF(tbl_Customers[[#This Row],[total_eve_charge]]&lt;=15,"Low Charges",
IF(tbl_Customers[[#This Row],[total_eve_charge]]&lt;=20,"Medium Charges","High Charges"))</f>
        <v>Medium Charges</v>
      </c>
      <c r="AB34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4" t="str">
        <f>IF(tbl_Customers[[#This Row],[number_vmail_messages]] = 0, "No Usage", IF(tbl_Customers[[#This Row],[number_vmail_messages]] &lt;= 20, "Low Usage", IF(tbl_Customers[[#This Row],[number_vmail_messages]] &lt;= 40, "Medium Usgae", "High Usage")))</f>
        <v>Medium Usgae</v>
      </c>
      <c r="AD3414" t="str">
        <f>IF(tbl_Customers[[#This Row],[total_day_minutes]]&lt;=150,"Low Usage", IF(tbl_Customers[[#This Row],[total_day_minutes]]&lt;=200,"Medium Usage", IF(tbl_Customers[[#This Row],[total_day_minutes]]&lt;=250,"High Usage","Very High Usage")))</f>
        <v>High Usage</v>
      </c>
      <c r="AE3414" t="str">
        <f>IF(tbl_Customers[[#This Row],[total_intl_calls]]&lt;=5,"Low Calls", IF(tbl_Customers[[#This Row],[total_intl_calls]]&lt;=10, "Medium Calls", "High Calls"))</f>
        <v>Low Calls</v>
      </c>
      <c r="AF34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14" s="36" t="str">
        <f>IF(tbl_Customers[[#This Row],[Churn_Risk_Score]]&gt;=10,"High Risk", IF(tbl_Customers[[#This Row],[Churn_Risk_Score]]&gt;=5,"Medium Risk","Low Risk"))</f>
        <v>Low Risk</v>
      </c>
    </row>
    <row r="3415" spans="1:33" x14ac:dyDescent="0.35">
      <c r="A3415">
        <v>3414</v>
      </c>
      <c r="B3415" t="s">
        <v>44</v>
      </c>
      <c r="C3415">
        <v>67</v>
      </c>
      <c r="D3415" t="s">
        <v>28</v>
      </c>
      <c r="E3415" t="s">
        <v>22</v>
      </c>
      <c r="F3415" t="s">
        <v>22</v>
      </c>
      <c r="G3415">
        <v>0</v>
      </c>
      <c r="H3415">
        <v>125</v>
      </c>
      <c r="I3415">
        <v>96</v>
      </c>
      <c r="J3415">
        <v>21.25</v>
      </c>
      <c r="K3415">
        <v>294.5</v>
      </c>
      <c r="L3415">
        <v>114</v>
      </c>
      <c r="M3415">
        <v>25.03</v>
      </c>
      <c r="N3415">
        <v>205.7</v>
      </c>
      <c r="O3415">
        <v>75</v>
      </c>
      <c r="P3415">
        <v>9.26</v>
      </c>
      <c r="Q3415">
        <v>10.199999999999999</v>
      </c>
      <c r="R3415">
        <v>4</v>
      </c>
      <c r="S3415">
        <v>2.75</v>
      </c>
      <c r="T3415">
        <v>1</v>
      </c>
      <c r="U3415" t="s">
        <v>23</v>
      </c>
      <c r="V3415">
        <f>IF(tbl_Customers[[#This Row],[churn]] = "yes", 1, 0)</f>
        <v>1</v>
      </c>
      <c r="W3415" t="str">
        <f>IF(tbl_Customers[[#This Row],[number_customer_service_calls]] &lt;= 1, "0-1 Calls", IF(tbl_Customers[[#This Row],[number_customer_service_calls]] &lt;= 3, "2-3 Calls", IF(tbl_Customers[[#This Row],[number_customer_service_calls]] &lt;=5, "4-5 Calls", "6+ Calls")))</f>
        <v>0-1 Calls</v>
      </c>
      <c r="X3415" t="str">
        <f>IF(tbl_Customers[[#This Row],[account_length]] &lt;= 50, "0-50", IF(tbl_Customers[[#This Row],[account_length]] &lt;=100, "51-100", IF(tbl_Customers[[#This Row],[account_length]] &lt;= 150, "101-150", "151+")))</f>
        <v>51-100</v>
      </c>
      <c r="Y3415" t="str">
        <f>IF(tbl_Customers[[#This Row],[total_intl_charge]] &lt;= 3, "Low Charges", "High Charges")</f>
        <v>Low Charges</v>
      </c>
      <c r="Z3415" t="str">
        <f>IF(tbl_Customers[[#This Row],[total_eve_calls]]&lt;=80,"Low Calls",
IF(tbl_Customers[[#This Row],[total_eve_calls]]&lt;=120,"Medium Calls","High Calls"))</f>
        <v>Medium Calls</v>
      </c>
      <c r="AA3415" t="str">
        <f>IF(tbl_Customers[[#This Row],[total_eve_charge]]&lt;=15,"Low Charges",
IF(tbl_Customers[[#This Row],[total_eve_charge]]&lt;=20,"Medium Charges","High Charges"))</f>
        <v>High Charges</v>
      </c>
      <c r="AB34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5" t="str">
        <f>IF(tbl_Customers[[#This Row],[number_vmail_messages]] = 0, "No Usage", IF(tbl_Customers[[#This Row],[number_vmail_messages]] &lt;= 20, "Low Usage", IF(tbl_Customers[[#This Row],[number_vmail_messages]] &lt;= 40, "Medium Usgae", "High Usage")))</f>
        <v>No Usage</v>
      </c>
      <c r="AD3415" t="str">
        <f>IF(tbl_Customers[[#This Row],[total_day_minutes]]&lt;=150,"Low Usage", IF(tbl_Customers[[#This Row],[total_day_minutes]]&lt;=200,"Medium Usage", IF(tbl_Customers[[#This Row],[total_day_minutes]]&lt;=250,"High Usage","Very High Usage")))</f>
        <v>Low Usage</v>
      </c>
      <c r="AE3415" t="str">
        <f>IF(tbl_Customers[[#This Row],[total_intl_calls]]&lt;=5,"Low Calls", IF(tbl_Customers[[#This Row],[total_intl_calls]]&lt;=10, "Medium Calls", "High Calls"))</f>
        <v>Low Calls</v>
      </c>
      <c r="AF34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5" s="36" t="str">
        <f>IF(tbl_Customers[[#This Row],[Churn_Risk_Score]]&gt;=10,"High Risk", IF(tbl_Customers[[#This Row],[Churn_Risk_Score]]&gt;=5,"Medium Risk","Low Risk"))</f>
        <v>Low Risk</v>
      </c>
    </row>
    <row r="3416" spans="1:33" x14ac:dyDescent="0.35">
      <c r="A3416">
        <v>3415</v>
      </c>
      <c r="B3416" t="s">
        <v>39</v>
      </c>
      <c r="C3416">
        <v>123</v>
      </c>
      <c r="D3416" t="s">
        <v>25</v>
      </c>
      <c r="E3416" t="s">
        <v>22</v>
      </c>
      <c r="F3416" t="s">
        <v>23</v>
      </c>
      <c r="G3416">
        <v>41</v>
      </c>
      <c r="H3416">
        <v>141.30000000000001</v>
      </c>
      <c r="I3416">
        <v>127</v>
      </c>
      <c r="J3416">
        <v>24.02</v>
      </c>
      <c r="K3416">
        <v>152</v>
      </c>
      <c r="L3416">
        <v>96</v>
      </c>
      <c r="M3416">
        <v>12.92</v>
      </c>
      <c r="N3416">
        <v>218.8</v>
      </c>
      <c r="O3416">
        <v>114</v>
      </c>
      <c r="P3416">
        <v>9.85</v>
      </c>
      <c r="Q3416">
        <v>8.1</v>
      </c>
      <c r="R3416">
        <v>3</v>
      </c>
      <c r="S3416">
        <v>2.19</v>
      </c>
      <c r="T3416">
        <v>3</v>
      </c>
      <c r="U3416" t="s">
        <v>22</v>
      </c>
      <c r="V3416">
        <f>IF(tbl_Customers[[#This Row],[churn]] = "yes", 1, 0)</f>
        <v>0</v>
      </c>
      <c r="W3416" t="str">
        <f>IF(tbl_Customers[[#This Row],[number_customer_service_calls]] &lt;= 1, "0-1 Calls", IF(tbl_Customers[[#This Row],[number_customer_service_calls]] &lt;= 3, "2-3 Calls", IF(tbl_Customers[[#This Row],[number_customer_service_calls]] &lt;=5, "4-5 Calls", "6+ Calls")))</f>
        <v>2-3 Calls</v>
      </c>
      <c r="X3416" t="str">
        <f>IF(tbl_Customers[[#This Row],[account_length]] &lt;= 50, "0-50", IF(tbl_Customers[[#This Row],[account_length]] &lt;=100, "51-100", IF(tbl_Customers[[#This Row],[account_length]] &lt;= 150, "101-150", "151+")))</f>
        <v>101-150</v>
      </c>
      <c r="Y3416" t="str">
        <f>IF(tbl_Customers[[#This Row],[total_intl_charge]] &lt;= 3, "Low Charges", "High Charges")</f>
        <v>Low Charges</v>
      </c>
      <c r="Z3416" t="str">
        <f>IF(tbl_Customers[[#This Row],[total_eve_calls]]&lt;=80,"Low Calls",
IF(tbl_Customers[[#This Row],[total_eve_calls]]&lt;=120,"Medium Calls","High Calls"))</f>
        <v>Medium Calls</v>
      </c>
      <c r="AA3416" t="str">
        <f>IF(tbl_Customers[[#This Row],[total_eve_charge]]&lt;=15,"Low Charges",
IF(tbl_Customers[[#This Row],[total_eve_charge]]&lt;=20,"Medium Charges","High Charges"))</f>
        <v>Low Charges</v>
      </c>
      <c r="AB34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6" t="str">
        <f>IF(tbl_Customers[[#This Row],[number_vmail_messages]] = 0, "No Usage", IF(tbl_Customers[[#This Row],[number_vmail_messages]] &lt;= 20, "Low Usage", IF(tbl_Customers[[#This Row],[number_vmail_messages]] &lt;= 40, "Medium Usgae", "High Usage")))</f>
        <v>High Usage</v>
      </c>
      <c r="AD3416" t="str">
        <f>IF(tbl_Customers[[#This Row],[total_day_minutes]]&lt;=150,"Low Usage", IF(tbl_Customers[[#This Row],[total_day_minutes]]&lt;=200,"Medium Usage", IF(tbl_Customers[[#This Row],[total_day_minutes]]&lt;=250,"High Usage","Very High Usage")))</f>
        <v>Low Usage</v>
      </c>
      <c r="AE3416" t="str">
        <f>IF(tbl_Customers[[#This Row],[total_intl_calls]]&lt;=5,"Low Calls", IF(tbl_Customers[[#This Row],[total_intl_calls]]&lt;=10, "Medium Calls", "High Calls"))</f>
        <v>Low Calls</v>
      </c>
      <c r="AF34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16" s="36" t="str">
        <f>IF(tbl_Customers[[#This Row],[Churn_Risk_Score]]&gt;=10,"High Risk", IF(tbl_Customers[[#This Row],[Churn_Risk_Score]]&gt;=5,"Medium Risk","Low Risk"))</f>
        <v>Low Risk</v>
      </c>
    </row>
    <row r="3417" spans="1:33" x14ac:dyDescent="0.35">
      <c r="A3417">
        <v>3416</v>
      </c>
      <c r="B3417" t="s">
        <v>27</v>
      </c>
      <c r="C3417">
        <v>116</v>
      </c>
      <c r="D3417" t="s">
        <v>21</v>
      </c>
      <c r="E3417" t="s">
        <v>22</v>
      </c>
      <c r="F3417" t="s">
        <v>22</v>
      </c>
      <c r="G3417">
        <v>0</v>
      </c>
      <c r="H3417">
        <v>119</v>
      </c>
      <c r="I3417">
        <v>94</v>
      </c>
      <c r="J3417">
        <v>20.23</v>
      </c>
      <c r="K3417">
        <v>144.30000000000001</v>
      </c>
      <c r="L3417">
        <v>110</v>
      </c>
      <c r="M3417">
        <v>12.27</v>
      </c>
      <c r="N3417">
        <v>199.7</v>
      </c>
      <c r="O3417">
        <v>65</v>
      </c>
      <c r="P3417">
        <v>8.99</v>
      </c>
      <c r="Q3417">
        <v>8.8000000000000007</v>
      </c>
      <c r="R3417">
        <v>5</v>
      </c>
      <c r="S3417">
        <v>2.38</v>
      </c>
      <c r="T3417">
        <v>2</v>
      </c>
      <c r="U3417" t="s">
        <v>22</v>
      </c>
      <c r="V3417">
        <f>IF(tbl_Customers[[#This Row],[churn]] = "yes", 1, 0)</f>
        <v>0</v>
      </c>
      <c r="W3417" t="str">
        <f>IF(tbl_Customers[[#This Row],[number_customer_service_calls]] &lt;= 1, "0-1 Calls", IF(tbl_Customers[[#This Row],[number_customer_service_calls]] &lt;= 3, "2-3 Calls", IF(tbl_Customers[[#This Row],[number_customer_service_calls]] &lt;=5, "4-5 Calls", "6+ Calls")))</f>
        <v>2-3 Calls</v>
      </c>
      <c r="X3417" t="str">
        <f>IF(tbl_Customers[[#This Row],[account_length]] &lt;= 50, "0-50", IF(tbl_Customers[[#This Row],[account_length]] &lt;=100, "51-100", IF(tbl_Customers[[#This Row],[account_length]] &lt;= 150, "101-150", "151+")))</f>
        <v>101-150</v>
      </c>
      <c r="Y3417" t="str">
        <f>IF(tbl_Customers[[#This Row],[total_intl_charge]] &lt;= 3, "Low Charges", "High Charges")</f>
        <v>Low Charges</v>
      </c>
      <c r="Z3417" t="str">
        <f>IF(tbl_Customers[[#This Row],[total_eve_calls]]&lt;=80,"Low Calls",
IF(tbl_Customers[[#This Row],[total_eve_calls]]&lt;=120,"Medium Calls","High Calls"))</f>
        <v>Medium Calls</v>
      </c>
      <c r="AA3417" t="str">
        <f>IF(tbl_Customers[[#This Row],[total_eve_charge]]&lt;=15,"Low Charges",
IF(tbl_Customers[[#This Row],[total_eve_charge]]&lt;=20,"Medium Charges","High Charges"))</f>
        <v>Low Charges</v>
      </c>
      <c r="AB34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17" t="str">
        <f>IF(tbl_Customers[[#This Row],[number_vmail_messages]] = 0, "No Usage", IF(tbl_Customers[[#This Row],[number_vmail_messages]] &lt;= 20, "Low Usage", IF(tbl_Customers[[#This Row],[number_vmail_messages]] &lt;= 40, "Medium Usgae", "High Usage")))</f>
        <v>No Usage</v>
      </c>
      <c r="AD3417" t="str">
        <f>IF(tbl_Customers[[#This Row],[total_day_minutes]]&lt;=150,"Low Usage", IF(tbl_Customers[[#This Row],[total_day_minutes]]&lt;=200,"Medium Usage", IF(tbl_Customers[[#This Row],[total_day_minutes]]&lt;=250,"High Usage","Very High Usage")))</f>
        <v>Low Usage</v>
      </c>
      <c r="AE3417" t="str">
        <f>IF(tbl_Customers[[#This Row],[total_intl_calls]]&lt;=5,"Low Calls", IF(tbl_Customers[[#This Row],[total_intl_calls]]&lt;=10, "Medium Calls", "High Calls"))</f>
        <v>Low Calls</v>
      </c>
      <c r="AF34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7" s="36" t="str">
        <f>IF(tbl_Customers[[#This Row],[Churn_Risk_Score]]&gt;=10,"High Risk", IF(tbl_Customers[[#This Row],[Churn_Risk_Score]]&gt;=5,"Medium Risk","Low Risk"))</f>
        <v>Low Risk</v>
      </c>
    </row>
    <row r="3418" spans="1:33" x14ac:dyDescent="0.35">
      <c r="A3418">
        <v>3417</v>
      </c>
      <c r="B3418" t="s">
        <v>37</v>
      </c>
      <c r="C3418">
        <v>107</v>
      </c>
      <c r="D3418" t="s">
        <v>21</v>
      </c>
      <c r="E3418" t="s">
        <v>22</v>
      </c>
      <c r="F3418" t="s">
        <v>22</v>
      </c>
      <c r="G3418">
        <v>0</v>
      </c>
      <c r="H3418">
        <v>260.60000000000002</v>
      </c>
      <c r="I3418">
        <v>81</v>
      </c>
      <c r="J3418">
        <v>44.3</v>
      </c>
      <c r="K3418">
        <v>246.1</v>
      </c>
      <c r="L3418">
        <v>116</v>
      </c>
      <c r="M3418">
        <v>20.92</v>
      </c>
      <c r="N3418">
        <v>243.3</v>
      </c>
      <c r="O3418">
        <v>117</v>
      </c>
      <c r="P3418">
        <v>10.95</v>
      </c>
      <c r="Q3418">
        <v>12.8</v>
      </c>
      <c r="R3418">
        <v>9</v>
      </c>
      <c r="S3418">
        <v>3.46</v>
      </c>
      <c r="T3418">
        <v>0</v>
      </c>
      <c r="U3418" t="s">
        <v>23</v>
      </c>
      <c r="V3418">
        <f>IF(tbl_Customers[[#This Row],[churn]] = "yes", 1, 0)</f>
        <v>1</v>
      </c>
      <c r="W3418" t="str">
        <f>IF(tbl_Customers[[#This Row],[number_customer_service_calls]] &lt;= 1, "0-1 Calls", IF(tbl_Customers[[#This Row],[number_customer_service_calls]] &lt;= 3, "2-3 Calls", IF(tbl_Customers[[#This Row],[number_customer_service_calls]] &lt;=5, "4-5 Calls", "6+ Calls")))</f>
        <v>0-1 Calls</v>
      </c>
      <c r="X3418" t="str">
        <f>IF(tbl_Customers[[#This Row],[account_length]] &lt;= 50, "0-50", IF(tbl_Customers[[#This Row],[account_length]] &lt;=100, "51-100", IF(tbl_Customers[[#This Row],[account_length]] &lt;= 150, "101-150", "151+")))</f>
        <v>101-150</v>
      </c>
      <c r="Y3418" t="str">
        <f>IF(tbl_Customers[[#This Row],[total_intl_charge]] &lt;= 3, "Low Charges", "High Charges")</f>
        <v>High Charges</v>
      </c>
      <c r="Z3418" t="str">
        <f>IF(tbl_Customers[[#This Row],[total_eve_calls]]&lt;=80,"Low Calls",
IF(tbl_Customers[[#This Row],[total_eve_calls]]&lt;=120,"Medium Calls","High Calls"))</f>
        <v>Medium Calls</v>
      </c>
      <c r="AA3418" t="str">
        <f>IF(tbl_Customers[[#This Row],[total_eve_charge]]&lt;=15,"Low Charges",
IF(tbl_Customers[[#This Row],[total_eve_charge]]&lt;=20,"Medium Charges","High Charges"))</f>
        <v>High Charges</v>
      </c>
      <c r="AB34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18" t="str">
        <f>IF(tbl_Customers[[#This Row],[number_vmail_messages]] = 0, "No Usage", IF(tbl_Customers[[#This Row],[number_vmail_messages]] &lt;= 20, "Low Usage", IF(tbl_Customers[[#This Row],[number_vmail_messages]] &lt;= 40, "Medium Usgae", "High Usage")))</f>
        <v>No Usage</v>
      </c>
      <c r="AD3418" t="str">
        <f>IF(tbl_Customers[[#This Row],[total_day_minutes]]&lt;=150,"Low Usage", IF(tbl_Customers[[#This Row],[total_day_minutes]]&lt;=200,"Medium Usage", IF(tbl_Customers[[#This Row],[total_day_minutes]]&lt;=250,"High Usage","Very High Usage")))</f>
        <v>Very High Usage</v>
      </c>
      <c r="AE3418" t="str">
        <f>IF(tbl_Customers[[#This Row],[total_intl_calls]]&lt;=5,"Low Calls", IF(tbl_Customers[[#This Row],[total_intl_calls]]&lt;=10, "Medium Calls", "High Calls"))</f>
        <v>Medium Calls</v>
      </c>
      <c r="AF34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18" s="36" t="str">
        <f>IF(tbl_Customers[[#This Row],[Churn_Risk_Score]]&gt;=10,"High Risk", IF(tbl_Customers[[#This Row],[Churn_Risk_Score]]&gt;=5,"Medium Risk","Low Risk"))</f>
        <v>Medium Risk</v>
      </c>
    </row>
    <row r="3419" spans="1:33" x14ac:dyDescent="0.35">
      <c r="A3419">
        <v>3418</v>
      </c>
      <c r="B3419" t="s">
        <v>39</v>
      </c>
      <c r="C3419">
        <v>110</v>
      </c>
      <c r="D3419" t="s">
        <v>21</v>
      </c>
      <c r="E3419" t="s">
        <v>22</v>
      </c>
      <c r="F3419" t="s">
        <v>22</v>
      </c>
      <c r="G3419">
        <v>0</v>
      </c>
      <c r="H3419">
        <v>149.19999999999999</v>
      </c>
      <c r="I3419">
        <v>128</v>
      </c>
      <c r="J3419">
        <v>25.36</v>
      </c>
      <c r="K3419">
        <v>112.8</v>
      </c>
      <c r="L3419">
        <v>101</v>
      </c>
      <c r="M3419">
        <v>9.59</v>
      </c>
      <c r="N3419">
        <v>156.30000000000001</v>
      </c>
      <c r="O3419">
        <v>111</v>
      </c>
      <c r="P3419">
        <v>7.03</v>
      </c>
      <c r="Q3419">
        <v>12.2</v>
      </c>
      <c r="R3419">
        <v>4</v>
      </c>
      <c r="S3419">
        <v>3.29</v>
      </c>
      <c r="T3419">
        <v>1</v>
      </c>
      <c r="U3419" t="s">
        <v>22</v>
      </c>
      <c r="V3419">
        <f>IF(tbl_Customers[[#This Row],[churn]] = "yes", 1, 0)</f>
        <v>0</v>
      </c>
      <c r="W3419" t="str">
        <f>IF(tbl_Customers[[#This Row],[number_customer_service_calls]] &lt;= 1, "0-1 Calls", IF(tbl_Customers[[#This Row],[number_customer_service_calls]] &lt;= 3, "2-3 Calls", IF(tbl_Customers[[#This Row],[number_customer_service_calls]] &lt;=5, "4-5 Calls", "6+ Calls")))</f>
        <v>0-1 Calls</v>
      </c>
      <c r="X3419" t="str">
        <f>IF(tbl_Customers[[#This Row],[account_length]] &lt;= 50, "0-50", IF(tbl_Customers[[#This Row],[account_length]] &lt;=100, "51-100", IF(tbl_Customers[[#This Row],[account_length]] &lt;= 150, "101-150", "151+")))</f>
        <v>101-150</v>
      </c>
      <c r="Y3419" t="str">
        <f>IF(tbl_Customers[[#This Row],[total_intl_charge]] &lt;= 3, "Low Charges", "High Charges")</f>
        <v>High Charges</v>
      </c>
      <c r="Z3419" t="str">
        <f>IF(tbl_Customers[[#This Row],[total_eve_calls]]&lt;=80,"Low Calls",
IF(tbl_Customers[[#This Row],[total_eve_calls]]&lt;=120,"Medium Calls","High Calls"))</f>
        <v>Medium Calls</v>
      </c>
      <c r="AA3419" t="str">
        <f>IF(tbl_Customers[[#This Row],[total_eve_charge]]&lt;=15,"Low Charges",
IF(tbl_Customers[[#This Row],[total_eve_charge]]&lt;=20,"Medium Charges","High Charges"))</f>
        <v>Low Charges</v>
      </c>
      <c r="AB34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9" t="str">
        <f>IF(tbl_Customers[[#This Row],[number_vmail_messages]] = 0, "No Usage", IF(tbl_Customers[[#This Row],[number_vmail_messages]] &lt;= 20, "Low Usage", IF(tbl_Customers[[#This Row],[number_vmail_messages]] &lt;= 40, "Medium Usgae", "High Usage")))</f>
        <v>No Usage</v>
      </c>
      <c r="AD3419" t="str">
        <f>IF(tbl_Customers[[#This Row],[total_day_minutes]]&lt;=150,"Low Usage", IF(tbl_Customers[[#This Row],[total_day_minutes]]&lt;=200,"Medium Usage", IF(tbl_Customers[[#This Row],[total_day_minutes]]&lt;=250,"High Usage","Very High Usage")))</f>
        <v>Low Usage</v>
      </c>
      <c r="AE3419" t="str">
        <f>IF(tbl_Customers[[#This Row],[total_intl_calls]]&lt;=5,"Low Calls", IF(tbl_Customers[[#This Row],[total_intl_calls]]&lt;=10, "Medium Calls", "High Calls"))</f>
        <v>Low Calls</v>
      </c>
      <c r="AF34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19" s="36" t="str">
        <f>IF(tbl_Customers[[#This Row],[Churn_Risk_Score]]&gt;=10,"High Risk", IF(tbl_Customers[[#This Row],[Churn_Risk_Score]]&gt;=5,"Medium Risk","Low Risk"))</f>
        <v>Low Risk</v>
      </c>
    </row>
    <row r="3420" spans="1:33" x14ac:dyDescent="0.35">
      <c r="A3420">
        <v>3419</v>
      </c>
      <c r="B3420" t="s">
        <v>54</v>
      </c>
      <c r="C3420">
        <v>29</v>
      </c>
      <c r="D3420" t="s">
        <v>21</v>
      </c>
      <c r="E3420" t="s">
        <v>22</v>
      </c>
      <c r="F3420" t="s">
        <v>22</v>
      </c>
      <c r="G3420">
        <v>0</v>
      </c>
      <c r="H3420">
        <v>163.69999999999999</v>
      </c>
      <c r="I3420">
        <v>109</v>
      </c>
      <c r="J3420">
        <v>27.83</v>
      </c>
      <c r="K3420">
        <v>207.3</v>
      </c>
      <c r="L3420">
        <v>88</v>
      </c>
      <c r="M3420">
        <v>17.62</v>
      </c>
      <c r="N3420">
        <v>266.2</v>
      </c>
      <c r="O3420">
        <v>101</v>
      </c>
      <c r="P3420">
        <v>11.98</v>
      </c>
      <c r="Q3420">
        <v>10.4</v>
      </c>
      <c r="R3420">
        <v>2</v>
      </c>
      <c r="S3420">
        <v>2.81</v>
      </c>
      <c r="T3420">
        <v>1</v>
      </c>
      <c r="U3420" t="s">
        <v>22</v>
      </c>
      <c r="V3420">
        <f>IF(tbl_Customers[[#This Row],[churn]] = "yes", 1, 0)</f>
        <v>0</v>
      </c>
      <c r="W3420" t="str">
        <f>IF(tbl_Customers[[#This Row],[number_customer_service_calls]] &lt;= 1, "0-1 Calls", IF(tbl_Customers[[#This Row],[number_customer_service_calls]] &lt;= 3, "2-3 Calls", IF(tbl_Customers[[#This Row],[number_customer_service_calls]] &lt;=5, "4-5 Calls", "6+ Calls")))</f>
        <v>0-1 Calls</v>
      </c>
      <c r="X3420" t="str">
        <f>IF(tbl_Customers[[#This Row],[account_length]] &lt;= 50, "0-50", IF(tbl_Customers[[#This Row],[account_length]] &lt;=100, "51-100", IF(tbl_Customers[[#This Row],[account_length]] &lt;= 150, "101-150", "151+")))</f>
        <v>0-50</v>
      </c>
      <c r="Y3420" t="str">
        <f>IF(tbl_Customers[[#This Row],[total_intl_charge]] &lt;= 3, "Low Charges", "High Charges")</f>
        <v>Low Charges</v>
      </c>
      <c r="Z3420" t="str">
        <f>IF(tbl_Customers[[#This Row],[total_eve_calls]]&lt;=80,"Low Calls",
IF(tbl_Customers[[#This Row],[total_eve_calls]]&lt;=120,"Medium Calls","High Calls"))</f>
        <v>Medium Calls</v>
      </c>
      <c r="AA3420" t="str">
        <f>IF(tbl_Customers[[#This Row],[total_eve_charge]]&lt;=15,"Low Charges",
IF(tbl_Customers[[#This Row],[total_eve_charge]]&lt;=20,"Medium Charges","High Charges"))</f>
        <v>Medium Charges</v>
      </c>
      <c r="AB34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0" t="str">
        <f>IF(tbl_Customers[[#This Row],[number_vmail_messages]] = 0, "No Usage", IF(tbl_Customers[[#This Row],[number_vmail_messages]] &lt;= 20, "Low Usage", IF(tbl_Customers[[#This Row],[number_vmail_messages]] &lt;= 40, "Medium Usgae", "High Usage")))</f>
        <v>No Usage</v>
      </c>
      <c r="AD3420" t="str">
        <f>IF(tbl_Customers[[#This Row],[total_day_minutes]]&lt;=150,"Low Usage", IF(tbl_Customers[[#This Row],[total_day_minutes]]&lt;=200,"Medium Usage", IF(tbl_Customers[[#This Row],[total_day_minutes]]&lt;=250,"High Usage","Very High Usage")))</f>
        <v>Medium Usage</v>
      </c>
      <c r="AE3420" t="str">
        <f>IF(tbl_Customers[[#This Row],[total_intl_calls]]&lt;=5,"Low Calls", IF(tbl_Customers[[#This Row],[total_intl_calls]]&lt;=10, "Medium Calls", "High Calls"))</f>
        <v>Low Calls</v>
      </c>
      <c r="AF34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20" s="36" t="str">
        <f>IF(tbl_Customers[[#This Row],[Churn_Risk_Score]]&gt;=10,"High Risk", IF(tbl_Customers[[#This Row],[Churn_Risk_Score]]&gt;=5,"Medium Risk","Low Risk"))</f>
        <v>Low Risk</v>
      </c>
    </row>
    <row r="3421" spans="1:33" x14ac:dyDescent="0.35">
      <c r="A3421">
        <v>3420</v>
      </c>
      <c r="B3421" t="s">
        <v>36</v>
      </c>
      <c r="C3421">
        <v>76</v>
      </c>
      <c r="D3421" t="s">
        <v>21</v>
      </c>
      <c r="E3421" t="s">
        <v>22</v>
      </c>
      <c r="F3421" t="s">
        <v>22</v>
      </c>
      <c r="G3421">
        <v>0</v>
      </c>
      <c r="H3421">
        <v>223</v>
      </c>
      <c r="I3421">
        <v>109</v>
      </c>
      <c r="J3421">
        <v>37.909999999999997</v>
      </c>
      <c r="K3421">
        <v>218.7</v>
      </c>
      <c r="L3421">
        <v>97</v>
      </c>
      <c r="M3421">
        <v>18.59</v>
      </c>
      <c r="N3421">
        <v>138.6</v>
      </c>
      <c r="O3421">
        <v>126</v>
      </c>
      <c r="P3421">
        <v>6.24</v>
      </c>
      <c r="Q3421">
        <v>11.6</v>
      </c>
      <c r="R3421">
        <v>8</v>
      </c>
      <c r="S3421">
        <v>3.13</v>
      </c>
      <c r="T3421">
        <v>2</v>
      </c>
      <c r="U3421" t="s">
        <v>22</v>
      </c>
      <c r="V3421">
        <f>IF(tbl_Customers[[#This Row],[churn]] = "yes", 1, 0)</f>
        <v>0</v>
      </c>
      <c r="W3421" t="str">
        <f>IF(tbl_Customers[[#This Row],[number_customer_service_calls]] &lt;= 1, "0-1 Calls", IF(tbl_Customers[[#This Row],[number_customer_service_calls]] &lt;= 3, "2-3 Calls", IF(tbl_Customers[[#This Row],[number_customer_service_calls]] &lt;=5, "4-5 Calls", "6+ Calls")))</f>
        <v>2-3 Calls</v>
      </c>
      <c r="X3421" t="str">
        <f>IF(tbl_Customers[[#This Row],[account_length]] &lt;= 50, "0-50", IF(tbl_Customers[[#This Row],[account_length]] &lt;=100, "51-100", IF(tbl_Customers[[#This Row],[account_length]] &lt;= 150, "101-150", "151+")))</f>
        <v>51-100</v>
      </c>
      <c r="Y3421" t="str">
        <f>IF(tbl_Customers[[#This Row],[total_intl_charge]] &lt;= 3, "Low Charges", "High Charges")</f>
        <v>High Charges</v>
      </c>
      <c r="Z3421" t="str">
        <f>IF(tbl_Customers[[#This Row],[total_eve_calls]]&lt;=80,"Low Calls",
IF(tbl_Customers[[#This Row],[total_eve_calls]]&lt;=120,"Medium Calls","High Calls"))</f>
        <v>Medium Calls</v>
      </c>
      <c r="AA3421" t="str">
        <f>IF(tbl_Customers[[#This Row],[total_eve_charge]]&lt;=15,"Low Charges",
IF(tbl_Customers[[#This Row],[total_eve_charge]]&lt;=20,"Medium Charges","High Charges"))</f>
        <v>Medium Charges</v>
      </c>
      <c r="AB34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1" t="str">
        <f>IF(tbl_Customers[[#This Row],[number_vmail_messages]] = 0, "No Usage", IF(tbl_Customers[[#This Row],[number_vmail_messages]] &lt;= 20, "Low Usage", IF(tbl_Customers[[#This Row],[number_vmail_messages]] &lt;= 40, "Medium Usgae", "High Usage")))</f>
        <v>No Usage</v>
      </c>
      <c r="AD3421" t="str">
        <f>IF(tbl_Customers[[#This Row],[total_day_minutes]]&lt;=150,"Low Usage", IF(tbl_Customers[[#This Row],[total_day_minutes]]&lt;=200,"Medium Usage", IF(tbl_Customers[[#This Row],[total_day_minutes]]&lt;=250,"High Usage","Very High Usage")))</f>
        <v>High Usage</v>
      </c>
      <c r="AE3421" t="str">
        <f>IF(tbl_Customers[[#This Row],[total_intl_calls]]&lt;=5,"Low Calls", IF(tbl_Customers[[#This Row],[total_intl_calls]]&lt;=10, "Medium Calls", "High Calls"))</f>
        <v>Medium Calls</v>
      </c>
      <c r="AF34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1" s="36" t="str">
        <f>IF(tbl_Customers[[#This Row],[Churn_Risk_Score]]&gt;=10,"High Risk", IF(tbl_Customers[[#This Row],[Churn_Risk_Score]]&gt;=5,"Medium Risk","Low Risk"))</f>
        <v>Low Risk</v>
      </c>
    </row>
    <row r="3422" spans="1:33" x14ac:dyDescent="0.35">
      <c r="A3422">
        <v>3421</v>
      </c>
      <c r="B3422" t="s">
        <v>66</v>
      </c>
      <c r="C3422">
        <v>115</v>
      </c>
      <c r="D3422" t="s">
        <v>25</v>
      </c>
      <c r="E3422" t="s">
        <v>22</v>
      </c>
      <c r="F3422" t="s">
        <v>22</v>
      </c>
      <c r="G3422">
        <v>0</v>
      </c>
      <c r="H3422">
        <v>200.2</v>
      </c>
      <c r="I3422">
        <v>115</v>
      </c>
      <c r="J3422">
        <v>34.03</v>
      </c>
      <c r="K3422">
        <v>268.8</v>
      </c>
      <c r="L3422">
        <v>109</v>
      </c>
      <c r="M3422">
        <v>22.85</v>
      </c>
      <c r="N3422">
        <v>185.4</v>
      </c>
      <c r="O3422">
        <v>102</v>
      </c>
      <c r="P3422">
        <v>8.34</v>
      </c>
      <c r="Q3422">
        <v>12.8</v>
      </c>
      <c r="R3422">
        <v>2</v>
      </c>
      <c r="S3422">
        <v>3.46</v>
      </c>
      <c r="T3422">
        <v>3</v>
      </c>
      <c r="U3422" t="s">
        <v>22</v>
      </c>
      <c r="V3422">
        <f>IF(tbl_Customers[[#This Row],[churn]] = "yes", 1, 0)</f>
        <v>0</v>
      </c>
      <c r="W3422" t="str">
        <f>IF(tbl_Customers[[#This Row],[number_customer_service_calls]] &lt;= 1, "0-1 Calls", IF(tbl_Customers[[#This Row],[number_customer_service_calls]] &lt;= 3, "2-3 Calls", IF(tbl_Customers[[#This Row],[number_customer_service_calls]] &lt;=5, "4-5 Calls", "6+ Calls")))</f>
        <v>2-3 Calls</v>
      </c>
      <c r="X3422" t="str">
        <f>IF(tbl_Customers[[#This Row],[account_length]] &lt;= 50, "0-50", IF(tbl_Customers[[#This Row],[account_length]] &lt;=100, "51-100", IF(tbl_Customers[[#This Row],[account_length]] &lt;= 150, "101-150", "151+")))</f>
        <v>101-150</v>
      </c>
      <c r="Y3422" t="str">
        <f>IF(tbl_Customers[[#This Row],[total_intl_charge]] &lt;= 3, "Low Charges", "High Charges")</f>
        <v>High Charges</v>
      </c>
      <c r="Z3422" t="str">
        <f>IF(tbl_Customers[[#This Row],[total_eve_calls]]&lt;=80,"Low Calls",
IF(tbl_Customers[[#This Row],[total_eve_calls]]&lt;=120,"Medium Calls","High Calls"))</f>
        <v>Medium Calls</v>
      </c>
      <c r="AA3422" t="str">
        <f>IF(tbl_Customers[[#This Row],[total_eve_charge]]&lt;=15,"Low Charges",
IF(tbl_Customers[[#This Row],[total_eve_charge]]&lt;=20,"Medium Charges","High Charges"))</f>
        <v>High Charges</v>
      </c>
      <c r="AB34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2" t="str">
        <f>IF(tbl_Customers[[#This Row],[number_vmail_messages]] = 0, "No Usage", IF(tbl_Customers[[#This Row],[number_vmail_messages]] &lt;= 20, "Low Usage", IF(tbl_Customers[[#This Row],[number_vmail_messages]] &lt;= 40, "Medium Usgae", "High Usage")))</f>
        <v>No Usage</v>
      </c>
      <c r="AD3422" t="str">
        <f>IF(tbl_Customers[[#This Row],[total_day_minutes]]&lt;=150,"Low Usage", IF(tbl_Customers[[#This Row],[total_day_minutes]]&lt;=200,"Medium Usage", IF(tbl_Customers[[#This Row],[total_day_minutes]]&lt;=250,"High Usage","Very High Usage")))</f>
        <v>High Usage</v>
      </c>
      <c r="AE3422" t="str">
        <f>IF(tbl_Customers[[#This Row],[total_intl_calls]]&lt;=5,"Low Calls", IF(tbl_Customers[[#This Row],[total_intl_calls]]&lt;=10, "Medium Calls", "High Calls"))</f>
        <v>Low Calls</v>
      </c>
      <c r="AF34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2" s="36" t="str">
        <f>IF(tbl_Customers[[#This Row],[Churn_Risk_Score]]&gt;=10,"High Risk", IF(tbl_Customers[[#This Row],[Churn_Risk_Score]]&gt;=5,"Medium Risk","Low Risk"))</f>
        <v>Low Risk</v>
      </c>
    </row>
    <row r="3423" spans="1:33" x14ac:dyDescent="0.35">
      <c r="A3423">
        <v>3422</v>
      </c>
      <c r="B3423" t="s">
        <v>61</v>
      </c>
      <c r="C3423">
        <v>68</v>
      </c>
      <c r="D3423" t="s">
        <v>21</v>
      </c>
      <c r="E3423" t="s">
        <v>22</v>
      </c>
      <c r="F3423" t="s">
        <v>22</v>
      </c>
      <c r="G3423">
        <v>0</v>
      </c>
      <c r="H3423">
        <v>248.6</v>
      </c>
      <c r="I3423">
        <v>59</v>
      </c>
      <c r="J3423">
        <v>42.26</v>
      </c>
      <c r="K3423">
        <v>199.1</v>
      </c>
      <c r="L3423">
        <v>126</v>
      </c>
      <c r="M3423">
        <v>16.920000000000002</v>
      </c>
      <c r="N3423">
        <v>112.5</v>
      </c>
      <c r="O3423">
        <v>117</v>
      </c>
      <c r="P3423">
        <v>5.0599999999999996</v>
      </c>
      <c r="Q3423">
        <v>6.5</v>
      </c>
      <c r="R3423">
        <v>3</v>
      </c>
      <c r="S3423">
        <v>1.76</v>
      </c>
      <c r="T3423">
        <v>2</v>
      </c>
      <c r="U3423" t="s">
        <v>22</v>
      </c>
      <c r="V3423">
        <f>IF(tbl_Customers[[#This Row],[churn]] = "yes", 1, 0)</f>
        <v>0</v>
      </c>
      <c r="W3423" t="str">
        <f>IF(tbl_Customers[[#This Row],[number_customer_service_calls]] &lt;= 1, "0-1 Calls", IF(tbl_Customers[[#This Row],[number_customer_service_calls]] &lt;= 3, "2-3 Calls", IF(tbl_Customers[[#This Row],[number_customer_service_calls]] &lt;=5, "4-5 Calls", "6+ Calls")))</f>
        <v>2-3 Calls</v>
      </c>
      <c r="X3423" t="str">
        <f>IF(tbl_Customers[[#This Row],[account_length]] &lt;= 50, "0-50", IF(tbl_Customers[[#This Row],[account_length]] &lt;=100, "51-100", IF(tbl_Customers[[#This Row],[account_length]] &lt;= 150, "101-150", "151+")))</f>
        <v>51-100</v>
      </c>
      <c r="Y3423" t="str">
        <f>IF(tbl_Customers[[#This Row],[total_intl_charge]] &lt;= 3, "Low Charges", "High Charges")</f>
        <v>Low Charges</v>
      </c>
      <c r="Z3423" t="str">
        <f>IF(tbl_Customers[[#This Row],[total_eve_calls]]&lt;=80,"Low Calls",
IF(tbl_Customers[[#This Row],[total_eve_calls]]&lt;=120,"Medium Calls","High Calls"))</f>
        <v>High Calls</v>
      </c>
      <c r="AA3423" t="str">
        <f>IF(tbl_Customers[[#This Row],[total_eve_charge]]&lt;=15,"Low Charges",
IF(tbl_Customers[[#This Row],[total_eve_charge]]&lt;=20,"Medium Charges","High Charges"))</f>
        <v>Medium Charges</v>
      </c>
      <c r="AB34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23" t="str">
        <f>IF(tbl_Customers[[#This Row],[number_vmail_messages]] = 0, "No Usage", IF(tbl_Customers[[#This Row],[number_vmail_messages]] &lt;= 20, "Low Usage", IF(tbl_Customers[[#This Row],[number_vmail_messages]] &lt;= 40, "Medium Usgae", "High Usage")))</f>
        <v>No Usage</v>
      </c>
      <c r="AD3423" t="str">
        <f>IF(tbl_Customers[[#This Row],[total_day_minutes]]&lt;=150,"Low Usage", IF(tbl_Customers[[#This Row],[total_day_minutes]]&lt;=200,"Medium Usage", IF(tbl_Customers[[#This Row],[total_day_minutes]]&lt;=250,"High Usage","Very High Usage")))</f>
        <v>High Usage</v>
      </c>
      <c r="AE3423" t="str">
        <f>IF(tbl_Customers[[#This Row],[total_intl_calls]]&lt;=5,"Low Calls", IF(tbl_Customers[[#This Row],[total_intl_calls]]&lt;=10, "Medium Calls", "High Calls"))</f>
        <v>Low Calls</v>
      </c>
      <c r="AF34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23" s="36" t="str">
        <f>IF(tbl_Customers[[#This Row],[Churn_Risk_Score]]&gt;=10,"High Risk", IF(tbl_Customers[[#This Row],[Churn_Risk_Score]]&gt;=5,"Medium Risk","Low Risk"))</f>
        <v>Low Risk</v>
      </c>
    </row>
    <row r="3424" spans="1:33" x14ac:dyDescent="0.35">
      <c r="A3424">
        <v>3423</v>
      </c>
      <c r="B3424" t="s">
        <v>72</v>
      </c>
      <c r="C3424">
        <v>63</v>
      </c>
      <c r="D3424" t="s">
        <v>21</v>
      </c>
      <c r="E3424" t="s">
        <v>22</v>
      </c>
      <c r="F3424" t="s">
        <v>23</v>
      </c>
      <c r="G3424">
        <v>26</v>
      </c>
      <c r="H3424">
        <v>214.2</v>
      </c>
      <c r="I3424">
        <v>80</v>
      </c>
      <c r="J3424">
        <v>36.409999999999997</v>
      </c>
      <c r="K3424">
        <v>253</v>
      </c>
      <c r="L3424">
        <v>152</v>
      </c>
      <c r="M3424">
        <v>21.51</v>
      </c>
      <c r="N3424">
        <v>156.4</v>
      </c>
      <c r="O3424">
        <v>109</v>
      </c>
      <c r="P3424">
        <v>7.04</v>
      </c>
      <c r="Q3424">
        <v>10.3</v>
      </c>
      <c r="R3424">
        <v>2</v>
      </c>
      <c r="S3424">
        <v>2.78</v>
      </c>
      <c r="T3424">
        <v>2</v>
      </c>
      <c r="U3424" t="s">
        <v>22</v>
      </c>
      <c r="V3424">
        <f>IF(tbl_Customers[[#This Row],[churn]] = "yes", 1, 0)</f>
        <v>0</v>
      </c>
      <c r="W3424" t="str">
        <f>IF(tbl_Customers[[#This Row],[number_customer_service_calls]] &lt;= 1, "0-1 Calls", IF(tbl_Customers[[#This Row],[number_customer_service_calls]] &lt;= 3, "2-3 Calls", IF(tbl_Customers[[#This Row],[number_customer_service_calls]] &lt;=5, "4-5 Calls", "6+ Calls")))</f>
        <v>2-3 Calls</v>
      </c>
      <c r="X3424" t="str">
        <f>IF(tbl_Customers[[#This Row],[account_length]] &lt;= 50, "0-50", IF(tbl_Customers[[#This Row],[account_length]] &lt;=100, "51-100", IF(tbl_Customers[[#This Row],[account_length]] &lt;= 150, "101-150", "151+")))</f>
        <v>51-100</v>
      </c>
      <c r="Y3424" t="str">
        <f>IF(tbl_Customers[[#This Row],[total_intl_charge]] &lt;= 3, "Low Charges", "High Charges")</f>
        <v>Low Charges</v>
      </c>
      <c r="Z3424" t="str">
        <f>IF(tbl_Customers[[#This Row],[total_eve_calls]]&lt;=80,"Low Calls",
IF(tbl_Customers[[#This Row],[total_eve_calls]]&lt;=120,"Medium Calls","High Calls"))</f>
        <v>High Calls</v>
      </c>
      <c r="AA3424" t="str">
        <f>IF(tbl_Customers[[#This Row],[total_eve_charge]]&lt;=15,"Low Charges",
IF(tbl_Customers[[#This Row],[total_eve_charge]]&lt;=20,"Medium Charges","High Charges"))</f>
        <v>High Charges</v>
      </c>
      <c r="AB34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4" t="str">
        <f>IF(tbl_Customers[[#This Row],[number_vmail_messages]] = 0, "No Usage", IF(tbl_Customers[[#This Row],[number_vmail_messages]] &lt;= 20, "Low Usage", IF(tbl_Customers[[#This Row],[number_vmail_messages]] &lt;= 40, "Medium Usgae", "High Usage")))</f>
        <v>Medium Usgae</v>
      </c>
      <c r="AD3424" t="str">
        <f>IF(tbl_Customers[[#This Row],[total_day_minutes]]&lt;=150,"Low Usage", IF(tbl_Customers[[#This Row],[total_day_minutes]]&lt;=200,"Medium Usage", IF(tbl_Customers[[#This Row],[total_day_minutes]]&lt;=250,"High Usage","Very High Usage")))</f>
        <v>High Usage</v>
      </c>
      <c r="AE3424" t="str">
        <f>IF(tbl_Customers[[#This Row],[total_intl_calls]]&lt;=5,"Low Calls", IF(tbl_Customers[[#This Row],[total_intl_calls]]&lt;=10, "Medium Calls", "High Calls"))</f>
        <v>Low Calls</v>
      </c>
      <c r="AF34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24" s="36" t="str">
        <f>IF(tbl_Customers[[#This Row],[Churn_Risk_Score]]&gt;=10,"High Risk", IF(tbl_Customers[[#This Row],[Churn_Risk_Score]]&gt;=5,"Medium Risk","Low Risk"))</f>
        <v>Low Risk</v>
      </c>
    </row>
    <row r="3425" spans="1:33" x14ac:dyDescent="0.35">
      <c r="A3425">
        <v>3424</v>
      </c>
      <c r="B3425" t="s">
        <v>30</v>
      </c>
      <c r="C3425">
        <v>69</v>
      </c>
      <c r="D3425" t="s">
        <v>21</v>
      </c>
      <c r="E3425" t="s">
        <v>22</v>
      </c>
      <c r="F3425" t="s">
        <v>22</v>
      </c>
      <c r="G3425">
        <v>0</v>
      </c>
      <c r="H3425">
        <v>245.6</v>
      </c>
      <c r="I3425">
        <v>128</v>
      </c>
      <c r="J3425">
        <v>41.75</v>
      </c>
      <c r="K3425">
        <v>173</v>
      </c>
      <c r="L3425">
        <v>101</v>
      </c>
      <c r="M3425">
        <v>14.71</v>
      </c>
      <c r="N3425">
        <v>111.8</v>
      </c>
      <c r="O3425">
        <v>118</v>
      </c>
      <c r="P3425">
        <v>5.03</v>
      </c>
      <c r="Q3425">
        <v>14.2</v>
      </c>
      <c r="R3425">
        <v>7</v>
      </c>
      <c r="S3425">
        <v>3.83</v>
      </c>
      <c r="T3425">
        <v>2</v>
      </c>
      <c r="U3425" t="s">
        <v>22</v>
      </c>
      <c r="V3425">
        <f>IF(tbl_Customers[[#This Row],[churn]] = "yes", 1, 0)</f>
        <v>0</v>
      </c>
      <c r="W3425" t="str">
        <f>IF(tbl_Customers[[#This Row],[number_customer_service_calls]] &lt;= 1, "0-1 Calls", IF(tbl_Customers[[#This Row],[number_customer_service_calls]] &lt;= 3, "2-3 Calls", IF(tbl_Customers[[#This Row],[number_customer_service_calls]] &lt;=5, "4-5 Calls", "6+ Calls")))</f>
        <v>2-3 Calls</v>
      </c>
      <c r="X3425" t="str">
        <f>IF(tbl_Customers[[#This Row],[account_length]] &lt;= 50, "0-50", IF(tbl_Customers[[#This Row],[account_length]] &lt;=100, "51-100", IF(tbl_Customers[[#This Row],[account_length]] &lt;= 150, "101-150", "151+")))</f>
        <v>51-100</v>
      </c>
      <c r="Y3425" t="str">
        <f>IF(tbl_Customers[[#This Row],[total_intl_charge]] &lt;= 3, "Low Charges", "High Charges")</f>
        <v>High Charges</v>
      </c>
      <c r="Z3425" t="str">
        <f>IF(tbl_Customers[[#This Row],[total_eve_calls]]&lt;=80,"Low Calls",
IF(tbl_Customers[[#This Row],[total_eve_calls]]&lt;=120,"Medium Calls","High Calls"))</f>
        <v>Medium Calls</v>
      </c>
      <c r="AA3425" t="str">
        <f>IF(tbl_Customers[[#This Row],[total_eve_charge]]&lt;=15,"Low Charges",
IF(tbl_Customers[[#This Row],[total_eve_charge]]&lt;=20,"Medium Charges","High Charges"))</f>
        <v>Low Charges</v>
      </c>
      <c r="AB34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5" t="str">
        <f>IF(tbl_Customers[[#This Row],[number_vmail_messages]] = 0, "No Usage", IF(tbl_Customers[[#This Row],[number_vmail_messages]] &lt;= 20, "Low Usage", IF(tbl_Customers[[#This Row],[number_vmail_messages]] &lt;= 40, "Medium Usgae", "High Usage")))</f>
        <v>No Usage</v>
      </c>
      <c r="AD3425" t="str">
        <f>IF(tbl_Customers[[#This Row],[total_day_minutes]]&lt;=150,"Low Usage", IF(tbl_Customers[[#This Row],[total_day_minutes]]&lt;=200,"Medium Usage", IF(tbl_Customers[[#This Row],[total_day_minutes]]&lt;=250,"High Usage","Very High Usage")))</f>
        <v>High Usage</v>
      </c>
      <c r="AE3425" t="str">
        <f>IF(tbl_Customers[[#This Row],[total_intl_calls]]&lt;=5,"Low Calls", IF(tbl_Customers[[#This Row],[total_intl_calls]]&lt;=10, "Medium Calls", "High Calls"))</f>
        <v>Medium Calls</v>
      </c>
      <c r="AF34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5" s="36" t="str">
        <f>IF(tbl_Customers[[#This Row],[Churn_Risk_Score]]&gt;=10,"High Risk", IF(tbl_Customers[[#This Row],[Churn_Risk_Score]]&gt;=5,"Medium Risk","Low Risk"))</f>
        <v>Low Risk</v>
      </c>
    </row>
    <row r="3426" spans="1:33" x14ac:dyDescent="0.35">
      <c r="A3426">
        <v>3425</v>
      </c>
      <c r="B3426" t="s">
        <v>71</v>
      </c>
      <c r="C3426">
        <v>97</v>
      </c>
      <c r="D3426" t="s">
        <v>25</v>
      </c>
      <c r="E3426" t="s">
        <v>22</v>
      </c>
      <c r="F3426" t="s">
        <v>22</v>
      </c>
      <c r="G3426">
        <v>0</v>
      </c>
      <c r="H3426">
        <v>238.6</v>
      </c>
      <c r="I3426">
        <v>85</v>
      </c>
      <c r="J3426">
        <v>40.56</v>
      </c>
      <c r="K3426">
        <v>203.3</v>
      </c>
      <c r="L3426">
        <v>75</v>
      </c>
      <c r="M3426">
        <v>17.28</v>
      </c>
      <c r="N3426">
        <v>180.5</v>
      </c>
      <c r="O3426">
        <v>127</v>
      </c>
      <c r="P3426">
        <v>8.1199999999999992</v>
      </c>
      <c r="Q3426">
        <v>16.2</v>
      </c>
      <c r="R3426">
        <v>8</v>
      </c>
      <c r="S3426">
        <v>4.37</v>
      </c>
      <c r="T3426">
        <v>0</v>
      </c>
      <c r="U3426" t="s">
        <v>22</v>
      </c>
      <c r="V3426">
        <f>IF(tbl_Customers[[#This Row],[churn]] = "yes", 1, 0)</f>
        <v>0</v>
      </c>
      <c r="W3426" t="str">
        <f>IF(tbl_Customers[[#This Row],[number_customer_service_calls]] &lt;= 1, "0-1 Calls", IF(tbl_Customers[[#This Row],[number_customer_service_calls]] &lt;= 3, "2-3 Calls", IF(tbl_Customers[[#This Row],[number_customer_service_calls]] &lt;=5, "4-5 Calls", "6+ Calls")))</f>
        <v>0-1 Calls</v>
      </c>
      <c r="X3426" t="str">
        <f>IF(tbl_Customers[[#This Row],[account_length]] &lt;= 50, "0-50", IF(tbl_Customers[[#This Row],[account_length]] &lt;=100, "51-100", IF(tbl_Customers[[#This Row],[account_length]] &lt;= 150, "101-150", "151+")))</f>
        <v>51-100</v>
      </c>
      <c r="Y3426" t="str">
        <f>IF(tbl_Customers[[#This Row],[total_intl_charge]] &lt;= 3, "Low Charges", "High Charges")</f>
        <v>High Charges</v>
      </c>
      <c r="Z3426" t="str">
        <f>IF(tbl_Customers[[#This Row],[total_eve_calls]]&lt;=80,"Low Calls",
IF(tbl_Customers[[#This Row],[total_eve_calls]]&lt;=120,"Medium Calls","High Calls"))</f>
        <v>Low Calls</v>
      </c>
      <c r="AA3426" t="str">
        <f>IF(tbl_Customers[[#This Row],[total_eve_charge]]&lt;=15,"Low Charges",
IF(tbl_Customers[[#This Row],[total_eve_charge]]&lt;=20,"Medium Charges","High Charges"))</f>
        <v>Medium Charges</v>
      </c>
      <c r="AB34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6" t="str">
        <f>IF(tbl_Customers[[#This Row],[number_vmail_messages]] = 0, "No Usage", IF(tbl_Customers[[#This Row],[number_vmail_messages]] &lt;= 20, "Low Usage", IF(tbl_Customers[[#This Row],[number_vmail_messages]] &lt;= 40, "Medium Usgae", "High Usage")))</f>
        <v>No Usage</v>
      </c>
      <c r="AD3426" t="str">
        <f>IF(tbl_Customers[[#This Row],[total_day_minutes]]&lt;=150,"Low Usage", IF(tbl_Customers[[#This Row],[total_day_minutes]]&lt;=200,"Medium Usage", IF(tbl_Customers[[#This Row],[total_day_minutes]]&lt;=250,"High Usage","Very High Usage")))</f>
        <v>High Usage</v>
      </c>
      <c r="AE3426" t="str">
        <f>IF(tbl_Customers[[#This Row],[total_intl_calls]]&lt;=5,"Low Calls", IF(tbl_Customers[[#This Row],[total_intl_calls]]&lt;=10, "Medium Calls", "High Calls"))</f>
        <v>Medium Calls</v>
      </c>
      <c r="AF34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6" s="36" t="str">
        <f>IF(tbl_Customers[[#This Row],[Churn_Risk_Score]]&gt;=10,"High Risk", IF(tbl_Customers[[#This Row],[Churn_Risk_Score]]&gt;=5,"Medium Risk","Low Risk"))</f>
        <v>Low Risk</v>
      </c>
    </row>
    <row r="3427" spans="1:33" x14ac:dyDescent="0.35">
      <c r="A3427">
        <v>3426</v>
      </c>
      <c r="B3427" t="s">
        <v>53</v>
      </c>
      <c r="C3427">
        <v>108</v>
      </c>
      <c r="D3427" t="s">
        <v>28</v>
      </c>
      <c r="E3427" t="s">
        <v>23</v>
      </c>
      <c r="F3427" t="s">
        <v>22</v>
      </c>
      <c r="G3427">
        <v>0</v>
      </c>
      <c r="H3427">
        <v>86.1</v>
      </c>
      <c r="I3427">
        <v>97</v>
      </c>
      <c r="J3427">
        <v>14.64</v>
      </c>
      <c r="K3427">
        <v>227.9</v>
      </c>
      <c r="L3427">
        <v>101</v>
      </c>
      <c r="M3427">
        <v>19.37</v>
      </c>
      <c r="N3427">
        <v>225.8</v>
      </c>
      <c r="O3427">
        <v>102</v>
      </c>
      <c r="P3427">
        <v>10.16</v>
      </c>
      <c r="Q3427">
        <v>9.1</v>
      </c>
      <c r="R3427">
        <v>3</v>
      </c>
      <c r="S3427">
        <v>2.46</v>
      </c>
      <c r="T3427">
        <v>3</v>
      </c>
      <c r="U3427" t="s">
        <v>22</v>
      </c>
      <c r="V3427">
        <f>IF(tbl_Customers[[#This Row],[churn]] = "yes", 1, 0)</f>
        <v>0</v>
      </c>
      <c r="W3427" t="str">
        <f>IF(tbl_Customers[[#This Row],[number_customer_service_calls]] &lt;= 1, "0-1 Calls", IF(tbl_Customers[[#This Row],[number_customer_service_calls]] &lt;= 3, "2-3 Calls", IF(tbl_Customers[[#This Row],[number_customer_service_calls]] &lt;=5, "4-5 Calls", "6+ Calls")))</f>
        <v>2-3 Calls</v>
      </c>
      <c r="X3427" t="str">
        <f>IF(tbl_Customers[[#This Row],[account_length]] &lt;= 50, "0-50", IF(tbl_Customers[[#This Row],[account_length]] &lt;=100, "51-100", IF(tbl_Customers[[#This Row],[account_length]] &lt;= 150, "101-150", "151+")))</f>
        <v>101-150</v>
      </c>
      <c r="Y3427" t="str">
        <f>IF(tbl_Customers[[#This Row],[total_intl_charge]] &lt;= 3, "Low Charges", "High Charges")</f>
        <v>Low Charges</v>
      </c>
      <c r="Z3427" t="str">
        <f>IF(tbl_Customers[[#This Row],[total_eve_calls]]&lt;=80,"Low Calls",
IF(tbl_Customers[[#This Row],[total_eve_calls]]&lt;=120,"Medium Calls","High Calls"))</f>
        <v>Medium Calls</v>
      </c>
      <c r="AA3427" t="str">
        <f>IF(tbl_Customers[[#This Row],[total_eve_charge]]&lt;=15,"Low Charges",
IF(tbl_Customers[[#This Row],[total_eve_charge]]&lt;=20,"Medium Charges","High Charges"))</f>
        <v>Medium Charges</v>
      </c>
      <c r="AB34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27" t="str">
        <f>IF(tbl_Customers[[#This Row],[number_vmail_messages]] = 0, "No Usage", IF(tbl_Customers[[#This Row],[number_vmail_messages]] &lt;= 20, "Low Usage", IF(tbl_Customers[[#This Row],[number_vmail_messages]] &lt;= 40, "Medium Usgae", "High Usage")))</f>
        <v>No Usage</v>
      </c>
      <c r="AD3427" t="str">
        <f>IF(tbl_Customers[[#This Row],[total_day_minutes]]&lt;=150,"Low Usage", IF(tbl_Customers[[#This Row],[total_day_minutes]]&lt;=200,"Medium Usage", IF(tbl_Customers[[#This Row],[total_day_minutes]]&lt;=250,"High Usage","Very High Usage")))</f>
        <v>Low Usage</v>
      </c>
      <c r="AE3427" t="str">
        <f>IF(tbl_Customers[[#This Row],[total_intl_calls]]&lt;=5,"Low Calls", IF(tbl_Customers[[#This Row],[total_intl_calls]]&lt;=10, "Medium Calls", "High Calls"))</f>
        <v>Low Calls</v>
      </c>
      <c r="AF34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7" s="36" t="str">
        <f>IF(tbl_Customers[[#This Row],[Churn_Risk_Score]]&gt;=10,"High Risk", IF(tbl_Customers[[#This Row],[Churn_Risk_Score]]&gt;=5,"Medium Risk","Low Risk"))</f>
        <v>Low Risk</v>
      </c>
    </row>
    <row r="3428" spans="1:33" x14ac:dyDescent="0.35">
      <c r="A3428">
        <v>3427</v>
      </c>
      <c r="B3428" t="s">
        <v>67</v>
      </c>
      <c r="C3428">
        <v>79</v>
      </c>
      <c r="D3428" t="s">
        <v>21</v>
      </c>
      <c r="E3428" t="s">
        <v>22</v>
      </c>
      <c r="F3428" t="s">
        <v>22</v>
      </c>
      <c r="G3428">
        <v>0</v>
      </c>
      <c r="H3428">
        <v>161.6</v>
      </c>
      <c r="I3428">
        <v>94</v>
      </c>
      <c r="J3428">
        <v>27.47</v>
      </c>
      <c r="K3428">
        <v>187.5</v>
      </c>
      <c r="L3428">
        <v>110</v>
      </c>
      <c r="M3428">
        <v>15.94</v>
      </c>
      <c r="N3428">
        <v>220.8</v>
      </c>
      <c r="O3428">
        <v>71</v>
      </c>
      <c r="P3428">
        <v>9.94</v>
      </c>
      <c r="Q3428">
        <v>10.3</v>
      </c>
      <c r="R3428">
        <v>7</v>
      </c>
      <c r="S3428">
        <v>2.78</v>
      </c>
      <c r="T3428">
        <v>2</v>
      </c>
      <c r="U3428" t="s">
        <v>22</v>
      </c>
      <c r="V3428">
        <f>IF(tbl_Customers[[#This Row],[churn]] = "yes", 1, 0)</f>
        <v>0</v>
      </c>
      <c r="W3428" t="str">
        <f>IF(tbl_Customers[[#This Row],[number_customer_service_calls]] &lt;= 1, "0-1 Calls", IF(tbl_Customers[[#This Row],[number_customer_service_calls]] &lt;= 3, "2-3 Calls", IF(tbl_Customers[[#This Row],[number_customer_service_calls]] &lt;=5, "4-5 Calls", "6+ Calls")))</f>
        <v>2-3 Calls</v>
      </c>
      <c r="X3428" t="str">
        <f>IF(tbl_Customers[[#This Row],[account_length]] &lt;= 50, "0-50", IF(tbl_Customers[[#This Row],[account_length]] &lt;=100, "51-100", IF(tbl_Customers[[#This Row],[account_length]] &lt;= 150, "101-150", "151+")))</f>
        <v>51-100</v>
      </c>
      <c r="Y3428" t="str">
        <f>IF(tbl_Customers[[#This Row],[total_intl_charge]] &lt;= 3, "Low Charges", "High Charges")</f>
        <v>Low Charges</v>
      </c>
      <c r="Z3428" t="str">
        <f>IF(tbl_Customers[[#This Row],[total_eve_calls]]&lt;=80,"Low Calls",
IF(tbl_Customers[[#This Row],[total_eve_calls]]&lt;=120,"Medium Calls","High Calls"))</f>
        <v>Medium Calls</v>
      </c>
      <c r="AA3428" t="str">
        <f>IF(tbl_Customers[[#This Row],[total_eve_charge]]&lt;=15,"Low Charges",
IF(tbl_Customers[[#This Row],[total_eve_charge]]&lt;=20,"Medium Charges","High Charges"))</f>
        <v>Medium Charges</v>
      </c>
      <c r="AB34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8" t="str">
        <f>IF(tbl_Customers[[#This Row],[number_vmail_messages]] = 0, "No Usage", IF(tbl_Customers[[#This Row],[number_vmail_messages]] &lt;= 20, "Low Usage", IF(tbl_Customers[[#This Row],[number_vmail_messages]] &lt;= 40, "Medium Usgae", "High Usage")))</f>
        <v>No Usage</v>
      </c>
      <c r="AD3428" t="str">
        <f>IF(tbl_Customers[[#This Row],[total_day_minutes]]&lt;=150,"Low Usage", IF(tbl_Customers[[#This Row],[total_day_minutes]]&lt;=200,"Medium Usage", IF(tbl_Customers[[#This Row],[total_day_minutes]]&lt;=250,"High Usage","Very High Usage")))</f>
        <v>Medium Usage</v>
      </c>
      <c r="AE3428" t="str">
        <f>IF(tbl_Customers[[#This Row],[total_intl_calls]]&lt;=5,"Low Calls", IF(tbl_Customers[[#This Row],[total_intl_calls]]&lt;=10, "Medium Calls", "High Calls"))</f>
        <v>Medium Calls</v>
      </c>
      <c r="AF34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28" s="36" t="str">
        <f>IF(tbl_Customers[[#This Row],[Churn_Risk_Score]]&gt;=10,"High Risk", IF(tbl_Customers[[#This Row],[Churn_Risk_Score]]&gt;=5,"Medium Risk","Low Risk"))</f>
        <v>Low Risk</v>
      </c>
    </row>
    <row r="3429" spans="1:33" x14ac:dyDescent="0.35">
      <c r="A3429">
        <v>3428</v>
      </c>
      <c r="B3429" t="s">
        <v>54</v>
      </c>
      <c r="C3429">
        <v>52</v>
      </c>
      <c r="D3429" t="s">
        <v>21</v>
      </c>
      <c r="E3429" t="s">
        <v>22</v>
      </c>
      <c r="F3429" t="s">
        <v>22</v>
      </c>
      <c r="G3429">
        <v>0</v>
      </c>
      <c r="H3429">
        <v>257.89999999999998</v>
      </c>
      <c r="I3429">
        <v>80</v>
      </c>
      <c r="J3429">
        <v>43.84</v>
      </c>
      <c r="K3429">
        <v>220.7</v>
      </c>
      <c r="L3429">
        <v>82</v>
      </c>
      <c r="M3429">
        <v>18.760000000000002</v>
      </c>
      <c r="N3429">
        <v>225.4</v>
      </c>
      <c r="O3429">
        <v>70</v>
      </c>
      <c r="P3429">
        <v>10.14</v>
      </c>
      <c r="Q3429">
        <v>16.8</v>
      </c>
      <c r="R3429">
        <v>3</v>
      </c>
      <c r="S3429">
        <v>4.54</v>
      </c>
      <c r="T3429">
        <v>2</v>
      </c>
      <c r="U3429" t="s">
        <v>23</v>
      </c>
      <c r="V3429">
        <f>IF(tbl_Customers[[#This Row],[churn]] = "yes", 1, 0)</f>
        <v>1</v>
      </c>
      <c r="W3429" t="str">
        <f>IF(tbl_Customers[[#This Row],[number_customer_service_calls]] &lt;= 1, "0-1 Calls", IF(tbl_Customers[[#This Row],[number_customer_service_calls]] &lt;= 3, "2-3 Calls", IF(tbl_Customers[[#This Row],[number_customer_service_calls]] &lt;=5, "4-5 Calls", "6+ Calls")))</f>
        <v>2-3 Calls</v>
      </c>
      <c r="X3429" t="str">
        <f>IF(tbl_Customers[[#This Row],[account_length]] &lt;= 50, "0-50", IF(tbl_Customers[[#This Row],[account_length]] &lt;=100, "51-100", IF(tbl_Customers[[#This Row],[account_length]] &lt;= 150, "101-150", "151+")))</f>
        <v>51-100</v>
      </c>
      <c r="Y3429" t="str">
        <f>IF(tbl_Customers[[#This Row],[total_intl_charge]] &lt;= 3, "Low Charges", "High Charges")</f>
        <v>High Charges</v>
      </c>
      <c r="Z3429" t="str">
        <f>IF(tbl_Customers[[#This Row],[total_eve_calls]]&lt;=80,"Low Calls",
IF(tbl_Customers[[#This Row],[total_eve_calls]]&lt;=120,"Medium Calls","High Calls"))</f>
        <v>Medium Calls</v>
      </c>
      <c r="AA3429" t="str">
        <f>IF(tbl_Customers[[#This Row],[total_eve_charge]]&lt;=15,"Low Charges",
IF(tbl_Customers[[#This Row],[total_eve_charge]]&lt;=20,"Medium Charges","High Charges"))</f>
        <v>Medium Charges</v>
      </c>
      <c r="AB34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9" t="str">
        <f>IF(tbl_Customers[[#This Row],[number_vmail_messages]] = 0, "No Usage", IF(tbl_Customers[[#This Row],[number_vmail_messages]] &lt;= 20, "Low Usage", IF(tbl_Customers[[#This Row],[number_vmail_messages]] &lt;= 40, "Medium Usgae", "High Usage")))</f>
        <v>No Usage</v>
      </c>
      <c r="AD3429" t="str">
        <f>IF(tbl_Customers[[#This Row],[total_day_minutes]]&lt;=150,"Low Usage", IF(tbl_Customers[[#This Row],[total_day_minutes]]&lt;=200,"Medium Usage", IF(tbl_Customers[[#This Row],[total_day_minutes]]&lt;=250,"High Usage","Very High Usage")))</f>
        <v>Very High Usage</v>
      </c>
      <c r="AE3429" t="str">
        <f>IF(tbl_Customers[[#This Row],[total_intl_calls]]&lt;=5,"Low Calls", IF(tbl_Customers[[#This Row],[total_intl_calls]]&lt;=10, "Medium Calls", "High Calls"))</f>
        <v>Low Calls</v>
      </c>
      <c r="AF34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29" s="36" t="str">
        <f>IF(tbl_Customers[[#This Row],[Churn_Risk_Score]]&gt;=10,"High Risk", IF(tbl_Customers[[#This Row],[Churn_Risk_Score]]&gt;=5,"Medium Risk","Low Risk"))</f>
        <v>Medium Risk</v>
      </c>
    </row>
    <row r="3430" spans="1:33" x14ac:dyDescent="0.35">
      <c r="A3430">
        <v>3429</v>
      </c>
      <c r="B3430" t="s">
        <v>70</v>
      </c>
      <c r="C3430">
        <v>114</v>
      </c>
      <c r="D3430" t="s">
        <v>21</v>
      </c>
      <c r="E3430" t="s">
        <v>22</v>
      </c>
      <c r="F3430" t="s">
        <v>22</v>
      </c>
      <c r="G3430">
        <v>0</v>
      </c>
      <c r="H3430">
        <v>209.2</v>
      </c>
      <c r="I3430">
        <v>127</v>
      </c>
      <c r="J3430">
        <v>35.56</v>
      </c>
      <c r="K3430">
        <v>165.3</v>
      </c>
      <c r="L3430">
        <v>93</v>
      </c>
      <c r="M3430">
        <v>14.05</v>
      </c>
      <c r="N3430">
        <v>196.8</v>
      </c>
      <c r="O3430">
        <v>98</v>
      </c>
      <c r="P3430">
        <v>8.86</v>
      </c>
      <c r="Q3430">
        <v>10.6</v>
      </c>
      <c r="R3430">
        <v>8</v>
      </c>
      <c r="S3430">
        <v>2.86</v>
      </c>
      <c r="T3430">
        <v>3</v>
      </c>
      <c r="U3430" t="s">
        <v>22</v>
      </c>
      <c r="V3430">
        <f>IF(tbl_Customers[[#This Row],[churn]] = "yes", 1, 0)</f>
        <v>0</v>
      </c>
      <c r="W3430" t="str">
        <f>IF(tbl_Customers[[#This Row],[number_customer_service_calls]] &lt;= 1, "0-1 Calls", IF(tbl_Customers[[#This Row],[number_customer_service_calls]] &lt;= 3, "2-3 Calls", IF(tbl_Customers[[#This Row],[number_customer_service_calls]] &lt;=5, "4-5 Calls", "6+ Calls")))</f>
        <v>2-3 Calls</v>
      </c>
      <c r="X3430" t="str">
        <f>IF(tbl_Customers[[#This Row],[account_length]] &lt;= 50, "0-50", IF(tbl_Customers[[#This Row],[account_length]] &lt;=100, "51-100", IF(tbl_Customers[[#This Row],[account_length]] &lt;= 150, "101-150", "151+")))</f>
        <v>101-150</v>
      </c>
      <c r="Y3430" t="str">
        <f>IF(tbl_Customers[[#This Row],[total_intl_charge]] &lt;= 3, "Low Charges", "High Charges")</f>
        <v>Low Charges</v>
      </c>
      <c r="Z3430" t="str">
        <f>IF(tbl_Customers[[#This Row],[total_eve_calls]]&lt;=80,"Low Calls",
IF(tbl_Customers[[#This Row],[total_eve_calls]]&lt;=120,"Medium Calls","High Calls"))</f>
        <v>Medium Calls</v>
      </c>
      <c r="AA3430" t="str">
        <f>IF(tbl_Customers[[#This Row],[total_eve_charge]]&lt;=15,"Low Charges",
IF(tbl_Customers[[#This Row],[total_eve_charge]]&lt;=20,"Medium Charges","High Charges"))</f>
        <v>Low Charges</v>
      </c>
      <c r="AB34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0" t="str">
        <f>IF(tbl_Customers[[#This Row],[number_vmail_messages]] = 0, "No Usage", IF(tbl_Customers[[#This Row],[number_vmail_messages]] &lt;= 20, "Low Usage", IF(tbl_Customers[[#This Row],[number_vmail_messages]] &lt;= 40, "Medium Usgae", "High Usage")))</f>
        <v>No Usage</v>
      </c>
      <c r="AD3430" t="str">
        <f>IF(tbl_Customers[[#This Row],[total_day_minutes]]&lt;=150,"Low Usage", IF(tbl_Customers[[#This Row],[total_day_minutes]]&lt;=200,"Medium Usage", IF(tbl_Customers[[#This Row],[total_day_minutes]]&lt;=250,"High Usage","Very High Usage")))</f>
        <v>High Usage</v>
      </c>
      <c r="AE3430" t="str">
        <f>IF(tbl_Customers[[#This Row],[total_intl_calls]]&lt;=5,"Low Calls", IF(tbl_Customers[[#This Row],[total_intl_calls]]&lt;=10, "Medium Calls", "High Calls"))</f>
        <v>Medium Calls</v>
      </c>
      <c r="AF34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30" s="36" t="str">
        <f>IF(tbl_Customers[[#This Row],[Churn_Risk_Score]]&gt;=10,"High Risk", IF(tbl_Customers[[#This Row],[Churn_Risk_Score]]&gt;=5,"Medium Risk","Low Risk"))</f>
        <v>Low Risk</v>
      </c>
    </row>
    <row r="3431" spans="1:33" x14ac:dyDescent="0.35">
      <c r="A3431">
        <v>3430</v>
      </c>
      <c r="B3431" t="s">
        <v>33</v>
      </c>
      <c r="C3431">
        <v>90</v>
      </c>
      <c r="D3431" t="s">
        <v>28</v>
      </c>
      <c r="E3431" t="s">
        <v>22</v>
      </c>
      <c r="F3431" t="s">
        <v>23</v>
      </c>
      <c r="G3431">
        <v>19</v>
      </c>
      <c r="H3431">
        <v>214</v>
      </c>
      <c r="I3431">
        <v>57</v>
      </c>
      <c r="J3431">
        <v>36.380000000000003</v>
      </c>
      <c r="K3431">
        <v>245.3</v>
      </c>
      <c r="L3431">
        <v>105</v>
      </c>
      <c r="M3431">
        <v>20.85</v>
      </c>
      <c r="N3431">
        <v>205.6</v>
      </c>
      <c r="O3431">
        <v>68</v>
      </c>
      <c r="P3431">
        <v>9.25</v>
      </c>
      <c r="Q3431">
        <v>10.3</v>
      </c>
      <c r="R3431">
        <v>2</v>
      </c>
      <c r="S3431">
        <v>2.78</v>
      </c>
      <c r="T3431">
        <v>1</v>
      </c>
      <c r="U3431" t="s">
        <v>22</v>
      </c>
      <c r="V3431">
        <f>IF(tbl_Customers[[#This Row],[churn]] = "yes", 1, 0)</f>
        <v>0</v>
      </c>
      <c r="W3431" t="str">
        <f>IF(tbl_Customers[[#This Row],[number_customer_service_calls]] &lt;= 1, "0-1 Calls", IF(tbl_Customers[[#This Row],[number_customer_service_calls]] &lt;= 3, "2-3 Calls", IF(tbl_Customers[[#This Row],[number_customer_service_calls]] &lt;=5, "4-5 Calls", "6+ Calls")))</f>
        <v>0-1 Calls</v>
      </c>
      <c r="X3431" t="str">
        <f>IF(tbl_Customers[[#This Row],[account_length]] &lt;= 50, "0-50", IF(tbl_Customers[[#This Row],[account_length]] &lt;=100, "51-100", IF(tbl_Customers[[#This Row],[account_length]] &lt;= 150, "101-150", "151+")))</f>
        <v>51-100</v>
      </c>
      <c r="Y3431" t="str">
        <f>IF(tbl_Customers[[#This Row],[total_intl_charge]] &lt;= 3, "Low Charges", "High Charges")</f>
        <v>Low Charges</v>
      </c>
      <c r="Z3431" t="str">
        <f>IF(tbl_Customers[[#This Row],[total_eve_calls]]&lt;=80,"Low Calls",
IF(tbl_Customers[[#This Row],[total_eve_calls]]&lt;=120,"Medium Calls","High Calls"))</f>
        <v>Medium Calls</v>
      </c>
      <c r="AA3431" t="str">
        <f>IF(tbl_Customers[[#This Row],[total_eve_charge]]&lt;=15,"Low Charges",
IF(tbl_Customers[[#This Row],[total_eve_charge]]&lt;=20,"Medium Charges","High Charges"))</f>
        <v>High Charges</v>
      </c>
      <c r="AB34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1" t="str">
        <f>IF(tbl_Customers[[#This Row],[number_vmail_messages]] = 0, "No Usage", IF(tbl_Customers[[#This Row],[number_vmail_messages]] &lt;= 20, "Low Usage", IF(tbl_Customers[[#This Row],[number_vmail_messages]] &lt;= 40, "Medium Usgae", "High Usage")))</f>
        <v>Low Usage</v>
      </c>
      <c r="AD3431" t="str">
        <f>IF(tbl_Customers[[#This Row],[total_day_minutes]]&lt;=150,"Low Usage", IF(tbl_Customers[[#This Row],[total_day_minutes]]&lt;=200,"Medium Usage", IF(tbl_Customers[[#This Row],[total_day_minutes]]&lt;=250,"High Usage","Very High Usage")))</f>
        <v>High Usage</v>
      </c>
      <c r="AE3431" t="str">
        <f>IF(tbl_Customers[[#This Row],[total_intl_calls]]&lt;=5,"Low Calls", IF(tbl_Customers[[#This Row],[total_intl_calls]]&lt;=10, "Medium Calls", "High Calls"))</f>
        <v>Low Calls</v>
      </c>
      <c r="AF34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31" s="36" t="str">
        <f>IF(tbl_Customers[[#This Row],[Churn_Risk_Score]]&gt;=10,"High Risk", IF(tbl_Customers[[#This Row],[Churn_Risk_Score]]&gt;=5,"Medium Risk","Low Risk"))</f>
        <v>Low Risk</v>
      </c>
    </row>
    <row r="3432" spans="1:33" x14ac:dyDescent="0.35">
      <c r="A3432">
        <v>3431</v>
      </c>
      <c r="B3432" t="s">
        <v>51</v>
      </c>
      <c r="C3432">
        <v>122</v>
      </c>
      <c r="D3432" t="s">
        <v>21</v>
      </c>
      <c r="E3432" t="s">
        <v>22</v>
      </c>
      <c r="F3432" t="s">
        <v>23</v>
      </c>
      <c r="G3432">
        <v>21</v>
      </c>
      <c r="H3432">
        <v>196</v>
      </c>
      <c r="I3432">
        <v>104</v>
      </c>
      <c r="J3432">
        <v>33.32</v>
      </c>
      <c r="K3432">
        <v>194.7</v>
      </c>
      <c r="L3432">
        <v>73</v>
      </c>
      <c r="M3432">
        <v>16.55</v>
      </c>
      <c r="N3432">
        <v>150.80000000000001</v>
      </c>
      <c r="O3432">
        <v>92</v>
      </c>
      <c r="P3432">
        <v>6.79</v>
      </c>
      <c r="Q3432">
        <v>9.6</v>
      </c>
      <c r="R3432">
        <v>4</v>
      </c>
      <c r="S3432">
        <v>2.59</v>
      </c>
      <c r="T3432">
        <v>0</v>
      </c>
      <c r="U3432" t="s">
        <v>22</v>
      </c>
      <c r="V3432">
        <f>IF(tbl_Customers[[#This Row],[churn]] = "yes", 1, 0)</f>
        <v>0</v>
      </c>
      <c r="W3432" t="str">
        <f>IF(tbl_Customers[[#This Row],[number_customer_service_calls]] &lt;= 1, "0-1 Calls", IF(tbl_Customers[[#This Row],[number_customer_service_calls]] &lt;= 3, "2-3 Calls", IF(tbl_Customers[[#This Row],[number_customer_service_calls]] &lt;=5, "4-5 Calls", "6+ Calls")))</f>
        <v>0-1 Calls</v>
      </c>
      <c r="X3432" t="str">
        <f>IF(tbl_Customers[[#This Row],[account_length]] &lt;= 50, "0-50", IF(tbl_Customers[[#This Row],[account_length]] &lt;=100, "51-100", IF(tbl_Customers[[#This Row],[account_length]] &lt;= 150, "101-150", "151+")))</f>
        <v>101-150</v>
      </c>
      <c r="Y3432" t="str">
        <f>IF(tbl_Customers[[#This Row],[total_intl_charge]] &lt;= 3, "Low Charges", "High Charges")</f>
        <v>Low Charges</v>
      </c>
      <c r="Z3432" t="str">
        <f>IF(tbl_Customers[[#This Row],[total_eve_calls]]&lt;=80,"Low Calls",
IF(tbl_Customers[[#This Row],[total_eve_calls]]&lt;=120,"Medium Calls","High Calls"))</f>
        <v>Low Calls</v>
      </c>
      <c r="AA3432" t="str">
        <f>IF(tbl_Customers[[#This Row],[total_eve_charge]]&lt;=15,"Low Charges",
IF(tbl_Customers[[#This Row],[total_eve_charge]]&lt;=20,"Medium Charges","High Charges"))</f>
        <v>Medium Charges</v>
      </c>
      <c r="AB34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2" t="str">
        <f>IF(tbl_Customers[[#This Row],[number_vmail_messages]] = 0, "No Usage", IF(tbl_Customers[[#This Row],[number_vmail_messages]] &lt;= 20, "Low Usage", IF(tbl_Customers[[#This Row],[number_vmail_messages]] &lt;= 40, "Medium Usgae", "High Usage")))</f>
        <v>Medium Usgae</v>
      </c>
      <c r="AD3432" t="str">
        <f>IF(tbl_Customers[[#This Row],[total_day_minutes]]&lt;=150,"Low Usage", IF(tbl_Customers[[#This Row],[total_day_minutes]]&lt;=200,"Medium Usage", IF(tbl_Customers[[#This Row],[total_day_minutes]]&lt;=250,"High Usage","Very High Usage")))</f>
        <v>Medium Usage</v>
      </c>
      <c r="AE3432" t="str">
        <f>IF(tbl_Customers[[#This Row],[total_intl_calls]]&lt;=5,"Low Calls", IF(tbl_Customers[[#This Row],[total_intl_calls]]&lt;=10, "Medium Calls", "High Calls"))</f>
        <v>Low Calls</v>
      </c>
      <c r="AF34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32" s="36" t="str">
        <f>IF(tbl_Customers[[#This Row],[Churn_Risk_Score]]&gt;=10,"High Risk", IF(tbl_Customers[[#This Row],[Churn_Risk_Score]]&gt;=5,"Medium Risk","Low Risk"))</f>
        <v>Low Risk</v>
      </c>
    </row>
    <row r="3433" spans="1:33" x14ac:dyDescent="0.35">
      <c r="A3433">
        <v>3432</v>
      </c>
      <c r="B3433" t="s">
        <v>35</v>
      </c>
      <c r="C3433">
        <v>73</v>
      </c>
      <c r="D3433" t="s">
        <v>21</v>
      </c>
      <c r="E3433" t="s">
        <v>22</v>
      </c>
      <c r="F3433" t="s">
        <v>23</v>
      </c>
      <c r="G3433">
        <v>33</v>
      </c>
      <c r="H3433">
        <v>129.80000000000001</v>
      </c>
      <c r="I3433">
        <v>112</v>
      </c>
      <c r="J3433">
        <v>22.07</v>
      </c>
      <c r="K3433">
        <v>225.3</v>
      </c>
      <c r="L3433">
        <v>96</v>
      </c>
      <c r="M3433">
        <v>19.149999999999999</v>
      </c>
      <c r="N3433">
        <v>262.5</v>
      </c>
      <c r="O3433">
        <v>104</v>
      </c>
      <c r="P3433">
        <v>11.81</v>
      </c>
      <c r="Q3433">
        <v>8.6</v>
      </c>
      <c r="R3433">
        <v>3</v>
      </c>
      <c r="S3433">
        <v>2.3199999999999998</v>
      </c>
      <c r="T3433">
        <v>1</v>
      </c>
      <c r="U3433" t="s">
        <v>22</v>
      </c>
      <c r="V3433">
        <f>IF(tbl_Customers[[#This Row],[churn]] = "yes", 1, 0)</f>
        <v>0</v>
      </c>
      <c r="W3433" t="str">
        <f>IF(tbl_Customers[[#This Row],[number_customer_service_calls]] &lt;= 1, "0-1 Calls", IF(tbl_Customers[[#This Row],[number_customer_service_calls]] &lt;= 3, "2-3 Calls", IF(tbl_Customers[[#This Row],[number_customer_service_calls]] &lt;=5, "4-5 Calls", "6+ Calls")))</f>
        <v>0-1 Calls</v>
      </c>
      <c r="X3433" t="str">
        <f>IF(tbl_Customers[[#This Row],[account_length]] &lt;= 50, "0-50", IF(tbl_Customers[[#This Row],[account_length]] &lt;=100, "51-100", IF(tbl_Customers[[#This Row],[account_length]] &lt;= 150, "101-150", "151+")))</f>
        <v>51-100</v>
      </c>
      <c r="Y3433" t="str">
        <f>IF(tbl_Customers[[#This Row],[total_intl_charge]] &lt;= 3, "Low Charges", "High Charges")</f>
        <v>Low Charges</v>
      </c>
      <c r="Z3433" t="str">
        <f>IF(tbl_Customers[[#This Row],[total_eve_calls]]&lt;=80,"Low Calls",
IF(tbl_Customers[[#This Row],[total_eve_calls]]&lt;=120,"Medium Calls","High Calls"))</f>
        <v>Medium Calls</v>
      </c>
      <c r="AA3433" t="str">
        <f>IF(tbl_Customers[[#This Row],[total_eve_charge]]&lt;=15,"Low Charges",
IF(tbl_Customers[[#This Row],[total_eve_charge]]&lt;=20,"Medium Charges","High Charges"))</f>
        <v>Medium Charges</v>
      </c>
      <c r="AB34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3" t="str">
        <f>IF(tbl_Customers[[#This Row],[number_vmail_messages]] = 0, "No Usage", IF(tbl_Customers[[#This Row],[number_vmail_messages]] &lt;= 20, "Low Usage", IF(tbl_Customers[[#This Row],[number_vmail_messages]] &lt;= 40, "Medium Usgae", "High Usage")))</f>
        <v>Medium Usgae</v>
      </c>
      <c r="AD3433" t="str">
        <f>IF(tbl_Customers[[#This Row],[total_day_minutes]]&lt;=150,"Low Usage", IF(tbl_Customers[[#This Row],[total_day_minutes]]&lt;=200,"Medium Usage", IF(tbl_Customers[[#This Row],[total_day_minutes]]&lt;=250,"High Usage","Very High Usage")))</f>
        <v>Low Usage</v>
      </c>
      <c r="AE3433" t="str">
        <f>IF(tbl_Customers[[#This Row],[total_intl_calls]]&lt;=5,"Low Calls", IF(tbl_Customers[[#This Row],[total_intl_calls]]&lt;=10, "Medium Calls", "High Calls"))</f>
        <v>Low Calls</v>
      </c>
      <c r="AF34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33" s="36" t="str">
        <f>IF(tbl_Customers[[#This Row],[Churn_Risk_Score]]&gt;=10,"High Risk", IF(tbl_Customers[[#This Row],[Churn_Risk_Score]]&gt;=5,"Medium Risk","Low Risk"))</f>
        <v>Low Risk</v>
      </c>
    </row>
    <row r="3434" spans="1:33" x14ac:dyDescent="0.35">
      <c r="A3434">
        <v>3433</v>
      </c>
      <c r="B3434" t="s">
        <v>31</v>
      </c>
      <c r="C3434">
        <v>100</v>
      </c>
      <c r="D3434" t="s">
        <v>25</v>
      </c>
      <c r="E3434" t="s">
        <v>22</v>
      </c>
      <c r="F3434" t="s">
        <v>22</v>
      </c>
      <c r="G3434">
        <v>0</v>
      </c>
      <c r="H3434">
        <v>239.1</v>
      </c>
      <c r="I3434">
        <v>96</v>
      </c>
      <c r="J3434">
        <v>40.65</v>
      </c>
      <c r="K3434">
        <v>180.1</v>
      </c>
      <c r="L3434">
        <v>110</v>
      </c>
      <c r="M3434">
        <v>15.31</v>
      </c>
      <c r="N3434">
        <v>259.2</v>
      </c>
      <c r="O3434">
        <v>112</v>
      </c>
      <c r="P3434">
        <v>11.66</v>
      </c>
      <c r="Q3434">
        <v>14</v>
      </c>
      <c r="R3434">
        <v>2</v>
      </c>
      <c r="S3434">
        <v>3.78</v>
      </c>
      <c r="T3434">
        <v>0</v>
      </c>
      <c r="U3434" t="s">
        <v>22</v>
      </c>
      <c r="V3434">
        <f>IF(tbl_Customers[[#This Row],[churn]] = "yes", 1, 0)</f>
        <v>0</v>
      </c>
      <c r="W3434" t="str">
        <f>IF(tbl_Customers[[#This Row],[number_customer_service_calls]] &lt;= 1, "0-1 Calls", IF(tbl_Customers[[#This Row],[number_customer_service_calls]] &lt;= 3, "2-3 Calls", IF(tbl_Customers[[#This Row],[number_customer_service_calls]] &lt;=5, "4-5 Calls", "6+ Calls")))</f>
        <v>0-1 Calls</v>
      </c>
      <c r="X3434" t="str">
        <f>IF(tbl_Customers[[#This Row],[account_length]] &lt;= 50, "0-50", IF(tbl_Customers[[#This Row],[account_length]] &lt;=100, "51-100", IF(tbl_Customers[[#This Row],[account_length]] &lt;= 150, "101-150", "151+")))</f>
        <v>51-100</v>
      </c>
      <c r="Y3434" t="str">
        <f>IF(tbl_Customers[[#This Row],[total_intl_charge]] &lt;= 3, "Low Charges", "High Charges")</f>
        <v>High Charges</v>
      </c>
      <c r="Z3434" t="str">
        <f>IF(tbl_Customers[[#This Row],[total_eve_calls]]&lt;=80,"Low Calls",
IF(tbl_Customers[[#This Row],[total_eve_calls]]&lt;=120,"Medium Calls","High Calls"))</f>
        <v>Medium Calls</v>
      </c>
      <c r="AA3434" t="str">
        <f>IF(tbl_Customers[[#This Row],[total_eve_charge]]&lt;=15,"Low Charges",
IF(tbl_Customers[[#This Row],[total_eve_charge]]&lt;=20,"Medium Charges","High Charges"))</f>
        <v>Medium Charges</v>
      </c>
      <c r="AB34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4" t="str">
        <f>IF(tbl_Customers[[#This Row],[number_vmail_messages]] = 0, "No Usage", IF(tbl_Customers[[#This Row],[number_vmail_messages]] &lt;= 20, "Low Usage", IF(tbl_Customers[[#This Row],[number_vmail_messages]] &lt;= 40, "Medium Usgae", "High Usage")))</f>
        <v>No Usage</v>
      </c>
      <c r="AD3434" t="str">
        <f>IF(tbl_Customers[[#This Row],[total_day_minutes]]&lt;=150,"Low Usage", IF(tbl_Customers[[#This Row],[total_day_minutes]]&lt;=200,"Medium Usage", IF(tbl_Customers[[#This Row],[total_day_minutes]]&lt;=250,"High Usage","Very High Usage")))</f>
        <v>High Usage</v>
      </c>
      <c r="AE3434" t="str">
        <f>IF(tbl_Customers[[#This Row],[total_intl_calls]]&lt;=5,"Low Calls", IF(tbl_Customers[[#This Row],[total_intl_calls]]&lt;=10, "Medium Calls", "High Calls"))</f>
        <v>Low Calls</v>
      </c>
      <c r="AF34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34" s="36" t="str">
        <f>IF(tbl_Customers[[#This Row],[Churn_Risk_Score]]&gt;=10,"High Risk", IF(tbl_Customers[[#This Row],[Churn_Risk_Score]]&gt;=5,"Medium Risk","Low Risk"))</f>
        <v>Low Risk</v>
      </c>
    </row>
    <row r="3435" spans="1:33" x14ac:dyDescent="0.35">
      <c r="A3435">
        <v>3434</v>
      </c>
      <c r="B3435" t="s">
        <v>72</v>
      </c>
      <c r="C3435">
        <v>124</v>
      </c>
      <c r="D3435" t="s">
        <v>28</v>
      </c>
      <c r="E3435" t="s">
        <v>22</v>
      </c>
      <c r="F3435" t="s">
        <v>22</v>
      </c>
      <c r="G3435">
        <v>0</v>
      </c>
      <c r="H3435">
        <v>133.19999999999999</v>
      </c>
      <c r="I3435">
        <v>80</v>
      </c>
      <c r="J3435">
        <v>22.64</v>
      </c>
      <c r="K3435">
        <v>144.19999999999999</v>
      </c>
      <c r="L3435">
        <v>98</v>
      </c>
      <c r="M3435">
        <v>12.26</v>
      </c>
      <c r="N3435">
        <v>261</v>
      </c>
      <c r="O3435">
        <v>102</v>
      </c>
      <c r="P3435">
        <v>11.75</v>
      </c>
      <c r="Q3435">
        <v>12</v>
      </c>
      <c r="R3435">
        <v>3</v>
      </c>
      <c r="S3435">
        <v>3.24</v>
      </c>
      <c r="T3435">
        <v>3</v>
      </c>
      <c r="U3435" t="s">
        <v>23</v>
      </c>
      <c r="V3435">
        <f>IF(tbl_Customers[[#This Row],[churn]] = "yes", 1, 0)</f>
        <v>1</v>
      </c>
      <c r="W3435" t="str">
        <f>IF(tbl_Customers[[#This Row],[number_customer_service_calls]] &lt;= 1, "0-1 Calls", IF(tbl_Customers[[#This Row],[number_customer_service_calls]] &lt;= 3, "2-3 Calls", IF(tbl_Customers[[#This Row],[number_customer_service_calls]] &lt;=5, "4-5 Calls", "6+ Calls")))</f>
        <v>2-3 Calls</v>
      </c>
      <c r="X3435" t="str">
        <f>IF(tbl_Customers[[#This Row],[account_length]] &lt;= 50, "0-50", IF(tbl_Customers[[#This Row],[account_length]] &lt;=100, "51-100", IF(tbl_Customers[[#This Row],[account_length]] &lt;= 150, "101-150", "151+")))</f>
        <v>101-150</v>
      </c>
      <c r="Y3435" t="str">
        <f>IF(tbl_Customers[[#This Row],[total_intl_charge]] &lt;= 3, "Low Charges", "High Charges")</f>
        <v>High Charges</v>
      </c>
      <c r="Z3435" t="str">
        <f>IF(tbl_Customers[[#This Row],[total_eve_calls]]&lt;=80,"Low Calls",
IF(tbl_Customers[[#This Row],[total_eve_calls]]&lt;=120,"Medium Calls","High Calls"))</f>
        <v>Medium Calls</v>
      </c>
      <c r="AA3435" t="str">
        <f>IF(tbl_Customers[[#This Row],[total_eve_charge]]&lt;=15,"Low Charges",
IF(tbl_Customers[[#This Row],[total_eve_charge]]&lt;=20,"Medium Charges","High Charges"))</f>
        <v>Low Charges</v>
      </c>
      <c r="AB34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5" t="str">
        <f>IF(tbl_Customers[[#This Row],[number_vmail_messages]] = 0, "No Usage", IF(tbl_Customers[[#This Row],[number_vmail_messages]] &lt;= 20, "Low Usage", IF(tbl_Customers[[#This Row],[number_vmail_messages]] &lt;= 40, "Medium Usgae", "High Usage")))</f>
        <v>No Usage</v>
      </c>
      <c r="AD3435" t="str">
        <f>IF(tbl_Customers[[#This Row],[total_day_minutes]]&lt;=150,"Low Usage", IF(tbl_Customers[[#This Row],[total_day_minutes]]&lt;=200,"Medium Usage", IF(tbl_Customers[[#This Row],[total_day_minutes]]&lt;=250,"High Usage","Very High Usage")))</f>
        <v>Low Usage</v>
      </c>
      <c r="AE3435" t="str">
        <f>IF(tbl_Customers[[#This Row],[total_intl_calls]]&lt;=5,"Low Calls", IF(tbl_Customers[[#This Row],[total_intl_calls]]&lt;=10, "Medium Calls", "High Calls"))</f>
        <v>Low Calls</v>
      </c>
      <c r="AF34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35" s="36" t="str">
        <f>IF(tbl_Customers[[#This Row],[Churn_Risk_Score]]&gt;=10,"High Risk", IF(tbl_Customers[[#This Row],[Churn_Risk_Score]]&gt;=5,"Medium Risk","Low Risk"))</f>
        <v>Low Risk</v>
      </c>
    </row>
    <row r="3436" spans="1:33" x14ac:dyDescent="0.35">
      <c r="A3436">
        <v>3435</v>
      </c>
      <c r="B3436" t="s">
        <v>52</v>
      </c>
      <c r="C3436">
        <v>112</v>
      </c>
      <c r="D3436" t="s">
        <v>25</v>
      </c>
      <c r="E3436" t="s">
        <v>22</v>
      </c>
      <c r="F3436" t="s">
        <v>22</v>
      </c>
      <c r="G3436">
        <v>0</v>
      </c>
      <c r="H3436">
        <v>135.69999999999999</v>
      </c>
      <c r="I3436">
        <v>34</v>
      </c>
      <c r="J3436">
        <v>23.07</v>
      </c>
      <c r="K3436">
        <v>243</v>
      </c>
      <c r="L3436">
        <v>99</v>
      </c>
      <c r="M3436">
        <v>20.66</v>
      </c>
      <c r="N3436">
        <v>209.3</v>
      </c>
      <c r="O3436">
        <v>115</v>
      </c>
      <c r="P3436">
        <v>9.42</v>
      </c>
      <c r="Q3436">
        <v>12.2</v>
      </c>
      <c r="R3436">
        <v>8</v>
      </c>
      <c r="S3436">
        <v>3.29</v>
      </c>
      <c r="T3436">
        <v>1</v>
      </c>
      <c r="U3436" t="s">
        <v>22</v>
      </c>
      <c r="V3436">
        <f>IF(tbl_Customers[[#This Row],[churn]] = "yes", 1, 0)</f>
        <v>0</v>
      </c>
      <c r="W3436" t="str">
        <f>IF(tbl_Customers[[#This Row],[number_customer_service_calls]] &lt;= 1, "0-1 Calls", IF(tbl_Customers[[#This Row],[number_customer_service_calls]] &lt;= 3, "2-3 Calls", IF(tbl_Customers[[#This Row],[number_customer_service_calls]] &lt;=5, "4-5 Calls", "6+ Calls")))</f>
        <v>0-1 Calls</v>
      </c>
      <c r="X3436" t="str">
        <f>IF(tbl_Customers[[#This Row],[account_length]] &lt;= 50, "0-50", IF(tbl_Customers[[#This Row],[account_length]] &lt;=100, "51-100", IF(tbl_Customers[[#This Row],[account_length]] &lt;= 150, "101-150", "151+")))</f>
        <v>101-150</v>
      </c>
      <c r="Y3436" t="str">
        <f>IF(tbl_Customers[[#This Row],[total_intl_charge]] &lt;= 3, "Low Charges", "High Charges")</f>
        <v>High Charges</v>
      </c>
      <c r="Z3436" t="str">
        <f>IF(tbl_Customers[[#This Row],[total_eve_calls]]&lt;=80,"Low Calls",
IF(tbl_Customers[[#This Row],[total_eve_calls]]&lt;=120,"Medium Calls","High Calls"))</f>
        <v>Medium Calls</v>
      </c>
      <c r="AA3436" t="str">
        <f>IF(tbl_Customers[[#This Row],[total_eve_charge]]&lt;=15,"Low Charges",
IF(tbl_Customers[[#This Row],[total_eve_charge]]&lt;=20,"Medium Charges","High Charges"))</f>
        <v>High Charges</v>
      </c>
      <c r="AB34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6" t="str">
        <f>IF(tbl_Customers[[#This Row],[number_vmail_messages]] = 0, "No Usage", IF(tbl_Customers[[#This Row],[number_vmail_messages]] &lt;= 20, "Low Usage", IF(tbl_Customers[[#This Row],[number_vmail_messages]] &lt;= 40, "Medium Usgae", "High Usage")))</f>
        <v>No Usage</v>
      </c>
      <c r="AD3436" t="str">
        <f>IF(tbl_Customers[[#This Row],[total_day_minutes]]&lt;=150,"Low Usage", IF(tbl_Customers[[#This Row],[total_day_minutes]]&lt;=200,"Medium Usage", IF(tbl_Customers[[#This Row],[total_day_minutes]]&lt;=250,"High Usage","Very High Usage")))</f>
        <v>Low Usage</v>
      </c>
      <c r="AE3436" t="str">
        <f>IF(tbl_Customers[[#This Row],[total_intl_calls]]&lt;=5,"Low Calls", IF(tbl_Customers[[#This Row],[total_intl_calls]]&lt;=10, "Medium Calls", "High Calls"))</f>
        <v>Medium Calls</v>
      </c>
      <c r="AF34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36" s="36" t="str">
        <f>IF(tbl_Customers[[#This Row],[Churn_Risk_Score]]&gt;=10,"High Risk", IF(tbl_Customers[[#This Row],[Churn_Risk_Score]]&gt;=5,"Medium Risk","Low Risk"))</f>
        <v>Low Risk</v>
      </c>
    </row>
    <row r="3437" spans="1:33" x14ac:dyDescent="0.35">
      <c r="A3437">
        <v>3436</v>
      </c>
      <c r="B3437" t="s">
        <v>60</v>
      </c>
      <c r="C3437">
        <v>120</v>
      </c>
      <c r="D3437" t="s">
        <v>21</v>
      </c>
      <c r="E3437" t="s">
        <v>22</v>
      </c>
      <c r="F3437" t="s">
        <v>23</v>
      </c>
      <c r="G3437">
        <v>31</v>
      </c>
      <c r="H3437">
        <v>211</v>
      </c>
      <c r="I3437">
        <v>117</v>
      </c>
      <c r="J3437">
        <v>35.869999999999997</v>
      </c>
      <c r="K3437">
        <v>238.7</v>
      </c>
      <c r="L3437">
        <v>77</v>
      </c>
      <c r="M3437">
        <v>20.29</v>
      </c>
      <c r="N3437">
        <v>184.5</v>
      </c>
      <c r="O3437">
        <v>99</v>
      </c>
      <c r="P3437">
        <v>8.3000000000000007</v>
      </c>
      <c r="Q3437">
        <v>14</v>
      </c>
      <c r="R3437">
        <v>8</v>
      </c>
      <c r="S3437">
        <v>3.78</v>
      </c>
      <c r="T3437">
        <v>1</v>
      </c>
      <c r="U3437" t="s">
        <v>22</v>
      </c>
      <c r="V3437">
        <f>IF(tbl_Customers[[#This Row],[churn]] = "yes", 1, 0)</f>
        <v>0</v>
      </c>
      <c r="W3437" t="str">
        <f>IF(tbl_Customers[[#This Row],[number_customer_service_calls]] &lt;= 1, "0-1 Calls", IF(tbl_Customers[[#This Row],[number_customer_service_calls]] &lt;= 3, "2-3 Calls", IF(tbl_Customers[[#This Row],[number_customer_service_calls]] &lt;=5, "4-5 Calls", "6+ Calls")))</f>
        <v>0-1 Calls</v>
      </c>
      <c r="X3437" t="str">
        <f>IF(tbl_Customers[[#This Row],[account_length]] &lt;= 50, "0-50", IF(tbl_Customers[[#This Row],[account_length]] &lt;=100, "51-100", IF(tbl_Customers[[#This Row],[account_length]] &lt;= 150, "101-150", "151+")))</f>
        <v>101-150</v>
      </c>
      <c r="Y3437" t="str">
        <f>IF(tbl_Customers[[#This Row],[total_intl_charge]] &lt;= 3, "Low Charges", "High Charges")</f>
        <v>High Charges</v>
      </c>
      <c r="Z3437" t="str">
        <f>IF(tbl_Customers[[#This Row],[total_eve_calls]]&lt;=80,"Low Calls",
IF(tbl_Customers[[#This Row],[total_eve_calls]]&lt;=120,"Medium Calls","High Calls"))</f>
        <v>Low Calls</v>
      </c>
      <c r="AA3437" t="str">
        <f>IF(tbl_Customers[[#This Row],[total_eve_charge]]&lt;=15,"Low Charges",
IF(tbl_Customers[[#This Row],[total_eve_charge]]&lt;=20,"Medium Charges","High Charges"))</f>
        <v>High Charges</v>
      </c>
      <c r="AB34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7" t="str">
        <f>IF(tbl_Customers[[#This Row],[number_vmail_messages]] = 0, "No Usage", IF(tbl_Customers[[#This Row],[number_vmail_messages]] &lt;= 20, "Low Usage", IF(tbl_Customers[[#This Row],[number_vmail_messages]] &lt;= 40, "Medium Usgae", "High Usage")))</f>
        <v>Medium Usgae</v>
      </c>
      <c r="AD3437" t="str">
        <f>IF(tbl_Customers[[#This Row],[total_day_minutes]]&lt;=150,"Low Usage", IF(tbl_Customers[[#This Row],[total_day_minutes]]&lt;=200,"Medium Usage", IF(tbl_Customers[[#This Row],[total_day_minutes]]&lt;=250,"High Usage","Very High Usage")))</f>
        <v>High Usage</v>
      </c>
      <c r="AE3437" t="str">
        <f>IF(tbl_Customers[[#This Row],[total_intl_calls]]&lt;=5,"Low Calls", IF(tbl_Customers[[#This Row],[total_intl_calls]]&lt;=10, "Medium Calls", "High Calls"))</f>
        <v>Medium Calls</v>
      </c>
      <c r="AF34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37" s="36" t="str">
        <f>IF(tbl_Customers[[#This Row],[Churn_Risk_Score]]&gt;=10,"High Risk", IF(tbl_Customers[[#This Row],[Churn_Risk_Score]]&gt;=5,"Medium Risk","Low Risk"))</f>
        <v>Low Risk</v>
      </c>
    </row>
    <row r="3438" spans="1:33" x14ac:dyDescent="0.35">
      <c r="A3438">
        <v>3437</v>
      </c>
      <c r="B3438" t="s">
        <v>39</v>
      </c>
      <c r="C3438">
        <v>95</v>
      </c>
      <c r="D3438" t="s">
        <v>28</v>
      </c>
      <c r="E3438" t="s">
        <v>22</v>
      </c>
      <c r="F3438" t="s">
        <v>22</v>
      </c>
      <c r="G3438">
        <v>0</v>
      </c>
      <c r="H3438">
        <v>135.19999999999999</v>
      </c>
      <c r="I3438">
        <v>93</v>
      </c>
      <c r="J3438">
        <v>22.98</v>
      </c>
      <c r="K3438">
        <v>285.89999999999998</v>
      </c>
      <c r="L3438">
        <v>123</v>
      </c>
      <c r="M3438">
        <v>24.3</v>
      </c>
      <c r="N3438">
        <v>228.1</v>
      </c>
      <c r="O3438">
        <v>112</v>
      </c>
      <c r="P3438">
        <v>10.26</v>
      </c>
      <c r="Q3438">
        <v>10</v>
      </c>
      <c r="R3438">
        <v>2</v>
      </c>
      <c r="S3438">
        <v>2.7</v>
      </c>
      <c r="T3438">
        <v>3</v>
      </c>
      <c r="U3438" t="s">
        <v>22</v>
      </c>
      <c r="V3438">
        <f>IF(tbl_Customers[[#This Row],[churn]] = "yes", 1, 0)</f>
        <v>0</v>
      </c>
      <c r="W3438" t="str">
        <f>IF(tbl_Customers[[#This Row],[number_customer_service_calls]] &lt;= 1, "0-1 Calls", IF(tbl_Customers[[#This Row],[number_customer_service_calls]] &lt;= 3, "2-3 Calls", IF(tbl_Customers[[#This Row],[number_customer_service_calls]] &lt;=5, "4-5 Calls", "6+ Calls")))</f>
        <v>2-3 Calls</v>
      </c>
      <c r="X3438" t="str">
        <f>IF(tbl_Customers[[#This Row],[account_length]] &lt;= 50, "0-50", IF(tbl_Customers[[#This Row],[account_length]] &lt;=100, "51-100", IF(tbl_Customers[[#This Row],[account_length]] &lt;= 150, "101-150", "151+")))</f>
        <v>51-100</v>
      </c>
      <c r="Y3438" t="str">
        <f>IF(tbl_Customers[[#This Row],[total_intl_charge]] &lt;= 3, "Low Charges", "High Charges")</f>
        <v>Low Charges</v>
      </c>
      <c r="Z3438" t="str">
        <f>IF(tbl_Customers[[#This Row],[total_eve_calls]]&lt;=80,"Low Calls",
IF(tbl_Customers[[#This Row],[total_eve_calls]]&lt;=120,"Medium Calls","High Calls"))</f>
        <v>High Calls</v>
      </c>
      <c r="AA3438" t="str">
        <f>IF(tbl_Customers[[#This Row],[total_eve_charge]]&lt;=15,"Low Charges",
IF(tbl_Customers[[#This Row],[total_eve_charge]]&lt;=20,"Medium Charges","High Charges"))</f>
        <v>High Charges</v>
      </c>
      <c r="AB34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8" t="str">
        <f>IF(tbl_Customers[[#This Row],[number_vmail_messages]] = 0, "No Usage", IF(tbl_Customers[[#This Row],[number_vmail_messages]] &lt;= 20, "Low Usage", IF(tbl_Customers[[#This Row],[number_vmail_messages]] &lt;= 40, "Medium Usgae", "High Usage")))</f>
        <v>No Usage</v>
      </c>
      <c r="AD3438" t="str">
        <f>IF(tbl_Customers[[#This Row],[total_day_minutes]]&lt;=150,"Low Usage", IF(tbl_Customers[[#This Row],[total_day_minutes]]&lt;=200,"Medium Usage", IF(tbl_Customers[[#This Row],[total_day_minutes]]&lt;=250,"High Usage","Very High Usage")))</f>
        <v>Low Usage</v>
      </c>
      <c r="AE3438" t="str">
        <f>IF(tbl_Customers[[#This Row],[total_intl_calls]]&lt;=5,"Low Calls", IF(tbl_Customers[[#This Row],[total_intl_calls]]&lt;=10, "Medium Calls", "High Calls"))</f>
        <v>Low Calls</v>
      </c>
      <c r="AF34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38" s="36" t="str">
        <f>IF(tbl_Customers[[#This Row],[Churn_Risk_Score]]&gt;=10,"High Risk", IF(tbl_Customers[[#This Row],[Churn_Risk_Score]]&gt;=5,"Medium Risk","Low Risk"))</f>
        <v>Low Risk</v>
      </c>
    </row>
    <row r="3439" spans="1:33" x14ac:dyDescent="0.35">
      <c r="A3439">
        <v>3438</v>
      </c>
      <c r="B3439" t="s">
        <v>30</v>
      </c>
      <c r="C3439">
        <v>61</v>
      </c>
      <c r="D3439" t="s">
        <v>25</v>
      </c>
      <c r="E3439" t="s">
        <v>22</v>
      </c>
      <c r="F3439" t="s">
        <v>22</v>
      </c>
      <c r="G3439">
        <v>0</v>
      </c>
      <c r="H3439">
        <v>140.80000000000001</v>
      </c>
      <c r="I3439">
        <v>126</v>
      </c>
      <c r="J3439">
        <v>23.94</v>
      </c>
      <c r="K3439">
        <v>212.5</v>
      </c>
      <c r="L3439">
        <v>115</v>
      </c>
      <c r="M3439">
        <v>18.059999999999999</v>
      </c>
      <c r="N3439">
        <v>141.69999999999999</v>
      </c>
      <c r="O3439">
        <v>79</v>
      </c>
      <c r="P3439">
        <v>6.38</v>
      </c>
      <c r="Q3439">
        <v>6.4</v>
      </c>
      <c r="R3439">
        <v>5</v>
      </c>
      <c r="S3439">
        <v>1.73</v>
      </c>
      <c r="T3439">
        <v>4</v>
      </c>
      <c r="U3439" t="s">
        <v>23</v>
      </c>
      <c r="V3439">
        <f>IF(tbl_Customers[[#This Row],[churn]] = "yes", 1, 0)</f>
        <v>1</v>
      </c>
      <c r="W3439" t="str">
        <f>IF(tbl_Customers[[#This Row],[number_customer_service_calls]] &lt;= 1, "0-1 Calls", IF(tbl_Customers[[#This Row],[number_customer_service_calls]] &lt;= 3, "2-3 Calls", IF(tbl_Customers[[#This Row],[number_customer_service_calls]] &lt;=5, "4-5 Calls", "6+ Calls")))</f>
        <v>4-5 Calls</v>
      </c>
      <c r="X3439" t="str">
        <f>IF(tbl_Customers[[#This Row],[account_length]] &lt;= 50, "0-50", IF(tbl_Customers[[#This Row],[account_length]] &lt;=100, "51-100", IF(tbl_Customers[[#This Row],[account_length]] &lt;= 150, "101-150", "151+")))</f>
        <v>51-100</v>
      </c>
      <c r="Y3439" t="str">
        <f>IF(tbl_Customers[[#This Row],[total_intl_charge]] &lt;= 3, "Low Charges", "High Charges")</f>
        <v>Low Charges</v>
      </c>
      <c r="Z3439" t="str">
        <f>IF(tbl_Customers[[#This Row],[total_eve_calls]]&lt;=80,"Low Calls",
IF(tbl_Customers[[#This Row],[total_eve_calls]]&lt;=120,"Medium Calls","High Calls"))</f>
        <v>Medium Calls</v>
      </c>
      <c r="AA3439" t="str">
        <f>IF(tbl_Customers[[#This Row],[total_eve_charge]]&lt;=15,"Low Charges",
IF(tbl_Customers[[#This Row],[total_eve_charge]]&lt;=20,"Medium Charges","High Charges"))</f>
        <v>Medium Charges</v>
      </c>
      <c r="AB34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9" t="str">
        <f>IF(tbl_Customers[[#This Row],[number_vmail_messages]] = 0, "No Usage", IF(tbl_Customers[[#This Row],[number_vmail_messages]] &lt;= 20, "Low Usage", IF(tbl_Customers[[#This Row],[number_vmail_messages]] &lt;= 40, "Medium Usgae", "High Usage")))</f>
        <v>No Usage</v>
      </c>
      <c r="AD3439" t="str">
        <f>IF(tbl_Customers[[#This Row],[total_day_minutes]]&lt;=150,"Low Usage", IF(tbl_Customers[[#This Row],[total_day_minutes]]&lt;=200,"Medium Usage", IF(tbl_Customers[[#This Row],[total_day_minutes]]&lt;=250,"High Usage","Very High Usage")))</f>
        <v>Low Usage</v>
      </c>
      <c r="AE3439" t="str">
        <f>IF(tbl_Customers[[#This Row],[total_intl_calls]]&lt;=5,"Low Calls", IF(tbl_Customers[[#This Row],[total_intl_calls]]&lt;=10, "Medium Calls", "High Calls"))</f>
        <v>Low Calls</v>
      </c>
      <c r="AF34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39" s="36" t="str">
        <f>IF(tbl_Customers[[#This Row],[Churn_Risk_Score]]&gt;=10,"High Risk", IF(tbl_Customers[[#This Row],[Churn_Risk_Score]]&gt;=5,"Medium Risk","Low Risk"))</f>
        <v>Medium Risk</v>
      </c>
    </row>
    <row r="3440" spans="1:33" x14ac:dyDescent="0.35">
      <c r="A3440">
        <v>3439</v>
      </c>
      <c r="B3440" t="s">
        <v>68</v>
      </c>
      <c r="C3440">
        <v>42</v>
      </c>
      <c r="D3440" t="s">
        <v>28</v>
      </c>
      <c r="E3440" t="s">
        <v>22</v>
      </c>
      <c r="F3440" t="s">
        <v>22</v>
      </c>
      <c r="G3440">
        <v>0</v>
      </c>
      <c r="H3440">
        <v>160.19999999999999</v>
      </c>
      <c r="I3440">
        <v>103</v>
      </c>
      <c r="J3440">
        <v>27.23</v>
      </c>
      <c r="K3440">
        <v>159.80000000000001</v>
      </c>
      <c r="L3440">
        <v>116</v>
      </c>
      <c r="M3440">
        <v>13.58</v>
      </c>
      <c r="N3440">
        <v>255.7</v>
      </c>
      <c r="O3440">
        <v>87</v>
      </c>
      <c r="P3440">
        <v>11.51</v>
      </c>
      <c r="Q3440">
        <v>12.9</v>
      </c>
      <c r="R3440">
        <v>3</v>
      </c>
      <c r="S3440">
        <v>3.48</v>
      </c>
      <c r="T3440">
        <v>1</v>
      </c>
      <c r="U3440" t="s">
        <v>22</v>
      </c>
      <c r="V3440">
        <f>IF(tbl_Customers[[#This Row],[churn]] = "yes", 1, 0)</f>
        <v>0</v>
      </c>
      <c r="W3440" t="str">
        <f>IF(tbl_Customers[[#This Row],[number_customer_service_calls]] &lt;= 1, "0-1 Calls", IF(tbl_Customers[[#This Row],[number_customer_service_calls]] &lt;= 3, "2-3 Calls", IF(tbl_Customers[[#This Row],[number_customer_service_calls]] &lt;=5, "4-5 Calls", "6+ Calls")))</f>
        <v>0-1 Calls</v>
      </c>
      <c r="X3440" t="str">
        <f>IF(tbl_Customers[[#This Row],[account_length]] &lt;= 50, "0-50", IF(tbl_Customers[[#This Row],[account_length]] &lt;=100, "51-100", IF(tbl_Customers[[#This Row],[account_length]] &lt;= 150, "101-150", "151+")))</f>
        <v>0-50</v>
      </c>
      <c r="Y3440" t="str">
        <f>IF(tbl_Customers[[#This Row],[total_intl_charge]] &lt;= 3, "Low Charges", "High Charges")</f>
        <v>High Charges</v>
      </c>
      <c r="Z3440" t="str">
        <f>IF(tbl_Customers[[#This Row],[total_eve_calls]]&lt;=80,"Low Calls",
IF(tbl_Customers[[#This Row],[total_eve_calls]]&lt;=120,"Medium Calls","High Calls"))</f>
        <v>Medium Calls</v>
      </c>
      <c r="AA3440" t="str">
        <f>IF(tbl_Customers[[#This Row],[total_eve_charge]]&lt;=15,"Low Charges",
IF(tbl_Customers[[#This Row],[total_eve_charge]]&lt;=20,"Medium Charges","High Charges"))</f>
        <v>Low Charges</v>
      </c>
      <c r="AB34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0" t="str">
        <f>IF(tbl_Customers[[#This Row],[number_vmail_messages]] = 0, "No Usage", IF(tbl_Customers[[#This Row],[number_vmail_messages]] &lt;= 20, "Low Usage", IF(tbl_Customers[[#This Row],[number_vmail_messages]] &lt;= 40, "Medium Usgae", "High Usage")))</f>
        <v>No Usage</v>
      </c>
      <c r="AD3440" t="str">
        <f>IF(tbl_Customers[[#This Row],[total_day_minutes]]&lt;=150,"Low Usage", IF(tbl_Customers[[#This Row],[total_day_minutes]]&lt;=200,"Medium Usage", IF(tbl_Customers[[#This Row],[total_day_minutes]]&lt;=250,"High Usage","Very High Usage")))</f>
        <v>Medium Usage</v>
      </c>
      <c r="AE3440" t="str">
        <f>IF(tbl_Customers[[#This Row],[total_intl_calls]]&lt;=5,"Low Calls", IF(tbl_Customers[[#This Row],[total_intl_calls]]&lt;=10, "Medium Calls", "High Calls"))</f>
        <v>Low Calls</v>
      </c>
      <c r="AF34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40" s="36" t="str">
        <f>IF(tbl_Customers[[#This Row],[Churn_Risk_Score]]&gt;=10,"High Risk", IF(tbl_Customers[[#This Row],[Churn_Risk_Score]]&gt;=5,"Medium Risk","Low Risk"))</f>
        <v>Low Risk</v>
      </c>
    </row>
    <row r="3441" spans="1:33" x14ac:dyDescent="0.35">
      <c r="A3441">
        <v>3440</v>
      </c>
      <c r="B3441" t="s">
        <v>49</v>
      </c>
      <c r="C3441">
        <v>104</v>
      </c>
      <c r="D3441" t="s">
        <v>21</v>
      </c>
      <c r="E3441" t="s">
        <v>22</v>
      </c>
      <c r="F3441" t="s">
        <v>22</v>
      </c>
      <c r="G3441">
        <v>0</v>
      </c>
      <c r="H3441">
        <v>153.69999999999999</v>
      </c>
      <c r="I3441">
        <v>86</v>
      </c>
      <c r="J3441">
        <v>26.13</v>
      </c>
      <c r="K3441">
        <v>160.30000000000001</v>
      </c>
      <c r="L3441">
        <v>78</v>
      </c>
      <c r="M3441">
        <v>13.63</v>
      </c>
      <c r="N3441">
        <v>176.6</v>
      </c>
      <c r="O3441">
        <v>140</v>
      </c>
      <c r="P3441">
        <v>7.95</v>
      </c>
      <c r="Q3441">
        <v>9.6</v>
      </c>
      <c r="R3441">
        <v>8</v>
      </c>
      <c r="S3441">
        <v>2.59</v>
      </c>
      <c r="T3441">
        <v>1</v>
      </c>
      <c r="U3441" t="s">
        <v>22</v>
      </c>
      <c r="V3441">
        <f>IF(tbl_Customers[[#This Row],[churn]] = "yes", 1, 0)</f>
        <v>0</v>
      </c>
      <c r="W3441" t="str">
        <f>IF(tbl_Customers[[#This Row],[number_customer_service_calls]] &lt;= 1, "0-1 Calls", IF(tbl_Customers[[#This Row],[number_customer_service_calls]] &lt;= 3, "2-3 Calls", IF(tbl_Customers[[#This Row],[number_customer_service_calls]] &lt;=5, "4-5 Calls", "6+ Calls")))</f>
        <v>0-1 Calls</v>
      </c>
      <c r="X3441" t="str">
        <f>IF(tbl_Customers[[#This Row],[account_length]] &lt;= 50, "0-50", IF(tbl_Customers[[#This Row],[account_length]] &lt;=100, "51-100", IF(tbl_Customers[[#This Row],[account_length]] &lt;= 150, "101-150", "151+")))</f>
        <v>101-150</v>
      </c>
      <c r="Y3441" t="str">
        <f>IF(tbl_Customers[[#This Row],[total_intl_charge]] &lt;= 3, "Low Charges", "High Charges")</f>
        <v>Low Charges</v>
      </c>
      <c r="Z3441" t="str">
        <f>IF(tbl_Customers[[#This Row],[total_eve_calls]]&lt;=80,"Low Calls",
IF(tbl_Customers[[#This Row],[total_eve_calls]]&lt;=120,"Medium Calls","High Calls"))</f>
        <v>Low Calls</v>
      </c>
      <c r="AA3441" t="str">
        <f>IF(tbl_Customers[[#This Row],[total_eve_charge]]&lt;=15,"Low Charges",
IF(tbl_Customers[[#This Row],[total_eve_charge]]&lt;=20,"Medium Charges","High Charges"))</f>
        <v>Low Charges</v>
      </c>
      <c r="AB34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41" t="str">
        <f>IF(tbl_Customers[[#This Row],[number_vmail_messages]] = 0, "No Usage", IF(tbl_Customers[[#This Row],[number_vmail_messages]] &lt;= 20, "Low Usage", IF(tbl_Customers[[#This Row],[number_vmail_messages]] &lt;= 40, "Medium Usgae", "High Usage")))</f>
        <v>No Usage</v>
      </c>
      <c r="AD3441" t="str">
        <f>IF(tbl_Customers[[#This Row],[total_day_minutes]]&lt;=150,"Low Usage", IF(tbl_Customers[[#This Row],[total_day_minutes]]&lt;=200,"Medium Usage", IF(tbl_Customers[[#This Row],[total_day_minutes]]&lt;=250,"High Usage","Very High Usage")))</f>
        <v>Medium Usage</v>
      </c>
      <c r="AE3441" t="str">
        <f>IF(tbl_Customers[[#This Row],[total_intl_calls]]&lt;=5,"Low Calls", IF(tbl_Customers[[#This Row],[total_intl_calls]]&lt;=10, "Medium Calls", "High Calls"))</f>
        <v>Medium Calls</v>
      </c>
      <c r="AF34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41" s="36" t="str">
        <f>IF(tbl_Customers[[#This Row],[Churn_Risk_Score]]&gt;=10,"High Risk", IF(tbl_Customers[[#This Row],[Churn_Risk_Score]]&gt;=5,"Medium Risk","Low Risk"))</f>
        <v>Low Risk</v>
      </c>
    </row>
    <row r="3442" spans="1:33" x14ac:dyDescent="0.35">
      <c r="A3442">
        <v>3441</v>
      </c>
      <c r="B3442" t="s">
        <v>75</v>
      </c>
      <c r="C3442">
        <v>184</v>
      </c>
      <c r="D3442" t="s">
        <v>21</v>
      </c>
      <c r="E3442" t="s">
        <v>22</v>
      </c>
      <c r="F3442" t="s">
        <v>22</v>
      </c>
      <c r="G3442">
        <v>0</v>
      </c>
      <c r="H3442">
        <v>237.6</v>
      </c>
      <c r="I3442">
        <v>86</v>
      </c>
      <c r="J3442">
        <v>40.39</v>
      </c>
      <c r="K3442">
        <v>157</v>
      </c>
      <c r="L3442">
        <v>105</v>
      </c>
      <c r="M3442">
        <v>13.35</v>
      </c>
      <c r="N3442">
        <v>163.6</v>
      </c>
      <c r="O3442">
        <v>103</v>
      </c>
      <c r="P3442">
        <v>7.36</v>
      </c>
      <c r="Q3442">
        <v>14.2</v>
      </c>
      <c r="R3442">
        <v>2</v>
      </c>
      <c r="S3442">
        <v>3.83</v>
      </c>
      <c r="T3442">
        <v>2</v>
      </c>
      <c r="U3442" t="s">
        <v>22</v>
      </c>
      <c r="V3442">
        <f>IF(tbl_Customers[[#This Row],[churn]] = "yes", 1, 0)</f>
        <v>0</v>
      </c>
      <c r="W3442" t="str">
        <f>IF(tbl_Customers[[#This Row],[number_customer_service_calls]] &lt;= 1, "0-1 Calls", IF(tbl_Customers[[#This Row],[number_customer_service_calls]] &lt;= 3, "2-3 Calls", IF(tbl_Customers[[#This Row],[number_customer_service_calls]] &lt;=5, "4-5 Calls", "6+ Calls")))</f>
        <v>2-3 Calls</v>
      </c>
      <c r="X3442" t="str">
        <f>IF(tbl_Customers[[#This Row],[account_length]] &lt;= 50, "0-50", IF(tbl_Customers[[#This Row],[account_length]] &lt;=100, "51-100", IF(tbl_Customers[[#This Row],[account_length]] &lt;= 150, "101-150", "151+")))</f>
        <v>151+</v>
      </c>
      <c r="Y3442" t="str">
        <f>IF(tbl_Customers[[#This Row],[total_intl_charge]] &lt;= 3, "Low Charges", "High Charges")</f>
        <v>High Charges</v>
      </c>
      <c r="Z3442" t="str">
        <f>IF(tbl_Customers[[#This Row],[total_eve_calls]]&lt;=80,"Low Calls",
IF(tbl_Customers[[#This Row],[total_eve_calls]]&lt;=120,"Medium Calls","High Calls"))</f>
        <v>Medium Calls</v>
      </c>
      <c r="AA3442" t="str">
        <f>IF(tbl_Customers[[#This Row],[total_eve_charge]]&lt;=15,"Low Charges",
IF(tbl_Customers[[#This Row],[total_eve_charge]]&lt;=20,"Medium Charges","High Charges"))</f>
        <v>Low Charges</v>
      </c>
      <c r="AB34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2" t="str">
        <f>IF(tbl_Customers[[#This Row],[number_vmail_messages]] = 0, "No Usage", IF(tbl_Customers[[#This Row],[number_vmail_messages]] &lt;= 20, "Low Usage", IF(tbl_Customers[[#This Row],[number_vmail_messages]] &lt;= 40, "Medium Usgae", "High Usage")))</f>
        <v>No Usage</v>
      </c>
      <c r="AD3442" t="str">
        <f>IF(tbl_Customers[[#This Row],[total_day_minutes]]&lt;=150,"Low Usage", IF(tbl_Customers[[#This Row],[total_day_minutes]]&lt;=200,"Medium Usage", IF(tbl_Customers[[#This Row],[total_day_minutes]]&lt;=250,"High Usage","Very High Usage")))</f>
        <v>High Usage</v>
      </c>
      <c r="AE3442" t="str">
        <f>IF(tbl_Customers[[#This Row],[total_intl_calls]]&lt;=5,"Low Calls", IF(tbl_Customers[[#This Row],[total_intl_calls]]&lt;=10, "Medium Calls", "High Calls"))</f>
        <v>Low Calls</v>
      </c>
      <c r="AF34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42" s="36" t="str">
        <f>IF(tbl_Customers[[#This Row],[Churn_Risk_Score]]&gt;=10,"High Risk", IF(tbl_Customers[[#This Row],[Churn_Risk_Score]]&gt;=5,"Medium Risk","Low Risk"))</f>
        <v>Low Risk</v>
      </c>
    </row>
    <row r="3443" spans="1:33" x14ac:dyDescent="0.35">
      <c r="A3443">
        <v>3442</v>
      </c>
      <c r="B3443" t="s">
        <v>63</v>
      </c>
      <c r="C3443">
        <v>29</v>
      </c>
      <c r="D3443" t="s">
        <v>28</v>
      </c>
      <c r="E3443" t="s">
        <v>22</v>
      </c>
      <c r="F3443" t="s">
        <v>22</v>
      </c>
      <c r="G3443">
        <v>0</v>
      </c>
      <c r="H3443">
        <v>182.1</v>
      </c>
      <c r="I3443">
        <v>92</v>
      </c>
      <c r="J3443">
        <v>30.96</v>
      </c>
      <c r="K3443">
        <v>180.4</v>
      </c>
      <c r="L3443">
        <v>91</v>
      </c>
      <c r="M3443">
        <v>15.33</v>
      </c>
      <c r="N3443">
        <v>206.4</v>
      </c>
      <c r="O3443">
        <v>128</v>
      </c>
      <c r="P3443">
        <v>9.2899999999999991</v>
      </c>
      <c r="Q3443">
        <v>7.2</v>
      </c>
      <c r="R3443">
        <v>2</v>
      </c>
      <c r="S3443">
        <v>1.94</v>
      </c>
      <c r="T3443">
        <v>2</v>
      </c>
      <c r="U3443" t="s">
        <v>22</v>
      </c>
      <c r="V3443">
        <f>IF(tbl_Customers[[#This Row],[churn]] = "yes", 1, 0)</f>
        <v>0</v>
      </c>
      <c r="W3443" t="str">
        <f>IF(tbl_Customers[[#This Row],[number_customer_service_calls]] &lt;= 1, "0-1 Calls", IF(tbl_Customers[[#This Row],[number_customer_service_calls]] &lt;= 3, "2-3 Calls", IF(tbl_Customers[[#This Row],[number_customer_service_calls]] &lt;=5, "4-5 Calls", "6+ Calls")))</f>
        <v>2-3 Calls</v>
      </c>
      <c r="X3443" t="str">
        <f>IF(tbl_Customers[[#This Row],[account_length]] &lt;= 50, "0-50", IF(tbl_Customers[[#This Row],[account_length]] &lt;=100, "51-100", IF(tbl_Customers[[#This Row],[account_length]] &lt;= 150, "101-150", "151+")))</f>
        <v>0-50</v>
      </c>
      <c r="Y3443" t="str">
        <f>IF(tbl_Customers[[#This Row],[total_intl_charge]] &lt;= 3, "Low Charges", "High Charges")</f>
        <v>Low Charges</v>
      </c>
      <c r="Z3443" t="str">
        <f>IF(tbl_Customers[[#This Row],[total_eve_calls]]&lt;=80,"Low Calls",
IF(tbl_Customers[[#This Row],[total_eve_calls]]&lt;=120,"Medium Calls","High Calls"))</f>
        <v>Medium Calls</v>
      </c>
      <c r="AA3443" t="str">
        <f>IF(tbl_Customers[[#This Row],[total_eve_charge]]&lt;=15,"Low Charges",
IF(tbl_Customers[[#This Row],[total_eve_charge]]&lt;=20,"Medium Charges","High Charges"))</f>
        <v>Medium Charges</v>
      </c>
      <c r="AB34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3" t="str">
        <f>IF(tbl_Customers[[#This Row],[number_vmail_messages]] = 0, "No Usage", IF(tbl_Customers[[#This Row],[number_vmail_messages]] &lt;= 20, "Low Usage", IF(tbl_Customers[[#This Row],[number_vmail_messages]] &lt;= 40, "Medium Usgae", "High Usage")))</f>
        <v>No Usage</v>
      </c>
      <c r="AD3443" t="str">
        <f>IF(tbl_Customers[[#This Row],[total_day_minutes]]&lt;=150,"Low Usage", IF(tbl_Customers[[#This Row],[total_day_minutes]]&lt;=200,"Medium Usage", IF(tbl_Customers[[#This Row],[total_day_minutes]]&lt;=250,"High Usage","Very High Usage")))</f>
        <v>Medium Usage</v>
      </c>
      <c r="AE3443" t="str">
        <f>IF(tbl_Customers[[#This Row],[total_intl_calls]]&lt;=5,"Low Calls", IF(tbl_Customers[[#This Row],[total_intl_calls]]&lt;=10, "Medium Calls", "High Calls"))</f>
        <v>Low Calls</v>
      </c>
      <c r="AF34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43" s="36" t="str">
        <f>IF(tbl_Customers[[#This Row],[Churn_Risk_Score]]&gt;=10,"High Risk", IF(tbl_Customers[[#This Row],[Churn_Risk_Score]]&gt;=5,"Medium Risk","Low Risk"))</f>
        <v>Low Risk</v>
      </c>
    </row>
    <row r="3444" spans="1:33" x14ac:dyDescent="0.35">
      <c r="A3444">
        <v>3443</v>
      </c>
      <c r="B3444" t="s">
        <v>49</v>
      </c>
      <c r="C3444">
        <v>5</v>
      </c>
      <c r="D3444" t="s">
        <v>25</v>
      </c>
      <c r="E3444" t="s">
        <v>22</v>
      </c>
      <c r="F3444" t="s">
        <v>22</v>
      </c>
      <c r="G3444">
        <v>0</v>
      </c>
      <c r="H3444">
        <v>198.7</v>
      </c>
      <c r="I3444">
        <v>108</v>
      </c>
      <c r="J3444">
        <v>33.78</v>
      </c>
      <c r="K3444">
        <v>146.69999999999999</v>
      </c>
      <c r="L3444">
        <v>86</v>
      </c>
      <c r="M3444">
        <v>12.47</v>
      </c>
      <c r="N3444">
        <v>216.8</v>
      </c>
      <c r="O3444">
        <v>95</v>
      </c>
      <c r="P3444">
        <v>9.76</v>
      </c>
      <c r="Q3444">
        <v>9.5</v>
      </c>
      <c r="R3444">
        <v>3</v>
      </c>
      <c r="S3444">
        <v>2.57</v>
      </c>
      <c r="T3444">
        <v>2</v>
      </c>
      <c r="U3444" t="s">
        <v>22</v>
      </c>
      <c r="V3444">
        <f>IF(tbl_Customers[[#This Row],[churn]] = "yes", 1, 0)</f>
        <v>0</v>
      </c>
      <c r="W3444" t="str">
        <f>IF(tbl_Customers[[#This Row],[number_customer_service_calls]] &lt;= 1, "0-1 Calls", IF(tbl_Customers[[#This Row],[number_customer_service_calls]] &lt;= 3, "2-3 Calls", IF(tbl_Customers[[#This Row],[number_customer_service_calls]] &lt;=5, "4-5 Calls", "6+ Calls")))</f>
        <v>2-3 Calls</v>
      </c>
      <c r="X3444" t="str">
        <f>IF(tbl_Customers[[#This Row],[account_length]] &lt;= 50, "0-50", IF(tbl_Customers[[#This Row],[account_length]] &lt;=100, "51-100", IF(tbl_Customers[[#This Row],[account_length]] &lt;= 150, "101-150", "151+")))</f>
        <v>0-50</v>
      </c>
      <c r="Y3444" t="str">
        <f>IF(tbl_Customers[[#This Row],[total_intl_charge]] &lt;= 3, "Low Charges", "High Charges")</f>
        <v>Low Charges</v>
      </c>
      <c r="Z3444" t="str">
        <f>IF(tbl_Customers[[#This Row],[total_eve_calls]]&lt;=80,"Low Calls",
IF(tbl_Customers[[#This Row],[total_eve_calls]]&lt;=120,"Medium Calls","High Calls"))</f>
        <v>Medium Calls</v>
      </c>
      <c r="AA3444" t="str">
        <f>IF(tbl_Customers[[#This Row],[total_eve_charge]]&lt;=15,"Low Charges",
IF(tbl_Customers[[#This Row],[total_eve_charge]]&lt;=20,"Medium Charges","High Charges"))</f>
        <v>Low Charges</v>
      </c>
      <c r="AB34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4" t="str">
        <f>IF(tbl_Customers[[#This Row],[number_vmail_messages]] = 0, "No Usage", IF(tbl_Customers[[#This Row],[number_vmail_messages]] &lt;= 20, "Low Usage", IF(tbl_Customers[[#This Row],[number_vmail_messages]] &lt;= 40, "Medium Usgae", "High Usage")))</f>
        <v>No Usage</v>
      </c>
      <c r="AD3444" t="str">
        <f>IF(tbl_Customers[[#This Row],[total_day_minutes]]&lt;=150,"Low Usage", IF(tbl_Customers[[#This Row],[total_day_minutes]]&lt;=200,"Medium Usage", IF(tbl_Customers[[#This Row],[total_day_minutes]]&lt;=250,"High Usage","Very High Usage")))</f>
        <v>Medium Usage</v>
      </c>
      <c r="AE3444" t="str">
        <f>IF(tbl_Customers[[#This Row],[total_intl_calls]]&lt;=5,"Low Calls", IF(tbl_Customers[[#This Row],[total_intl_calls]]&lt;=10, "Medium Calls", "High Calls"))</f>
        <v>Low Calls</v>
      </c>
      <c r="AF34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44" s="36" t="str">
        <f>IF(tbl_Customers[[#This Row],[Churn_Risk_Score]]&gt;=10,"High Risk", IF(tbl_Customers[[#This Row],[Churn_Risk_Score]]&gt;=5,"Medium Risk","Low Risk"))</f>
        <v>Low Risk</v>
      </c>
    </row>
    <row r="3445" spans="1:33" x14ac:dyDescent="0.35">
      <c r="A3445">
        <v>3444</v>
      </c>
      <c r="B3445" t="s">
        <v>27</v>
      </c>
      <c r="C3445">
        <v>58</v>
      </c>
      <c r="D3445" t="s">
        <v>25</v>
      </c>
      <c r="E3445" t="s">
        <v>22</v>
      </c>
      <c r="F3445" t="s">
        <v>23</v>
      </c>
      <c r="G3445">
        <v>47</v>
      </c>
      <c r="H3445">
        <v>151.1</v>
      </c>
      <c r="I3445">
        <v>117</v>
      </c>
      <c r="J3445">
        <v>25.69</v>
      </c>
      <c r="K3445">
        <v>137.4</v>
      </c>
      <c r="L3445">
        <v>103</v>
      </c>
      <c r="M3445">
        <v>11.68</v>
      </c>
      <c r="N3445">
        <v>172.6</v>
      </c>
      <c r="O3445">
        <v>99</v>
      </c>
      <c r="P3445">
        <v>7.77</v>
      </c>
      <c r="Q3445">
        <v>9.1999999999999993</v>
      </c>
      <c r="R3445">
        <v>8</v>
      </c>
      <c r="S3445">
        <v>2.48</v>
      </c>
      <c r="T3445">
        <v>1</v>
      </c>
      <c r="U3445" t="s">
        <v>22</v>
      </c>
      <c r="V3445">
        <f>IF(tbl_Customers[[#This Row],[churn]] = "yes", 1, 0)</f>
        <v>0</v>
      </c>
      <c r="W3445" t="str">
        <f>IF(tbl_Customers[[#This Row],[number_customer_service_calls]] &lt;= 1, "0-1 Calls", IF(tbl_Customers[[#This Row],[number_customer_service_calls]] &lt;= 3, "2-3 Calls", IF(tbl_Customers[[#This Row],[number_customer_service_calls]] &lt;=5, "4-5 Calls", "6+ Calls")))</f>
        <v>0-1 Calls</v>
      </c>
      <c r="X3445" t="str">
        <f>IF(tbl_Customers[[#This Row],[account_length]] &lt;= 50, "0-50", IF(tbl_Customers[[#This Row],[account_length]] &lt;=100, "51-100", IF(tbl_Customers[[#This Row],[account_length]] &lt;= 150, "101-150", "151+")))</f>
        <v>51-100</v>
      </c>
      <c r="Y3445" t="str">
        <f>IF(tbl_Customers[[#This Row],[total_intl_charge]] &lt;= 3, "Low Charges", "High Charges")</f>
        <v>Low Charges</v>
      </c>
      <c r="Z3445" t="str">
        <f>IF(tbl_Customers[[#This Row],[total_eve_calls]]&lt;=80,"Low Calls",
IF(tbl_Customers[[#This Row],[total_eve_calls]]&lt;=120,"Medium Calls","High Calls"))</f>
        <v>Medium Calls</v>
      </c>
      <c r="AA3445" t="str">
        <f>IF(tbl_Customers[[#This Row],[total_eve_charge]]&lt;=15,"Low Charges",
IF(tbl_Customers[[#This Row],[total_eve_charge]]&lt;=20,"Medium Charges","High Charges"))</f>
        <v>Low Charges</v>
      </c>
      <c r="AB34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45" t="str">
        <f>IF(tbl_Customers[[#This Row],[number_vmail_messages]] = 0, "No Usage", IF(tbl_Customers[[#This Row],[number_vmail_messages]] &lt;= 20, "Low Usage", IF(tbl_Customers[[#This Row],[number_vmail_messages]] &lt;= 40, "Medium Usgae", "High Usage")))</f>
        <v>High Usage</v>
      </c>
      <c r="AD3445" t="str">
        <f>IF(tbl_Customers[[#This Row],[total_day_minutes]]&lt;=150,"Low Usage", IF(tbl_Customers[[#This Row],[total_day_minutes]]&lt;=200,"Medium Usage", IF(tbl_Customers[[#This Row],[total_day_minutes]]&lt;=250,"High Usage","Very High Usage")))</f>
        <v>Medium Usage</v>
      </c>
      <c r="AE3445" t="str">
        <f>IF(tbl_Customers[[#This Row],[total_intl_calls]]&lt;=5,"Low Calls", IF(tbl_Customers[[#This Row],[total_intl_calls]]&lt;=10, "Medium Calls", "High Calls"))</f>
        <v>Medium Calls</v>
      </c>
      <c r="AF34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45" s="36" t="str">
        <f>IF(tbl_Customers[[#This Row],[Churn_Risk_Score]]&gt;=10,"High Risk", IF(tbl_Customers[[#This Row],[Churn_Risk_Score]]&gt;=5,"Medium Risk","Low Risk"))</f>
        <v>Low Risk</v>
      </c>
    </row>
    <row r="3446" spans="1:33" x14ac:dyDescent="0.35">
      <c r="A3446">
        <v>3445</v>
      </c>
      <c r="B3446" t="s">
        <v>63</v>
      </c>
      <c r="C3446">
        <v>165</v>
      </c>
      <c r="D3446" t="s">
        <v>28</v>
      </c>
      <c r="E3446" t="s">
        <v>22</v>
      </c>
      <c r="F3446" t="s">
        <v>22</v>
      </c>
      <c r="G3446">
        <v>0</v>
      </c>
      <c r="H3446">
        <v>195.2</v>
      </c>
      <c r="I3446">
        <v>84</v>
      </c>
      <c r="J3446">
        <v>33.18</v>
      </c>
      <c r="K3446">
        <v>229.5</v>
      </c>
      <c r="L3446">
        <v>116</v>
      </c>
      <c r="M3446">
        <v>19.510000000000002</v>
      </c>
      <c r="N3446">
        <v>185.3</v>
      </c>
      <c r="O3446">
        <v>147</v>
      </c>
      <c r="P3446">
        <v>8.34</v>
      </c>
      <c r="Q3446">
        <v>11.9</v>
      </c>
      <c r="R3446">
        <v>3</v>
      </c>
      <c r="S3446">
        <v>3.21</v>
      </c>
      <c r="T3446">
        <v>0</v>
      </c>
      <c r="U3446" t="s">
        <v>22</v>
      </c>
      <c r="V3446">
        <f>IF(tbl_Customers[[#This Row],[churn]] = "yes", 1, 0)</f>
        <v>0</v>
      </c>
      <c r="W3446" t="str">
        <f>IF(tbl_Customers[[#This Row],[number_customer_service_calls]] &lt;= 1, "0-1 Calls", IF(tbl_Customers[[#This Row],[number_customer_service_calls]] &lt;= 3, "2-3 Calls", IF(tbl_Customers[[#This Row],[number_customer_service_calls]] &lt;=5, "4-5 Calls", "6+ Calls")))</f>
        <v>0-1 Calls</v>
      </c>
      <c r="X3446" t="str">
        <f>IF(tbl_Customers[[#This Row],[account_length]] &lt;= 50, "0-50", IF(tbl_Customers[[#This Row],[account_length]] &lt;=100, "51-100", IF(tbl_Customers[[#This Row],[account_length]] &lt;= 150, "101-150", "151+")))</f>
        <v>151+</v>
      </c>
      <c r="Y3446" t="str">
        <f>IF(tbl_Customers[[#This Row],[total_intl_charge]] &lt;= 3, "Low Charges", "High Charges")</f>
        <v>High Charges</v>
      </c>
      <c r="Z3446" t="str">
        <f>IF(tbl_Customers[[#This Row],[total_eve_calls]]&lt;=80,"Low Calls",
IF(tbl_Customers[[#This Row],[total_eve_calls]]&lt;=120,"Medium Calls","High Calls"))</f>
        <v>Medium Calls</v>
      </c>
      <c r="AA3446" t="str">
        <f>IF(tbl_Customers[[#This Row],[total_eve_charge]]&lt;=15,"Low Charges",
IF(tbl_Customers[[#This Row],[total_eve_charge]]&lt;=20,"Medium Charges","High Charges"))</f>
        <v>Medium Charges</v>
      </c>
      <c r="AB34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46" t="str">
        <f>IF(tbl_Customers[[#This Row],[number_vmail_messages]] = 0, "No Usage", IF(tbl_Customers[[#This Row],[number_vmail_messages]] &lt;= 20, "Low Usage", IF(tbl_Customers[[#This Row],[number_vmail_messages]] &lt;= 40, "Medium Usgae", "High Usage")))</f>
        <v>No Usage</v>
      </c>
      <c r="AD3446" t="str">
        <f>IF(tbl_Customers[[#This Row],[total_day_minutes]]&lt;=150,"Low Usage", IF(tbl_Customers[[#This Row],[total_day_minutes]]&lt;=200,"Medium Usage", IF(tbl_Customers[[#This Row],[total_day_minutes]]&lt;=250,"High Usage","Very High Usage")))</f>
        <v>Medium Usage</v>
      </c>
      <c r="AE3446" t="str">
        <f>IF(tbl_Customers[[#This Row],[total_intl_calls]]&lt;=5,"Low Calls", IF(tbl_Customers[[#This Row],[total_intl_calls]]&lt;=10, "Medium Calls", "High Calls"))</f>
        <v>Low Calls</v>
      </c>
      <c r="AF34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46" s="36" t="str">
        <f>IF(tbl_Customers[[#This Row],[Churn_Risk_Score]]&gt;=10,"High Risk", IF(tbl_Customers[[#This Row],[Churn_Risk_Score]]&gt;=5,"Medium Risk","Low Risk"))</f>
        <v>Low Risk</v>
      </c>
    </row>
    <row r="3447" spans="1:33" x14ac:dyDescent="0.35">
      <c r="A3447">
        <v>3446</v>
      </c>
      <c r="B3447" t="s">
        <v>24</v>
      </c>
      <c r="C3447">
        <v>77</v>
      </c>
      <c r="D3447" t="s">
        <v>25</v>
      </c>
      <c r="E3447" t="s">
        <v>23</v>
      </c>
      <c r="F3447" t="s">
        <v>23</v>
      </c>
      <c r="G3447">
        <v>34</v>
      </c>
      <c r="H3447">
        <v>209.9</v>
      </c>
      <c r="I3447">
        <v>79</v>
      </c>
      <c r="J3447">
        <v>35.68</v>
      </c>
      <c r="K3447">
        <v>226.1</v>
      </c>
      <c r="L3447">
        <v>88</v>
      </c>
      <c r="M3447">
        <v>19.22</v>
      </c>
      <c r="N3447">
        <v>101.8</v>
      </c>
      <c r="O3447">
        <v>103</v>
      </c>
      <c r="P3447">
        <v>4.58</v>
      </c>
      <c r="Q3447">
        <v>11.4</v>
      </c>
      <c r="R3447">
        <v>2</v>
      </c>
      <c r="S3447">
        <v>3.08</v>
      </c>
      <c r="T3447">
        <v>2</v>
      </c>
      <c r="U3447" t="s">
        <v>23</v>
      </c>
      <c r="V3447">
        <f>IF(tbl_Customers[[#This Row],[churn]] = "yes", 1, 0)</f>
        <v>1</v>
      </c>
      <c r="W3447" t="str">
        <f>IF(tbl_Customers[[#This Row],[number_customer_service_calls]] &lt;= 1, "0-1 Calls", IF(tbl_Customers[[#This Row],[number_customer_service_calls]] &lt;= 3, "2-3 Calls", IF(tbl_Customers[[#This Row],[number_customer_service_calls]] &lt;=5, "4-5 Calls", "6+ Calls")))</f>
        <v>2-3 Calls</v>
      </c>
      <c r="X3447" t="str">
        <f>IF(tbl_Customers[[#This Row],[account_length]] &lt;= 50, "0-50", IF(tbl_Customers[[#This Row],[account_length]] &lt;=100, "51-100", IF(tbl_Customers[[#This Row],[account_length]] &lt;= 150, "101-150", "151+")))</f>
        <v>51-100</v>
      </c>
      <c r="Y3447" t="str">
        <f>IF(tbl_Customers[[#This Row],[total_intl_charge]] &lt;= 3, "Low Charges", "High Charges")</f>
        <v>High Charges</v>
      </c>
      <c r="Z3447" t="str">
        <f>IF(tbl_Customers[[#This Row],[total_eve_calls]]&lt;=80,"Low Calls",
IF(tbl_Customers[[#This Row],[total_eve_calls]]&lt;=120,"Medium Calls","High Calls"))</f>
        <v>Medium Calls</v>
      </c>
      <c r="AA3447" t="str">
        <f>IF(tbl_Customers[[#This Row],[total_eve_charge]]&lt;=15,"Low Charges",
IF(tbl_Customers[[#This Row],[total_eve_charge]]&lt;=20,"Medium Charges","High Charges"))</f>
        <v>Medium Charges</v>
      </c>
      <c r="AB34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47" t="str">
        <f>IF(tbl_Customers[[#This Row],[number_vmail_messages]] = 0, "No Usage", IF(tbl_Customers[[#This Row],[number_vmail_messages]] &lt;= 20, "Low Usage", IF(tbl_Customers[[#This Row],[number_vmail_messages]] &lt;= 40, "Medium Usgae", "High Usage")))</f>
        <v>Medium Usgae</v>
      </c>
      <c r="AD3447" t="str">
        <f>IF(tbl_Customers[[#This Row],[total_day_minutes]]&lt;=150,"Low Usage", IF(tbl_Customers[[#This Row],[total_day_minutes]]&lt;=200,"Medium Usage", IF(tbl_Customers[[#This Row],[total_day_minutes]]&lt;=250,"High Usage","Very High Usage")))</f>
        <v>High Usage</v>
      </c>
      <c r="AE3447" t="str">
        <f>IF(tbl_Customers[[#This Row],[total_intl_calls]]&lt;=5,"Low Calls", IF(tbl_Customers[[#This Row],[total_intl_calls]]&lt;=10, "Medium Calls", "High Calls"))</f>
        <v>Low Calls</v>
      </c>
      <c r="AF34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447" s="36" t="str">
        <f>IF(tbl_Customers[[#This Row],[Churn_Risk_Score]]&gt;=10,"High Risk", IF(tbl_Customers[[#This Row],[Churn_Risk_Score]]&gt;=5,"Medium Risk","Low Risk"))</f>
        <v>Medium Risk</v>
      </c>
    </row>
    <row r="3448" spans="1:33" x14ac:dyDescent="0.35">
      <c r="A3448">
        <v>3447</v>
      </c>
      <c r="B3448" t="s">
        <v>33</v>
      </c>
      <c r="C3448">
        <v>132</v>
      </c>
      <c r="D3448" t="s">
        <v>21</v>
      </c>
      <c r="E3448" t="s">
        <v>23</v>
      </c>
      <c r="F3448" t="s">
        <v>23</v>
      </c>
      <c r="G3448">
        <v>18</v>
      </c>
      <c r="H3448">
        <v>130.69999999999999</v>
      </c>
      <c r="I3448">
        <v>86</v>
      </c>
      <c r="J3448">
        <v>22.22</v>
      </c>
      <c r="K3448">
        <v>186.1</v>
      </c>
      <c r="L3448">
        <v>98</v>
      </c>
      <c r="M3448">
        <v>15.82</v>
      </c>
      <c r="N3448">
        <v>204.8</v>
      </c>
      <c r="O3448">
        <v>103</v>
      </c>
      <c r="P3448">
        <v>9.2200000000000006</v>
      </c>
      <c r="Q3448">
        <v>11.9</v>
      </c>
      <c r="R3448">
        <v>6</v>
      </c>
      <c r="S3448">
        <v>3.21</v>
      </c>
      <c r="T3448">
        <v>0</v>
      </c>
      <c r="U3448" t="s">
        <v>22</v>
      </c>
      <c r="V3448">
        <f>IF(tbl_Customers[[#This Row],[churn]] = "yes", 1, 0)</f>
        <v>0</v>
      </c>
      <c r="W3448" t="str">
        <f>IF(tbl_Customers[[#This Row],[number_customer_service_calls]] &lt;= 1, "0-1 Calls", IF(tbl_Customers[[#This Row],[number_customer_service_calls]] &lt;= 3, "2-3 Calls", IF(tbl_Customers[[#This Row],[number_customer_service_calls]] &lt;=5, "4-5 Calls", "6+ Calls")))</f>
        <v>0-1 Calls</v>
      </c>
      <c r="X3448" t="str">
        <f>IF(tbl_Customers[[#This Row],[account_length]] &lt;= 50, "0-50", IF(tbl_Customers[[#This Row],[account_length]] &lt;=100, "51-100", IF(tbl_Customers[[#This Row],[account_length]] &lt;= 150, "101-150", "151+")))</f>
        <v>101-150</v>
      </c>
      <c r="Y3448" t="str">
        <f>IF(tbl_Customers[[#This Row],[total_intl_charge]] &lt;= 3, "Low Charges", "High Charges")</f>
        <v>High Charges</v>
      </c>
      <c r="Z3448" t="str">
        <f>IF(tbl_Customers[[#This Row],[total_eve_calls]]&lt;=80,"Low Calls",
IF(tbl_Customers[[#This Row],[total_eve_calls]]&lt;=120,"Medium Calls","High Calls"))</f>
        <v>Medium Calls</v>
      </c>
      <c r="AA3448" t="str">
        <f>IF(tbl_Customers[[#This Row],[total_eve_charge]]&lt;=15,"Low Charges",
IF(tbl_Customers[[#This Row],[total_eve_charge]]&lt;=20,"Medium Charges","High Charges"))</f>
        <v>Medium Charges</v>
      </c>
      <c r="AB34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8" t="str">
        <f>IF(tbl_Customers[[#This Row],[number_vmail_messages]] = 0, "No Usage", IF(tbl_Customers[[#This Row],[number_vmail_messages]] &lt;= 20, "Low Usage", IF(tbl_Customers[[#This Row],[number_vmail_messages]] &lt;= 40, "Medium Usgae", "High Usage")))</f>
        <v>Low Usage</v>
      </c>
      <c r="AD3448" t="str">
        <f>IF(tbl_Customers[[#This Row],[total_day_minutes]]&lt;=150,"Low Usage", IF(tbl_Customers[[#This Row],[total_day_minutes]]&lt;=200,"Medium Usage", IF(tbl_Customers[[#This Row],[total_day_minutes]]&lt;=250,"High Usage","Very High Usage")))</f>
        <v>Low Usage</v>
      </c>
      <c r="AE3448" t="str">
        <f>IF(tbl_Customers[[#This Row],[total_intl_calls]]&lt;=5,"Low Calls", IF(tbl_Customers[[#This Row],[total_intl_calls]]&lt;=10, "Medium Calls", "High Calls"))</f>
        <v>Medium Calls</v>
      </c>
      <c r="AF34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448" s="36" t="str">
        <f>IF(tbl_Customers[[#This Row],[Churn_Risk_Score]]&gt;=10,"High Risk", IF(tbl_Customers[[#This Row],[Churn_Risk_Score]]&gt;=5,"Medium Risk","Low Risk"))</f>
        <v>Medium Risk</v>
      </c>
    </row>
    <row r="3449" spans="1:33" x14ac:dyDescent="0.35">
      <c r="A3449">
        <v>3448</v>
      </c>
      <c r="B3449" t="s">
        <v>68</v>
      </c>
      <c r="C3449">
        <v>115</v>
      </c>
      <c r="D3449" t="s">
        <v>21</v>
      </c>
      <c r="E3449" t="s">
        <v>22</v>
      </c>
      <c r="F3449" t="s">
        <v>22</v>
      </c>
      <c r="G3449">
        <v>0</v>
      </c>
      <c r="H3449">
        <v>265.89999999999998</v>
      </c>
      <c r="I3449">
        <v>112</v>
      </c>
      <c r="J3449">
        <v>45.2</v>
      </c>
      <c r="K3449">
        <v>132.9</v>
      </c>
      <c r="L3449">
        <v>94</v>
      </c>
      <c r="M3449">
        <v>11.3</v>
      </c>
      <c r="N3449">
        <v>185.2</v>
      </c>
      <c r="O3449">
        <v>106</v>
      </c>
      <c r="P3449">
        <v>8.33</v>
      </c>
      <c r="Q3449">
        <v>14.6</v>
      </c>
      <c r="R3449">
        <v>7</v>
      </c>
      <c r="S3449">
        <v>3.94</v>
      </c>
      <c r="T3449">
        <v>1</v>
      </c>
      <c r="U3449" t="s">
        <v>22</v>
      </c>
      <c r="V3449">
        <f>IF(tbl_Customers[[#This Row],[churn]] = "yes", 1, 0)</f>
        <v>0</v>
      </c>
      <c r="W3449" t="str">
        <f>IF(tbl_Customers[[#This Row],[number_customer_service_calls]] &lt;= 1, "0-1 Calls", IF(tbl_Customers[[#This Row],[number_customer_service_calls]] &lt;= 3, "2-3 Calls", IF(tbl_Customers[[#This Row],[number_customer_service_calls]] &lt;=5, "4-5 Calls", "6+ Calls")))</f>
        <v>0-1 Calls</v>
      </c>
      <c r="X3449" t="str">
        <f>IF(tbl_Customers[[#This Row],[account_length]] &lt;= 50, "0-50", IF(tbl_Customers[[#This Row],[account_length]] &lt;=100, "51-100", IF(tbl_Customers[[#This Row],[account_length]] &lt;= 150, "101-150", "151+")))</f>
        <v>101-150</v>
      </c>
      <c r="Y3449" t="str">
        <f>IF(tbl_Customers[[#This Row],[total_intl_charge]] &lt;= 3, "Low Charges", "High Charges")</f>
        <v>High Charges</v>
      </c>
      <c r="Z3449" t="str">
        <f>IF(tbl_Customers[[#This Row],[total_eve_calls]]&lt;=80,"Low Calls",
IF(tbl_Customers[[#This Row],[total_eve_calls]]&lt;=120,"Medium Calls","High Calls"))</f>
        <v>Medium Calls</v>
      </c>
      <c r="AA3449" t="str">
        <f>IF(tbl_Customers[[#This Row],[total_eve_charge]]&lt;=15,"Low Charges",
IF(tbl_Customers[[#This Row],[total_eve_charge]]&lt;=20,"Medium Charges","High Charges"))</f>
        <v>Low Charges</v>
      </c>
      <c r="AB34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9" t="str">
        <f>IF(tbl_Customers[[#This Row],[number_vmail_messages]] = 0, "No Usage", IF(tbl_Customers[[#This Row],[number_vmail_messages]] &lt;= 20, "Low Usage", IF(tbl_Customers[[#This Row],[number_vmail_messages]] &lt;= 40, "Medium Usgae", "High Usage")))</f>
        <v>No Usage</v>
      </c>
      <c r="AD3449" t="str">
        <f>IF(tbl_Customers[[#This Row],[total_day_minutes]]&lt;=150,"Low Usage", IF(tbl_Customers[[#This Row],[total_day_minutes]]&lt;=200,"Medium Usage", IF(tbl_Customers[[#This Row],[total_day_minutes]]&lt;=250,"High Usage","Very High Usage")))</f>
        <v>Very High Usage</v>
      </c>
      <c r="AE3449" t="str">
        <f>IF(tbl_Customers[[#This Row],[total_intl_calls]]&lt;=5,"Low Calls", IF(tbl_Customers[[#This Row],[total_intl_calls]]&lt;=10, "Medium Calls", "High Calls"))</f>
        <v>Medium Calls</v>
      </c>
      <c r="AF34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49" s="36" t="str">
        <f>IF(tbl_Customers[[#This Row],[Churn_Risk_Score]]&gt;=10,"High Risk", IF(tbl_Customers[[#This Row],[Churn_Risk_Score]]&gt;=5,"Medium Risk","Low Risk"))</f>
        <v>Medium Risk</v>
      </c>
    </row>
    <row r="3450" spans="1:33" x14ac:dyDescent="0.35">
      <c r="A3450">
        <v>3449</v>
      </c>
      <c r="B3450" t="s">
        <v>39</v>
      </c>
      <c r="C3450">
        <v>148</v>
      </c>
      <c r="D3450" t="s">
        <v>25</v>
      </c>
      <c r="E3450" t="s">
        <v>22</v>
      </c>
      <c r="F3450" t="s">
        <v>22</v>
      </c>
      <c r="G3450">
        <v>0</v>
      </c>
      <c r="H3450">
        <v>249.7</v>
      </c>
      <c r="I3450">
        <v>91</v>
      </c>
      <c r="J3450">
        <v>42.45</v>
      </c>
      <c r="K3450">
        <v>185.1</v>
      </c>
      <c r="L3450">
        <v>90</v>
      </c>
      <c r="M3450">
        <v>15.73</v>
      </c>
      <c r="N3450">
        <v>234.2</v>
      </c>
      <c r="O3450">
        <v>88</v>
      </c>
      <c r="P3450">
        <v>10.54</v>
      </c>
      <c r="Q3450">
        <v>10.5</v>
      </c>
      <c r="R3450">
        <v>1</v>
      </c>
      <c r="S3450">
        <v>2.84</v>
      </c>
      <c r="T3450">
        <v>1</v>
      </c>
      <c r="U3450" t="s">
        <v>22</v>
      </c>
      <c r="V3450">
        <f>IF(tbl_Customers[[#This Row],[churn]] = "yes", 1, 0)</f>
        <v>0</v>
      </c>
      <c r="W3450" t="str">
        <f>IF(tbl_Customers[[#This Row],[number_customer_service_calls]] &lt;= 1, "0-1 Calls", IF(tbl_Customers[[#This Row],[number_customer_service_calls]] &lt;= 3, "2-3 Calls", IF(tbl_Customers[[#This Row],[number_customer_service_calls]] &lt;=5, "4-5 Calls", "6+ Calls")))</f>
        <v>0-1 Calls</v>
      </c>
      <c r="X3450" t="str">
        <f>IF(tbl_Customers[[#This Row],[account_length]] &lt;= 50, "0-50", IF(tbl_Customers[[#This Row],[account_length]] &lt;=100, "51-100", IF(tbl_Customers[[#This Row],[account_length]] &lt;= 150, "101-150", "151+")))</f>
        <v>101-150</v>
      </c>
      <c r="Y3450" t="str">
        <f>IF(tbl_Customers[[#This Row],[total_intl_charge]] &lt;= 3, "Low Charges", "High Charges")</f>
        <v>Low Charges</v>
      </c>
      <c r="Z3450" t="str">
        <f>IF(tbl_Customers[[#This Row],[total_eve_calls]]&lt;=80,"Low Calls",
IF(tbl_Customers[[#This Row],[total_eve_calls]]&lt;=120,"Medium Calls","High Calls"))</f>
        <v>Medium Calls</v>
      </c>
      <c r="AA3450" t="str">
        <f>IF(tbl_Customers[[#This Row],[total_eve_charge]]&lt;=15,"Low Charges",
IF(tbl_Customers[[#This Row],[total_eve_charge]]&lt;=20,"Medium Charges","High Charges"))</f>
        <v>Medium Charges</v>
      </c>
      <c r="AB34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0" t="str">
        <f>IF(tbl_Customers[[#This Row],[number_vmail_messages]] = 0, "No Usage", IF(tbl_Customers[[#This Row],[number_vmail_messages]] &lt;= 20, "Low Usage", IF(tbl_Customers[[#This Row],[number_vmail_messages]] &lt;= 40, "Medium Usgae", "High Usage")))</f>
        <v>No Usage</v>
      </c>
      <c r="AD3450" t="str">
        <f>IF(tbl_Customers[[#This Row],[total_day_minutes]]&lt;=150,"Low Usage", IF(tbl_Customers[[#This Row],[total_day_minutes]]&lt;=200,"Medium Usage", IF(tbl_Customers[[#This Row],[total_day_minutes]]&lt;=250,"High Usage","Very High Usage")))</f>
        <v>High Usage</v>
      </c>
      <c r="AE3450" t="str">
        <f>IF(tbl_Customers[[#This Row],[total_intl_calls]]&lt;=5,"Low Calls", IF(tbl_Customers[[#This Row],[total_intl_calls]]&lt;=10, "Medium Calls", "High Calls"))</f>
        <v>Low Calls</v>
      </c>
      <c r="AF34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0" s="36" t="str">
        <f>IF(tbl_Customers[[#This Row],[Churn_Risk_Score]]&gt;=10,"High Risk", IF(tbl_Customers[[#This Row],[Churn_Risk_Score]]&gt;=5,"Medium Risk","Low Risk"))</f>
        <v>Low Risk</v>
      </c>
    </row>
    <row r="3451" spans="1:33" x14ac:dyDescent="0.35">
      <c r="A3451">
        <v>3450</v>
      </c>
      <c r="B3451" t="s">
        <v>67</v>
      </c>
      <c r="C3451">
        <v>135</v>
      </c>
      <c r="D3451" t="s">
        <v>28</v>
      </c>
      <c r="E3451" t="s">
        <v>22</v>
      </c>
      <c r="F3451" t="s">
        <v>22</v>
      </c>
      <c r="G3451">
        <v>0</v>
      </c>
      <c r="H3451">
        <v>204.1</v>
      </c>
      <c r="I3451">
        <v>116</v>
      </c>
      <c r="J3451">
        <v>34.700000000000003</v>
      </c>
      <c r="K3451">
        <v>150.19999999999999</v>
      </c>
      <c r="L3451">
        <v>74</v>
      </c>
      <c r="M3451">
        <v>12.77</v>
      </c>
      <c r="N3451">
        <v>108.1</v>
      </c>
      <c r="O3451">
        <v>154</v>
      </c>
      <c r="P3451">
        <v>4.8600000000000003</v>
      </c>
      <c r="Q3451">
        <v>8.1</v>
      </c>
      <c r="R3451">
        <v>1</v>
      </c>
      <c r="S3451">
        <v>2.19</v>
      </c>
      <c r="T3451">
        <v>2</v>
      </c>
      <c r="U3451" t="s">
        <v>22</v>
      </c>
      <c r="V3451">
        <f>IF(tbl_Customers[[#This Row],[churn]] = "yes", 1, 0)</f>
        <v>0</v>
      </c>
      <c r="W3451" t="str">
        <f>IF(tbl_Customers[[#This Row],[number_customer_service_calls]] &lt;= 1, "0-1 Calls", IF(tbl_Customers[[#This Row],[number_customer_service_calls]] &lt;= 3, "2-3 Calls", IF(tbl_Customers[[#This Row],[number_customer_service_calls]] &lt;=5, "4-5 Calls", "6+ Calls")))</f>
        <v>2-3 Calls</v>
      </c>
      <c r="X3451" t="str">
        <f>IF(tbl_Customers[[#This Row],[account_length]] &lt;= 50, "0-50", IF(tbl_Customers[[#This Row],[account_length]] &lt;=100, "51-100", IF(tbl_Customers[[#This Row],[account_length]] &lt;= 150, "101-150", "151+")))</f>
        <v>101-150</v>
      </c>
      <c r="Y3451" t="str">
        <f>IF(tbl_Customers[[#This Row],[total_intl_charge]] &lt;= 3, "Low Charges", "High Charges")</f>
        <v>Low Charges</v>
      </c>
      <c r="Z3451" t="str">
        <f>IF(tbl_Customers[[#This Row],[total_eve_calls]]&lt;=80,"Low Calls",
IF(tbl_Customers[[#This Row],[total_eve_calls]]&lt;=120,"Medium Calls","High Calls"))</f>
        <v>Low Calls</v>
      </c>
      <c r="AA3451" t="str">
        <f>IF(tbl_Customers[[#This Row],[total_eve_charge]]&lt;=15,"Low Charges",
IF(tbl_Customers[[#This Row],[total_eve_charge]]&lt;=20,"Medium Charges","High Charges"))</f>
        <v>Low Charges</v>
      </c>
      <c r="AB34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1" t="str">
        <f>IF(tbl_Customers[[#This Row],[number_vmail_messages]] = 0, "No Usage", IF(tbl_Customers[[#This Row],[number_vmail_messages]] &lt;= 20, "Low Usage", IF(tbl_Customers[[#This Row],[number_vmail_messages]] &lt;= 40, "Medium Usgae", "High Usage")))</f>
        <v>No Usage</v>
      </c>
      <c r="AD3451" t="str">
        <f>IF(tbl_Customers[[#This Row],[total_day_minutes]]&lt;=150,"Low Usage", IF(tbl_Customers[[#This Row],[total_day_minutes]]&lt;=200,"Medium Usage", IF(tbl_Customers[[#This Row],[total_day_minutes]]&lt;=250,"High Usage","Very High Usage")))</f>
        <v>High Usage</v>
      </c>
      <c r="AE3451" t="str">
        <f>IF(tbl_Customers[[#This Row],[total_intl_calls]]&lt;=5,"Low Calls", IF(tbl_Customers[[#This Row],[total_intl_calls]]&lt;=10, "Medium Calls", "High Calls"))</f>
        <v>Low Calls</v>
      </c>
      <c r="AF34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1" s="36" t="str">
        <f>IF(tbl_Customers[[#This Row],[Churn_Risk_Score]]&gt;=10,"High Risk", IF(tbl_Customers[[#This Row],[Churn_Risk_Score]]&gt;=5,"Medium Risk","Low Risk"))</f>
        <v>Low Risk</v>
      </c>
    </row>
    <row r="3452" spans="1:33" x14ac:dyDescent="0.35">
      <c r="A3452">
        <v>3451</v>
      </c>
      <c r="B3452" t="s">
        <v>51</v>
      </c>
      <c r="C3452">
        <v>87</v>
      </c>
      <c r="D3452" t="s">
        <v>28</v>
      </c>
      <c r="E3452" t="s">
        <v>22</v>
      </c>
      <c r="F3452" t="s">
        <v>23</v>
      </c>
      <c r="G3452">
        <v>24</v>
      </c>
      <c r="H3452">
        <v>135.80000000000001</v>
      </c>
      <c r="I3452">
        <v>108</v>
      </c>
      <c r="J3452">
        <v>23.09</v>
      </c>
      <c r="K3452">
        <v>251.4</v>
      </c>
      <c r="L3452">
        <v>62</v>
      </c>
      <c r="M3452">
        <v>21.37</v>
      </c>
      <c r="N3452">
        <v>181.5</v>
      </c>
      <c r="O3452">
        <v>91</v>
      </c>
      <c r="P3452">
        <v>8.17</v>
      </c>
      <c r="Q3452">
        <v>6.4</v>
      </c>
      <c r="R3452">
        <v>4</v>
      </c>
      <c r="S3452">
        <v>1.73</v>
      </c>
      <c r="T3452">
        <v>0</v>
      </c>
      <c r="U3452" t="s">
        <v>22</v>
      </c>
      <c r="V3452">
        <f>IF(tbl_Customers[[#This Row],[churn]] = "yes", 1, 0)</f>
        <v>0</v>
      </c>
      <c r="W3452" t="str">
        <f>IF(tbl_Customers[[#This Row],[number_customer_service_calls]] &lt;= 1, "0-1 Calls", IF(tbl_Customers[[#This Row],[number_customer_service_calls]] &lt;= 3, "2-3 Calls", IF(tbl_Customers[[#This Row],[number_customer_service_calls]] &lt;=5, "4-5 Calls", "6+ Calls")))</f>
        <v>0-1 Calls</v>
      </c>
      <c r="X3452" t="str">
        <f>IF(tbl_Customers[[#This Row],[account_length]] &lt;= 50, "0-50", IF(tbl_Customers[[#This Row],[account_length]] &lt;=100, "51-100", IF(tbl_Customers[[#This Row],[account_length]] &lt;= 150, "101-150", "151+")))</f>
        <v>51-100</v>
      </c>
      <c r="Y3452" t="str">
        <f>IF(tbl_Customers[[#This Row],[total_intl_charge]] &lt;= 3, "Low Charges", "High Charges")</f>
        <v>Low Charges</v>
      </c>
      <c r="Z3452" t="str">
        <f>IF(tbl_Customers[[#This Row],[total_eve_calls]]&lt;=80,"Low Calls",
IF(tbl_Customers[[#This Row],[total_eve_calls]]&lt;=120,"Medium Calls","High Calls"))</f>
        <v>Low Calls</v>
      </c>
      <c r="AA3452" t="str">
        <f>IF(tbl_Customers[[#This Row],[total_eve_charge]]&lt;=15,"Low Charges",
IF(tbl_Customers[[#This Row],[total_eve_charge]]&lt;=20,"Medium Charges","High Charges"))</f>
        <v>High Charges</v>
      </c>
      <c r="AB34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2" t="str">
        <f>IF(tbl_Customers[[#This Row],[number_vmail_messages]] = 0, "No Usage", IF(tbl_Customers[[#This Row],[number_vmail_messages]] &lt;= 20, "Low Usage", IF(tbl_Customers[[#This Row],[number_vmail_messages]] &lt;= 40, "Medium Usgae", "High Usage")))</f>
        <v>Medium Usgae</v>
      </c>
      <c r="AD3452" t="str">
        <f>IF(tbl_Customers[[#This Row],[total_day_minutes]]&lt;=150,"Low Usage", IF(tbl_Customers[[#This Row],[total_day_minutes]]&lt;=200,"Medium Usage", IF(tbl_Customers[[#This Row],[total_day_minutes]]&lt;=250,"High Usage","Very High Usage")))</f>
        <v>Low Usage</v>
      </c>
      <c r="AE3452" t="str">
        <f>IF(tbl_Customers[[#This Row],[total_intl_calls]]&lt;=5,"Low Calls", IF(tbl_Customers[[#This Row],[total_intl_calls]]&lt;=10, "Medium Calls", "High Calls"))</f>
        <v>Low Calls</v>
      </c>
      <c r="AF34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52" s="36" t="str">
        <f>IF(tbl_Customers[[#This Row],[Churn_Risk_Score]]&gt;=10,"High Risk", IF(tbl_Customers[[#This Row],[Churn_Risk_Score]]&gt;=5,"Medium Risk","Low Risk"))</f>
        <v>Low Risk</v>
      </c>
    </row>
    <row r="3453" spans="1:33" x14ac:dyDescent="0.35">
      <c r="A3453">
        <v>3452</v>
      </c>
      <c r="B3453" t="s">
        <v>66</v>
      </c>
      <c r="C3453">
        <v>78</v>
      </c>
      <c r="D3453" t="s">
        <v>21</v>
      </c>
      <c r="E3453" t="s">
        <v>22</v>
      </c>
      <c r="F3453" t="s">
        <v>22</v>
      </c>
      <c r="G3453">
        <v>0</v>
      </c>
      <c r="H3453">
        <v>211.4</v>
      </c>
      <c r="I3453">
        <v>105</v>
      </c>
      <c r="J3453">
        <v>35.94</v>
      </c>
      <c r="K3453">
        <v>249.9</v>
      </c>
      <c r="L3453">
        <v>77</v>
      </c>
      <c r="M3453">
        <v>21.24</v>
      </c>
      <c r="N3453">
        <v>199.6</v>
      </c>
      <c r="O3453">
        <v>129</v>
      </c>
      <c r="P3453">
        <v>8.98</v>
      </c>
      <c r="Q3453">
        <v>9.3000000000000007</v>
      </c>
      <c r="R3453">
        <v>2</v>
      </c>
      <c r="S3453">
        <v>2.5099999999999998</v>
      </c>
      <c r="T3453">
        <v>2</v>
      </c>
      <c r="U3453" t="s">
        <v>22</v>
      </c>
      <c r="V3453">
        <f>IF(tbl_Customers[[#This Row],[churn]] = "yes", 1, 0)</f>
        <v>0</v>
      </c>
      <c r="W3453" t="str">
        <f>IF(tbl_Customers[[#This Row],[number_customer_service_calls]] &lt;= 1, "0-1 Calls", IF(tbl_Customers[[#This Row],[number_customer_service_calls]] &lt;= 3, "2-3 Calls", IF(tbl_Customers[[#This Row],[number_customer_service_calls]] &lt;=5, "4-5 Calls", "6+ Calls")))</f>
        <v>2-3 Calls</v>
      </c>
      <c r="X3453" t="str">
        <f>IF(tbl_Customers[[#This Row],[account_length]] &lt;= 50, "0-50", IF(tbl_Customers[[#This Row],[account_length]] &lt;=100, "51-100", IF(tbl_Customers[[#This Row],[account_length]] &lt;= 150, "101-150", "151+")))</f>
        <v>51-100</v>
      </c>
      <c r="Y3453" t="str">
        <f>IF(tbl_Customers[[#This Row],[total_intl_charge]] &lt;= 3, "Low Charges", "High Charges")</f>
        <v>Low Charges</v>
      </c>
      <c r="Z3453" t="str">
        <f>IF(tbl_Customers[[#This Row],[total_eve_calls]]&lt;=80,"Low Calls",
IF(tbl_Customers[[#This Row],[total_eve_calls]]&lt;=120,"Medium Calls","High Calls"))</f>
        <v>Low Calls</v>
      </c>
      <c r="AA3453" t="str">
        <f>IF(tbl_Customers[[#This Row],[total_eve_charge]]&lt;=15,"Low Charges",
IF(tbl_Customers[[#This Row],[total_eve_charge]]&lt;=20,"Medium Charges","High Charges"))</f>
        <v>High Charges</v>
      </c>
      <c r="AB34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3" t="str">
        <f>IF(tbl_Customers[[#This Row],[number_vmail_messages]] = 0, "No Usage", IF(tbl_Customers[[#This Row],[number_vmail_messages]] &lt;= 20, "Low Usage", IF(tbl_Customers[[#This Row],[number_vmail_messages]] &lt;= 40, "Medium Usgae", "High Usage")))</f>
        <v>No Usage</v>
      </c>
      <c r="AD3453" t="str">
        <f>IF(tbl_Customers[[#This Row],[total_day_minutes]]&lt;=150,"Low Usage", IF(tbl_Customers[[#This Row],[total_day_minutes]]&lt;=200,"Medium Usage", IF(tbl_Customers[[#This Row],[total_day_minutes]]&lt;=250,"High Usage","Very High Usage")))</f>
        <v>High Usage</v>
      </c>
      <c r="AE3453" t="str">
        <f>IF(tbl_Customers[[#This Row],[total_intl_calls]]&lt;=5,"Low Calls", IF(tbl_Customers[[#This Row],[total_intl_calls]]&lt;=10, "Medium Calls", "High Calls"))</f>
        <v>Low Calls</v>
      </c>
      <c r="AF34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3" s="36" t="str">
        <f>IF(tbl_Customers[[#This Row],[Churn_Risk_Score]]&gt;=10,"High Risk", IF(tbl_Customers[[#This Row],[Churn_Risk_Score]]&gt;=5,"Medium Risk","Low Risk"))</f>
        <v>Low Risk</v>
      </c>
    </row>
    <row r="3454" spans="1:33" x14ac:dyDescent="0.35">
      <c r="A3454">
        <v>3453</v>
      </c>
      <c r="B3454" t="s">
        <v>35</v>
      </c>
      <c r="C3454">
        <v>78</v>
      </c>
      <c r="D3454" t="s">
        <v>28</v>
      </c>
      <c r="E3454" t="s">
        <v>22</v>
      </c>
      <c r="F3454" t="s">
        <v>22</v>
      </c>
      <c r="G3454">
        <v>0</v>
      </c>
      <c r="H3454">
        <v>185.8</v>
      </c>
      <c r="I3454">
        <v>102</v>
      </c>
      <c r="J3454">
        <v>31.59</v>
      </c>
      <c r="K3454">
        <v>251.6</v>
      </c>
      <c r="L3454">
        <v>88</v>
      </c>
      <c r="M3454">
        <v>21.39</v>
      </c>
      <c r="N3454">
        <v>202.8</v>
      </c>
      <c r="O3454">
        <v>86</v>
      </c>
      <c r="P3454">
        <v>9.1300000000000008</v>
      </c>
      <c r="Q3454">
        <v>13.3</v>
      </c>
      <c r="R3454">
        <v>6</v>
      </c>
      <c r="S3454">
        <v>3.59</v>
      </c>
      <c r="T3454">
        <v>2</v>
      </c>
      <c r="U3454" t="s">
        <v>22</v>
      </c>
      <c r="V3454">
        <f>IF(tbl_Customers[[#This Row],[churn]] = "yes", 1, 0)</f>
        <v>0</v>
      </c>
      <c r="W3454" t="str">
        <f>IF(tbl_Customers[[#This Row],[number_customer_service_calls]] &lt;= 1, "0-1 Calls", IF(tbl_Customers[[#This Row],[number_customer_service_calls]] &lt;= 3, "2-3 Calls", IF(tbl_Customers[[#This Row],[number_customer_service_calls]] &lt;=5, "4-5 Calls", "6+ Calls")))</f>
        <v>2-3 Calls</v>
      </c>
      <c r="X3454" t="str">
        <f>IF(tbl_Customers[[#This Row],[account_length]] &lt;= 50, "0-50", IF(tbl_Customers[[#This Row],[account_length]] &lt;=100, "51-100", IF(tbl_Customers[[#This Row],[account_length]] &lt;= 150, "101-150", "151+")))</f>
        <v>51-100</v>
      </c>
      <c r="Y3454" t="str">
        <f>IF(tbl_Customers[[#This Row],[total_intl_charge]] &lt;= 3, "Low Charges", "High Charges")</f>
        <v>High Charges</v>
      </c>
      <c r="Z3454" t="str">
        <f>IF(tbl_Customers[[#This Row],[total_eve_calls]]&lt;=80,"Low Calls",
IF(tbl_Customers[[#This Row],[total_eve_calls]]&lt;=120,"Medium Calls","High Calls"))</f>
        <v>Medium Calls</v>
      </c>
      <c r="AA3454" t="str">
        <f>IF(tbl_Customers[[#This Row],[total_eve_charge]]&lt;=15,"Low Charges",
IF(tbl_Customers[[#This Row],[total_eve_charge]]&lt;=20,"Medium Charges","High Charges"))</f>
        <v>High Charges</v>
      </c>
      <c r="AB34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4" t="str">
        <f>IF(tbl_Customers[[#This Row],[number_vmail_messages]] = 0, "No Usage", IF(tbl_Customers[[#This Row],[number_vmail_messages]] &lt;= 20, "Low Usage", IF(tbl_Customers[[#This Row],[number_vmail_messages]] &lt;= 40, "Medium Usgae", "High Usage")))</f>
        <v>No Usage</v>
      </c>
      <c r="AD3454" t="str">
        <f>IF(tbl_Customers[[#This Row],[total_day_minutes]]&lt;=150,"Low Usage", IF(tbl_Customers[[#This Row],[total_day_minutes]]&lt;=200,"Medium Usage", IF(tbl_Customers[[#This Row],[total_day_minutes]]&lt;=250,"High Usage","Very High Usage")))</f>
        <v>Medium Usage</v>
      </c>
      <c r="AE3454" t="str">
        <f>IF(tbl_Customers[[#This Row],[total_intl_calls]]&lt;=5,"Low Calls", IF(tbl_Customers[[#This Row],[total_intl_calls]]&lt;=10, "Medium Calls", "High Calls"))</f>
        <v>Medium Calls</v>
      </c>
      <c r="AF34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54" s="36" t="str">
        <f>IF(tbl_Customers[[#This Row],[Churn_Risk_Score]]&gt;=10,"High Risk", IF(tbl_Customers[[#This Row],[Churn_Risk_Score]]&gt;=5,"Medium Risk","Low Risk"))</f>
        <v>Low Risk</v>
      </c>
    </row>
    <row r="3455" spans="1:33" x14ac:dyDescent="0.35">
      <c r="A3455">
        <v>3454</v>
      </c>
      <c r="B3455" t="s">
        <v>37</v>
      </c>
      <c r="C3455">
        <v>101</v>
      </c>
      <c r="D3455" t="s">
        <v>21</v>
      </c>
      <c r="E3455" t="s">
        <v>22</v>
      </c>
      <c r="F3455" t="s">
        <v>22</v>
      </c>
      <c r="G3455">
        <v>0</v>
      </c>
      <c r="H3455">
        <v>202.5</v>
      </c>
      <c r="I3455">
        <v>91</v>
      </c>
      <c r="J3455">
        <v>34.43</v>
      </c>
      <c r="K3455">
        <v>142.5</v>
      </c>
      <c r="L3455">
        <v>134</v>
      </c>
      <c r="M3455">
        <v>12.11</v>
      </c>
      <c r="N3455">
        <v>219.6</v>
      </c>
      <c r="O3455">
        <v>102</v>
      </c>
      <c r="P3455">
        <v>9.8800000000000008</v>
      </c>
      <c r="Q3455">
        <v>10.1</v>
      </c>
      <c r="R3455">
        <v>4</v>
      </c>
      <c r="S3455">
        <v>2.73</v>
      </c>
      <c r="T3455">
        <v>3</v>
      </c>
      <c r="U3455" t="s">
        <v>22</v>
      </c>
      <c r="V3455">
        <f>IF(tbl_Customers[[#This Row],[churn]] = "yes", 1, 0)</f>
        <v>0</v>
      </c>
      <c r="W3455" t="str">
        <f>IF(tbl_Customers[[#This Row],[number_customer_service_calls]] &lt;= 1, "0-1 Calls", IF(tbl_Customers[[#This Row],[number_customer_service_calls]] &lt;= 3, "2-3 Calls", IF(tbl_Customers[[#This Row],[number_customer_service_calls]] &lt;=5, "4-5 Calls", "6+ Calls")))</f>
        <v>2-3 Calls</v>
      </c>
      <c r="X3455" t="str">
        <f>IF(tbl_Customers[[#This Row],[account_length]] &lt;= 50, "0-50", IF(tbl_Customers[[#This Row],[account_length]] &lt;=100, "51-100", IF(tbl_Customers[[#This Row],[account_length]] &lt;= 150, "101-150", "151+")))</f>
        <v>101-150</v>
      </c>
      <c r="Y3455" t="str">
        <f>IF(tbl_Customers[[#This Row],[total_intl_charge]] &lt;= 3, "Low Charges", "High Charges")</f>
        <v>Low Charges</v>
      </c>
      <c r="Z3455" t="str">
        <f>IF(tbl_Customers[[#This Row],[total_eve_calls]]&lt;=80,"Low Calls",
IF(tbl_Customers[[#This Row],[total_eve_calls]]&lt;=120,"Medium Calls","High Calls"))</f>
        <v>High Calls</v>
      </c>
      <c r="AA3455" t="str">
        <f>IF(tbl_Customers[[#This Row],[total_eve_charge]]&lt;=15,"Low Charges",
IF(tbl_Customers[[#This Row],[total_eve_charge]]&lt;=20,"Medium Charges","High Charges"))</f>
        <v>Low Charges</v>
      </c>
      <c r="AB34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5" t="str">
        <f>IF(tbl_Customers[[#This Row],[number_vmail_messages]] = 0, "No Usage", IF(tbl_Customers[[#This Row],[number_vmail_messages]] &lt;= 20, "Low Usage", IF(tbl_Customers[[#This Row],[number_vmail_messages]] &lt;= 40, "Medium Usgae", "High Usage")))</f>
        <v>No Usage</v>
      </c>
      <c r="AD3455" t="str">
        <f>IF(tbl_Customers[[#This Row],[total_day_minutes]]&lt;=150,"Low Usage", IF(tbl_Customers[[#This Row],[total_day_minutes]]&lt;=200,"Medium Usage", IF(tbl_Customers[[#This Row],[total_day_minutes]]&lt;=250,"High Usage","Very High Usage")))</f>
        <v>High Usage</v>
      </c>
      <c r="AE3455" t="str">
        <f>IF(tbl_Customers[[#This Row],[total_intl_calls]]&lt;=5,"Low Calls", IF(tbl_Customers[[#This Row],[total_intl_calls]]&lt;=10, "Medium Calls", "High Calls"))</f>
        <v>Low Calls</v>
      </c>
      <c r="AF34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5" s="36" t="str">
        <f>IF(tbl_Customers[[#This Row],[Churn_Risk_Score]]&gt;=10,"High Risk", IF(tbl_Customers[[#This Row],[Churn_Risk_Score]]&gt;=5,"Medium Risk","Low Risk"))</f>
        <v>Low Risk</v>
      </c>
    </row>
    <row r="3456" spans="1:33" x14ac:dyDescent="0.35">
      <c r="A3456">
        <v>3455</v>
      </c>
      <c r="B3456" t="s">
        <v>75</v>
      </c>
      <c r="C3456">
        <v>90</v>
      </c>
      <c r="D3456" t="s">
        <v>28</v>
      </c>
      <c r="E3456" t="s">
        <v>22</v>
      </c>
      <c r="F3456" t="s">
        <v>22</v>
      </c>
      <c r="G3456">
        <v>0</v>
      </c>
      <c r="H3456">
        <v>169.4</v>
      </c>
      <c r="I3456">
        <v>127</v>
      </c>
      <c r="J3456">
        <v>28.8</v>
      </c>
      <c r="K3456">
        <v>157.19999999999999</v>
      </c>
      <c r="L3456">
        <v>111</v>
      </c>
      <c r="M3456">
        <v>13.36</v>
      </c>
      <c r="N3456">
        <v>172.4</v>
      </c>
      <c r="O3456">
        <v>103</v>
      </c>
      <c r="P3456">
        <v>7.76</v>
      </c>
      <c r="Q3456">
        <v>10.7</v>
      </c>
      <c r="R3456">
        <v>2</v>
      </c>
      <c r="S3456">
        <v>2.89</v>
      </c>
      <c r="T3456">
        <v>1</v>
      </c>
      <c r="U3456" t="s">
        <v>22</v>
      </c>
      <c r="V3456">
        <f>IF(tbl_Customers[[#This Row],[churn]] = "yes", 1, 0)</f>
        <v>0</v>
      </c>
      <c r="W3456" t="str">
        <f>IF(tbl_Customers[[#This Row],[number_customer_service_calls]] &lt;= 1, "0-1 Calls", IF(tbl_Customers[[#This Row],[number_customer_service_calls]] &lt;= 3, "2-3 Calls", IF(tbl_Customers[[#This Row],[number_customer_service_calls]] &lt;=5, "4-5 Calls", "6+ Calls")))</f>
        <v>0-1 Calls</v>
      </c>
      <c r="X3456" t="str">
        <f>IF(tbl_Customers[[#This Row],[account_length]] &lt;= 50, "0-50", IF(tbl_Customers[[#This Row],[account_length]] &lt;=100, "51-100", IF(tbl_Customers[[#This Row],[account_length]] &lt;= 150, "101-150", "151+")))</f>
        <v>51-100</v>
      </c>
      <c r="Y3456" t="str">
        <f>IF(tbl_Customers[[#This Row],[total_intl_charge]] &lt;= 3, "Low Charges", "High Charges")</f>
        <v>Low Charges</v>
      </c>
      <c r="Z3456" t="str">
        <f>IF(tbl_Customers[[#This Row],[total_eve_calls]]&lt;=80,"Low Calls",
IF(tbl_Customers[[#This Row],[total_eve_calls]]&lt;=120,"Medium Calls","High Calls"))</f>
        <v>Medium Calls</v>
      </c>
      <c r="AA3456" t="str">
        <f>IF(tbl_Customers[[#This Row],[total_eve_charge]]&lt;=15,"Low Charges",
IF(tbl_Customers[[#This Row],[total_eve_charge]]&lt;=20,"Medium Charges","High Charges"))</f>
        <v>Low Charges</v>
      </c>
      <c r="AB34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6" t="str">
        <f>IF(tbl_Customers[[#This Row],[number_vmail_messages]] = 0, "No Usage", IF(tbl_Customers[[#This Row],[number_vmail_messages]] &lt;= 20, "Low Usage", IF(tbl_Customers[[#This Row],[number_vmail_messages]] &lt;= 40, "Medium Usgae", "High Usage")))</f>
        <v>No Usage</v>
      </c>
      <c r="AD3456" t="str">
        <f>IF(tbl_Customers[[#This Row],[total_day_minutes]]&lt;=150,"Low Usage", IF(tbl_Customers[[#This Row],[total_day_minutes]]&lt;=200,"Medium Usage", IF(tbl_Customers[[#This Row],[total_day_minutes]]&lt;=250,"High Usage","Very High Usage")))</f>
        <v>Medium Usage</v>
      </c>
      <c r="AE3456" t="str">
        <f>IF(tbl_Customers[[#This Row],[total_intl_calls]]&lt;=5,"Low Calls", IF(tbl_Customers[[#This Row],[total_intl_calls]]&lt;=10, "Medium Calls", "High Calls"))</f>
        <v>Low Calls</v>
      </c>
      <c r="AF34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6" s="36" t="str">
        <f>IF(tbl_Customers[[#This Row],[Churn_Risk_Score]]&gt;=10,"High Risk", IF(tbl_Customers[[#This Row],[Churn_Risk_Score]]&gt;=5,"Medium Risk","Low Risk"))</f>
        <v>Low Risk</v>
      </c>
    </row>
    <row r="3457" spans="1:33" x14ac:dyDescent="0.35">
      <c r="A3457">
        <v>3456</v>
      </c>
      <c r="B3457" t="s">
        <v>42</v>
      </c>
      <c r="C3457">
        <v>83</v>
      </c>
      <c r="D3457" t="s">
        <v>21</v>
      </c>
      <c r="E3457" t="s">
        <v>22</v>
      </c>
      <c r="F3457" t="s">
        <v>22</v>
      </c>
      <c r="G3457">
        <v>0</v>
      </c>
      <c r="H3457">
        <v>135.19999999999999</v>
      </c>
      <c r="I3457">
        <v>76</v>
      </c>
      <c r="J3457">
        <v>22.98</v>
      </c>
      <c r="K3457">
        <v>161</v>
      </c>
      <c r="L3457">
        <v>98</v>
      </c>
      <c r="M3457">
        <v>13.69</v>
      </c>
      <c r="N3457">
        <v>129.30000000000001</v>
      </c>
      <c r="O3457">
        <v>105</v>
      </c>
      <c r="P3457">
        <v>5.82</v>
      </c>
      <c r="Q3457">
        <v>9</v>
      </c>
      <c r="R3457">
        <v>6</v>
      </c>
      <c r="S3457">
        <v>2.4300000000000002</v>
      </c>
      <c r="T3457">
        <v>0</v>
      </c>
      <c r="U3457" t="s">
        <v>22</v>
      </c>
      <c r="V3457">
        <f>IF(tbl_Customers[[#This Row],[churn]] = "yes", 1, 0)</f>
        <v>0</v>
      </c>
      <c r="W3457" t="str">
        <f>IF(tbl_Customers[[#This Row],[number_customer_service_calls]] &lt;= 1, "0-1 Calls", IF(tbl_Customers[[#This Row],[number_customer_service_calls]] &lt;= 3, "2-3 Calls", IF(tbl_Customers[[#This Row],[number_customer_service_calls]] &lt;=5, "4-5 Calls", "6+ Calls")))</f>
        <v>0-1 Calls</v>
      </c>
      <c r="X3457" t="str">
        <f>IF(tbl_Customers[[#This Row],[account_length]] &lt;= 50, "0-50", IF(tbl_Customers[[#This Row],[account_length]] &lt;=100, "51-100", IF(tbl_Customers[[#This Row],[account_length]] &lt;= 150, "101-150", "151+")))</f>
        <v>51-100</v>
      </c>
      <c r="Y3457" t="str">
        <f>IF(tbl_Customers[[#This Row],[total_intl_charge]] &lt;= 3, "Low Charges", "High Charges")</f>
        <v>Low Charges</v>
      </c>
      <c r="Z3457" t="str">
        <f>IF(tbl_Customers[[#This Row],[total_eve_calls]]&lt;=80,"Low Calls",
IF(tbl_Customers[[#This Row],[total_eve_calls]]&lt;=120,"Medium Calls","High Calls"))</f>
        <v>Medium Calls</v>
      </c>
      <c r="AA3457" t="str">
        <f>IF(tbl_Customers[[#This Row],[total_eve_charge]]&lt;=15,"Low Charges",
IF(tbl_Customers[[#This Row],[total_eve_charge]]&lt;=20,"Medium Charges","High Charges"))</f>
        <v>Low Charges</v>
      </c>
      <c r="AB34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57" t="str">
        <f>IF(tbl_Customers[[#This Row],[number_vmail_messages]] = 0, "No Usage", IF(tbl_Customers[[#This Row],[number_vmail_messages]] &lt;= 20, "Low Usage", IF(tbl_Customers[[#This Row],[number_vmail_messages]] &lt;= 40, "Medium Usgae", "High Usage")))</f>
        <v>No Usage</v>
      </c>
      <c r="AD3457" t="str">
        <f>IF(tbl_Customers[[#This Row],[total_day_minutes]]&lt;=150,"Low Usage", IF(tbl_Customers[[#This Row],[total_day_minutes]]&lt;=200,"Medium Usage", IF(tbl_Customers[[#This Row],[total_day_minutes]]&lt;=250,"High Usage","Very High Usage")))</f>
        <v>Low Usage</v>
      </c>
      <c r="AE3457" t="str">
        <f>IF(tbl_Customers[[#This Row],[total_intl_calls]]&lt;=5,"Low Calls", IF(tbl_Customers[[#This Row],[total_intl_calls]]&lt;=10, "Medium Calls", "High Calls"))</f>
        <v>Medium Calls</v>
      </c>
      <c r="AF34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7" s="36" t="str">
        <f>IF(tbl_Customers[[#This Row],[Churn_Risk_Score]]&gt;=10,"High Risk", IF(tbl_Customers[[#This Row],[Churn_Risk_Score]]&gt;=5,"Medium Risk","Low Risk"))</f>
        <v>Low Risk</v>
      </c>
    </row>
    <row r="3458" spans="1:33" x14ac:dyDescent="0.35">
      <c r="A3458">
        <v>3457</v>
      </c>
      <c r="B3458" t="s">
        <v>56</v>
      </c>
      <c r="C3458">
        <v>81</v>
      </c>
      <c r="D3458" t="s">
        <v>25</v>
      </c>
      <c r="E3458" t="s">
        <v>22</v>
      </c>
      <c r="F3458" t="s">
        <v>22</v>
      </c>
      <c r="G3458">
        <v>0</v>
      </c>
      <c r="H3458">
        <v>125.1</v>
      </c>
      <c r="I3458">
        <v>103</v>
      </c>
      <c r="J3458">
        <v>21.27</v>
      </c>
      <c r="K3458">
        <v>209.6</v>
      </c>
      <c r="L3458">
        <v>103</v>
      </c>
      <c r="M3458">
        <v>17.82</v>
      </c>
      <c r="N3458">
        <v>186.2</v>
      </c>
      <c r="O3458">
        <v>78</v>
      </c>
      <c r="P3458">
        <v>8.3800000000000008</v>
      </c>
      <c r="Q3458">
        <v>11.8</v>
      </c>
      <c r="R3458">
        <v>1</v>
      </c>
      <c r="S3458">
        <v>3.19</v>
      </c>
      <c r="T3458">
        <v>1</v>
      </c>
      <c r="U3458" t="s">
        <v>22</v>
      </c>
      <c r="V3458">
        <f>IF(tbl_Customers[[#This Row],[churn]] = "yes", 1, 0)</f>
        <v>0</v>
      </c>
      <c r="W3458" t="str">
        <f>IF(tbl_Customers[[#This Row],[number_customer_service_calls]] &lt;= 1, "0-1 Calls", IF(tbl_Customers[[#This Row],[number_customer_service_calls]] &lt;= 3, "2-3 Calls", IF(tbl_Customers[[#This Row],[number_customer_service_calls]] &lt;=5, "4-5 Calls", "6+ Calls")))</f>
        <v>0-1 Calls</v>
      </c>
      <c r="X3458" t="str">
        <f>IF(tbl_Customers[[#This Row],[account_length]] &lt;= 50, "0-50", IF(tbl_Customers[[#This Row],[account_length]] &lt;=100, "51-100", IF(tbl_Customers[[#This Row],[account_length]] &lt;= 150, "101-150", "151+")))</f>
        <v>51-100</v>
      </c>
      <c r="Y3458" t="str">
        <f>IF(tbl_Customers[[#This Row],[total_intl_charge]] &lt;= 3, "Low Charges", "High Charges")</f>
        <v>High Charges</v>
      </c>
      <c r="Z3458" t="str">
        <f>IF(tbl_Customers[[#This Row],[total_eve_calls]]&lt;=80,"Low Calls",
IF(tbl_Customers[[#This Row],[total_eve_calls]]&lt;=120,"Medium Calls","High Calls"))</f>
        <v>Medium Calls</v>
      </c>
      <c r="AA3458" t="str">
        <f>IF(tbl_Customers[[#This Row],[total_eve_charge]]&lt;=15,"Low Charges",
IF(tbl_Customers[[#This Row],[total_eve_charge]]&lt;=20,"Medium Charges","High Charges"))</f>
        <v>Medium Charges</v>
      </c>
      <c r="AB34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8" t="str">
        <f>IF(tbl_Customers[[#This Row],[number_vmail_messages]] = 0, "No Usage", IF(tbl_Customers[[#This Row],[number_vmail_messages]] &lt;= 20, "Low Usage", IF(tbl_Customers[[#This Row],[number_vmail_messages]] &lt;= 40, "Medium Usgae", "High Usage")))</f>
        <v>No Usage</v>
      </c>
      <c r="AD3458" t="str">
        <f>IF(tbl_Customers[[#This Row],[total_day_minutes]]&lt;=150,"Low Usage", IF(tbl_Customers[[#This Row],[total_day_minutes]]&lt;=200,"Medium Usage", IF(tbl_Customers[[#This Row],[total_day_minutes]]&lt;=250,"High Usage","Very High Usage")))</f>
        <v>Low Usage</v>
      </c>
      <c r="AE3458" t="str">
        <f>IF(tbl_Customers[[#This Row],[total_intl_calls]]&lt;=5,"Low Calls", IF(tbl_Customers[[#This Row],[total_intl_calls]]&lt;=10, "Medium Calls", "High Calls"))</f>
        <v>Low Calls</v>
      </c>
      <c r="AF34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58" s="36" t="str">
        <f>IF(tbl_Customers[[#This Row],[Churn_Risk_Score]]&gt;=10,"High Risk", IF(tbl_Customers[[#This Row],[Churn_Risk_Score]]&gt;=5,"Medium Risk","Low Risk"))</f>
        <v>Low Risk</v>
      </c>
    </row>
    <row r="3459" spans="1:33" x14ac:dyDescent="0.35">
      <c r="A3459">
        <v>3458</v>
      </c>
      <c r="B3459" t="s">
        <v>24</v>
      </c>
      <c r="C3459">
        <v>119</v>
      </c>
      <c r="D3459" t="s">
        <v>25</v>
      </c>
      <c r="E3459" t="s">
        <v>22</v>
      </c>
      <c r="F3459" t="s">
        <v>22</v>
      </c>
      <c r="G3459">
        <v>0</v>
      </c>
      <c r="H3459">
        <v>287.10000000000002</v>
      </c>
      <c r="I3459">
        <v>83</v>
      </c>
      <c r="J3459">
        <v>48.81</v>
      </c>
      <c r="K3459">
        <v>218.4</v>
      </c>
      <c r="L3459">
        <v>124</v>
      </c>
      <c r="M3459">
        <v>18.559999999999999</v>
      </c>
      <c r="N3459">
        <v>151.5</v>
      </c>
      <c r="O3459">
        <v>42</v>
      </c>
      <c r="P3459">
        <v>6.82</v>
      </c>
      <c r="Q3459">
        <v>11</v>
      </c>
      <c r="R3459">
        <v>4</v>
      </c>
      <c r="S3459">
        <v>2.97</v>
      </c>
      <c r="T3459">
        <v>1</v>
      </c>
      <c r="U3459" t="s">
        <v>23</v>
      </c>
      <c r="V3459">
        <f>IF(tbl_Customers[[#This Row],[churn]] = "yes", 1, 0)</f>
        <v>1</v>
      </c>
      <c r="W3459" t="str">
        <f>IF(tbl_Customers[[#This Row],[number_customer_service_calls]] &lt;= 1, "0-1 Calls", IF(tbl_Customers[[#This Row],[number_customer_service_calls]] &lt;= 3, "2-3 Calls", IF(tbl_Customers[[#This Row],[number_customer_service_calls]] &lt;=5, "4-5 Calls", "6+ Calls")))</f>
        <v>0-1 Calls</v>
      </c>
      <c r="X3459" t="str">
        <f>IF(tbl_Customers[[#This Row],[account_length]] &lt;= 50, "0-50", IF(tbl_Customers[[#This Row],[account_length]] &lt;=100, "51-100", IF(tbl_Customers[[#This Row],[account_length]] &lt;= 150, "101-150", "151+")))</f>
        <v>101-150</v>
      </c>
      <c r="Y3459" t="str">
        <f>IF(tbl_Customers[[#This Row],[total_intl_charge]] &lt;= 3, "Low Charges", "High Charges")</f>
        <v>Low Charges</v>
      </c>
      <c r="Z3459" t="str">
        <f>IF(tbl_Customers[[#This Row],[total_eve_calls]]&lt;=80,"Low Calls",
IF(tbl_Customers[[#This Row],[total_eve_calls]]&lt;=120,"Medium Calls","High Calls"))</f>
        <v>High Calls</v>
      </c>
      <c r="AA3459" t="str">
        <f>IF(tbl_Customers[[#This Row],[total_eve_charge]]&lt;=15,"Low Charges",
IF(tbl_Customers[[#This Row],[total_eve_charge]]&lt;=20,"Medium Charges","High Charges"))</f>
        <v>Medium Charges</v>
      </c>
      <c r="AB34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9" t="str">
        <f>IF(tbl_Customers[[#This Row],[number_vmail_messages]] = 0, "No Usage", IF(tbl_Customers[[#This Row],[number_vmail_messages]] &lt;= 20, "Low Usage", IF(tbl_Customers[[#This Row],[number_vmail_messages]] &lt;= 40, "Medium Usgae", "High Usage")))</f>
        <v>No Usage</v>
      </c>
      <c r="AD3459" t="str">
        <f>IF(tbl_Customers[[#This Row],[total_day_minutes]]&lt;=150,"Low Usage", IF(tbl_Customers[[#This Row],[total_day_minutes]]&lt;=200,"Medium Usage", IF(tbl_Customers[[#This Row],[total_day_minutes]]&lt;=250,"High Usage","Very High Usage")))</f>
        <v>Very High Usage</v>
      </c>
      <c r="AE3459" t="str">
        <f>IF(tbl_Customers[[#This Row],[total_intl_calls]]&lt;=5,"Low Calls", IF(tbl_Customers[[#This Row],[total_intl_calls]]&lt;=10, "Medium Calls", "High Calls"))</f>
        <v>Low Calls</v>
      </c>
      <c r="AF34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59" s="36" t="str">
        <f>IF(tbl_Customers[[#This Row],[Churn_Risk_Score]]&gt;=10,"High Risk", IF(tbl_Customers[[#This Row],[Churn_Risk_Score]]&gt;=5,"Medium Risk","Low Risk"))</f>
        <v>Medium Risk</v>
      </c>
    </row>
    <row r="3460" spans="1:33" x14ac:dyDescent="0.35">
      <c r="A3460">
        <v>3459</v>
      </c>
      <c r="B3460" t="s">
        <v>62</v>
      </c>
      <c r="C3460">
        <v>134</v>
      </c>
      <c r="D3460" t="s">
        <v>21</v>
      </c>
      <c r="E3460" t="s">
        <v>22</v>
      </c>
      <c r="F3460" t="s">
        <v>22</v>
      </c>
      <c r="G3460">
        <v>0</v>
      </c>
      <c r="H3460">
        <v>199.7</v>
      </c>
      <c r="I3460">
        <v>107</v>
      </c>
      <c r="J3460">
        <v>33.950000000000003</v>
      </c>
      <c r="K3460">
        <v>205.8</v>
      </c>
      <c r="L3460">
        <v>86</v>
      </c>
      <c r="M3460">
        <v>17.489999999999998</v>
      </c>
      <c r="N3460">
        <v>198.8</v>
      </c>
      <c r="O3460">
        <v>125</v>
      </c>
      <c r="P3460">
        <v>8.9499999999999993</v>
      </c>
      <c r="Q3460">
        <v>8.3000000000000007</v>
      </c>
      <c r="R3460">
        <v>5</v>
      </c>
      <c r="S3460">
        <v>2.2400000000000002</v>
      </c>
      <c r="T3460">
        <v>0</v>
      </c>
      <c r="U3460" t="s">
        <v>22</v>
      </c>
      <c r="V3460">
        <f>IF(tbl_Customers[[#This Row],[churn]] = "yes", 1, 0)</f>
        <v>0</v>
      </c>
      <c r="W3460" t="str">
        <f>IF(tbl_Customers[[#This Row],[number_customer_service_calls]] &lt;= 1, "0-1 Calls", IF(tbl_Customers[[#This Row],[number_customer_service_calls]] &lt;= 3, "2-3 Calls", IF(tbl_Customers[[#This Row],[number_customer_service_calls]] &lt;=5, "4-5 Calls", "6+ Calls")))</f>
        <v>0-1 Calls</v>
      </c>
      <c r="X3460" t="str">
        <f>IF(tbl_Customers[[#This Row],[account_length]] &lt;= 50, "0-50", IF(tbl_Customers[[#This Row],[account_length]] &lt;=100, "51-100", IF(tbl_Customers[[#This Row],[account_length]] &lt;= 150, "101-150", "151+")))</f>
        <v>101-150</v>
      </c>
      <c r="Y3460" t="str">
        <f>IF(tbl_Customers[[#This Row],[total_intl_charge]] &lt;= 3, "Low Charges", "High Charges")</f>
        <v>Low Charges</v>
      </c>
      <c r="Z3460" t="str">
        <f>IF(tbl_Customers[[#This Row],[total_eve_calls]]&lt;=80,"Low Calls",
IF(tbl_Customers[[#This Row],[total_eve_calls]]&lt;=120,"Medium Calls","High Calls"))</f>
        <v>Medium Calls</v>
      </c>
      <c r="AA3460" t="str">
        <f>IF(tbl_Customers[[#This Row],[total_eve_charge]]&lt;=15,"Low Charges",
IF(tbl_Customers[[#This Row],[total_eve_charge]]&lt;=20,"Medium Charges","High Charges"))</f>
        <v>Medium Charges</v>
      </c>
      <c r="AB34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60" t="str">
        <f>IF(tbl_Customers[[#This Row],[number_vmail_messages]] = 0, "No Usage", IF(tbl_Customers[[#This Row],[number_vmail_messages]] &lt;= 20, "Low Usage", IF(tbl_Customers[[#This Row],[number_vmail_messages]] &lt;= 40, "Medium Usgae", "High Usage")))</f>
        <v>No Usage</v>
      </c>
      <c r="AD3460" t="str">
        <f>IF(tbl_Customers[[#This Row],[total_day_minutes]]&lt;=150,"Low Usage", IF(tbl_Customers[[#This Row],[total_day_minutes]]&lt;=200,"Medium Usage", IF(tbl_Customers[[#This Row],[total_day_minutes]]&lt;=250,"High Usage","Very High Usage")))</f>
        <v>Medium Usage</v>
      </c>
      <c r="AE3460" t="str">
        <f>IF(tbl_Customers[[#This Row],[total_intl_calls]]&lt;=5,"Low Calls", IF(tbl_Customers[[#This Row],[total_intl_calls]]&lt;=10, "Medium Calls", "High Calls"))</f>
        <v>Low Calls</v>
      </c>
      <c r="AF34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0" s="36" t="str">
        <f>IF(tbl_Customers[[#This Row],[Churn_Risk_Score]]&gt;=10,"High Risk", IF(tbl_Customers[[#This Row],[Churn_Risk_Score]]&gt;=5,"Medium Risk","Low Risk"))</f>
        <v>Low Risk</v>
      </c>
    </row>
    <row r="3461" spans="1:33" x14ac:dyDescent="0.35">
      <c r="A3461">
        <v>3460</v>
      </c>
      <c r="B3461" t="s">
        <v>62</v>
      </c>
      <c r="C3461">
        <v>48</v>
      </c>
      <c r="D3461" t="s">
        <v>25</v>
      </c>
      <c r="E3461" t="s">
        <v>22</v>
      </c>
      <c r="F3461" t="s">
        <v>22</v>
      </c>
      <c r="G3461">
        <v>0</v>
      </c>
      <c r="H3461">
        <v>247.6</v>
      </c>
      <c r="I3461">
        <v>114</v>
      </c>
      <c r="J3461">
        <v>42.09</v>
      </c>
      <c r="K3461">
        <v>172.3</v>
      </c>
      <c r="L3461">
        <v>110</v>
      </c>
      <c r="M3461">
        <v>14.65</v>
      </c>
      <c r="N3461">
        <v>264.39999999999998</v>
      </c>
      <c r="O3461">
        <v>107</v>
      </c>
      <c r="P3461">
        <v>11.9</v>
      </c>
      <c r="Q3461">
        <v>7.1</v>
      </c>
      <c r="R3461">
        <v>3</v>
      </c>
      <c r="S3461">
        <v>1.92</v>
      </c>
      <c r="T3461">
        <v>1</v>
      </c>
      <c r="U3461" t="s">
        <v>22</v>
      </c>
      <c r="V3461">
        <f>IF(tbl_Customers[[#This Row],[churn]] = "yes", 1, 0)</f>
        <v>0</v>
      </c>
      <c r="W3461" t="str">
        <f>IF(tbl_Customers[[#This Row],[number_customer_service_calls]] &lt;= 1, "0-1 Calls", IF(tbl_Customers[[#This Row],[number_customer_service_calls]] &lt;= 3, "2-3 Calls", IF(tbl_Customers[[#This Row],[number_customer_service_calls]] &lt;=5, "4-5 Calls", "6+ Calls")))</f>
        <v>0-1 Calls</v>
      </c>
      <c r="X3461" t="str">
        <f>IF(tbl_Customers[[#This Row],[account_length]] &lt;= 50, "0-50", IF(tbl_Customers[[#This Row],[account_length]] &lt;=100, "51-100", IF(tbl_Customers[[#This Row],[account_length]] &lt;= 150, "101-150", "151+")))</f>
        <v>0-50</v>
      </c>
      <c r="Y3461" t="str">
        <f>IF(tbl_Customers[[#This Row],[total_intl_charge]] &lt;= 3, "Low Charges", "High Charges")</f>
        <v>Low Charges</v>
      </c>
      <c r="Z3461" t="str">
        <f>IF(tbl_Customers[[#This Row],[total_eve_calls]]&lt;=80,"Low Calls",
IF(tbl_Customers[[#This Row],[total_eve_calls]]&lt;=120,"Medium Calls","High Calls"))</f>
        <v>Medium Calls</v>
      </c>
      <c r="AA3461" t="str">
        <f>IF(tbl_Customers[[#This Row],[total_eve_charge]]&lt;=15,"Low Charges",
IF(tbl_Customers[[#This Row],[total_eve_charge]]&lt;=20,"Medium Charges","High Charges"))</f>
        <v>Low Charges</v>
      </c>
      <c r="AB34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1" t="str">
        <f>IF(tbl_Customers[[#This Row],[number_vmail_messages]] = 0, "No Usage", IF(tbl_Customers[[#This Row],[number_vmail_messages]] &lt;= 20, "Low Usage", IF(tbl_Customers[[#This Row],[number_vmail_messages]] &lt;= 40, "Medium Usgae", "High Usage")))</f>
        <v>No Usage</v>
      </c>
      <c r="AD3461" t="str">
        <f>IF(tbl_Customers[[#This Row],[total_day_minutes]]&lt;=150,"Low Usage", IF(tbl_Customers[[#This Row],[total_day_minutes]]&lt;=200,"Medium Usage", IF(tbl_Customers[[#This Row],[total_day_minutes]]&lt;=250,"High Usage","Very High Usage")))</f>
        <v>High Usage</v>
      </c>
      <c r="AE3461" t="str">
        <f>IF(tbl_Customers[[#This Row],[total_intl_calls]]&lt;=5,"Low Calls", IF(tbl_Customers[[#This Row],[total_intl_calls]]&lt;=10, "Medium Calls", "High Calls"))</f>
        <v>Low Calls</v>
      </c>
      <c r="AF34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1" s="36" t="str">
        <f>IF(tbl_Customers[[#This Row],[Churn_Risk_Score]]&gt;=10,"High Risk", IF(tbl_Customers[[#This Row],[Churn_Risk_Score]]&gt;=5,"Medium Risk","Low Risk"))</f>
        <v>Low Risk</v>
      </c>
    </row>
    <row r="3462" spans="1:33" x14ac:dyDescent="0.35">
      <c r="A3462">
        <v>3461</v>
      </c>
      <c r="B3462" t="s">
        <v>68</v>
      </c>
      <c r="C3462">
        <v>91</v>
      </c>
      <c r="D3462" t="s">
        <v>28</v>
      </c>
      <c r="E3462" t="s">
        <v>22</v>
      </c>
      <c r="F3462" t="s">
        <v>23</v>
      </c>
      <c r="G3462">
        <v>39</v>
      </c>
      <c r="H3462">
        <v>160.80000000000001</v>
      </c>
      <c r="I3462">
        <v>97</v>
      </c>
      <c r="J3462">
        <v>27.34</v>
      </c>
      <c r="K3462">
        <v>119.3</v>
      </c>
      <c r="L3462">
        <v>54</v>
      </c>
      <c r="M3462">
        <v>10.14</v>
      </c>
      <c r="N3462">
        <v>147.9</v>
      </c>
      <c r="O3462">
        <v>101</v>
      </c>
      <c r="P3462">
        <v>6.66</v>
      </c>
      <c r="Q3462">
        <v>10.3</v>
      </c>
      <c r="R3462">
        <v>3</v>
      </c>
      <c r="S3462">
        <v>2.78</v>
      </c>
      <c r="T3462">
        <v>3</v>
      </c>
      <c r="U3462" t="s">
        <v>22</v>
      </c>
      <c r="V3462">
        <f>IF(tbl_Customers[[#This Row],[churn]] = "yes", 1, 0)</f>
        <v>0</v>
      </c>
      <c r="W3462" t="str">
        <f>IF(tbl_Customers[[#This Row],[number_customer_service_calls]] &lt;= 1, "0-1 Calls", IF(tbl_Customers[[#This Row],[number_customer_service_calls]] &lt;= 3, "2-3 Calls", IF(tbl_Customers[[#This Row],[number_customer_service_calls]] &lt;=5, "4-5 Calls", "6+ Calls")))</f>
        <v>2-3 Calls</v>
      </c>
      <c r="X3462" t="str">
        <f>IF(tbl_Customers[[#This Row],[account_length]] &lt;= 50, "0-50", IF(tbl_Customers[[#This Row],[account_length]] &lt;=100, "51-100", IF(tbl_Customers[[#This Row],[account_length]] &lt;= 150, "101-150", "151+")))</f>
        <v>51-100</v>
      </c>
      <c r="Y3462" t="str">
        <f>IF(tbl_Customers[[#This Row],[total_intl_charge]] &lt;= 3, "Low Charges", "High Charges")</f>
        <v>Low Charges</v>
      </c>
      <c r="Z3462" t="str">
        <f>IF(tbl_Customers[[#This Row],[total_eve_calls]]&lt;=80,"Low Calls",
IF(tbl_Customers[[#This Row],[total_eve_calls]]&lt;=120,"Medium Calls","High Calls"))</f>
        <v>Low Calls</v>
      </c>
      <c r="AA3462" t="str">
        <f>IF(tbl_Customers[[#This Row],[total_eve_charge]]&lt;=15,"Low Charges",
IF(tbl_Customers[[#This Row],[total_eve_charge]]&lt;=20,"Medium Charges","High Charges"))</f>
        <v>Low Charges</v>
      </c>
      <c r="AB34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2" t="str">
        <f>IF(tbl_Customers[[#This Row],[number_vmail_messages]] = 0, "No Usage", IF(tbl_Customers[[#This Row],[number_vmail_messages]] &lt;= 20, "Low Usage", IF(tbl_Customers[[#This Row],[number_vmail_messages]] &lt;= 40, "Medium Usgae", "High Usage")))</f>
        <v>Medium Usgae</v>
      </c>
      <c r="AD3462" t="str">
        <f>IF(tbl_Customers[[#This Row],[total_day_minutes]]&lt;=150,"Low Usage", IF(tbl_Customers[[#This Row],[total_day_minutes]]&lt;=200,"Medium Usage", IF(tbl_Customers[[#This Row],[total_day_minutes]]&lt;=250,"High Usage","Very High Usage")))</f>
        <v>Medium Usage</v>
      </c>
      <c r="AE3462" t="str">
        <f>IF(tbl_Customers[[#This Row],[total_intl_calls]]&lt;=5,"Low Calls", IF(tbl_Customers[[#This Row],[total_intl_calls]]&lt;=10, "Medium Calls", "High Calls"))</f>
        <v>Low Calls</v>
      </c>
      <c r="AF34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62" s="36" t="str">
        <f>IF(tbl_Customers[[#This Row],[Churn_Risk_Score]]&gt;=10,"High Risk", IF(tbl_Customers[[#This Row],[Churn_Risk_Score]]&gt;=5,"Medium Risk","Low Risk"))</f>
        <v>Low Risk</v>
      </c>
    </row>
    <row r="3463" spans="1:33" x14ac:dyDescent="0.35">
      <c r="A3463">
        <v>3462</v>
      </c>
      <c r="B3463" t="s">
        <v>43</v>
      </c>
      <c r="C3463">
        <v>90</v>
      </c>
      <c r="D3463" t="s">
        <v>25</v>
      </c>
      <c r="E3463" t="s">
        <v>22</v>
      </c>
      <c r="F3463" t="s">
        <v>23</v>
      </c>
      <c r="G3463">
        <v>31</v>
      </c>
      <c r="H3463">
        <v>118.5</v>
      </c>
      <c r="I3463">
        <v>92</v>
      </c>
      <c r="J3463">
        <v>20.149999999999999</v>
      </c>
      <c r="K3463">
        <v>257.89999999999998</v>
      </c>
      <c r="L3463">
        <v>76</v>
      </c>
      <c r="M3463">
        <v>21.92</v>
      </c>
      <c r="N3463">
        <v>186.2</v>
      </c>
      <c r="O3463">
        <v>96</v>
      </c>
      <c r="P3463">
        <v>8.3800000000000008</v>
      </c>
      <c r="Q3463">
        <v>9</v>
      </c>
      <c r="R3463">
        <v>6</v>
      </c>
      <c r="S3463">
        <v>2.4300000000000002</v>
      </c>
      <c r="T3463">
        <v>1</v>
      </c>
      <c r="U3463" t="s">
        <v>22</v>
      </c>
      <c r="V3463">
        <f>IF(tbl_Customers[[#This Row],[churn]] = "yes", 1, 0)</f>
        <v>0</v>
      </c>
      <c r="W3463" t="str">
        <f>IF(tbl_Customers[[#This Row],[number_customer_service_calls]] &lt;= 1, "0-1 Calls", IF(tbl_Customers[[#This Row],[number_customer_service_calls]] &lt;= 3, "2-3 Calls", IF(tbl_Customers[[#This Row],[number_customer_service_calls]] &lt;=5, "4-5 Calls", "6+ Calls")))</f>
        <v>0-1 Calls</v>
      </c>
      <c r="X3463" t="str">
        <f>IF(tbl_Customers[[#This Row],[account_length]] &lt;= 50, "0-50", IF(tbl_Customers[[#This Row],[account_length]] &lt;=100, "51-100", IF(tbl_Customers[[#This Row],[account_length]] &lt;= 150, "101-150", "151+")))</f>
        <v>51-100</v>
      </c>
      <c r="Y3463" t="str">
        <f>IF(tbl_Customers[[#This Row],[total_intl_charge]] &lt;= 3, "Low Charges", "High Charges")</f>
        <v>Low Charges</v>
      </c>
      <c r="Z3463" t="str">
        <f>IF(tbl_Customers[[#This Row],[total_eve_calls]]&lt;=80,"Low Calls",
IF(tbl_Customers[[#This Row],[total_eve_calls]]&lt;=120,"Medium Calls","High Calls"))</f>
        <v>Low Calls</v>
      </c>
      <c r="AA3463" t="str">
        <f>IF(tbl_Customers[[#This Row],[total_eve_charge]]&lt;=15,"Low Charges",
IF(tbl_Customers[[#This Row],[total_eve_charge]]&lt;=20,"Medium Charges","High Charges"))</f>
        <v>High Charges</v>
      </c>
      <c r="AB34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3" t="str">
        <f>IF(tbl_Customers[[#This Row],[number_vmail_messages]] = 0, "No Usage", IF(tbl_Customers[[#This Row],[number_vmail_messages]] &lt;= 20, "Low Usage", IF(tbl_Customers[[#This Row],[number_vmail_messages]] &lt;= 40, "Medium Usgae", "High Usage")))</f>
        <v>Medium Usgae</v>
      </c>
      <c r="AD3463" t="str">
        <f>IF(tbl_Customers[[#This Row],[total_day_minutes]]&lt;=150,"Low Usage", IF(tbl_Customers[[#This Row],[total_day_minutes]]&lt;=200,"Medium Usage", IF(tbl_Customers[[#This Row],[total_day_minutes]]&lt;=250,"High Usage","Very High Usage")))</f>
        <v>Low Usage</v>
      </c>
      <c r="AE3463" t="str">
        <f>IF(tbl_Customers[[#This Row],[total_intl_calls]]&lt;=5,"Low Calls", IF(tbl_Customers[[#This Row],[total_intl_calls]]&lt;=10, "Medium Calls", "High Calls"))</f>
        <v>Medium Calls</v>
      </c>
      <c r="AF34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63" s="36" t="str">
        <f>IF(tbl_Customers[[#This Row],[Churn_Risk_Score]]&gt;=10,"High Risk", IF(tbl_Customers[[#This Row],[Churn_Risk_Score]]&gt;=5,"Medium Risk","Low Risk"))</f>
        <v>Low Risk</v>
      </c>
    </row>
    <row r="3464" spans="1:33" x14ac:dyDescent="0.35">
      <c r="A3464">
        <v>3463</v>
      </c>
      <c r="B3464" t="s">
        <v>31</v>
      </c>
      <c r="C3464">
        <v>159</v>
      </c>
      <c r="D3464" t="s">
        <v>21</v>
      </c>
      <c r="E3464" t="s">
        <v>22</v>
      </c>
      <c r="F3464" t="s">
        <v>22</v>
      </c>
      <c r="G3464">
        <v>0</v>
      </c>
      <c r="H3464">
        <v>181</v>
      </c>
      <c r="I3464">
        <v>107</v>
      </c>
      <c r="J3464">
        <v>30.77</v>
      </c>
      <c r="K3464">
        <v>188.4</v>
      </c>
      <c r="L3464">
        <v>114</v>
      </c>
      <c r="M3464">
        <v>16.010000000000002</v>
      </c>
      <c r="N3464">
        <v>175.8</v>
      </c>
      <c r="O3464">
        <v>41</v>
      </c>
      <c r="P3464">
        <v>7.91</v>
      </c>
      <c r="Q3464">
        <v>9.9</v>
      </c>
      <c r="R3464">
        <v>4</v>
      </c>
      <c r="S3464">
        <v>2.67</v>
      </c>
      <c r="T3464">
        <v>7</v>
      </c>
      <c r="U3464" t="s">
        <v>22</v>
      </c>
      <c r="V3464">
        <f>IF(tbl_Customers[[#This Row],[churn]] = "yes", 1, 0)</f>
        <v>0</v>
      </c>
      <c r="W3464" t="str">
        <f>IF(tbl_Customers[[#This Row],[number_customer_service_calls]] &lt;= 1, "0-1 Calls", IF(tbl_Customers[[#This Row],[number_customer_service_calls]] &lt;= 3, "2-3 Calls", IF(tbl_Customers[[#This Row],[number_customer_service_calls]] &lt;=5, "4-5 Calls", "6+ Calls")))</f>
        <v>6+ Calls</v>
      </c>
      <c r="X3464" t="str">
        <f>IF(tbl_Customers[[#This Row],[account_length]] &lt;= 50, "0-50", IF(tbl_Customers[[#This Row],[account_length]] &lt;=100, "51-100", IF(tbl_Customers[[#This Row],[account_length]] &lt;= 150, "101-150", "151+")))</f>
        <v>151+</v>
      </c>
      <c r="Y3464" t="str">
        <f>IF(tbl_Customers[[#This Row],[total_intl_charge]] &lt;= 3, "Low Charges", "High Charges")</f>
        <v>Low Charges</v>
      </c>
      <c r="Z3464" t="str">
        <f>IF(tbl_Customers[[#This Row],[total_eve_calls]]&lt;=80,"Low Calls",
IF(tbl_Customers[[#This Row],[total_eve_calls]]&lt;=120,"Medium Calls","High Calls"))</f>
        <v>Medium Calls</v>
      </c>
      <c r="AA3464" t="str">
        <f>IF(tbl_Customers[[#This Row],[total_eve_charge]]&lt;=15,"Low Charges",
IF(tbl_Customers[[#This Row],[total_eve_charge]]&lt;=20,"Medium Charges","High Charges"))</f>
        <v>Medium Charges</v>
      </c>
      <c r="AB34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4" t="str">
        <f>IF(tbl_Customers[[#This Row],[number_vmail_messages]] = 0, "No Usage", IF(tbl_Customers[[#This Row],[number_vmail_messages]] &lt;= 20, "Low Usage", IF(tbl_Customers[[#This Row],[number_vmail_messages]] &lt;= 40, "Medium Usgae", "High Usage")))</f>
        <v>No Usage</v>
      </c>
      <c r="AD3464" t="str">
        <f>IF(tbl_Customers[[#This Row],[total_day_minutes]]&lt;=150,"Low Usage", IF(tbl_Customers[[#This Row],[total_day_minutes]]&lt;=200,"Medium Usage", IF(tbl_Customers[[#This Row],[total_day_minutes]]&lt;=250,"High Usage","Very High Usage")))</f>
        <v>Medium Usage</v>
      </c>
      <c r="AE3464" t="str">
        <f>IF(tbl_Customers[[#This Row],[total_intl_calls]]&lt;=5,"Low Calls", IF(tbl_Customers[[#This Row],[total_intl_calls]]&lt;=10, "Medium Calls", "High Calls"))</f>
        <v>Low Calls</v>
      </c>
      <c r="AF34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64" s="36" t="str">
        <f>IF(tbl_Customers[[#This Row],[Churn_Risk_Score]]&gt;=10,"High Risk", IF(tbl_Customers[[#This Row],[Churn_Risk_Score]]&gt;=5,"Medium Risk","Low Risk"))</f>
        <v>Medium Risk</v>
      </c>
    </row>
    <row r="3465" spans="1:33" x14ac:dyDescent="0.35">
      <c r="A3465">
        <v>3464</v>
      </c>
      <c r="B3465" t="s">
        <v>20</v>
      </c>
      <c r="C3465">
        <v>142</v>
      </c>
      <c r="D3465" t="s">
        <v>25</v>
      </c>
      <c r="E3465" t="s">
        <v>23</v>
      </c>
      <c r="F3465" t="s">
        <v>22</v>
      </c>
      <c r="G3465">
        <v>0</v>
      </c>
      <c r="H3465">
        <v>160.6</v>
      </c>
      <c r="I3465">
        <v>101</v>
      </c>
      <c r="J3465">
        <v>27.3</v>
      </c>
      <c r="K3465">
        <v>202</v>
      </c>
      <c r="L3465">
        <v>125</v>
      </c>
      <c r="M3465">
        <v>17.170000000000002</v>
      </c>
      <c r="N3465">
        <v>221.7</v>
      </c>
      <c r="O3465">
        <v>100</v>
      </c>
      <c r="P3465">
        <v>9.98</v>
      </c>
      <c r="Q3465">
        <v>8.8000000000000007</v>
      </c>
      <c r="R3465">
        <v>2</v>
      </c>
      <c r="S3465">
        <v>2.38</v>
      </c>
      <c r="T3465">
        <v>1</v>
      </c>
      <c r="U3465" t="s">
        <v>23</v>
      </c>
      <c r="V3465">
        <f>IF(tbl_Customers[[#This Row],[churn]] = "yes", 1, 0)</f>
        <v>1</v>
      </c>
      <c r="W3465" t="str">
        <f>IF(tbl_Customers[[#This Row],[number_customer_service_calls]] &lt;= 1, "0-1 Calls", IF(tbl_Customers[[#This Row],[number_customer_service_calls]] &lt;= 3, "2-3 Calls", IF(tbl_Customers[[#This Row],[number_customer_service_calls]] &lt;=5, "4-5 Calls", "6+ Calls")))</f>
        <v>0-1 Calls</v>
      </c>
      <c r="X3465" t="str">
        <f>IF(tbl_Customers[[#This Row],[account_length]] &lt;= 50, "0-50", IF(tbl_Customers[[#This Row],[account_length]] &lt;=100, "51-100", IF(tbl_Customers[[#This Row],[account_length]] &lt;= 150, "101-150", "151+")))</f>
        <v>101-150</v>
      </c>
      <c r="Y3465" t="str">
        <f>IF(tbl_Customers[[#This Row],[total_intl_charge]] &lt;= 3, "Low Charges", "High Charges")</f>
        <v>Low Charges</v>
      </c>
      <c r="Z3465" t="str">
        <f>IF(tbl_Customers[[#This Row],[total_eve_calls]]&lt;=80,"Low Calls",
IF(tbl_Customers[[#This Row],[total_eve_calls]]&lt;=120,"Medium Calls","High Calls"))</f>
        <v>High Calls</v>
      </c>
      <c r="AA3465" t="str">
        <f>IF(tbl_Customers[[#This Row],[total_eve_charge]]&lt;=15,"Low Charges",
IF(tbl_Customers[[#This Row],[total_eve_charge]]&lt;=20,"Medium Charges","High Charges"))</f>
        <v>Medium Charges</v>
      </c>
      <c r="AB34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5" t="str">
        <f>IF(tbl_Customers[[#This Row],[number_vmail_messages]] = 0, "No Usage", IF(tbl_Customers[[#This Row],[number_vmail_messages]] &lt;= 20, "Low Usage", IF(tbl_Customers[[#This Row],[number_vmail_messages]] &lt;= 40, "Medium Usgae", "High Usage")))</f>
        <v>No Usage</v>
      </c>
      <c r="AD3465" t="str">
        <f>IF(tbl_Customers[[#This Row],[total_day_minutes]]&lt;=150,"Low Usage", IF(tbl_Customers[[#This Row],[total_day_minutes]]&lt;=200,"Medium Usage", IF(tbl_Customers[[#This Row],[total_day_minutes]]&lt;=250,"High Usage","Very High Usage")))</f>
        <v>Medium Usage</v>
      </c>
      <c r="AE3465" t="str">
        <f>IF(tbl_Customers[[#This Row],[total_intl_calls]]&lt;=5,"Low Calls", IF(tbl_Customers[[#This Row],[total_intl_calls]]&lt;=10, "Medium Calls", "High Calls"))</f>
        <v>Low Calls</v>
      </c>
      <c r="AF34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65" s="36" t="str">
        <f>IF(tbl_Customers[[#This Row],[Churn_Risk_Score]]&gt;=10,"High Risk", IF(tbl_Customers[[#This Row],[Churn_Risk_Score]]&gt;=5,"Medium Risk","Low Risk"))</f>
        <v>Low Risk</v>
      </c>
    </row>
    <row r="3466" spans="1:33" x14ac:dyDescent="0.35">
      <c r="A3466">
        <v>3465</v>
      </c>
      <c r="B3466" t="s">
        <v>39</v>
      </c>
      <c r="C3466">
        <v>104</v>
      </c>
      <c r="D3466" t="s">
        <v>28</v>
      </c>
      <c r="E3466" t="s">
        <v>22</v>
      </c>
      <c r="F3466" t="s">
        <v>22</v>
      </c>
      <c r="G3466">
        <v>0</v>
      </c>
      <c r="H3466">
        <v>111.9</v>
      </c>
      <c r="I3466">
        <v>105</v>
      </c>
      <c r="J3466">
        <v>19.02</v>
      </c>
      <c r="K3466">
        <v>197.7</v>
      </c>
      <c r="L3466">
        <v>121</v>
      </c>
      <c r="M3466">
        <v>16.8</v>
      </c>
      <c r="N3466">
        <v>302.8</v>
      </c>
      <c r="O3466">
        <v>108</v>
      </c>
      <c r="P3466">
        <v>13.63</v>
      </c>
      <c r="Q3466">
        <v>10.1</v>
      </c>
      <c r="R3466">
        <v>5</v>
      </c>
      <c r="S3466">
        <v>2.73</v>
      </c>
      <c r="T3466">
        <v>1</v>
      </c>
      <c r="U3466" t="s">
        <v>22</v>
      </c>
      <c r="V3466">
        <f>IF(tbl_Customers[[#This Row],[churn]] = "yes", 1, 0)</f>
        <v>0</v>
      </c>
      <c r="W3466" t="str">
        <f>IF(tbl_Customers[[#This Row],[number_customer_service_calls]] &lt;= 1, "0-1 Calls", IF(tbl_Customers[[#This Row],[number_customer_service_calls]] &lt;= 3, "2-3 Calls", IF(tbl_Customers[[#This Row],[number_customer_service_calls]] &lt;=5, "4-5 Calls", "6+ Calls")))</f>
        <v>0-1 Calls</v>
      </c>
      <c r="X3466" t="str">
        <f>IF(tbl_Customers[[#This Row],[account_length]] &lt;= 50, "0-50", IF(tbl_Customers[[#This Row],[account_length]] &lt;=100, "51-100", IF(tbl_Customers[[#This Row],[account_length]] &lt;= 150, "101-150", "151+")))</f>
        <v>101-150</v>
      </c>
      <c r="Y3466" t="str">
        <f>IF(tbl_Customers[[#This Row],[total_intl_charge]] &lt;= 3, "Low Charges", "High Charges")</f>
        <v>Low Charges</v>
      </c>
      <c r="Z3466" t="str">
        <f>IF(tbl_Customers[[#This Row],[total_eve_calls]]&lt;=80,"Low Calls",
IF(tbl_Customers[[#This Row],[total_eve_calls]]&lt;=120,"Medium Calls","High Calls"))</f>
        <v>High Calls</v>
      </c>
      <c r="AA3466" t="str">
        <f>IF(tbl_Customers[[#This Row],[total_eve_charge]]&lt;=15,"Low Charges",
IF(tbl_Customers[[#This Row],[total_eve_charge]]&lt;=20,"Medium Charges","High Charges"))</f>
        <v>Medium Charges</v>
      </c>
      <c r="AB34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6" t="str">
        <f>IF(tbl_Customers[[#This Row],[number_vmail_messages]] = 0, "No Usage", IF(tbl_Customers[[#This Row],[number_vmail_messages]] &lt;= 20, "Low Usage", IF(tbl_Customers[[#This Row],[number_vmail_messages]] &lt;= 40, "Medium Usgae", "High Usage")))</f>
        <v>No Usage</v>
      </c>
      <c r="AD3466" t="str">
        <f>IF(tbl_Customers[[#This Row],[total_day_minutes]]&lt;=150,"Low Usage", IF(tbl_Customers[[#This Row],[total_day_minutes]]&lt;=200,"Medium Usage", IF(tbl_Customers[[#This Row],[total_day_minutes]]&lt;=250,"High Usage","Very High Usage")))</f>
        <v>Low Usage</v>
      </c>
      <c r="AE3466" t="str">
        <f>IF(tbl_Customers[[#This Row],[total_intl_calls]]&lt;=5,"Low Calls", IF(tbl_Customers[[#This Row],[total_intl_calls]]&lt;=10, "Medium Calls", "High Calls"))</f>
        <v>Low Calls</v>
      </c>
      <c r="AF34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6" s="36" t="str">
        <f>IF(tbl_Customers[[#This Row],[Churn_Risk_Score]]&gt;=10,"High Risk", IF(tbl_Customers[[#This Row],[Churn_Risk_Score]]&gt;=5,"Medium Risk","Low Risk"))</f>
        <v>Low Risk</v>
      </c>
    </row>
    <row r="3467" spans="1:33" x14ac:dyDescent="0.35">
      <c r="A3467">
        <v>3466</v>
      </c>
      <c r="B3467" t="s">
        <v>66</v>
      </c>
      <c r="C3467">
        <v>82</v>
      </c>
      <c r="D3467" t="s">
        <v>21</v>
      </c>
      <c r="E3467" t="s">
        <v>22</v>
      </c>
      <c r="F3467" t="s">
        <v>22</v>
      </c>
      <c r="G3467">
        <v>0</v>
      </c>
      <c r="H3467">
        <v>120.5</v>
      </c>
      <c r="I3467">
        <v>107</v>
      </c>
      <c r="J3467">
        <v>20.49</v>
      </c>
      <c r="K3467">
        <v>176.3</v>
      </c>
      <c r="L3467">
        <v>124</v>
      </c>
      <c r="M3467">
        <v>14.99</v>
      </c>
      <c r="N3467">
        <v>258</v>
      </c>
      <c r="O3467">
        <v>121</v>
      </c>
      <c r="P3467">
        <v>11.61</v>
      </c>
      <c r="Q3467">
        <v>10.5</v>
      </c>
      <c r="R3467">
        <v>5</v>
      </c>
      <c r="S3467">
        <v>2.84</v>
      </c>
      <c r="T3467">
        <v>0</v>
      </c>
      <c r="U3467" t="s">
        <v>22</v>
      </c>
      <c r="V3467">
        <f>IF(tbl_Customers[[#This Row],[churn]] = "yes", 1, 0)</f>
        <v>0</v>
      </c>
      <c r="W3467" t="str">
        <f>IF(tbl_Customers[[#This Row],[number_customer_service_calls]] &lt;= 1, "0-1 Calls", IF(tbl_Customers[[#This Row],[number_customer_service_calls]] &lt;= 3, "2-3 Calls", IF(tbl_Customers[[#This Row],[number_customer_service_calls]] &lt;=5, "4-5 Calls", "6+ Calls")))</f>
        <v>0-1 Calls</v>
      </c>
      <c r="X3467" t="str">
        <f>IF(tbl_Customers[[#This Row],[account_length]] &lt;= 50, "0-50", IF(tbl_Customers[[#This Row],[account_length]] &lt;=100, "51-100", IF(tbl_Customers[[#This Row],[account_length]] &lt;= 150, "101-150", "151+")))</f>
        <v>51-100</v>
      </c>
      <c r="Y3467" t="str">
        <f>IF(tbl_Customers[[#This Row],[total_intl_charge]] &lt;= 3, "Low Charges", "High Charges")</f>
        <v>Low Charges</v>
      </c>
      <c r="Z3467" t="str">
        <f>IF(tbl_Customers[[#This Row],[total_eve_calls]]&lt;=80,"Low Calls",
IF(tbl_Customers[[#This Row],[total_eve_calls]]&lt;=120,"Medium Calls","High Calls"))</f>
        <v>High Calls</v>
      </c>
      <c r="AA3467" t="str">
        <f>IF(tbl_Customers[[#This Row],[total_eve_charge]]&lt;=15,"Low Charges",
IF(tbl_Customers[[#This Row],[total_eve_charge]]&lt;=20,"Medium Charges","High Charges"))</f>
        <v>Low Charges</v>
      </c>
      <c r="AB34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7" t="str">
        <f>IF(tbl_Customers[[#This Row],[number_vmail_messages]] = 0, "No Usage", IF(tbl_Customers[[#This Row],[number_vmail_messages]] &lt;= 20, "Low Usage", IF(tbl_Customers[[#This Row],[number_vmail_messages]] &lt;= 40, "Medium Usgae", "High Usage")))</f>
        <v>No Usage</v>
      </c>
      <c r="AD3467" t="str">
        <f>IF(tbl_Customers[[#This Row],[total_day_minutes]]&lt;=150,"Low Usage", IF(tbl_Customers[[#This Row],[total_day_minutes]]&lt;=200,"Medium Usage", IF(tbl_Customers[[#This Row],[total_day_minutes]]&lt;=250,"High Usage","Very High Usage")))</f>
        <v>Low Usage</v>
      </c>
      <c r="AE3467" t="str">
        <f>IF(tbl_Customers[[#This Row],[total_intl_calls]]&lt;=5,"Low Calls", IF(tbl_Customers[[#This Row],[total_intl_calls]]&lt;=10, "Medium Calls", "High Calls"))</f>
        <v>Low Calls</v>
      </c>
      <c r="AF34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7" s="36" t="str">
        <f>IF(tbl_Customers[[#This Row],[Churn_Risk_Score]]&gt;=10,"High Risk", IF(tbl_Customers[[#This Row],[Churn_Risk_Score]]&gt;=5,"Medium Risk","Low Risk"))</f>
        <v>Low Risk</v>
      </c>
    </row>
    <row r="3468" spans="1:33" x14ac:dyDescent="0.35">
      <c r="A3468">
        <v>3467</v>
      </c>
      <c r="B3468" t="s">
        <v>35</v>
      </c>
      <c r="C3468">
        <v>88</v>
      </c>
      <c r="D3468" t="s">
        <v>25</v>
      </c>
      <c r="E3468" t="s">
        <v>22</v>
      </c>
      <c r="F3468" t="s">
        <v>22</v>
      </c>
      <c r="G3468">
        <v>0</v>
      </c>
      <c r="H3468">
        <v>242.4</v>
      </c>
      <c r="I3468">
        <v>89</v>
      </c>
      <c r="J3468">
        <v>41.21</v>
      </c>
      <c r="K3468">
        <v>161.4</v>
      </c>
      <c r="L3468">
        <v>89</v>
      </c>
      <c r="M3468">
        <v>13.72</v>
      </c>
      <c r="N3468">
        <v>142.4</v>
      </c>
      <c r="O3468">
        <v>95</v>
      </c>
      <c r="P3468">
        <v>6.41</v>
      </c>
      <c r="Q3468">
        <v>5.4</v>
      </c>
      <c r="R3468">
        <v>2</v>
      </c>
      <c r="S3468">
        <v>1.46</v>
      </c>
      <c r="T3468">
        <v>1</v>
      </c>
      <c r="U3468" t="s">
        <v>22</v>
      </c>
      <c r="V3468">
        <f>IF(tbl_Customers[[#This Row],[churn]] = "yes", 1, 0)</f>
        <v>0</v>
      </c>
      <c r="W3468" t="str">
        <f>IF(tbl_Customers[[#This Row],[number_customer_service_calls]] &lt;= 1, "0-1 Calls", IF(tbl_Customers[[#This Row],[number_customer_service_calls]] &lt;= 3, "2-3 Calls", IF(tbl_Customers[[#This Row],[number_customer_service_calls]] &lt;=5, "4-5 Calls", "6+ Calls")))</f>
        <v>0-1 Calls</v>
      </c>
      <c r="X3468" t="str">
        <f>IF(tbl_Customers[[#This Row],[account_length]] &lt;= 50, "0-50", IF(tbl_Customers[[#This Row],[account_length]] &lt;=100, "51-100", IF(tbl_Customers[[#This Row],[account_length]] &lt;= 150, "101-150", "151+")))</f>
        <v>51-100</v>
      </c>
      <c r="Y3468" t="str">
        <f>IF(tbl_Customers[[#This Row],[total_intl_charge]] &lt;= 3, "Low Charges", "High Charges")</f>
        <v>Low Charges</v>
      </c>
      <c r="Z3468" t="str">
        <f>IF(tbl_Customers[[#This Row],[total_eve_calls]]&lt;=80,"Low Calls",
IF(tbl_Customers[[#This Row],[total_eve_calls]]&lt;=120,"Medium Calls","High Calls"))</f>
        <v>Medium Calls</v>
      </c>
      <c r="AA3468" t="str">
        <f>IF(tbl_Customers[[#This Row],[total_eve_charge]]&lt;=15,"Low Charges",
IF(tbl_Customers[[#This Row],[total_eve_charge]]&lt;=20,"Medium Charges","High Charges"))</f>
        <v>Low Charges</v>
      </c>
      <c r="AB34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8" t="str">
        <f>IF(tbl_Customers[[#This Row],[number_vmail_messages]] = 0, "No Usage", IF(tbl_Customers[[#This Row],[number_vmail_messages]] &lt;= 20, "Low Usage", IF(tbl_Customers[[#This Row],[number_vmail_messages]] &lt;= 40, "Medium Usgae", "High Usage")))</f>
        <v>No Usage</v>
      </c>
      <c r="AD3468" t="str">
        <f>IF(tbl_Customers[[#This Row],[total_day_minutes]]&lt;=150,"Low Usage", IF(tbl_Customers[[#This Row],[total_day_minutes]]&lt;=200,"Medium Usage", IF(tbl_Customers[[#This Row],[total_day_minutes]]&lt;=250,"High Usage","Very High Usage")))</f>
        <v>High Usage</v>
      </c>
      <c r="AE3468" t="str">
        <f>IF(tbl_Customers[[#This Row],[total_intl_calls]]&lt;=5,"Low Calls", IF(tbl_Customers[[#This Row],[total_intl_calls]]&lt;=10, "Medium Calls", "High Calls"))</f>
        <v>Low Calls</v>
      </c>
      <c r="AF34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8" s="36" t="str">
        <f>IF(tbl_Customers[[#This Row],[Churn_Risk_Score]]&gt;=10,"High Risk", IF(tbl_Customers[[#This Row],[Churn_Risk_Score]]&gt;=5,"Medium Risk","Low Risk"))</f>
        <v>Low Risk</v>
      </c>
    </row>
    <row r="3469" spans="1:33" x14ac:dyDescent="0.35">
      <c r="A3469">
        <v>3468</v>
      </c>
      <c r="B3469" t="s">
        <v>24</v>
      </c>
      <c r="C3469">
        <v>118</v>
      </c>
      <c r="D3469" t="s">
        <v>25</v>
      </c>
      <c r="E3469" t="s">
        <v>22</v>
      </c>
      <c r="F3469" t="s">
        <v>22</v>
      </c>
      <c r="G3469">
        <v>0</v>
      </c>
      <c r="H3469">
        <v>178.4</v>
      </c>
      <c r="I3469">
        <v>81</v>
      </c>
      <c r="J3469">
        <v>30.33</v>
      </c>
      <c r="K3469">
        <v>182.7</v>
      </c>
      <c r="L3469">
        <v>119</v>
      </c>
      <c r="M3469">
        <v>15.53</v>
      </c>
      <c r="N3469">
        <v>251.4</v>
      </c>
      <c r="O3469">
        <v>109</v>
      </c>
      <c r="P3469">
        <v>11.31</v>
      </c>
      <c r="Q3469">
        <v>10.8</v>
      </c>
      <c r="R3469">
        <v>2</v>
      </c>
      <c r="S3469">
        <v>2.92</v>
      </c>
      <c r="T3469">
        <v>1</v>
      </c>
      <c r="U3469" t="s">
        <v>22</v>
      </c>
      <c r="V3469">
        <f>IF(tbl_Customers[[#This Row],[churn]] = "yes", 1, 0)</f>
        <v>0</v>
      </c>
      <c r="W3469" t="str">
        <f>IF(tbl_Customers[[#This Row],[number_customer_service_calls]] &lt;= 1, "0-1 Calls", IF(tbl_Customers[[#This Row],[number_customer_service_calls]] &lt;= 3, "2-3 Calls", IF(tbl_Customers[[#This Row],[number_customer_service_calls]] &lt;=5, "4-5 Calls", "6+ Calls")))</f>
        <v>0-1 Calls</v>
      </c>
      <c r="X3469" t="str">
        <f>IF(tbl_Customers[[#This Row],[account_length]] &lt;= 50, "0-50", IF(tbl_Customers[[#This Row],[account_length]] &lt;=100, "51-100", IF(tbl_Customers[[#This Row],[account_length]] &lt;= 150, "101-150", "151+")))</f>
        <v>101-150</v>
      </c>
      <c r="Y3469" t="str">
        <f>IF(tbl_Customers[[#This Row],[total_intl_charge]] &lt;= 3, "Low Charges", "High Charges")</f>
        <v>Low Charges</v>
      </c>
      <c r="Z3469" t="str">
        <f>IF(tbl_Customers[[#This Row],[total_eve_calls]]&lt;=80,"Low Calls",
IF(tbl_Customers[[#This Row],[total_eve_calls]]&lt;=120,"Medium Calls","High Calls"))</f>
        <v>Medium Calls</v>
      </c>
      <c r="AA3469" t="str">
        <f>IF(tbl_Customers[[#This Row],[total_eve_charge]]&lt;=15,"Low Charges",
IF(tbl_Customers[[#This Row],[total_eve_charge]]&lt;=20,"Medium Charges","High Charges"))</f>
        <v>Medium Charges</v>
      </c>
      <c r="AB34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9" t="str">
        <f>IF(tbl_Customers[[#This Row],[number_vmail_messages]] = 0, "No Usage", IF(tbl_Customers[[#This Row],[number_vmail_messages]] &lt;= 20, "Low Usage", IF(tbl_Customers[[#This Row],[number_vmail_messages]] &lt;= 40, "Medium Usgae", "High Usage")))</f>
        <v>No Usage</v>
      </c>
      <c r="AD3469" t="str">
        <f>IF(tbl_Customers[[#This Row],[total_day_minutes]]&lt;=150,"Low Usage", IF(tbl_Customers[[#This Row],[total_day_minutes]]&lt;=200,"Medium Usage", IF(tbl_Customers[[#This Row],[total_day_minutes]]&lt;=250,"High Usage","Very High Usage")))</f>
        <v>Medium Usage</v>
      </c>
      <c r="AE3469" t="str">
        <f>IF(tbl_Customers[[#This Row],[total_intl_calls]]&lt;=5,"Low Calls", IF(tbl_Customers[[#This Row],[total_intl_calls]]&lt;=10, "Medium Calls", "High Calls"))</f>
        <v>Low Calls</v>
      </c>
      <c r="AF34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9" s="36" t="str">
        <f>IF(tbl_Customers[[#This Row],[Churn_Risk_Score]]&gt;=10,"High Risk", IF(tbl_Customers[[#This Row],[Churn_Risk_Score]]&gt;=5,"Medium Risk","Low Risk"))</f>
        <v>Low Risk</v>
      </c>
    </row>
    <row r="3470" spans="1:33" x14ac:dyDescent="0.35">
      <c r="A3470">
        <v>3469</v>
      </c>
      <c r="B3470" t="s">
        <v>55</v>
      </c>
      <c r="C3470">
        <v>139</v>
      </c>
      <c r="D3470" t="s">
        <v>28</v>
      </c>
      <c r="E3470" t="s">
        <v>22</v>
      </c>
      <c r="F3470" t="s">
        <v>22</v>
      </c>
      <c r="G3470">
        <v>0</v>
      </c>
      <c r="H3470">
        <v>258.7</v>
      </c>
      <c r="I3470">
        <v>94</v>
      </c>
      <c r="J3470">
        <v>43.98</v>
      </c>
      <c r="K3470">
        <v>190.3</v>
      </c>
      <c r="L3470">
        <v>132</v>
      </c>
      <c r="M3470">
        <v>16.18</v>
      </c>
      <c r="N3470">
        <v>247.2</v>
      </c>
      <c r="O3470">
        <v>73</v>
      </c>
      <c r="P3470">
        <v>11.12</v>
      </c>
      <c r="Q3470">
        <v>11.4</v>
      </c>
      <c r="R3470">
        <v>2</v>
      </c>
      <c r="S3470">
        <v>3.08</v>
      </c>
      <c r="T3470">
        <v>1</v>
      </c>
      <c r="U3470" t="s">
        <v>23</v>
      </c>
      <c r="V3470">
        <f>IF(tbl_Customers[[#This Row],[churn]] = "yes", 1, 0)</f>
        <v>1</v>
      </c>
      <c r="W3470" t="str">
        <f>IF(tbl_Customers[[#This Row],[number_customer_service_calls]] &lt;= 1, "0-1 Calls", IF(tbl_Customers[[#This Row],[number_customer_service_calls]] &lt;= 3, "2-3 Calls", IF(tbl_Customers[[#This Row],[number_customer_service_calls]] &lt;=5, "4-5 Calls", "6+ Calls")))</f>
        <v>0-1 Calls</v>
      </c>
      <c r="X3470" t="str">
        <f>IF(tbl_Customers[[#This Row],[account_length]] &lt;= 50, "0-50", IF(tbl_Customers[[#This Row],[account_length]] &lt;=100, "51-100", IF(tbl_Customers[[#This Row],[account_length]] &lt;= 150, "101-150", "151+")))</f>
        <v>101-150</v>
      </c>
      <c r="Y3470" t="str">
        <f>IF(tbl_Customers[[#This Row],[total_intl_charge]] &lt;= 3, "Low Charges", "High Charges")</f>
        <v>High Charges</v>
      </c>
      <c r="Z3470" t="str">
        <f>IF(tbl_Customers[[#This Row],[total_eve_calls]]&lt;=80,"Low Calls",
IF(tbl_Customers[[#This Row],[total_eve_calls]]&lt;=120,"Medium Calls","High Calls"))</f>
        <v>High Calls</v>
      </c>
      <c r="AA3470" t="str">
        <f>IF(tbl_Customers[[#This Row],[total_eve_charge]]&lt;=15,"Low Charges",
IF(tbl_Customers[[#This Row],[total_eve_charge]]&lt;=20,"Medium Charges","High Charges"))</f>
        <v>Medium Charges</v>
      </c>
      <c r="AB34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0" t="str">
        <f>IF(tbl_Customers[[#This Row],[number_vmail_messages]] = 0, "No Usage", IF(tbl_Customers[[#This Row],[number_vmail_messages]] &lt;= 20, "Low Usage", IF(tbl_Customers[[#This Row],[number_vmail_messages]] &lt;= 40, "Medium Usgae", "High Usage")))</f>
        <v>No Usage</v>
      </c>
      <c r="AD3470" t="str">
        <f>IF(tbl_Customers[[#This Row],[total_day_minutes]]&lt;=150,"Low Usage", IF(tbl_Customers[[#This Row],[total_day_minutes]]&lt;=200,"Medium Usage", IF(tbl_Customers[[#This Row],[total_day_minutes]]&lt;=250,"High Usage","Very High Usage")))</f>
        <v>Very High Usage</v>
      </c>
      <c r="AE3470" t="str">
        <f>IF(tbl_Customers[[#This Row],[total_intl_calls]]&lt;=5,"Low Calls", IF(tbl_Customers[[#This Row],[total_intl_calls]]&lt;=10, "Medium Calls", "High Calls"))</f>
        <v>Low Calls</v>
      </c>
      <c r="AF34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70" s="36" t="str">
        <f>IF(tbl_Customers[[#This Row],[Churn_Risk_Score]]&gt;=10,"High Risk", IF(tbl_Customers[[#This Row],[Churn_Risk_Score]]&gt;=5,"Medium Risk","Low Risk"))</f>
        <v>Medium Risk</v>
      </c>
    </row>
    <row r="3471" spans="1:33" x14ac:dyDescent="0.35">
      <c r="A3471">
        <v>3470</v>
      </c>
      <c r="B3471" t="s">
        <v>63</v>
      </c>
      <c r="C3471">
        <v>87</v>
      </c>
      <c r="D3471" t="s">
        <v>21</v>
      </c>
      <c r="E3471" t="s">
        <v>22</v>
      </c>
      <c r="F3471" t="s">
        <v>23</v>
      </c>
      <c r="G3471">
        <v>18</v>
      </c>
      <c r="H3471">
        <v>124.3</v>
      </c>
      <c r="I3471">
        <v>104</v>
      </c>
      <c r="J3471">
        <v>21.13</v>
      </c>
      <c r="K3471">
        <v>196.1</v>
      </c>
      <c r="L3471">
        <v>80</v>
      </c>
      <c r="M3471">
        <v>16.670000000000002</v>
      </c>
      <c r="N3471">
        <v>290</v>
      </c>
      <c r="O3471">
        <v>110</v>
      </c>
      <c r="P3471">
        <v>13.05</v>
      </c>
      <c r="Q3471">
        <v>7.2</v>
      </c>
      <c r="R3471">
        <v>3</v>
      </c>
      <c r="S3471">
        <v>1.94</v>
      </c>
      <c r="T3471">
        <v>1</v>
      </c>
      <c r="U3471" t="s">
        <v>22</v>
      </c>
      <c r="V3471">
        <f>IF(tbl_Customers[[#This Row],[churn]] = "yes", 1, 0)</f>
        <v>0</v>
      </c>
      <c r="W3471" t="str">
        <f>IF(tbl_Customers[[#This Row],[number_customer_service_calls]] &lt;= 1, "0-1 Calls", IF(tbl_Customers[[#This Row],[number_customer_service_calls]] &lt;= 3, "2-3 Calls", IF(tbl_Customers[[#This Row],[number_customer_service_calls]] &lt;=5, "4-5 Calls", "6+ Calls")))</f>
        <v>0-1 Calls</v>
      </c>
      <c r="X3471" t="str">
        <f>IF(tbl_Customers[[#This Row],[account_length]] &lt;= 50, "0-50", IF(tbl_Customers[[#This Row],[account_length]] &lt;=100, "51-100", IF(tbl_Customers[[#This Row],[account_length]] &lt;= 150, "101-150", "151+")))</f>
        <v>51-100</v>
      </c>
      <c r="Y3471" t="str">
        <f>IF(tbl_Customers[[#This Row],[total_intl_charge]] &lt;= 3, "Low Charges", "High Charges")</f>
        <v>Low Charges</v>
      </c>
      <c r="Z3471" t="str">
        <f>IF(tbl_Customers[[#This Row],[total_eve_calls]]&lt;=80,"Low Calls",
IF(tbl_Customers[[#This Row],[total_eve_calls]]&lt;=120,"Medium Calls","High Calls"))</f>
        <v>Low Calls</v>
      </c>
      <c r="AA3471" t="str">
        <f>IF(tbl_Customers[[#This Row],[total_eve_charge]]&lt;=15,"Low Charges",
IF(tbl_Customers[[#This Row],[total_eve_charge]]&lt;=20,"Medium Charges","High Charges"))</f>
        <v>Medium Charges</v>
      </c>
      <c r="AB34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1" t="str">
        <f>IF(tbl_Customers[[#This Row],[number_vmail_messages]] = 0, "No Usage", IF(tbl_Customers[[#This Row],[number_vmail_messages]] &lt;= 20, "Low Usage", IF(tbl_Customers[[#This Row],[number_vmail_messages]] &lt;= 40, "Medium Usgae", "High Usage")))</f>
        <v>Low Usage</v>
      </c>
      <c r="AD3471" t="str">
        <f>IF(tbl_Customers[[#This Row],[total_day_minutes]]&lt;=150,"Low Usage", IF(tbl_Customers[[#This Row],[total_day_minutes]]&lt;=200,"Medium Usage", IF(tbl_Customers[[#This Row],[total_day_minutes]]&lt;=250,"High Usage","Very High Usage")))</f>
        <v>Low Usage</v>
      </c>
      <c r="AE3471" t="str">
        <f>IF(tbl_Customers[[#This Row],[total_intl_calls]]&lt;=5,"Low Calls", IF(tbl_Customers[[#This Row],[total_intl_calls]]&lt;=10, "Medium Calls", "High Calls"))</f>
        <v>Low Calls</v>
      </c>
      <c r="AF34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71" s="36" t="str">
        <f>IF(tbl_Customers[[#This Row],[Churn_Risk_Score]]&gt;=10,"High Risk", IF(tbl_Customers[[#This Row],[Churn_Risk_Score]]&gt;=5,"Medium Risk","Low Risk"))</f>
        <v>Low Risk</v>
      </c>
    </row>
    <row r="3472" spans="1:33" x14ac:dyDescent="0.35">
      <c r="A3472">
        <v>3471</v>
      </c>
      <c r="B3472" t="s">
        <v>55</v>
      </c>
      <c r="C3472">
        <v>167</v>
      </c>
      <c r="D3472" t="s">
        <v>21</v>
      </c>
      <c r="E3472" t="s">
        <v>22</v>
      </c>
      <c r="F3472" t="s">
        <v>22</v>
      </c>
      <c r="G3472">
        <v>0</v>
      </c>
      <c r="H3472">
        <v>94.9</v>
      </c>
      <c r="I3472">
        <v>114</v>
      </c>
      <c r="J3472">
        <v>16.13</v>
      </c>
      <c r="K3472">
        <v>315.8</v>
      </c>
      <c r="L3472">
        <v>105</v>
      </c>
      <c r="M3472">
        <v>26.84</v>
      </c>
      <c r="N3472">
        <v>181</v>
      </c>
      <c r="O3472">
        <v>71</v>
      </c>
      <c r="P3472">
        <v>8.15</v>
      </c>
      <c r="Q3472">
        <v>10.8</v>
      </c>
      <c r="R3472">
        <v>6</v>
      </c>
      <c r="S3472">
        <v>2.92</v>
      </c>
      <c r="T3472">
        <v>0</v>
      </c>
      <c r="U3472" t="s">
        <v>22</v>
      </c>
      <c r="V3472">
        <f>IF(tbl_Customers[[#This Row],[churn]] = "yes", 1, 0)</f>
        <v>0</v>
      </c>
      <c r="W3472" t="str">
        <f>IF(tbl_Customers[[#This Row],[number_customer_service_calls]] &lt;= 1, "0-1 Calls", IF(tbl_Customers[[#This Row],[number_customer_service_calls]] &lt;= 3, "2-3 Calls", IF(tbl_Customers[[#This Row],[number_customer_service_calls]] &lt;=5, "4-5 Calls", "6+ Calls")))</f>
        <v>0-1 Calls</v>
      </c>
      <c r="X3472" t="str">
        <f>IF(tbl_Customers[[#This Row],[account_length]] &lt;= 50, "0-50", IF(tbl_Customers[[#This Row],[account_length]] &lt;=100, "51-100", IF(tbl_Customers[[#This Row],[account_length]] &lt;= 150, "101-150", "151+")))</f>
        <v>151+</v>
      </c>
      <c r="Y3472" t="str">
        <f>IF(tbl_Customers[[#This Row],[total_intl_charge]] &lt;= 3, "Low Charges", "High Charges")</f>
        <v>Low Charges</v>
      </c>
      <c r="Z3472" t="str">
        <f>IF(tbl_Customers[[#This Row],[total_eve_calls]]&lt;=80,"Low Calls",
IF(tbl_Customers[[#This Row],[total_eve_calls]]&lt;=120,"Medium Calls","High Calls"))</f>
        <v>Medium Calls</v>
      </c>
      <c r="AA3472" t="str">
        <f>IF(tbl_Customers[[#This Row],[total_eve_charge]]&lt;=15,"Low Charges",
IF(tbl_Customers[[#This Row],[total_eve_charge]]&lt;=20,"Medium Charges","High Charges"))</f>
        <v>High Charges</v>
      </c>
      <c r="AB34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2" t="str">
        <f>IF(tbl_Customers[[#This Row],[number_vmail_messages]] = 0, "No Usage", IF(tbl_Customers[[#This Row],[number_vmail_messages]] &lt;= 20, "Low Usage", IF(tbl_Customers[[#This Row],[number_vmail_messages]] &lt;= 40, "Medium Usgae", "High Usage")))</f>
        <v>No Usage</v>
      </c>
      <c r="AD3472" t="str">
        <f>IF(tbl_Customers[[#This Row],[total_day_minutes]]&lt;=150,"Low Usage", IF(tbl_Customers[[#This Row],[total_day_minutes]]&lt;=200,"Medium Usage", IF(tbl_Customers[[#This Row],[total_day_minutes]]&lt;=250,"High Usage","Very High Usage")))</f>
        <v>Low Usage</v>
      </c>
      <c r="AE3472" t="str">
        <f>IF(tbl_Customers[[#This Row],[total_intl_calls]]&lt;=5,"Low Calls", IF(tbl_Customers[[#This Row],[total_intl_calls]]&lt;=10, "Medium Calls", "High Calls"))</f>
        <v>Medium Calls</v>
      </c>
      <c r="AF34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2" s="36" t="str">
        <f>IF(tbl_Customers[[#This Row],[Churn_Risk_Score]]&gt;=10,"High Risk", IF(tbl_Customers[[#This Row],[Churn_Risk_Score]]&gt;=5,"Medium Risk","Low Risk"))</f>
        <v>Low Risk</v>
      </c>
    </row>
    <row r="3473" spans="1:33" x14ac:dyDescent="0.35">
      <c r="A3473">
        <v>3472</v>
      </c>
      <c r="B3473" t="s">
        <v>41</v>
      </c>
      <c r="C3473">
        <v>138</v>
      </c>
      <c r="D3473" t="s">
        <v>25</v>
      </c>
      <c r="E3473" t="s">
        <v>22</v>
      </c>
      <c r="F3473" t="s">
        <v>22</v>
      </c>
      <c r="G3473">
        <v>0</v>
      </c>
      <c r="H3473">
        <v>182</v>
      </c>
      <c r="I3473">
        <v>101</v>
      </c>
      <c r="J3473">
        <v>30.94</v>
      </c>
      <c r="K3473">
        <v>200.3</v>
      </c>
      <c r="L3473">
        <v>119</v>
      </c>
      <c r="M3473">
        <v>17.03</v>
      </c>
      <c r="N3473">
        <v>208.9</v>
      </c>
      <c r="O3473">
        <v>131</v>
      </c>
      <c r="P3473">
        <v>9.4</v>
      </c>
      <c r="Q3473">
        <v>13.4</v>
      </c>
      <c r="R3473">
        <v>3</v>
      </c>
      <c r="S3473">
        <v>3.62</v>
      </c>
      <c r="T3473">
        <v>4</v>
      </c>
      <c r="U3473" t="s">
        <v>22</v>
      </c>
      <c r="V3473">
        <f>IF(tbl_Customers[[#This Row],[churn]] = "yes", 1, 0)</f>
        <v>0</v>
      </c>
      <c r="W3473" t="str">
        <f>IF(tbl_Customers[[#This Row],[number_customer_service_calls]] &lt;= 1, "0-1 Calls", IF(tbl_Customers[[#This Row],[number_customer_service_calls]] &lt;= 3, "2-3 Calls", IF(tbl_Customers[[#This Row],[number_customer_service_calls]] &lt;=5, "4-5 Calls", "6+ Calls")))</f>
        <v>4-5 Calls</v>
      </c>
      <c r="X3473" t="str">
        <f>IF(tbl_Customers[[#This Row],[account_length]] &lt;= 50, "0-50", IF(tbl_Customers[[#This Row],[account_length]] &lt;=100, "51-100", IF(tbl_Customers[[#This Row],[account_length]] &lt;= 150, "101-150", "151+")))</f>
        <v>101-150</v>
      </c>
      <c r="Y3473" t="str">
        <f>IF(tbl_Customers[[#This Row],[total_intl_charge]] &lt;= 3, "Low Charges", "High Charges")</f>
        <v>High Charges</v>
      </c>
      <c r="Z3473" t="str">
        <f>IF(tbl_Customers[[#This Row],[total_eve_calls]]&lt;=80,"Low Calls",
IF(tbl_Customers[[#This Row],[total_eve_calls]]&lt;=120,"Medium Calls","High Calls"))</f>
        <v>Medium Calls</v>
      </c>
      <c r="AA3473" t="str">
        <f>IF(tbl_Customers[[#This Row],[total_eve_charge]]&lt;=15,"Low Charges",
IF(tbl_Customers[[#This Row],[total_eve_charge]]&lt;=20,"Medium Charges","High Charges"))</f>
        <v>Medium Charges</v>
      </c>
      <c r="AB34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73" t="str">
        <f>IF(tbl_Customers[[#This Row],[number_vmail_messages]] = 0, "No Usage", IF(tbl_Customers[[#This Row],[number_vmail_messages]] &lt;= 20, "Low Usage", IF(tbl_Customers[[#This Row],[number_vmail_messages]] &lt;= 40, "Medium Usgae", "High Usage")))</f>
        <v>No Usage</v>
      </c>
      <c r="AD3473" t="str">
        <f>IF(tbl_Customers[[#This Row],[total_day_minutes]]&lt;=150,"Low Usage", IF(tbl_Customers[[#This Row],[total_day_minutes]]&lt;=200,"Medium Usage", IF(tbl_Customers[[#This Row],[total_day_minutes]]&lt;=250,"High Usage","Very High Usage")))</f>
        <v>Medium Usage</v>
      </c>
      <c r="AE3473" t="str">
        <f>IF(tbl_Customers[[#This Row],[total_intl_calls]]&lt;=5,"Low Calls", IF(tbl_Customers[[#This Row],[total_intl_calls]]&lt;=10, "Medium Calls", "High Calls"))</f>
        <v>Low Calls</v>
      </c>
      <c r="AF34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73" s="36" t="str">
        <f>IF(tbl_Customers[[#This Row],[Churn_Risk_Score]]&gt;=10,"High Risk", IF(tbl_Customers[[#This Row],[Churn_Risk_Score]]&gt;=5,"Medium Risk","Low Risk"))</f>
        <v>Medium Risk</v>
      </c>
    </row>
    <row r="3474" spans="1:33" x14ac:dyDescent="0.35">
      <c r="A3474">
        <v>3473</v>
      </c>
      <c r="B3474" t="s">
        <v>27</v>
      </c>
      <c r="C3474">
        <v>130</v>
      </c>
      <c r="D3474" t="s">
        <v>25</v>
      </c>
      <c r="E3474" t="s">
        <v>22</v>
      </c>
      <c r="F3474" t="s">
        <v>22</v>
      </c>
      <c r="G3474">
        <v>0</v>
      </c>
      <c r="H3474">
        <v>162</v>
      </c>
      <c r="I3474">
        <v>62</v>
      </c>
      <c r="J3474">
        <v>27.54</v>
      </c>
      <c r="K3474">
        <v>278.10000000000002</v>
      </c>
      <c r="L3474">
        <v>108</v>
      </c>
      <c r="M3474">
        <v>23.64</v>
      </c>
      <c r="N3474">
        <v>197.5</v>
      </c>
      <c r="O3474">
        <v>82</v>
      </c>
      <c r="P3474">
        <v>8.89</v>
      </c>
      <c r="Q3474">
        <v>9.1</v>
      </c>
      <c r="R3474">
        <v>4</v>
      </c>
      <c r="S3474">
        <v>2.46</v>
      </c>
      <c r="T3474">
        <v>1</v>
      </c>
      <c r="U3474" t="s">
        <v>22</v>
      </c>
      <c r="V3474">
        <f>IF(tbl_Customers[[#This Row],[churn]] = "yes", 1, 0)</f>
        <v>0</v>
      </c>
      <c r="W3474" t="str">
        <f>IF(tbl_Customers[[#This Row],[number_customer_service_calls]] &lt;= 1, "0-1 Calls", IF(tbl_Customers[[#This Row],[number_customer_service_calls]] &lt;= 3, "2-3 Calls", IF(tbl_Customers[[#This Row],[number_customer_service_calls]] &lt;=5, "4-5 Calls", "6+ Calls")))</f>
        <v>0-1 Calls</v>
      </c>
      <c r="X3474" t="str">
        <f>IF(tbl_Customers[[#This Row],[account_length]] &lt;= 50, "0-50", IF(tbl_Customers[[#This Row],[account_length]] &lt;=100, "51-100", IF(tbl_Customers[[#This Row],[account_length]] &lt;= 150, "101-150", "151+")))</f>
        <v>101-150</v>
      </c>
      <c r="Y3474" t="str">
        <f>IF(tbl_Customers[[#This Row],[total_intl_charge]] &lt;= 3, "Low Charges", "High Charges")</f>
        <v>Low Charges</v>
      </c>
      <c r="Z3474" t="str">
        <f>IF(tbl_Customers[[#This Row],[total_eve_calls]]&lt;=80,"Low Calls",
IF(tbl_Customers[[#This Row],[total_eve_calls]]&lt;=120,"Medium Calls","High Calls"))</f>
        <v>Medium Calls</v>
      </c>
      <c r="AA3474" t="str">
        <f>IF(tbl_Customers[[#This Row],[total_eve_charge]]&lt;=15,"Low Charges",
IF(tbl_Customers[[#This Row],[total_eve_charge]]&lt;=20,"Medium Charges","High Charges"))</f>
        <v>High Charges</v>
      </c>
      <c r="AB34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4" t="str">
        <f>IF(tbl_Customers[[#This Row],[number_vmail_messages]] = 0, "No Usage", IF(tbl_Customers[[#This Row],[number_vmail_messages]] &lt;= 20, "Low Usage", IF(tbl_Customers[[#This Row],[number_vmail_messages]] &lt;= 40, "Medium Usgae", "High Usage")))</f>
        <v>No Usage</v>
      </c>
      <c r="AD3474" t="str">
        <f>IF(tbl_Customers[[#This Row],[total_day_minutes]]&lt;=150,"Low Usage", IF(tbl_Customers[[#This Row],[total_day_minutes]]&lt;=200,"Medium Usage", IF(tbl_Customers[[#This Row],[total_day_minutes]]&lt;=250,"High Usage","Very High Usage")))</f>
        <v>Medium Usage</v>
      </c>
      <c r="AE3474" t="str">
        <f>IF(tbl_Customers[[#This Row],[total_intl_calls]]&lt;=5,"Low Calls", IF(tbl_Customers[[#This Row],[total_intl_calls]]&lt;=10, "Medium Calls", "High Calls"))</f>
        <v>Low Calls</v>
      </c>
      <c r="AF34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4" s="36" t="str">
        <f>IF(tbl_Customers[[#This Row],[Churn_Risk_Score]]&gt;=10,"High Risk", IF(tbl_Customers[[#This Row],[Churn_Risk_Score]]&gt;=5,"Medium Risk","Low Risk"))</f>
        <v>Low Risk</v>
      </c>
    </row>
    <row r="3475" spans="1:33" x14ac:dyDescent="0.35">
      <c r="A3475">
        <v>3474</v>
      </c>
      <c r="B3475" t="s">
        <v>40</v>
      </c>
      <c r="C3475">
        <v>87</v>
      </c>
      <c r="D3475" t="s">
        <v>21</v>
      </c>
      <c r="E3475" t="s">
        <v>22</v>
      </c>
      <c r="F3475" t="s">
        <v>22</v>
      </c>
      <c r="G3475">
        <v>0</v>
      </c>
      <c r="H3475">
        <v>176.6</v>
      </c>
      <c r="I3475">
        <v>83</v>
      </c>
      <c r="J3475">
        <v>30.02</v>
      </c>
      <c r="K3475">
        <v>221.6</v>
      </c>
      <c r="L3475">
        <v>101</v>
      </c>
      <c r="M3475">
        <v>18.84</v>
      </c>
      <c r="N3475">
        <v>185.3</v>
      </c>
      <c r="O3475">
        <v>89</v>
      </c>
      <c r="P3475">
        <v>8.34</v>
      </c>
      <c r="Q3475">
        <v>9.4</v>
      </c>
      <c r="R3475">
        <v>1</v>
      </c>
      <c r="S3475">
        <v>2.54</v>
      </c>
      <c r="T3475">
        <v>0</v>
      </c>
      <c r="U3475" t="s">
        <v>22</v>
      </c>
      <c r="V3475">
        <f>IF(tbl_Customers[[#This Row],[churn]] = "yes", 1, 0)</f>
        <v>0</v>
      </c>
      <c r="W3475" t="str">
        <f>IF(tbl_Customers[[#This Row],[number_customer_service_calls]] &lt;= 1, "0-1 Calls", IF(tbl_Customers[[#This Row],[number_customer_service_calls]] &lt;= 3, "2-3 Calls", IF(tbl_Customers[[#This Row],[number_customer_service_calls]] &lt;=5, "4-5 Calls", "6+ Calls")))</f>
        <v>0-1 Calls</v>
      </c>
      <c r="X3475" t="str">
        <f>IF(tbl_Customers[[#This Row],[account_length]] &lt;= 50, "0-50", IF(tbl_Customers[[#This Row],[account_length]] &lt;=100, "51-100", IF(tbl_Customers[[#This Row],[account_length]] &lt;= 150, "101-150", "151+")))</f>
        <v>51-100</v>
      </c>
      <c r="Y3475" t="str">
        <f>IF(tbl_Customers[[#This Row],[total_intl_charge]] &lt;= 3, "Low Charges", "High Charges")</f>
        <v>Low Charges</v>
      </c>
      <c r="Z3475" t="str">
        <f>IF(tbl_Customers[[#This Row],[total_eve_calls]]&lt;=80,"Low Calls",
IF(tbl_Customers[[#This Row],[total_eve_calls]]&lt;=120,"Medium Calls","High Calls"))</f>
        <v>Medium Calls</v>
      </c>
      <c r="AA3475" t="str">
        <f>IF(tbl_Customers[[#This Row],[total_eve_charge]]&lt;=15,"Low Charges",
IF(tbl_Customers[[#This Row],[total_eve_charge]]&lt;=20,"Medium Charges","High Charges"))</f>
        <v>Medium Charges</v>
      </c>
      <c r="AB34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5" t="str">
        <f>IF(tbl_Customers[[#This Row],[number_vmail_messages]] = 0, "No Usage", IF(tbl_Customers[[#This Row],[number_vmail_messages]] &lt;= 20, "Low Usage", IF(tbl_Customers[[#This Row],[number_vmail_messages]] &lt;= 40, "Medium Usgae", "High Usage")))</f>
        <v>No Usage</v>
      </c>
      <c r="AD3475" t="str">
        <f>IF(tbl_Customers[[#This Row],[total_day_minutes]]&lt;=150,"Low Usage", IF(tbl_Customers[[#This Row],[total_day_minutes]]&lt;=200,"Medium Usage", IF(tbl_Customers[[#This Row],[total_day_minutes]]&lt;=250,"High Usage","Very High Usage")))</f>
        <v>Medium Usage</v>
      </c>
      <c r="AE3475" t="str">
        <f>IF(tbl_Customers[[#This Row],[total_intl_calls]]&lt;=5,"Low Calls", IF(tbl_Customers[[#This Row],[total_intl_calls]]&lt;=10, "Medium Calls", "High Calls"))</f>
        <v>Low Calls</v>
      </c>
      <c r="AF34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5" s="36" t="str">
        <f>IF(tbl_Customers[[#This Row],[Churn_Risk_Score]]&gt;=10,"High Risk", IF(tbl_Customers[[#This Row],[Churn_Risk_Score]]&gt;=5,"Medium Risk","Low Risk"))</f>
        <v>Low Risk</v>
      </c>
    </row>
    <row r="3476" spans="1:33" x14ac:dyDescent="0.35">
      <c r="A3476">
        <v>3475</v>
      </c>
      <c r="B3476" t="s">
        <v>37</v>
      </c>
      <c r="C3476">
        <v>164</v>
      </c>
      <c r="D3476" t="s">
        <v>25</v>
      </c>
      <c r="E3476" t="s">
        <v>23</v>
      </c>
      <c r="F3476" t="s">
        <v>23</v>
      </c>
      <c r="G3476">
        <v>28</v>
      </c>
      <c r="H3476">
        <v>156.1</v>
      </c>
      <c r="I3476">
        <v>98</v>
      </c>
      <c r="J3476">
        <v>26.54</v>
      </c>
      <c r="K3476">
        <v>209.9</v>
      </c>
      <c r="L3476">
        <v>140</v>
      </c>
      <c r="M3476">
        <v>17.84</v>
      </c>
      <c r="N3476">
        <v>190</v>
      </c>
      <c r="O3476">
        <v>69</v>
      </c>
      <c r="P3476">
        <v>8.5500000000000007</v>
      </c>
      <c r="Q3476">
        <v>11.4</v>
      </c>
      <c r="R3476">
        <v>4</v>
      </c>
      <c r="S3476">
        <v>3.08</v>
      </c>
      <c r="T3476">
        <v>0</v>
      </c>
      <c r="U3476" t="s">
        <v>22</v>
      </c>
      <c r="V3476">
        <f>IF(tbl_Customers[[#This Row],[churn]] = "yes", 1, 0)</f>
        <v>0</v>
      </c>
      <c r="W3476" t="str">
        <f>IF(tbl_Customers[[#This Row],[number_customer_service_calls]] &lt;= 1, "0-1 Calls", IF(tbl_Customers[[#This Row],[number_customer_service_calls]] &lt;= 3, "2-3 Calls", IF(tbl_Customers[[#This Row],[number_customer_service_calls]] &lt;=5, "4-5 Calls", "6+ Calls")))</f>
        <v>0-1 Calls</v>
      </c>
      <c r="X3476" t="str">
        <f>IF(tbl_Customers[[#This Row],[account_length]] &lt;= 50, "0-50", IF(tbl_Customers[[#This Row],[account_length]] &lt;=100, "51-100", IF(tbl_Customers[[#This Row],[account_length]] &lt;= 150, "101-150", "151+")))</f>
        <v>151+</v>
      </c>
      <c r="Y3476" t="str">
        <f>IF(tbl_Customers[[#This Row],[total_intl_charge]] &lt;= 3, "Low Charges", "High Charges")</f>
        <v>High Charges</v>
      </c>
      <c r="Z3476" t="str">
        <f>IF(tbl_Customers[[#This Row],[total_eve_calls]]&lt;=80,"Low Calls",
IF(tbl_Customers[[#This Row],[total_eve_calls]]&lt;=120,"Medium Calls","High Calls"))</f>
        <v>High Calls</v>
      </c>
      <c r="AA3476" t="str">
        <f>IF(tbl_Customers[[#This Row],[total_eve_charge]]&lt;=15,"Low Charges",
IF(tbl_Customers[[#This Row],[total_eve_charge]]&lt;=20,"Medium Charges","High Charges"))</f>
        <v>Medium Charges</v>
      </c>
      <c r="AB34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6" t="str">
        <f>IF(tbl_Customers[[#This Row],[number_vmail_messages]] = 0, "No Usage", IF(tbl_Customers[[#This Row],[number_vmail_messages]] &lt;= 20, "Low Usage", IF(tbl_Customers[[#This Row],[number_vmail_messages]] &lt;= 40, "Medium Usgae", "High Usage")))</f>
        <v>Medium Usgae</v>
      </c>
      <c r="AD3476" t="str">
        <f>IF(tbl_Customers[[#This Row],[total_day_minutes]]&lt;=150,"Low Usage", IF(tbl_Customers[[#This Row],[total_day_minutes]]&lt;=200,"Medium Usage", IF(tbl_Customers[[#This Row],[total_day_minutes]]&lt;=250,"High Usage","Very High Usage")))</f>
        <v>Medium Usage</v>
      </c>
      <c r="AE3476" t="str">
        <f>IF(tbl_Customers[[#This Row],[total_intl_calls]]&lt;=5,"Low Calls", IF(tbl_Customers[[#This Row],[total_intl_calls]]&lt;=10, "Medium Calls", "High Calls"))</f>
        <v>Low Calls</v>
      </c>
      <c r="AF34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476" s="36" t="str">
        <f>IF(tbl_Customers[[#This Row],[Churn_Risk_Score]]&gt;=10,"High Risk", IF(tbl_Customers[[#This Row],[Churn_Risk_Score]]&gt;=5,"Medium Risk","Low Risk"))</f>
        <v>Medium Risk</v>
      </c>
    </row>
    <row r="3477" spans="1:33" x14ac:dyDescent="0.35">
      <c r="A3477">
        <v>3476</v>
      </c>
      <c r="B3477" t="s">
        <v>41</v>
      </c>
      <c r="C3477">
        <v>109</v>
      </c>
      <c r="D3477" t="s">
        <v>28</v>
      </c>
      <c r="E3477" t="s">
        <v>22</v>
      </c>
      <c r="F3477" t="s">
        <v>22</v>
      </c>
      <c r="G3477">
        <v>0</v>
      </c>
      <c r="H3477">
        <v>150.6</v>
      </c>
      <c r="I3477">
        <v>106</v>
      </c>
      <c r="J3477">
        <v>25.6</v>
      </c>
      <c r="K3477">
        <v>147.4</v>
      </c>
      <c r="L3477">
        <v>108</v>
      </c>
      <c r="M3477">
        <v>12.53</v>
      </c>
      <c r="N3477">
        <v>173.2</v>
      </c>
      <c r="O3477">
        <v>109</v>
      </c>
      <c r="P3477">
        <v>7.79</v>
      </c>
      <c r="Q3477">
        <v>9.5</v>
      </c>
      <c r="R3477">
        <v>5</v>
      </c>
      <c r="S3477">
        <v>2.57</v>
      </c>
      <c r="T3477">
        <v>1</v>
      </c>
      <c r="U3477" t="s">
        <v>22</v>
      </c>
      <c r="V3477">
        <f>IF(tbl_Customers[[#This Row],[churn]] = "yes", 1, 0)</f>
        <v>0</v>
      </c>
      <c r="W3477" t="str">
        <f>IF(tbl_Customers[[#This Row],[number_customer_service_calls]] &lt;= 1, "0-1 Calls", IF(tbl_Customers[[#This Row],[number_customer_service_calls]] &lt;= 3, "2-3 Calls", IF(tbl_Customers[[#This Row],[number_customer_service_calls]] &lt;=5, "4-5 Calls", "6+ Calls")))</f>
        <v>0-1 Calls</v>
      </c>
      <c r="X3477" t="str">
        <f>IF(tbl_Customers[[#This Row],[account_length]] &lt;= 50, "0-50", IF(tbl_Customers[[#This Row],[account_length]] &lt;=100, "51-100", IF(tbl_Customers[[#This Row],[account_length]] &lt;= 150, "101-150", "151+")))</f>
        <v>101-150</v>
      </c>
      <c r="Y3477" t="str">
        <f>IF(tbl_Customers[[#This Row],[total_intl_charge]] &lt;= 3, "Low Charges", "High Charges")</f>
        <v>Low Charges</v>
      </c>
      <c r="Z3477" t="str">
        <f>IF(tbl_Customers[[#This Row],[total_eve_calls]]&lt;=80,"Low Calls",
IF(tbl_Customers[[#This Row],[total_eve_calls]]&lt;=120,"Medium Calls","High Calls"))</f>
        <v>Medium Calls</v>
      </c>
      <c r="AA3477" t="str">
        <f>IF(tbl_Customers[[#This Row],[total_eve_charge]]&lt;=15,"Low Charges",
IF(tbl_Customers[[#This Row],[total_eve_charge]]&lt;=20,"Medium Charges","High Charges"))</f>
        <v>Low Charges</v>
      </c>
      <c r="AB34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77" t="str">
        <f>IF(tbl_Customers[[#This Row],[number_vmail_messages]] = 0, "No Usage", IF(tbl_Customers[[#This Row],[number_vmail_messages]] &lt;= 20, "Low Usage", IF(tbl_Customers[[#This Row],[number_vmail_messages]] &lt;= 40, "Medium Usgae", "High Usage")))</f>
        <v>No Usage</v>
      </c>
      <c r="AD3477" t="str">
        <f>IF(tbl_Customers[[#This Row],[total_day_minutes]]&lt;=150,"Low Usage", IF(tbl_Customers[[#This Row],[total_day_minutes]]&lt;=200,"Medium Usage", IF(tbl_Customers[[#This Row],[total_day_minutes]]&lt;=250,"High Usage","Very High Usage")))</f>
        <v>Medium Usage</v>
      </c>
      <c r="AE3477" t="str">
        <f>IF(tbl_Customers[[#This Row],[total_intl_calls]]&lt;=5,"Low Calls", IF(tbl_Customers[[#This Row],[total_intl_calls]]&lt;=10, "Medium Calls", "High Calls"))</f>
        <v>Low Calls</v>
      </c>
      <c r="AF34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7" s="36" t="str">
        <f>IF(tbl_Customers[[#This Row],[Churn_Risk_Score]]&gt;=10,"High Risk", IF(tbl_Customers[[#This Row],[Churn_Risk_Score]]&gt;=5,"Medium Risk","Low Risk"))</f>
        <v>Low Risk</v>
      </c>
    </row>
    <row r="3478" spans="1:33" x14ac:dyDescent="0.35">
      <c r="A3478">
        <v>3477</v>
      </c>
      <c r="B3478" t="s">
        <v>73</v>
      </c>
      <c r="C3478">
        <v>59</v>
      </c>
      <c r="D3478" t="s">
        <v>28</v>
      </c>
      <c r="E3478" t="s">
        <v>22</v>
      </c>
      <c r="F3478" t="s">
        <v>22</v>
      </c>
      <c r="G3478">
        <v>0</v>
      </c>
      <c r="H3478">
        <v>189.1</v>
      </c>
      <c r="I3478">
        <v>141</v>
      </c>
      <c r="J3478">
        <v>32.15</v>
      </c>
      <c r="K3478">
        <v>198.2</v>
      </c>
      <c r="L3478">
        <v>113</v>
      </c>
      <c r="M3478">
        <v>16.850000000000001</v>
      </c>
      <c r="N3478">
        <v>280.2</v>
      </c>
      <c r="O3478">
        <v>103</v>
      </c>
      <c r="P3478">
        <v>12.61</v>
      </c>
      <c r="Q3478">
        <v>2.2000000000000002</v>
      </c>
      <c r="R3478">
        <v>7</v>
      </c>
      <c r="S3478">
        <v>0.59</v>
      </c>
      <c r="T3478">
        <v>1</v>
      </c>
      <c r="U3478" t="s">
        <v>22</v>
      </c>
      <c r="V3478">
        <f>IF(tbl_Customers[[#This Row],[churn]] = "yes", 1, 0)</f>
        <v>0</v>
      </c>
      <c r="W3478" t="str">
        <f>IF(tbl_Customers[[#This Row],[number_customer_service_calls]] &lt;= 1, "0-1 Calls", IF(tbl_Customers[[#This Row],[number_customer_service_calls]] &lt;= 3, "2-3 Calls", IF(tbl_Customers[[#This Row],[number_customer_service_calls]] &lt;=5, "4-5 Calls", "6+ Calls")))</f>
        <v>0-1 Calls</v>
      </c>
      <c r="X3478" t="str">
        <f>IF(tbl_Customers[[#This Row],[account_length]] &lt;= 50, "0-50", IF(tbl_Customers[[#This Row],[account_length]] &lt;=100, "51-100", IF(tbl_Customers[[#This Row],[account_length]] &lt;= 150, "101-150", "151+")))</f>
        <v>51-100</v>
      </c>
      <c r="Y3478" t="str">
        <f>IF(tbl_Customers[[#This Row],[total_intl_charge]] &lt;= 3, "Low Charges", "High Charges")</f>
        <v>Low Charges</v>
      </c>
      <c r="Z3478" t="str">
        <f>IF(tbl_Customers[[#This Row],[total_eve_calls]]&lt;=80,"Low Calls",
IF(tbl_Customers[[#This Row],[total_eve_calls]]&lt;=120,"Medium Calls","High Calls"))</f>
        <v>Medium Calls</v>
      </c>
      <c r="AA3478" t="str">
        <f>IF(tbl_Customers[[#This Row],[total_eve_charge]]&lt;=15,"Low Charges",
IF(tbl_Customers[[#This Row],[total_eve_charge]]&lt;=20,"Medium Charges","High Charges"))</f>
        <v>Medium Charges</v>
      </c>
      <c r="AB34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8" t="str">
        <f>IF(tbl_Customers[[#This Row],[number_vmail_messages]] = 0, "No Usage", IF(tbl_Customers[[#This Row],[number_vmail_messages]] &lt;= 20, "Low Usage", IF(tbl_Customers[[#This Row],[number_vmail_messages]] &lt;= 40, "Medium Usgae", "High Usage")))</f>
        <v>No Usage</v>
      </c>
      <c r="AD3478" t="str">
        <f>IF(tbl_Customers[[#This Row],[total_day_minutes]]&lt;=150,"Low Usage", IF(tbl_Customers[[#This Row],[total_day_minutes]]&lt;=200,"Medium Usage", IF(tbl_Customers[[#This Row],[total_day_minutes]]&lt;=250,"High Usage","Very High Usage")))</f>
        <v>Medium Usage</v>
      </c>
      <c r="AE3478" t="str">
        <f>IF(tbl_Customers[[#This Row],[total_intl_calls]]&lt;=5,"Low Calls", IF(tbl_Customers[[#This Row],[total_intl_calls]]&lt;=10, "Medium Calls", "High Calls"))</f>
        <v>Medium Calls</v>
      </c>
      <c r="AF34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8" s="36" t="str">
        <f>IF(tbl_Customers[[#This Row],[Churn_Risk_Score]]&gt;=10,"High Risk", IF(tbl_Customers[[#This Row],[Churn_Risk_Score]]&gt;=5,"Medium Risk","Low Risk"))</f>
        <v>Low Risk</v>
      </c>
    </row>
    <row r="3479" spans="1:33" x14ac:dyDescent="0.35">
      <c r="A3479">
        <v>3478</v>
      </c>
      <c r="B3479" t="s">
        <v>65</v>
      </c>
      <c r="C3479">
        <v>124</v>
      </c>
      <c r="D3479" t="s">
        <v>25</v>
      </c>
      <c r="E3479" t="s">
        <v>22</v>
      </c>
      <c r="F3479" t="s">
        <v>22</v>
      </c>
      <c r="G3479">
        <v>0</v>
      </c>
      <c r="H3479">
        <v>156.9</v>
      </c>
      <c r="I3479">
        <v>74</v>
      </c>
      <c r="J3479">
        <v>26.67</v>
      </c>
      <c r="K3479">
        <v>195.8</v>
      </c>
      <c r="L3479">
        <v>82</v>
      </c>
      <c r="M3479">
        <v>16.64</v>
      </c>
      <c r="N3479">
        <v>181</v>
      </c>
      <c r="O3479">
        <v>99</v>
      </c>
      <c r="P3479">
        <v>8.15</v>
      </c>
      <c r="Q3479">
        <v>8.8000000000000007</v>
      </c>
      <c r="R3479">
        <v>2</v>
      </c>
      <c r="S3479">
        <v>2.38</v>
      </c>
      <c r="T3479">
        <v>1</v>
      </c>
      <c r="U3479" t="s">
        <v>22</v>
      </c>
      <c r="V3479">
        <f>IF(tbl_Customers[[#This Row],[churn]] = "yes", 1, 0)</f>
        <v>0</v>
      </c>
      <c r="W3479" t="str">
        <f>IF(tbl_Customers[[#This Row],[number_customer_service_calls]] &lt;= 1, "0-1 Calls", IF(tbl_Customers[[#This Row],[number_customer_service_calls]] &lt;= 3, "2-3 Calls", IF(tbl_Customers[[#This Row],[number_customer_service_calls]] &lt;=5, "4-5 Calls", "6+ Calls")))</f>
        <v>0-1 Calls</v>
      </c>
      <c r="X3479" t="str">
        <f>IF(tbl_Customers[[#This Row],[account_length]] &lt;= 50, "0-50", IF(tbl_Customers[[#This Row],[account_length]] &lt;=100, "51-100", IF(tbl_Customers[[#This Row],[account_length]] &lt;= 150, "101-150", "151+")))</f>
        <v>101-150</v>
      </c>
      <c r="Y3479" t="str">
        <f>IF(tbl_Customers[[#This Row],[total_intl_charge]] &lt;= 3, "Low Charges", "High Charges")</f>
        <v>Low Charges</v>
      </c>
      <c r="Z3479" t="str">
        <f>IF(tbl_Customers[[#This Row],[total_eve_calls]]&lt;=80,"Low Calls",
IF(tbl_Customers[[#This Row],[total_eve_calls]]&lt;=120,"Medium Calls","High Calls"))</f>
        <v>Medium Calls</v>
      </c>
      <c r="AA3479" t="str">
        <f>IF(tbl_Customers[[#This Row],[total_eve_charge]]&lt;=15,"Low Charges",
IF(tbl_Customers[[#This Row],[total_eve_charge]]&lt;=20,"Medium Charges","High Charges"))</f>
        <v>Medium Charges</v>
      </c>
      <c r="AB34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79" t="str">
        <f>IF(tbl_Customers[[#This Row],[number_vmail_messages]] = 0, "No Usage", IF(tbl_Customers[[#This Row],[number_vmail_messages]] &lt;= 20, "Low Usage", IF(tbl_Customers[[#This Row],[number_vmail_messages]] &lt;= 40, "Medium Usgae", "High Usage")))</f>
        <v>No Usage</v>
      </c>
      <c r="AD3479" t="str">
        <f>IF(tbl_Customers[[#This Row],[total_day_minutes]]&lt;=150,"Low Usage", IF(tbl_Customers[[#This Row],[total_day_minutes]]&lt;=200,"Medium Usage", IF(tbl_Customers[[#This Row],[total_day_minutes]]&lt;=250,"High Usage","Very High Usage")))</f>
        <v>Medium Usage</v>
      </c>
      <c r="AE3479" t="str">
        <f>IF(tbl_Customers[[#This Row],[total_intl_calls]]&lt;=5,"Low Calls", IF(tbl_Customers[[#This Row],[total_intl_calls]]&lt;=10, "Medium Calls", "High Calls"))</f>
        <v>Low Calls</v>
      </c>
      <c r="AF34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9" s="36" t="str">
        <f>IF(tbl_Customers[[#This Row],[Churn_Risk_Score]]&gt;=10,"High Risk", IF(tbl_Customers[[#This Row],[Churn_Risk_Score]]&gt;=5,"Medium Risk","Low Risk"))</f>
        <v>Low Risk</v>
      </c>
    </row>
    <row r="3480" spans="1:33" x14ac:dyDescent="0.35">
      <c r="A3480">
        <v>3479</v>
      </c>
      <c r="B3480" t="s">
        <v>37</v>
      </c>
      <c r="C3480">
        <v>73</v>
      </c>
      <c r="D3480" t="s">
        <v>25</v>
      </c>
      <c r="E3480" t="s">
        <v>22</v>
      </c>
      <c r="F3480" t="s">
        <v>22</v>
      </c>
      <c r="G3480">
        <v>0</v>
      </c>
      <c r="H3480">
        <v>67</v>
      </c>
      <c r="I3480">
        <v>76</v>
      </c>
      <c r="J3480">
        <v>11.39</v>
      </c>
      <c r="K3480">
        <v>223</v>
      </c>
      <c r="L3480">
        <v>154</v>
      </c>
      <c r="M3480">
        <v>18.96</v>
      </c>
      <c r="N3480">
        <v>236.5</v>
      </c>
      <c r="O3480">
        <v>151</v>
      </c>
      <c r="P3480">
        <v>10.64</v>
      </c>
      <c r="Q3480">
        <v>11.2</v>
      </c>
      <c r="R3480">
        <v>2</v>
      </c>
      <c r="S3480">
        <v>3.02</v>
      </c>
      <c r="T3480">
        <v>1</v>
      </c>
      <c r="U3480" t="s">
        <v>22</v>
      </c>
      <c r="V3480">
        <f>IF(tbl_Customers[[#This Row],[churn]] = "yes", 1, 0)</f>
        <v>0</v>
      </c>
      <c r="W3480" t="str">
        <f>IF(tbl_Customers[[#This Row],[number_customer_service_calls]] &lt;= 1, "0-1 Calls", IF(tbl_Customers[[#This Row],[number_customer_service_calls]] &lt;= 3, "2-3 Calls", IF(tbl_Customers[[#This Row],[number_customer_service_calls]] &lt;=5, "4-5 Calls", "6+ Calls")))</f>
        <v>0-1 Calls</v>
      </c>
      <c r="X3480" t="str">
        <f>IF(tbl_Customers[[#This Row],[account_length]] &lt;= 50, "0-50", IF(tbl_Customers[[#This Row],[account_length]] &lt;=100, "51-100", IF(tbl_Customers[[#This Row],[account_length]] &lt;= 150, "101-150", "151+")))</f>
        <v>51-100</v>
      </c>
      <c r="Y3480" t="str">
        <f>IF(tbl_Customers[[#This Row],[total_intl_charge]] &lt;= 3, "Low Charges", "High Charges")</f>
        <v>High Charges</v>
      </c>
      <c r="Z3480" t="str">
        <f>IF(tbl_Customers[[#This Row],[total_eve_calls]]&lt;=80,"Low Calls",
IF(tbl_Customers[[#This Row],[total_eve_calls]]&lt;=120,"Medium Calls","High Calls"))</f>
        <v>High Calls</v>
      </c>
      <c r="AA3480" t="str">
        <f>IF(tbl_Customers[[#This Row],[total_eve_charge]]&lt;=15,"Low Charges",
IF(tbl_Customers[[#This Row],[total_eve_charge]]&lt;=20,"Medium Charges","High Charges"))</f>
        <v>Medium Charges</v>
      </c>
      <c r="AB34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0" t="str">
        <f>IF(tbl_Customers[[#This Row],[number_vmail_messages]] = 0, "No Usage", IF(tbl_Customers[[#This Row],[number_vmail_messages]] &lt;= 20, "Low Usage", IF(tbl_Customers[[#This Row],[number_vmail_messages]] &lt;= 40, "Medium Usgae", "High Usage")))</f>
        <v>No Usage</v>
      </c>
      <c r="AD3480" t="str">
        <f>IF(tbl_Customers[[#This Row],[total_day_minutes]]&lt;=150,"Low Usage", IF(tbl_Customers[[#This Row],[total_day_minutes]]&lt;=200,"Medium Usage", IF(tbl_Customers[[#This Row],[total_day_minutes]]&lt;=250,"High Usage","Very High Usage")))</f>
        <v>Low Usage</v>
      </c>
      <c r="AE3480" t="str">
        <f>IF(tbl_Customers[[#This Row],[total_intl_calls]]&lt;=5,"Low Calls", IF(tbl_Customers[[#This Row],[total_intl_calls]]&lt;=10, "Medium Calls", "High Calls"))</f>
        <v>Low Calls</v>
      </c>
      <c r="AF34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80" s="36" t="str">
        <f>IF(tbl_Customers[[#This Row],[Churn_Risk_Score]]&gt;=10,"High Risk", IF(tbl_Customers[[#This Row],[Churn_Risk_Score]]&gt;=5,"Medium Risk","Low Risk"))</f>
        <v>Low Risk</v>
      </c>
    </row>
    <row r="3481" spans="1:33" x14ac:dyDescent="0.35">
      <c r="A3481">
        <v>3480</v>
      </c>
      <c r="B3481" t="s">
        <v>47</v>
      </c>
      <c r="C3481">
        <v>94</v>
      </c>
      <c r="D3481" t="s">
        <v>21</v>
      </c>
      <c r="E3481" t="s">
        <v>22</v>
      </c>
      <c r="F3481" t="s">
        <v>22</v>
      </c>
      <c r="G3481">
        <v>0</v>
      </c>
      <c r="H3481">
        <v>261.3</v>
      </c>
      <c r="I3481">
        <v>89</v>
      </c>
      <c r="J3481">
        <v>44.42</v>
      </c>
      <c r="K3481">
        <v>152.4</v>
      </c>
      <c r="L3481">
        <v>139</v>
      </c>
      <c r="M3481">
        <v>12.95</v>
      </c>
      <c r="N3481">
        <v>120.2</v>
      </c>
      <c r="O3481">
        <v>124</v>
      </c>
      <c r="P3481">
        <v>5.41</v>
      </c>
      <c r="Q3481">
        <v>10.5</v>
      </c>
      <c r="R3481">
        <v>2</v>
      </c>
      <c r="S3481">
        <v>2.84</v>
      </c>
      <c r="T3481">
        <v>0</v>
      </c>
      <c r="U3481" t="s">
        <v>22</v>
      </c>
      <c r="V3481">
        <f>IF(tbl_Customers[[#This Row],[churn]] = "yes", 1, 0)</f>
        <v>0</v>
      </c>
      <c r="W3481" t="str">
        <f>IF(tbl_Customers[[#This Row],[number_customer_service_calls]] &lt;= 1, "0-1 Calls", IF(tbl_Customers[[#This Row],[number_customer_service_calls]] &lt;= 3, "2-3 Calls", IF(tbl_Customers[[#This Row],[number_customer_service_calls]] &lt;=5, "4-5 Calls", "6+ Calls")))</f>
        <v>0-1 Calls</v>
      </c>
      <c r="X3481" t="str">
        <f>IF(tbl_Customers[[#This Row],[account_length]] &lt;= 50, "0-50", IF(tbl_Customers[[#This Row],[account_length]] &lt;=100, "51-100", IF(tbl_Customers[[#This Row],[account_length]] &lt;= 150, "101-150", "151+")))</f>
        <v>51-100</v>
      </c>
      <c r="Y3481" t="str">
        <f>IF(tbl_Customers[[#This Row],[total_intl_charge]] &lt;= 3, "Low Charges", "High Charges")</f>
        <v>Low Charges</v>
      </c>
      <c r="Z3481" t="str">
        <f>IF(tbl_Customers[[#This Row],[total_eve_calls]]&lt;=80,"Low Calls",
IF(tbl_Customers[[#This Row],[total_eve_calls]]&lt;=120,"Medium Calls","High Calls"))</f>
        <v>High Calls</v>
      </c>
      <c r="AA3481" t="str">
        <f>IF(tbl_Customers[[#This Row],[total_eve_charge]]&lt;=15,"Low Charges",
IF(tbl_Customers[[#This Row],[total_eve_charge]]&lt;=20,"Medium Charges","High Charges"))</f>
        <v>Low Charges</v>
      </c>
      <c r="AB34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1" t="str">
        <f>IF(tbl_Customers[[#This Row],[number_vmail_messages]] = 0, "No Usage", IF(tbl_Customers[[#This Row],[number_vmail_messages]] &lt;= 20, "Low Usage", IF(tbl_Customers[[#This Row],[number_vmail_messages]] &lt;= 40, "Medium Usgae", "High Usage")))</f>
        <v>No Usage</v>
      </c>
      <c r="AD3481" t="str">
        <f>IF(tbl_Customers[[#This Row],[total_day_minutes]]&lt;=150,"Low Usage", IF(tbl_Customers[[#This Row],[total_day_minutes]]&lt;=200,"Medium Usage", IF(tbl_Customers[[#This Row],[total_day_minutes]]&lt;=250,"High Usage","Very High Usage")))</f>
        <v>Very High Usage</v>
      </c>
      <c r="AE3481" t="str">
        <f>IF(tbl_Customers[[#This Row],[total_intl_calls]]&lt;=5,"Low Calls", IF(tbl_Customers[[#This Row],[total_intl_calls]]&lt;=10, "Medium Calls", "High Calls"))</f>
        <v>Low Calls</v>
      </c>
      <c r="AF34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81" s="36" t="str">
        <f>IF(tbl_Customers[[#This Row],[Churn_Risk_Score]]&gt;=10,"High Risk", IF(tbl_Customers[[#This Row],[Churn_Risk_Score]]&gt;=5,"Medium Risk","Low Risk"))</f>
        <v>Medium Risk</v>
      </c>
    </row>
    <row r="3482" spans="1:33" x14ac:dyDescent="0.35">
      <c r="A3482">
        <v>3481</v>
      </c>
      <c r="B3482" t="s">
        <v>68</v>
      </c>
      <c r="C3482">
        <v>80</v>
      </c>
      <c r="D3482" t="s">
        <v>21</v>
      </c>
      <c r="E3482" t="s">
        <v>22</v>
      </c>
      <c r="F3482" t="s">
        <v>22</v>
      </c>
      <c r="G3482">
        <v>0</v>
      </c>
      <c r="H3482">
        <v>135.1</v>
      </c>
      <c r="I3482">
        <v>92</v>
      </c>
      <c r="J3482">
        <v>22.97</v>
      </c>
      <c r="K3482">
        <v>185</v>
      </c>
      <c r="L3482">
        <v>103</v>
      </c>
      <c r="M3482">
        <v>15.73</v>
      </c>
      <c r="N3482">
        <v>147.1</v>
      </c>
      <c r="O3482">
        <v>74</v>
      </c>
      <c r="P3482">
        <v>6.62</v>
      </c>
      <c r="Q3482">
        <v>14.7</v>
      </c>
      <c r="R3482">
        <v>5</v>
      </c>
      <c r="S3482">
        <v>3.97</v>
      </c>
      <c r="T3482">
        <v>3</v>
      </c>
      <c r="U3482" t="s">
        <v>22</v>
      </c>
      <c r="V3482">
        <f>IF(tbl_Customers[[#This Row],[churn]] = "yes", 1, 0)</f>
        <v>0</v>
      </c>
      <c r="W3482" t="str">
        <f>IF(tbl_Customers[[#This Row],[number_customer_service_calls]] &lt;= 1, "0-1 Calls", IF(tbl_Customers[[#This Row],[number_customer_service_calls]] &lt;= 3, "2-3 Calls", IF(tbl_Customers[[#This Row],[number_customer_service_calls]] &lt;=5, "4-5 Calls", "6+ Calls")))</f>
        <v>2-3 Calls</v>
      </c>
      <c r="X3482" t="str">
        <f>IF(tbl_Customers[[#This Row],[account_length]] &lt;= 50, "0-50", IF(tbl_Customers[[#This Row],[account_length]] &lt;=100, "51-100", IF(tbl_Customers[[#This Row],[account_length]] &lt;= 150, "101-150", "151+")))</f>
        <v>51-100</v>
      </c>
      <c r="Y3482" t="str">
        <f>IF(tbl_Customers[[#This Row],[total_intl_charge]] &lt;= 3, "Low Charges", "High Charges")</f>
        <v>High Charges</v>
      </c>
      <c r="Z3482" t="str">
        <f>IF(tbl_Customers[[#This Row],[total_eve_calls]]&lt;=80,"Low Calls",
IF(tbl_Customers[[#This Row],[total_eve_calls]]&lt;=120,"Medium Calls","High Calls"))</f>
        <v>Medium Calls</v>
      </c>
      <c r="AA3482" t="str">
        <f>IF(tbl_Customers[[#This Row],[total_eve_charge]]&lt;=15,"Low Charges",
IF(tbl_Customers[[#This Row],[total_eve_charge]]&lt;=20,"Medium Charges","High Charges"))</f>
        <v>Medium Charges</v>
      </c>
      <c r="AB34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2" t="str">
        <f>IF(tbl_Customers[[#This Row],[number_vmail_messages]] = 0, "No Usage", IF(tbl_Customers[[#This Row],[number_vmail_messages]] &lt;= 20, "Low Usage", IF(tbl_Customers[[#This Row],[number_vmail_messages]] &lt;= 40, "Medium Usgae", "High Usage")))</f>
        <v>No Usage</v>
      </c>
      <c r="AD3482" t="str">
        <f>IF(tbl_Customers[[#This Row],[total_day_minutes]]&lt;=150,"Low Usage", IF(tbl_Customers[[#This Row],[total_day_minutes]]&lt;=200,"Medium Usage", IF(tbl_Customers[[#This Row],[total_day_minutes]]&lt;=250,"High Usage","Very High Usage")))</f>
        <v>Low Usage</v>
      </c>
      <c r="AE3482" t="str">
        <f>IF(tbl_Customers[[#This Row],[total_intl_calls]]&lt;=5,"Low Calls", IF(tbl_Customers[[#This Row],[total_intl_calls]]&lt;=10, "Medium Calls", "High Calls"))</f>
        <v>Low Calls</v>
      </c>
      <c r="AF34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82" s="36" t="str">
        <f>IF(tbl_Customers[[#This Row],[Churn_Risk_Score]]&gt;=10,"High Risk", IF(tbl_Customers[[#This Row],[Churn_Risk_Score]]&gt;=5,"Medium Risk","Low Risk"))</f>
        <v>Low Risk</v>
      </c>
    </row>
    <row r="3483" spans="1:33" x14ac:dyDescent="0.35">
      <c r="A3483">
        <v>3482</v>
      </c>
      <c r="B3483" t="s">
        <v>43</v>
      </c>
      <c r="C3483">
        <v>101</v>
      </c>
      <c r="D3483" t="s">
        <v>21</v>
      </c>
      <c r="E3483" t="s">
        <v>23</v>
      </c>
      <c r="F3483" t="s">
        <v>22</v>
      </c>
      <c r="G3483">
        <v>0</v>
      </c>
      <c r="H3483">
        <v>92.1</v>
      </c>
      <c r="I3483">
        <v>109</v>
      </c>
      <c r="J3483">
        <v>15.66</v>
      </c>
      <c r="K3483">
        <v>163</v>
      </c>
      <c r="L3483">
        <v>83</v>
      </c>
      <c r="M3483">
        <v>13.86</v>
      </c>
      <c r="N3483">
        <v>133.30000000000001</v>
      </c>
      <c r="O3483">
        <v>102</v>
      </c>
      <c r="P3483">
        <v>6</v>
      </c>
      <c r="Q3483">
        <v>9.6999999999999993</v>
      </c>
      <c r="R3483">
        <v>11</v>
      </c>
      <c r="S3483">
        <v>2.62</v>
      </c>
      <c r="T3483">
        <v>2</v>
      </c>
      <c r="U3483" t="s">
        <v>22</v>
      </c>
      <c r="V3483">
        <f>IF(tbl_Customers[[#This Row],[churn]] = "yes", 1, 0)</f>
        <v>0</v>
      </c>
      <c r="W3483" t="str">
        <f>IF(tbl_Customers[[#This Row],[number_customer_service_calls]] &lt;= 1, "0-1 Calls", IF(tbl_Customers[[#This Row],[number_customer_service_calls]] &lt;= 3, "2-3 Calls", IF(tbl_Customers[[#This Row],[number_customer_service_calls]] &lt;=5, "4-5 Calls", "6+ Calls")))</f>
        <v>2-3 Calls</v>
      </c>
      <c r="X3483" t="str">
        <f>IF(tbl_Customers[[#This Row],[account_length]] &lt;= 50, "0-50", IF(tbl_Customers[[#This Row],[account_length]] &lt;=100, "51-100", IF(tbl_Customers[[#This Row],[account_length]] &lt;= 150, "101-150", "151+")))</f>
        <v>101-150</v>
      </c>
      <c r="Y3483" t="str">
        <f>IF(tbl_Customers[[#This Row],[total_intl_charge]] &lt;= 3, "Low Charges", "High Charges")</f>
        <v>Low Charges</v>
      </c>
      <c r="Z3483" t="str">
        <f>IF(tbl_Customers[[#This Row],[total_eve_calls]]&lt;=80,"Low Calls",
IF(tbl_Customers[[#This Row],[total_eve_calls]]&lt;=120,"Medium Calls","High Calls"))</f>
        <v>Medium Calls</v>
      </c>
      <c r="AA3483" t="str">
        <f>IF(tbl_Customers[[#This Row],[total_eve_charge]]&lt;=15,"Low Charges",
IF(tbl_Customers[[#This Row],[total_eve_charge]]&lt;=20,"Medium Charges","High Charges"))</f>
        <v>Low Charges</v>
      </c>
      <c r="AB34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83" t="str">
        <f>IF(tbl_Customers[[#This Row],[number_vmail_messages]] = 0, "No Usage", IF(tbl_Customers[[#This Row],[number_vmail_messages]] &lt;= 20, "Low Usage", IF(tbl_Customers[[#This Row],[number_vmail_messages]] &lt;= 40, "Medium Usgae", "High Usage")))</f>
        <v>No Usage</v>
      </c>
      <c r="AD3483" t="str">
        <f>IF(tbl_Customers[[#This Row],[total_day_minutes]]&lt;=150,"Low Usage", IF(tbl_Customers[[#This Row],[total_day_minutes]]&lt;=200,"Medium Usage", IF(tbl_Customers[[#This Row],[total_day_minutes]]&lt;=250,"High Usage","Very High Usage")))</f>
        <v>Low Usage</v>
      </c>
      <c r="AE3483" t="str">
        <f>IF(tbl_Customers[[#This Row],[total_intl_calls]]&lt;=5,"Low Calls", IF(tbl_Customers[[#This Row],[total_intl_calls]]&lt;=10, "Medium Calls", "High Calls"))</f>
        <v>High Calls</v>
      </c>
      <c r="AF34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83" s="36" t="str">
        <f>IF(tbl_Customers[[#This Row],[Churn_Risk_Score]]&gt;=10,"High Risk", IF(tbl_Customers[[#This Row],[Churn_Risk_Score]]&gt;=5,"Medium Risk","Low Risk"))</f>
        <v>Low Risk</v>
      </c>
    </row>
    <row r="3484" spans="1:33" x14ac:dyDescent="0.35">
      <c r="A3484">
        <v>3483</v>
      </c>
      <c r="B3484" t="s">
        <v>60</v>
      </c>
      <c r="C3484">
        <v>115</v>
      </c>
      <c r="D3484" t="s">
        <v>25</v>
      </c>
      <c r="E3484" t="s">
        <v>22</v>
      </c>
      <c r="F3484" t="s">
        <v>22</v>
      </c>
      <c r="G3484">
        <v>0</v>
      </c>
      <c r="H3484">
        <v>173.5</v>
      </c>
      <c r="I3484">
        <v>121</v>
      </c>
      <c r="J3484">
        <v>29.5</v>
      </c>
      <c r="K3484">
        <v>168.3</v>
      </c>
      <c r="L3484">
        <v>100</v>
      </c>
      <c r="M3484">
        <v>14.31</v>
      </c>
      <c r="N3484">
        <v>138.30000000000001</v>
      </c>
      <c r="O3484">
        <v>105</v>
      </c>
      <c r="P3484">
        <v>6.22</v>
      </c>
      <c r="Q3484">
        <v>7.8</v>
      </c>
      <c r="R3484">
        <v>5</v>
      </c>
      <c r="S3484">
        <v>2.11</v>
      </c>
      <c r="T3484">
        <v>1</v>
      </c>
      <c r="U3484" t="s">
        <v>22</v>
      </c>
      <c r="V3484">
        <f>IF(tbl_Customers[[#This Row],[churn]] = "yes", 1, 0)</f>
        <v>0</v>
      </c>
      <c r="W3484" t="str">
        <f>IF(tbl_Customers[[#This Row],[number_customer_service_calls]] &lt;= 1, "0-1 Calls", IF(tbl_Customers[[#This Row],[number_customer_service_calls]] &lt;= 3, "2-3 Calls", IF(tbl_Customers[[#This Row],[number_customer_service_calls]] &lt;=5, "4-5 Calls", "6+ Calls")))</f>
        <v>0-1 Calls</v>
      </c>
      <c r="X3484" t="str">
        <f>IF(tbl_Customers[[#This Row],[account_length]] &lt;= 50, "0-50", IF(tbl_Customers[[#This Row],[account_length]] &lt;=100, "51-100", IF(tbl_Customers[[#This Row],[account_length]] &lt;= 150, "101-150", "151+")))</f>
        <v>101-150</v>
      </c>
      <c r="Y3484" t="str">
        <f>IF(tbl_Customers[[#This Row],[total_intl_charge]] &lt;= 3, "Low Charges", "High Charges")</f>
        <v>Low Charges</v>
      </c>
      <c r="Z3484" t="str">
        <f>IF(tbl_Customers[[#This Row],[total_eve_calls]]&lt;=80,"Low Calls",
IF(tbl_Customers[[#This Row],[total_eve_calls]]&lt;=120,"Medium Calls","High Calls"))</f>
        <v>Medium Calls</v>
      </c>
      <c r="AA3484" t="str">
        <f>IF(tbl_Customers[[#This Row],[total_eve_charge]]&lt;=15,"Low Charges",
IF(tbl_Customers[[#This Row],[total_eve_charge]]&lt;=20,"Medium Charges","High Charges"))</f>
        <v>Low Charges</v>
      </c>
      <c r="AB34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84" t="str">
        <f>IF(tbl_Customers[[#This Row],[number_vmail_messages]] = 0, "No Usage", IF(tbl_Customers[[#This Row],[number_vmail_messages]] &lt;= 20, "Low Usage", IF(tbl_Customers[[#This Row],[number_vmail_messages]] &lt;= 40, "Medium Usgae", "High Usage")))</f>
        <v>No Usage</v>
      </c>
      <c r="AD3484" t="str">
        <f>IF(tbl_Customers[[#This Row],[total_day_minutes]]&lt;=150,"Low Usage", IF(tbl_Customers[[#This Row],[total_day_minutes]]&lt;=200,"Medium Usage", IF(tbl_Customers[[#This Row],[total_day_minutes]]&lt;=250,"High Usage","Very High Usage")))</f>
        <v>Medium Usage</v>
      </c>
      <c r="AE3484" t="str">
        <f>IF(tbl_Customers[[#This Row],[total_intl_calls]]&lt;=5,"Low Calls", IF(tbl_Customers[[#This Row],[total_intl_calls]]&lt;=10, "Medium Calls", "High Calls"))</f>
        <v>Low Calls</v>
      </c>
      <c r="AF34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84" s="36" t="str">
        <f>IF(tbl_Customers[[#This Row],[Churn_Risk_Score]]&gt;=10,"High Risk", IF(tbl_Customers[[#This Row],[Churn_Risk_Score]]&gt;=5,"Medium Risk","Low Risk"))</f>
        <v>Low Risk</v>
      </c>
    </row>
    <row r="3485" spans="1:33" x14ac:dyDescent="0.35">
      <c r="A3485">
        <v>3484</v>
      </c>
      <c r="B3485" t="s">
        <v>70</v>
      </c>
      <c r="C3485">
        <v>100</v>
      </c>
      <c r="D3485" t="s">
        <v>21</v>
      </c>
      <c r="E3485" t="s">
        <v>23</v>
      </c>
      <c r="F3485" t="s">
        <v>22</v>
      </c>
      <c r="G3485">
        <v>0</v>
      </c>
      <c r="H3485">
        <v>156.30000000000001</v>
      </c>
      <c r="I3485">
        <v>82</v>
      </c>
      <c r="J3485">
        <v>26.57</v>
      </c>
      <c r="K3485">
        <v>259.39999999999998</v>
      </c>
      <c r="L3485">
        <v>91</v>
      </c>
      <c r="M3485">
        <v>22.05</v>
      </c>
      <c r="N3485">
        <v>143.69999999999999</v>
      </c>
      <c r="O3485">
        <v>93</v>
      </c>
      <c r="P3485">
        <v>6.47</v>
      </c>
      <c r="Q3485">
        <v>8.3000000000000007</v>
      </c>
      <c r="R3485">
        <v>7</v>
      </c>
      <c r="S3485">
        <v>2.2400000000000002</v>
      </c>
      <c r="T3485">
        <v>5</v>
      </c>
      <c r="U3485" t="s">
        <v>22</v>
      </c>
      <c r="V3485">
        <f>IF(tbl_Customers[[#This Row],[churn]] = "yes", 1, 0)</f>
        <v>0</v>
      </c>
      <c r="W3485" t="str">
        <f>IF(tbl_Customers[[#This Row],[number_customer_service_calls]] &lt;= 1, "0-1 Calls", IF(tbl_Customers[[#This Row],[number_customer_service_calls]] &lt;= 3, "2-3 Calls", IF(tbl_Customers[[#This Row],[number_customer_service_calls]] &lt;=5, "4-5 Calls", "6+ Calls")))</f>
        <v>4-5 Calls</v>
      </c>
      <c r="X3485" t="str">
        <f>IF(tbl_Customers[[#This Row],[account_length]] &lt;= 50, "0-50", IF(tbl_Customers[[#This Row],[account_length]] &lt;=100, "51-100", IF(tbl_Customers[[#This Row],[account_length]] &lt;= 150, "101-150", "151+")))</f>
        <v>51-100</v>
      </c>
      <c r="Y3485" t="str">
        <f>IF(tbl_Customers[[#This Row],[total_intl_charge]] &lt;= 3, "Low Charges", "High Charges")</f>
        <v>Low Charges</v>
      </c>
      <c r="Z3485" t="str">
        <f>IF(tbl_Customers[[#This Row],[total_eve_calls]]&lt;=80,"Low Calls",
IF(tbl_Customers[[#This Row],[total_eve_calls]]&lt;=120,"Medium Calls","High Calls"))</f>
        <v>Medium Calls</v>
      </c>
      <c r="AA3485" t="str">
        <f>IF(tbl_Customers[[#This Row],[total_eve_charge]]&lt;=15,"Low Charges",
IF(tbl_Customers[[#This Row],[total_eve_charge]]&lt;=20,"Medium Charges","High Charges"))</f>
        <v>High Charges</v>
      </c>
      <c r="AB34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85" t="str">
        <f>IF(tbl_Customers[[#This Row],[number_vmail_messages]] = 0, "No Usage", IF(tbl_Customers[[#This Row],[number_vmail_messages]] &lt;= 20, "Low Usage", IF(tbl_Customers[[#This Row],[number_vmail_messages]] &lt;= 40, "Medium Usgae", "High Usage")))</f>
        <v>No Usage</v>
      </c>
      <c r="AD3485" t="str">
        <f>IF(tbl_Customers[[#This Row],[total_day_minutes]]&lt;=150,"Low Usage", IF(tbl_Customers[[#This Row],[total_day_minutes]]&lt;=200,"Medium Usage", IF(tbl_Customers[[#This Row],[total_day_minutes]]&lt;=250,"High Usage","Very High Usage")))</f>
        <v>Medium Usage</v>
      </c>
      <c r="AE3485" t="str">
        <f>IF(tbl_Customers[[#This Row],[total_intl_calls]]&lt;=5,"Low Calls", IF(tbl_Customers[[#This Row],[total_intl_calls]]&lt;=10, "Medium Calls", "High Calls"))</f>
        <v>Medium Calls</v>
      </c>
      <c r="AF34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85" s="36" t="str">
        <f>IF(tbl_Customers[[#This Row],[Churn_Risk_Score]]&gt;=10,"High Risk", IF(tbl_Customers[[#This Row],[Churn_Risk_Score]]&gt;=5,"Medium Risk","Low Risk"))</f>
        <v>Medium Risk</v>
      </c>
    </row>
    <row r="3486" spans="1:33" x14ac:dyDescent="0.35">
      <c r="A3486">
        <v>3485</v>
      </c>
      <c r="B3486" t="s">
        <v>27</v>
      </c>
      <c r="C3486">
        <v>85</v>
      </c>
      <c r="D3486" t="s">
        <v>21</v>
      </c>
      <c r="E3486" t="s">
        <v>22</v>
      </c>
      <c r="F3486" t="s">
        <v>22</v>
      </c>
      <c r="G3486">
        <v>0</v>
      </c>
      <c r="H3486">
        <v>274.7</v>
      </c>
      <c r="I3486">
        <v>79</v>
      </c>
      <c r="J3486">
        <v>46.7</v>
      </c>
      <c r="K3486">
        <v>119.4</v>
      </c>
      <c r="L3486">
        <v>122</v>
      </c>
      <c r="M3486">
        <v>10.15</v>
      </c>
      <c r="N3486">
        <v>296.89999999999998</v>
      </c>
      <c r="O3486">
        <v>74</v>
      </c>
      <c r="P3486">
        <v>13.36</v>
      </c>
      <c r="Q3486">
        <v>9.4</v>
      </c>
      <c r="R3486">
        <v>10</v>
      </c>
      <c r="S3486">
        <v>2.54</v>
      </c>
      <c r="T3486">
        <v>1</v>
      </c>
      <c r="U3486" t="s">
        <v>22</v>
      </c>
      <c r="V3486">
        <f>IF(tbl_Customers[[#This Row],[churn]] = "yes", 1, 0)</f>
        <v>0</v>
      </c>
      <c r="W3486" t="str">
        <f>IF(tbl_Customers[[#This Row],[number_customer_service_calls]] &lt;= 1, "0-1 Calls", IF(tbl_Customers[[#This Row],[number_customer_service_calls]] &lt;= 3, "2-3 Calls", IF(tbl_Customers[[#This Row],[number_customer_service_calls]] &lt;=5, "4-5 Calls", "6+ Calls")))</f>
        <v>0-1 Calls</v>
      </c>
      <c r="X3486" t="str">
        <f>IF(tbl_Customers[[#This Row],[account_length]] &lt;= 50, "0-50", IF(tbl_Customers[[#This Row],[account_length]] &lt;=100, "51-100", IF(tbl_Customers[[#This Row],[account_length]] &lt;= 150, "101-150", "151+")))</f>
        <v>51-100</v>
      </c>
      <c r="Y3486" t="str">
        <f>IF(tbl_Customers[[#This Row],[total_intl_charge]] &lt;= 3, "Low Charges", "High Charges")</f>
        <v>Low Charges</v>
      </c>
      <c r="Z3486" t="str">
        <f>IF(tbl_Customers[[#This Row],[total_eve_calls]]&lt;=80,"Low Calls",
IF(tbl_Customers[[#This Row],[total_eve_calls]]&lt;=120,"Medium Calls","High Calls"))</f>
        <v>High Calls</v>
      </c>
      <c r="AA3486" t="str">
        <f>IF(tbl_Customers[[#This Row],[total_eve_charge]]&lt;=15,"Low Charges",
IF(tbl_Customers[[#This Row],[total_eve_charge]]&lt;=20,"Medium Charges","High Charges"))</f>
        <v>Low Charges</v>
      </c>
      <c r="AB34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86" t="str">
        <f>IF(tbl_Customers[[#This Row],[number_vmail_messages]] = 0, "No Usage", IF(tbl_Customers[[#This Row],[number_vmail_messages]] &lt;= 20, "Low Usage", IF(tbl_Customers[[#This Row],[number_vmail_messages]] &lt;= 40, "Medium Usgae", "High Usage")))</f>
        <v>No Usage</v>
      </c>
      <c r="AD3486" t="str">
        <f>IF(tbl_Customers[[#This Row],[total_day_minutes]]&lt;=150,"Low Usage", IF(tbl_Customers[[#This Row],[total_day_minutes]]&lt;=200,"Medium Usage", IF(tbl_Customers[[#This Row],[total_day_minutes]]&lt;=250,"High Usage","Very High Usage")))</f>
        <v>Very High Usage</v>
      </c>
      <c r="AE3486" t="str">
        <f>IF(tbl_Customers[[#This Row],[total_intl_calls]]&lt;=5,"Low Calls", IF(tbl_Customers[[#This Row],[total_intl_calls]]&lt;=10, "Medium Calls", "High Calls"))</f>
        <v>Medium Calls</v>
      </c>
      <c r="AF34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86" s="36" t="str">
        <f>IF(tbl_Customers[[#This Row],[Churn_Risk_Score]]&gt;=10,"High Risk", IF(tbl_Customers[[#This Row],[Churn_Risk_Score]]&gt;=5,"Medium Risk","Low Risk"))</f>
        <v>Medium Risk</v>
      </c>
    </row>
    <row r="3487" spans="1:33" x14ac:dyDescent="0.35">
      <c r="A3487">
        <v>3486</v>
      </c>
      <c r="B3487" t="s">
        <v>65</v>
      </c>
      <c r="C3487">
        <v>110</v>
      </c>
      <c r="D3487" t="s">
        <v>25</v>
      </c>
      <c r="E3487" t="s">
        <v>22</v>
      </c>
      <c r="F3487" t="s">
        <v>22</v>
      </c>
      <c r="G3487">
        <v>0</v>
      </c>
      <c r="H3487">
        <v>244.7</v>
      </c>
      <c r="I3487">
        <v>84</v>
      </c>
      <c r="J3487">
        <v>41.6</v>
      </c>
      <c r="K3487">
        <v>106.4</v>
      </c>
      <c r="L3487">
        <v>95</v>
      </c>
      <c r="M3487">
        <v>9.0399999999999991</v>
      </c>
      <c r="N3487">
        <v>194.9</v>
      </c>
      <c r="O3487">
        <v>61</v>
      </c>
      <c r="P3487">
        <v>8.77</v>
      </c>
      <c r="Q3487">
        <v>10.5</v>
      </c>
      <c r="R3487">
        <v>1</v>
      </c>
      <c r="S3487">
        <v>2.84</v>
      </c>
      <c r="T3487">
        <v>2</v>
      </c>
      <c r="U3487" t="s">
        <v>23</v>
      </c>
      <c r="V3487">
        <f>IF(tbl_Customers[[#This Row],[churn]] = "yes", 1, 0)</f>
        <v>1</v>
      </c>
      <c r="W3487" t="str">
        <f>IF(tbl_Customers[[#This Row],[number_customer_service_calls]] &lt;= 1, "0-1 Calls", IF(tbl_Customers[[#This Row],[number_customer_service_calls]] &lt;= 3, "2-3 Calls", IF(tbl_Customers[[#This Row],[number_customer_service_calls]] &lt;=5, "4-5 Calls", "6+ Calls")))</f>
        <v>2-3 Calls</v>
      </c>
      <c r="X3487" t="str">
        <f>IF(tbl_Customers[[#This Row],[account_length]] &lt;= 50, "0-50", IF(tbl_Customers[[#This Row],[account_length]] &lt;=100, "51-100", IF(tbl_Customers[[#This Row],[account_length]] &lt;= 150, "101-150", "151+")))</f>
        <v>101-150</v>
      </c>
      <c r="Y3487" t="str">
        <f>IF(tbl_Customers[[#This Row],[total_intl_charge]] &lt;= 3, "Low Charges", "High Charges")</f>
        <v>Low Charges</v>
      </c>
      <c r="Z3487" t="str">
        <f>IF(tbl_Customers[[#This Row],[total_eve_calls]]&lt;=80,"Low Calls",
IF(tbl_Customers[[#This Row],[total_eve_calls]]&lt;=120,"Medium Calls","High Calls"))</f>
        <v>Medium Calls</v>
      </c>
      <c r="AA3487" t="str">
        <f>IF(tbl_Customers[[#This Row],[total_eve_charge]]&lt;=15,"Low Charges",
IF(tbl_Customers[[#This Row],[total_eve_charge]]&lt;=20,"Medium Charges","High Charges"))</f>
        <v>Low Charges</v>
      </c>
      <c r="AB34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7" t="str">
        <f>IF(tbl_Customers[[#This Row],[number_vmail_messages]] = 0, "No Usage", IF(tbl_Customers[[#This Row],[number_vmail_messages]] &lt;= 20, "Low Usage", IF(tbl_Customers[[#This Row],[number_vmail_messages]] &lt;= 40, "Medium Usgae", "High Usage")))</f>
        <v>No Usage</v>
      </c>
      <c r="AD3487" t="str">
        <f>IF(tbl_Customers[[#This Row],[total_day_minutes]]&lt;=150,"Low Usage", IF(tbl_Customers[[#This Row],[total_day_minutes]]&lt;=200,"Medium Usage", IF(tbl_Customers[[#This Row],[total_day_minutes]]&lt;=250,"High Usage","Very High Usage")))</f>
        <v>High Usage</v>
      </c>
      <c r="AE3487" t="str">
        <f>IF(tbl_Customers[[#This Row],[total_intl_calls]]&lt;=5,"Low Calls", IF(tbl_Customers[[#This Row],[total_intl_calls]]&lt;=10, "Medium Calls", "High Calls"))</f>
        <v>Low Calls</v>
      </c>
      <c r="AF34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87" s="36" t="str">
        <f>IF(tbl_Customers[[#This Row],[Churn_Risk_Score]]&gt;=10,"High Risk", IF(tbl_Customers[[#This Row],[Churn_Risk_Score]]&gt;=5,"Medium Risk","Low Risk"))</f>
        <v>Low Risk</v>
      </c>
    </row>
    <row r="3488" spans="1:33" x14ac:dyDescent="0.35">
      <c r="A3488">
        <v>3487</v>
      </c>
      <c r="B3488" t="s">
        <v>51</v>
      </c>
      <c r="C3488">
        <v>92</v>
      </c>
      <c r="D3488" t="s">
        <v>25</v>
      </c>
      <c r="E3488" t="s">
        <v>23</v>
      </c>
      <c r="F3488" t="s">
        <v>22</v>
      </c>
      <c r="G3488">
        <v>0</v>
      </c>
      <c r="H3488">
        <v>183.6</v>
      </c>
      <c r="I3488">
        <v>96</v>
      </c>
      <c r="J3488">
        <v>31.21</v>
      </c>
      <c r="K3488">
        <v>149.69999999999999</v>
      </c>
      <c r="L3488">
        <v>55</v>
      </c>
      <c r="M3488">
        <v>12.72</v>
      </c>
      <c r="N3488">
        <v>135.19999999999999</v>
      </c>
      <c r="O3488">
        <v>71</v>
      </c>
      <c r="P3488">
        <v>6.08</v>
      </c>
      <c r="Q3488">
        <v>11.8</v>
      </c>
      <c r="R3488">
        <v>4</v>
      </c>
      <c r="S3488">
        <v>3.19</v>
      </c>
      <c r="T3488">
        <v>0</v>
      </c>
      <c r="U3488" t="s">
        <v>22</v>
      </c>
      <c r="V3488">
        <f>IF(tbl_Customers[[#This Row],[churn]] = "yes", 1, 0)</f>
        <v>0</v>
      </c>
      <c r="W3488" t="str">
        <f>IF(tbl_Customers[[#This Row],[number_customer_service_calls]] &lt;= 1, "0-1 Calls", IF(tbl_Customers[[#This Row],[number_customer_service_calls]] &lt;= 3, "2-3 Calls", IF(tbl_Customers[[#This Row],[number_customer_service_calls]] &lt;=5, "4-5 Calls", "6+ Calls")))</f>
        <v>0-1 Calls</v>
      </c>
      <c r="X3488" t="str">
        <f>IF(tbl_Customers[[#This Row],[account_length]] &lt;= 50, "0-50", IF(tbl_Customers[[#This Row],[account_length]] &lt;=100, "51-100", IF(tbl_Customers[[#This Row],[account_length]] &lt;= 150, "101-150", "151+")))</f>
        <v>51-100</v>
      </c>
      <c r="Y3488" t="str">
        <f>IF(tbl_Customers[[#This Row],[total_intl_charge]] &lt;= 3, "Low Charges", "High Charges")</f>
        <v>High Charges</v>
      </c>
      <c r="Z3488" t="str">
        <f>IF(tbl_Customers[[#This Row],[total_eve_calls]]&lt;=80,"Low Calls",
IF(tbl_Customers[[#This Row],[total_eve_calls]]&lt;=120,"Medium Calls","High Calls"))</f>
        <v>Low Calls</v>
      </c>
      <c r="AA3488" t="str">
        <f>IF(tbl_Customers[[#This Row],[total_eve_charge]]&lt;=15,"Low Charges",
IF(tbl_Customers[[#This Row],[total_eve_charge]]&lt;=20,"Medium Charges","High Charges"))</f>
        <v>Low Charges</v>
      </c>
      <c r="AB34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8" t="str">
        <f>IF(tbl_Customers[[#This Row],[number_vmail_messages]] = 0, "No Usage", IF(tbl_Customers[[#This Row],[number_vmail_messages]] &lt;= 20, "Low Usage", IF(tbl_Customers[[#This Row],[number_vmail_messages]] &lt;= 40, "Medium Usgae", "High Usage")))</f>
        <v>No Usage</v>
      </c>
      <c r="AD3488" t="str">
        <f>IF(tbl_Customers[[#This Row],[total_day_minutes]]&lt;=150,"Low Usage", IF(tbl_Customers[[#This Row],[total_day_minutes]]&lt;=200,"Medium Usage", IF(tbl_Customers[[#This Row],[total_day_minutes]]&lt;=250,"High Usage","Very High Usage")))</f>
        <v>Medium Usage</v>
      </c>
      <c r="AE3488" t="str">
        <f>IF(tbl_Customers[[#This Row],[total_intl_calls]]&lt;=5,"Low Calls", IF(tbl_Customers[[#This Row],[total_intl_calls]]&lt;=10, "Medium Calls", "High Calls"))</f>
        <v>Low Calls</v>
      </c>
      <c r="AF34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488" s="36" t="str">
        <f>IF(tbl_Customers[[#This Row],[Churn_Risk_Score]]&gt;=10,"High Risk", IF(tbl_Customers[[#This Row],[Churn_Risk_Score]]&gt;=5,"Medium Risk","Low Risk"))</f>
        <v>Medium Risk</v>
      </c>
    </row>
    <row r="3489" spans="1:33" x14ac:dyDescent="0.35">
      <c r="A3489">
        <v>3488</v>
      </c>
      <c r="B3489" t="s">
        <v>53</v>
      </c>
      <c r="C3489">
        <v>102</v>
      </c>
      <c r="D3489" t="s">
        <v>25</v>
      </c>
      <c r="E3489" t="s">
        <v>22</v>
      </c>
      <c r="F3489" t="s">
        <v>22</v>
      </c>
      <c r="G3489">
        <v>0</v>
      </c>
      <c r="H3489">
        <v>167.1</v>
      </c>
      <c r="I3489">
        <v>80</v>
      </c>
      <c r="J3489">
        <v>28.41</v>
      </c>
      <c r="K3489">
        <v>222.9</v>
      </c>
      <c r="L3489">
        <v>94</v>
      </c>
      <c r="M3489">
        <v>18.95</v>
      </c>
      <c r="N3489">
        <v>179.9</v>
      </c>
      <c r="O3489">
        <v>103</v>
      </c>
      <c r="P3489">
        <v>8.1</v>
      </c>
      <c r="Q3489">
        <v>11.6</v>
      </c>
      <c r="R3489">
        <v>3</v>
      </c>
      <c r="S3489">
        <v>3.13</v>
      </c>
      <c r="T3489">
        <v>5</v>
      </c>
      <c r="U3489" t="s">
        <v>22</v>
      </c>
      <c r="V3489">
        <f>IF(tbl_Customers[[#This Row],[churn]] = "yes", 1, 0)</f>
        <v>0</v>
      </c>
      <c r="W3489" t="str">
        <f>IF(tbl_Customers[[#This Row],[number_customer_service_calls]] &lt;= 1, "0-1 Calls", IF(tbl_Customers[[#This Row],[number_customer_service_calls]] &lt;= 3, "2-3 Calls", IF(tbl_Customers[[#This Row],[number_customer_service_calls]] &lt;=5, "4-5 Calls", "6+ Calls")))</f>
        <v>4-5 Calls</v>
      </c>
      <c r="X3489" t="str">
        <f>IF(tbl_Customers[[#This Row],[account_length]] &lt;= 50, "0-50", IF(tbl_Customers[[#This Row],[account_length]] &lt;=100, "51-100", IF(tbl_Customers[[#This Row],[account_length]] &lt;= 150, "101-150", "151+")))</f>
        <v>101-150</v>
      </c>
      <c r="Y3489" t="str">
        <f>IF(tbl_Customers[[#This Row],[total_intl_charge]] &lt;= 3, "Low Charges", "High Charges")</f>
        <v>High Charges</v>
      </c>
      <c r="Z3489" t="str">
        <f>IF(tbl_Customers[[#This Row],[total_eve_calls]]&lt;=80,"Low Calls",
IF(tbl_Customers[[#This Row],[total_eve_calls]]&lt;=120,"Medium Calls","High Calls"))</f>
        <v>Medium Calls</v>
      </c>
      <c r="AA3489" t="str">
        <f>IF(tbl_Customers[[#This Row],[total_eve_charge]]&lt;=15,"Low Charges",
IF(tbl_Customers[[#This Row],[total_eve_charge]]&lt;=20,"Medium Charges","High Charges"))</f>
        <v>Medium Charges</v>
      </c>
      <c r="AB34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9" t="str">
        <f>IF(tbl_Customers[[#This Row],[number_vmail_messages]] = 0, "No Usage", IF(tbl_Customers[[#This Row],[number_vmail_messages]] &lt;= 20, "Low Usage", IF(tbl_Customers[[#This Row],[number_vmail_messages]] &lt;= 40, "Medium Usgae", "High Usage")))</f>
        <v>No Usage</v>
      </c>
      <c r="AD3489" t="str">
        <f>IF(tbl_Customers[[#This Row],[total_day_minutes]]&lt;=150,"Low Usage", IF(tbl_Customers[[#This Row],[total_day_minutes]]&lt;=200,"Medium Usage", IF(tbl_Customers[[#This Row],[total_day_minutes]]&lt;=250,"High Usage","Very High Usage")))</f>
        <v>Medium Usage</v>
      </c>
      <c r="AE3489" t="str">
        <f>IF(tbl_Customers[[#This Row],[total_intl_calls]]&lt;=5,"Low Calls", IF(tbl_Customers[[#This Row],[total_intl_calls]]&lt;=10, "Medium Calls", "High Calls"))</f>
        <v>Low Calls</v>
      </c>
      <c r="AF34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89" s="36" t="str">
        <f>IF(tbl_Customers[[#This Row],[Churn_Risk_Score]]&gt;=10,"High Risk", IF(tbl_Customers[[#This Row],[Churn_Risk_Score]]&gt;=5,"Medium Risk","Low Risk"))</f>
        <v>Medium Risk</v>
      </c>
    </row>
    <row r="3490" spans="1:33" x14ac:dyDescent="0.35">
      <c r="A3490">
        <v>3489</v>
      </c>
      <c r="B3490" t="s">
        <v>62</v>
      </c>
      <c r="C3490">
        <v>134</v>
      </c>
      <c r="D3490" t="s">
        <v>25</v>
      </c>
      <c r="E3490" t="s">
        <v>22</v>
      </c>
      <c r="F3490" t="s">
        <v>22</v>
      </c>
      <c r="G3490">
        <v>0</v>
      </c>
      <c r="H3490">
        <v>177.1</v>
      </c>
      <c r="I3490">
        <v>120</v>
      </c>
      <c r="J3490">
        <v>30.11</v>
      </c>
      <c r="K3490">
        <v>218.1</v>
      </c>
      <c r="L3490">
        <v>123</v>
      </c>
      <c r="M3490">
        <v>18.54</v>
      </c>
      <c r="N3490">
        <v>183.8</v>
      </c>
      <c r="O3490">
        <v>93</v>
      </c>
      <c r="P3490">
        <v>8.27</v>
      </c>
      <c r="Q3490">
        <v>12.7</v>
      </c>
      <c r="R3490">
        <v>5</v>
      </c>
      <c r="S3490">
        <v>3.43</v>
      </c>
      <c r="T3490">
        <v>3</v>
      </c>
      <c r="U3490" t="s">
        <v>22</v>
      </c>
      <c r="V3490">
        <f>IF(tbl_Customers[[#This Row],[churn]] = "yes", 1, 0)</f>
        <v>0</v>
      </c>
      <c r="W3490" t="str">
        <f>IF(tbl_Customers[[#This Row],[number_customer_service_calls]] &lt;= 1, "0-1 Calls", IF(tbl_Customers[[#This Row],[number_customer_service_calls]] &lt;= 3, "2-3 Calls", IF(tbl_Customers[[#This Row],[number_customer_service_calls]] &lt;=5, "4-5 Calls", "6+ Calls")))</f>
        <v>2-3 Calls</v>
      </c>
      <c r="X3490" t="str">
        <f>IF(tbl_Customers[[#This Row],[account_length]] &lt;= 50, "0-50", IF(tbl_Customers[[#This Row],[account_length]] &lt;=100, "51-100", IF(tbl_Customers[[#This Row],[account_length]] &lt;= 150, "101-150", "151+")))</f>
        <v>101-150</v>
      </c>
      <c r="Y3490" t="str">
        <f>IF(tbl_Customers[[#This Row],[total_intl_charge]] &lt;= 3, "Low Charges", "High Charges")</f>
        <v>High Charges</v>
      </c>
      <c r="Z3490" t="str">
        <f>IF(tbl_Customers[[#This Row],[total_eve_calls]]&lt;=80,"Low Calls",
IF(tbl_Customers[[#This Row],[total_eve_calls]]&lt;=120,"Medium Calls","High Calls"))</f>
        <v>High Calls</v>
      </c>
      <c r="AA3490" t="str">
        <f>IF(tbl_Customers[[#This Row],[total_eve_charge]]&lt;=15,"Low Charges",
IF(tbl_Customers[[#This Row],[total_eve_charge]]&lt;=20,"Medium Charges","High Charges"))</f>
        <v>Medium Charges</v>
      </c>
      <c r="AB34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0" t="str">
        <f>IF(tbl_Customers[[#This Row],[number_vmail_messages]] = 0, "No Usage", IF(tbl_Customers[[#This Row],[number_vmail_messages]] &lt;= 20, "Low Usage", IF(tbl_Customers[[#This Row],[number_vmail_messages]] &lt;= 40, "Medium Usgae", "High Usage")))</f>
        <v>No Usage</v>
      </c>
      <c r="AD3490" t="str">
        <f>IF(tbl_Customers[[#This Row],[total_day_minutes]]&lt;=150,"Low Usage", IF(tbl_Customers[[#This Row],[total_day_minutes]]&lt;=200,"Medium Usage", IF(tbl_Customers[[#This Row],[total_day_minutes]]&lt;=250,"High Usage","Very High Usage")))</f>
        <v>Medium Usage</v>
      </c>
      <c r="AE3490" t="str">
        <f>IF(tbl_Customers[[#This Row],[total_intl_calls]]&lt;=5,"Low Calls", IF(tbl_Customers[[#This Row],[total_intl_calls]]&lt;=10, "Medium Calls", "High Calls"))</f>
        <v>Low Calls</v>
      </c>
      <c r="AF34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0" s="36" t="str">
        <f>IF(tbl_Customers[[#This Row],[Churn_Risk_Score]]&gt;=10,"High Risk", IF(tbl_Customers[[#This Row],[Churn_Risk_Score]]&gt;=5,"Medium Risk","Low Risk"))</f>
        <v>Low Risk</v>
      </c>
    </row>
    <row r="3491" spans="1:33" x14ac:dyDescent="0.35">
      <c r="A3491">
        <v>3490</v>
      </c>
      <c r="B3491" t="s">
        <v>63</v>
      </c>
      <c r="C3491">
        <v>96</v>
      </c>
      <c r="D3491" t="s">
        <v>21</v>
      </c>
      <c r="E3491" t="s">
        <v>22</v>
      </c>
      <c r="F3491" t="s">
        <v>22</v>
      </c>
      <c r="G3491">
        <v>0</v>
      </c>
      <c r="H3491">
        <v>217.8</v>
      </c>
      <c r="I3491">
        <v>120</v>
      </c>
      <c r="J3491">
        <v>37.03</v>
      </c>
      <c r="K3491">
        <v>139.6</v>
      </c>
      <c r="L3491">
        <v>109</v>
      </c>
      <c r="M3491">
        <v>11.87</v>
      </c>
      <c r="N3491">
        <v>227.7</v>
      </c>
      <c r="O3491">
        <v>111</v>
      </c>
      <c r="P3491">
        <v>10.25</v>
      </c>
      <c r="Q3491">
        <v>11.6</v>
      </c>
      <c r="R3491">
        <v>3</v>
      </c>
      <c r="S3491">
        <v>3.13</v>
      </c>
      <c r="T3491">
        <v>0</v>
      </c>
      <c r="U3491" t="s">
        <v>22</v>
      </c>
      <c r="V3491">
        <f>IF(tbl_Customers[[#This Row],[churn]] = "yes", 1, 0)</f>
        <v>0</v>
      </c>
      <c r="W3491" t="str">
        <f>IF(tbl_Customers[[#This Row],[number_customer_service_calls]] &lt;= 1, "0-1 Calls", IF(tbl_Customers[[#This Row],[number_customer_service_calls]] &lt;= 3, "2-3 Calls", IF(tbl_Customers[[#This Row],[number_customer_service_calls]] &lt;=5, "4-5 Calls", "6+ Calls")))</f>
        <v>0-1 Calls</v>
      </c>
      <c r="X3491" t="str">
        <f>IF(tbl_Customers[[#This Row],[account_length]] &lt;= 50, "0-50", IF(tbl_Customers[[#This Row],[account_length]] &lt;=100, "51-100", IF(tbl_Customers[[#This Row],[account_length]] &lt;= 150, "101-150", "151+")))</f>
        <v>51-100</v>
      </c>
      <c r="Y3491" t="str">
        <f>IF(tbl_Customers[[#This Row],[total_intl_charge]] &lt;= 3, "Low Charges", "High Charges")</f>
        <v>High Charges</v>
      </c>
      <c r="Z3491" t="str">
        <f>IF(tbl_Customers[[#This Row],[total_eve_calls]]&lt;=80,"Low Calls",
IF(tbl_Customers[[#This Row],[total_eve_calls]]&lt;=120,"Medium Calls","High Calls"))</f>
        <v>Medium Calls</v>
      </c>
      <c r="AA3491" t="str">
        <f>IF(tbl_Customers[[#This Row],[total_eve_charge]]&lt;=15,"Low Charges",
IF(tbl_Customers[[#This Row],[total_eve_charge]]&lt;=20,"Medium Charges","High Charges"))</f>
        <v>Low Charges</v>
      </c>
      <c r="AB34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1" t="str">
        <f>IF(tbl_Customers[[#This Row],[number_vmail_messages]] = 0, "No Usage", IF(tbl_Customers[[#This Row],[number_vmail_messages]] &lt;= 20, "Low Usage", IF(tbl_Customers[[#This Row],[number_vmail_messages]] &lt;= 40, "Medium Usgae", "High Usage")))</f>
        <v>No Usage</v>
      </c>
      <c r="AD3491" t="str">
        <f>IF(tbl_Customers[[#This Row],[total_day_minutes]]&lt;=150,"Low Usage", IF(tbl_Customers[[#This Row],[total_day_minutes]]&lt;=200,"Medium Usage", IF(tbl_Customers[[#This Row],[total_day_minutes]]&lt;=250,"High Usage","Very High Usage")))</f>
        <v>High Usage</v>
      </c>
      <c r="AE3491" t="str">
        <f>IF(tbl_Customers[[#This Row],[total_intl_calls]]&lt;=5,"Low Calls", IF(tbl_Customers[[#This Row],[total_intl_calls]]&lt;=10, "Medium Calls", "High Calls"))</f>
        <v>Low Calls</v>
      </c>
      <c r="AF34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1" s="36" t="str">
        <f>IF(tbl_Customers[[#This Row],[Churn_Risk_Score]]&gt;=10,"High Risk", IF(tbl_Customers[[#This Row],[Churn_Risk_Score]]&gt;=5,"Medium Risk","Low Risk"))</f>
        <v>Low Risk</v>
      </c>
    </row>
    <row r="3492" spans="1:33" x14ac:dyDescent="0.35">
      <c r="A3492">
        <v>3491</v>
      </c>
      <c r="B3492" t="s">
        <v>69</v>
      </c>
      <c r="C3492">
        <v>42</v>
      </c>
      <c r="D3492" t="s">
        <v>28</v>
      </c>
      <c r="E3492" t="s">
        <v>22</v>
      </c>
      <c r="F3492" t="s">
        <v>22</v>
      </c>
      <c r="G3492">
        <v>0</v>
      </c>
      <c r="H3492">
        <v>143.69999999999999</v>
      </c>
      <c r="I3492">
        <v>96</v>
      </c>
      <c r="J3492">
        <v>24.43</v>
      </c>
      <c r="K3492">
        <v>221</v>
      </c>
      <c r="L3492">
        <v>98</v>
      </c>
      <c r="M3492">
        <v>18.79</v>
      </c>
      <c r="N3492">
        <v>108.9</v>
      </c>
      <c r="O3492">
        <v>94</v>
      </c>
      <c r="P3492">
        <v>4.9000000000000004</v>
      </c>
      <c r="Q3492">
        <v>8.6</v>
      </c>
      <c r="R3492">
        <v>1</v>
      </c>
      <c r="S3492">
        <v>2.3199999999999998</v>
      </c>
      <c r="T3492">
        <v>2</v>
      </c>
      <c r="U3492" t="s">
        <v>22</v>
      </c>
      <c r="V3492">
        <f>IF(tbl_Customers[[#This Row],[churn]] = "yes", 1, 0)</f>
        <v>0</v>
      </c>
      <c r="W3492" t="str">
        <f>IF(tbl_Customers[[#This Row],[number_customer_service_calls]] &lt;= 1, "0-1 Calls", IF(tbl_Customers[[#This Row],[number_customer_service_calls]] &lt;= 3, "2-3 Calls", IF(tbl_Customers[[#This Row],[number_customer_service_calls]] &lt;=5, "4-5 Calls", "6+ Calls")))</f>
        <v>2-3 Calls</v>
      </c>
      <c r="X3492" t="str">
        <f>IF(tbl_Customers[[#This Row],[account_length]] &lt;= 50, "0-50", IF(tbl_Customers[[#This Row],[account_length]] &lt;=100, "51-100", IF(tbl_Customers[[#This Row],[account_length]] &lt;= 150, "101-150", "151+")))</f>
        <v>0-50</v>
      </c>
      <c r="Y3492" t="str">
        <f>IF(tbl_Customers[[#This Row],[total_intl_charge]] &lt;= 3, "Low Charges", "High Charges")</f>
        <v>Low Charges</v>
      </c>
      <c r="Z3492" t="str">
        <f>IF(tbl_Customers[[#This Row],[total_eve_calls]]&lt;=80,"Low Calls",
IF(tbl_Customers[[#This Row],[total_eve_calls]]&lt;=120,"Medium Calls","High Calls"))</f>
        <v>Medium Calls</v>
      </c>
      <c r="AA3492" t="str">
        <f>IF(tbl_Customers[[#This Row],[total_eve_charge]]&lt;=15,"Low Charges",
IF(tbl_Customers[[#This Row],[total_eve_charge]]&lt;=20,"Medium Charges","High Charges"))</f>
        <v>Medium Charges</v>
      </c>
      <c r="AB34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92" t="str">
        <f>IF(tbl_Customers[[#This Row],[number_vmail_messages]] = 0, "No Usage", IF(tbl_Customers[[#This Row],[number_vmail_messages]] &lt;= 20, "Low Usage", IF(tbl_Customers[[#This Row],[number_vmail_messages]] &lt;= 40, "Medium Usgae", "High Usage")))</f>
        <v>No Usage</v>
      </c>
      <c r="AD3492" t="str">
        <f>IF(tbl_Customers[[#This Row],[total_day_minutes]]&lt;=150,"Low Usage", IF(tbl_Customers[[#This Row],[total_day_minutes]]&lt;=200,"Medium Usage", IF(tbl_Customers[[#This Row],[total_day_minutes]]&lt;=250,"High Usage","Very High Usage")))</f>
        <v>Low Usage</v>
      </c>
      <c r="AE3492" t="str">
        <f>IF(tbl_Customers[[#This Row],[total_intl_calls]]&lt;=5,"Low Calls", IF(tbl_Customers[[#This Row],[total_intl_calls]]&lt;=10, "Medium Calls", "High Calls"))</f>
        <v>Low Calls</v>
      </c>
      <c r="AF34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92" s="36" t="str">
        <f>IF(tbl_Customers[[#This Row],[Churn_Risk_Score]]&gt;=10,"High Risk", IF(tbl_Customers[[#This Row],[Churn_Risk_Score]]&gt;=5,"Medium Risk","Low Risk"))</f>
        <v>Low Risk</v>
      </c>
    </row>
    <row r="3493" spans="1:33" x14ac:dyDescent="0.35">
      <c r="A3493">
        <v>3492</v>
      </c>
      <c r="B3493" t="s">
        <v>52</v>
      </c>
      <c r="C3493">
        <v>175</v>
      </c>
      <c r="D3493" t="s">
        <v>21</v>
      </c>
      <c r="E3493" t="s">
        <v>22</v>
      </c>
      <c r="F3493" t="s">
        <v>22</v>
      </c>
      <c r="G3493">
        <v>0</v>
      </c>
      <c r="H3493">
        <v>185</v>
      </c>
      <c r="I3493">
        <v>104</v>
      </c>
      <c r="J3493">
        <v>31.45</v>
      </c>
      <c r="K3493">
        <v>325.8</v>
      </c>
      <c r="L3493">
        <v>86</v>
      </c>
      <c r="M3493">
        <v>27.69</v>
      </c>
      <c r="N3493">
        <v>85.4</v>
      </c>
      <c r="O3493">
        <v>105</v>
      </c>
      <c r="P3493">
        <v>3.84</v>
      </c>
      <c r="Q3493">
        <v>14.6</v>
      </c>
      <c r="R3493">
        <v>2</v>
      </c>
      <c r="S3493">
        <v>3.94</v>
      </c>
      <c r="T3493">
        <v>1</v>
      </c>
      <c r="U3493" t="s">
        <v>22</v>
      </c>
      <c r="V3493">
        <f>IF(tbl_Customers[[#This Row],[churn]] = "yes", 1, 0)</f>
        <v>0</v>
      </c>
      <c r="W3493" t="str">
        <f>IF(tbl_Customers[[#This Row],[number_customer_service_calls]] &lt;= 1, "0-1 Calls", IF(tbl_Customers[[#This Row],[number_customer_service_calls]] &lt;= 3, "2-3 Calls", IF(tbl_Customers[[#This Row],[number_customer_service_calls]] &lt;=5, "4-5 Calls", "6+ Calls")))</f>
        <v>0-1 Calls</v>
      </c>
      <c r="X3493" t="str">
        <f>IF(tbl_Customers[[#This Row],[account_length]] &lt;= 50, "0-50", IF(tbl_Customers[[#This Row],[account_length]] &lt;=100, "51-100", IF(tbl_Customers[[#This Row],[account_length]] &lt;= 150, "101-150", "151+")))</f>
        <v>151+</v>
      </c>
      <c r="Y3493" t="str">
        <f>IF(tbl_Customers[[#This Row],[total_intl_charge]] &lt;= 3, "Low Charges", "High Charges")</f>
        <v>High Charges</v>
      </c>
      <c r="Z3493" t="str">
        <f>IF(tbl_Customers[[#This Row],[total_eve_calls]]&lt;=80,"Low Calls",
IF(tbl_Customers[[#This Row],[total_eve_calls]]&lt;=120,"Medium Calls","High Calls"))</f>
        <v>Medium Calls</v>
      </c>
      <c r="AA3493" t="str">
        <f>IF(tbl_Customers[[#This Row],[total_eve_charge]]&lt;=15,"Low Charges",
IF(tbl_Customers[[#This Row],[total_eve_charge]]&lt;=20,"Medium Charges","High Charges"))</f>
        <v>High Charges</v>
      </c>
      <c r="AB34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93" t="str">
        <f>IF(tbl_Customers[[#This Row],[number_vmail_messages]] = 0, "No Usage", IF(tbl_Customers[[#This Row],[number_vmail_messages]] &lt;= 20, "Low Usage", IF(tbl_Customers[[#This Row],[number_vmail_messages]] &lt;= 40, "Medium Usgae", "High Usage")))</f>
        <v>No Usage</v>
      </c>
      <c r="AD3493" t="str">
        <f>IF(tbl_Customers[[#This Row],[total_day_minutes]]&lt;=150,"Low Usage", IF(tbl_Customers[[#This Row],[total_day_minutes]]&lt;=200,"Medium Usage", IF(tbl_Customers[[#This Row],[total_day_minutes]]&lt;=250,"High Usage","Very High Usage")))</f>
        <v>Medium Usage</v>
      </c>
      <c r="AE3493" t="str">
        <f>IF(tbl_Customers[[#This Row],[total_intl_calls]]&lt;=5,"Low Calls", IF(tbl_Customers[[#This Row],[total_intl_calls]]&lt;=10, "Medium Calls", "High Calls"))</f>
        <v>Low Calls</v>
      </c>
      <c r="AF34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3" s="36" t="str">
        <f>IF(tbl_Customers[[#This Row],[Churn_Risk_Score]]&gt;=10,"High Risk", IF(tbl_Customers[[#This Row],[Churn_Risk_Score]]&gt;=5,"Medium Risk","Low Risk"))</f>
        <v>Low Risk</v>
      </c>
    </row>
    <row r="3494" spans="1:33" x14ac:dyDescent="0.35">
      <c r="A3494">
        <v>3493</v>
      </c>
      <c r="B3494" t="s">
        <v>52</v>
      </c>
      <c r="C3494">
        <v>136</v>
      </c>
      <c r="D3494" t="s">
        <v>21</v>
      </c>
      <c r="E3494" t="s">
        <v>22</v>
      </c>
      <c r="F3494" t="s">
        <v>23</v>
      </c>
      <c r="G3494">
        <v>23</v>
      </c>
      <c r="H3494">
        <v>235.6</v>
      </c>
      <c r="I3494">
        <v>65</v>
      </c>
      <c r="J3494">
        <v>40.049999999999997</v>
      </c>
      <c r="K3494">
        <v>177.7</v>
      </c>
      <c r="L3494">
        <v>81</v>
      </c>
      <c r="M3494">
        <v>15.1</v>
      </c>
      <c r="N3494">
        <v>138.69999999999999</v>
      </c>
      <c r="O3494">
        <v>105</v>
      </c>
      <c r="P3494">
        <v>6.24</v>
      </c>
      <c r="Q3494">
        <v>11.3</v>
      </c>
      <c r="R3494">
        <v>5</v>
      </c>
      <c r="S3494">
        <v>3.05</v>
      </c>
      <c r="T3494">
        <v>1</v>
      </c>
      <c r="U3494" t="s">
        <v>22</v>
      </c>
      <c r="V3494">
        <f>IF(tbl_Customers[[#This Row],[churn]] = "yes", 1, 0)</f>
        <v>0</v>
      </c>
      <c r="W3494" t="str">
        <f>IF(tbl_Customers[[#This Row],[number_customer_service_calls]] &lt;= 1, "0-1 Calls", IF(tbl_Customers[[#This Row],[number_customer_service_calls]] &lt;= 3, "2-3 Calls", IF(tbl_Customers[[#This Row],[number_customer_service_calls]] &lt;=5, "4-5 Calls", "6+ Calls")))</f>
        <v>0-1 Calls</v>
      </c>
      <c r="X3494" t="str">
        <f>IF(tbl_Customers[[#This Row],[account_length]] &lt;= 50, "0-50", IF(tbl_Customers[[#This Row],[account_length]] &lt;=100, "51-100", IF(tbl_Customers[[#This Row],[account_length]] &lt;= 150, "101-150", "151+")))</f>
        <v>101-150</v>
      </c>
      <c r="Y3494" t="str">
        <f>IF(tbl_Customers[[#This Row],[total_intl_charge]] &lt;= 3, "Low Charges", "High Charges")</f>
        <v>High Charges</v>
      </c>
      <c r="Z3494" t="str">
        <f>IF(tbl_Customers[[#This Row],[total_eve_calls]]&lt;=80,"Low Calls",
IF(tbl_Customers[[#This Row],[total_eve_calls]]&lt;=120,"Medium Calls","High Calls"))</f>
        <v>Medium Calls</v>
      </c>
      <c r="AA3494" t="str">
        <f>IF(tbl_Customers[[#This Row],[total_eve_charge]]&lt;=15,"Low Charges",
IF(tbl_Customers[[#This Row],[total_eve_charge]]&lt;=20,"Medium Charges","High Charges"))</f>
        <v>Medium Charges</v>
      </c>
      <c r="AB34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4" t="str">
        <f>IF(tbl_Customers[[#This Row],[number_vmail_messages]] = 0, "No Usage", IF(tbl_Customers[[#This Row],[number_vmail_messages]] &lt;= 20, "Low Usage", IF(tbl_Customers[[#This Row],[number_vmail_messages]] &lt;= 40, "Medium Usgae", "High Usage")))</f>
        <v>Medium Usgae</v>
      </c>
      <c r="AD3494" t="str">
        <f>IF(tbl_Customers[[#This Row],[total_day_minutes]]&lt;=150,"Low Usage", IF(tbl_Customers[[#This Row],[total_day_minutes]]&lt;=200,"Medium Usage", IF(tbl_Customers[[#This Row],[total_day_minutes]]&lt;=250,"High Usage","Very High Usage")))</f>
        <v>High Usage</v>
      </c>
      <c r="AE3494" t="str">
        <f>IF(tbl_Customers[[#This Row],[total_intl_calls]]&lt;=5,"Low Calls", IF(tbl_Customers[[#This Row],[total_intl_calls]]&lt;=10, "Medium Calls", "High Calls"))</f>
        <v>Low Calls</v>
      </c>
      <c r="AF34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94" s="36" t="str">
        <f>IF(tbl_Customers[[#This Row],[Churn_Risk_Score]]&gt;=10,"High Risk", IF(tbl_Customers[[#This Row],[Churn_Risk_Score]]&gt;=5,"Medium Risk","Low Risk"))</f>
        <v>Low Risk</v>
      </c>
    </row>
    <row r="3495" spans="1:33" x14ac:dyDescent="0.35">
      <c r="A3495">
        <v>3494</v>
      </c>
      <c r="B3495" t="s">
        <v>50</v>
      </c>
      <c r="C3495">
        <v>32</v>
      </c>
      <c r="D3495" t="s">
        <v>21</v>
      </c>
      <c r="E3495" t="s">
        <v>23</v>
      </c>
      <c r="F3495" t="s">
        <v>22</v>
      </c>
      <c r="G3495">
        <v>0</v>
      </c>
      <c r="H3495">
        <v>265.5</v>
      </c>
      <c r="I3495">
        <v>75</v>
      </c>
      <c r="J3495">
        <v>45.14</v>
      </c>
      <c r="K3495">
        <v>119.7</v>
      </c>
      <c r="L3495">
        <v>77</v>
      </c>
      <c r="M3495">
        <v>10.17</v>
      </c>
      <c r="N3495">
        <v>169.9</v>
      </c>
      <c r="O3495">
        <v>128</v>
      </c>
      <c r="P3495">
        <v>7.65</v>
      </c>
      <c r="Q3495">
        <v>14.8</v>
      </c>
      <c r="R3495">
        <v>6</v>
      </c>
      <c r="S3495">
        <v>4</v>
      </c>
      <c r="T3495">
        <v>2</v>
      </c>
      <c r="U3495" t="s">
        <v>23</v>
      </c>
      <c r="V3495">
        <f>IF(tbl_Customers[[#This Row],[churn]] = "yes", 1, 0)</f>
        <v>1</v>
      </c>
      <c r="W3495" t="str">
        <f>IF(tbl_Customers[[#This Row],[number_customer_service_calls]] &lt;= 1, "0-1 Calls", IF(tbl_Customers[[#This Row],[number_customer_service_calls]] &lt;= 3, "2-3 Calls", IF(tbl_Customers[[#This Row],[number_customer_service_calls]] &lt;=5, "4-5 Calls", "6+ Calls")))</f>
        <v>2-3 Calls</v>
      </c>
      <c r="X3495" t="str">
        <f>IF(tbl_Customers[[#This Row],[account_length]] &lt;= 50, "0-50", IF(tbl_Customers[[#This Row],[account_length]] &lt;=100, "51-100", IF(tbl_Customers[[#This Row],[account_length]] &lt;= 150, "101-150", "151+")))</f>
        <v>0-50</v>
      </c>
      <c r="Y3495" t="str">
        <f>IF(tbl_Customers[[#This Row],[total_intl_charge]] &lt;= 3, "Low Charges", "High Charges")</f>
        <v>High Charges</v>
      </c>
      <c r="Z3495" t="str">
        <f>IF(tbl_Customers[[#This Row],[total_eve_calls]]&lt;=80,"Low Calls",
IF(tbl_Customers[[#This Row],[total_eve_calls]]&lt;=120,"Medium Calls","High Calls"))</f>
        <v>Low Calls</v>
      </c>
      <c r="AA3495" t="str">
        <f>IF(tbl_Customers[[#This Row],[total_eve_charge]]&lt;=15,"Low Charges",
IF(tbl_Customers[[#This Row],[total_eve_charge]]&lt;=20,"Medium Charges","High Charges"))</f>
        <v>Low Charges</v>
      </c>
      <c r="AB34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5" t="str">
        <f>IF(tbl_Customers[[#This Row],[number_vmail_messages]] = 0, "No Usage", IF(tbl_Customers[[#This Row],[number_vmail_messages]] &lt;= 20, "Low Usage", IF(tbl_Customers[[#This Row],[number_vmail_messages]] &lt;= 40, "Medium Usgae", "High Usage")))</f>
        <v>No Usage</v>
      </c>
      <c r="AD3495" t="str">
        <f>IF(tbl_Customers[[#This Row],[total_day_minutes]]&lt;=150,"Low Usage", IF(tbl_Customers[[#This Row],[total_day_minutes]]&lt;=200,"Medium Usage", IF(tbl_Customers[[#This Row],[total_day_minutes]]&lt;=250,"High Usage","Very High Usage")))</f>
        <v>Very High Usage</v>
      </c>
      <c r="AE3495" t="str">
        <f>IF(tbl_Customers[[#This Row],[total_intl_calls]]&lt;=5,"Low Calls", IF(tbl_Customers[[#This Row],[total_intl_calls]]&lt;=10, "Medium Calls", "High Calls"))</f>
        <v>Medium Calls</v>
      </c>
      <c r="AF34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3495" s="36" t="str">
        <f>IF(tbl_Customers[[#This Row],[Churn_Risk_Score]]&gt;=10,"High Risk", IF(tbl_Customers[[#This Row],[Churn_Risk_Score]]&gt;=5,"Medium Risk","Low Risk"))</f>
        <v>High Risk</v>
      </c>
    </row>
    <row r="3496" spans="1:33" x14ac:dyDescent="0.35">
      <c r="A3496">
        <v>3495</v>
      </c>
      <c r="B3496" t="s">
        <v>55</v>
      </c>
      <c r="C3496">
        <v>101</v>
      </c>
      <c r="D3496" t="s">
        <v>21</v>
      </c>
      <c r="E3496" t="s">
        <v>22</v>
      </c>
      <c r="F3496" t="s">
        <v>22</v>
      </c>
      <c r="G3496">
        <v>0</v>
      </c>
      <c r="H3496">
        <v>332.1</v>
      </c>
      <c r="I3496">
        <v>91</v>
      </c>
      <c r="J3496">
        <v>56.46</v>
      </c>
      <c r="K3496">
        <v>151</v>
      </c>
      <c r="L3496">
        <v>123</v>
      </c>
      <c r="M3496">
        <v>12.84</v>
      </c>
      <c r="N3496">
        <v>277.8</v>
      </c>
      <c r="O3496">
        <v>99</v>
      </c>
      <c r="P3496">
        <v>12.5</v>
      </c>
      <c r="Q3496">
        <v>11.3</v>
      </c>
      <c r="R3496">
        <v>3</v>
      </c>
      <c r="S3496">
        <v>3.05</v>
      </c>
      <c r="T3496">
        <v>1</v>
      </c>
      <c r="U3496" t="s">
        <v>23</v>
      </c>
      <c r="V3496">
        <f>IF(tbl_Customers[[#This Row],[churn]] = "yes", 1, 0)</f>
        <v>1</v>
      </c>
      <c r="W3496" t="str">
        <f>IF(tbl_Customers[[#This Row],[number_customer_service_calls]] &lt;= 1, "0-1 Calls", IF(tbl_Customers[[#This Row],[number_customer_service_calls]] &lt;= 3, "2-3 Calls", IF(tbl_Customers[[#This Row],[number_customer_service_calls]] &lt;=5, "4-5 Calls", "6+ Calls")))</f>
        <v>0-1 Calls</v>
      </c>
      <c r="X3496" t="str">
        <f>IF(tbl_Customers[[#This Row],[account_length]] &lt;= 50, "0-50", IF(tbl_Customers[[#This Row],[account_length]] &lt;=100, "51-100", IF(tbl_Customers[[#This Row],[account_length]] &lt;= 150, "101-150", "151+")))</f>
        <v>101-150</v>
      </c>
      <c r="Y3496" t="str">
        <f>IF(tbl_Customers[[#This Row],[total_intl_charge]] &lt;= 3, "Low Charges", "High Charges")</f>
        <v>High Charges</v>
      </c>
      <c r="Z3496" t="str">
        <f>IF(tbl_Customers[[#This Row],[total_eve_calls]]&lt;=80,"Low Calls",
IF(tbl_Customers[[#This Row],[total_eve_calls]]&lt;=120,"Medium Calls","High Calls"))</f>
        <v>High Calls</v>
      </c>
      <c r="AA3496" t="str">
        <f>IF(tbl_Customers[[#This Row],[total_eve_charge]]&lt;=15,"Low Charges",
IF(tbl_Customers[[#This Row],[total_eve_charge]]&lt;=20,"Medium Charges","High Charges"))</f>
        <v>Low Charges</v>
      </c>
      <c r="AB34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6" t="str">
        <f>IF(tbl_Customers[[#This Row],[number_vmail_messages]] = 0, "No Usage", IF(tbl_Customers[[#This Row],[number_vmail_messages]] &lt;= 20, "Low Usage", IF(tbl_Customers[[#This Row],[number_vmail_messages]] &lt;= 40, "Medium Usgae", "High Usage")))</f>
        <v>No Usage</v>
      </c>
      <c r="AD3496" t="str">
        <f>IF(tbl_Customers[[#This Row],[total_day_minutes]]&lt;=150,"Low Usage", IF(tbl_Customers[[#This Row],[total_day_minutes]]&lt;=200,"Medium Usage", IF(tbl_Customers[[#This Row],[total_day_minutes]]&lt;=250,"High Usage","Very High Usage")))</f>
        <v>Very High Usage</v>
      </c>
      <c r="AE3496" t="str">
        <f>IF(tbl_Customers[[#This Row],[total_intl_calls]]&lt;=5,"Low Calls", IF(tbl_Customers[[#This Row],[total_intl_calls]]&lt;=10, "Medium Calls", "High Calls"))</f>
        <v>Low Calls</v>
      </c>
      <c r="AF34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96" s="36" t="str">
        <f>IF(tbl_Customers[[#This Row],[Churn_Risk_Score]]&gt;=10,"High Risk", IF(tbl_Customers[[#This Row],[Churn_Risk_Score]]&gt;=5,"Medium Risk","Low Risk"))</f>
        <v>Medium Risk</v>
      </c>
    </row>
    <row r="3497" spans="1:33" x14ac:dyDescent="0.35">
      <c r="A3497">
        <v>3496</v>
      </c>
      <c r="B3497" t="s">
        <v>42</v>
      </c>
      <c r="C3497">
        <v>132</v>
      </c>
      <c r="D3497" t="s">
        <v>25</v>
      </c>
      <c r="E3497" t="s">
        <v>23</v>
      </c>
      <c r="F3497" t="s">
        <v>23</v>
      </c>
      <c r="G3497">
        <v>21</v>
      </c>
      <c r="H3497">
        <v>223.4</v>
      </c>
      <c r="I3497">
        <v>89</v>
      </c>
      <c r="J3497">
        <v>37.979999999999997</v>
      </c>
      <c r="K3497">
        <v>193.2</v>
      </c>
      <c r="L3497">
        <v>105</v>
      </c>
      <c r="M3497">
        <v>16.420000000000002</v>
      </c>
      <c r="N3497">
        <v>226.2</v>
      </c>
      <c r="O3497">
        <v>85</v>
      </c>
      <c r="P3497">
        <v>10.18</v>
      </c>
      <c r="Q3497">
        <v>7.7</v>
      </c>
      <c r="R3497">
        <v>5</v>
      </c>
      <c r="S3497">
        <v>2.08</v>
      </c>
      <c r="T3497">
        <v>3</v>
      </c>
      <c r="U3497" t="s">
        <v>22</v>
      </c>
      <c r="V3497">
        <f>IF(tbl_Customers[[#This Row],[churn]] = "yes", 1, 0)</f>
        <v>0</v>
      </c>
      <c r="W3497" t="str">
        <f>IF(tbl_Customers[[#This Row],[number_customer_service_calls]] &lt;= 1, "0-1 Calls", IF(tbl_Customers[[#This Row],[number_customer_service_calls]] &lt;= 3, "2-3 Calls", IF(tbl_Customers[[#This Row],[number_customer_service_calls]] &lt;=5, "4-5 Calls", "6+ Calls")))</f>
        <v>2-3 Calls</v>
      </c>
      <c r="X3497" t="str">
        <f>IF(tbl_Customers[[#This Row],[account_length]] &lt;= 50, "0-50", IF(tbl_Customers[[#This Row],[account_length]] &lt;=100, "51-100", IF(tbl_Customers[[#This Row],[account_length]] &lt;= 150, "101-150", "151+")))</f>
        <v>101-150</v>
      </c>
      <c r="Y3497" t="str">
        <f>IF(tbl_Customers[[#This Row],[total_intl_charge]] &lt;= 3, "Low Charges", "High Charges")</f>
        <v>Low Charges</v>
      </c>
      <c r="Z3497" t="str">
        <f>IF(tbl_Customers[[#This Row],[total_eve_calls]]&lt;=80,"Low Calls",
IF(tbl_Customers[[#This Row],[total_eve_calls]]&lt;=120,"Medium Calls","High Calls"))</f>
        <v>Medium Calls</v>
      </c>
      <c r="AA3497" t="str">
        <f>IF(tbl_Customers[[#This Row],[total_eve_charge]]&lt;=15,"Low Charges",
IF(tbl_Customers[[#This Row],[total_eve_charge]]&lt;=20,"Medium Charges","High Charges"))</f>
        <v>Medium Charges</v>
      </c>
      <c r="AB34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97" t="str">
        <f>IF(tbl_Customers[[#This Row],[number_vmail_messages]] = 0, "No Usage", IF(tbl_Customers[[#This Row],[number_vmail_messages]] &lt;= 20, "Low Usage", IF(tbl_Customers[[#This Row],[number_vmail_messages]] &lt;= 40, "Medium Usgae", "High Usage")))</f>
        <v>Medium Usgae</v>
      </c>
      <c r="AD3497" t="str">
        <f>IF(tbl_Customers[[#This Row],[total_day_minutes]]&lt;=150,"Low Usage", IF(tbl_Customers[[#This Row],[total_day_minutes]]&lt;=200,"Medium Usage", IF(tbl_Customers[[#This Row],[total_day_minutes]]&lt;=250,"High Usage","Very High Usage")))</f>
        <v>High Usage</v>
      </c>
      <c r="AE3497" t="str">
        <f>IF(tbl_Customers[[#This Row],[total_intl_calls]]&lt;=5,"Low Calls", IF(tbl_Customers[[#This Row],[total_intl_calls]]&lt;=10, "Medium Calls", "High Calls"))</f>
        <v>Low Calls</v>
      </c>
      <c r="AF34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97" s="36" t="str">
        <f>IF(tbl_Customers[[#This Row],[Churn_Risk_Score]]&gt;=10,"High Risk", IF(tbl_Customers[[#This Row],[Churn_Risk_Score]]&gt;=5,"Medium Risk","Low Risk"))</f>
        <v>Low Risk</v>
      </c>
    </row>
    <row r="3498" spans="1:33" x14ac:dyDescent="0.35">
      <c r="A3498">
        <v>3497</v>
      </c>
      <c r="B3498" t="s">
        <v>66</v>
      </c>
      <c r="C3498">
        <v>120</v>
      </c>
      <c r="D3498" t="s">
        <v>28</v>
      </c>
      <c r="E3498" t="s">
        <v>22</v>
      </c>
      <c r="F3498" t="s">
        <v>22</v>
      </c>
      <c r="G3498">
        <v>0</v>
      </c>
      <c r="H3498">
        <v>163.6</v>
      </c>
      <c r="I3498">
        <v>109</v>
      </c>
      <c r="J3498">
        <v>27.81</v>
      </c>
      <c r="K3498">
        <v>237.3</v>
      </c>
      <c r="L3498">
        <v>95</v>
      </c>
      <c r="M3498">
        <v>20.170000000000002</v>
      </c>
      <c r="N3498">
        <v>186.2</v>
      </c>
      <c r="O3498">
        <v>141</v>
      </c>
      <c r="P3498">
        <v>8.3800000000000008</v>
      </c>
      <c r="Q3498">
        <v>12.3</v>
      </c>
      <c r="R3498">
        <v>5</v>
      </c>
      <c r="S3498">
        <v>3.32</v>
      </c>
      <c r="T3498">
        <v>0</v>
      </c>
      <c r="U3498" t="s">
        <v>22</v>
      </c>
      <c r="V3498">
        <f>IF(tbl_Customers[[#This Row],[churn]] = "yes", 1, 0)</f>
        <v>0</v>
      </c>
      <c r="W3498" t="str">
        <f>IF(tbl_Customers[[#This Row],[number_customer_service_calls]] &lt;= 1, "0-1 Calls", IF(tbl_Customers[[#This Row],[number_customer_service_calls]] &lt;= 3, "2-3 Calls", IF(tbl_Customers[[#This Row],[number_customer_service_calls]] &lt;=5, "4-5 Calls", "6+ Calls")))</f>
        <v>0-1 Calls</v>
      </c>
      <c r="X3498" t="str">
        <f>IF(tbl_Customers[[#This Row],[account_length]] &lt;= 50, "0-50", IF(tbl_Customers[[#This Row],[account_length]] &lt;=100, "51-100", IF(tbl_Customers[[#This Row],[account_length]] &lt;= 150, "101-150", "151+")))</f>
        <v>101-150</v>
      </c>
      <c r="Y3498" t="str">
        <f>IF(tbl_Customers[[#This Row],[total_intl_charge]] &lt;= 3, "Low Charges", "High Charges")</f>
        <v>High Charges</v>
      </c>
      <c r="Z3498" t="str">
        <f>IF(tbl_Customers[[#This Row],[total_eve_calls]]&lt;=80,"Low Calls",
IF(tbl_Customers[[#This Row],[total_eve_calls]]&lt;=120,"Medium Calls","High Calls"))</f>
        <v>Medium Calls</v>
      </c>
      <c r="AA3498" t="str">
        <f>IF(tbl_Customers[[#This Row],[total_eve_charge]]&lt;=15,"Low Charges",
IF(tbl_Customers[[#This Row],[total_eve_charge]]&lt;=20,"Medium Charges","High Charges"))</f>
        <v>High Charges</v>
      </c>
      <c r="AB34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8" t="str">
        <f>IF(tbl_Customers[[#This Row],[number_vmail_messages]] = 0, "No Usage", IF(tbl_Customers[[#This Row],[number_vmail_messages]] &lt;= 20, "Low Usage", IF(tbl_Customers[[#This Row],[number_vmail_messages]] &lt;= 40, "Medium Usgae", "High Usage")))</f>
        <v>No Usage</v>
      </c>
      <c r="AD3498" t="str">
        <f>IF(tbl_Customers[[#This Row],[total_day_minutes]]&lt;=150,"Low Usage", IF(tbl_Customers[[#This Row],[total_day_minutes]]&lt;=200,"Medium Usage", IF(tbl_Customers[[#This Row],[total_day_minutes]]&lt;=250,"High Usage","Very High Usage")))</f>
        <v>Medium Usage</v>
      </c>
      <c r="AE3498" t="str">
        <f>IF(tbl_Customers[[#This Row],[total_intl_calls]]&lt;=5,"Low Calls", IF(tbl_Customers[[#This Row],[total_intl_calls]]&lt;=10, "Medium Calls", "High Calls"))</f>
        <v>Low Calls</v>
      </c>
      <c r="AF34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8" s="36" t="str">
        <f>IF(tbl_Customers[[#This Row],[Churn_Risk_Score]]&gt;=10,"High Risk", IF(tbl_Customers[[#This Row],[Churn_Risk_Score]]&gt;=5,"Medium Risk","Low Risk"))</f>
        <v>Low Risk</v>
      </c>
    </row>
    <row r="3499" spans="1:33" x14ac:dyDescent="0.35">
      <c r="A3499">
        <v>3498</v>
      </c>
      <c r="B3499" t="s">
        <v>35</v>
      </c>
      <c r="C3499">
        <v>122</v>
      </c>
      <c r="D3499" t="s">
        <v>28</v>
      </c>
      <c r="E3499" t="s">
        <v>22</v>
      </c>
      <c r="F3499" t="s">
        <v>22</v>
      </c>
      <c r="G3499">
        <v>0</v>
      </c>
      <c r="H3499">
        <v>190</v>
      </c>
      <c r="I3499">
        <v>125</v>
      </c>
      <c r="J3499">
        <v>32.299999999999997</v>
      </c>
      <c r="K3499">
        <v>141.5</v>
      </c>
      <c r="L3499">
        <v>77</v>
      </c>
      <c r="M3499">
        <v>12.03</v>
      </c>
      <c r="N3499">
        <v>216.8</v>
      </c>
      <c r="O3499">
        <v>68</v>
      </c>
      <c r="P3499">
        <v>9.76</v>
      </c>
      <c r="Q3499">
        <v>15.9</v>
      </c>
      <c r="R3499">
        <v>3</v>
      </c>
      <c r="S3499">
        <v>4.29</v>
      </c>
      <c r="T3499">
        <v>3</v>
      </c>
      <c r="U3499" t="s">
        <v>22</v>
      </c>
      <c r="V3499">
        <f>IF(tbl_Customers[[#This Row],[churn]] = "yes", 1, 0)</f>
        <v>0</v>
      </c>
      <c r="W3499" t="str">
        <f>IF(tbl_Customers[[#This Row],[number_customer_service_calls]] &lt;= 1, "0-1 Calls", IF(tbl_Customers[[#This Row],[number_customer_service_calls]] &lt;= 3, "2-3 Calls", IF(tbl_Customers[[#This Row],[number_customer_service_calls]] &lt;=5, "4-5 Calls", "6+ Calls")))</f>
        <v>2-3 Calls</v>
      </c>
      <c r="X3499" t="str">
        <f>IF(tbl_Customers[[#This Row],[account_length]] &lt;= 50, "0-50", IF(tbl_Customers[[#This Row],[account_length]] &lt;=100, "51-100", IF(tbl_Customers[[#This Row],[account_length]] &lt;= 150, "101-150", "151+")))</f>
        <v>101-150</v>
      </c>
      <c r="Y3499" t="str">
        <f>IF(tbl_Customers[[#This Row],[total_intl_charge]] &lt;= 3, "Low Charges", "High Charges")</f>
        <v>High Charges</v>
      </c>
      <c r="Z3499" t="str">
        <f>IF(tbl_Customers[[#This Row],[total_eve_calls]]&lt;=80,"Low Calls",
IF(tbl_Customers[[#This Row],[total_eve_calls]]&lt;=120,"Medium Calls","High Calls"))</f>
        <v>Low Calls</v>
      </c>
      <c r="AA3499" t="str">
        <f>IF(tbl_Customers[[#This Row],[total_eve_charge]]&lt;=15,"Low Charges",
IF(tbl_Customers[[#This Row],[total_eve_charge]]&lt;=20,"Medium Charges","High Charges"))</f>
        <v>Low Charges</v>
      </c>
      <c r="AB34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9" t="str">
        <f>IF(tbl_Customers[[#This Row],[number_vmail_messages]] = 0, "No Usage", IF(tbl_Customers[[#This Row],[number_vmail_messages]] &lt;= 20, "Low Usage", IF(tbl_Customers[[#This Row],[number_vmail_messages]] &lt;= 40, "Medium Usgae", "High Usage")))</f>
        <v>No Usage</v>
      </c>
      <c r="AD3499" t="str">
        <f>IF(tbl_Customers[[#This Row],[total_day_minutes]]&lt;=150,"Low Usage", IF(tbl_Customers[[#This Row],[total_day_minutes]]&lt;=200,"Medium Usage", IF(tbl_Customers[[#This Row],[total_day_minutes]]&lt;=250,"High Usage","Very High Usage")))</f>
        <v>Medium Usage</v>
      </c>
      <c r="AE3499" t="str">
        <f>IF(tbl_Customers[[#This Row],[total_intl_calls]]&lt;=5,"Low Calls", IF(tbl_Customers[[#This Row],[total_intl_calls]]&lt;=10, "Medium Calls", "High Calls"))</f>
        <v>Low Calls</v>
      </c>
      <c r="AF34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9" s="36" t="str">
        <f>IF(tbl_Customers[[#This Row],[Churn_Risk_Score]]&gt;=10,"High Risk", IF(tbl_Customers[[#This Row],[Churn_Risk_Score]]&gt;=5,"Medium Risk","Low Risk"))</f>
        <v>Low Risk</v>
      </c>
    </row>
    <row r="3500" spans="1:33" x14ac:dyDescent="0.35">
      <c r="A3500">
        <v>3499</v>
      </c>
      <c r="B3500" t="s">
        <v>26</v>
      </c>
      <c r="C3500">
        <v>52</v>
      </c>
      <c r="D3500" t="s">
        <v>28</v>
      </c>
      <c r="E3500" t="s">
        <v>22</v>
      </c>
      <c r="F3500" t="s">
        <v>22</v>
      </c>
      <c r="G3500">
        <v>0</v>
      </c>
      <c r="H3500">
        <v>153.69999999999999</v>
      </c>
      <c r="I3500">
        <v>100</v>
      </c>
      <c r="J3500">
        <v>26.13</v>
      </c>
      <c r="K3500">
        <v>174.2</v>
      </c>
      <c r="L3500">
        <v>139</v>
      </c>
      <c r="M3500">
        <v>14.81</v>
      </c>
      <c r="N3500">
        <v>242.3</v>
      </c>
      <c r="O3500">
        <v>53</v>
      </c>
      <c r="P3500">
        <v>10.9</v>
      </c>
      <c r="Q3500">
        <v>14.1</v>
      </c>
      <c r="R3500">
        <v>3</v>
      </c>
      <c r="S3500">
        <v>3.81</v>
      </c>
      <c r="T3500">
        <v>1</v>
      </c>
      <c r="U3500" t="s">
        <v>22</v>
      </c>
      <c r="V3500">
        <f>IF(tbl_Customers[[#This Row],[churn]] = "yes", 1, 0)</f>
        <v>0</v>
      </c>
      <c r="W3500" t="str">
        <f>IF(tbl_Customers[[#This Row],[number_customer_service_calls]] &lt;= 1, "0-1 Calls", IF(tbl_Customers[[#This Row],[number_customer_service_calls]] &lt;= 3, "2-3 Calls", IF(tbl_Customers[[#This Row],[number_customer_service_calls]] &lt;=5, "4-5 Calls", "6+ Calls")))</f>
        <v>0-1 Calls</v>
      </c>
      <c r="X3500" t="str">
        <f>IF(tbl_Customers[[#This Row],[account_length]] &lt;= 50, "0-50", IF(tbl_Customers[[#This Row],[account_length]] &lt;=100, "51-100", IF(tbl_Customers[[#This Row],[account_length]] &lt;= 150, "101-150", "151+")))</f>
        <v>51-100</v>
      </c>
      <c r="Y3500" t="str">
        <f>IF(tbl_Customers[[#This Row],[total_intl_charge]] &lt;= 3, "Low Charges", "High Charges")</f>
        <v>High Charges</v>
      </c>
      <c r="Z3500" t="str">
        <f>IF(tbl_Customers[[#This Row],[total_eve_calls]]&lt;=80,"Low Calls",
IF(tbl_Customers[[#This Row],[total_eve_calls]]&lt;=120,"Medium Calls","High Calls"))</f>
        <v>High Calls</v>
      </c>
      <c r="AA3500" t="str">
        <f>IF(tbl_Customers[[#This Row],[total_eve_charge]]&lt;=15,"Low Charges",
IF(tbl_Customers[[#This Row],[total_eve_charge]]&lt;=20,"Medium Charges","High Charges"))</f>
        <v>Low Charges</v>
      </c>
      <c r="AB35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0" t="str">
        <f>IF(tbl_Customers[[#This Row],[number_vmail_messages]] = 0, "No Usage", IF(tbl_Customers[[#This Row],[number_vmail_messages]] &lt;= 20, "Low Usage", IF(tbl_Customers[[#This Row],[number_vmail_messages]] &lt;= 40, "Medium Usgae", "High Usage")))</f>
        <v>No Usage</v>
      </c>
      <c r="AD3500" t="str">
        <f>IF(tbl_Customers[[#This Row],[total_day_minutes]]&lt;=150,"Low Usage", IF(tbl_Customers[[#This Row],[total_day_minutes]]&lt;=200,"Medium Usage", IF(tbl_Customers[[#This Row],[total_day_minutes]]&lt;=250,"High Usage","Very High Usage")))</f>
        <v>Medium Usage</v>
      </c>
      <c r="AE3500" t="str">
        <f>IF(tbl_Customers[[#This Row],[total_intl_calls]]&lt;=5,"Low Calls", IF(tbl_Customers[[#This Row],[total_intl_calls]]&lt;=10, "Medium Calls", "High Calls"))</f>
        <v>Low Calls</v>
      </c>
      <c r="AF35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00" s="36" t="str">
        <f>IF(tbl_Customers[[#This Row],[Churn_Risk_Score]]&gt;=10,"High Risk", IF(tbl_Customers[[#This Row],[Churn_Risk_Score]]&gt;=5,"Medium Risk","Low Risk"))</f>
        <v>Low Risk</v>
      </c>
    </row>
    <row r="3501" spans="1:33" x14ac:dyDescent="0.35">
      <c r="A3501">
        <v>3500</v>
      </c>
      <c r="B3501" t="s">
        <v>64</v>
      </c>
      <c r="C3501">
        <v>182</v>
      </c>
      <c r="D3501" t="s">
        <v>21</v>
      </c>
      <c r="E3501" t="s">
        <v>22</v>
      </c>
      <c r="F3501" t="s">
        <v>22</v>
      </c>
      <c r="G3501">
        <v>0</v>
      </c>
      <c r="H3501">
        <v>160.30000000000001</v>
      </c>
      <c r="I3501">
        <v>87</v>
      </c>
      <c r="J3501">
        <v>27.25</v>
      </c>
      <c r="K3501">
        <v>229.9</v>
      </c>
      <c r="L3501">
        <v>101</v>
      </c>
      <c r="M3501">
        <v>19.54</v>
      </c>
      <c r="N3501">
        <v>185.3</v>
      </c>
      <c r="O3501">
        <v>96</v>
      </c>
      <c r="P3501">
        <v>8.34</v>
      </c>
      <c r="Q3501">
        <v>8.6999999999999993</v>
      </c>
      <c r="R3501">
        <v>11</v>
      </c>
      <c r="S3501">
        <v>2.35</v>
      </c>
      <c r="T3501">
        <v>2</v>
      </c>
      <c r="U3501" t="s">
        <v>22</v>
      </c>
      <c r="V3501">
        <f>IF(tbl_Customers[[#This Row],[churn]] = "yes", 1, 0)</f>
        <v>0</v>
      </c>
      <c r="W3501" t="str">
        <f>IF(tbl_Customers[[#This Row],[number_customer_service_calls]] &lt;= 1, "0-1 Calls", IF(tbl_Customers[[#This Row],[number_customer_service_calls]] &lt;= 3, "2-3 Calls", IF(tbl_Customers[[#This Row],[number_customer_service_calls]] &lt;=5, "4-5 Calls", "6+ Calls")))</f>
        <v>2-3 Calls</v>
      </c>
      <c r="X3501" t="str">
        <f>IF(tbl_Customers[[#This Row],[account_length]] &lt;= 50, "0-50", IF(tbl_Customers[[#This Row],[account_length]] &lt;=100, "51-100", IF(tbl_Customers[[#This Row],[account_length]] &lt;= 150, "101-150", "151+")))</f>
        <v>151+</v>
      </c>
      <c r="Y3501" t="str">
        <f>IF(tbl_Customers[[#This Row],[total_intl_charge]] &lt;= 3, "Low Charges", "High Charges")</f>
        <v>Low Charges</v>
      </c>
      <c r="Z3501" t="str">
        <f>IF(tbl_Customers[[#This Row],[total_eve_calls]]&lt;=80,"Low Calls",
IF(tbl_Customers[[#This Row],[total_eve_calls]]&lt;=120,"Medium Calls","High Calls"))</f>
        <v>Medium Calls</v>
      </c>
      <c r="AA3501" t="str">
        <f>IF(tbl_Customers[[#This Row],[total_eve_charge]]&lt;=15,"Low Charges",
IF(tbl_Customers[[#This Row],[total_eve_charge]]&lt;=20,"Medium Charges","High Charges"))</f>
        <v>Medium Charges</v>
      </c>
      <c r="AB35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01" t="str">
        <f>IF(tbl_Customers[[#This Row],[number_vmail_messages]] = 0, "No Usage", IF(tbl_Customers[[#This Row],[number_vmail_messages]] &lt;= 20, "Low Usage", IF(tbl_Customers[[#This Row],[number_vmail_messages]] &lt;= 40, "Medium Usgae", "High Usage")))</f>
        <v>No Usage</v>
      </c>
      <c r="AD3501" t="str">
        <f>IF(tbl_Customers[[#This Row],[total_day_minutes]]&lt;=150,"Low Usage", IF(tbl_Customers[[#This Row],[total_day_minutes]]&lt;=200,"Medium Usage", IF(tbl_Customers[[#This Row],[total_day_minutes]]&lt;=250,"High Usage","Very High Usage")))</f>
        <v>Medium Usage</v>
      </c>
      <c r="AE3501" t="str">
        <f>IF(tbl_Customers[[#This Row],[total_intl_calls]]&lt;=5,"Low Calls", IF(tbl_Customers[[#This Row],[total_intl_calls]]&lt;=10, "Medium Calls", "High Calls"))</f>
        <v>High Calls</v>
      </c>
      <c r="AF35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01" s="36" t="str">
        <f>IF(tbl_Customers[[#This Row],[Churn_Risk_Score]]&gt;=10,"High Risk", IF(tbl_Customers[[#This Row],[Churn_Risk_Score]]&gt;=5,"Medium Risk","Low Risk"))</f>
        <v>Low Risk</v>
      </c>
    </row>
    <row r="3502" spans="1:33" x14ac:dyDescent="0.35">
      <c r="A3502">
        <v>3501</v>
      </c>
      <c r="B3502" t="s">
        <v>37</v>
      </c>
      <c r="C3502">
        <v>130</v>
      </c>
      <c r="D3502" t="s">
        <v>28</v>
      </c>
      <c r="E3502" t="s">
        <v>22</v>
      </c>
      <c r="F3502" t="s">
        <v>22</v>
      </c>
      <c r="G3502">
        <v>0</v>
      </c>
      <c r="H3502">
        <v>140.9</v>
      </c>
      <c r="I3502">
        <v>68</v>
      </c>
      <c r="J3502">
        <v>23.95</v>
      </c>
      <c r="K3502">
        <v>217.5</v>
      </c>
      <c r="L3502">
        <v>109</v>
      </c>
      <c r="M3502">
        <v>18.489999999999998</v>
      </c>
      <c r="N3502">
        <v>123.6</v>
      </c>
      <c r="O3502">
        <v>96</v>
      </c>
      <c r="P3502">
        <v>5.56</v>
      </c>
      <c r="Q3502">
        <v>13.6</v>
      </c>
      <c r="R3502">
        <v>4</v>
      </c>
      <c r="S3502">
        <v>3.67</v>
      </c>
      <c r="T3502">
        <v>3</v>
      </c>
      <c r="U3502" t="s">
        <v>22</v>
      </c>
      <c r="V3502">
        <f>IF(tbl_Customers[[#This Row],[churn]] = "yes", 1, 0)</f>
        <v>0</v>
      </c>
      <c r="W3502" t="str">
        <f>IF(tbl_Customers[[#This Row],[number_customer_service_calls]] &lt;= 1, "0-1 Calls", IF(tbl_Customers[[#This Row],[number_customer_service_calls]] &lt;= 3, "2-3 Calls", IF(tbl_Customers[[#This Row],[number_customer_service_calls]] &lt;=5, "4-5 Calls", "6+ Calls")))</f>
        <v>2-3 Calls</v>
      </c>
      <c r="X3502" t="str">
        <f>IF(tbl_Customers[[#This Row],[account_length]] &lt;= 50, "0-50", IF(tbl_Customers[[#This Row],[account_length]] &lt;=100, "51-100", IF(tbl_Customers[[#This Row],[account_length]] &lt;= 150, "101-150", "151+")))</f>
        <v>101-150</v>
      </c>
      <c r="Y3502" t="str">
        <f>IF(tbl_Customers[[#This Row],[total_intl_charge]] &lt;= 3, "Low Charges", "High Charges")</f>
        <v>High Charges</v>
      </c>
      <c r="Z3502" t="str">
        <f>IF(tbl_Customers[[#This Row],[total_eve_calls]]&lt;=80,"Low Calls",
IF(tbl_Customers[[#This Row],[total_eve_calls]]&lt;=120,"Medium Calls","High Calls"))</f>
        <v>Medium Calls</v>
      </c>
      <c r="AA3502" t="str">
        <f>IF(tbl_Customers[[#This Row],[total_eve_charge]]&lt;=15,"Low Charges",
IF(tbl_Customers[[#This Row],[total_eve_charge]]&lt;=20,"Medium Charges","High Charges"))</f>
        <v>Medium Charges</v>
      </c>
      <c r="AB35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2" t="str">
        <f>IF(tbl_Customers[[#This Row],[number_vmail_messages]] = 0, "No Usage", IF(tbl_Customers[[#This Row],[number_vmail_messages]] &lt;= 20, "Low Usage", IF(tbl_Customers[[#This Row],[number_vmail_messages]] &lt;= 40, "Medium Usgae", "High Usage")))</f>
        <v>No Usage</v>
      </c>
      <c r="AD3502" t="str">
        <f>IF(tbl_Customers[[#This Row],[total_day_minutes]]&lt;=150,"Low Usage", IF(tbl_Customers[[#This Row],[total_day_minutes]]&lt;=200,"Medium Usage", IF(tbl_Customers[[#This Row],[total_day_minutes]]&lt;=250,"High Usage","Very High Usage")))</f>
        <v>Low Usage</v>
      </c>
      <c r="AE3502" t="str">
        <f>IF(tbl_Customers[[#This Row],[total_intl_calls]]&lt;=5,"Low Calls", IF(tbl_Customers[[#This Row],[total_intl_calls]]&lt;=10, "Medium Calls", "High Calls"))</f>
        <v>Low Calls</v>
      </c>
      <c r="AF35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02" s="36" t="str">
        <f>IF(tbl_Customers[[#This Row],[Churn_Risk_Score]]&gt;=10,"High Risk", IF(tbl_Customers[[#This Row],[Churn_Risk_Score]]&gt;=5,"Medium Risk","Low Risk"))</f>
        <v>Low Risk</v>
      </c>
    </row>
    <row r="3503" spans="1:33" x14ac:dyDescent="0.35">
      <c r="A3503">
        <v>3502</v>
      </c>
      <c r="B3503" t="s">
        <v>43</v>
      </c>
      <c r="C3503">
        <v>106</v>
      </c>
      <c r="D3503" t="s">
        <v>28</v>
      </c>
      <c r="E3503" t="s">
        <v>22</v>
      </c>
      <c r="F3503" t="s">
        <v>22</v>
      </c>
      <c r="G3503">
        <v>0</v>
      </c>
      <c r="H3503">
        <v>168.4</v>
      </c>
      <c r="I3503">
        <v>85</v>
      </c>
      <c r="J3503">
        <v>28.63</v>
      </c>
      <c r="K3503">
        <v>123.3</v>
      </c>
      <c r="L3503">
        <v>95</v>
      </c>
      <c r="M3503">
        <v>10.48</v>
      </c>
      <c r="N3503">
        <v>162.5</v>
      </c>
      <c r="O3503">
        <v>83</v>
      </c>
      <c r="P3503">
        <v>7.31</v>
      </c>
      <c r="Q3503">
        <v>4.5999999999999996</v>
      </c>
      <c r="R3503">
        <v>4</v>
      </c>
      <c r="S3503">
        <v>1.24</v>
      </c>
      <c r="T3503">
        <v>3</v>
      </c>
      <c r="U3503" t="s">
        <v>22</v>
      </c>
      <c r="V3503">
        <f>IF(tbl_Customers[[#This Row],[churn]] = "yes", 1, 0)</f>
        <v>0</v>
      </c>
      <c r="W3503" t="str">
        <f>IF(tbl_Customers[[#This Row],[number_customer_service_calls]] &lt;= 1, "0-1 Calls", IF(tbl_Customers[[#This Row],[number_customer_service_calls]] &lt;= 3, "2-3 Calls", IF(tbl_Customers[[#This Row],[number_customer_service_calls]] &lt;=5, "4-5 Calls", "6+ Calls")))</f>
        <v>2-3 Calls</v>
      </c>
      <c r="X3503" t="str">
        <f>IF(tbl_Customers[[#This Row],[account_length]] &lt;= 50, "0-50", IF(tbl_Customers[[#This Row],[account_length]] &lt;=100, "51-100", IF(tbl_Customers[[#This Row],[account_length]] &lt;= 150, "101-150", "151+")))</f>
        <v>101-150</v>
      </c>
      <c r="Y3503" t="str">
        <f>IF(tbl_Customers[[#This Row],[total_intl_charge]] &lt;= 3, "Low Charges", "High Charges")</f>
        <v>Low Charges</v>
      </c>
      <c r="Z3503" t="str">
        <f>IF(tbl_Customers[[#This Row],[total_eve_calls]]&lt;=80,"Low Calls",
IF(tbl_Customers[[#This Row],[total_eve_calls]]&lt;=120,"Medium Calls","High Calls"))</f>
        <v>Medium Calls</v>
      </c>
      <c r="AA3503" t="str">
        <f>IF(tbl_Customers[[#This Row],[total_eve_charge]]&lt;=15,"Low Charges",
IF(tbl_Customers[[#This Row],[total_eve_charge]]&lt;=20,"Medium Charges","High Charges"))</f>
        <v>Low Charges</v>
      </c>
      <c r="AB35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503" t="str">
        <f>IF(tbl_Customers[[#This Row],[number_vmail_messages]] = 0, "No Usage", IF(tbl_Customers[[#This Row],[number_vmail_messages]] &lt;= 20, "Low Usage", IF(tbl_Customers[[#This Row],[number_vmail_messages]] &lt;= 40, "Medium Usgae", "High Usage")))</f>
        <v>No Usage</v>
      </c>
      <c r="AD3503" t="str">
        <f>IF(tbl_Customers[[#This Row],[total_day_minutes]]&lt;=150,"Low Usage", IF(tbl_Customers[[#This Row],[total_day_minutes]]&lt;=200,"Medium Usage", IF(tbl_Customers[[#This Row],[total_day_minutes]]&lt;=250,"High Usage","Very High Usage")))</f>
        <v>Medium Usage</v>
      </c>
      <c r="AE3503" t="str">
        <f>IF(tbl_Customers[[#This Row],[total_intl_calls]]&lt;=5,"Low Calls", IF(tbl_Customers[[#This Row],[total_intl_calls]]&lt;=10, "Medium Calls", "High Calls"))</f>
        <v>Low Calls</v>
      </c>
      <c r="AF35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03" s="36" t="str">
        <f>IF(tbl_Customers[[#This Row],[Churn_Risk_Score]]&gt;=10,"High Risk", IF(tbl_Customers[[#This Row],[Churn_Risk_Score]]&gt;=5,"Medium Risk","Low Risk"))</f>
        <v>Low Risk</v>
      </c>
    </row>
    <row r="3504" spans="1:33" x14ac:dyDescent="0.35">
      <c r="A3504">
        <v>3503</v>
      </c>
      <c r="B3504" t="s">
        <v>27</v>
      </c>
      <c r="C3504">
        <v>150</v>
      </c>
      <c r="D3504" t="s">
        <v>25</v>
      </c>
      <c r="E3504" t="s">
        <v>22</v>
      </c>
      <c r="F3504" t="s">
        <v>22</v>
      </c>
      <c r="G3504">
        <v>0</v>
      </c>
      <c r="H3504">
        <v>150.9</v>
      </c>
      <c r="I3504">
        <v>92</v>
      </c>
      <c r="J3504">
        <v>25.65</v>
      </c>
      <c r="K3504">
        <v>191</v>
      </c>
      <c r="L3504">
        <v>106</v>
      </c>
      <c r="M3504">
        <v>16.239999999999998</v>
      </c>
      <c r="N3504">
        <v>223.6</v>
      </c>
      <c r="O3504">
        <v>107</v>
      </c>
      <c r="P3504">
        <v>10.06</v>
      </c>
      <c r="Q3504">
        <v>8.3000000000000007</v>
      </c>
      <c r="R3504">
        <v>4</v>
      </c>
      <c r="S3504">
        <v>2.2400000000000002</v>
      </c>
      <c r="T3504">
        <v>5</v>
      </c>
      <c r="U3504" t="s">
        <v>23</v>
      </c>
      <c r="V3504">
        <f>IF(tbl_Customers[[#This Row],[churn]] = "yes", 1, 0)</f>
        <v>1</v>
      </c>
      <c r="W3504" t="str">
        <f>IF(tbl_Customers[[#This Row],[number_customer_service_calls]] &lt;= 1, "0-1 Calls", IF(tbl_Customers[[#This Row],[number_customer_service_calls]] &lt;= 3, "2-3 Calls", IF(tbl_Customers[[#This Row],[number_customer_service_calls]] &lt;=5, "4-5 Calls", "6+ Calls")))</f>
        <v>4-5 Calls</v>
      </c>
      <c r="X3504" t="str">
        <f>IF(tbl_Customers[[#This Row],[account_length]] &lt;= 50, "0-50", IF(tbl_Customers[[#This Row],[account_length]] &lt;=100, "51-100", IF(tbl_Customers[[#This Row],[account_length]] &lt;= 150, "101-150", "151+")))</f>
        <v>101-150</v>
      </c>
      <c r="Y3504" t="str">
        <f>IF(tbl_Customers[[#This Row],[total_intl_charge]] &lt;= 3, "Low Charges", "High Charges")</f>
        <v>Low Charges</v>
      </c>
      <c r="Z3504" t="str">
        <f>IF(tbl_Customers[[#This Row],[total_eve_calls]]&lt;=80,"Low Calls",
IF(tbl_Customers[[#This Row],[total_eve_calls]]&lt;=120,"Medium Calls","High Calls"))</f>
        <v>Medium Calls</v>
      </c>
      <c r="AA3504" t="str">
        <f>IF(tbl_Customers[[#This Row],[total_eve_charge]]&lt;=15,"Low Charges",
IF(tbl_Customers[[#This Row],[total_eve_charge]]&lt;=20,"Medium Charges","High Charges"))</f>
        <v>Medium Charges</v>
      </c>
      <c r="AB35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04" t="str">
        <f>IF(tbl_Customers[[#This Row],[number_vmail_messages]] = 0, "No Usage", IF(tbl_Customers[[#This Row],[number_vmail_messages]] &lt;= 20, "Low Usage", IF(tbl_Customers[[#This Row],[number_vmail_messages]] &lt;= 40, "Medium Usgae", "High Usage")))</f>
        <v>No Usage</v>
      </c>
      <c r="AD3504" t="str">
        <f>IF(tbl_Customers[[#This Row],[total_day_minutes]]&lt;=150,"Low Usage", IF(tbl_Customers[[#This Row],[total_day_minutes]]&lt;=200,"Medium Usage", IF(tbl_Customers[[#This Row],[total_day_minutes]]&lt;=250,"High Usage","Very High Usage")))</f>
        <v>Medium Usage</v>
      </c>
      <c r="AE3504" t="str">
        <f>IF(tbl_Customers[[#This Row],[total_intl_calls]]&lt;=5,"Low Calls", IF(tbl_Customers[[#This Row],[total_intl_calls]]&lt;=10, "Medium Calls", "High Calls"))</f>
        <v>Low Calls</v>
      </c>
      <c r="AF35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04" s="36" t="str">
        <f>IF(tbl_Customers[[#This Row],[Churn_Risk_Score]]&gt;=10,"High Risk", IF(tbl_Customers[[#This Row],[Churn_Risk_Score]]&gt;=5,"Medium Risk","Low Risk"))</f>
        <v>Medium Risk</v>
      </c>
    </row>
    <row r="3505" spans="1:33" x14ac:dyDescent="0.35">
      <c r="A3505">
        <v>3504</v>
      </c>
      <c r="B3505" t="s">
        <v>26</v>
      </c>
      <c r="C3505">
        <v>94</v>
      </c>
      <c r="D3505" t="s">
        <v>21</v>
      </c>
      <c r="E3505" t="s">
        <v>22</v>
      </c>
      <c r="F3505" t="s">
        <v>22</v>
      </c>
      <c r="G3505">
        <v>0</v>
      </c>
      <c r="H3505">
        <v>255.1</v>
      </c>
      <c r="I3505">
        <v>96</v>
      </c>
      <c r="J3505">
        <v>43.37</v>
      </c>
      <c r="K3505">
        <v>276.89999999999998</v>
      </c>
      <c r="L3505">
        <v>67</v>
      </c>
      <c r="M3505">
        <v>23.54</v>
      </c>
      <c r="N3505">
        <v>226.5</v>
      </c>
      <c r="O3505">
        <v>74</v>
      </c>
      <c r="P3505">
        <v>10.19</v>
      </c>
      <c r="Q3505">
        <v>10.6</v>
      </c>
      <c r="R3505">
        <v>2</v>
      </c>
      <c r="S3505">
        <v>2.86</v>
      </c>
      <c r="T3505">
        <v>0</v>
      </c>
      <c r="U3505" t="s">
        <v>23</v>
      </c>
      <c r="V3505">
        <f>IF(tbl_Customers[[#This Row],[churn]] = "yes", 1, 0)</f>
        <v>1</v>
      </c>
      <c r="W3505" t="str">
        <f>IF(tbl_Customers[[#This Row],[number_customer_service_calls]] &lt;= 1, "0-1 Calls", IF(tbl_Customers[[#This Row],[number_customer_service_calls]] &lt;= 3, "2-3 Calls", IF(tbl_Customers[[#This Row],[number_customer_service_calls]] &lt;=5, "4-5 Calls", "6+ Calls")))</f>
        <v>0-1 Calls</v>
      </c>
      <c r="X3505" t="str">
        <f>IF(tbl_Customers[[#This Row],[account_length]] &lt;= 50, "0-50", IF(tbl_Customers[[#This Row],[account_length]] &lt;=100, "51-100", IF(tbl_Customers[[#This Row],[account_length]] &lt;= 150, "101-150", "151+")))</f>
        <v>51-100</v>
      </c>
      <c r="Y3505" t="str">
        <f>IF(tbl_Customers[[#This Row],[total_intl_charge]] &lt;= 3, "Low Charges", "High Charges")</f>
        <v>Low Charges</v>
      </c>
      <c r="Z3505" t="str">
        <f>IF(tbl_Customers[[#This Row],[total_eve_calls]]&lt;=80,"Low Calls",
IF(tbl_Customers[[#This Row],[total_eve_calls]]&lt;=120,"Medium Calls","High Calls"))</f>
        <v>Low Calls</v>
      </c>
      <c r="AA3505" t="str">
        <f>IF(tbl_Customers[[#This Row],[total_eve_charge]]&lt;=15,"Low Charges",
IF(tbl_Customers[[#This Row],[total_eve_charge]]&lt;=20,"Medium Charges","High Charges"))</f>
        <v>High Charges</v>
      </c>
      <c r="AB35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05" t="str">
        <f>IF(tbl_Customers[[#This Row],[number_vmail_messages]] = 0, "No Usage", IF(tbl_Customers[[#This Row],[number_vmail_messages]] &lt;= 20, "Low Usage", IF(tbl_Customers[[#This Row],[number_vmail_messages]] &lt;= 40, "Medium Usgae", "High Usage")))</f>
        <v>No Usage</v>
      </c>
      <c r="AD3505" t="str">
        <f>IF(tbl_Customers[[#This Row],[total_day_minutes]]&lt;=150,"Low Usage", IF(tbl_Customers[[#This Row],[total_day_minutes]]&lt;=200,"Medium Usage", IF(tbl_Customers[[#This Row],[total_day_minutes]]&lt;=250,"High Usage","Very High Usage")))</f>
        <v>Very High Usage</v>
      </c>
      <c r="AE3505" t="str">
        <f>IF(tbl_Customers[[#This Row],[total_intl_calls]]&lt;=5,"Low Calls", IF(tbl_Customers[[#This Row],[total_intl_calls]]&lt;=10, "Medium Calls", "High Calls"))</f>
        <v>Low Calls</v>
      </c>
      <c r="AF35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05" s="36" t="str">
        <f>IF(tbl_Customers[[#This Row],[Churn_Risk_Score]]&gt;=10,"High Risk", IF(tbl_Customers[[#This Row],[Churn_Risk_Score]]&gt;=5,"Medium Risk","Low Risk"))</f>
        <v>Medium Risk</v>
      </c>
    </row>
    <row r="3506" spans="1:33" x14ac:dyDescent="0.35">
      <c r="A3506">
        <v>3505</v>
      </c>
      <c r="B3506" t="s">
        <v>41</v>
      </c>
      <c r="C3506">
        <v>89</v>
      </c>
      <c r="D3506" t="s">
        <v>21</v>
      </c>
      <c r="E3506" t="s">
        <v>22</v>
      </c>
      <c r="F3506" t="s">
        <v>22</v>
      </c>
      <c r="G3506">
        <v>0</v>
      </c>
      <c r="H3506">
        <v>94.5</v>
      </c>
      <c r="I3506">
        <v>107</v>
      </c>
      <c r="J3506">
        <v>16.07</v>
      </c>
      <c r="K3506">
        <v>191.8</v>
      </c>
      <c r="L3506">
        <v>85</v>
      </c>
      <c r="M3506">
        <v>16.3</v>
      </c>
      <c r="N3506">
        <v>196.2</v>
      </c>
      <c r="O3506">
        <v>131</v>
      </c>
      <c r="P3506">
        <v>8.83</v>
      </c>
      <c r="Q3506">
        <v>15</v>
      </c>
      <c r="R3506">
        <v>5</v>
      </c>
      <c r="S3506">
        <v>4.05</v>
      </c>
      <c r="T3506">
        <v>1</v>
      </c>
      <c r="U3506" t="s">
        <v>22</v>
      </c>
      <c r="V3506">
        <f>IF(tbl_Customers[[#This Row],[churn]] = "yes", 1, 0)</f>
        <v>0</v>
      </c>
      <c r="W3506" t="str">
        <f>IF(tbl_Customers[[#This Row],[number_customer_service_calls]] &lt;= 1, "0-1 Calls", IF(tbl_Customers[[#This Row],[number_customer_service_calls]] &lt;= 3, "2-3 Calls", IF(tbl_Customers[[#This Row],[number_customer_service_calls]] &lt;=5, "4-5 Calls", "6+ Calls")))</f>
        <v>0-1 Calls</v>
      </c>
      <c r="X3506" t="str">
        <f>IF(tbl_Customers[[#This Row],[account_length]] &lt;= 50, "0-50", IF(tbl_Customers[[#This Row],[account_length]] &lt;=100, "51-100", IF(tbl_Customers[[#This Row],[account_length]] &lt;= 150, "101-150", "151+")))</f>
        <v>51-100</v>
      </c>
      <c r="Y3506" t="str">
        <f>IF(tbl_Customers[[#This Row],[total_intl_charge]] &lt;= 3, "Low Charges", "High Charges")</f>
        <v>High Charges</v>
      </c>
      <c r="Z3506" t="str">
        <f>IF(tbl_Customers[[#This Row],[total_eve_calls]]&lt;=80,"Low Calls",
IF(tbl_Customers[[#This Row],[total_eve_calls]]&lt;=120,"Medium Calls","High Calls"))</f>
        <v>Medium Calls</v>
      </c>
      <c r="AA3506" t="str">
        <f>IF(tbl_Customers[[#This Row],[total_eve_charge]]&lt;=15,"Low Charges",
IF(tbl_Customers[[#This Row],[total_eve_charge]]&lt;=20,"Medium Charges","High Charges"))</f>
        <v>Medium Charges</v>
      </c>
      <c r="AB35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6" t="str">
        <f>IF(tbl_Customers[[#This Row],[number_vmail_messages]] = 0, "No Usage", IF(tbl_Customers[[#This Row],[number_vmail_messages]] &lt;= 20, "Low Usage", IF(tbl_Customers[[#This Row],[number_vmail_messages]] &lt;= 40, "Medium Usgae", "High Usage")))</f>
        <v>No Usage</v>
      </c>
      <c r="AD3506" t="str">
        <f>IF(tbl_Customers[[#This Row],[total_day_minutes]]&lt;=150,"Low Usage", IF(tbl_Customers[[#This Row],[total_day_minutes]]&lt;=200,"Medium Usage", IF(tbl_Customers[[#This Row],[total_day_minutes]]&lt;=250,"High Usage","Very High Usage")))</f>
        <v>Low Usage</v>
      </c>
      <c r="AE3506" t="str">
        <f>IF(tbl_Customers[[#This Row],[total_intl_calls]]&lt;=5,"Low Calls", IF(tbl_Customers[[#This Row],[total_intl_calls]]&lt;=10, "Medium Calls", "High Calls"))</f>
        <v>Low Calls</v>
      </c>
      <c r="AF35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06" s="36" t="str">
        <f>IF(tbl_Customers[[#This Row],[Churn_Risk_Score]]&gt;=10,"High Risk", IF(tbl_Customers[[#This Row],[Churn_Risk_Score]]&gt;=5,"Medium Risk","Low Risk"))</f>
        <v>Low Risk</v>
      </c>
    </row>
    <row r="3507" spans="1:33" x14ac:dyDescent="0.35">
      <c r="A3507">
        <v>3506</v>
      </c>
      <c r="B3507" t="s">
        <v>59</v>
      </c>
      <c r="C3507">
        <v>45</v>
      </c>
      <c r="D3507" t="s">
        <v>21</v>
      </c>
      <c r="E3507" t="s">
        <v>22</v>
      </c>
      <c r="F3507" t="s">
        <v>22</v>
      </c>
      <c r="G3507">
        <v>0</v>
      </c>
      <c r="H3507">
        <v>135</v>
      </c>
      <c r="I3507">
        <v>116</v>
      </c>
      <c r="J3507">
        <v>22.95</v>
      </c>
      <c r="K3507">
        <v>159</v>
      </c>
      <c r="L3507">
        <v>108</v>
      </c>
      <c r="M3507">
        <v>13.52</v>
      </c>
      <c r="N3507">
        <v>170.3</v>
      </c>
      <c r="O3507">
        <v>130</v>
      </c>
      <c r="P3507">
        <v>7.66</v>
      </c>
      <c r="Q3507">
        <v>11.1</v>
      </c>
      <c r="R3507">
        <v>15</v>
      </c>
      <c r="S3507">
        <v>3</v>
      </c>
      <c r="T3507">
        <v>1</v>
      </c>
      <c r="U3507" t="s">
        <v>22</v>
      </c>
      <c r="V3507">
        <f>IF(tbl_Customers[[#This Row],[churn]] = "yes", 1, 0)</f>
        <v>0</v>
      </c>
      <c r="W3507" t="str">
        <f>IF(tbl_Customers[[#This Row],[number_customer_service_calls]] &lt;= 1, "0-1 Calls", IF(tbl_Customers[[#This Row],[number_customer_service_calls]] &lt;= 3, "2-3 Calls", IF(tbl_Customers[[#This Row],[number_customer_service_calls]] &lt;=5, "4-5 Calls", "6+ Calls")))</f>
        <v>0-1 Calls</v>
      </c>
      <c r="X3507" t="str">
        <f>IF(tbl_Customers[[#This Row],[account_length]] &lt;= 50, "0-50", IF(tbl_Customers[[#This Row],[account_length]] &lt;=100, "51-100", IF(tbl_Customers[[#This Row],[account_length]] &lt;= 150, "101-150", "151+")))</f>
        <v>0-50</v>
      </c>
      <c r="Y3507" t="str">
        <f>IF(tbl_Customers[[#This Row],[total_intl_charge]] &lt;= 3, "Low Charges", "High Charges")</f>
        <v>Low Charges</v>
      </c>
      <c r="Z3507" t="str">
        <f>IF(tbl_Customers[[#This Row],[total_eve_calls]]&lt;=80,"Low Calls",
IF(tbl_Customers[[#This Row],[total_eve_calls]]&lt;=120,"Medium Calls","High Calls"))</f>
        <v>Medium Calls</v>
      </c>
      <c r="AA3507" t="str">
        <f>IF(tbl_Customers[[#This Row],[total_eve_charge]]&lt;=15,"Low Charges",
IF(tbl_Customers[[#This Row],[total_eve_charge]]&lt;=20,"Medium Charges","High Charges"))</f>
        <v>Low Charges</v>
      </c>
      <c r="AB35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7" t="str">
        <f>IF(tbl_Customers[[#This Row],[number_vmail_messages]] = 0, "No Usage", IF(tbl_Customers[[#This Row],[number_vmail_messages]] &lt;= 20, "Low Usage", IF(tbl_Customers[[#This Row],[number_vmail_messages]] &lt;= 40, "Medium Usgae", "High Usage")))</f>
        <v>No Usage</v>
      </c>
      <c r="AD3507" t="str">
        <f>IF(tbl_Customers[[#This Row],[total_day_minutes]]&lt;=150,"Low Usage", IF(tbl_Customers[[#This Row],[total_day_minutes]]&lt;=200,"Medium Usage", IF(tbl_Customers[[#This Row],[total_day_minutes]]&lt;=250,"High Usage","Very High Usage")))</f>
        <v>Low Usage</v>
      </c>
      <c r="AE3507" t="str">
        <f>IF(tbl_Customers[[#This Row],[total_intl_calls]]&lt;=5,"Low Calls", IF(tbl_Customers[[#This Row],[total_intl_calls]]&lt;=10, "Medium Calls", "High Calls"))</f>
        <v>High Calls</v>
      </c>
      <c r="AF35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07" s="36" t="str">
        <f>IF(tbl_Customers[[#This Row],[Churn_Risk_Score]]&gt;=10,"High Risk", IF(tbl_Customers[[#This Row],[Churn_Risk_Score]]&gt;=5,"Medium Risk","Low Risk"))</f>
        <v>Low Risk</v>
      </c>
    </row>
    <row r="3508" spans="1:33" x14ac:dyDescent="0.35">
      <c r="A3508">
        <v>3507</v>
      </c>
      <c r="B3508" t="s">
        <v>70</v>
      </c>
      <c r="C3508">
        <v>74</v>
      </c>
      <c r="D3508" t="s">
        <v>25</v>
      </c>
      <c r="E3508" t="s">
        <v>22</v>
      </c>
      <c r="F3508" t="s">
        <v>22</v>
      </c>
      <c r="G3508">
        <v>0</v>
      </c>
      <c r="H3508">
        <v>286.89999999999998</v>
      </c>
      <c r="I3508">
        <v>113</v>
      </c>
      <c r="J3508">
        <v>48.77</v>
      </c>
      <c r="K3508">
        <v>260.8</v>
      </c>
      <c r="L3508">
        <v>121</v>
      </c>
      <c r="M3508">
        <v>22.17</v>
      </c>
      <c r="N3508">
        <v>137.1</v>
      </c>
      <c r="O3508">
        <v>94</v>
      </c>
      <c r="P3508">
        <v>6.17</v>
      </c>
      <c r="Q3508">
        <v>12.6</v>
      </c>
      <c r="R3508">
        <v>6</v>
      </c>
      <c r="S3508">
        <v>3.4</v>
      </c>
      <c r="T3508">
        <v>0</v>
      </c>
      <c r="U3508" t="s">
        <v>23</v>
      </c>
      <c r="V3508">
        <f>IF(tbl_Customers[[#This Row],[churn]] = "yes", 1, 0)</f>
        <v>1</v>
      </c>
      <c r="W3508" t="str">
        <f>IF(tbl_Customers[[#This Row],[number_customer_service_calls]] &lt;= 1, "0-1 Calls", IF(tbl_Customers[[#This Row],[number_customer_service_calls]] &lt;= 3, "2-3 Calls", IF(tbl_Customers[[#This Row],[number_customer_service_calls]] &lt;=5, "4-5 Calls", "6+ Calls")))</f>
        <v>0-1 Calls</v>
      </c>
      <c r="X3508" t="str">
        <f>IF(tbl_Customers[[#This Row],[account_length]] &lt;= 50, "0-50", IF(tbl_Customers[[#This Row],[account_length]] &lt;=100, "51-100", IF(tbl_Customers[[#This Row],[account_length]] &lt;= 150, "101-150", "151+")))</f>
        <v>51-100</v>
      </c>
      <c r="Y3508" t="str">
        <f>IF(tbl_Customers[[#This Row],[total_intl_charge]] &lt;= 3, "Low Charges", "High Charges")</f>
        <v>High Charges</v>
      </c>
      <c r="Z3508" t="str">
        <f>IF(tbl_Customers[[#This Row],[total_eve_calls]]&lt;=80,"Low Calls",
IF(tbl_Customers[[#This Row],[total_eve_calls]]&lt;=120,"Medium Calls","High Calls"))</f>
        <v>High Calls</v>
      </c>
      <c r="AA3508" t="str">
        <f>IF(tbl_Customers[[#This Row],[total_eve_charge]]&lt;=15,"Low Charges",
IF(tbl_Customers[[#This Row],[total_eve_charge]]&lt;=20,"Medium Charges","High Charges"))</f>
        <v>High Charges</v>
      </c>
      <c r="AB35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08" t="str">
        <f>IF(tbl_Customers[[#This Row],[number_vmail_messages]] = 0, "No Usage", IF(tbl_Customers[[#This Row],[number_vmail_messages]] &lt;= 20, "Low Usage", IF(tbl_Customers[[#This Row],[number_vmail_messages]] &lt;= 40, "Medium Usgae", "High Usage")))</f>
        <v>No Usage</v>
      </c>
      <c r="AD3508" t="str">
        <f>IF(tbl_Customers[[#This Row],[total_day_minutes]]&lt;=150,"Low Usage", IF(tbl_Customers[[#This Row],[total_day_minutes]]&lt;=200,"Medium Usage", IF(tbl_Customers[[#This Row],[total_day_minutes]]&lt;=250,"High Usage","Very High Usage")))</f>
        <v>Very High Usage</v>
      </c>
      <c r="AE3508" t="str">
        <f>IF(tbl_Customers[[#This Row],[total_intl_calls]]&lt;=5,"Low Calls", IF(tbl_Customers[[#This Row],[total_intl_calls]]&lt;=10, "Medium Calls", "High Calls"))</f>
        <v>Medium Calls</v>
      </c>
      <c r="AF35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08" s="36" t="str">
        <f>IF(tbl_Customers[[#This Row],[Churn_Risk_Score]]&gt;=10,"High Risk", IF(tbl_Customers[[#This Row],[Churn_Risk_Score]]&gt;=5,"Medium Risk","Low Risk"))</f>
        <v>Medium Risk</v>
      </c>
    </row>
    <row r="3509" spans="1:33" x14ac:dyDescent="0.35">
      <c r="A3509">
        <v>3508</v>
      </c>
      <c r="B3509" t="s">
        <v>48</v>
      </c>
      <c r="C3509">
        <v>158</v>
      </c>
      <c r="D3509" t="s">
        <v>21</v>
      </c>
      <c r="E3509" t="s">
        <v>22</v>
      </c>
      <c r="F3509" t="s">
        <v>22</v>
      </c>
      <c r="G3509">
        <v>0</v>
      </c>
      <c r="H3509">
        <v>165.4</v>
      </c>
      <c r="I3509">
        <v>70</v>
      </c>
      <c r="J3509">
        <v>28.12</v>
      </c>
      <c r="K3509">
        <v>280.10000000000002</v>
      </c>
      <c r="L3509">
        <v>104</v>
      </c>
      <c r="M3509">
        <v>23.81</v>
      </c>
      <c r="N3509">
        <v>121.8</v>
      </c>
      <c r="O3509">
        <v>106</v>
      </c>
      <c r="P3509">
        <v>5.48</v>
      </c>
      <c r="Q3509">
        <v>10.4</v>
      </c>
      <c r="R3509">
        <v>9</v>
      </c>
      <c r="S3509">
        <v>2.81</v>
      </c>
      <c r="T3509">
        <v>1</v>
      </c>
      <c r="U3509" t="s">
        <v>22</v>
      </c>
      <c r="V3509">
        <f>IF(tbl_Customers[[#This Row],[churn]] = "yes", 1, 0)</f>
        <v>0</v>
      </c>
      <c r="W3509" t="str">
        <f>IF(tbl_Customers[[#This Row],[number_customer_service_calls]] &lt;= 1, "0-1 Calls", IF(tbl_Customers[[#This Row],[number_customer_service_calls]] &lt;= 3, "2-3 Calls", IF(tbl_Customers[[#This Row],[number_customer_service_calls]] &lt;=5, "4-5 Calls", "6+ Calls")))</f>
        <v>0-1 Calls</v>
      </c>
      <c r="X3509" t="str">
        <f>IF(tbl_Customers[[#This Row],[account_length]] &lt;= 50, "0-50", IF(tbl_Customers[[#This Row],[account_length]] &lt;=100, "51-100", IF(tbl_Customers[[#This Row],[account_length]] &lt;= 150, "101-150", "151+")))</f>
        <v>151+</v>
      </c>
      <c r="Y3509" t="str">
        <f>IF(tbl_Customers[[#This Row],[total_intl_charge]] &lt;= 3, "Low Charges", "High Charges")</f>
        <v>Low Charges</v>
      </c>
      <c r="Z3509" t="str">
        <f>IF(tbl_Customers[[#This Row],[total_eve_calls]]&lt;=80,"Low Calls",
IF(tbl_Customers[[#This Row],[total_eve_calls]]&lt;=120,"Medium Calls","High Calls"))</f>
        <v>Medium Calls</v>
      </c>
      <c r="AA3509" t="str">
        <f>IF(tbl_Customers[[#This Row],[total_eve_charge]]&lt;=15,"Low Charges",
IF(tbl_Customers[[#This Row],[total_eve_charge]]&lt;=20,"Medium Charges","High Charges"))</f>
        <v>High Charges</v>
      </c>
      <c r="AB35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9" t="str">
        <f>IF(tbl_Customers[[#This Row],[number_vmail_messages]] = 0, "No Usage", IF(tbl_Customers[[#This Row],[number_vmail_messages]] &lt;= 20, "Low Usage", IF(tbl_Customers[[#This Row],[number_vmail_messages]] &lt;= 40, "Medium Usgae", "High Usage")))</f>
        <v>No Usage</v>
      </c>
      <c r="AD3509" t="str">
        <f>IF(tbl_Customers[[#This Row],[total_day_minutes]]&lt;=150,"Low Usage", IF(tbl_Customers[[#This Row],[total_day_minutes]]&lt;=200,"Medium Usage", IF(tbl_Customers[[#This Row],[total_day_minutes]]&lt;=250,"High Usage","Very High Usage")))</f>
        <v>Medium Usage</v>
      </c>
      <c r="AE3509" t="str">
        <f>IF(tbl_Customers[[#This Row],[total_intl_calls]]&lt;=5,"Low Calls", IF(tbl_Customers[[#This Row],[total_intl_calls]]&lt;=10, "Medium Calls", "High Calls"))</f>
        <v>Medium Calls</v>
      </c>
      <c r="AF35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09" s="36" t="str">
        <f>IF(tbl_Customers[[#This Row],[Churn_Risk_Score]]&gt;=10,"High Risk", IF(tbl_Customers[[#This Row],[Churn_Risk_Score]]&gt;=5,"Medium Risk","Low Risk"))</f>
        <v>Low Risk</v>
      </c>
    </row>
    <row r="3510" spans="1:33" x14ac:dyDescent="0.35">
      <c r="A3510">
        <v>3509</v>
      </c>
      <c r="B3510" t="s">
        <v>68</v>
      </c>
      <c r="C3510">
        <v>76</v>
      </c>
      <c r="D3510" t="s">
        <v>21</v>
      </c>
      <c r="E3510" t="s">
        <v>22</v>
      </c>
      <c r="F3510" t="s">
        <v>22</v>
      </c>
      <c r="G3510">
        <v>0</v>
      </c>
      <c r="H3510">
        <v>222</v>
      </c>
      <c r="I3510">
        <v>99</v>
      </c>
      <c r="J3510">
        <v>37.74</v>
      </c>
      <c r="K3510">
        <v>215.9</v>
      </c>
      <c r="L3510">
        <v>122</v>
      </c>
      <c r="M3510">
        <v>18.350000000000001</v>
      </c>
      <c r="N3510">
        <v>204.1</v>
      </c>
      <c r="O3510">
        <v>131</v>
      </c>
      <c r="P3510">
        <v>9.18</v>
      </c>
      <c r="Q3510">
        <v>8.1999999999999993</v>
      </c>
      <c r="R3510">
        <v>5</v>
      </c>
      <c r="S3510">
        <v>2.21</v>
      </c>
      <c r="T3510">
        <v>3</v>
      </c>
      <c r="U3510" t="s">
        <v>23</v>
      </c>
      <c r="V3510">
        <f>IF(tbl_Customers[[#This Row],[churn]] = "yes", 1, 0)</f>
        <v>1</v>
      </c>
      <c r="W3510" t="str">
        <f>IF(tbl_Customers[[#This Row],[number_customer_service_calls]] &lt;= 1, "0-1 Calls", IF(tbl_Customers[[#This Row],[number_customer_service_calls]] &lt;= 3, "2-3 Calls", IF(tbl_Customers[[#This Row],[number_customer_service_calls]] &lt;=5, "4-5 Calls", "6+ Calls")))</f>
        <v>2-3 Calls</v>
      </c>
      <c r="X3510" t="str">
        <f>IF(tbl_Customers[[#This Row],[account_length]] &lt;= 50, "0-50", IF(tbl_Customers[[#This Row],[account_length]] &lt;=100, "51-100", IF(tbl_Customers[[#This Row],[account_length]] &lt;= 150, "101-150", "151+")))</f>
        <v>51-100</v>
      </c>
      <c r="Y3510" t="str">
        <f>IF(tbl_Customers[[#This Row],[total_intl_charge]] &lt;= 3, "Low Charges", "High Charges")</f>
        <v>Low Charges</v>
      </c>
      <c r="Z3510" t="str">
        <f>IF(tbl_Customers[[#This Row],[total_eve_calls]]&lt;=80,"Low Calls",
IF(tbl_Customers[[#This Row],[total_eve_calls]]&lt;=120,"Medium Calls","High Calls"))</f>
        <v>High Calls</v>
      </c>
      <c r="AA3510" t="str">
        <f>IF(tbl_Customers[[#This Row],[total_eve_charge]]&lt;=15,"Low Charges",
IF(tbl_Customers[[#This Row],[total_eve_charge]]&lt;=20,"Medium Charges","High Charges"))</f>
        <v>Medium Charges</v>
      </c>
      <c r="AB35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0" t="str">
        <f>IF(tbl_Customers[[#This Row],[number_vmail_messages]] = 0, "No Usage", IF(tbl_Customers[[#This Row],[number_vmail_messages]] &lt;= 20, "Low Usage", IF(tbl_Customers[[#This Row],[number_vmail_messages]] &lt;= 40, "Medium Usgae", "High Usage")))</f>
        <v>No Usage</v>
      </c>
      <c r="AD3510" t="str">
        <f>IF(tbl_Customers[[#This Row],[total_day_minutes]]&lt;=150,"Low Usage", IF(tbl_Customers[[#This Row],[total_day_minutes]]&lt;=200,"Medium Usage", IF(tbl_Customers[[#This Row],[total_day_minutes]]&lt;=250,"High Usage","Very High Usage")))</f>
        <v>High Usage</v>
      </c>
      <c r="AE3510" t="str">
        <f>IF(tbl_Customers[[#This Row],[total_intl_calls]]&lt;=5,"Low Calls", IF(tbl_Customers[[#This Row],[total_intl_calls]]&lt;=10, "Medium Calls", "High Calls"))</f>
        <v>Low Calls</v>
      </c>
      <c r="AF35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10" s="36" t="str">
        <f>IF(tbl_Customers[[#This Row],[Churn_Risk_Score]]&gt;=10,"High Risk", IF(tbl_Customers[[#This Row],[Churn_Risk_Score]]&gt;=5,"Medium Risk","Low Risk"))</f>
        <v>Low Risk</v>
      </c>
    </row>
    <row r="3511" spans="1:33" x14ac:dyDescent="0.35">
      <c r="A3511">
        <v>3510</v>
      </c>
      <c r="B3511" t="s">
        <v>65</v>
      </c>
      <c r="C3511">
        <v>102</v>
      </c>
      <c r="D3511" t="s">
        <v>21</v>
      </c>
      <c r="E3511" t="s">
        <v>23</v>
      </c>
      <c r="F3511" t="s">
        <v>22</v>
      </c>
      <c r="G3511">
        <v>0</v>
      </c>
      <c r="H3511">
        <v>209.8</v>
      </c>
      <c r="I3511">
        <v>85</v>
      </c>
      <c r="J3511">
        <v>35.67</v>
      </c>
      <c r="K3511">
        <v>165.7</v>
      </c>
      <c r="L3511">
        <v>100</v>
      </c>
      <c r="M3511">
        <v>14.08</v>
      </c>
      <c r="N3511">
        <v>230.1</v>
      </c>
      <c r="O3511">
        <v>92</v>
      </c>
      <c r="P3511">
        <v>10.35</v>
      </c>
      <c r="Q3511">
        <v>8.6999999999999993</v>
      </c>
      <c r="R3511">
        <v>6</v>
      </c>
      <c r="S3511">
        <v>2.35</v>
      </c>
      <c r="T3511">
        <v>0</v>
      </c>
      <c r="U3511" t="s">
        <v>22</v>
      </c>
      <c r="V3511">
        <f>IF(tbl_Customers[[#This Row],[churn]] = "yes", 1, 0)</f>
        <v>0</v>
      </c>
      <c r="W3511" t="str">
        <f>IF(tbl_Customers[[#This Row],[number_customer_service_calls]] &lt;= 1, "0-1 Calls", IF(tbl_Customers[[#This Row],[number_customer_service_calls]] &lt;= 3, "2-3 Calls", IF(tbl_Customers[[#This Row],[number_customer_service_calls]] &lt;=5, "4-5 Calls", "6+ Calls")))</f>
        <v>0-1 Calls</v>
      </c>
      <c r="X3511" t="str">
        <f>IF(tbl_Customers[[#This Row],[account_length]] &lt;= 50, "0-50", IF(tbl_Customers[[#This Row],[account_length]] &lt;=100, "51-100", IF(tbl_Customers[[#This Row],[account_length]] &lt;= 150, "101-150", "151+")))</f>
        <v>101-150</v>
      </c>
      <c r="Y3511" t="str">
        <f>IF(tbl_Customers[[#This Row],[total_intl_charge]] &lt;= 3, "Low Charges", "High Charges")</f>
        <v>Low Charges</v>
      </c>
      <c r="Z3511" t="str">
        <f>IF(tbl_Customers[[#This Row],[total_eve_calls]]&lt;=80,"Low Calls",
IF(tbl_Customers[[#This Row],[total_eve_calls]]&lt;=120,"Medium Calls","High Calls"))</f>
        <v>Medium Calls</v>
      </c>
      <c r="AA3511" t="str">
        <f>IF(tbl_Customers[[#This Row],[total_eve_charge]]&lt;=15,"Low Charges",
IF(tbl_Customers[[#This Row],[total_eve_charge]]&lt;=20,"Medium Charges","High Charges"))</f>
        <v>Low Charges</v>
      </c>
      <c r="AB35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11" t="str">
        <f>IF(tbl_Customers[[#This Row],[number_vmail_messages]] = 0, "No Usage", IF(tbl_Customers[[#This Row],[number_vmail_messages]] &lt;= 20, "Low Usage", IF(tbl_Customers[[#This Row],[number_vmail_messages]] &lt;= 40, "Medium Usgae", "High Usage")))</f>
        <v>No Usage</v>
      </c>
      <c r="AD3511" t="str">
        <f>IF(tbl_Customers[[#This Row],[total_day_minutes]]&lt;=150,"Low Usage", IF(tbl_Customers[[#This Row],[total_day_minutes]]&lt;=200,"Medium Usage", IF(tbl_Customers[[#This Row],[total_day_minutes]]&lt;=250,"High Usage","Very High Usage")))</f>
        <v>High Usage</v>
      </c>
      <c r="AE3511" t="str">
        <f>IF(tbl_Customers[[#This Row],[total_intl_calls]]&lt;=5,"Low Calls", IF(tbl_Customers[[#This Row],[total_intl_calls]]&lt;=10, "Medium Calls", "High Calls"))</f>
        <v>Medium Calls</v>
      </c>
      <c r="AF35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1" s="36" t="str">
        <f>IF(tbl_Customers[[#This Row],[Churn_Risk_Score]]&gt;=10,"High Risk", IF(tbl_Customers[[#This Row],[Churn_Risk_Score]]&gt;=5,"Medium Risk","Low Risk"))</f>
        <v>Low Risk</v>
      </c>
    </row>
    <row r="3512" spans="1:33" x14ac:dyDescent="0.35">
      <c r="A3512">
        <v>3511</v>
      </c>
      <c r="B3512" t="s">
        <v>30</v>
      </c>
      <c r="C3512">
        <v>4</v>
      </c>
      <c r="D3512" t="s">
        <v>25</v>
      </c>
      <c r="E3512" t="s">
        <v>22</v>
      </c>
      <c r="F3512" t="s">
        <v>23</v>
      </c>
      <c r="G3512">
        <v>31</v>
      </c>
      <c r="H3512">
        <v>158.30000000000001</v>
      </c>
      <c r="I3512">
        <v>99</v>
      </c>
      <c r="J3512">
        <v>26.91</v>
      </c>
      <c r="K3512">
        <v>164.2</v>
      </c>
      <c r="L3512">
        <v>98</v>
      </c>
      <c r="M3512">
        <v>13.96</v>
      </c>
      <c r="N3512">
        <v>192.7</v>
      </c>
      <c r="O3512">
        <v>108</v>
      </c>
      <c r="P3512">
        <v>8.67</v>
      </c>
      <c r="Q3512">
        <v>12.5</v>
      </c>
      <c r="R3512">
        <v>3</v>
      </c>
      <c r="S3512">
        <v>3.38</v>
      </c>
      <c r="T3512">
        <v>2</v>
      </c>
      <c r="U3512" t="s">
        <v>22</v>
      </c>
      <c r="V3512">
        <f>IF(tbl_Customers[[#This Row],[churn]] = "yes", 1, 0)</f>
        <v>0</v>
      </c>
      <c r="W3512" t="str">
        <f>IF(tbl_Customers[[#This Row],[number_customer_service_calls]] &lt;= 1, "0-1 Calls", IF(tbl_Customers[[#This Row],[number_customer_service_calls]] &lt;= 3, "2-3 Calls", IF(tbl_Customers[[#This Row],[number_customer_service_calls]] &lt;=5, "4-5 Calls", "6+ Calls")))</f>
        <v>2-3 Calls</v>
      </c>
      <c r="X3512" t="str">
        <f>IF(tbl_Customers[[#This Row],[account_length]] &lt;= 50, "0-50", IF(tbl_Customers[[#This Row],[account_length]] &lt;=100, "51-100", IF(tbl_Customers[[#This Row],[account_length]] &lt;= 150, "101-150", "151+")))</f>
        <v>0-50</v>
      </c>
      <c r="Y3512" t="str">
        <f>IF(tbl_Customers[[#This Row],[total_intl_charge]] &lt;= 3, "Low Charges", "High Charges")</f>
        <v>High Charges</v>
      </c>
      <c r="Z3512" t="str">
        <f>IF(tbl_Customers[[#This Row],[total_eve_calls]]&lt;=80,"Low Calls",
IF(tbl_Customers[[#This Row],[total_eve_calls]]&lt;=120,"Medium Calls","High Calls"))</f>
        <v>Medium Calls</v>
      </c>
      <c r="AA3512" t="str">
        <f>IF(tbl_Customers[[#This Row],[total_eve_charge]]&lt;=15,"Low Charges",
IF(tbl_Customers[[#This Row],[total_eve_charge]]&lt;=20,"Medium Charges","High Charges"))</f>
        <v>Low Charges</v>
      </c>
      <c r="AB35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2" t="str">
        <f>IF(tbl_Customers[[#This Row],[number_vmail_messages]] = 0, "No Usage", IF(tbl_Customers[[#This Row],[number_vmail_messages]] &lt;= 20, "Low Usage", IF(tbl_Customers[[#This Row],[number_vmail_messages]] &lt;= 40, "Medium Usgae", "High Usage")))</f>
        <v>Medium Usgae</v>
      </c>
      <c r="AD3512" t="str">
        <f>IF(tbl_Customers[[#This Row],[total_day_minutes]]&lt;=150,"Low Usage", IF(tbl_Customers[[#This Row],[total_day_minutes]]&lt;=200,"Medium Usage", IF(tbl_Customers[[#This Row],[total_day_minutes]]&lt;=250,"High Usage","Very High Usage")))</f>
        <v>Medium Usage</v>
      </c>
      <c r="AE3512" t="str">
        <f>IF(tbl_Customers[[#This Row],[total_intl_calls]]&lt;=5,"Low Calls", IF(tbl_Customers[[#This Row],[total_intl_calls]]&lt;=10, "Medium Calls", "High Calls"))</f>
        <v>Low Calls</v>
      </c>
      <c r="AF35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12" s="36" t="str">
        <f>IF(tbl_Customers[[#This Row],[Churn_Risk_Score]]&gt;=10,"High Risk", IF(tbl_Customers[[#This Row],[Churn_Risk_Score]]&gt;=5,"Medium Risk","Low Risk"))</f>
        <v>Low Risk</v>
      </c>
    </row>
    <row r="3513" spans="1:33" x14ac:dyDescent="0.35">
      <c r="A3513">
        <v>3512</v>
      </c>
      <c r="B3513" t="s">
        <v>60</v>
      </c>
      <c r="C3513">
        <v>161</v>
      </c>
      <c r="D3513" t="s">
        <v>25</v>
      </c>
      <c r="E3513" t="s">
        <v>22</v>
      </c>
      <c r="F3513" t="s">
        <v>22</v>
      </c>
      <c r="G3513">
        <v>0</v>
      </c>
      <c r="H3513">
        <v>252.3</v>
      </c>
      <c r="I3513">
        <v>120</v>
      </c>
      <c r="J3513">
        <v>42.89</v>
      </c>
      <c r="K3513">
        <v>243.8</v>
      </c>
      <c r="L3513">
        <v>98</v>
      </c>
      <c r="M3513">
        <v>20.72</v>
      </c>
      <c r="N3513">
        <v>284.39999999999998</v>
      </c>
      <c r="O3513">
        <v>96</v>
      </c>
      <c r="P3513">
        <v>12.8</v>
      </c>
      <c r="Q3513">
        <v>9.1999999999999993</v>
      </c>
      <c r="R3513">
        <v>2</v>
      </c>
      <c r="S3513">
        <v>2.48</v>
      </c>
      <c r="T3513">
        <v>1</v>
      </c>
      <c r="U3513" t="s">
        <v>23</v>
      </c>
      <c r="V3513">
        <f>IF(tbl_Customers[[#This Row],[churn]] = "yes", 1, 0)</f>
        <v>1</v>
      </c>
      <c r="W3513" t="str">
        <f>IF(tbl_Customers[[#This Row],[number_customer_service_calls]] &lt;= 1, "0-1 Calls", IF(tbl_Customers[[#This Row],[number_customer_service_calls]] &lt;= 3, "2-3 Calls", IF(tbl_Customers[[#This Row],[number_customer_service_calls]] &lt;=5, "4-5 Calls", "6+ Calls")))</f>
        <v>0-1 Calls</v>
      </c>
      <c r="X3513" t="str">
        <f>IF(tbl_Customers[[#This Row],[account_length]] &lt;= 50, "0-50", IF(tbl_Customers[[#This Row],[account_length]] &lt;=100, "51-100", IF(tbl_Customers[[#This Row],[account_length]] &lt;= 150, "101-150", "151+")))</f>
        <v>151+</v>
      </c>
      <c r="Y3513" t="str">
        <f>IF(tbl_Customers[[#This Row],[total_intl_charge]] &lt;= 3, "Low Charges", "High Charges")</f>
        <v>Low Charges</v>
      </c>
      <c r="Z3513" t="str">
        <f>IF(tbl_Customers[[#This Row],[total_eve_calls]]&lt;=80,"Low Calls",
IF(tbl_Customers[[#This Row],[total_eve_calls]]&lt;=120,"Medium Calls","High Calls"))</f>
        <v>Medium Calls</v>
      </c>
      <c r="AA3513" t="str">
        <f>IF(tbl_Customers[[#This Row],[total_eve_charge]]&lt;=15,"Low Charges",
IF(tbl_Customers[[#This Row],[total_eve_charge]]&lt;=20,"Medium Charges","High Charges"))</f>
        <v>High Charges</v>
      </c>
      <c r="AB35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3" t="str">
        <f>IF(tbl_Customers[[#This Row],[number_vmail_messages]] = 0, "No Usage", IF(tbl_Customers[[#This Row],[number_vmail_messages]] &lt;= 20, "Low Usage", IF(tbl_Customers[[#This Row],[number_vmail_messages]] &lt;= 40, "Medium Usgae", "High Usage")))</f>
        <v>No Usage</v>
      </c>
      <c r="AD3513" t="str">
        <f>IF(tbl_Customers[[#This Row],[total_day_minutes]]&lt;=150,"Low Usage", IF(tbl_Customers[[#This Row],[total_day_minutes]]&lt;=200,"Medium Usage", IF(tbl_Customers[[#This Row],[total_day_minutes]]&lt;=250,"High Usage","Very High Usage")))</f>
        <v>Very High Usage</v>
      </c>
      <c r="AE3513" t="str">
        <f>IF(tbl_Customers[[#This Row],[total_intl_calls]]&lt;=5,"Low Calls", IF(tbl_Customers[[#This Row],[total_intl_calls]]&lt;=10, "Medium Calls", "High Calls"))</f>
        <v>Low Calls</v>
      </c>
      <c r="AF35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13" s="36" t="str">
        <f>IF(tbl_Customers[[#This Row],[Churn_Risk_Score]]&gt;=10,"High Risk", IF(tbl_Customers[[#This Row],[Churn_Risk_Score]]&gt;=5,"Medium Risk","Low Risk"))</f>
        <v>Medium Risk</v>
      </c>
    </row>
    <row r="3514" spans="1:33" x14ac:dyDescent="0.35">
      <c r="A3514">
        <v>3513</v>
      </c>
      <c r="B3514" t="s">
        <v>31</v>
      </c>
      <c r="C3514">
        <v>116</v>
      </c>
      <c r="D3514" t="s">
        <v>21</v>
      </c>
      <c r="E3514" t="s">
        <v>22</v>
      </c>
      <c r="F3514" t="s">
        <v>22</v>
      </c>
      <c r="G3514">
        <v>0</v>
      </c>
      <c r="H3514">
        <v>255.5</v>
      </c>
      <c r="I3514">
        <v>93</v>
      </c>
      <c r="J3514">
        <v>43.44</v>
      </c>
      <c r="K3514">
        <v>224.4</v>
      </c>
      <c r="L3514">
        <v>122</v>
      </c>
      <c r="M3514">
        <v>19.07</v>
      </c>
      <c r="N3514">
        <v>317.3</v>
      </c>
      <c r="O3514">
        <v>85</v>
      </c>
      <c r="P3514">
        <v>14.28</v>
      </c>
      <c r="Q3514">
        <v>12.7</v>
      </c>
      <c r="R3514">
        <v>4</v>
      </c>
      <c r="S3514">
        <v>3.43</v>
      </c>
      <c r="T3514">
        <v>1</v>
      </c>
      <c r="U3514" t="s">
        <v>23</v>
      </c>
      <c r="V3514">
        <f>IF(tbl_Customers[[#This Row],[churn]] = "yes", 1, 0)</f>
        <v>1</v>
      </c>
      <c r="W3514" t="str">
        <f>IF(tbl_Customers[[#This Row],[number_customer_service_calls]] &lt;= 1, "0-1 Calls", IF(tbl_Customers[[#This Row],[number_customer_service_calls]] &lt;= 3, "2-3 Calls", IF(tbl_Customers[[#This Row],[number_customer_service_calls]] &lt;=5, "4-5 Calls", "6+ Calls")))</f>
        <v>0-1 Calls</v>
      </c>
      <c r="X3514" t="str">
        <f>IF(tbl_Customers[[#This Row],[account_length]] &lt;= 50, "0-50", IF(tbl_Customers[[#This Row],[account_length]] &lt;=100, "51-100", IF(tbl_Customers[[#This Row],[account_length]] &lt;= 150, "101-150", "151+")))</f>
        <v>101-150</v>
      </c>
      <c r="Y3514" t="str">
        <f>IF(tbl_Customers[[#This Row],[total_intl_charge]] &lt;= 3, "Low Charges", "High Charges")</f>
        <v>High Charges</v>
      </c>
      <c r="Z3514" t="str">
        <f>IF(tbl_Customers[[#This Row],[total_eve_calls]]&lt;=80,"Low Calls",
IF(tbl_Customers[[#This Row],[total_eve_calls]]&lt;=120,"Medium Calls","High Calls"))</f>
        <v>High Calls</v>
      </c>
      <c r="AA3514" t="str">
        <f>IF(tbl_Customers[[#This Row],[total_eve_charge]]&lt;=15,"Low Charges",
IF(tbl_Customers[[#This Row],[total_eve_charge]]&lt;=20,"Medium Charges","High Charges"))</f>
        <v>Medium Charges</v>
      </c>
      <c r="AB35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4" t="str">
        <f>IF(tbl_Customers[[#This Row],[number_vmail_messages]] = 0, "No Usage", IF(tbl_Customers[[#This Row],[number_vmail_messages]] &lt;= 20, "Low Usage", IF(tbl_Customers[[#This Row],[number_vmail_messages]] &lt;= 40, "Medium Usgae", "High Usage")))</f>
        <v>No Usage</v>
      </c>
      <c r="AD3514" t="str">
        <f>IF(tbl_Customers[[#This Row],[total_day_minutes]]&lt;=150,"Low Usage", IF(tbl_Customers[[#This Row],[total_day_minutes]]&lt;=200,"Medium Usage", IF(tbl_Customers[[#This Row],[total_day_minutes]]&lt;=250,"High Usage","Very High Usage")))</f>
        <v>Very High Usage</v>
      </c>
      <c r="AE3514" t="str">
        <f>IF(tbl_Customers[[#This Row],[total_intl_calls]]&lt;=5,"Low Calls", IF(tbl_Customers[[#This Row],[total_intl_calls]]&lt;=10, "Medium Calls", "High Calls"))</f>
        <v>Low Calls</v>
      </c>
      <c r="AF35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14" s="36" t="str">
        <f>IF(tbl_Customers[[#This Row],[Churn_Risk_Score]]&gt;=10,"High Risk", IF(tbl_Customers[[#This Row],[Churn_Risk_Score]]&gt;=5,"Medium Risk","Low Risk"))</f>
        <v>Medium Risk</v>
      </c>
    </row>
    <row r="3515" spans="1:33" x14ac:dyDescent="0.35">
      <c r="A3515">
        <v>3514</v>
      </c>
      <c r="B3515" t="s">
        <v>44</v>
      </c>
      <c r="C3515">
        <v>86</v>
      </c>
      <c r="D3515" t="s">
        <v>21</v>
      </c>
      <c r="E3515" t="s">
        <v>22</v>
      </c>
      <c r="F3515" t="s">
        <v>22</v>
      </c>
      <c r="G3515">
        <v>0</v>
      </c>
      <c r="H3515">
        <v>227.9</v>
      </c>
      <c r="I3515">
        <v>105</v>
      </c>
      <c r="J3515">
        <v>38.74</v>
      </c>
      <c r="K3515">
        <v>218.7</v>
      </c>
      <c r="L3515">
        <v>118</v>
      </c>
      <c r="M3515">
        <v>18.59</v>
      </c>
      <c r="N3515">
        <v>223.2</v>
      </c>
      <c r="O3515">
        <v>120</v>
      </c>
      <c r="P3515">
        <v>10.039999999999999</v>
      </c>
      <c r="Q3515">
        <v>14.2</v>
      </c>
      <c r="R3515">
        <v>5</v>
      </c>
      <c r="S3515">
        <v>3.83</v>
      </c>
      <c r="T3515">
        <v>3</v>
      </c>
      <c r="U3515" t="s">
        <v>22</v>
      </c>
      <c r="V3515">
        <f>IF(tbl_Customers[[#This Row],[churn]] = "yes", 1, 0)</f>
        <v>0</v>
      </c>
      <c r="W3515" t="str">
        <f>IF(tbl_Customers[[#This Row],[number_customer_service_calls]] &lt;= 1, "0-1 Calls", IF(tbl_Customers[[#This Row],[number_customer_service_calls]] &lt;= 3, "2-3 Calls", IF(tbl_Customers[[#This Row],[number_customer_service_calls]] &lt;=5, "4-5 Calls", "6+ Calls")))</f>
        <v>2-3 Calls</v>
      </c>
      <c r="X3515" t="str">
        <f>IF(tbl_Customers[[#This Row],[account_length]] &lt;= 50, "0-50", IF(tbl_Customers[[#This Row],[account_length]] &lt;=100, "51-100", IF(tbl_Customers[[#This Row],[account_length]] &lt;= 150, "101-150", "151+")))</f>
        <v>51-100</v>
      </c>
      <c r="Y3515" t="str">
        <f>IF(tbl_Customers[[#This Row],[total_intl_charge]] &lt;= 3, "Low Charges", "High Charges")</f>
        <v>High Charges</v>
      </c>
      <c r="Z3515" t="str">
        <f>IF(tbl_Customers[[#This Row],[total_eve_calls]]&lt;=80,"Low Calls",
IF(tbl_Customers[[#This Row],[total_eve_calls]]&lt;=120,"Medium Calls","High Calls"))</f>
        <v>Medium Calls</v>
      </c>
      <c r="AA3515" t="str">
        <f>IF(tbl_Customers[[#This Row],[total_eve_charge]]&lt;=15,"Low Charges",
IF(tbl_Customers[[#This Row],[total_eve_charge]]&lt;=20,"Medium Charges","High Charges"))</f>
        <v>Medium Charges</v>
      </c>
      <c r="AB35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5" t="str">
        <f>IF(tbl_Customers[[#This Row],[number_vmail_messages]] = 0, "No Usage", IF(tbl_Customers[[#This Row],[number_vmail_messages]] &lt;= 20, "Low Usage", IF(tbl_Customers[[#This Row],[number_vmail_messages]] &lt;= 40, "Medium Usgae", "High Usage")))</f>
        <v>No Usage</v>
      </c>
      <c r="AD3515" t="str">
        <f>IF(tbl_Customers[[#This Row],[total_day_minutes]]&lt;=150,"Low Usage", IF(tbl_Customers[[#This Row],[total_day_minutes]]&lt;=200,"Medium Usage", IF(tbl_Customers[[#This Row],[total_day_minutes]]&lt;=250,"High Usage","Very High Usage")))</f>
        <v>High Usage</v>
      </c>
      <c r="AE3515" t="str">
        <f>IF(tbl_Customers[[#This Row],[total_intl_calls]]&lt;=5,"Low Calls", IF(tbl_Customers[[#This Row],[total_intl_calls]]&lt;=10, "Medium Calls", "High Calls"))</f>
        <v>Low Calls</v>
      </c>
      <c r="AF35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5" s="36" t="str">
        <f>IF(tbl_Customers[[#This Row],[Churn_Risk_Score]]&gt;=10,"High Risk", IF(tbl_Customers[[#This Row],[Churn_Risk_Score]]&gt;=5,"Medium Risk","Low Risk"))</f>
        <v>Low Risk</v>
      </c>
    </row>
    <row r="3516" spans="1:33" x14ac:dyDescent="0.35">
      <c r="A3516">
        <v>3515</v>
      </c>
      <c r="B3516" t="s">
        <v>69</v>
      </c>
      <c r="C3516">
        <v>39</v>
      </c>
      <c r="D3516" t="s">
        <v>28</v>
      </c>
      <c r="E3516" t="s">
        <v>22</v>
      </c>
      <c r="F3516" t="s">
        <v>22</v>
      </c>
      <c r="G3516">
        <v>0</v>
      </c>
      <c r="H3516">
        <v>185</v>
      </c>
      <c r="I3516">
        <v>113</v>
      </c>
      <c r="J3516">
        <v>31.45</v>
      </c>
      <c r="K3516">
        <v>106.5</v>
      </c>
      <c r="L3516">
        <v>125</v>
      </c>
      <c r="M3516">
        <v>9.0500000000000007</v>
      </c>
      <c r="N3516">
        <v>167.3</v>
      </c>
      <c r="O3516">
        <v>78</v>
      </c>
      <c r="P3516">
        <v>7.53</v>
      </c>
      <c r="Q3516">
        <v>12</v>
      </c>
      <c r="R3516">
        <v>2</v>
      </c>
      <c r="S3516">
        <v>3.24</v>
      </c>
      <c r="T3516">
        <v>0</v>
      </c>
      <c r="U3516" t="s">
        <v>22</v>
      </c>
      <c r="V3516">
        <f>IF(tbl_Customers[[#This Row],[churn]] = "yes", 1, 0)</f>
        <v>0</v>
      </c>
      <c r="W3516" t="str">
        <f>IF(tbl_Customers[[#This Row],[number_customer_service_calls]] &lt;= 1, "0-1 Calls", IF(tbl_Customers[[#This Row],[number_customer_service_calls]] &lt;= 3, "2-3 Calls", IF(tbl_Customers[[#This Row],[number_customer_service_calls]] &lt;=5, "4-5 Calls", "6+ Calls")))</f>
        <v>0-1 Calls</v>
      </c>
      <c r="X3516" t="str">
        <f>IF(tbl_Customers[[#This Row],[account_length]] &lt;= 50, "0-50", IF(tbl_Customers[[#This Row],[account_length]] &lt;=100, "51-100", IF(tbl_Customers[[#This Row],[account_length]] &lt;= 150, "101-150", "151+")))</f>
        <v>0-50</v>
      </c>
      <c r="Y3516" t="str">
        <f>IF(tbl_Customers[[#This Row],[total_intl_charge]] &lt;= 3, "Low Charges", "High Charges")</f>
        <v>High Charges</v>
      </c>
      <c r="Z3516" t="str">
        <f>IF(tbl_Customers[[#This Row],[total_eve_calls]]&lt;=80,"Low Calls",
IF(tbl_Customers[[#This Row],[total_eve_calls]]&lt;=120,"Medium Calls","High Calls"))</f>
        <v>High Calls</v>
      </c>
      <c r="AA3516" t="str">
        <f>IF(tbl_Customers[[#This Row],[total_eve_charge]]&lt;=15,"Low Charges",
IF(tbl_Customers[[#This Row],[total_eve_charge]]&lt;=20,"Medium Charges","High Charges"))</f>
        <v>Low Charges</v>
      </c>
      <c r="AB35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6" t="str">
        <f>IF(tbl_Customers[[#This Row],[number_vmail_messages]] = 0, "No Usage", IF(tbl_Customers[[#This Row],[number_vmail_messages]] &lt;= 20, "Low Usage", IF(tbl_Customers[[#This Row],[number_vmail_messages]] &lt;= 40, "Medium Usgae", "High Usage")))</f>
        <v>No Usage</v>
      </c>
      <c r="AD3516" t="str">
        <f>IF(tbl_Customers[[#This Row],[total_day_minutes]]&lt;=150,"Low Usage", IF(tbl_Customers[[#This Row],[total_day_minutes]]&lt;=200,"Medium Usage", IF(tbl_Customers[[#This Row],[total_day_minutes]]&lt;=250,"High Usage","Very High Usage")))</f>
        <v>Medium Usage</v>
      </c>
      <c r="AE3516" t="str">
        <f>IF(tbl_Customers[[#This Row],[total_intl_calls]]&lt;=5,"Low Calls", IF(tbl_Customers[[#This Row],[total_intl_calls]]&lt;=10, "Medium Calls", "High Calls"))</f>
        <v>Low Calls</v>
      </c>
      <c r="AF35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6" s="36" t="str">
        <f>IF(tbl_Customers[[#This Row],[Churn_Risk_Score]]&gt;=10,"High Risk", IF(tbl_Customers[[#This Row],[Churn_Risk_Score]]&gt;=5,"Medium Risk","Low Risk"))</f>
        <v>Low Risk</v>
      </c>
    </row>
    <row r="3517" spans="1:33" x14ac:dyDescent="0.35">
      <c r="A3517">
        <v>3516</v>
      </c>
      <c r="B3517" t="s">
        <v>53</v>
      </c>
      <c r="C3517">
        <v>57</v>
      </c>
      <c r="D3517" t="s">
        <v>21</v>
      </c>
      <c r="E3517" t="s">
        <v>22</v>
      </c>
      <c r="F3517" t="s">
        <v>22</v>
      </c>
      <c r="G3517">
        <v>0</v>
      </c>
      <c r="H3517">
        <v>140</v>
      </c>
      <c r="I3517">
        <v>100</v>
      </c>
      <c r="J3517">
        <v>23.8</v>
      </c>
      <c r="K3517">
        <v>174.7</v>
      </c>
      <c r="L3517">
        <v>102</v>
      </c>
      <c r="M3517">
        <v>14.85</v>
      </c>
      <c r="N3517">
        <v>258.5</v>
      </c>
      <c r="O3517">
        <v>111</v>
      </c>
      <c r="P3517">
        <v>11.63</v>
      </c>
      <c r="Q3517">
        <v>13.3</v>
      </c>
      <c r="R3517">
        <v>4</v>
      </c>
      <c r="S3517">
        <v>3.59</v>
      </c>
      <c r="T3517">
        <v>1</v>
      </c>
      <c r="U3517" t="s">
        <v>22</v>
      </c>
      <c r="V3517">
        <f>IF(tbl_Customers[[#This Row],[churn]] = "yes", 1, 0)</f>
        <v>0</v>
      </c>
      <c r="W3517" t="str">
        <f>IF(tbl_Customers[[#This Row],[number_customer_service_calls]] &lt;= 1, "0-1 Calls", IF(tbl_Customers[[#This Row],[number_customer_service_calls]] &lt;= 3, "2-3 Calls", IF(tbl_Customers[[#This Row],[number_customer_service_calls]] &lt;=5, "4-5 Calls", "6+ Calls")))</f>
        <v>0-1 Calls</v>
      </c>
      <c r="X3517" t="str">
        <f>IF(tbl_Customers[[#This Row],[account_length]] &lt;= 50, "0-50", IF(tbl_Customers[[#This Row],[account_length]] &lt;=100, "51-100", IF(tbl_Customers[[#This Row],[account_length]] &lt;= 150, "101-150", "151+")))</f>
        <v>51-100</v>
      </c>
      <c r="Y3517" t="str">
        <f>IF(tbl_Customers[[#This Row],[total_intl_charge]] &lt;= 3, "Low Charges", "High Charges")</f>
        <v>High Charges</v>
      </c>
      <c r="Z3517" t="str">
        <f>IF(tbl_Customers[[#This Row],[total_eve_calls]]&lt;=80,"Low Calls",
IF(tbl_Customers[[#This Row],[total_eve_calls]]&lt;=120,"Medium Calls","High Calls"))</f>
        <v>Medium Calls</v>
      </c>
      <c r="AA3517" t="str">
        <f>IF(tbl_Customers[[#This Row],[total_eve_charge]]&lt;=15,"Low Charges",
IF(tbl_Customers[[#This Row],[total_eve_charge]]&lt;=20,"Medium Charges","High Charges"))</f>
        <v>Low Charges</v>
      </c>
      <c r="AB35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7" t="str">
        <f>IF(tbl_Customers[[#This Row],[number_vmail_messages]] = 0, "No Usage", IF(tbl_Customers[[#This Row],[number_vmail_messages]] &lt;= 20, "Low Usage", IF(tbl_Customers[[#This Row],[number_vmail_messages]] &lt;= 40, "Medium Usgae", "High Usage")))</f>
        <v>No Usage</v>
      </c>
      <c r="AD3517" t="str">
        <f>IF(tbl_Customers[[#This Row],[total_day_minutes]]&lt;=150,"Low Usage", IF(tbl_Customers[[#This Row],[total_day_minutes]]&lt;=200,"Medium Usage", IF(tbl_Customers[[#This Row],[total_day_minutes]]&lt;=250,"High Usage","Very High Usage")))</f>
        <v>Low Usage</v>
      </c>
      <c r="AE3517" t="str">
        <f>IF(tbl_Customers[[#This Row],[total_intl_calls]]&lt;=5,"Low Calls", IF(tbl_Customers[[#This Row],[total_intl_calls]]&lt;=10, "Medium Calls", "High Calls"))</f>
        <v>Low Calls</v>
      </c>
      <c r="AF35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7" s="36" t="str">
        <f>IF(tbl_Customers[[#This Row],[Churn_Risk_Score]]&gt;=10,"High Risk", IF(tbl_Customers[[#This Row],[Churn_Risk_Score]]&gt;=5,"Medium Risk","Low Risk"))</f>
        <v>Low Risk</v>
      </c>
    </row>
    <row r="3518" spans="1:33" x14ac:dyDescent="0.35">
      <c r="A3518">
        <v>3517</v>
      </c>
      <c r="B3518" t="s">
        <v>46</v>
      </c>
      <c r="C3518">
        <v>138</v>
      </c>
      <c r="D3518" t="s">
        <v>21</v>
      </c>
      <c r="E3518" t="s">
        <v>22</v>
      </c>
      <c r="F3518" t="s">
        <v>22</v>
      </c>
      <c r="G3518">
        <v>0</v>
      </c>
      <c r="H3518">
        <v>157.5</v>
      </c>
      <c r="I3518">
        <v>96</v>
      </c>
      <c r="J3518">
        <v>26.78</v>
      </c>
      <c r="K3518">
        <v>271.7</v>
      </c>
      <c r="L3518">
        <v>107</v>
      </c>
      <c r="M3518">
        <v>23.09</v>
      </c>
      <c r="N3518">
        <v>138.19999999999999</v>
      </c>
      <c r="O3518">
        <v>84</v>
      </c>
      <c r="P3518">
        <v>6.22</v>
      </c>
      <c r="Q3518">
        <v>10.7</v>
      </c>
      <c r="R3518">
        <v>6</v>
      </c>
      <c r="S3518">
        <v>2.89</v>
      </c>
      <c r="T3518">
        <v>2</v>
      </c>
      <c r="U3518" t="s">
        <v>22</v>
      </c>
      <c r="V3518">
        <f>IF(tbl_Customers[[#This Row],[churn]] = "yes", 1, 0)</f>
        <v>0</v>
      </c>
      <c r="W3518" t="str">
        <f>IF(tbl_Customers[[#This Row],[number_customer_service_calls]] &lt;= 1, "0-1 Calls", IF(tbl_Customers[[#This Row],[number_customer_service_calls]] &lt;= 3, "2-3 Calls", IF(tbl_Customers[[#This Row],[number_customer_service_calls]] &lt;=5, "4-5 Calls", "6+ Calls")))</f>
        <v>2-3 Calls</v>
      </c>
      <c r="X3518" t="str">
        <f>IF(tbl_Customers[[#This Row],[account_length]] &lt;= 50, "0-50", IF(tbl_Customers[[#This Row],[account_length]] &lt;=100, "51-100", IF(tbl_Customers[[#This Row],[account_length]] &lt;= 150, "101-150", "151+")))</f>
        <v>101-150</v>
      </c>
      <c r="Y3518" t="str">
        <f>IF(tbl_Customers[[#This Row],[total_intl_charge]] &lt;= 3, "Low Charges", "High Charges")</f>
        <v>Low Charges</v>
      </c>
      <c r="Z3518" t="str">
        <f>IF(tbl_Customers[[#This Row],[total_eve_calls]]&lt;=80,"Low Calls",
IF(tbl_Customers[[#This Row],[total_eve_calls]]&lt;=120,"Medium Calls","High Calls"))</f>
        <v>Medium Calls</v>
      </c>
      <c r="AA3518" t="str">
        <f>IF(tbl_Customers[[#This Row],[total_eve_charge]]&lt;=15,"Low Charges",
IF(tbl_Customers[[#This Row],[total_eve_charge]]&lt;=20,"Medium Charges","High Charges"))</f>
        <v>High Charges</v>
      </c>
      <c r="AB35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8" t="str">
        <f>IF(tbl_Customers[[#This Row],[number_vmail_messages]] = 0, "No Usage", IF(tbl_Customers[[#This Row],[number_vmail_messages]] &lt;= 20, "Low Usage", IF(tbl_Customers[[#This Row],[number_vmail_messages]] &lt;= 40, "Medium Usgae", "High Usage")))</f>
        <v>No Usage</v>
      </c>
      <c r="AD3518" t="str">
        <f>IF(tbl_Customers[[#This Row],[total_day_minutes]]&lt;=150,"Low Usage", IF(tbl_Customers[[#This Row],[total_day_minutes]]&lt;=200,"Medium Usage", IF(tbl_Customers[[#This Row],[total_day_minutes]]&lt;=250,"High Usage","Very High Usage")))</f>
        <v>Medium Usage</v>
      </c>
      <c r="AE3518" t="str">
        <f>IF(tbl_Customers[[#This Row],[total_intl_calls]]&lt;=5,"Low Calls", IF(tbl_Customers[[#This Row],[total_intl_calls]]&lt;=10, "Medium Calls", "High Calls"))</f>
        <v>Medium Calls</v>
      </c>
      <c r="AF35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18" s="36" t="str">
        <f>IF(tbl_Customers[[#This Row],[Churn_Risk_Score]]&gt;=10,"High Risk", IF(tbl_Customers[[#This Row],[Churn_Risk_Score]]&gt;=5,"Medium Risk","Low Risk"))</f>
        <v>Low Risk</v>
      </c>
    </row>
    <row r="3519" spans="1:33" x14ac:dyDescent="0.35">
      <c r="A3519">
        <v>3518</v>
      </c>
      <c r="B3519" t="s">
        <v>47</v>
      </c>
      <c r="C3519">
        <v>98</v>
      </c>
      <c r="D3519" t="s">
        <v>21</v>
      </c>
      <c r="E3519" t="s">
        <v>22</v>
      </c>
      <c r="F3519" t="s">
        <v>22</v>
      </c>
      <c r="G3519">
        <v>0</v>
      </c>
      <c r="H3519">
        <v>237.5</v>
      </c>
      <c r="I3519">
        <v>130</v>
      </c>
      <c r="J3519">
        <v>40.380000000000003</v>
      </c>
      <c r="K3519">
        <v>213.2</v>
      </c>
      <c r="L3519">
        <v>85</v>
      </c>
      <c r="M3519">
        <v>18.12</v>
      </c>
      <c r="N3519">
        <v>194.1</v>
      </c>
      <c r="O3519">
        <v>107</v>
      </c>
      <c r="P3519">
        <v>8.73</v>
      </c>
      <c r="Q3519">
        <v>10.1</v>
      </c>
      <c r="R3519">
        <v>3</v>
      </c>
      <c r="S3519">
        <v>2.73</v>
      </c>
      <c r="T3519">
        <v>0</v>
      </c>
      <c r="U3519" t="s">
        <v>22</v>
      </c>
      <c r="V3519">
        <f>IF(tbl_Customers[[#This Row],[churn]] = "yes", 1, 0)</f>
        <v>0</v>
      </c>
      <c r="W3519" t="str">
        <f>IF(tbl_Customers[[#This Row],[number_customer_service_calls]] &lt;= 1, "0-1 Calls", IF(tbl_Customers[[#This Row],[number_customer_service_calls]] &lt;= 3, "2-3 Calls", IF(tbl_Customers[[#This Row],[number_customer_service_calls]] &lt;=5, "4-5 Calls", "6+ Calls")))</f>
        <v>0-1 Calls</v>
      </c>
      <c r="X3519" t="str">
        <f>IF(tbl_Customers[[#This Row],[account_length]] &lt;= 50, "0-50", IF(tbl_Customers[[#This Row],[account_length]] &lt;=100, "51-100", IF(tbl_Customers[[#This Row],[account_length]] &lt;= 150, "101-150", "151+")))</f>
        <v>51-100</v>
      </c>
      <c r="Y3519" t="str">
        <f>IF(tbl_Customers[[#This Row],[total_intl_charge]] &lt;= 3, "Low Charges", "High Charges")</f>
        <v>Low Charges</v>
      </c>
      <c r="Z3519" t="str">
        <f>IF(tbl_Customers[[#This Row],[total_eve_calls]]&lt;=80,"Low Calls",
IF(tbl_Customers[[#This Row],[total_eve_calls]]&lt;=120,"Medium Calls","High Calls"))</f>
        <v>Medium Calls</v>
      </c>
      <c r="AA3519" t="str">
        <f>IF(tbl_Customers[[#This Row],[total_eve_charge]]&lt;=15,"Low Charges",
IF(tbl_Customers[[#This Row],[total_eve_charge]]&lt;=20,"Medium Charges","High Charges"))</f>
        <v>Medium Charges</v>
      </c>
      <c r="AB35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9" t="str">
        <f>IF(tbl_Customers[[#This Row],[number_vmail_messages]] = 0, "No Usage", IF(tbl_Customers[[#This Row],[number_vmail_messages]] &lt;= 20, "Low Usage", IF(tbl_Customers[[#This Row],[number_vmail_messages]] &lt;= 40, "Medium Usgae", "High Usage")))</f>
        <v>No Usage</v>
      </c>
      <c r="AD3519" t="str">
        <f>IF(tbl_Customers[[#This Row],[total_day_minutes]]&lt;=150,"Low Usage", IF(tbl_Customers[[#This Row],[total_day_minutes]]&lt;=200,"Medium Usage", IF(tbl_Customers[[#This Row],[total_day_minutes]]&lt;=250,"High Usage","Very High Usage")))</f>
        <v>High Usage</v>
      </c>
      <c r="AE3519" t="str">
        <f>IF(tbl_Customers[[#This Row],[total_intl_calls]]&lt;=5,"Low Calls", IF(tbl_Customers[[#This Row],[total_intl_calls]]&lt;=10, "Medium Calls", "High Calls"))</f>
        <v>Low Calls</v>
      </c>
      <c r="AF35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19" s="36" t="str">
        <f>IF(tbl_Customers[[#This Row],[Churn_Risk_Score]]&gt;=10,"High Risk", IF(tbl_Customers[[#This Row],[Churn_Risk_Score]]&gt;=5,"Medium Risk","Low Risk"))</f>
        <v>Low Risk</v>
      </c>
    </row>
    <row r="3520" spans="1:33" x14ac:dyDescent="0.35">
      <c r="A3520">
        <v>3519</v>
      </c>
      <c r="B3520" t="s">
        <v>42</v>
      </c>
      <c r="C3520">
        <v>145</v>
      </c>
      <c r="D3520" t="s">
        <v>21</v>
      </c>
      <c r="E3520" t="s">
        <v>22</v>
      </c>
      <c r="F3520" t="s">
        <v>23</v>
      </c>
      <c r="G3520">
        <v>10</v>
      </c>
      <c r="H3520">
        <v>190.7</v>
      </c>
      <c r="I3520">
        <v>100</v>
      </c>
      <c r="J3520">
        <v>32.42</v>
      </c>
      <c r="K3520">
        <v>177.7</v>
      </c>
      <c r="L3520">
        <v>114</v>
      </c>
      <c r="M3520">
        <v>15.1</v>
      </c>
      <c r="N3520">
        <v>167.3</v>
      </c>
      <c r="O3520">
        <v>100</v>
      </c>
      <c r="P3520">
        <v>7.53</v>
      </c>
      <c r="Q3520">
        <v>12.8</v>
      </c>
      <c r="R3520">
        <v>2</v>
      </c>
      <c r="S3520">
        <v>3.46</v>
      </c>
      <c r="T3520">
        <v>0</v>
      </c>
      <c r="U3520" t="s">
        <v>22</v>
      </c>
      <c r="V3520">
        <f>IF(tbl_Customers[[#This Row],[churn]] = "yes", 1, 0)</f>
        <v>0</v>
      </c>
      <c r="W3520" t="str">
        <f>IF(tbl_Customers[[#This Row],[number_customer_service_calls]] &lt;= 1, "0-1 Calls", IF(tbl_Customers[[#This Row],[number_customer_service_calls]] &lt;= 3, "2-3 Calls", IF(tbl_Customers[[#This Row],[number_customer_service_calls]] &lt;=5, "4-5 Calls", "6+ Calls")))</f>
        <v>0-1 Calls</v>
      </c>
      <c r="X3520" t="str">
        <f>IF(tbl_Customers[[#This Row],[account_length]] &lt;= 50, "0-50", IF(tbl_Customers[[#This Row],[account_length]] &lt;=100, "51-100", IF(tbl_Customers[[#This Row],[account_length]] &lt;= 150, "101-150", "151+")))</f>
        <v>101-150</v>
      </c>
      <c r="Y3520" t="str">
        <f>IF(tbl_Customers[[#This Row],[total_intl_charge]] &lt;= 3, "Low Charges", "High Charges")</f>
        <v>High Charges</v>
      </c>
      <c r="Z3520" t="str">
        <f>IF(tbl_Customers[[#This Row],[total_eve_calls]]&lt;=80,"Low Calls",
IF(tbl_Customers[[#This Row],[total_eve_calls]]&lt;=120,"Medium Calls","High Calls"))</f>
        <v>Medium Calls</v>
      </c>
      <c r="AA3520" t="str">
        <f>IF(tbl_Customers[[#This Row],[total_eve_charge]]&lt;=15,"Low Charges",
IF(tbl_Customers[[#This Row],[total_eve_charge]]&lt;=20,"Medium Charges","High Charges"))</f>
        <v>Medium Charges</v>
      </c>
      <c r="AB35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0" t="str">
        <f>IF(tbl_Customers[[#This Row],[number_vmail_messages]] = 0, "No Usage", IF(tbl_Customers[[#This Row],[number_vmail_messages]] &lt;= 20, "Low Usage", IF(tbl_Customers[[#This Row],[number_vmail_messages]] &lt;= 40, "Medium Usgae", "High Usage")))</f>
        <v>Low Usage</v>
      </c>
      <c r="AD3520" t="str">
        <f>IF(tbl_Customers[[#This Row],[total_day_minutes]]&lt;=150,"Low Usage", IF(tbl_Customers[[#This Row],[total_day_minutes]]&lt;=200,"Medium Usage", IF(tbl_Customers[[#This Row],[total_day_minutes]]&lt;=250,"High Usage","Very High Usage")))</f>
        <v>Medium Usage</v>
      </c>
      <c r="AE3520" t="str">
        <f>IF(tbl_Customers[[#This Row],[total_intl_calls]]&lt;=5,"Low Calls", IF(tbl_Customers[[#This Row],[total_intl_calls]]&lt;=10, "Medium Calls", "High Calls"))</f>
        <v>Low Calls</v>
      </c>
      <c r="AF35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20" s="36" t="str">
        <f>IF(tbl_Customers[[#This Row],[Churn_Risk_Score]]&gt;=10,"High Risk", IF(tbl_Customers[[#This Row],[Churn_Risk_Score]]&gt;=5,"Medium Risk","Low Risk"))</f>
        <v>Low Risk</v>
      </c>
    </row>
    <row r="3521" spans="1:33" x14ac:dyDescent="0.35">
      <c r="A3521">
        <v>3520</v>
      </c>
      <c r="B3521" t="s">
        <v>62</v>
      </c>
      <c r="C3521">
        <v>77</v>
      </c>
      <c r="D3521" t="s">
        <v>21</v>
      </c>
      <c r="E3521" t="s">
        <v>22</v>
      </c>
      <c r="F3521" t="s">
        <v>22</v>
      </c>
      <c r="G3521">
        <v>0</v>
      </c>
      <c r="H3521">
        <v>215.5</v>
      </c>
      <c r="I3521">
        <v>81</v>
      </c>
      <c r="J3521">
        <v>36.64</v>
      </c>
      <c r="K3521">
        <v>170.9</v>
      </c>
      <c r="L3521">
        <v>100</v>
      </c>
      <c r="M3521">
        <v>14.53</v>
      </c>
      <c r="N3521">
        <v>170.3</v>
      </c>
      <c r="O3521">
        <v>59</v>
      </c>
      <c r="P3521">
        <v>7.66</v>
      </c>
      <c r="Q3521">
        <v>10.3</v>
      </c>
      <c r="R3521">
        <v>3</v>
      </c>
      <c r="S3521">
        <v>2.78</v>
      </c>
      <c r="T3521">
        <v>1</v>
      </c>
      <c r="U3521" t="s">
        <v>22</v>
      </c>
      <c r="V3521">
        <f>IF(tbl_Customers[[#This Row],[churn]] = "yes", 1, 0)</f>
        <v>0</v>
      </c>
      <c r="W3521" t="str">
        <f>IF(tbl_Customers[[#This Row],[number_customer_service_calls]] &lt;= 1, "0-1 Calls", IF(tbl_Customers[[#This Row],[number_customer_service_calls]] &lt;= 3, "2-3 Calls", IF(tbl_Customers[[#This Row],[number_customer_service_calls]] &lt;=5, "4-5 Calls", "6+ Calls")))</f>
        <v>0-1 Calls</v>
      </c>
      <c r="X3521" t="str">
        <f>IF(tbl_Customers[[#This Row],[account_length]] &lt;= 50, "0-50", IF(tbl_Customers[[#This Row],[account_length]] &lt;=100, "51-100", IF(tbl_Customers[[#This Row],[account_length]] &lt;= 150, "101-150", "151+")))</f>
        <v>51-100</v>
      </c>
      <c r="Y3521" t="str">
        <f>IF(tbl_Customers[[#This Row],[total_intl_charge]] &lt;= 3, "Low Charges", "High Charges")</f>
        <v>Low Charges</v>
      </c>
      <c r="Z3521" t="str">
        <f>IF(tbl_Customers[[#This Row],[total_eve_calls]]&lt;=80,"Low Calls",
IF(tbl_Customers[[#This Row],[total_eve_calls]]&lt;=120,"Medium Calls","High Calls"))</f>
        <v>Medium Calls</v>
      </c>
      <c r="AA3521" t="str">
        <f>IF(tbl_Customers[[#This Row],[total_eve_charge]]&lt;=15,"Low Charges",
IF(tbl_Customers[[#This Row],[total_eve_charge]]&lt;=20,"Medium Charges","High Charges"))</f>
        <v>Low Charges</v>
      </c>
      <c r="AB35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1" t="str">
        <f>IF(tbl_Customers[[#This Row],[number_vmail_messages]] = 0, "No Usage", IF(tbl_Customers[[#This Row],[number_vmail_messages]] &lt;= 20, "Low Usage", IF(tbl_Customers[[#This Row],[number_vmail_messages]] &lt;= 40, "Medium Usgae", "High Usage")))</f>
        <v>No Usage</v>
      </c>
      <c r="AD3521" t="str">
        <f>IF(tbl_Customers[[#This Row],[total_day_minutes]]&lt;=150,"Low Usage", IF(tbl_Customers[[#This Row],[total_day_minutes]]&lt;=200,"Medium Usage", IF(tbl_Customers[[#This Row],[total_day_minutes]]&lt;=250,"High Usage","Very High Usage")))</f>
        <v>High Usage</v>
      </c>
      <c r="AE3521" t="str">
        <f>IF(tbl_Customers[[#This Row],[total_intl_calls]]&lt;=5,"Low Calls", IF(tbl_Customers[[#This Row],[total_intl_calls]]&lt;=10, "Medium Calls", "High Calls"))</f>
        <v>Low Calls</v>
      </c>
      <c r="AF35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1" s="36" t="str">
        <f>IF(tbl_Customers[[#This Row],[Churn_Risk_Score]]&gt;=10,"High Risk", IF(tbl_Customers[[#This Row],[Churn_Risk_Score]]&gt;=5,"Medium Risk","Low Risk"))</f>
        <v>Low Risk</v>
      </c>
    </row>
    <row r="3522" spans="1:33" x14ac:dyDescent="0.35">
      <c r="A3522">
        <v>3521</v>
      </c>
      <c r="B3522" t="s">
        <v>31</v>
      </c>
      <c r="C3522">
        <v>99</v>
      </c>
      <c r="D3522" t="s">
        <v>25</v>
      </c>
      <c r="E3522" t="s">
        <v>22</v>
      </c>
      <c r="F3522" t="s">
        <v>23</v>
      </c>
      <c r="G3522">
        <v>12</v>
      </c>
      <c r="H3522">
        <v>119.9</v>
      </c>
      <c r="I3522">
        <v>83</v>
      </c>
      <c r="J3522">
        <v>20.38</v>
      </c>
      <c r="K3522">
        <v>237.7</v>
      </c>
      <c r="L3522">
        <v>98</v>
      </c>
      <c r="M3522">
        <v>20.2</v>
      </c>
      <c r="N3522">
        <v>187.6</v>
      </c>
      <c r="O3522">
        <v>159</v>
      </c>
      <c r="P3522">
        <v>8.44</v>
      </c>
      <c r="Q3522">
        <v>16.600000000000001</v>
      </c>
      <c r="R3522">
        <v>2</v>
      </c>
      <c r="S3522">
        <v>4.4800000000000004</v>
      </c>
      <c r="T3522">
        <v>1</v>
      </c>
      <c r="U3522" t="s">
        <v>22</v>
      </c>
      <c r="V3522">
        <f>IF(tbl_Customers[[#This Row],[churn]] = "yes", 1, 0)</f>
        <v>0</v>
      </c>
      <c r="W3522" t="str">
        <f>IF(tbl_Customers[[#This Row],[number_customer_service_calls]] &lt;= 1, "0-1 Calls", IF(tbl_Customers[[#This Row],[number_customer_service_calls]] &lt;= 3, "2-3 Calls", IF(tbl_Customers[[#This Row],[number_customer_service_calls]] &lt;=5, "4-5 Calls", "6+ Calls")))</f>
        <v>0-1 Calls</v>
      </c>
      <c r="X3522" t="str">
        <f>IF(tbl_Customers[[#This Row],[account_length]] &lt;= 50, "0-50", IF(tbl_Customers[[#This Row],[account_length]] &lt;=100, "51-100", IF(tbl_Customers[[#This Row],[account_length]] &lt;= 150, "101-150", "151+")))</f>
        <v>51-100</v>
      </c>
      <c r="Y3522" t="str">
        <f>IF(tbl_Customers[[#This Row],[total_intl_charge]] &lt;= 3, "Low Charges", "High Charges")</f>
        <v>High Charges</v>
      </c>
      <c r="Z3522" t="str">
        <f>IF(tbl_Customers[[#This Row],[total_eve_calls]]&lt;=80,"Low Calls",
IF(tbl_Customers[[#This Row],[total_eve_calls]]&lt;=120,"Medium Calls","High Calls"))</f>
        <v>Medium Calls</v>
      </c>
      <c r="AA3522" t="str">
        <f>IF(tbl_Customers[[#This Row],[total_eve_charge]]&lt;=15,"Low Charges",
IF(tbl_Customers[[#This Row],[total_eve_charge]]&lt;=20,"Medium Charges","High Charges"))</f>
        <v>High Charges</v>
      </c>
      <c r="AB35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2" t="str">
        <f>IF(tbl_Customers[[#This Row],[number_vmail_messages]] = 0, "No Usage", IF(tbl_Customers[[#This Row],[number_vmail_messages]] &lt;= 20, "Low Usage", IF(tbl_Customers[[#This Row],[number_vmail_messages]] &lt;= 40, "Medium Usgae", "High Usage")))</f>
        <v>Low Usage</v>
      </c>
      <c r="AD3522" t="str">
        <f>IF(tbl_Customers[[#This Row],[total_day_minutes]]&lt;=150,"Low Usage", IF(tbl_Customers[[#This Row],[total_day_minutes]]&lt;=200,"Medium Usage", IF(tbl_Customers[[#This Row],[total_day_minutes]]&lt;=250,"High Usage","Very High Usage")))</f>
        <v>Low Usage</v>
      </c>
      <c r="AE3522" t="str">
        <f>IF(tbl_Customers[[#This Row],[total_intl_calls]]&lt;=5,"Low Calls", IF(tbl_Customers[[#This Row],[total_intl_calls]]&lt;=10, "Medium Calls", "High Calls"))</f>
        <v>Low Calls</v>
      </c>
      <c r="AF35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22" s="36" t="str">
        <f>IF(tbl_Customers[[#This Row],[Churn_Risk_Score]]&gt;=10,"High Risk", IF(tbl_Customers[[#This Row],[Churn_Risk_Score]]&gt;=5,"Medium Risk","Low Risk"))</f>
        <v>Low Risk</v>
      </c>
    </row>
    <row r="3523" spans="1:33" x14ac:dyDescent="0.35">
      <c r="A3523">
        <v>3522</v>
      </c>
      <c r="B3523" t="s">
        <v>64</v>
      </c>
      <c r="C3523">
        <v>106</v>
      </c>
      <c r="D3523" t="s">
        <v>28</v>
      </c>
      <c r="E3523" t="s">
        <v>23</v>
      </c>
      <c r="F3523" t="s">
        <v>22</v>
      </c>
      <c r="G3523">
        <v>0</v>
      </c>
      <c r="H3523">
        <v>196.7</v>
      </c>
      <c r="I3523">
        <v>100</v>
      </c>
      <c r="J3523">
        <v>33.44</v>
      </c>
      <c r="K3523">
        <v>210.2</v>
      </c>
      <c r="L3523">
        <v>109</v>
      </c>
      <c r="M3523">
        <v>17.87</v>
      </c>
      <c r="N3523">
        <v>173.8</v>
      </c>
      <c r="O3523">
        <v>83</v>
      </c>
      <c r="P3523">
        <v>7.82</v>
      </c>
      <c r="Q3523">
        <v>7.8</v>
      </c>
      <c r="R3523">
        <v>1</v>
      </c>
      <c r="S3523">
        <v>2.11</v>
      </c>
      <c r="T3523">
        <v>4</v>
      </c>
      <c r="U3523" t="s">
        <v>23</v>
      </c>
      <c r="V3523">
        <f>IF(tbl_Customers[[#This Row],[churn]] = "yes", 1, 0)</f>
        <v>1</v>
      </c>
      <c r="W3523" t="str">
        <f>IF(tbl_Customers[[#This Row],[number_customer_service_calls]] &lt;= 1, "0-1 Calls", IF(tbl_Customers[[#This Row],[number_customer_service_calls]] &lt;= 3, "2-3 Calls", IF(tbl_Customers[[#This Row],[number_customer_service_calls]] &lt;=5, "4-5 Calls", "6+ Calls")))</f>
        <v>4-5 Calls</v>
      </c>
      <c r="X3523" t="str">
        <f>IF(tbl_Customers[[#This Row],[account_length]] &lt;= 50, "0-50", IF(tbl_Customers[[#This Row],[account_length]] &lt;=100, "51-100", IF(tbl_Customers[[#This Row],[account_length]] &lt;= 150, "101-150", "151+")))</f>
        <v>101-150</v>
      </c>
      <c r="Y3523" t="str">
        <f>IF(tbl_Customers[[#This Row],[total_intl_charge]] &lt;= 3, "Low Charges", "High Charges")</f>
        <v>Low Charges</v>
      </c>
      <c r="Z3523" t="str">
        <f>IF(tbl_Customers[[#This Row],[total_eve_calls]]&lt;=80,"Low Calls",
IF(tbl_Customers[[#This Row],[total_eve_calls]]&lt;=120,"Medium Calls","High Calls"))</f>
        <v>Medium Calls</v>
      </c>
      <c r="AA3523" t="str">
        <f>IF(tbl_Customers[[#This Row],[total_eve_charge]]&lt;=15,"Low Charges",
IF(tbl_Customers[[#This Row],[total_eve_charge]]&lt;=20,"Medium Charges","High Charges"))</f>
        <v>Medium Charges</v>
      </c>
      <c r="AB35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3" t="str">
        <f>IF(tbl_Customers[[#This Row],[number_vmail_messages]] = 0, "No Usage", IF(tbl_Customers[[#This Row],[number_vmail_messages]] &lt;= 20, "Low Usage", IF(tbl_Customers[[#This Row],[number_vmail_messages]] &lt;= 40, "Medium Usgae", "High Usage")))</f>
        <v>No Usage</v>
      </c>
      <c r="AD3523" t="str">
        <f>IF(tbl_Customers[[#This Row],[total_day_minutes]]&lt;=150,"Low Usage", IF(tbl_Customers[[#This Row],[total_day_minutes]]&lt;=200,"Medium Usage", IF(tbl_Customers[[#This Row],[total_day_minutes]]&lt;=250,"High Usage","Very High Usage")))</f>
        <v>Medium Usage</v>
      </c>
      <c r="AE3523" t="str">
        <f>IF(tbl_Customers[[#This Row],[total_intl_calls]]&lt;=5,"Low Calls", IF(tbl_Customers[[#This Row],[total_intl_calls]]&lt;=10, "Medium Calls", "High Calls"))</f>
        <v>Low Calls</v>
      </c>
      <c r="AF35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23" s="36" t="str">
        <f>IF(tbl_Customers[[#This Row],[Churn_Risk_Score]]&gt;=10,"High Risk", IF(tbl_Customers[[#This Row],[Churn_Risk_Score]]&gt;=5,"Medium Risk","Low Risk"))</f>
        <v>Medium Risk</v>
      </c>
    </row>
    <row r="3524" spans="1:33" x14ac:dyDescent="0.35">
      <c r="A3524">
        <v>3523</v>
      </c>
      <c r="B3524" t="s">
        <v>26</v>
      </c>
      <c r="C3524">
        <v>32</v>
      </c>
      <c r="D3524" t="s">
        <v>28</v>
      </c>
      <c r="E3524" t="s">
        <v>22</v>
      </c>
      <c r="F3524" t="s">
        <v>22</v>
      </c>
      <c r="G3524">
        <v>0</v>
      </c>
      <c r="H3524">
        <v>230.7</v>
      </c>
      <c r="I3524">
        <v>122</v>
      </c>
      <c r="J3524">
        <v>39.22</v>
      </c>
      <c r="K3524">
        <v>204.7</v>
      </c>
      <c r="L3524">
        <v>134</v>
      </c>
      <c r="M3524">
        <v>17.399999999999999</v>
      </c>
      <c r="N3524">
        <v>142</v>
      </c>
      <c r="O3524">
        <v>86</v>
      </c>
      <c r="P3524">
        <v>6.39</v>
      </c>
      <c r="Q3524">
        <v>8.6999999999999993</v>
      </c>
      <c r="R3524">
        <v>3</v>
      </c>
      <c r="S3524">
        <v>2.35</v>
      </c>
      <c r="T3524">
        <v>2</v>
      </c>
      <c r="U3524" t="s">
        <v>22</v>
      </c>
      <c r="V3524">
        <f>IF(tbl_Customers[[#This Row],[churn]] = "yes", 1, 0)</f>
        <v>0</v>
      </c>
      <c r="W3524" t="str">
        <f>IF(tbl_Customers[[#This Row],[number_customer_service_calls]] &lt;= 1, "0-1 Calls", IF(tbl_Customers[[#This Row],[number_customer_service_calls]] &lt;= 3, "2-3 Calls", IF(tbl_Customers[[#This Row],[number_customer_service_calls]] &lt;=5, "4-5 Calls", "6+ Calls")))</f>
        <v>2-3 Calls</v>
      </c>
      <c r="X3524" t="str">
        <f>IF(tbl_Customers[[#This Row],[account_length]] &lt;= 50, "0-50", IF(tbl_Customers[[#This Row],[account_length]] &lt;=100, "51-100", IF(tbl_Customers[[#This Row],[account_length]] &lt;= 150, "101-150", "151+")))</f>
        <v>0-50</v>
      </c>
      <c r="Y3524" t="str">
        <f>IF(tbl_Customers[[#This Row],[total_intl_charge]] &lt;= 3, "Low Charges", "High Charges")</f>
        <v>Low Charges</v>
      </c>
      <c r="Z3524" t="str">
        <f>IF(tbl_Customers[[#This Row],[total_eve_calls]]&lt;=80,"Low Calls",
IF(tbl_Customers[[#This Row],[total_eve_calls]]&lt;=120,"Medium Calls","High Calls"))</f>
        <v>High Calls</v>
      </c>
      <c r="AA3524" t="str">
        <f>IF(tbl_Customers[[#This Row],[total_eve_charge]]&lt;=15,"Low Charges",
IF(tbl_Customers[[#This Row],[total_eve_charge]]&lt;=20,"Medium Charges","High Charges"))</f>
        <v>Medium Charges</v>
      </c>
      <c r="AB35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4" t="str">
        <f>IF(tbl_Customers[[#This Row],[number_vmail_messages]] = 0, "No Usage", IF(tbl_Customers[[#This Row],[number_vmail_messages]] &lt;= 20, "Low Usage", IF(tbl_Customers[[#This Row],[number_vmail_messages]] &lt;= 40, "Medium Usgae", "High Usage")))</f>
        <v>No Usage</v>
      </c>
      <c r="AD3524" t="str">
        <f>IF(tbl_Customers[[#This Row],[total_day_minutes]]&lt;=150,"Low Usage", IF(tbl_Customers[[#This Row],[total_day_minutes]]&lt;=200,"Medium Usage", IF(tbl_Customers[[#This Row],[total_day_minutes]]&lt;=250,"High Usage","Very High Usage")))</f>
        <v>High Usage</v>
      </c>
      <c r="AE3524" t="str">
        <f>IF(tbl_Customers[[#This Row],[total_intl_calls]]&lt;=5,"Low Calls", IF(tbl_Customers[[#This Row],[total_intl_calls]]&lt;=10, "Medium Calls", "High Calls"))</f>
        <v>Low Calls</v>
      </c>
      <c r="AF35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4" s="36" t="str">
        <f>IF(tbl_Customers[[#This Row],[Churn_Risk_Score]]&gt;=10,"High Risk", IF(tbl_Customers[[#This Row],[Churn_Risk_Score]]&gt;=5,"Medium Risk","Low Risk"))</f>
        <v>Low Risk</v>
      </c>
    </row>
    <row r="3525" spans="1:33" x14ac:dyDescent="0.35">
      <c r="A3525">
        <v>3524</v>
      </c>
      <c r="B3525" t="s">
        <v>52</v>
      </c>
      <c r="C3525">
        <v>174</v>
      </c>
      <c r="D3525" t="s">
        <v>21</v>
      </c>
      <c r="E3525" t="s">
        <v>22</v>
      </c>
      <c r="F3525" t="s">
        <v>22</v>
      </c>
      <c r="G3525">
        <v>0</v>
      </c>
      <c r="H3525">
        <v>222.3</v>
      </c>
      <c r="I3525">
        <v>102</v>
      </c>
      <c r="J3525">
        <v>37.79</v>
      </c>
      <c r="K3525">
        <v>173.8</v>
      </c>
      <c r="L3525">
        <v>123</v>
      </c>
      <c r="M3525">
        <v>14.77</v>
      </c>
      <c r="N3525">
        <v>297.2</v>
      </c>
      <c r="O3525">
        <v>97</v>
      </c>
      <c r="P3525">
        <v>13.37</v>
      </c>
      <c r="Q3525">
        <v>5.7</v>
      </c>
      <c r="R3525">
        <v>2</v>
      </c>
      <c r="S3525">
        <v>1.54</v>
      </c>
      <c r="T3525">
        <v>0</v>
      </c>
      <c r="U3525" t="s">
        <v>23</v>
      </c>
      <c r="V3525">
        <f>IF(tbl_Customers[[#This Row],[churn]] = "yes", 1, 0)</f>
        <v>1</v>
      </c>
      <c r="W3525" t="str">
        <f>IF(tbl_Customers[[#This Row],[number_customer_service_calls]] &lt;= 1, "0-1 Calls", IF(tbl_Customers[[#This Row],[number_customer_service_calls]] &lt;= 3, "2-3 Calls", IF(tbl_Customers[[#This Row],[number_customer_service_calls]] &lt;=5, "4-5 Calls", "6+ Calls")))</f>
        <v>0-1 Calls</v>
      </c>
      <c r="X3525" t="str">
        <f>IF(tbl_Customers[[#This Row],[account_length]] &lt;= 50, "0-50", IF(tbl_Customers[[#This Row],[account_length]] &lt;=100, "51-100", IF(tbl_Customers[[#This Row],[account_length]] &lt;= 150, "101-150", "151+")))</f>
        <v>151+</v>
      </c>
      <c r="Y3525" t="str">
        <f>IF(tbl_Customers[[#This Row],[total_intl_charge]] &lt;= 3, "Low Charges", "High Charges")</f>
        <v>Low Charges</v>
      </c>
      <c r="Z3525" t="str">
        <f>IF(tbl_Customers[[#This Row],[total_eve_calls]]&lt;=80,"Low Calls",
IF(tbl_Customers[[#This Row],[total_eve_calls]]&lt;=120,"Medium Calls","High Calls"))</f>
        <v>High Calls</v>
      </c>
      <c r="AA3525" t="str">
        <f>IF(tbl_Customers[[#This Row],[total_eve_charge]]&lt;=15,"Low Charges",
IF(tbl_Customers[[#This Row],[total_eve_charge]]&lt;=20,"Medium Charges","High Charges"))</f>
        <v>Low Charges</v>
      </c>
      <c r="AB35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5" t="str">
        <f>IF(tbl_Customers[[#This Row],[number_vmail_messages]] = 0, "No Usage", IF(tbl_Customers[[#This Row],[number_vmail_messages]] &lt;= 20, "Low Usage", IF(tbl_Customers[[#This Row],[number_vmail_messages]] &lt;= 40, "Medium Usgae", "High Usage")))</f>
        <v>No Usage</v>
      </c>
      <c r="AD3525" t="str">
        <f>IF(tbl_Customers[[#This Row],[total_day_minutes]]&lt;=150,"Low Usage", IF(tbl_Customers[[#This Row],[total_day_minutes]]&lt;=200,"Medium Usage", IF(tbl_Customers[[#This Row],[total_day_minutes]]&lt;=250,"High Usage","Very High Usage")))</f>
        <v>High Usage</v>
      </c>
      <c r="AE3525" t="str">
        <f>IF(tbl_Customers[[#This Row],[total_intl_calls]]&lt;=5,"Low Calls", IF(tbl_Customers[[#This Row],[total_intl_calls]]&lt;=10, "Medium Calls", "High Calls"))</f>
        <v>Low Calls</v>
      </c>
      <c r="AF35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5" s="36" t="str">
        <f>IF(tbl_Customers[[#This Row],[Churn_Risk_Score]]&gt;=10,"High Risk", IF(tbl_Customers[[#This Row],[Churn_Risk_Score]]&gt;=5,"Medium Risk","Low Risk"))</f>
        <v>Low Risk</v>
      </c>
    </row>
    <row r="3526" spans="1:33" x14ac:dyDescent="0.35">
      <c r="A3526">
        <v>3525</v>
      </c>
      <c r="B3526" t="s">
        <v>36</v>
      </c>
      <c r="C3526">
        <v>98</v>
      </c>
      <c r="D3526" t="s">
        <v>28</v>
      </c>
      <c r="E3526" t="s">
        <v>22</v>
      </c>
      <c r="F3526" t="s">
        <v>22</v>
      </c>
      <c r="G3526">
        <v>0</v>
      </c>
      <c r="H3526">
        <v>198.6</v>
      </c>
      <c r="I3526">
        <v>92</v>
      </c>
      <c r="J3526">
        <v>33.76</v>
      </c>
      <c r="K3526">
        <v>349.4</v>
      </c>
      <c r="L3526">
        <v>99</v>
      </c>
      <c r="M3526">
        <v>29.7</v>
      </c>
      <c r="N3526">
        <v>221.7</v>
      </c>
      <c r="O3526">
        <v>83</v>
      </c>
      <c r="P3526">
        <v>9.98</v>
      </c>
      <c r="Q3526">
        <v>7.3</v>
      </c>
      <c r="R3526">
        <v>6</v>
      </c>
      <c r="S3526">
        <v>1.97</v>
      </c>
      <c r="T3526">
        <v>2</v>
      </c>
      <c r="U3526" t="s">
        <v>23</v>
      </c>
      <c r="V3526">
        <f>IF(tbl_Customers[[#This Row],[churn]] = "yes", 1, 0)</f>
        <v>1</v>
      </c>
      <c r="W3526" t="str">
        <f>IF(tbl_Customers[[#This Row],[number_customer_service_calls]] &lt;= 1, "0-1 Calls", IF(tbl_Customers[[#This Row],[number_customer_service_calls]] &lt;= 3, "2-3 Calls", IF(tbl_Customers[[#This Row],[number_customer_service_calls]] &lt;=5, "4-5 Calls", "6+ Calls")))</f>
        <v>2-3 Calls</v>
      </c>
      <c r="X3526" t="str">
        <f>IF(tbl_Customers[[#This Row],[account_length]] &lt;= 50, "0-50", IF(tbl_Customers[[#This Row],[account_length]] &lt;=100, "51-100", IF(tbl_Customers[[#This Row],[account_length]] &lt;= 150, "101-150", "151+")))</f>
        <v>51-100</v>
      </c>
      <c r="Y3526" t="str">
        <f>IF(tbl_Customers[[#This Row],[total_intl_charge]] &lt;= 3, "Low Charges", "High Charges")</f>
        <v>Low Charges</v>
      </c>
      <c r="Z3526" t="str">
        <f>IF(tbl_Customers[[#This Row],[total_eve_calls]]&lt;=80,"Low Calls",
IF(tbl_Customers[[#This Row],[total_eve_calls]]&lt;=120,"Medium Calls","High Calls"))</f>
        <v>Medium Calls</v>
      </c>
      <c r="AA3526" t="str">
        <f>IF(tbl_Customers[[#This Row],[total_eve_charge]]&lt;=15,"Low Charges",
IF(tbl_Customers[[#This Row],[total_eve_charge]]&lt;=20,"Medium Charges","High Charges"))</f>
        <v>High Charges</v>
      </c>
      <c r="AB35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6" t="str">
        <f>IF(tbl_Customers[[#This Row],[number_vmail_messages]] = 0, "No Usage", IF(tbl_Customers[[#This Row],[number_vmail_messages]] &lt;= 20, "Low Usage", IF(tbl_Customers[[#This Row],[number_vmail_messages]] &lt;= 40, "Medium Usgae", "High Usage")))</f>
        <v>No Usage</v>
      </c>
      <c r="AD3526" t="str">
        <f>IF(tbl_Customers[[#This Row],[total_day_minutes]]&lt;=150,"Low Usage", IF(tbl_Customers[[#This Row],[total_day_minutes]]&lt;=200,"Medium Usage", IF(tbl_Customers[[#This Row],[total_day_minutes]]&lt;=250,"High Usage","Very High Usage")))</f>
        <v>Medium Usage</v>
      </c>
      <c r="AE3526" t="str">
        <f>IF(tbl_Customers[[#This Row],[total_intl_calls]]&lt;=5,"Low Calls", IF(tbl_Customers[[#This Row],[total_intl_calls]]&lt;=10, "Medium Calls", "High Calls"))</f>
        <v>Medium Calls</v>
      </c>
      <c r="AF35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6" s="36" t="str">
        <f>IF(tbl_Customers[[#This Row],[Churn_Risk_Score]]&gt;=10,"High Risk", IF(tbl_Customers[[#This Row],[Churn_Risk_Score]]&gt;=5,"Medium Risk","Low Risk"))</f>
        <v>Low Risk</v>
      </c>
    </row>
    <row r="3527" spans="1:33" x14ac:dyDescent="0.35">
      <c r="A3527">
        <v>3526</v>
      </c>
      <c r="B3527" t="s">
        <v>66</v>
      </c>
      <c r="C3527">
        <v>42</v>
      </c>
      <c r="D3527" t="s">
        <v>28</v>
      </c>
      <c r="E3527" t="s">
        <v>22</v>
      </c>
      <c r="F3527" t="s">
        <v>22</v>
      </c>
      <c r="G3527">
        <v>0</v>
      </c>
      <c r="H3527">
        <v>139.4</v>
      </c>
      <c r="I3527">
        <v>109</v>
      </c>
      <c r="J3527">
        <v>23.7</v>
      </c>
      <c r="K3527">
        <v>223.8</v>
      </c>
      <c r="L3527">
        <v>121</v>
      </c>
      <c r="M3527">
        <v>19.02</v>
      </c>
      <c r="N3527">
        <v>244.9</v>
      </c>
      <c r="O3527">
        <v>105</v>
      </c>
      <c r="P3527">
        <v>11.02</v>
      </c>
      <c r="Q3527">
        <v>4.5999999999999996</v>
      </c>
      <c r="R3527">
        <v>3</v>
      </c>
      <c r="S3527">
        <v>1.24</v>
      </c>
      <c r="T3527">
        <v>1</v>
      </c>
      <c r="U3527" t="s">
        <v>22</v>
      </c>
      <c r="V3527">
        <f>IF(tbl_Customers[[#This Row],[churn]] = "yes", 1, 0)</f>
        <v>0</v>
      </c>
      <c r="W3527" t="str">
        <f>IF(tbl_Customers[[#This Row],[number_customer_service_calls]] &lt;= 1, "0-1 Calls", IF(tbl_Customers[[#This Row],[number_customer_service_calls]] &lt;= 3, "2-3 Calls", IF(tbl_Customers[[#This Row],[number_customer_service_calls]] &lt;=5, "4-5 Calls", "6+ Calls")))</f>
        <v>0-1 Calls</v>
      </c>
      <c r="X3527" t="str">
        <f>IF(tbl_Customers[[#This Row],[account_length]] &lt;= 50, "0-50", IF(tbl_Customers[[#This Row],[account_length]] &lt;=100, "51-100", IF(tbl_Customers[[#This Row],[account_length]] &lt;= 150, "101-150", "151+")))</f>
        <v>0-50</v>
      </c>
      <c r="Y3527" t="str">
        <f>IF(tbl_Customers[[#This Row],[total_intl_charge]] &lt;= 3, "Low Charges", "High Charges")</f>
        <v>Low Charges</v>
      </c>
      <c r="Z3527" t="str">
        <f>IF(tbl_Customers[[#This Row],[total_eve_calls]]&lt;=80,"Low Calls",
IF(tbl_Customers[[#This Row],[total_eve_calls]]&lt;=120,"Medium Calls","High Calls"))</f>
        <v>High Calls</v>
      </c>
      <c r="AA3527" t="str">
        <f>IF(tbl_Customers[[#This Row],[total_eve_charge]]&lt;=15,"Low Charges",
IF(tbl_Customers[[#This Row],[total_eve_charge]]&lt;=20,"Medium Charges","High Charges"))</f>
        <v>Medium Charges</v>
      </c>
      <c r="AB35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7" t="str">
        <f>IF(tbl_Customers[[#This Row],[number_vmail_messages]] = 0, "No Usage", IF(tbl_Customers[[#This Row],[number_vmail_messages]] &lt;= 20, "Low Usage", IF(tbl_Customers[[#This Row],[number_vmail_messages]] &lt;= 40, "Medium Usgae", "High Usage")))</f>
        <v>No Usage</v>
      </c>
      <c r="AD3527" t="str">
        <f>IF(tbl_Customers[[#This Row],[total_day_minutes]]&lt;=150,"Low Usage", IF(tbl_Customers[[#This Row],[total_day_minutes]]&lt;=200,"Medium Usage", IF(tbl_Customers[[#This Row],[total_day_minutes]]&lt;=250,"High Usage","Very High Usage")))</f>
        <v>Low Usage</v>
      </c>
      <c r="AE3527" t="str">
        <f>IF(tbl_Customers[[#This Row],[total_intl_calls]]&lt;=5,"Low Calls", IF(tbl_Customers[[#This Row],[total_intl_calls]]&lt;=10, "Medium Calls", "High Calls"))</f>
        <v>Low Calls</v>
      </c>
      <c r="AF35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7" s="36" t="str">
        <f>IF(tbl_Customers[[#This Row],[Churn_Risk_Score]]&gt;=10,"High Risk", IF(tbl_Customers[[#This Row],[Churn_Risk_Score]]&gt;=5,"Medium Risk","Low Risk"))</f>
        <v>Low Risk</v>
      </c>
    </row>
    <row r="3528" spans="1:33" x14ac:dyDescent="0.35">
      <c r="A3528">
        <v>3527</v>
      </c>
      <c r="B3528" t="s">
        <v>38</v>
      </c>
      <c r="C3528">
        <v>99</v>
      </c>
      <c r="D3528" t="s">
        <v>25</v>
      </c>
      <c r="E3528" t="s">
        <v>22</v>
      </c>
      <c r="F3528" t="s">
        <v>22</v>
      </c>
      <c r="G3528">
        <v>0</v>
      </c>
      <c r="H3528">
        <v>130.4</v>
      </c>
      <c r="I3528">
        <v>121</v>
      </c>
      <c r="J3528">
        <v>22.17</v>
      </c>
      <c r="K3528">
        <v>219.9</v>
      </c>
      <c r="L3528">
        <v>103</v>
      </c>
      <c r="M3528">
        <v>18.690000000000001</v>
      </c>
      <c r="N3528">
        <v>84.1</v>
      </c>
      <c r="O3528">
        <v>85</v>
      </c>
      <c r="P3528">
        <v>3.78</v>
      </c>
      <c r="Q3528">
        <v>9.8000000000000007</v>
      </c>
      <c r="R3528">
        <v>3</v>
      </c>
      <c r="S3528">
        <v>2.65</v>
      </c>
      <c r="T3528">
        <v>2</v>
      </c>
      <c r="U3528" t="s">
        <v>22</v>
      </c>
      <c r="V3528">
        <f>IF(tbl_Customers[[#This Row],[churn]] = "yes", 1, 0)</f>
        <v>0</v>
      </c>
      <c r="W3528" t="str">
        <f>IF(tbl_Customers[[#This Row],[number_customer_service_calls]] &lt;= 1, "0-1 Calls", IF(tbl_Customers[[#This Row],[number_customer_service_calls]] &lt;= 3, "2-3 Calls", IF(tbl_Customers[[#This Row],[number_customer_service_calls]] &lt;=5, "4-5 Calls", "6+ Calls")))</f>
        <v>2-3 Calls</v>
      </c>
      <c r="X3528" t="str">
        <f>IF(tbl_Customers[[#This Row],[account_length]] &lt;= 50, "0-50", IF(tbl_Customers[[#This Row],[account_length]] &lt;=100, "51-100", IF(tbl_Customers[[#This Row],[account_length]] &lt;= 150, "101-150", "151+")))</f>
        <v>51-100</v>
      </c>
      <c r="Y3528" t="str">
        <f>IF(tbl_Customers[[#This Row],[total_intl_charge]] &lt;= 3, "Low Charges", "High Charges")</f>
        <v>Low Charges</v>
      </c>
      <c r="Z3528" t="str">
        <f>IF(tbl_Customers[[#This Row],[total_eve_calls]]&lt;=80,"Low Calls",
IF(tbl_Customers[[#This Row],[total_eve_calls]]&lt;=120,"Medium Calls","High Calls"))</f>
        <v>Medium Calls</v>
      </c>
      <c r="AA3528" t="str">
        <f>IF(tbl_Customers[[#This Row],[total_eve_charge]]&lt;=15,"Low Charges",
IF(tbl_Customers[[#This Row],[total_eve_charge]]&lt;=20,"Medium Charges","High Charges"))</f>
        <v>Medium Charges</v>
      </c>
      <c r="AB35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8" t="str">
        <f>IF(tbl_Customers[[#This Row],[number_vmail_messages]] = 0, "No Usage", IF(tbl_Customers[[#This Row],[number_vmail_messages]] &lt;= 20, "Low Usage", IF(tbl_Customers[[#This Row],[number_vmail_messages]] &lt;= 40, "Medium Usgae", "High Usage")))</f>
        <v>No Usage</v>
      </c>
      <c r="AD3528" t="str">
        <f>IF(tbl_Customers[[#This Row],[total_day_minutes]]&lt;=150,"Low Usage", IF(tbl_Customers[[#This Row],[total_day_minutes]]&lt;=200,"Medium Usage", IF(tbl_Customers[[#This Row],[total_day_minutes]]&lt;=250,"High Usage","Very High Usage")))</f>
        <v>Low Usage</v>
      </c>
      <c r="AE3528" t="str">
        <f>IF(tbl_Customers[[#This Row],[total_intl_calls]]&lt;=5,"Low Calls", IF(tbl_Customers[[#This Row],[total_intl_calls]]&lt;=10, "Medium Calls", "High Calls"))</f>
        <v>Low Calls</v>
      </c>
      <c r="AF35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8" s="36" t="str">
        <f>IF(tbl_Customers[[#This Row],[Churn_Risk_Score]]&gt;=10,"High Risk", IF(tbl_Customers[[#This Row],[Churn_Risk_Score]]&gt;=5,"Medium Risk","Low Risk"))</f>
        <v>Low Risk</v>
      </c>
    </row>
    <row r="3529" spans="1:33" x14ac:dyDescent="0.35">
      <c r="A3529">
        <v>3528</v>
      </c>
      <c r="B3529" t="s">
        <v>36</v>
      </c>
      <c r="C3529">
        <v>119</v>
      </c>
      <c r="D3529" t="s">
        <v>25</v>
      </c>
      <c r="E3529" t="s">
        <v>22</v>
      </c>
      <c r="F3529" t="s">
        <v>22</v>
      </c>
      <c r="G3529">
        <v>0</v>
      </c>
      <c r="H3529">
        <v>153.19999999999999</v>
      </c>
      <c r="I3529">
        <v>131</v>
      </c>
      <c r="J3529">
        <v>26.04</v>
      </c>
      <c r="K3529">
        <v>116.6</v>
      </c>
      <c r="L3529">
        <v>85</v>
      </c>
      <c r="M3529">
        <v>9.91</v>
      </c>
      <c r="N3529">
        <v>218.5</v>
      </c>
      <c r="O3529">
        <v>74</v>
      </c>
      <c r="P3529">
        <v>9.83</v>
      </c>
      <c r="Q3529">
        <v>10.1</v>
      </c>
      <c r="R3529">
        <v>5</v>
      </c>
      <c r="S3529">
        <v>2.73</v>
      </c>
      <c r="T3529">
        <v>1</v>
      </c>
      <c r="U3529" t="s">
        <v>22</v>
      </c>
      <c r="V3529">
        <f>IF(tbl_Customers[[#This Row],[churn]] = "yes", 1, 0)</f>
        <v>0</v>
      </c>
      <c r="W3529" t="str">
        <f>IF(tbl_Customers[[#This Row],[number_customer_service_calls]] &lt;= 1, "0-1 Calls", IF(tbl_Customers[[#This Row],[number_customer_service_calls]] &lt;= 3, "2-3 Calls", IF(tbl_Customers[[#This Row],[number_customer_service_calls]] &lt;=5, "4-5 Calls", "6+ Calls")))</f>
        <v>0-1 Calls</v>
      </c>
      <c r="X3529" t="str">
        <f>IF(tbl_Customers[[#This Row],[account_length]] &lt;= 50, "0-50", IF(tbl_Customers[[#This Row],[account_length]] &lt;=100, "51-100", IF(tbl_Customers[[#This Row],[account_length]] &lt;= 150, "101-150", "151+")))</f>
        <v>101-150</v>
      </c>
      <c r="Y3529" t="str">
        <f>IF(tbl_Customers[[#This Row],[total_intl_charge]] &lt;= 3, "Low Charges", "High Charges")</f>
        <v>Low Charges</v>
      </c>
      <c r="Z3529" t="str">
        <f>IF(tbl_Customers[[#This Row],[total_eve_calls]]&lt;=80,"Low Calls",
IF(tbl_Customers[[#This Row],[total_eve_calls]]&lt;=120,"Medium Calls","High Calls"))</f>
        <v>Medium Calls</v>
      </c>
      <c r="AA3529" t="str">
        <f>IF(tbl_Customers[[#This Row],[total_eve_charge]]&lt;=15,"Low Charges",
IF(tbl_Customers[[#This Row],[total_eve_charge]]&lt;=20,"Medium Charges","High Charges"))</f>
        <v>Low Charges</v>
      </c>
      <c r="AB35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9" t="str">
        <f>IF(tbl_Customers[[#This Row],[number_vmail_messages]] = 0, "No Usage", IF(tbl_Customers[[#This Row],[number_vmail_messages]] &lt;= 20, "Low Usage", IF(tbl_Customers[[#This Row],[number_vmail_messages]] &lt;= 40, "Medium Usgae", "High Usage")))</f>
        <v>No Usage</v>
      </c>
      <c r="AD3529" t="str">
        <f>IF(tbl_Customers[[#This Row],[total_day_minutes]]&lt;=150,"Low Usage", IF(tbl_Customers[[#This Row],[total_day_minutes]]&lt;=200,"Medium Usage", IF(tbl_Customers[[#This Row],[total_day_minutes]]&lt;=250,"High Usage","Very High Usage")))</f>
        <v>Medium Usage</v>
      </c>
      <c r="AE3529" t="str">
        <f>IF(tbl_Customers[[#This Row],[total_intl_calls]]&lt;=5,"Low Calls", IF(tbl_Customers[[#This Row],[total_intl_calls]]&lt;=10, "Medium Calls", "High Calls"))</f>
        <v>Low Calls</v>
      </c>
      <c r="AF35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9" s="36" t="str">
        <f>IF(tbl_Customers[[#This Row],[Churn_Risk_Score]]&gt;=10,"High Risk", IF(tbl_Customers[[#This Row],[Churn_Risk_Score]]&gt;=5,"Medium Risk","Low Risk"))</f>
        <v>Low Risk</v>
      </c>
    </row>
    <row r="3530" spans="1:33" x14ac:dyDescent="0.35">
      <c r="A3530">
        <v>3529</v>
      </c>
      <c r="B3530" t="s">
        <v>49</v>
      </c>
      <c r="C3530">
        <v>47</v>
      </c>
      <c r="D3530" t="s">
        <v>21</v>
      </c>
      <c r="E3530" t="s">
        <v>23</v>
      </c>
      <c r="F3530" t="s">
        <v>22</v>
      </c>
      <c r="G3530">
        <v>0</v>
      </c>
      <c r="H3530">
        <v>177.1</v>
      </c>
      <c r="I3530">
        <v>104</v>
      </c>
      <c r="J3530">
        <v>30.11</v>
      </c>
      <c r="K3530">
        <v>217.4</v>
      </c>
      <c r="L3530">
        <v>97</v>
      </c>
      <c r="M3530">
        <v>18.48</v>
      </c>
      <c r="N3530">
        <v>191.8</v>
      </c>
      <c r="O3530">
        <v>131</v>
      </c>
      <c r="P3530">
        <v>8.6300000000000008</v>
      </c>
      <c r="Q3530">
        <v>9.6999999999999993</v>
      </c>
      <c r="R3530">
        <v>5</v>
      </c>
      <c r="S3530">
        <v>2.62</v>
      </c>
      <c r="T3530">
        <v>2</v>
      </c>
      <c r="U3530" t="s">
        <v>22</v>
      </c>
      <c r="V3530">
        <f>IF(tbl_Customers[[#This Row],[churn]] = "yes", 1, 0)</f>
        <v>0</v>
      </c>
      <c r="W3530" t="str">
        <f>IF(tbl_Customers[[#This Row],[number_customer_service_calls]] &lt;= 1, "0-1 Calls", IF(tbl_Customers[[#This Row],[number_customer_service_calls]] &lt;= 3, "2-3 Calls", IF(tbl_Customers[[#This Row],[number_customer_service_calls]] &lt;=5, "4-5 Calls", "6+ Calls")))</f>
        <v>2-3 Calls</v>
      </c>
      <c r="X3530" t="str">
        <f>IF(tbl_Customers[[#This Row],[account_length]] &lt;= 50, "0-50", IF(tbl_Customers[[#This Row],[account_length]] &lt;=100, "51-100", IF(tbl_Customers[[#This Row],[account_length]] &lt;= 150, "101-150", "151+")))</f>
        <v>0-50</v>
      </c>
      <c r="Y3530" t="str">
        <f>IF(tbl_Customers[[#This Row],[total_intl_charge]] &lt;= 3, "Low Charges", "High Charges")</f>
        <v>Low Charges</v>
      </c>
      <c r="Z3530" t="str">
        <f>IF(tbl_Customers[[#This Row],[total_eve_calls]]&lt;=80,"Low Calls",
IF(tbl_Customers[[#This Row],[total_eve_calls]]&lt;=120,"Medium Calls","High Calls"))</f>
        <v>Medium Calls</v>
      </c>
      <c r="AA3530" t="str">
        <f>IF(tbl_Customers[[#This Row],[total_eve_charge]]&lt;=15,"Low Charges",
IF(tbl_Customers[[#This Row],[total_eve_charge]]&lt;=20,"Medium Charges","High Charges"))</f>
        <v>Medium Charges</v>
      </c>
      <c r="AB35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0" t="str">
        <f>IF(tbl_Customers[[#This Row],[number_vmail_messages]] = 0, "No Usage", IF(tbl_Customers[[#This Row],[number_vmail_messages]] &lt;= 20, "Low Usage", IF(tbl_Customers[[#This Row],[number_vmail_messages]] &lt;= 40, "Medium Usgae", "High Usage")))</f>
        <v>No Usage</v>
      </c>
      <c r="AD3530" t="str">
        <f>IF(tbl_Customers[[#This Row],[total_day_minutes]]&lt;=150,"Low Usage", IF(tbl_Customers[[#This Row],[total_day_minutes]]&lt;=200,"Medium Usage", IF(tbl_Customers[[#This Row],[total_day_minutes]]&lt;=250,"High Usage","Very High Usage")))</f>
        <v>Medium Usage</v>
      </c>
      <c r="AE3530" t="str">
        <f>IF(tbl_Customers[[#This Row],[total_intl_calls]]&lt;=5,"Low Calls", IF(tbl_Customers[[#This Row],[total_intl_calls]]&lt;=10, "Medium Calls", "High Calls"))</f>
        <v>Low Calls</v>
      </c>
      <c r="AF35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0" s="36" t="str">
        <f>IF(tbl_Customers[[#This Row],[Churn_Risk_Score]]&gt;=10,"High Risk", IF(tbl_Customers[[#This Row],[Churn_Risk_Score]]&gt;=5,"Medium Risk","Low Risk"))</f>
        <v>Low Risk</v>
      </c>
    </row>
    <row r="3531" spans="1:33" x14ac:dyDescent="0.35">
      <c r="A3531">
        <v>3530</v>
      </c>
      <c r="B3531" t="s">
        <v>48</v>
      </c>
      <c r="C3531">
        <v>77</v>
      </c>
      <c r="D3531" t="s">
        <v>21</v>
      </c>
      <c r="E3531" t="s">
        <v>22</v>
      </c>
      <c r="F3531" t="s">
        <v>22</v>
      </c>
      <c r="G3531">
        <v>0</v>
      </c>
      <c r="H3531">
        <v>134.5</v>
      </c>
      <c r="I3531">
        <v>119</v>
      </c>
      <c r="J3531">
        <v>22.87</v>
      </c>
      <c r="K3531">
        <v>119.7</v>
      </c>
      <c r="L3531">
        <v>104</v>
      </c>
      <c r="M3531">
        <v>10.17</v>
      </c>
      <c r="N3531">
        <v>250.7</v>
      </c>
      <c r="O3531">
        <v>112</v>
      </c>
      <c r="P3531">
        <v>11.28</v>
      </c>
      <c r="Q3531">
        <v>9.3000000000000007</v>
      </c>
      <c r="R3531">
        <v>5</v>
      </c>
      <c r="S3531">
        <v>2.5099999999999998</v>
      </c>
      <c r="T3531">
        <v>0</v>
      </c>
      <c r="U3531" t="s">
        <v>22</v>
      </c>
      <c r="V3531">
        <f>IF(tbl_Customers[[#This Row],[churn]] = "yes", 1, 0)</f>
        <v>0</v>
      </c>
      <c r="W3531" t="str">
        <f>IF(tbl_Customers[[#This Row],[number_customer_service_calls]] &lt;= 1, "0-1 Calls", IF(tbl_Customers[[#This Row],[number_customer_service_calls]] &lt;= 3, "2-3 Calls", IF(tbl_Customers[[#This Row],[number_customer_service_calls]] &lt;=5, "4-5 Calls", "6+ Calls")))</f>
        <v>0-1 Calls</v>
      </c>
      <c r="X3531" t="str">
        <f>IF(tbl_Customers[[#This Row],[account_length]] &lt;= 50, "0-50", IF(tbl_Customers[[#This Row],[account_length]] &lt;=100, "51-100", IF(tbl_Customers[[#This Row],[account_length]] &lt;= 150, "101-150", "151+")))</f>
        <v>51-100</v>
      </c>
      <c r="Y3531" t="str">
        <f>IF(tbl_Customers[[#This Row],[total_intl_charge]] &lt;= 3, "Low Charges", "High Charges")</f>
        <v>Low Charges</v>
      </c>
      <c r="Z3531" t="str">
        <f>IF(tbl_Customers[[#This Row],[total_eve_calls]]&lt;=80,"Low Calls",
IF(tbl_Customers[[#This Row],[total_eve_calls]]&lt;=120,"Medium Calls","High Calls"))</f>
        <v>Medium Calls</v>
      </c>
      <c r="AA3531" t="str">
        <f>IF(tbl_Customers[[#This Row],[total_eve_charge]]&lt;=15,"Low Charges",
IF(tbl_Customers[[#This Row],[total_eve_charge]]&lt;=20,"Medium Charges","High Charges"))</f>
        <v>Low Charges</v>
      </c>
      <c r="AB35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1" t="str">
        <f>IF(tbl_Customers[[#This Row],[number_vmail_messages]] = 0, "No Usage", IF(tbl_Customers[[#This Row],[number_vmail_messages]] &lt;= 20, "Low Usage", IF(tbl_Customers[[#This Row],[number_vmail_messages]] &lt;= 40, "Medium Usgae", "High Usage")))</f>
        <v>No Usage</v>
      </c>
      <c r="AD3531" t="str">
        <f>IF(tbl_Customers[[#This Row],[total_day_minutes]]&lt;=150,"Low Usage", IF(tbl_Customers[[#This Row],[total_day_minutes]]&lt;=200,"Medium Usage", IF(tbl_Customers[[#This Row],[total_day_minutes]]&lt;=250,"High Usage","Very High Usage")))</f>
        <v>Low Usage</v>
      </c>
      <c r="AE3531" t="str">
        <f>IF(tbl_Customers[[#This Row],[total_intl_calls]]&lt;=5,"Low Calls", IF(tbl_Customers[[#This Row],[total_intl_calls]]&lt;=10, "Medium Calls", "High Calls"))</f>
        <v>Low Calls</v>
      </c>
      <c r="AF35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31" s="36" t="str">
        <f>IF(tbl_Customers[[#This Row],[Churn_Risk_Score]]&gt;=10,"High Risk", IF(tbl_Customers[[#This Row],[Churn_Risk_Score]]&gt;=5,"Medium Risk","Low Risk"))</f>
        <v>Low Risk</v>
      </c>
    </row>
    <row r="3532" spans="1:33" x14ac:dyDescent="0.35">
      <c r="A3532">
        <v>3531</v>
      </c>
      <c r="B3532" t="s">
        <v>44</v>
      </c>
      <c r="C3532">
        <v>39</v>
      </c>
      <c r="D3532" t="s">
        <v>28</v>
      </c>
      <c r="E3532" t="s">
        <v>22</v>
      </c>
      <c r="F3532" t="s">
        <v>23</v>
      </c>
      <c r="G3532">
        <v>38</v>
      </c>
      <c r="H3532">
        <v>201.8</v>
      </c>
      <c r="I3532">
        <v>66</v>
      </c>
      <c r="J3532">
        <v>34.31</v>
      </c>
      <c r="K3532">
        <v>200.1</v>
      </c>
      <c r="L3532">
        <v>87</v>
      </c>
      <c r="M3532">
        <v>17.010000000000002</v>
      </c>
      <c r="N3532">
        <v>173.7</v>
      </c>
      <c r="O3532">
        <v>112</v>
      </c>
      <c r="P3532">
        <v>7.82</v>
      </c>
      <c r="Q3532">
        <v>9.5</v>
      </c>
      <c r="R3532">
        <v>3</v>
      </c>
      <c r="S3532">
        <v>2.57</v>
      </c>
      <c r="T3532">
        <v>0</v>
      </c>
      <c r="U3532" t="s">
        <v>22</v>
      </c>
      <c r="V3532">
        <f>IF(tbl_Customers[[#This Row],[churn]] = "yes", 1, 0)</f>
        <v>0</v>
      </c>
      <c r="W3532" t="str">
        <f>IF(tbl_Customers[[#This Row],[number_customer_service_calls]] &lt;= 1, "0-1 Calls", IF(tbl_Customers[[#This Row],[number_customer_service_calls]] &lt;= 3, "2-3 Calls", IF(tbl_Customers[[#This Row],[number_customer_service_calls]] &lt;=5, "4-5 Calls", "6+ Calls")))</f>
        <v>0-1 Calls</v>
      </c>
      <c r="X3532" t="str">
        <f>IF(tbl_Customers[[#This Row],[account_length]] &lt;= 50, "0-50", IF(tbl_Customers[[#This Row],[account_length]] &lt;=100, "51-100", IF(tbl_Customers[[#This Row],[account_length]] &lt;= 150, "101-150", "151+")))</f>
        <v>0-50</v>
      </c>
      <c r="Y3532" t="str">
        <f>IF(tbl_Customers[[#This Row],[total_intl_charge]] &lt;= 3, "Low Charges", "High Charges")</f>
        <v>Low Charges</v>
      </c>
      <c r="Z3532" t="str">
        <f>IF(tbl_Customers[[#This Row],[total_eve_calls]]&lt;=80,"Low Calls",
IF(tbl_Customers[[#This Row],[total_eve_calls]]&lt;=120,"Medium Calls","High Calls"))</f>
        <v>Medium Calls</v>
      </c>
      <c r="AA3532" t="str">
        <f>IF(tbl_Customers[[#This Row],[total_eve_charge]]&lt;=15,"Low Charges",
IF(tbl_Customers[[#This Row],[total_eve_charge]]&lt;=20,"Medium Charges","High Charges"))</f>
        <v>Medium Charges</v>
      </c>
      <c r="AB35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32" t="str">
        <f>IF(tbl_Customers[[#This Row],[number_vmail_messages]] = 0, "No Usage", IF(tbl_Customers[[#This Row],[number_vmail_messages]] &lt;= 20, "Low Usage", IF(tbl_Customers[[#This Row],[number_vmail_messages]] &lt;= 40, "Medium Usgae", "High Usage")))</f>
        <v>Medium Usgae</v>
      </c>
      <c r="AD3532" t="str">
        <f>IF(tbl_Customers[[#This Row],[total_day_minutes]]&lt;=150,"Low Usage", IF(tbl_Customers[[#This Row],[total_day_minutes]]&lt;=200,"Medium Usage", IF(tbl_Customers[[#This Row],[total_day_minutes]]&lt;=250,"High Usage","Very High Usage")))</f>
        <v>High Usage</v>
      </c>
      <c r="AE3532" t="str">
        <f>IF(tbl_Customers[[#This Row],[total_intl_calls]]&lt;=5,"Low Calls", IF(tbl_Customers[[#This Row],[total_intl_calls]]&lt;=10, "Medium Calls", "High Calls"))</f>
        <v>Low Calls</v>
      </c>
      <c r="AF35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32" s="36" t="str">
        <f>IF(tbl_Customers[[#This Row],[Churn_Risk_Score]]&gt;=10,"High Risk", IF(tbl_Customers[[#This Row],[Churn_Risk_Score]]&gt;=5,"Medium Risk","Low Risk"))</f>
        <v>Low Risk</v>
      </c>
    </row>
    <row r="3533" spans="1:33" x14ac:dyDescent="0.35">
      <c r="A3533">
        <v>3532</v>
      </c>
      <c r="B3533" t="s">
        <v>31</v>
      </c>
      <c r="C3533">
        <v>193</v>
      </c>
      <c r="D3533" t="s">
        <v>21</v>
      </c>
      <c r="E3533" t="s">
        <v>22</v>
      </c>
      <c r="F3533" t="s">
        <v>22</v>
      </c>
      <c r="G3533">
        <v>0</v>
      </c>
      <c r="H3533">
        <v>180.5</v>
      </c>
      <c r="I3533">
        <v>114</v>
      </c>
      <c r="J3533">
        <v>30.69</v>
      </c>
      <c r="K3533">
        <v>117.9</v>
      </c>
      <c r="L3533">
        <v>80</v>
      </c>
      <c r="M3533">
        <v>10.02</v>
      </c>
      <c r="N3533">
        <v>192.9</v>
      </c>
      <c r="O3533">
        <v>97</v>
      </c>
      <c r="P3533">
        <v>8.68</v>
      </c>
      <c r="Q3533">
        <v>10.199999999999999</v>
      </c>
      <c r="R3533">
        <v>4</v>
      </c>
      <c r="S3533">
        <v>2.75</v>
      </c>
      <c r="T3533">
        <v>2</v>
      </c>
      <c r="U3533" t="s">
        <v>22</v>
      </c>
      <c r="V3533">
        <f>IF(tbl_Customers[[#This Row],[churn]] = "yes", 1, 0)</f>
        <v>0</v>
      </c>
      <c r="W3533" t="str">
        <f>IF(tbl_Customers[[#This Row],[number_customer_service_calls]] &lt;= 1, "0-1 Calls", IF(tbl_Customers[[#This Row],[number_customer_service_calls]] &lt;= 3, "2-3 Calls", IF(tbl_Customers[[#This Row],[number_customer_service_calls]] &lt;=5, "4-5 Calls", "6+ Calls")))</f>
        <v>2-3 Calls</v>
      </c>
      <c r="X3533" t="str">
        <f>IF(tbl_Customers[[#This Row],[account_length]] &lt;= 50, "0-50", IF(tbl_Customers[[#This Row],[account_length]] &lt;=100, "51-100", IF(tbl_Customers[[#This Row],[account_length]] &lt;= 150, "101-150", "151+")))</f>
        <v>151+</v>
      </c>
      <c r="Y3533" t="str">
        <f>IF(tbl_Customers[[#This Row],[total_intl_charge]] &lt;= 3, "Low Charges", "High Charges")</f>
        <v>Low Charges</v>
      </c>
      <c r="Z3533" t="str">
        <f>IF(tbl_Customers[[#This Row],[total_eve_calls]]&lt;=80,"Low Calls",
IF(tbl_Customers[[#This Row],[total_eve_calls]]&lt;=120,"Medium Calls","High Calls"))</f>
        <v>Low Calls</v>
      </c>
      <c r="AA3533" t="str">
        <f>IF(tbl_Customers[[#This Row],[total_eve_charge]]&lt;=15,"Low Charges",
IF(tbl_Customers[[#This Row],[total_eve_charge]]&lt;=20,"Medium Charges","High Charges"))</f>
        <v>Low Charges</v>
      </c>
      <c r="AB35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3" t="str">
        <f>IF(tbl_Customers[[#This Row],[number_vmail_messages]] = 0, "No Usage", IF(tbl_Customers[[#This Row],[number_vmail_messages]] &lt;= 20, "Low Usage", IF(tbl_Customers[[#This Row],[number_vmail_messages]] &lt;= 40, "Medium Usgae", "High Usage")))</f>
        <v>No Usage</v>
      </c>
      <c r="AD3533" t="str">
        <f>IF(tbl_Customers[[#This Row],[total_day_minutes]]&lt;=150,"Low Usage", IF(tbl_Customers[[#This Row],[total_day_minutes]]&lt;=200,"Medium Usage", IF(tbl_Customers[[#This Row],[total_day_minutes]]&lt;=250,"High Usage","Very High Usage")))</f>
        <v>Medium Usage</v>
      </c>
      <c r="AE3533" t="str">
        <f>IF(tbl_Customers[[#This Row],[total_intl_calls]]&lt;=5,"Low Calls", IF(tbl_Customers[[#This Row],[total_intl_calls]]&lt;=10, "Medium Calls", "High Calls"))</f>
        <v>Low Calls</v>
      </c>
      <c r="AF35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33" s="36" t="str">
        <f>IF(tbl_Customers[[#This Row],[Churn_Risk_Score]]&gt;=10,"High Risk", IF(tbl_Customers[[#This Row],[Churn_Risk_Score]]&gt;=5,"Medium Risk","Low Risk"))</f>
        <v>Low Risk</v>
      </c>
    </row>
    <row r="3534" spans="1:33" x14ac:dyDescent="0.35">
      <c r="A3534">
        <v>3533</v>
      </c>
      <c r="B3534" t="s">
        <v>20</v>
      </c>
      <c r="C3534">
        <v>103</v>
      </c>
      <c r="D3534" t="s">
        <v>21</v>
      </c>
      <c r="E3534" t="s">
        <v>22</v>
      </c>
      <c r="F3534" t="s">
        <v>23</v>
      </c>
      <c r="G3534">
        <v>40</v>
      </c>
      <c r="H3534">
        <v>164.5</v>
      </c>
      <c r="I3534">
        <v>95</v>
      </c>
      <c r="J3534">
        <v>27.97</v>
      </c>
      <c r="K3534">
        <v>228.7</v>
      </c>
      <c r="L3534">
        <v>82</v>
      </c>
      <c r="M3534">
        <v>19.440000000000001</v>
      </c>
      <c r="N3534">
        <v>194.7</v>
      </c>
      <c r="O3534">
        <v>97</v>
      </c>
      <c r="P3534">
        <v>8.76</v>
      </c>
      <c r="Q3534">
        <v>7.4</v>
      </c>
      <c r="R3534">
        <v>1</v>
      </c>
      <c r="S3534">
        <v>2</v>
      </c>
      <c r="T3534">
        <v>4</v>
      </c>
      <c r="U3534" t="s">
        <v>22</v>
      </c>
      <c r="V3534">
        <f>IF(tbl_Customers[[#This Row],[churn]] = "yes", 1, 0)</f>
        <v>0</v>
      </c>
      <c r="W3534" t="str">
        <f>IF(tbl_Customers[[#This Row],[number_customer_service_calls]] &lt;= 1, "0-1 Calls", IF(tbl_Customers[[#This Row],[number_customer_service_calls]] &lt;= 3, "2-3 Calls", IF(tbl_Customers[[#This Row],[number_customer_service_calls]] &lt;=5, "4-5 Calls", "6+ Calls")))</f>
        <v>4-5 Calls</v>
      </c>
      <c r="X3534" t="str">
        <f>IF(tbl_Customers[[#This Row],[account_length]] &lt;= 50, "0-50", IF(tbl_Customers[[#This Row],[account_length]] &lt;=100, "51-100", IF(tbl_Customers[[#This Row],[account_length]] &lt;= 150, "101-150", "151+")))</f>
        <v>101-150</v>
      </c>
      <c r="Y3534" t="str">
        <f>IF(tbl_Customers[[#This Row],[total_intl_charge]] &lt;= 3, "Low Charges", "High Charges")</f>
        <v>Low Charges</v>
      </c>
      <c r="Z3534" t="str">
        <f>IF(tbl_Customers[[#This Row],[total_eve_calls]]&lt;=80,"Low Calls",
IF(tbl_Customers[[#This Row],[total_eve_calls]]&lt;=120,"Medium Calls","High Calls"))</f>
        <v>Medium Calls</v>
      </c>
      <c r="AA3534" t="str">
        <f>IF(tbl_Customers[[#This Row],[total_eve_charge]]&lt;=15,"Low Charges",
IF(tbl_Customers[[#This Row],[total_eve_charge]]&lt;=20,"Medium Charges","High Charges"))</f>
        <v>Medium Charges</v>
      </c>
      <c r="AB35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4" t="str">
        <f>IF(tbl_Customers[[#This Row],[number_vmail_messages]] = 0, "No Usage", IF(tbl_Customers[[#This Row],[number_vmail_messages]] &lt;= 20, "Low Usage", IF(tbl_Customers[[#This Row],[number_vmail_messages]] &lt;= 40, "Medium Usgae", "High Usage")))</f>
        <v>Medium Usgae</v>
      </c>
      <c r="AD3534" t="str">
        <f>IF(tbl_Customers[[#This Row],[total_day_minutes]]&lt;=150,"Low Usage", IF(tbl_Customers[[#This Row],[total_day_minutes]]&lt;=200,"Medium Usage", IF(tbl_Customers[[#This Row],[total_day_minutes]]&lt;=250,"High Usage","Very High Usage")))</f>
        <v>Medium Usage</v>
      </c>
      <c r="AE3534" t="str">
        <f>IF(tbl_Customers[[#This Row],[total_intl_calls]]&lt;=5,"Low Calls", IF(tbl_Customers[[#This Row],[total_intl_calls]]&lt;=10, "Medium Calls", "High Calls"))</f>
        <v>Low Calls</v>
      </c>
      <c r="AF35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4" s="36" t="str">
        <f>IF(tbl_Customers[[#This Row],[Churn_Risk_Score]]&gt;=10,"High Risk", IF(tbl_Customers[[#This Row],[Churn_Risk_Score]]&gt;=5,"Medium Risk","Low Risk"))</f>
        <v>Low Risk</v>
      </c>
    </row>
    <row r="3535" spans="1:33" x14ac:dyDescent="0.35">
      <c r="A3535">
        <v>3534</v>
      </c>
      <c r="B3535" t="s">
        <v>47</v>
      </c>
      <c r="C3535">
        <v>36</v>
      </c>
      <c r="D3535" t="s">
        <v>21</v>
      </c>
      <c r="E3535" t="s">
        <v>23</v>
      </c>
      <c r="F3535" t="s">
        <v>23</v>
      </c>
      <c r="G3535">
        <v>19</v>
      </c>
      <c r="H3535">
        <v>171.9</v>
      </c>
      <c r="I3535">
        <v>96</v>
      </c>
      <c r="J3535">
        <v>29.22</v>
      </c>
      <c r="K3535">
        <v>198.4</v>
      </c>
      <c r="L3535">
        <v>111</v>
      </c>
      <c r="M3535">
        <v>16.86</v>
      </c>
      <c r="N3535">
        <v>321.7</v>
      </c>
      <c r="O3535">
        <v>76</v>
      </c>
      <c r="P3535">
        <v>14.48</v>
      </c>
      <c r="Q3535">
        <v>10.5</v>
      </c>
      <c r="R3535">
        <v>1</v>
      </c>
      <c r="S3535">
        <v>2.84</v>
      </c>
      <c r="T3535">
        <v>1</v>
      </c>
      <c r="U3535" t="s">
        <v>23</v>
      </c>
      <c r="V3535">
        <f>IF(tbl_Customers[[#This Row],[churn]] = "yes", 1, 0)</f>
        <v>1</v>
      </c>
      <c r="W3535" t="str">
        <f>IF(tbl_Customers[[#This Row],[number_customer_service_calls]] &lt;= 1, "0-1 Calls", IF(tbl_Customers[[#This Row],[number_customer_service_calls]] &lt;= 3, "2-3 Calls", IF(tbl_Customers[[#This Row],[number_customer_service_calls]] &lt;=5, "4-5 Calls", "6+ Calls")))</f>
        <v>0-1 Calls</v>
      </c>
      <c r="X3535" t="str">
        <f>IF(tbl_Customers[[#This Row],[account_length]] &lt;= 50, "0-50", IF(tbl_Customers[[#This Row],[account_length]] &lt;=100, "51-100", IF(tbl_Customers[[#This Row],[account_length]] &lt;= 150, "101-150", "151+")))</f>
        <v>0-50</v>
      </c>
      <c r="Y3535" t="str">
        <f>IF(tbl_Customers[[#This Row],[total_intl_charge]] &lt;= 3, "Low Charges", "High Charges")</f>
        <v>Low Charges</v>
      </c>
      <c r="Z3535" t="str">
        <f>IF(tbl_Customers[[#This Row],[total_eve_calls]]&lt;=80,"Low Calls",
IF(tbl_Customers[[#This Row],[total_eve_calls]]&lt;=120,"Medium Calls","High Calls"))</f>
        <v>Medium Calls</v>
      </c>
      <c r="AA3535" t="str">
        <f>IF(tbl_Customers[[#This Row],[total_eve_charge]]&lt;=15,"Low Charges",
IF(tbl_Customers[[#This Row],[total_eve_charge]]&lt;=20,"Medium Charges","High Charges"))</f>
        <v>Medium Charges</v>
      </c>
      <c r="AB35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5" t="str">
        <f>IF(tbl_Customers[[#This Row],[number_vmail_messages]] = 0, "No Usage", IF(tbl_Customers[[#This Row],[number_vmail_messages]] &lt;= 20, "Low Usage", IF(tbl_Customers[[#This Row],[number_vmail_messages]] &lt;= 40, "Medium Usgae", "High Usage")))</f>
        <v>Low Usage</v>
      </c>
      <c r="AD3535" t="str">
        <f>IF(tbl_Customers[[#This Row],[total_day_minutes]]&lt;=150,"Low Usage", IF(tbl_Customers[[#This Row],[total_day_minutes]]&lt;=200,"Medium Usage", IF(tbl_Customers[[#This Row],[total_day_minutes]]&lt;=250,"High Usage","Very High Usage")))</f>
        <v>Medium Usage</v>
      </c>
      <c r="AE3535" t="str">
        <f>IF(tbl_Customers[[#This Row],[total_intl_calls]]&lt;=5,"Low Calls", IF(tbl_Customers[[#This Row],[total_intl_calls]]&lt;=10, "Medium Calls", "High Calls"))</f>
        <v>Low Calls</v>
      </c>
      <c r="AF35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35" s="36" t="str">
        <f>IF(tbl_Customers[[#This Row],[Churn_Risk_Score]]&gt;=10,"High Risk", IF(tbl_Customers[[#This Row],[Churn_Risk_Score]]&gt;=5,"Medium Risk","Low Risk"))</f>
        <v>Low Risk</v>
      </c>
    </row>
    <row r="3536" spans="1:33" x14ac:dyDescent="0.35">
      <c r="A3536">
        <v>3535</v>
      </c>
      <c r="B3536" t="s">
        <v>72</v>
      </c>
      <c r="C3536">
        <v>87</v>
      </c>
      <c r="D3536" t="s">
        <v>21</v>
      </c>
      <c r="E3536" t="s">
        <v>22</v>
      </c>
      <c r="F3536" t="s">
        <v>22</v>
      </c>
      <c r="G3536">
        <v>0</v>
      </c>
      <c r="H3536">
        <v>221.4</v>
      </c>
      <c r="I3536">
        <v>69</v>
      </c>
      <c r="J3536">
        <v>37.64</v>
      </c>
      <c r="K3536">
        <v>195.2</v>
      </c>
      <c r="L3536">
        <v>53</v>
      </c>
      <c r="M3536">
        <v>16.59</v>
      </c>
      <c r="N3536">
        <v>120.6</v>
      </c>
      <c r="O3536">
        <v>91</v>
      </c>
      <c r="P3536">
        <v>5.43</v>
      </c>
      <c r="Q3536">
        <v>13.7</v>
      </c>
      <c r="R3536">
        <v>4</v>
      </c>
      <c r="S3536">
        <v>3.7</v>
      </c>
      <c r="T3536">
        <v>1</v>
      </c>
      <c r="U3536" t="s">
        <v>22</v>
      </c>
      <c r="V3536">
        <f>IF(tbl_Customers[[#This Row],[churn]] = "yes", 1, 0)</f>
        <v>0</v>
      </c>
      <c r="W3536" t="str">
        <f>IF(tbl_Customers[[#This Row],[number_customer_service_calls]] &lt;= 1, "0-1 Calls", IF(tbl_Customers[[#This Row],[number_customer_service_calls]] &lt;= 3, "2-3 Calls", IF(tbl_Customers[[#This Row],[number_customer_service_calls]] &lt;=5, "4-5 Calls", "6+ Calls")))</f>
        <v>0-1 Calls</v>
      </c>
      <c r="X3536" t="str">
        <f>IF(tbl_Customers[[#This Row],[account_length]] &lt;= 50, "0-50", IF(tbl_Customers[[#This Row],[account_length]] &lt;=100, "51-100", IF(tbl_Customers[[#This Row],[account_length]] &lt;= 150, "101-150", "151+")))</f>
        <v>51-100</v>
      </c>
      <c r="Y3536" t="str">
        <f>IF(tbl_Customers[[#This Row],[total_intl_charge]] &lt;= 3, "Low Charges", "High Charges")</f>
        <v>High Charges</v>
      </c>
      <c r="Z3536" t="str">
        <f>IF(tbl_Customers[[#This Row],[total_eve_calls]]&lt;=80,"Low Calls",
IF(tbl_Customers[[#This Row],[total_eve_calls]]&lt;=120,"Medium Calls","High Calls"))</f>
        <v>Low Calls</v>
      </c>
      <c r="AA3536" t="str">
        <f>IF(tbl_Customers[[#This Row],[total_eve_charge]]&lt;=15,"Low Charges",
IF(tbl_Customers[[#This Row],[total_eve_charge]]&lt;=20,"Medium Charges","High Charges"))</f>
        <v>Medium Charges</v>
      </c>
      <c r="AB35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6" t="str">
        <f>IF(tbl_Customers[[#This Row],[number_vmail_messages]] = 0, "No Usage", IF(tbl_Customers[[#This Row],[number_vmail_messages]] &lt;= 20, "Low Usage", IF(tbl_Customers[[#This Row],[number_vmail_messages]] &lt;= 40, "Medium Usgae", "High Usage")))</f>
        <v>No Usage</v>
      </c>
      <c r="AD3536" t="str">
        <f>IF(tbl_Customers[[#This Row],[total_day_minutes]]&lt;=150,"Low Usage", IF(tbl_Customers[[#This Row],[total_day_minutes]]&lt;=200,"Medium Usage", IF(tbl_Customers[[#This Row],[total_day_minutes]]&lt;=250,"High Usage","Very High Usage")))</f>
        <v>High Usage</v>
      </c>
      <c r="AE3536" t="str">
        <f>IF(tbl_Customers[[#This Row],[total_intl_calls]]&lt;=5,"Low Calls", IF(tbl_Customers[[#This Row],[total_intl_calls]]&lt;=10, "Medium Calls", "High Calls"))</f>
        <v>Low Calls</v>
      </c>
      <c r="AF35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6" s="36" t="str">
        <f>IF(tbl_Customers[[#This Row],[Churn_Risk_Score]]&gt;=10,"High Risk", IF(tbl_Customers[[#This Row],[Churn_Risk_Score]]&gt;=5,"Medium Risk","Low Risk"))</f>
        <v>Low Risk</v>
      </c>
    </row>
    <row r="3537" spans="1:33" x14ac:dyDescent="0.35">
      <c r="A3537">
        <v>3536</v>
      </c>
      <c r="B3537" t="s">
        <v>33</v>
      </c>
      <c r="C3537">
        <v>1</v>
      </c>
      <c r="D3537" t="s">
        <v>28</v>
      </c>
      <c r="E3537" t="s">
        <v>22</v>
      </c>
      <c r="F3537" t="s">
        <v>22</v>
      </c>
      <c r="G3537">
        <v>0</v>
      </c>
      <c r="H3537">
        <v>241.5</v>
      </c>
      <c r="I3537">
        <v>114</v>
      </c>
      <c r="J3537">
        <v>41.06</v>
      </c>
      <c r="K3537">
        <v>195.2</v>
      </c>
      <c r="L3537">
        <v>94</v>
      </c>
      <c r="M3537">
        <v>16.59</v>
      </c>
      <c r="N3537">
        <v>201.6</v>
      </c>
      <c r="O3537">
        <v>93</v>
      </c>
      <c r="P3537">
        <v>9.07</v>
      </c>
      <c r="Q3537">
        <v>14.1</v>
      </c>
      <c r="R3537">
        <v>3</v>
      </c>
      <c r="S3537">
        <v>3.81</v>
      </c>
      <c r="T3537">
        <v>3</v>
      </c>
      <c r="U3537" t="s">
        <v>22</v>
      </c>
      <c r="V3537">
        <f>IF(tbl_Customers[[#This Row],[churn]] = "yes", 1, 0)</f>
        <v>0</v>
      </c>
      <c r="W3537" t="str">
        <f>IF(tbl_Customers[[#This Row],[number_customer_service_calls]] &lt;= 1, "0-1 Calls", IF(tbl_Customers[[#This Row],[number_customer_service_calls]] &lt;= 3, "2-3 Calls", IF(tbl_Customers[[#This Row],[number_customer_service_calls]] &lt;=5, "4-5 Calls", "6+ Calls")))</f>
        <v>2-3 Calls</v>
      </c>
      <c r="X3537" t="str">
        <f>IF(tbl_Customers[[#This Row],[account_length]] &lt;= 50, "0-50", IF(tbl_Customers[[#This Row],[account_length]] &lt;=100, "51-100", IF(tbl_Customers[[#This Row],[account_length]] &lt;= 150, "101-150", "151+")))</f>
        <v>0-50</v>
      </c>
      <c r="Y3537" t="str">
        <f>IF(tbl_Customers[[#This Row],[total_intl_charge]] &lt;= 3, "Low Charges", "High Charges")</f>
        <v>High Charges</v>
      </c>
      <c r="Z3537" t="str">
        <f>IF(tbl_Customers[[#This Row],[total_eve_calls]]&lt;=80,"Low Calls",
IF(tbl_Customers[[#This Row],[total_eve_calls]]&lt;=120,"Medium Calls","High Calls"))</f>
        <v>Medium Calls</v>
      </c>
      <c r="AA3537" t="str">
        <f>IF(tbl_Customers[[#This Row],[total_eve_charge]]&lt;=15,"Low Charges",
IF(tbl_Customers[[#This Row],[total_eve_charge]]&lt;=20,"Medium Charges","High Charges"))</f>
        <v>Medium Charges</v>
      </c>
      <c r="AB35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7" t="str">
        <f>IF(tbl_Customers[[#This Row],[number_vmail_messages]] = 0, "No Usage", IF(tbl_Customers[[#This Row],[number_vmail_messages]] &lt;= 20, "Low Usage", IF(tbl_Customers[[#This Row],[number_vmail_messages]] &lt;= 40, "Medium Usgae", "High Usage")))</f>
        <v>No Usage</v>
      </c>
      <c r="AD3537" t="str">
        <f>IF(tbl_Customers[[#This Row],[total_day_minutes]]&lt;=150,"Low Usage", IF(tbl_Customers[[#This Row],[total_day_minutes]]&lt;=200,"Medium Usage", IF(tbl_Customers[[#This Row],[total_day_minutes]]&lt;=250,"High Usage","Very High Usage")))</f>
        <v>High Usage</v>
      </c>
      <c r="AE3537" t="str">
        <f>IF(tbl_Customers[[#This Row],[total_intl_calls]]&lt;=5,"Low Calls", IF(tbl_Customers[[#This Row],[total_intl_calls]]&lt;=10, "Medium Calls", "High Calls"))</f>
        <v>Low Calls</v>
      </c>
      <c r="AF35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7" s="36" t="str">
        <f>IF(tbl_Customers[[#This Row],[Churn_Risk_Score]]&gt;=10,"High Risk", IF(tbl_Customers[[#This Row],[Churn_Risk_Score]]&gt;=5,"Medium Risk","Low Risk"))</f>
        <v>Low Risk</v>
      </c>
    </row>
    <row r="3538" spans="1:33" x14ac:dyDescent="0.35">
      <c r="A3538">
        <v>3537</v>
      </c>
      <c r="B3538" t="s">
        <v>44</v>
      </c>
      <c r="C3538">
        <v>62</v>
      </c>
      <c r="D3538" t="s">
        <v>21</v>
      </c>
      <c r="E3538" t="s">
        <v>22</v>
      </c>
      <c r="F3538" t="s">
        <v>22</v>
      </c>
      <c r="G3538">
        <v>0</v>
      </c>
      <c r="H3538">
        <v>116.5</v>
      </c>
      <c r="I3538">
        <v>77</v>
      </c>
      <c r="J3538">
        <v>19.809999999999999</v>
      </c>
      <c r="K3538">
        <v>186.1</v>
      </c>
      <c r="L3538">
        <v>111</v>
      </c>
      <c r="M3538">
        <v>15.82</v>
      </c>
      <c r="N3538">
        <v>180.6</v>
      </c>
      <c r="O3538">
        <v>72</v>
      </c>
      <c r="P3538">
        <v>8.1300000000000008</v>
      </c>
      <c r="Q3538">
        <v>16.100000000000001</v>
      </c>
      <c r="R3538">
        <v>2</v>
      </c>
      <c r="S3538">
        <v>4.3499999999999996</v>
      </c>
      <c r="T3538">
        <v>3</v>
      </c>
      <c r="U3538" t="s">
        <v>22</v>
      </c>
      <c r="V3538">
        <f>IF(tbl_Customers[[#This Row],[churn]] = "yes", 1, 0)</f>
        <v>0</v>
      </c>
      <c r="W3538" t="str">
        <f>IF(tbl_Customers[[#This Row],[number_customer_service_calls]] &lt;= 1, "0-1 Calls", IF(tbl_Customers[[#This Row],[number_customer_service_calls]] &lt;= 3, "2-3 Calls", IF(tbl_Customers[[#This Row],[number_customer_service_calls]] &lt;=5, "4-5 Calls", "6+ Calls")))</f>
        <v>2-3 Calls</v>
      </c>
      <c r="X3538" t="str">
        <f>IF(tbl_Customers[[#This Row],[account_length]] &lt;= 50, "0-50", IF(tbl_Customers[[#This Row],[account_length]] &lt;=100, "51-100", IF(tbl_Customers[[#This Row],[account_length]] &lt;= 150, "101-150", "151+")))</f>
        <v>51-100</v>
      </c>
      <c r="Y3538" t="str">
        <f>IF(tbl_Customers[[#This Row],[total_intl_charge]] &lt;= 3, "Low Charges", "High Charges")</f>
        <v>High Charges</v>
      </c>
      <c r="Z3538" t="str">
        <f>IF(tbl_Customers[[#This Row],[total_eve_calls]]&lt;=80,"Low Calls",
IF(tbl_Customers[[#This Row],[total_eve_calls]]&lt;=120,"Medium Calls","High Calls"))</f>
        <v>Medium Calls</v>
      </c>
      <c r="AA3538" t="str">
        <f>IF(tbl_Customers[[#This Row],[total_eve_charge]]&lt;=15,"Low Charges",
IF(tbl_Customers[[#This Row],[total_eve_charge]]&lt;=20,"Medium Charges","High Charges"))</f>
        <v>Medium Charges</v>
      </c>
      <c r="AB35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8" t="str">
        <f>IF(tbl_Customers[[#This Row],[number_vmail_messages]] = 0, "No Usage", IF(tbl_Customers[[#This Row],[number_vmail_messages]] &lt;= 20, "Low Usage", IF(tbl_Customers[[#This Row],[number_vmail_messages]] &lt;= 40, "Medium Usgae", "High Usage")))</f>
        <v>No Usage</v>
      </c>
      <c r="AD3538" t="str">
        <f>IF(tbl_Customers[[#This Row],[total_day_minutes]]&lt;=150,"Low Usage", IF(tbl_Customers[[#This Row],[total_day_minutes]]&lt;=200,"Medium Usage", IF(tbl_Customers[[#This Row],[total_day_minutes]]&lt;=250,"High Usage","Very High Usage")))</f>
        <v>Low Usage</v>
      </c>
      <c r="AE3538" t="str">
        <f>IF(tbl_Customers[[#This Row],[total_intl_calls]]&lt;=5,"Low Calls", IF(tbl_Customers[[#This Row],[total_intl_calls]]&lt;=10, "Medium Calls", "High Calls"))</f>
        <v>Low Calls</v>
      </c>
      <c r="AF35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8" s="36" t="str">
        <f>IF(tbl_Customers[[#This Row],[Churn_Risk_Score]]&gt;=10,"High Risk", IF(tbl_Customers[[#This Row],[Churn_Risk_Score]]&gt;=5,"Medium Risk","Low Risk"))</f>
        <v>Low Risk</v>
      </c>
    </row>
    <row r="3539" spans="1:33" x14ac:dyDescent="0.35">
      <c r="A3539">
        <v>3538</v>
      </c>
      <c r="B3539" t="s">
        <v>59</v>
      </c>
      <c r="C3539">
        <v>112</v>
      </c>
      <c r="D3539" t="s">
        <v>21</v>
      </c>
      <c r="E3539" t="s">
        <v>22</v>
      </c>
      <c r="F3539" t="s">
        <v>22</v>
      </c>
      <c r="G3539">
        <v>0</v>
      </c>
      <c r="H3539">
        <v>158.1</v>
      </c>
      <c r="I3539">
        <v>107</v>
      </c>
      <c r="J3539">
        <v>26.88</v>
      </c>
      <c r="K3539">
        <v>181.5</v>
      </c>
      <c r="L3539">
        <v>101</v>
      </c>
      <c r="M3539">
        <v>15.43</v>
      </c>
      <c r="N3539">
        <v>200.3</v>
      </c>
      <c r="O3539">
        <v>126</v>
      </c>
      <c r="P3539">
        <v>9.01</v>
      </c>
      <c r="Q3539">
        <v>8.3000000000000007</v>
      </c>
      <c r="R3539">
        <v>7</v>
      </c>
      <c r="S3539">
        <v>2.2400000000000002</v>
      </c>
      <c r="T3539">
        <v>1</v>
      </c>
      <c r="U3539" t="s">
        <v>22</v>
      </c>
      <c r="V3539">
        <f>IF(tbl_Customers[[#This Row],[churn]] = "yes", 1, 0)</f>
        <v>0</v>
      </c>
      <c r="W3539" t="str">
        <f>IF(tbl_Customers[[#This Row],[number_customer_service_calls]] &lt;= 1, "0-1 Calls", IF(tbl_Customers[[#This Row],[number_customer_service_calls]] &lt;= 3, "2-3 Calls", IF(tbl_Customers[[#This Row],[number_customer_service_calls]] &lt;=5, "4-5 Calls", "6+ Calls")))</f>
        <v>0-1 Calls</v>
      </c>
      <c r="X3539" t="str">
        <f>IF(tbl_Customers[[#This Row],[account_length]] &lt;= 50, "0-50", IF(tbl_Customers[[#This Row],[account_length]] &lt;=100, "51-100", IF(tbl_Customers[[#This Row],[account_length]] &lt;= 150, "101-150", "151+")))</f>
        <v>101-150</v>
      </c>
      <c r="Y3539" t="str">
        <f>IF(tbl_Customers[[#This Row],[total_intl_charge]] &lt;= 3, "Low Charges", "High Charges")</f>
        <v>Low Charges</v>
      </c>
      <c r="Z3539" t="str">
        <f>IF(tbl_Customers[[#This Row],[total_eve_calls]]&lt;=80,"Low Calls",
IF(tbl_Customers[[#This Row],[total_eve_calls]]&lt;=120,"Medium Calls","High Calls"))</f>
        <v>Medium Calls</v>
      </c>
      <c r="AA3539" t="str">
        <f>IF(tbl_Customers[[#This Row],[total_eve_charge]]&lt;=15,"Low Charges",
IF(tbl_Customers[[#This Row],[total_eve_charge]]&lt;=20,"Medium Charges","High Charges"))</f>
        <v>Medium Charges</v>
      </c>
      <c r="AB35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9" t="str">
        <f>IF(tbl_Customers[[#This Row],[number_vmail_messages]] = 0, "No Usage", IF(tbl_Customers[[#This Row],[number_vmail_messages]] &lt;= 20, "Low Usage", IF(tbl_Customers[[#This Row],[number_vmail_messages]] &lt;= 40, "Medium Usgae", "High Usage")))</f>
        <v>No Usage</v>
      </c>
      <c r="AD3539" t="str">
        <f>IF(tbl_Customers[[#This Row],[total_day_minutes]]&lt;=150,"Low Usage", IF(tbl_Customers[[#This Row],[total_day_minutes]]&lt;=200,"Medium Usage", IF(tbl_Customers[[#This Row],[total_day_minutes]]&lt;=250,"High Usage","Very High Usage")))</f>
        <v>Medium Usage</v>
      </c>
      <c r="AE3539" t="str">
        <f>IF(tbl_Customers[[#This Row],[total_intl_calls]]&lt;=5,"Low Calls", IF(tbl_Customers[[#This Row],[total_intl_calls]]&lt;=10, "Medium Calls", "High Calls"))</f>
        <v>Medium Calls</v>
      </c>
      <c r="AF35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39" s="36" t="str">
        <f>IF(tbl_Customers[[#This Row],[Churn_Risk_Score]]&gt;=10,"High Risk", IF(tbl_Customers[[#This Row],[Churn_Risk_Score]]&gt;=5,"Medium Risk","Low Risk"))</f>
        <v>Low Risk</v>
      </c>
    </row>
    <row r="3540" spans="1:33" x14ac:dyDescent="0.35">
      <c r="A3540">
        <v>3539</v>
      </c>
      <c r="B3540" t="s">
        <v>41</v>
      </c>
      <c r="C3540">
        <v>82</v>
      </c>
      <c r="D3540" t="s">
        <v>25</v>
      </c>
      <c r="E3540" t="s">
        <v>22</v>
      </c>
      <c r="F3540" t="s">
        <v>22</v>
      </c>
      <c r="G3540">
        <v>0</v>
      </c>
      <c r="H3540">
        <v>121.6</v>
      </c>
      <c r="I3540">
        <v>81</v>
      </c>
      <c r="J3540">
        <v>20.67</v>
      </c>
      <c r="K3540">
        <v>191.3</v>
      </c>
      <c r="L3540">
        <v>109</v>
      </c>
      <c r="M3540">
        <v>16.260000000000002</v>
      </c>
      <c r="N3540">
        <v>231.4</v>
      </c>
      <c r="O3540">
        <v>81</v>
      </c>
      <c r="P3540">
        <v>10.41</v>
      </c>
      <c r="Q3540">
        <v>8.6</v>
      </c>
      <c r="R3540">
        <v>5</v>
      </c>
      <c r="S3540">
        <v>2.3199999999999998</v>
      </c>
      <c r="T3540">
        <v>3</v>
      </c>
      <c r="U3540" t="s">
        <v>22</v>
      </c>
      <c r="V3540">
        <f>IF(tbl_Customers[[#This Row],[churn]] = "yes", 1, 0)</f>
        <v>0</v>
      </c>
      <c r="W3540" t="str">
        <f>IF(tbl_Customers[[#This Row],[number_customer_service_calls]] &lt;= 1, "0-1 Calls", IF(tbl_Customers[[#This Row],[number_customer_service_calls]] &lt;= 3, "2-3 Calls", IF(tbl_Customers[[#This Row],[number_customer_service_calls]] &lt;=5, "4-5 Calls", "6+ Calls")))</f>
        <v>2-3 Calls</v>
      </c>
      <c r="X3540" t="str">
        <f>IF(tbl_Customers[[#This Row],[account_length]] &lt;= 50, "0-50", IF(tbl_Customers[[#This Row],[account_length]] &lt;=100, "51-100", IF(tbl_Customers[[#This Row],[account_length]] &lt;= 150, "101-150", "151+")))</f>
        <v>51-100</v>
      </c>
      <c r="Y3540" t="str">
        <f>IF(tbl_Customers[[#This Row],[total_intl_charge]] &lt;= 3, "Low Charges", "High Charges")</f>
        <v>Low Charges</v>
      </c>
      <c r="Z3540" t="str">
        <f>IF(tbl_Customers[[#This Row],[total_eve_calls]]&lt;=80,"Low Calls",
IF(tbl_Customers[[#This Row],[total_eve_calls]]&lt;=120,"Medium Calls","High Calls"))</f>
        <v>Medium Calls</v>
      </c>
      <c r="AA3540" t="str">
        <f>IF(tbl_Customers[[#This Row],[total_eve_charge]]&lt;=15,"Low Charges",
IF(tbl_Customers[[#This Row],[total_eve_charge]]&lt;=20,"Medium Charges","High Charges"))</f>
        <v>Medium Charges</v>
      </c>
      <c r="AB35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0" t="str">
        <f>IF(tbl_Customers[[#This Row],[number_vmail_messages]] = 0, "No Usage", IF(tbl_Customers[[#This Row],[number_vmail_messages]] &lt;= 20, "Low Usage", IF(tbl_Customers[[#This Row],[number_vmail_messages]] &lt;= 40, "Medium Usgae", "High Usage")))</f>
        <v>No Usage</v>
      </c>
      <c r="AD3540" t="str">
        <f>IF(tbl_Customers[[#This Row],[total_day_minutes]]&lt;=150,"Low Usage", IF(tbl_Customers[[#This Row],[total_day_minutes]]&lt;=200,"Medium Usage", IF(tbl_Customers[[#This Row],[total_day_minutes]]&lt;=250,"High Usage","Very High Usage")))</f>
        <v>Low Usage</v>
      </c>
      <c r="AE3540" t="str">
        <f>IF(tbl_Customers[[#This Row],[total_intl_calls]]&lt;=5,"Low Calls", IF(tbl_Customers[[#This Row],[total_intl_calls]]&lt;=10, "Medium Calls", "High Calls"))</f>
        <v>Low Calls</v>
      </c>
      <c r="AF35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0" s="36" t="str">
        <f>IF(tbl_Customers[[#This Row],[Churn_Risk_Score]]&gt;=10,"High Risk", IF(tbl_Customers[[#This Row],[Churn_Risk_Score]]&gt;=5,"Medium Risk","Low Risk"))</f>
        <v>Low Risk</v>
      </c>
    </row>
    <row r="3541" spans="1:33" x14ac:dyDescent="0.35">
      <c r="A3541">
        <v>3540</v>
      </c>
      <c r="B3541" t="s">
        <v>68</v>
      </c>
      <c r="C3541">
        <v>55</v>
      </c>
      <c r="D3541" t="s">
        <v>21</v>
      </c>
      <c r="E3541" t="s">
        <v>22</v>
      </c>
      <c r="F3541" t="s">
        <v>23</v>
      </c>
      <c r="G3541">
        <v>28</v>
      </c>
      <c r="H3541">
        <v>222.5</v>
      </c>
      <c r="I3541">
        <v>134</v>
      </c>
      <c r="J3541">
        <v>37.83</v>
      </c>
      <c r="K3541">
        <v>177.8</v>
      </c>
      <c r="L3541">
        <v>106</v>
      </c>
      <c r="M3541">
        <v>15.11</v>
      </c>
      <c r="N3541">
        <v>194.6</v>
      </c>
      <c r="O3541">
        <v>90</v>
      </c>
      <c r="P3541">
        <v>8.76</v>
      </c>
      <c r="Q3541">
        <v>9.6999999999999993</v>
      </c>
      <c r="R3541">
        <v>4</v>
      </c>
      <c r="S3541">
        <v>2.62</v>
      </c>
      <c r="T3541">
        <v>2</v>
      </c>
      <c r="U3541" t="s">
        <v>22</v>
      </c>
      <c r="V3541">
        <f>IF(tbl_Customers[[#This Row],[churn]] = "yes", 1, 0)</f>
        <v>0</v>
      </c>
      <c r="W3541" t="str">
        <f>IF(tbl_Customers[[#This Row],[number_customer_service_calls]] &lt;= 1, "0-1 Calls", IF(tbl_Customers[[#This Row],[number_customer_service_calls]] &lt;= 3, "2-3 Calls", IF(tbl_Customers[[#This Row],[number_customer_service_calls]] &lt;=5, "4-5 Calls", "6+ Calls")))</f>
        <v>2-3 Calls</v>
      </c>
      <c r="X3541" t="str">
        <f>IF(tbl_Customers[[#This Row],[account_length]] &lt;= 50, "0-50", IF(tbl_Customers[[#This Row],[account_length]] &lt;=100, "51-100", IF(tbl_Customers[[#This Row],[account_length]] &lt;= 150, "101-150", "151+")))</f>
        <v>51-100</v>
      </c>
      <c r="Y3541" t="str">
        <f>IF(tbl_Customers[[#This Row],[total_intl_charge]] &lt;= 3, "Low Charges", "High Charges")</f>
        <v>Low Charges</v>
      </c>
      <c r="Z3541" t="str">
        <f>IF(tbl_Customers[[#This Row],[total_eve_calls]]&lt;=80,"Low Calls",
IF(tbl_Customers[[#This Row],[total_eve_calls]]&lt;=120,"Medium Calls","High Calls"))</f>
        <v>Medium Calls</v>
      </c>
      <c r="AA3541" t="str">
        <f>IF(tbl_Customers[[#This Row],[total_eve_charge]]&lt;=15,"Low Charges",
IF(tbl_Customers[[#This Row],[total_eve_charge]]&lt;=20,"Medium Charges","High Charges"))</f>
        <v>Medium Charges</v>
      </c>
      <c r="AB35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1" t="str">
        <f>IF(tbl_Customers[[#This Row],[number_vmail_messages]] = 0, "No Usage", IF(tbl_Customers[[#This Row],[number_vmail_messages]] &lt;= 20, "Low Usage", IF(tbl_Customers[[#This Row],[number_vmail_messages]] &lt;= 40, "Medium Usgae", "High Usage")))</f>
        <v>Medium Usgae</v>
      </c>
      <c r="AD3541" t="str">
        <f>IF(tbl_Customers[[#This Row],[total_day_minutes]]&lt;=150,"Low Usage", IF(tbl_Customers[[#This Row],[total_day_minutes]]&lt;=200,"Medium Usage", IF(tbl_Customers[[#This Row],[total_day_minutes]]&lt;=250,"High Usage","Very High Usage")))</f>
        <v>High Usage</v>
      </c>
      <c r="AE3541" t="str">
        <f>IF(tbl_Customers[[#This Row],[total_intl_calls]]&lt;=5,"Low Calls", IF(tbl_Customers[[#This Row],[total_intl_calls]]&lt;=10, "Medium Calls", "High Calls"))</f>
        <v>Low Calls</v>
      </c>
      <c r="AF35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41" s="36" t="str">
        <f>IF(tbl_Customers[[#This Row],[Churn_Risk_Score]]&gt;=10,"High Risk", IF(tbl_Customers[[#This Row],[Churn_Risk_Score]]&gt;=5,"Medium Risk","Low Risk"))</f>
        <v>Low Risk</v>
      </c>
    </row>
    <row r="3542" spans="1:33" x14ac:dyDescent="0.35">
      <c r="A3542">
        <v>3541</v>
      </c>
      <c r="B3542" t="s">
        <v>34</v>
      </c>
      <c r="C3542">
        <v>82</v>
      </c>
      <c r="D3542" t="s">
        <v>28</v>
      </c>
      <c r="E3542" t="s">
        <v>22</v>
      </c>
      <c r="F3542" t="s">
        <v>23</v>
      </c>
      <c r="G3542">
        <v>23</v>
      </c>
      <c r="H3542">
        <v>123.7</v>
      </c>
      <c r="I3542">
        <v>93</v>
      </c>
      <c r="J3542">
        <v>21.03</v>
      </c>
      <c r="K3542">
        <v>139.1</v>
      </c>
      <c r="L3542">
        <v>74</v>
      </c>
      <c r="M3542">
        <v>11.82</v>
      </c>
      <c r="N3542">
        <v>174.5</v>
      </c>
      <c r="O3542">
        <v>118</v>
      </c>
      <c r="P3542">
        <v>7.85</v>
      </c>
      <c r="Q3542">
        <v>10.6</v>
      </c>
      <c r="R3542">
        <v>2</v>
      </c>
      <c r="S3542">
        <v>2.86</v>
      </c>
      <c r="T3542">
        <v>1</v>
      </c>
      <c r="U3542" t="s">
        <v>22</v>
      </c>
      <c r="V3542">
        <f>IF(tbl_Customers[[#This Row],[churn]] = "yes", 1, 0)</f>
        <v>0</v>
      </c>
      <c r="W3542" t="str">
        <f>IF(tbl_Customers[[#This Row],[number_customer_service_calls]] &lt;= 1, "0-1 Calls", IF(tbl_Customers[[#This Row],[number_customer_service_calls]] &lt;= 3, "2-3 Calls", IF(tbl_Customers[[#This Row],[number_customer_service_calls]] &lt;=5, "4-5 Calls", "6+ Calls")))</f>
        <v>0-1 Calls</v>
      </c>
      <c r="X3542" t="str">
        <f>IF(tbl_Customers[[#This Row],[account_length]] &lt;= 50, "0-50", IF(tbl_Customers[[#This Row],[account_length]] &lt;=100, "51-100", IF(tbl_Customers[[#This Row],[account_length]] &lt;= 150, "101-150", "151+")))</f>
        <v>51-100</v>
      </c>
      <c r="Y3542" t="str">
        <f>IF(tbl_Customers[[#This Row],[total_intl_charge]] &lt;= 3, "Low Charges", "High Charges")</f>
        <v>Low Charges</v>
      </c>
      <c r="Z3542" t="str">
        <f>IF(tbl_Customers[[#This Row],[total_eve_calls]]&lt;=80,"Low Calls",
IF(tbl_Customers[[#This Row],[total_eve_calls]]&lt;=120,"Medium Calls","High Calls"))</f>
        <v>Low Calls</v>
      </c>
      <c r="AA3542" t="str">
        <f>IF(tbl_Customers[[#This Row],[total_eve_charge]]&lt;=15,"Low Charges",
IF(tbl_Customers[[#This Row],[total_eve_charge]]&lt;=20,"Medium Charges","High Charges"))</f>
        <v>Low Charges</v>
      </c>
      <c r="AB35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2" t="str">
        <f>IF(tbl_Customers[[#This Row],[number_vmail_messages]] = 0, "No Usage", IF(tbl_Customers[[#This Row],[number_vmail_messages]] &lt;= 20, "Low Usage", IF(tbl_Customers[[#This Row],[number_vmail_messages]] &lt;= 40, "Medium Usgae", "High Usage")))</f>
        <v>Medium Usgae</v>
      </c>
      <c r="AD3542" t="str">
        <f>IF(tbl_Customers[[#This Row],[total_day_minutes]]&lt;=150,"Low Usage", IF(tbl_Customers[[#This Row],[total_day_minutes]]&lt;=200,"Medium Usage", IF(tbl_Customers[[#This Row],[total_day_minutes]]&lt;=250,"High Usage","Very High Usage")))</f>
        <v>Low Usage</v>
      </c>
      <c r="AE3542" t="str">
        <f>IF(tbl_Customers[[#This Row],[total_intl_calls]]&lt;=5,"Low Calls", IF(tbl_Customers[[#This Row],[total_intl_calls]]&lt;=10, "Medium Calls", "High Calls"))</f>
        <v>Low Calls</v>
      </c>
      <c r="AF35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42" s="36" t="str">
        <f>IF(tbl_Customers[[#This Row],[Churn_Risk_Score]]&gt;=10,"High Risk", IF(tbl_Customers[[#This Row],[Churn_Risk_Score]]&gt;=5,"Medium Risk","Low Risk"))</f>
        <v>Low Risk</v>
      </c>
    </row>
    <row r="3543" spans="1:33" x14ac:dyDescent="0.35">
      <c r="A3543">
        <v>3542</v>
      </c>
      <c r="B3543" t="s">
        <v>20</v>
      </c>
      <c r="C3543">
        <v>69</v>
      </c>
      <c r="D3543" t="s">
        <v>21</v>
      </c>
      <c r="E3543" t="s">
        <v>22</v>
      </c>
      <c r="F3543" t="s">
        <v>22</v>
      </c>
      <c r="G3543">
        <v>0</v>
      </c>
      <c r="H3543">
        <v>244.8</v>
      </c>
      <c r="I3543">
        <v>76</v>
      </c>
      <c r="J3543">
        <v>41.62</v>
      </c>
      <c r="K3543">
        <v>77.2</v>
      </c>
      <c r="L3543">
        <v>100</v>
      </c>
      <c r="M3543">
        <v>6.56</v>
      </c>
      <c r="N3543">
        <v>222.8</v>
      </c>
      <c r="O3543">
        <v>102</v>
      </c>
      <c r="P3543">
        <v>10.029999999999999</v>
      </c>
      <c r="Q3543">
        <v>10</v>
      </c>
      <c r="R3543">
        <v>3</v>
      </c>
      <c r="S3543">
        <v>2.7</v>
      </c>
      <c r="T3543">
        <v>0</v>
      </c>
      <c r="U3543" t="s">
        <v>22</v>
      </c>
      <c r="V3543">
        <f>IF(tbl_Customers[[#This Row],[churn]] = "yes", 1, 0)</f>
        <v>0</v>
      </c>
      <c r="W3543" t="str">
        <f>IF(tbl_Customers[[#This Row],[number_customer_service_calls]] &lt;= 1, "0-1 Calls", IF(tbl_Customers[[#This Row],[number_customer_service_calls]] &lt;= 3, "2-3 Calls", IF(tbl_Customers[[#This Row],[number_customer_service_calls]] &lt;=5, "4-5 Calls", "6+ Calls")))</f>
        <v>0-1 Calls</v>
      </c>
      <c r="X3543" t="str">
        <f>IF(tbl_Customers[[#This Row],[account_length]] &lt;= 50, "0-50", IF(tbl_Customers[[#This Row],[account_length]] &lt;=100, "51-100", IF(tbl_Customers[[#This Row],[account_length]] &lt;= 150, "101-150", "151+")))</f>
        <v>51-100</v>
      </c>
      <c r="Y3543" t="str">
        <f>IF(tbl_Customers[[#This Row],[total_intl_charge]] &lt;= 3, "Low Charges", "High Charges")</f>
        <v>Low Charges</v>
      </c>
      <c r="Z3543" t="str">
        <f>IF(tbl_Customers[[#This Row],[total_eve_calls]]&lt;=80,"Low Calls",
IF(tbl_Customers[[#This Row],[total_eve_calls]]&lt;=120,"Medium Calls","High Calls"))</f>
        <v>Medium Calls</v>
      </c>
      <c r="AA3543" t="str">
        <f>IF(tbl_Customers[[#This Row],[total_eve_charge]]&lt;=15,"Low Charges",
IF(tbl_Customers[[#This Row],[total_eve_charge]]&lt;=20,"Medium Charges","High Charges"))</f>
        <v>Low Charges</v>
      </c>
      <c r="AB35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3" t="str">
        <f>IF(tbl_Customers[[#This Row],[number_vmail_messages]] = 0, "No Usage", IF(tbl_Customers[[#This Row],[number_vmail_messages]] &lt;= 20, "Low Usage", IF(tbl_Customers[[#This Row],[number_vmail_messages]] &lt;= 40, "Medium Usgae", "High Usage")))</f>
        <v>No Usage</v>
      </c>
      <c r="AD3543" t="str">
        <f>IF(tbl_Customers[[#This Row],[total_day_minutes]]&lt;=150,"Low Usage", IF(tbl_Customers[[#This Row],[total_day_minutes]]&lt;=200,"Medium Usage", IF(tbl_Customers[[#This Row],[total_day_minutes]]&lt;=250,"High Usage","Very High Usage")))</f>
        <v>High Usage</v>
      </c>
      <c r="AE3543" t="str">
        <f>IF(tbl_Customers[[#This Row],[total_intl_calls]]&lt;=5,"Low Calls", IF(tbl_Customers[[#This Row],[total_intl_calls]]&lt;=10, "Medium Calls", "High Calls"))</f>
        <v>Low Calls</v>
      </c>
      <c r="AF35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3" s="36" t="str">
        <f>IF(tbl_Customers[[#This Row],[Churn_Risk_Score]]&gt;=10,"High Risk", IF(tbl_Customers[[#This Row],[Churn_Risk_Score]]&gt;=5,"Medium Risk","Low Risk"))</f>
        <v>Low Risk</v>
      </c>
    </row>
    <row r="3544" spans="1:33" x14ac:dyDescent="0.35">
      <c r="A3544">
        <v>3543</v>
      </c>
      <c r="B3544" t="s">
        <v>45</v>
      </c>
      <c r="C3544">
        <v>87</v>
      </c>
      <c r="D3544" t="s">
        <v>28</v>
      </c>
      <c r="E3544" t="s">
        <v>22</v>
      </c>
      <c r="F3544" t="s">
        <v>22</v>
      </c>
      <c r="G3544">
        <v>0</v>
      </c>
      <c r="H3544">
        <v>297.39999999999998</v>
      </c>
      <c r="I3544">
        <v>63</v>
      </c>
      <c r="J3544">
        <v>50.56</v>
      </c>
      <c r="K3544">
        <v>118.4</v>
      </c>
      <c r="L3544">
        <v>108</v>
      </c>
      <c r="M3544">
        <v>10.06</v>
      </c>
      <c r="N3544">
        <v>242.3</v>
      </c>
      <c r="O3544">
        <v>72</v>
      </c>
      <c r="P3544">
        <v>10.9</v>
      </c>
      <c r="Q3544">
        <v>11</v>
      </c>
      <c r="R3544">
        <v>2</v>
      </c>
      <c r="S3544">
        <v>2.97</v>
      </c>
      <c r="T3544">
        <v>2</v>
      </c>
      <c r="U3544" t="s">
        <v>23</v>
      </c>
      <c r="V3544">
        <f>IF(tbl_Customers[[#This Row],[churn]] = "yes", 1, 0)</f>
        <v>1</v>
      </c>
      <c r="W3544" t="str">
        <f>IF(tbl_Customers[[#This Row],[number_customer_service_calls]] &lt;= 1, "0-1 Calls", IF(tbl_Customers[[#This Row],[number_customer_service_calls]] &lt;= 3, "2-3 Calls", IF(tbl_Customers[[#This Row],[number_customer_service_calls]] &lt;=5, "4-5 Calls", "6+ Calls")))</f>
        <v>2-3 Calls</v>
      </c>
      <c r="X3544" t="str">
        <f>IF(tbl_Customers[[#This Row],[account_length]] &lt;= 50, "0-50", IF(tbl_Customers[[#This Row],[account_length]] &lt;=100, "51-100", IF(tbl_Customers[[#This Row],[account_length]] &lt;= 150, "101-150", "151+")))</f>
        <v>51-100</v>
      </c>
      <c r="Y3544" t="str">
        <f>IF(tbl_Customers[[#This Row],[total_intl_charge]] &lt;= 3, "Low Charges", "High Charges")</f>
        <v>Low Charges</v>
      </c>
      <c r="Z3544" t="str">
        <f>IF(tbl_Customers[[#This Row],[total_eve_calls]]&lt;=80,"Low Calls",
IF(tbl_Customers[[#This Row],[total_eve_calls]]&lt;=120,"Medium Calls","High Calls"))</f>
        <v>Medium Calls</v>
      </c>
      <c r="AA3544" t="str">
        <f>IF(tbl_Customers[[#This Row],[total_eve_charge]]&lt;=15,"Low Charges",
IF(tbl_Customers[[#This Row],[total_eve_charge]]&lt;=20,"Medium Charges","High Charges"))</f>
        <v>Low Charges</v>
      </c>
      <c r="AB35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4" t="str">
        <f>IF(tbl_Customers[[#This Row],[number_vmail_messages]] = 0, "No Usage", IF(tbl_Customers[[#This Row],[number_vmail_messages]] &lt;= 20, "Low Usage", IF(tbl_Customers[[#This Row],[number_vmail_messages]] &lt;= 40, "Medium Usgae", "High Usage")))</f>
        <v>No Usage</v>
      </c>
      <c r="AD3544" t="str">
        <f>IF(tbl_Customers[[#This Row],[total_day_minutes]]&lt;=150,"Low Usage", IF(tbl_Customers[[#This Row],[total_day_minutes]]&lt;=200,"Medium Usage", IF(tbl_Customers[[#This Row],[total_day_minutes]]&lt;=250,"High Usage","Very High Usage")))</f>
        <v>Very High Usage</v>
      </c>
      <c r="AE3544" t="str">
        <f>IF(tbl_Customers[[#This Row],[total_intl_calls]]&lt;=5,"Low Calls", IF(tbl_Customers[[#This Row],[total_intl_calls]]&lt;=10, "Medium Calls", "High Calls"))</f>
        <v>Low Calls</v>
      </c>
      <c r="AF35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44" s="36" t="str">
        <f>IF(tbl_Customers[[#This Row],[Churn_Risk_Score]]&gt;=10,"High Risk", IF(tbl_Customers[[#This Row],[Churn_Risk_Score]]&gt;=5,"Medium Risk","Low Risk"))</f>
        <v>Medium Risk</v>
      </c>
    </row>
    <row r="3545" spans="1:33" x14ac:dyDescent="0.35">
      <c r="A3545">
        <v>3544</v>
      </c>
      <c r="B3545" t="s">
        <v>31</v>
      </c>
      <c r="C3545">
        <v>63</v>
      </c>
      <c r="D3545" t="s">
        <v>21</v>
      </c>
      <c r="E3545" t="s">
        <v>22</v>
      </c>
      <c r="F3545" t="s">
        <v>22</v>
      </c>
      <c r="G3545">
        <v>0</v>
      </c>
      <c r="H3545">
        <v>147.80000000000001</v>
      </c>
      <c r="I3545">
        <v>95</v>
      </c>
      <c r="J3545">
        <v>25.13</v>
      </c>
      <c r="K3545">
        <v>201.4</v>
      </c>
      <c r="L3545">
        <v>72</v>
      </c>
      <c r="M3545">
        <v>17.12</v>
      </c>
      <c r="N3545">
        <v>154.9</v>
      </c>
      <c r="O3545">
        <v>118</v>
      </c>
      <c r="P3545">
        <v>6.97</v>
      </c>
      <c r="Q3545">
        <v>8.6</v>
      </c>
      <c r="R3545">
        <v>8</v>
      </c>
      <c r="S3545">
        <v>2.3199999999999998</v>
      </c>
      <c r="T3545">
        <v>1</v>
      </c>
      <c r="U3545" t="s">
        <v>22</v>
      </c>
      <c r="V3545">
        <f>IF(tbl_Customers[[#This Row],[churn]] = "yes", 1, 0)</f>
        <v>0</v>
      </c>
      <c r="W3545" t="str">
        <f>IF(tbl_Customers[[#This Row],[number_customer_service_calls]] &lt;= 1, "0-1 Calls", IF(tbl_Customers[[#This Row],[number_customer_service_calls]] &lt;= 3, "2-3 Calls", IF(tbl_Customers[[#This Row],[number_customer_service_calls]] &lt;=5, "4-5 Calls", "6+ Calls")))</f>
        <v>0-1 Calls</v>
      </c>
      <c r="X3545" t="str">
        <f>IF(tbl_Customers[[#This Row],[account_length]] &lt;= 50, "0-50", IF(tbl_Customers[[#This Row],[account_length]] &lt;=100, "51-100", IF(tbl_Customers[[#This Row],[account_length]] &lt;= 150, "101-150", "151+")))</f>
        <v>51-100</v>
      </c>
      <c r="Y3545" t="str">
        <f>IF(tbl_Customers[[#This Row],[total_intl_charge]] &lt;= 3, "Low Charges", "High Charges")</f>
        <v>Low Charges</v>
      </c>
      <c r="Z3545" t="str">
        <f>IF(tbl_Customers[[#This Row],[total_eve_calls]]&lt;=80,"Low Calls",
IF(tbl_Customers[[#This Row],[total_eve_calls]]&lt;=120,"Medium Calls","High Calls"))</f>
        <v>Low Calls</v>
      </c>
      <c r="AA3545" t="str">
        <f>IF(tbl_Customers[[#This Row],[total_eve_charge]]&lt;=15,"Low Charges",
IF(tbl_Customers[[#This Row],[total_eve_charge]]&lt;=20,"Medium Charges","High Charges"))</f>
        <v>Medium Charges</v>
      </c>
      <c r="AB35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5" t="str">
        <f>IF(tbl_Customers[[#This Row],[number_vmail_messages]] = 0, "No Usage", IF(tbl_Customers[[#This Row],[number_vmail_messages]] &lt;= 20, "Low Usage", IF(tbl_Customers[[#This Row],[number_vmail_messages]] &lt;= 40, "Medium Usgae", "High Usage")))</f>
        <v>No Usage</v>
      </c>
      <c r="AD3545" t="str">
        <f>IF(tbl_Customers[[#This Row],[total_day_minutes]]&lt;=150,"Low Usage", IF(tbl_Customers[[#This Row],[total_day_minutes]]&lt;=200,"Medium Usage", IF(tbl_Customers[[#This Row],[total_day_minutes]]&lt;=250,"High Usage","Very High Usage")))</f>
        <v>Low Usage</v>
      </c>
      <c r="AE3545" t="str">
        <f>IF(tbl_Customers[[#This Row],[total_intl_calls]]&lt;=5,"Low Calls", IF(tbl_Customers[[#This Row],[total_intl_calls]]&lt;=10, "Medium Calls", "High Calls"))</f>
        <v>Medium Calls</v>
      </c>
      <c r="AF35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5" s="36" t="str">
        <f>IF(tbl_Customers[[#This Row],[Churn_Risk_Score]]&gt;=10,"High Risk", IF(tbl_Customers[[#This Row],[Churn_Risk_Score]]&gt;=5,"Medium Risk","Low Risk"))</f>
        <v>Low Risk</v>
      </c>
    </row>
    <row r="3546" spans="1:33" x14ac:dyDescent="0.35">
      <c r="A3546">
        <v>3545</v>
      </c>
      <c r="B3546" t="s">
        <v>37</v>
      </c>
      <c r="C3546">
        <v>68</v>
      </c>
      <c r="D3546" t="s">
        <v>21</v>
      </c>
      <c r="E3546" t="s">
        <v>22</v>
      </c>
      <c r="F3546" t="s">
        <v>22</v>
      </c>
      <c r="G3546">
        <v>0</v>
      </c>
      <c r="H3546">
        <v>186.5</v>
      </c>
      <c r="I3546">
        <v>108</v>
      </c>
      <c r="J3546">
        <v>31.71</v>
      </c>
      <c r="K3546">
        <v>190.2</v>
      </c>
      <c r="L3546">
        <v>107</v>
      </c>
      <c r="M3546">
        <v>16.170000000000002</v>
      </c>
      <c r="N3546">
        <v>187.8</v>
      </c>
      <c r="O3546">
        <v>103</v>
      </c>
      <c r="P3546">
        <v>8.4499999999999993</v>
      </c>
      <c r="Q3546">
        <v>11</v>
      </c>
      <c r="R3546">
        <v>5</v>
      </c>
      <c r="S3546">
        <v>2.97</v>
      </c>
      <c r="T3546">
        <v>1</v>
      </c>
      <c r="U3546" t="s">
        <v>22</v>
      </c>
      <c r="V3546">
        <f>IF(tbl_Customers[[#This Row],[churn]] = "yes", 1, 0)</f>
        <v>0</v>
      </c>
      <c r="W3546" t="str">
        <f>IF(tbl_Customers[[#This Row],[number_customer_service_calls]] &lt;= 1, "0-1 Calls", IF(tbl_Customers[[#This Row],[number_customer_service_calls]] &lt;= 3, "2-3 Calls", IF(tbl_Customers[[#This Row],[number_customer_service_calls]] &lt;=5, "4-5 Calls", "6+ Calls")))</f>
        <v>0-1 Calls</v>
      </c>
      <c r="X3546" t="str">
        <f>IF(tbl_Customers[[#This Row],[account_length]] &lt;= 50, "0-50", IF(tbl_Customers[[#This Row],[account_length]] &lt;=100, "51-100", IF(tbl_Customers[[#This Row],[account_length]] &lt;= 150, "101-150", "151+")))</f>
        <v>51-100</v>
      </c>
      <c r="Y3546" t="str">
        <f>IF(tbl_Customers[[#This Row],[total_intl_charge]] &lt;= 3, "Low Charges", "High Charges")</f>
        <v>Low Charges</v>
      </c>
      <c r="Z3546" t="str">
        <f>IF(tbl_Customers[[#This Row],[total_eve_calls]]&lt;=80,"Low Calls",
IF(tbl_Customers[[#This Row],[total_eve_calls]]&lt;=120,"Medium Calls","High Calls"))</f>
        <v>Medium Calls</v>
      </c>
      <c r="AA3546" t="str">
        <f>IF(tbl_Customers[[#This Row],[total_eve_charge]]&lt;=15,"Low Charges",
IF(tbl_Customers[[#This Row],[total_eve_charge]]&lt;=20,"Medium Charges","High Charges"))</f>
        <v>Medium Charges</v>
      </c>
      <c r="AB35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6" t="str">
        <f>IF(tbl_Customers[[#This Row],[number_vmail_messages]] = 0, "No Usage", IF(tbl_Customers[[#This Row],[number_vmail_messages]] &lt;= 20, "Low Usage", IF(tbl_Customers[[#This Row],[number_vmail_messages]] &lt;= 40, "Medium Usgae", "High Usage")))</f>
        <v>No Usage</v>
      </c>
      <c r="AD3546" t="str">
        <f>IF(tbl_Customers[[#This Row],[total_day_minutes]]&lt;=150,"Low Usage", IF(tbl_Customers[[#This Row],[total_day_minutes]]&lt;=200,"Medium Usage", IF(tbl_Customers[[#This Row],[total_day_minutes]]&lt;=250,"High Usage","Very High Usage")))</f>
        <v>Medium Usage</v>
      </c>
      <c r="AE3546" t="str">
        <f>IF(tbl_Customers[[#This Row],[total_intl_calls]]&lt;=5,"Low Calls", IF(tbl_Customers[[#This Row],[total_intl_calls]]&lt;=10, "Medium Calls", "High Calls"))</f>
        <v>Low Calls</v>
      </c>
      <c r="AF35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6" s="36" t="str">
        <f>IF(tbl_Customers[[#This Row],[Churn_Risk_Score]]&gt;=10,"High Risk", IF(tbl_Customers[[#This Row],[Churn_Risk_Score]]&gt;=5,"Medium Risk","Low Risk"))</f>
        <v>Low Risk</v>
      </c>
    </row>
    <row r="3547" spans="1:33" x14ac:dyDescent="0.35">
      <c r="A3547">
        <v>3546</v>
      </c>
      <c r="B3547" t="s">
        <v>39</v>
      </c>
      <c r="C3547">
        <v>119</v>
      </c>
      <c r="D3547" t="s">
        <v>28</v>
      </c>
      <c r="E3547" t="s">
        <v>22</v>
      </c>
      <c r="F3547" t="s">
        <v>22</v>
      </c>
      <c r="G3547">
        <v>0</v>
      </c>
      <c r="H3547">
        <v>107.2</v>
      </c>
      <c r="I3547">
        <v>100</v>
      </c>
      <c r="J3547">
        <v>18.22</v>
      </c>
      <c r="K3547">
        <v>221.1</v>
      </c>
      <c r="L3547">
        <v>100</v>
      </c>
      <c r="M3547">
        <v>18.79</v>
      </c>
      <c r="N3547">
        <v>212.6</v>
      </c>
      <c r="O3547">
        <v>96</v>
      </c>
      <c r="P3547">
        <v>9.57</v>
      </c>
      <c r="Q3547">
        <v>8.3000000000000007</v>
      </c>
      <c r="R3547">
        <v>3</v>
      </c>
      <c r="S3547">
        <v>2.2400000000000002</v>
      </c>
      <c r="T3547">
        <v>2</v>
      </c>
      <c r="U3547" t="s">
        <v>22</v>
      </c>
      <c r="V3547">
        <f>IF(tbl_Customers[[#This Row],[churn]] = "yes", 1, 0)</f>
        <v>0</v>
      </c>
      <c r="W3547" t="str">
        <f>IF(tbl_Customers[[#This Row],[number_customer_service_calls]] &lt;= 1, "0-1 Calls", IF(tbl_Customers[[#This Row],[number_customer_service_calls]] &lt;= 3, "2-3 Calls", IF(tbl_Customers[[#This Row],[number_customer_service_calls]] &lt;=5, "4-5 Calls", "6+ Calls")))</f>
        <v>2-3 Calls</v>
      </c>
      <c r="X3547" t="str">
        <f>IF(tbl_Customers[[#This Row],[account_length]] &lt;= 50, "0-50", IF(tbl_Customers[[#This Row],[account_length]] &lt;=100, "51-100", IF(tbl_Customers[[#This Row],[account_length]] &lt;= 150, "101-150", "151+")))</f>
        <v>101-150</v>
      </c>
      <c r="Y3547" t="str">
        <f>IF(tbl_Customers[[#This Row],[total_intl_charge]] &lt;= 3, "Low Charges", "High Charges")</f>
        <v>Low Charges</v>
      </c>
      <c r="Z3547" t="str">
        <f>IF(tbl_Customers[[#This Row],[total_eve_calls]]&lt;=80,"Low Calls",
IF(tbl_Customers[[#This Row],[total_eve_calls]]&lt;=120,"Medium Calls","High Calls"))</f>
        <v>Medium Calls</v>
      </c>
      <c r="AA3547" t="str">
        <f>IF(tbl_Customers[[#This Row],[total_eve_charge]]&lt;=15,"Low Charges",
IF(tbl_Customers[[#This Row],[total_eve_charge]]&lt;=20,"Medium Charges","High Charges"))</f>
        <v>Medium Charges</v>
      </c>
      <c r="AB35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7" t="str">
        <f>IF(tbl_Customers[[#This Row],[number_vmail_messages]] = 0, "No Usage", IF(tbl_Customers[[#This Row],[number_vmail_messages]] &lt;= 20, "Low Usage", IF(tbl_Customers[[#This Row],[number_vmail_messages]] &lt;= 40, "Medium Usgae", "High Usage")))</f>
        <v>No Usage</v>
      </c>
      <c r="AD3547" t="str">
        <f>IF(tbl_Customers[[#This Row],[total_day_minutes]]&lt;=150,"Low Usage", IF(tbl_Customers[[#This Row],[total_day_minutes]]&lt;=200,"Medium Usage", IF(tbl_Customers[[#This Row],[total_day_minutes]]&lt;=250,"High Usage","Very High Usage")))</f>
        <v>Low Usage</v>
      </c>
      <c r="AE3547" t="str">
        <f>IF(tbl_Customers[[#This Row],[total_intl_calls]]&lt;=5,"Low Calls", IF(tbl_Customers[[#This Row],[total_intl_calls]]&lt;=10, "Medium Calls", "High Calls"))</f>
        <v>Low Calls</v>
      </c>
      <c r="AF35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7" s="36" t="str">
        <f>IF(tbl_Customers[[#This Row],[Churn_Risk_Score]]&gt;=10,"High Risk", IF(tbl_Customers[[#This Row],[Churn_Risk_Score]]&gt;=5,"Medium Risk","Low Risk"))</f>
        <v>Low Risk</v>
      </c>
    </row>
    <row r="3548" spans="1:33" x14ac:dyDescent="0.35">
      <c r="A3548">
        <v>3547</v>
      </c>
      <c r="B3548" t="s">
        <v>37</v>
      </c>
      <c r="C3548">
        <v>43</v>
      </c>
      <c r="D3548" t="s">
        <v>21</v>
      </c>
      <c r="E3548" t="s">
        <v>22</v>
      </c>
      <c r="F3548" t="s">
        <v>23</v>
      </c>
      <c r="G3548">
        <v>36</v>
      </c>
      <c r="H3548">
        <v>93.1</v>
      </c>
      <c r="I3548">
        <v>68</v>
      </c>
      <c r="J3548">
        <v>15.83</v>
      </c>
      <c r="K3548">
        <v>246.1</v>
      </c>
      <c r="L3548">
        <v>83</v>
      </c>
      <c r="M3548">
        <v>20.92</v>
      </c>
      <c r="N3548">
        <v>94.9</v>
      </c>
      <c r="O3548">
        <v>109</v>
      </c>
      <c r="P3548">
        <v>4.2699999999999996</v>
      </c>
      <c r="Q3548">
        <v>8.6999999999999993</v>
      </c>
      <c r="R3548">
        <v>8</v>
      </c>
      <c r="S3548">
        <v>2.35</v>
      </c>
      <c r="T3548">
        <v>1</v>
      </c>
      <c r="U3548" t="s">
        <v>22</v>
      </c>
      <c r="V3548">
        <f>IF(tbl_Customers[[#This Row],[churn]] = "yes", 1, 0)</f>
        <v>0</v>
      </c>
      <c r="W3548" t="str">
        <f>IF(tbl_Customers[[#This Row],[number_customer_service_calls]] &lt;= 1, "0-1 Calls", IF(tbl_Customers[[#This Row],[number_customer_service_calls]] &lt;= 3, "2-3 Calls", IF(tbl_Customers[[#This Row],[number_customer_service_calls]] &lt;=5, "4-5 Calls", "6+ Calls")))</f>
        <v>0-1 Calls</v>
      </c>
      <c r="X3548" t="str">
        <f>IF(tbl_Customers[[#This Row],[account_length]] &lt;= 50, "0-50", IF(tbl_Customers[[#This Row],[account_length]] &lt;=100, "51-100", IF(tbl_Customers[[#This Row],[account_length]] &lt;= 150, "101-150", "151+")))</f>
        <v>0-50</v>
      </c>
      <c r="Y3548" t="str">
        <f>IF(tbl_Customers[[#This Row],[total_intl_charge]] &lt;= 3, "Low Charges", "High Charges")</f>
        <v>Low Charges</v>
      </c>
      <c r="Z3548" t="str">
        <f>IF(tbl_Customers[[#This Row],[total_eve_calls]]&lt;=80,"Low Calls",
IF(tbl_Customers[[#This Row],[total_eve_calls]]&lt;=120,"Medium Calls","High Calls"))</f>
        <v>Medium Calls</v>
      </c>
      <c r="AA3548" t="str">
        <f>IF(tbl_Customers[[#This Row],[total_eve_charge]]&lt;=15,"Low Charges",
IF(tbl_Customers[[#This Row],[total_eve_charge]]&lt;=20,"Medium Charges","High Charges"))</f>
        <v>High Charges</v>
      </c>
      <c r="AB35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8" t="str">
        <f>IF(tbl_Customers[[#This Row],[number_vmail_messages]] = 0, "No Usage", IF(tbl_Customers[[#This Row],[number_vmail_messages]] &lt;= 20, "Low Usage", IF(tbl_Customers[[#This Row],[number_vmail_messages]] &lt;= 40, "Medium Usgae", "High Usage")))</f>
        <v>Medium Usgae</v>
      </c>
      <c r="AD3548" t="str">
        <f>IF(tbl_Customers[[#This Row],[total_day_minutes]]&lt;=150,"Low Usage", IF(tbl_Customers[[#This Row],[total_day_minutes]]&lt;=200,"Medium Usage", IF(tbl_Customers[[#This Row],[total_day_minutes]]&lt;=250,"High Usage","Very High Usage")))</f>
        <v>Low Usage</v>
      </c>
      <c r="AE3548" t="str">
        <f>IF(tbl_Customers[[#This Row],[total_intl_calls]]&lt;=5,"Low Calls", IF(tbl_Customers[[#This Row],[total_intl_calls]]&lt;=10, "Medium Calls", "High Calls"))</f>
        <v>Medium Calls</v>
      </c>
      <c r="AF35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48" s="36" t="str">
        <f>IF(tbl_Customers[[#This Row],[Churn_Risk_Score]]&gt;=10,"High Risk", IF(tbl_Customers[[#This Row],[Churn_Risk_Score]]&gt;=5,"Medium Risk","Low Risk"))</f>
        <v>Low Risk</v>
      </c>
    </row>
    <row r="3549" spans="1:33" x14ac:dyDescent="0.35">
      <c r="A3549">
        <v>3548</v>
      </c>
      <c r="B3549" t="s">
        <v>56</v>
      </c>
      <c r="C3549">
        <v>136</v>
      </c>
      <c r="D3549" t="s">
        <v>28</v>
      </c>
      <c r="E3549" t="s">
        <v>22</v>
      </c>
      <c r="F3549" t="s">
        <v>22</v>
      </c>
      <c r="G3549">
        <v>0</v>
      </c>
      <c r="H3549">
        <v>132.4</v>
      </c>
      <c r="I3549">
        <v>110</v>
      </c>
      <c r="J3549">
        <v>22.51</v>
      </c>
      <c r="K3549">
        <v>254.1</v>
      </c>
      <c r="L3549">
        <v>81</v>
      </c>
      <c r="M3549">
        <v>21.6</v>
      </c>
      <c r="N3549">
        <v>176.5</v>
      </c>
      <c r="O3549">
        <v>100</v>
      </c>
      <c r="P3549">
        <v>7.94</v>
      </c>
      <c r="Q3549">
        <v>13</v>
      </c>
      <c r="R3549">
        <v>6</v>
      </c>
      <c r="S3549">
        <v>3.51</v>
      </c>
      <c r="T3549">
        <v>2</v>
      </c>
      <c r="U3549" t="s">
        <v>22</v>
      </c>
      <c r="V3549">
        <f>IF(tbl_Customers[[#This Row],[churn]] = "yes", 1, 0)</f>
        <v>0</v>
      </c>
      <c r="W3549" t="str">
        <f>IF(tbl_Customers[[#This Row],[number_customer_service_calls]] &lt;= 1, "0-1 Calls", IF(tbl_Customers[[#This Row],[number_customer_service_calls]] &lt;= 3, "2-3 Calls", IF(tbl_Customers[[#This Row],[number_customer_service_calls]] &lt;=5, "4-5 Calls", "6+ Calls")))</f>
        <v>2-3 Calls</v>
      </c>
      <c r="X3549" t="str">
        <f>IF(tbl_Customers[[#This Row],[account_length]] &lt;= 50, "0-50", IF(tbl_Customers[[#This Row],[account_length]] &lt;=100, "51-100", IF(tbl_Customers[[#This Row],[account_length]] &lt;= 150, "101-150", "151+")))</f>
        <v>101-150</v>
      </c>
      <c r="Y3549" t="str">
        <f>IF(tbl_Customers[[#This Row],[total_intl_charge]] &lt;= 3, "Low Charges", "High Charges")</f>
        <v>High Charges</v>
      </c>
      <c r="Z3549" t="str">
        <f>IF(tbl_Customers[[#This Row],[total_eve_calls]]&lt;=80,"Low Calls",
IF(tbl_Customers[[#This Row],[total_eve_calls]]&lt;=120,"Medium Calls","High Calls"))</f>
        <v>Medium Calls</v>
      </c>
      <c r="AA3549" t="str">
        <f>IF(tbl_Customers[[#This Row],[total_eve_charge]]&lt;=15,"Low Charges",
IF(tbl_Customers[[#This Row],[total_eve_charge]]&lt;=20,"Medium Charges","High Charges"))</f>
        <v>High Charges</v>
      </c>
      <c r="AB35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9" t="str">
        <f>IF(tbl_Customers[[#This Row],[number_vmail_messages]] = 0, "No Usage", IF(tbl_Customers[[#This Row],[number_vmail_messages]] &lt;= 20, "Low Usage", IF(tbl_Customers[[#This Row],[number_vmail_messages]] &lt;= 40, "Medium Usgae", "High Usage")))</f>
        <v>No Usage</v>
      </c>
      <c r="AD3549" t="str">
        <f>IF(tbl_Customers[[#This Row],[total_day_minutes]]&lt;=150,"Low Usage", IF(tbl_Customers[[#This Row],[total_day_minutes]]&lt;=200,"Medium Usage", IF(tbl_Customers[[#This Row],[total_day_minutes]]&lt;=250,"High Usage","Very High Usage")))</f>
        <v>Low Usage</v>
      </c>
      <c r="AE3549" t="str">
        <f>IF(tbl_Customers[[#This Row],[total_intl_calls]]&lt;=5,"Low Calls", IF(tbl_Customers[[#This Row],[total_intl_calls]]&lt;=10, "Medium Calls", "High Calls"))</f>
        <v>Medium Calls</v>
      </c>
      <c r="AF35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49" s="36" t="str">
        <f>IF(tbl_Customers[[#This Row],[Churn_Risk_Score]]&gt;=10,"High Risk", IF(tbl_Customers[[#This Row],[Churn_Risk_Score]]&gt;=5,"Medium Risk","Low Risk"))</f>
        <v>Low Risk</v>
      </c>
    </row>
    <row r="3550" spans="1:33" x14ac:dyDescent="0.35">
      <c r="A3550">
        <v>3549</v>
      </c>
      <c r="B3550" t="s">
        <v>52</v>
      </c>
      <c r="C3550">
        <v>149</v>
      </c>
      <c r="D3550" t="s">
        <v>21</v>
      </c>
      <c r="E3550" t="s">
        <v>22</v>
      </c>
      <c r="F3550" t="s">
        <v>22</v>
      </c>
      <c r="G3550">
        <v>0</v>
      </c>
      <c r="H3550">
        <v>114.5</v>
      </c>
      <c r="I3550">
        <v>103</v>
      </c>
      <c r="J3550">
        <v>19.47</v>
      </c>
      <c r="K3550">
        <v>228.8</v>
      </c>
      <c r="L3550">
        <v>100</v>
      </c>
      <c r="M3550">
        <v>19.45</v>
      </c>
      <c r="N3550">
        <v>135.80000000000001</v>
      </c>
      <c r="O3550">
        <v>74</v>
      </c>
      <c r="P3550">
        <v>6.11</v>
      </c>
      <c r="Q3550">
        <v>10.7</v>
      </c>
      <c r="R3550">
        <v>3</v>
      </c>
      <c r="S3550">
        <v>2.89</v>
      </c>
      <c r="T3550">
        <v>0</v>
      </c>
      <c r="U3550" t="s">
        <v>22</v>
      </c>
      <c r="V3550">
        <f>IF(tbl_Customers[[#This Row],[churn]] = "yes", 1, 0)</f>
        <v>0</v>
      </c>
      <c r="W3550" t="str">
        <f>IF(tbl_Customers[[#This Row],[number_customer_service_calls]] &lt;= 1, "0-1 Calls", IF(tbl_Customers[[#This Row],[number_customer_service_calls]] &lt;= 3, "2-3 Calls", IF(tbl_Customers[[#This Row],[number_customer_service_calls]] &lt;=5, "4-5 Calls", "6+ Calls")))</f>
        <v>0-1 Calls</v>
      </c>
      <c r="X3550" t="str">
        <f>IF(tbl_Customers[[#This Row],[account_length]] &lt;= 50, "0-50", IF(tbl_Customers[[#This Row],[account_length]] &lt;=100, "51-100", IF(tbl_Customers[[#This Row],[account_length]] &lt;= 150, "101-150", "151+")))</f>
        <v>101-150</v>
      </c>
      <c r="Y3550" t="str">
        <f>IF(tbl_Customers[[#This Row],[total_intl_charge]] &lt;= 3, "Low Charges", "High Charges")</f>
        <v>Low Charges</v>
      </c>
      <c r="Z3550" t="str">
        <f>IF(tbl_Customers[[#This Row],[total_eve_calls]]&lt;=80,"Low Calls",
IF(tbl_Customers[[#This Row],[total_eve_calls]]&lt;=120,"Medium Calls","High Calls"))</f>
        <v>Medium Calls</v>
      </c>
      <c r="AA3550" t="str">
        <f>IF(tbl_Customers[[#This Row],[total_eve_charge]]&lt;=15,"Low Charges",
IF(tbl_Customers[[#This Row],[total_eve_charge]]&lt;=20,"Medium Charges","High Charges"))</f>
        <v>Medium Charges</v>
      </c>
      <c r="AB35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0" t="str">
        <f>IF(tbl_Customers[[#This Row],[number_vmail_messages]] = 0, "No Usage", IF(tbl_Customers[[#This Row],[number_vmail_messages]] &lt;= 20, "Low Usage", IF(tbl_Customers[[#This Row],[number_vmail_messages]] &lt;= 40, "Medium Usgae", "High Usage")))</f>
        <v>No Usage</v>
      </c>
      <c r="AD3550" t="str">
        <f>IF(tbl_Customers[[#This Row],[total_day_minutes]]&lt;=150,"Low Usage", IF(tbl_Customers[[#This Row],[total_day_minutes]]&lt;=200,"Medium Usage", IF(tbl_Customers[[#This Row],[total_day_minutes]]&lt;=250,"High Usage","Very High Usage")))</f>
        <v>Low Usage</v>
      </c>
      <c r="AE3550" t="str">
        <f>IF(tbl_Customers[[#This Row],[total_intl_calls]]&lt;=5,"Low Calls", IF(tbl_Customers[[#This Row],[total_intl_calls]]&lt;=10, "Medium Calls", "High Calls"))</f>
        <v>Low Calls</v>
      </c>
      <c r="AF35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0" s="36" t="str">
        <f>IF(tbl_Customers[[#This Row],[Churn_Risk_Score]]&gt;=10,"High Risk", IF(tbl_Customers[[#This Row],[Churn_Risk_Score]]&gt;=5,"Medium Risk","Low Risk"))</f>
        <v>Low Risk</v>
      </c>
    </row>
    <row r="3551" spans="1:33" x14ac:dyDescent="0.35">
      <c r="A3551">
        <v>3550</v>
      </c>
      <c r="B3551" t="s">
        <v>36</v>
      </c>
      <c r="C3551">
        <v>77</v>
      </c>
      <c r="D3551" t="s">
        <v>21</v>
      </c>
      <c r="E3551" t="s">
        <v>22</v>
      </c>
      <c r="F3551" t="s">
        <v>22</v>
      </c>
      <c r="G3551">
        <v>0</v>
      </c>
      <c r="H3551">
        <v>184.7</v>
      </c>
      <c r="I3551">
        <v>130</v>
      </c>
      <c r="J3551">
        <v>31.4</v>
      </c>
      <c r="K3551">
        <v>194</v>
      </c>
      <c r="L3551">
        <v>105</v>
      </c>
      <c r="M3551">
        <v>16.489999999999998</v>
      </c>
      <c r="N3551">
        <v>249.1</v>
      </c>
      <c r="O3551">
        <v>91</v>
      </c>
      <c r="P3551">
        <v>11.21</v>
      </c>
      <c r="Q3551">
        <v>9</v>
      </c>
      <c r="R3551">
        <v>4</v>
      </c>
      <c r="S3551">
        <v>2.4300000000000002</v>
      </c>
      <c r="T3551">
        <v>1</v>
      </c>
      <c r="U3551" t="s">
        <v>22</v>
      </c>
      <c r="V3551">
        <f>IF(tbl_Customers[[#This Row],[churn]] = "yes", 1, 0)</f>
        <v>0</v>
      </c>
      <c r="W3551" t="str">
        <f>IF(tbl_Customers[[#This Row],[number_customer_service_calls]] &lt;= 1, "0-1 Calls", IF(tbl_Customers[[#This Row],[number_customer_service_calls]] &lt;= 3, "2-3 Calls", IF(tbl_Customers[[#This Row],[number_customer_service_calls]] &lt;=5, "4-5 Calls", "6+ Calls")))</f>
        <v>0-1 Calls</v>
      </c>
      <c r="X3551" t="str">
        <f>IF(tbl_Customers[[#This Row],[account_length]] &lt;= 50, "0-50", IF(tbl_Customers[[#This Row],[account_length]] &lt;=100, "51-100", IF(tbl_Customers[[#This Row],[account_length]] &lt;= 150, "101-150", "151+")))</f>
        <v>51-100</v>
      </c>
      <c r="Y3551" t="str">
        <f>IF(tbl_Customers[[#This Row],[total_intl_charge]] &lt;= 3, "Low Charges", "High Charges")</f>
        <v>Low Charges</v>
      </c>
      <c r="Z3551" t="str">
        <f>IF(tbl_Customers[[#This Row],[total_eve_calls]]&lt;=80,"Low Calls",
IF(tbl_Customers[[#This Row],[total_eve_calls]]&lt;=120,"Medium Calls","High Calls"))</f>
        <v>Medium Calls</v>
      </c>
      <c r="AA3551" t="str">
        <f>IF(tbl_Customers[[#This Row],[total_eve_charge]]&lt;=15,"Low Charges",
IF(tbl_Customers[[#This Row],[total_eve_charge]]&lt;=20,"Medium Charges","High Charges"))</f>
        <v>Medium Charges</v>
      </c>
      <c r="AB35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1" t="str">
        <f>IF(tbl_Customers[[#This Row],[number_vmail_messages]] = 0, "No Usage", IF(tbl_Customers[[#This Row],[number_vmail_messages]] &lt;= 20, "Low Usage", IF(tbl_Customers[[#This Row],[number_vmail_messages]] &lt;= 40, "Medium Usgae", "High Usage")))</f>
        <v>No Usage</v>
      </c>
      <c r="AD3551" t="str">
        <f>IF(tbl_Customers[[#This Row],[total_day_minutes]]&lt;=150,"Low Usage", IF(tbl_Customers[[#This Row],[total_day_minutes]]&lt;=200,"Medium Usage", IF(tbl_Customers[[#This Row],[total_day_minutes]]&lt;=250,"High Usage","Very High Usage")))</f>
        <v>Medium Usage</v>
      </c>
      <c r="AE3551" t="str">
        <f>IF(tbl_Customers[[#This Row],[total_intl_calls]]&lt;=5,"Low Calls", IF(tbl_Customers[[#This Row],[total_intl_calls]]&lt;=10, "Medium Calls", "High Calls"))</f>
        <v>Low Calls</v>
      </c>
      <c r="AF35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1" s="36" t="str">
        <f>IF(tbl_Customers[[#This Row],[Churn_Risk_Score]]&gt;=10,"High Risk", IF(tbl_Customers[[#This Row],[Churn_Risk_Score]]&gt;=5,"Medium Risk","Low Risk"))</f>
        <v>Low Risk</v>
      </c>
    </row>
    <row r="3552" spans="1:33" x14ac:dyDescent="0.35">
      <c r="A3552">
        <v>3551</v>
      </c>
      <c r="B3552" t="s">
        <v>53</v>
      </c>
      <c r="C3552">
        <v>110</v>
      </c>
      <c r="D3552" t="s">
        <v>21</v>
      </c>
      <c r="E3552" t="s">
        <v>22</v>
      </c>
      <c r="F3552" t="s">
        <v>22</v>
      </c>
      <c r="G3552">
        <v>0</v>
      </c>
      <c r="H3552">
        <v>94.1</v>
      </c>
      <c r="I3552">
        <v>127</v>
      </c>
      <c r="J3552">
        <v>16</v>
      </c>
      <c r="K3552">
        <v>283</v>
      </c>
      <c r="L3552">
        <v>97</v>
      </c>
      <c r="M3552">
        <v>24.06</v>
      </c>
      <c r="N3552">
        <v>168.7</v>
      </c>
      <c r="O3552">
        <v>69</v>
      </c>
      <c r="P3552">
        <v>7.59</v>
      </c>
      <c r="Q3552">
        <v>10.3</v>
      </c>
      <c r="R3552">
        <v>6</v>
      </c>
      <c r="S3552">
        <v>2.78</v>
      </c>
      <c r="T3552">
        <v>2</v>
      </c>
      <c r="U3552" t="s">
        <v>22</v>
      </c>
      <c r="V3552">
        <f>IF(tbl_Customers[[#This Row],[churn]] = "yes", 1, 0)</f>
        <v>0</v>
      </c>
      <c r="W3552" t="str">
        <f>IF(tbl_Customers[[#This Row],[number_customer_service_calls]] &lt;= 1, "0-1 Calls", IF(tbl_Customers[[#This Row],[number_customer_service_calls]] &lt;= 3, "2-3 Calls", IF(tbl_Customers[[#This Row],[number_customer_service_calls]] &lt;=5, "4-5 Calls", "6+ Calls")))</f>
        <v>2-3 Calls</v>
      </c>
      <c r="X3552" t="str">
        <f>IF(tbl_Customers[[#This Row],[account_length]] &lt;= 50, "0-50", IF(tbl_Customers[[#This Row],[account_length]] &lt;=100, "51-100", IF(tbl_Customers[[#This Row],[account_length]] &lt;= 150, "101-150", "151+")))</f>
        <v>101-150</v>
      </c>
      <c r="Y3552" t="str">
        <f>IF(tbl_Customers[[#This Row],[total_intl_charge]] &lt;= 3, "Low Charges", "High Charges")</f>
        <v>Low Charges</v>
      </c>
      <c r="Z3552" t="str">
        <f>IF(tbl_Customers[[#This Row],[total_eve_calls]]&lt;=80,"Low Calls",
IF(tbl_Customers[[#This Row],[total_eve_calls]]&lt;=120,"Medium Calls","High Calls"))</f>
        <v>Medium Calls</v>
      </c>
      <c r="AA3552" t="str">
        <f>IF(tbl_Customers[[#This Row],[total_eve_charge]]&lt;=15,"Low Charges",
IF(tbl_Customers[[#This Row],[total_eve_charge]]&lt;=20,"Medium Charges","High Charges"))</f>
        <v>High Charges</v>
      </c>
      <c r="AB35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2" t="str">
        <f>IF(tbl_Customers[[#This Row],[number_vmail_messages]] = 0, "No Usage", IF(tbl_Customers[[#This Row],[number_vmail_messages]] &lt;= 20, "Low Usage", IF(tbl_Customers[[#This Row],[number_vmail_messages]] &lt;= 40, "Medium Usgae", "High Usage")))</f>
        <v>No Usage</v>
      </c>
      <c r="AD3552" t="str">
        <f>IF(tbl_Customers[[#This Row],[total_day_minutes]]&lt;=150,"Low Usage", IF(tbl_Customers[[#This Row],[total_day_minutes]]&lt;=200,"Medium Usage", IF(tbl_Customers[[#This Row],[total_day_minutes]]&lt;=250,"High Usage","Very High Usage")))</f>
        <v>Low Usage</v>
      </c>
      <c r="AE3552" t="str">
        <f>IF(tbl_Customers[[#This Row],[total_intl_calls]]&lt;=5,"Low Calls", IF(tbl_Customers[[#This Row],[total_intl_calls]]&lt;=10, "Medium Calls", "High Calls"))</f>
        <v>Medium Calls</v>
      </c>
      <c r="AF35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2" s="36" t="str">
        <f>IF(tbl_Customers[[#This Row],[Churn_Risk_Score]]&gt;=10,"High Risk", IF(tbl_Customers[[#This Row],[Churn_Risk_Score]]&gt;=5,"Medium Risk","Low Risk"))</f>
        <v>Low Risk</v>
      </c>
    </row>
    <row r="3553" spans="1:33" x14ac:dyDescent="0.35">
      <c r="A3553">
        <v>3552</v>
      </c>
      <c r="B3553" t="s">
        <v>59</v>
      </c>
      <c r="C3553">
        <v>70</v>
      </c>
      <c r="D3553" t="s">
        <v>21</v>
      </c>
      <c r="E3553" t="s">
        <v>22</v>
      </c>
      <c r="F3553" t="s">
        <v>22</v>
      </c>
      <c r="G3553">
        <v>0</v>
      </c>
      <c r="H3553">
        <v>229.3</v>
      </c>
      <c r="I3553">
        <v>110</v>
      </c>
      <c r="J3553">
        <v>38.979999999999997</v>
      </c>
      <c r="K3553">
        <v>118.2</v>
      </c>
      <c r="L3553">
        <v>89</v>
      </c>
      <c r="M3553">
        <v>10.050000000000001</v>
      </c>
      <c r="N3553">
        <v>155</v>
      </c>
      <c r="O3553">
        <v>105</v>
      </c>
      <c r="P3553">
        <v>6.98</v>
      </c>
      <c r="Q3553">
        <v>7.9</v>
      </c>
      <c r="R3553">
        <v>4</v>
      </c>
      <c r="S3553">
        <v>2.13</v>
      </c>
      <c r="T3553">
        <v>1</v>
      </c>
      <c r="U3553" t="s">
        <v>22</v>
      </c>
      <c r="V3553">
        <f>IF(tbl_Customers[[#This Row],[churn]] = "yes", 1, 0)</f>
        <v>0</v>
      </c>
      <c r="W3553" t="str">
        <f>IF(tbl_Customers[[#This Row],[number_customer_service_calls]] &lt;= 1, "0-1 Calls", IF(tbl_Customers[[#This Row],[number_customer_service_calls]] &lt;= 3, "2-3 Calls", IF(tbl_Customers[[#This Row],[number_customer_service_calls]] &lt;=5, "4-5 Calls", "6+ Calls")))</f>
        <v>0-1 Calls</v>
      </c>
      <c r="X3553" t="str">
        <f>IF(tbl_Customers[[#This Row],[account_length]] &lt;= 50, "0-50", IF(tbl_Customers[[#This Row],[account_length]] &lt;=100, "51-100", IF(tbl_Customers[[#This Row],[account_length]] &lt;= 150, "101-150", "151+")))</f>
        <v>51-100</v>
      </c>
      <c r="Y3553" t="str">
        <f>IF(tbl_Customers[[#This Row],[total_intl_charge]] &lt;= 3, "Low Charges", "High Charges")</f>
        <v>Low Charges</v>
      </c>
      <c r="Z3553" t="str">
        <f>IF(tbl_Customers[[#This Row],[total_eve_calls]]&lt;=80,"Low Calls",
IF(tbl_Customers[[#This Row],[total_eve_calls]]&lt;=120,"Medium Calls","High Calls"))</f>
        <v>Medium Calls</v>
      </c>
      <c r="AA3553" t="str">
        <f>IF(tbl_Customers[[#This Row],[total_eve_charge]]&lt;=15,"Low Charges",
IF(tbl_Customers[[#This Row],[total_eve_charge]]&lt;=20,"Medium Charges","High Charges"))</f>
        <v>Low Charges</v>
      </c>
      <c r="AB35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3" t="str">
        <f>IF(tbl_Customers[[#This Row],[number_vmail_messages]] = 0, "No Usage", IF(tbl_Customers[[#This Row],[number_vmail_messages]] &lt;= 20, "Low Usage", IF(tbl_Customers[[#This Row],[number_vmail_messages]] &lt;= 40, "Medium Usgae", "High Usage")))</f>
        <v>No Usage</v>
      </c>
      <c r="AD3553" t="str">
        <f>IF(tbl_Customers[[#This Row],[total_day_minutes]]&lt;=150,"Low Usage", IF(tbl_Customers[[#This Row],[total_day_minutes]]&lt;=200,"Medium Usage", IF(tbl_Customers[[#This Row],[total_day_minutes]]&lt;=250,"High Usage","Very High Usage")))</f>
        <v>High Usage</v>
      </c>
      <c r="AE3553" t="str">
        <f>IF(tbl_Customers[[#This Row],[total_intl_calls]]&lt;=5,"Low Calls", IF(tbl_Customers[[#This Row],[total_intl_calls]]&lt;=10, "Medium Calls", "High Calls"))</f>
        <v>Low Calls</v>
      </c>
      <c r="AF35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3" s="36" t="str">
        <f>IF(tbl_Customers[[#This Row],[Churn_Risk_Score]]&gt;=10,"High Risk", IF(tbl_Customers[[#This Row],[Churn_Risk_Score]]&gt;=5,"Medium Risk","Low Risk"))</f>
        <v>Low Risk</v>
      </c>
    </row>
    <row r="3554" spans="1:33" x14ac:dyDescent="0.35">
      <c r="A3554">
        <v>3553</v>
      </c>
      <c r="B3554" t="s">
        <v>64</v>
      </c>
      <c r="C3554">
        <v>155</v>
      </c>
      <c r="D3554" t="s">
        <v>28</v>
      </c>
      <c r="E3554" t="s">
        <v>22</v>
      </c>
      <c r="F3554" t="s">
        <v>22</v>
      </c>
      <c r="G3554">
        <v>0</v>
      </c>
      <c r="H3554">
        <v>223.8</v>
      </c>
      <c r="I3554">
        <v>109</v>
      </c>
      <c r="J3554">
        <v>38.049999999999997</v>
      </c>
      <c r="K3554">
        <v>233.4</v>
      </c>
      <c r="L3554">
        <v>68</v>
      </c>
      <c r="M3554">
        <v>19.84</v>
      </c>
      <c r="N3554">
        <v>201.6</v>
      </c>
      <c r="O3554">
        <v>111</v>
      </c>
      <c r="P3554">
        <v>9.07</v>
      </c>
      <c r="Q3554">
        <v>8.8000000000000007</v>
      </c>
      <c r="R3554">
        <v>8</v>
      </c>
      <c r="S3554">
        <v>2.38</v>
      </c>
      <c r="T3554">
        <v>1</v>
      </c>
      <c r="U3554" t="s">
        <v>22</v>
      </c>
      <c r="V3554">
        <f>IF(tbl_Customers[[#This Row],[churn]] = "yes", 1, 0)</f>
        <v>0</v>
      </c>
      <c r="W3554" t="str">
        <f>IF(tbl_Customers[[#This Row],[number_customer_service_calls]] &lt;= 1, "0-1 Calls", IF(tbl_Customers[[#This Row],[number_customer_service_calls]] &lt;= 3, "2-3 Calls", IF(tbl_Customers[[#This Row],[number_customer_service_calls]] &lt;=5, "4-5 Calls", "6+ Calls")))</f>
        <v>0-1 Calls</v>
      </c>
      <c r="X3554" t="str">
        <f>IF(tbl_Customers[[#This Row],[account_length]] &lt;= 50, "0-50", IF(tbl_Customers[[#This Row],[account_length]] &lt;=100, "51-100", IF(tbl_Customers[[#This Row],[account_length]] &lt;= 150, "101-150", "151+")))</f>
        <v>151+</v>
      </c>
      <c r="Y3554" t="str">
        <f>IF(tbl_Customers[[#This Row],[total_intl_charge]] &lt;= 3, "Low Charges", "High Charges")</f>
        <v>Low Charges</v>
      </c>
      <c r="Z3554" t="str">
        <f>IF(tbl_Customers[[#This Row],[total_eve_calls]]&lt;=80,"Low Calls",
IF(tbl_Customers[[#This Row],[total_eve_calls]]&lt;=120,"Medium Calls","High Calls"))</f>
        <v>Low Calls</v>
      </c>
      <c r="AA3554" t="str">
        <f>IF(tbl_Customers[[#This Row],[total_eve_charge]]&lt;=15,"Low Charges",
IF(tbl_Customers[[#This Row],[total_eve_charge]]&lt;=20,"Medium Charges","High Charges"))</f>
        <v>Medium Charges</v>
      </c>
      <c r="AB35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54" t="str">
        <f>IF(tbl_Customers[[#This Row],[number_vmail_messages]] = 0, "No Usage", IF(tbl_Customers[[#This Row],[number_vmail_messages]] &lt;= 20, "Low Usage", IF(tbl_Customers[[#This Row],[number_vmail_messages]] &lt;= 40, "Medium Usgae", "High Usage")))</f>
        <v>No Usage</v>
      </c>
      <c r="AD3554" t="str">
        <f>IF(tbl_Customers[[#This Row],[total_day_minutes]]&lt;=150,"Low Usage", IF(tbl_Customers[[#This Row],[total_day_minutes]]&lt;=200,"Medium Usage", IF(tbl_Customers[[#This Row],[total_day_minutes]]&lt;=250,"High Usage","Very High Usage")))</f>
        <v>High Usage</v>
      </c>
      <c r="AE3554" t="str">
        <f>IF(tbl_Customers[[#This Row],[total_intl_calls]]&lt;=5,"Low Calls", IF(tbl_Customers[[#This Row],[total_intl_calls]]&lt;=10, "Medium Calls", "High Calls"))</f>
        <v>Medium Calls</v>
      </c>
      <c r="AF35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4" s="36" t="str">
        <f>IF(tbl_Customers[[#This Row],[Churn_Risk_Score]]&gt;=10,"High Risk", IF(tbl_Customers[[#This Row],[Churn_Risk_Score]]&gt;=5,"Medium Risk","Low Risk"))</f>
        <v>Low Risk</v>
      </c>
    </row>
    <row r="3555" spans="1:33" x14ac:dyDescent="0.35">
      <c r="A3555">
        <v>3554</v>
      </c>
      <c r="B3555" t="s">
        <v>63</v>
      </c>
      <c r="C3555">
        <v>151</v>
      </c>
      <c r="D3555" t="s">
        <v>21</v>
      </c>
      <c r="E3555" t="s">
        <v>22</v>
      </c>
      <c r="F3555" t="s">
        <v>23</v>
      </c>
      <c r="G3555">
        <v>27</v>
      </c>
      <c r="H3555">
        <v>154.4</v>
      </c>
      <c r="I3555">
        <v>141</v>
      </c>
      <c r="J3555">
        <v>26.25</v>
      </c>
      <c r="K3555">
        <v>210.6</v>
      </c>
      <c r="L3555">
        <v>109</v>
      </c>
      <c r="M3555">
        <v>17.899999999999999</v>
      </c>
      <c r="N3555">
        <v>167.9</v>
      </c>
      <c r="O3555">
        <v>109</v>
      </c>
      <c r="P3555">
        <v>7.56</v>
      </c>
      <c r="Q3555">
        <v>7.8</v>
      </c>
      <c r="R3555">
        <v>3</v>
      </c>
      <c r="S3555">
        <v>2.11</v>
      </c>
      <c r="T3555">
        <v>3</v>
      </c>
      <c r="U3555" t="s">
        <v>22</v>
      </c>
      <c r="V3555">
        <f>IF(tbl_Customers[[#This Row],[churn]] = "yes", 1, 0)</f>
        <v>0</v>
      </c>
      <c r="W3555" t="str">
        <f>IF(tbl_Customers[[#This Row],[number_customer_service_calls]] &lt;= 1, "0-1 Calls", IF(tbl_Customers[[#This Row],[number_customer_service_calls]] &lt;= 3, "2-3 Calls", IF(tbl_Customers[[#This Row],[number_customer_service_calls]] &lt;=5, "4-5 Calls", "6+ Calls")))</f>
        <v>2-3 Calls</v>
      </c>
      <c r="X3555" t="str">
        <f>IF(tbl_Customers[[#This Row],[account_length]] &lt;= 50, "0-50", IF(tbl_Customers[[#This Row],[account_length]] &lt;=100, "51-100", IF(tbl_Customers[[#This Row],[account_length]] &lt;= 150, "101-150", "151+")))</f>
        <v>151+</v>
      </c>
      <c r="Y3555" t="str">
        <f>IF(tbl_Customers[[#This Row],[total_intl_charge]] &lt;= 3, "Low Charges", "High Charges")</f>
        <v>Low Charges</v>
      </c>
      <c r="Z3555" t="str">
        <f>IF(tbl_Customers[[#This Row],[total_eve_calls]]&lt;=80,"Low Calls",
IF(tbl_Customers[[#This Row],[total_eve_calls]]&lt;=120,"Medium Calls","High Calls"))</f>
        <v>Medium Calls</v>
      </c>
      <c r="AA3555" t="str">
        <f>IF(tbl_Customers[[#This Row],[total_eve_charge]]&lt;=15,"Low Charges",
IF(tbl_Customers[[#This Row],[total_eve_charge]]&lt;=20,"Medium Charges","High Charges"))</f>
        <v>Medium Charges</v>
      </c>
      <c r="AB35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5" t="str">
        <f>IF(tbl_Customers[[#This Row],[number_vmail_messages]] = 0, "No Usage", IF(tbl_Customers[[#This Row],[number_vmail_messages]] &lt;= 20, "Low Usage", IF(tbl_Customers[[#This Row],[number_vmail_messages]] &lt;= 40, "Medium Usgae", "High Usage")))</f>
        <v>Medium Usgae</v>
      </c>
      <c r="AD3555" t="str">
        <f>IF(tbl_Customers[[#This Row],[total_day_minutes]]&lt;=150,"Low Usage", IF(tbl_Customers[[#This Row],[total_day_minutes]]&lt;=200,"Medium Usage", IF(tbl_Customers[[#This Row],[total_day_minutes]]&lt;=250,"High Usage","Very High Usage")))</f>
        <v>Medium Usage</v>
      </c>
      <c r="AE3555" t="str">
        <f>IF(tbl_Customers[[#This Row],[total_intl_calls]]&lt;=5,"Low Calls", IF(tbl_Customers[[#This Row],[total_intl_calls]]&lt;=10, "Medium Calls", "High Calls"))</f>
        <v>Low Calls</v>
      </c>
      <c r="AF35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55" s="36" t="str">
        <f>IF(tbl_Customers[[#This Row],[Churn_Risk_Score]]&gt;=10,"High Risk", IF(tbl_Customers[[#This Row],[Churn_Risk_Score]]&gt;=5,"Medium Risk","Low Risk"))</f>
        <v>Low Risk</v>
      </c>
    </row>
    <row r="3556" spans="1:33" x14ac:dyDescent="0.35">
      <c r="A3556">
        <v>3555</v>
      </c>
      <c r="B3556" t="s">
        <v>39</v>
      </c>
      <c r="C3556">
        <v>125</v>
      </c>
      <c r="D3556" t="s">
        <v>21</v>
      </c>
      <c r="E3556" t="s">
        <v>22</v>
      </c>
      <c r="F3556" t="s">
        <v>22</v>
      </c>
      <c r="G3556">
        <v>0</v>
      </c>
      <c r="H3556">
        <v>190.2</v>
      </c>
      <c r="I3556">
        <v>107</v>
      </c>
      <c r="J3556">
        <v>32.33</v>
      </c>
      <c r="K3556">
        <v>209.2</v>
      </c>
      <c r="L3556">
        <v>75</v>
      </c>
      <c r="M3556">
        <v>17.78</v>
      </c>
      <c r="N3556">
        <v>102.1</v>
      </c>
      <c r="O3556">
        <v>136</v>
      </c>
      <c r="P3556">
        <v>4.59</v>
      </c>
      <c r="Q3556">
        <v>14.2</v>
      </c>
      <c r="R3556">
        <v>5</v>
      </c>
      <c r="S3556">
        <v>3.83</v>
      </c>
      <c r="T3556">
        <v>4</v>
      </c>
      <c r="U3556" t="s">
        <v>23</v>
      </c>
      <c r="V3556">
        <f>IF(tbl_Customers[[#This Row],[churn]] = "yes", 1, 0)</f>
        <v>1</v>
      </c>
      <c r="W3556" t="str">
        <f>IF(tbl_Customers[[#This Row],[number_customer_service_calls]] &lt;= 1, "0-1 Calls", IF(tbl_Customers[[#This Row],[number_customer_service_calls]] &lt;= 3, "2-3 Calls", IF(tbl_Customers[[#This Row],[number_customer_service_calls]] &lt;=5, "4-5 Calls", "6+ Calls")))</f>
        <v>4-5 Calls</v>
      </c>
      <c r="X3556" t="str">
        <f>IF(tbl_Customers[[#This Row],[account_length]] &lt;= 50, "0-50", IF(tbl_Customers[[#This Row],[account_length]] &lt;=100, "51-100", IF(tbl_Customers[[#This Row],[account_length]] &lt;= 150, "101-150", "151+")))</f>
        <v>101-150</v>
      </c>
      <c r="Y3556" t="str">
        <f>IF(tbl_Customers[[#This Row],[total_intl_charge]] &lt;= 3, "Low Charges", "High Charges")</f>
        <v>High Charges</v>
      </c>
      <c r="Z3556" t="str">
        <f>IF(tbl_Customers[[#This Row],[total_eve_calls]]&lt;=80,"Low Calls",
IF(tbl_Customers[[#This Row],[total_eve_calls]]&lt;=120,"Medium Calls","High Calls"))</f>
        <v>Low Calls</v>
      </c>
      <c r="AA3556" t="str">
        <f>IF(tbl_Customers[[#This Row],[total_eve_charge]]&lt;=15,"Low Charges",
IF(tbl_Customers[[#This Row],[total_eve_charge]]&lt;=20,"Medium Charges","High Charges"))</f>
        <v>Medium Charges</v>
      </c>
      <c r="AB35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56" t="str">
        <f>IF(tbl_Customers[[#This Row],[number_vmail_messages]] = 0, "No Usage", IF(tbl_Customers[[#This Row],[number_vmail_messages]] &lt;= 20, "Low Usage", IF(tbl_Customers[[#This Row],[number_vmail_messages]] &lt;= 40, "Medium Usgae", "High Usage")))</f>
        <v>No Usage</v>
      </c>
      <c r="AD3556" t="str">
        <f>IF(tbl_Customers[[#This Row],[total_day_minutes]]&lt;=150,"Low Usage", IF(tbl_Customers[[#This Row],[total_day_minutes]]&lt;=200,"Medium Usage", IF(tbl_Customers[[#This Row],[total_day_minutes]]&lt;=250,"High Usage","Very High Usage")))</f>
        <v>Medium Usage</v>
      </c>
      <c r="AE3556" t="str">
        <f>IF(tbl_Customers[[#This Row],[total_intl_calls]]&lt;=5,"Low Calls", IF(tbl_Customers[[#This Row],[total_intl_calls]]&lt;=10, "Medium Calls", "High Calls"))</f>
        <v>Low Calls</v>
      </c>
      <c r="AF35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56" s="36" t="str">
        <f>IF(tbl_Customers[[#This Row],[Churn_Risk_Score]]&gt;=10,"High Risk", IF(tbl_Customers[[#This Row],[Churn_Risk_Score]]&gt;=5,"Medium Risk","Low Risk"))</f>
        <v>Medium Risk</v>
      </c>
    </row>
    <row r="3557" spans="1:33" x14ac:dyDescent="0.35">
      <c r="A3557">
        <v>3556</v>
      </c>
      <c r="B3557" t="s">
        <v>24</v>
      </c>
      <c r="C3557">
        <v>83</v>
      </c>
      <c r="D3557" t="s">
        <v>21</v>
      </c>
      <c r="E3557" t="s">
        <v>22</v>
      </c>
      <c r="F3557" t="s">
        <v>22</v>
      </c>
      <c r="G3557">
        <v>0</v>
      </c>
      <c r="H3557">
        <v>167</v>
      </c>
      <c r="I3557">
        <v>120</v>
      </c>
      <c r="J3557">
        <v>28.39</v>
      </c>
      <c r="K3557">
        <v>209.1</v>
      </c>
      <c r="L3557">
        <v>102</v>
      </c>
      <c r="M3557">
        <v>17.77</v>
      </c>
      <c r="N3557">
        <v>131</v>
      </c>
      <c r="O3557">
        <v>107</v>
      </c>
      <c r="P3557">
        <v>5.9</v>
      </c>
      <c r="Q3557">
        <v>8.6</v>
      </c>
      <c r="R3557">
        <v>2</v>
      </c>
      <c r="S3557">
        <v>2.3199999999999998</v>
      </c>
      <c r="T3557">
        <v>1</v>
      </c>
      <c r="U3557" t="s">
        <v>22</v>
      </c>
      <c r="V3557">
        <f>IF(tbl_Customers[[#This Row],[churn]] = "yes", 1, 0)</f>
        <v>0</v>
      </c>
      <c r="W3557" t="str">
        <f>IF(tbl_Customers[[#This Row],[number_customer_service_calls]] &lt;= 1, "0-1 Calls", IF(tbl_Customers[[#This Row],[number_customer_service_calls]] &lt;= 3, "2-3 Calls", IF(tbl_Customers[[#This Row],[number_customer_service_calls]] &lt;=5, "4-5 Calls", "6+ Calls")))</f>
        <v>0-1 Calls</v>
      </c>
      <c r="X3557" t="str">
        <f>IF(tbl_Customers[[#This Row],[account_length]] &lt;= 50, "0-50", IF(tbl_Customers[[#This Row],[account_length]] &lt;=100, "51-100", IF(tbl_Customers[[#This Row],[account_length]] &lt;= 150, "101-150", "151+")))</f>
        <v>51-100</v>
      </c>
      <c r="Y3557" t="str">
        <f>IF(tbl_Customers[[#This Row],[total_intl_charge]] &lt;= 3, "Low Charges", "High Charges")</f>
        <v>Low Charges</v>
      </c>
      <c r="Z3557" t="str">
        <f>IF(tbl_Customers[[#This Row],[total_eve_calls]]&lt;=80,"Low Calls",
IF(tbl_Customers[[#This Row],[total_eve_calls]]&lt;=120,"Medium Calls","High Calls"))</f>
        <v>Medium Calls</v>
      </c>
      <c r="AA3557" t="str">
        <f>IF(tbl_Customers[[#This Row],[total_eve_charge]]&lt;=15,"Low Charges",
IF(tbl_Customers[[#This Row],[total_eve_charge]]&lt;=20,"Medium Charges","High Charges"))</f>
        <v>Medium Charges</v>
      </c>
      <c r="AB35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7" t="str">
        <f>IF(tbl_Customers[[#This Row],[number_vmail_messages]] = 0, "No Usage", IF(tbl_Customers[[#This Row],[number_vmail_messages]] &lt;= 20, "Low Usage", IF(tbl_Customers[[#This Row],[number_vmail_messages]] &lt;= 40, "Medium Usgae", "High Usage")))</f>
        <v>No Usage</v>
      </c>
      <c r="AD3557" t="str">
        <f>IF(tbl_Customers[[#This Row],[total_day_minutes]]&lt;=150,"Low Usage", IF(tbl_Customers[[#This Row],[total_day_minutes]]&lt;=200,"Medium Usage", IF(tbl_Customers[[#This Row],[total_day_minutes]]&lt;=250,"High Usage","Very High Usage")))</f>
        <v>Medium Usage</v>
      </c>
      <c r="AE3557" t="str">
        <f>IF(tbl_Customers[[#This Row],[total_intl_calls]]&lt;=5,"Low Calls", IF(tbl_Customers[[#This Row],[total_intl_calls]]&lt;=10, "Medium Calls", "High Calls"))</f>
        <v>Low Calls</v>
      </c>
      <c r="AF35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7" s="36" t="str">
        <f>IF(tbl_Customers[[#This Row],[Churn_Risk_Score]]&gt;=10,"High Risk", IF(tbl_Customers[[#This Row],[Churn_Risk_Score]]&gt;=5,"Medium Risk","Low Risk"))</f>
        <v>Low Risk</v>
      </c>
    </row>
    <row r="3558" spans="1:33" x14ac:dyDescent="0.35">
      <c r="A3558">
        <v>3557</v>
      </c>
      <c r="B3558" t="s">
        <v>75</v>
      </c>
      <c r="C3558">
        <v>94</v>
      </c>
      <c r="D3558" t="s">
        <v>28</v>
      </c>
      <c r="E3558" t="s">
        <v>22</v>
      </c>
      <c r="F3558" t="s">
        <v>22</v>
      </c>
      <c r="G3558">
        <v>0</v>
      </c>
      <c r="H3558">
        <v>154.80000000000001</v>
      </c>
      <c r="I3558">
        <v>113</v>
      </c>
      <c r="J3558">
        <v>26.32</v>
      </c>
      <c r="K3558">
        <v>261.8</v>
      </c>
      <c r="L3558">
        <v>121</v>
      </c>
      <c r="M3558">
        <v>22.25</v>
      </c>
      <c r="N3558">
        <v>213</v>
      </c>
      <c r="O3558">
        <v>81</v>
      </c>
      <c r="P3558">
        <v>9.58</v>
      </c>
      <c r="Q3558">
        <v>11.6</v>
      </c>
      <c r="R3558">
        <v>5</v>
      </c>
      <c r="S3558">
        <v>3.13</v>
      </c>
      <c r="T3558">
        <v>0</v>
      </c>
      <c r="U3558" t="s">
        <v>22</v>
      </c>
      <c r="V3558">
        <f>IF(tbl_Customers[[#This Row],[churn]] = "yes", 1, 0)</f>
        <v>0</v>
      </c>
      <c r="W3558" t="str">
        <f>IF(tbl_Customers[[#This Row],[number_customer_service_calls]] &lt;= 1, "0-1 Calls", IF(tbl_Customers[[#This Row],[number_customer_service_calls]] &lt;= 3, "2-3 Calls", IF(tbl_Customers[[#This Row],[number_customer_service_calls]] &lt;=5, "4-5 Calls", "6+ Calls")))</f>
        <v>0-1 Calls</v>
      </c>
      <c r="X3558" t="str">
        <f>IF(tbl_Customers[[#This Row],[account_length]] &lt;= 50, "0-50", IF(tbl_Customers[[#This Row],[account_length]] &lt;=100, "51-100", IF(tbl_Customers[[#This Row],[account_length]] &lt;= 150, "101-150", "151+")))</f>
        <v>51-100</v>
      </c>
      <c r="Y3558" t="str">
        <f>IF(tbl_Customers[[#This Row],[total_intl_charge]] &lt;= 3, "Low Charges", "High Charges")</f>
        <v>High Charges</v>
      </c>
      <c r="Z3558" t="str">
        <f>IF(tbl_Customers[[#This Row],[total_eve_calls]]&lt;=80,"Low Calls",
IF(tbl_Customers[[#This Row],[total_eve_calls]]&lt;=120,"Medium Calls","High Calls"))</f>
        <v>High Calls</v>
      </c>
      <c r="AA3558" t="str">
        <f>IF(tbl_Customers[[#This Row],[total_eve_charge]]&lt;=15,"Low Charges",
IF(tbl_Customers[[#This Row],[total_eve_charge]]&lt;=20,"Medium Charges","High Charges"))</f>
        <v>High Charges</v>
      </c>
      <c r="AB35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8" t="str">
        <f>IF(tbl_Customers[[#This Row],[number_vmail_messages]] = 0, "No Usage", IF(tbl_Customers[[#This Row],[number_vmail_messages]] &lt;= 20, "Low Usage", IF(tbl_Customers[[#This Row],[number_vmail_messages]] &lt;= 40, "Medium Usgae", "High Usage")))</f>
        <v>No Usage</v>
      </c>
      <c r="AD3558" t="str">
        <f>IF(tbl_Customers[[#This Row],[total_day_minutes]]&lt;=150,"Low Usage", IF(tbl_Customers[[#This Row],[total_day_minutes]]&lt;=200,"Medium Usage", IF(tbl_Customers[[#This Row],[total_day_minutes]]&lt;=250,"High Usage","Very High Usage")))</f>
        <v>Medium Usage</v>
      </c>
      <c r="AE3558" t="str">
        <f>IF(tbl_Customers[[#This Row],[total_intl_calls]]&lt;=5,"Low Calls", IF(tbl_Customers[[#This Row],[total_intl_calls]]&lt;=10, "Medium Calls", "High Calls"))</f>
        <v>Low Calls</v>
      </c>
      <c r="AF35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58" s="36" t="str">
        <f>IF(tbl_Customers[[#This Row],[Churn_Risk_Score]]&gt;=10,"High Risk", IF(tbl_Customers[[#This Row],[Churn_Risk_Score]]&gt;=5,"Medium Risk","Low Risk"))</f>
        <v>Low Risk</v>
      </c>
    </row>
    <row r="3559" spans="1:33" x14ac:dyDescent="0.35">
      <c r="A3559">
        <v>3558</v>
      </c>
      <c r="B3559" t="s">
        <v>41</v>
      </c>
      <c r="C3559">
        <v>11</v>
      </c>
      <c r="D3559" t="s">
        <v>21</v>
      </c>
      <c r="E3559" t="s">
        <v>22</v>
      </c>
      <c r="F3559" t="s">
        <v>23</v>
      </c>
      <c r="G3559">
        <v>36</v>
      </c>
      <c r="H3559">
        <v>293.39999999999998</v>
      </c>
      <c r="I3559">
        <v>122</v>
      </c>
      <c r="J3559">
        <v>49.88</v>
      </c>
      <c r="K3559">
        <v>174.1</v>
      </c>
      <c r="L3559">
        <v>91</v>
      </c>
      <c r="M3559">
        <v>14.8</v>
      </c>
      <c r="N3559">
        <v>212</v>
      </c>
      <c r="O3559">
        <v>50</v>
      </c>
      <c r="P3559">
        <v>9.5399999999999991</v>
      </c>
      <c r="Q3559">
        <v>6.9</v>
      </c>
      <c r="R3559">
        <v>6</v>
      </c>
      <c r="S3559">
        <v>1.86</v>
      </c>
      <c r="T3559">
        <v>1</v>
      </c>
      <c r="U3559" t="s">
        <v>22</v>
      </c>
      <c r="V3559">
        <f>IF(tbl_Customers[[#This Row],[churn]] = "yes", 1, 0)</f>
        <v>0</v>
      </c>
      <c r="W3559" t="str">
        <f>IF(tbl_Customers[[#This Row],[number_customer_service_calls]] &lt;= 1, "0-1 Calls", IF(tbl_Customers[[#This Row],[number_customer_service_calls]] &lt;= 3, "2-3 Calls", IF(tbl_Customers[[#This Row],[number_customer_service_calls]] &lt;=5, "4-5 Calls", "6+ Calls")))</f>
        <v>0-1 Calls</v>
      </c>
      <c r="X3559" t="str">
        <f>IF(tbl_Customers[[#This Row],[account_length]] &lt;= 50, "0-50", IF(tbl_Customers[[#This Row],[account_length]] &lt;=100, "51-100", IF(tbl_Customers[[#This Row],[account_length]] &lt;= 150, "101-150", "151+")))</f>
        <v>0-50</v>
      </c>
      <c r="Y3559" t="str">
        <f>IF(tbl_Customers[[#This Row],[total_intl_charge]] &lt;= 3, "Low Charges", "High Charges")</f>
        <v>Low Charges</v>
      </c>
      <c r="Z3559" t="str">
        <f>IF(tbl_Customers[[#This Row],[total_eve_calls]]&lt;=80,"Low Calls",
IF(tbl_Customers[[#This Row],[total_eve_calls]]&lt;=120,"Medium Calls","High Calls"))</f>
        <v>Medium Calls</v>
      </c>
      <c r="AA3559" t="str">
        <f>IF(tbl_Customers[[#This Row],[total_eve_charge]]&lt;=15,"Low Charges",
IF(tbl_Customers[[#This Row],[total_eve_charge]]&lt;=20,"Medium Charges","High Charges"))</f>
        <v>Low Charges</v>
      </c>
      <c r="AB35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9" t="str">
        <f>IF(tbl_Customers[[#This Row],[number_vmail_messages]] = 0, "No Usage", IF(tbl_Customers[[#This Row],[number_vmail_messages]] &lt;= 20, "Low Usage", IF(tbl_Customers[[#This Row],[number_vmail_messages]] &lt;= 40, "Medium Usgae", "High Usage")))</f>
        <v>Medium Usgae</v>
      </c>
      <c r="AD3559" t="str">
        <f>IF(tbl_Customers[[#This Row],[total_day_minutes]]&lt;=150,"Low Usage", IF(tbl_Customers[[#This Row],[total_day_minutes]]&lt;=200,"Medium Usage", IF(tbl_Customers[[#This Row],[total_day_minutes]]&lt;=250,"High Usage","Very High Usage")))</f>
        <v>Very High Usage</v>
      </c>
      <c r="AE3559" t="str">
        <f>IF(tbl_Customers[[#This Row],[total_intl_calls]]&lt;=5,"Low Calls", IF(tbl_Customers[[#This Row],[total_intl_calls]]&lt;=10, "Medium Calls", "High Calls"))</f>
        <v>Medium Calls</v>
      </c>
      <c r="AF35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59" s="36" t="str">
        <f>IF(tbl_Customers[[#This Row],[Churn_Risk_Score]]&gt;=10,"High Risk", IF(tbl_Customers[[#This Row],[Churn_Risk_Score]]&gt;=5,"Medium Risk","Low Risk"))</f>
        <v>Low Risk</v>
      </c>
    </row>
    <row r="3560" spans="1:33" x14ac:dyDescent="0.35">
      <c r="A3560">
        <v>3559</v>
      </c>
      <c r="B3560" t="s">
        <v>41</v>
      </c>
      <c r="C3560">
        <v>92</v>
      </c>
      <c r="D3560" t="s">
        <v>21</v>
      </c>
      <c r="E3560" t="s">
        <v>22</v>
      </c>
      <c r="F3560" t="s">
        <v>22</v>
      </c>
      <c r="G3560">
        <v>0</v>
      </c>
      <c r="H3560">
        <v>160.5</v>
      </c>
      <c r="I3560">
        <v>113</v>
      </c>
      <c r="J3560">
        <v>27.29</v>
      </c>
      <c r="K3560">
        <v>287.3</v>
      </c>
      <c r="L3560">
        <v>134</v>
      </c>
      <c r="M3560">
        <v>24.42</v>
      </c>
      <c r="N3560">
        <v>212.6</v>
      </c>
      <c r="O3560">
        <v>93</v>
      </c>
      <c r="P3560">
        <v>9.57</v>
      </c>
      <c r="Q3560">
        <v>8.1999999999999993</v>
      </c>
      <c r="R3560">
        <v>3</v>
      </c>
      <c r="S3560">
        <v>2.21</v>
      </c>
      <c r="T3560">
        <v>3</v>
      </c>
      <c r="U3560" t="s">
        <v>22</v>
      </c>
      <c r="V3560">
        <f>IF(tbl_Customers[[#This Row],[churn]] = "yes", 1, 0)</f>
        <v>0</v>
      </c>
      <c r="W3560" t="str">
        <f>IF(tbl_Customers[[#This Row],[number_customer_service_calls]] &lt;= 1, "0-1 Calls", IF(tbl_Customers[[#This Row],[number_customer_service_calls]] &lt;= 3, "2-3 Calls", IF(tbl_Customers[[#This Row],[number_customer_service_calls]] &lt;=5, "4-5 Calls", "6+ Calls")))</f>
        <v>2-3 Calls</v>
      </c>
      <c r="X3560" t="str">
        <f>IF(tbl_Customers[[#This Row],[account_length]] &lt;= 50, "0-50", IF(tbl_Customers[[#This Row],[account_length]] &lt;=100, "51-100", IF(tbl_Customers[[#This Row],[account_length]] &lt;= 150, "101-150", "151+")))</f>
        <v>51-100</v>
      </c>
      <c r="Y3560" t="str">
        <f>IF(tbl_Customers[[#This Row],[total_intl_charge]] &lt;= 3, "Low Charges", "High Charges")</f>
        <v>Low Charges</v>
      </c>
      <c r="Z3560" t="str">
        <f>IF(tbl_Customers[[#This Row],[total_eve_calls]]&lt;=80,"Low Calls",
IF(tbl_Customers[[#This Row],[total_eve_calls]]&lt;=120,"Medium Calls","High Calls"))</f>
        <v>High Calls</v>
      </c>
      <c r="AA3560" t="str">
        <f>IF(tbl_Customers[[#This Row],[total_eve_charge]]&lt;=15,"Low Charges",
IF(tbl_Customers[[#This Row],[total_eve_charge]]&lt;=20,"Medium Charges","High Charges"))</f>
        <v>High Charges</v>
      </c>
      <c r="AB35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0" t="str">
        <f>IF(tbl_Customers[[#This Row],[number_vmail_messages]] = 0, "No Usage", IF(tbl_Customers[[#This Row],[number_vmail_messages]] &lt;= 20, "Low Usage", IF(tbl_Customers[[#This Row],[number_vmail_messages]] &lt;= 40, "Medium Usgae", "High Usage")))</f>
        <v>No Usage</v>
      </c>
      <c r="AD3560" t="str">
        <f>IF(tbl_Customers[[#This Row],[total_day_minutes]]&lt;=150,"Low Usage", IF(tbl_Customers[[#This Row],[total_day_minutes]]&lt;=200,"Medium Usage", IF(tbl_Customers[[#This Row],[total_day_minutes]]&lt;=250,"High Usage","Very High Usage")))</f>
        <v>Medium Usage</v>
      </c>
      <c r="AE3560" t="str">
        <f>IF(tbl_Customers[[#This Row],[total_intl_calls]]&lt;=5,"Low Calls", IF(tbl_Customers[[#This Row],[total_intl_calls]]&lt;=10, "Medium Calls", "High Calls"))</f>
        <v>Low Calls</v>
      </c>
      <c r="AF35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0" s="36" t="str">
        <f>IF(tbl_Customers[[#This Row],[Churn_Risk_Score]]&gt;=10,"High Risk", IF(tbl_Customers[[#This Row],[Churn_Risk_Score]]&gt;=5,"Medium Risk","Low Risk"))</f>
        <v>Low Risk</v>
      </c>
    </row>
    <row r="3561" spans="1:33" x14ac:dyDescent="0.35">
      <c r="A3561">
        <v>3560</v>
      </c>
      <c r="B3561" t="s">
        <v>48</v>
      </c>
      <c r="C3561">
        <v>70</v>
      </c>
      <c r="D3561" t="s">
        <v>21</v>
      </c>
      <c r="E3561" t="s">
        <v>22</v>
      </c>
      <c r="F3561" t="s">
        <v>23</v>
      </c>
      <c r="G3561">
        <v>20</v>
      </c>
      <c r="H3561">
        <v>230.2</v>
      </c>
      <c r="I3561">
        <v>110</v>
      </c>
      <c r="J3561">
        <v>39.130000000000003</v>
      </c>
      <c r="K3561">
        <v>177.5</v>
      </c>
      <c r="L3561">
        <v>111</v>
      </c>
      <c r="M3561">
        <v>15.09</v>
      </c>
      <c r="N3561">
        <v>206.3</v>
      </c>
      <c r="O3561">
        <v>38</v>
      </c>
      <c r="P3561">
        <v>9.2799999999999994</v>
      </c>
      <c r="Q3561">
        <v>11.9</v>
      </c>
      <c r="R3561">
        <v>2</v>
      </c>
      <c r="S3561">
        <v>3.21</v>
      </c>
      <c r="T3561">
        <v>0</v>
      </c>
      <c r="U3561" t="s">
        <v>22</v>
      </c>
      <c r="V3561">
        <f>IF(tbl_Customers[[#This Row],[churn]] = "yes", 1, 0)</f>
        <v>0</v>
      </c>
      <c r="W3561" t="str">
        <f>IF(tbl_Customers[[#This Row],[number_customer_service_calls]] &lt;= 1, "0-1 Calls", IF(tbl_Customers[[#This Row],[number_customer_service_calls]] &lt;= 3, "2-3 Calls", IF(tbl_Customers[[#This Row],[number_customer_service_calls]] &lt;=5, "4-5 Calls", "6+ Calls")))</f>
        <v>0-1 Calls</v>
      </c>
      <c r="X3561" t="str">
        <f>IF(tbl_Customers[[#This Row],[account_length]] &lt;= 50, "0-50", IF(tbl_Customers[[#This Row],[account_length]] &lt;=100, "51-100", IF(tbl_Customers[[#This Row],[account_length]] &lt;= 150, "101-150", "151+")))</f>
        <v>51-100</v>
      </c>
      <c r="Y3561" t="str">
        <f>IF(tbl_Customers[[#This Row],[total_intl_charge]] &lt;= 3, "Low Charges", "High Charges")</f>
        <v>High Charges</v>
      </c>
      <c r="Z3561" t="str">
        <f>IF(tbl_Customers[[#This Row],[total_eve_calls]]&lt;=80,"Low Calls",
IF(tbl_Customers[[#This Row],[total_eve_calls]]&lt;=120,"Medium Calls","High Calls"))</f>
        <v>Medium Calls</v>
      </c>
      <c r="AA3561" t="str">
        <f>IF(tbl_Customers[[#This Row],[total_eve_charge]]&lt;=15,"Low Charges",
IF(tbl_Customers[[#This Row],[total_eve_charge]]&lt;=20,"Medium Charges","High Charges"))</f>
        <v>Medium Charges</v>
      </c>
      <c r="AB35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1" t="str">
        <f>IF(tbl_Customers[[#This Row],[number_vmail_messages]] = 0, "No Usage", IF(tbl_Customers[[#This Row],[number_vmail_messages]] &lt;= 20, "Low Usage", IF(tbl_Customers[[#This Row],[number_vmail_messages]] &lt;= 40, "Medium Usgae", "High Usage")))</f>
        <v>Low Usage</v>
      </c>
      <c r="AD3561" t="str">
        <f>IF(tbl_Customers[[#This Row],[total_day_minutes]]&lt;=150,"Low Usage", IF(tbl_Customers[[#This Row],[total_day_minutes]]&lt;=200,"Medium Usage", IF(tbl_Customers[[#This Row],[total_day_minutes]]&lt;=250,"High Usage","Very High Usage")))</f>
        <v>High Usage</v>
      </c>
      <c r="AE3561" t="str">
        <f>IF(tbl_Customers[[#This Row],[total_intl_calls]]&lt;=5,"Low Calls", IF(tbl_Customers[[#This Row],[total_intl_calls]]&lt;=10, "Medium Calls", "High Calls"))</f>
        <v>Low Calls</v>
      </c>
      <c r="AF35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61" s="36" t="str">
        <f>IF(tbl_Customers[[#This Row],[Churn_Risk_Score]]&gt;=10,"High Risk", IF(tbl_Customers[[#This Row],[Churn_Risk_Score]]&gt;=5,"Medium Risk","Low Risk"))</f>
        <v>Low Risk</v>
      </c>
    </row>
    <row r="3562" spans="1:33" x14ac:dyDescent="0.35">
      <c r="A3562">
        <v>3561</v>
      </c>
      <c r="B3562" t="s">
        <v>55</v>
      </c>
      <c r="C3562">
        <v>82</v>
      </c>
      <c r="D3562" t="s">
        <v>28</v>
      </c>
      <c r="E3562" t="s">
        <v>22</v>
      </c>
      <c r="F3562" t="s">
        <v>22</v>
      </c>
      <c r="G3562">
        <v>0</v>
      </c>
      <c r="H3562">
        <v>191.9</v>
      </c>
      <c r="I3562">
        <v>95</v>
      </c>
      <c r="J3562">
        <v>32.619999999999997</v>
      </c>
      <c r="K3562">
        <v>116.7</v>
      </c>
      <c r="L3562">
        <v>105</v>
      </c>
      <c r="M3562">
        <v>9.92</v>
      </c>
      <c r="N3562">
        <v>202.6</v>
      </c>
      <c r="O3562">
        <v>113</v>
      </c>
      <c r="P3562">
        <v>9.1199999999999992</v>
      </c>
      <c r="Q3562">
        <v>8.1999999999999993</v>
      </c>
      <c r="R3562">
        <v>5</v>
      </c>
      <c r="S3562">
        <v>2.21</v>
      </c>
      <c r="T3562">
        <v>0</v>
      </c>
      <c r="U3562" t="s">
        <v>22</v>
      </c>
      <c r="V3562">
        <f>IF(tbl_Customers[[#This Row],[churn]] = "yes", 1, 0)</f>
        <v>0</v>
      </c>
      <c r="W3562" t="str">
        <f>IF(tbl_Customers[[#This Row],[number_customer_service_calls]] &lt;= 1, "0-1 Calls", IF(tbl_Customers[[#This Row],[number_customer_service_calls]] &lt;= 3, "2-3 Calls", IF(tbl_Customers[[#This Row],[number_customer_service_calls]] &lt;=5, "4-5 Calls", "6+ Calls")))</f>
        <v>0-1 Calls</v>
      </c>
      <c r="X3562" t="str">
        <f>IF(tbl_Customers[[#This Row],[account_length]] &lt;= 50, "0-50", IF(tbl_Customers[[#This Row],[account_length]] &lt;=100, "51-100", IF(tbl_Customers[[#This Row],[account_length]] &lt;= 150, "101-150", "151+")))</f>
        <v>51-100</v>
      </c>
      <c r="Y3562" t="str">
        <f>IF(tbl_Customers[[#This Row],[total_intl_charge]] &lt;= 3, "Low Charges", "High Charges")</f>
        <v>Low Charges</v>
      </c>
      <c r="Z3562" t="str">
        <f>IF(tbl_Customers[[#This Row],[total_eve_calls]]&lt;=80,"Low Calls",
IF(tbl_Customers[[#This Row],[total_eve_calls]]&lt;=120,"Medium Calls","High Calls"))</f>
        <v>Medium Calls</v>
      </c>
      <c r="AA3562" t="str">
        <f>IF(tbl_Customers[[#This Row],[total_eve_charge]]&lt;=15,"Low Charges",
IF(tbl_Customers[[#This Row],[total_eve_charge]]&lt;=20,"Medium Charges","High Charges"))</f>
        <v>Low Charges</v>
      </c>
      <c r="AB35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2" t="str">
        <f>IF(tbl_Customers[[#This Row],[number_vmail_messages]] = 0, "No Usage", IF(tbl_Customers[[#This Row],[number_vmail_messages]] &lt;= 20, "Low Usage", IF(tbl_Customers[[#This Row],[number_vmail_messages]] &lt;= 40, "Medium Usgae", "High Usage")))</f>
        <v>No Usage</v>
      </c>
      <c r="AD3562" t="str">
        <f>IF(tbl_Customers[[#This Row],[total_day_minutes]]&lt;=150,"Low Usage", IF(tbl_Customers[[#This Row],[total_day_minutes]]&lt;=200,"Medium Usage", IF(tbl_Customers[[#This Row],[total_day_minutes]]&lt;=250,"High Usage","Very High Usage")))</f>
        <v>Medium Usage</v>
      </c>
      <c r="AE3562" t="str">
        <f>IF(tbl_Customers[[#This Row],[total_intl_calls]]&lt;=5,"Low Calls", IF(tbl_Customers[[#This Row],[total_intl_calls]]&lt;=10, "Medium Calls", "High Calls"))</f>
        <v>Low Calls</v>
      </c>
      <c r="AF35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2" s="36" t="str">
        <f>IF(tbl_Customers[[#This Row],[Churn_Risk_Score]]&gt;=10,"High Risk", IF(tbl_Customers[[#This Row],[Churn_Risk_Score]]&gt;=5,"Medium Risk","Low Risk"))</f>
        <v>Low Risk</v>
      </c>
    </row>
    <row r="3563" spans="1:33" x14ac:dyDescent="0.35">
      <c r="A3563">
        <v>3562</v>
      </c>
      <c r="B3563" t="s">
        <v>41</v>
      </c>
      <c r="C3563">
        <v>65</v>
      </c>
      <c r="D3563" t="s">
        <v>25</v>
      </c>
      <c r="E3563" t="s">
        <v>22</v>
      </c>
      <c r="F3563" t="s">
        <v>22</v>
      </c>
      <c r="G3563">
        <v>0</v>
      </c>
      <c r="H3563">
        <v>131.5</v>
      </c>
      <c r="I3563">
        <v>119</v>
      </c>
      <c r="J3563">
        <v>22.36</v>
      </c>
      <c r="K3563">
        <v>222.3</v>
      </c>
      <c r="L3563">
        <v>119</v>
      </c>
      <c r="M3563">
        <v>18.899999999999999</v>
      </c>
      <c r="N3563">
        <v>155.30000000000001</v>
      </c>
      <c r="O3563">
        <v>83</v>
      </c>
      <c r="P3563">
        <v>6.99</v>
      </c>
      <c r="Q3563">
        <v>11.1</v>
      </c>
      <c r="R3563">
        <v>7</v>
      </c>
      <c r="S3563">
        <v>3</v>
      </c>
      <c r="T3563">
        <v>1</v>
      </c>
      <c r="U3563" t="s">
        <v>22</v>
      </c>
      <c r="V3563">
        <f>IF(tbl_Customers[[#This Row],[churn]] = "yes", 1, 0)</f>
        <v>0</v>
      </c>
      <c r="W3563" t="str">
        <f>IF(tbl_Customers[[#This Row],[number_customer_service_calls]] &lt;= 1, "0-1 Calls", IF(tbl_Customers[[#This Row],[number_customer_service_calls]] &lt;= 3, "2-3 Calls", IF(tbl_Customers[[#This Row],[number_customer_service_calls]] &lt;=5, "4-5 Calls", "6+ Calls")))</f>
        <v>0-1 Calls</v>
      </c>
      <c r="X3563" t="str">
        <f>IF(tbl_Customers[[#This Row],[account_length]] &lt;= 50, "0-50", IF(tbl_Customers[[#This Row],[account_length]] &lt;=100, "51-100", IF(tbl_Customers[[#This Row],[account_length]] &lt;= 150, "101-150", "151+")))</f>
        <v>51-100</v>
      </c>
      <c r="Y3563" t="str">
        <f>IF(tbl_Customers[[#This Row],[total_intl_charge]] &lt;= 3, "Low Charges", "High Charges")</f>
        <v>Low Charges</v>
      </c>
      <c r="Z3563" t="str">
        <f>IF(tbl_Customers[[#This Row],[total_eve_calls]]&lt;=80,"Low Calls",
IF(tbl_Customers[[#This Row],[total_eve_calls]]&lt;=120,"Medium Calls","High Calls"))</f>
        <v>Medium Calls</v>
      </c>
      <c r="AA3563" t="str">
        <f>IF(tbl_Customers[[#This Row],[total_eve_charge]]&lt;=15,"Low Charges",
IF(tbl_Customers[[#This Row],[total_eve_charge]]&lt;=20,"Medium Charges","High Charges"))</f>
        <v>Medium Charges</v>
      </c>
      <c r="AB35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3" t="str">
        <f>IF(tbl_Customers[[#This Row],[number_vmail_messages]] = 0, "No Usage", IF(tbl_Customers[[#This Row],[number_vmail_messages]] &lt;= 20, "Low Usage", IF(tbl_Customers[[#This Row],[number_vmail_messages]] &lt;= 40, "Medium Usgae", "High Usage")))</f>
        <v>No Usage</v>
      </c>
      <c r="AD3563" t="str">
        <f>IF(tbl_Customers[[#This Row],[total_day_minutes]]&lt;=150,"Low Usage", IF(tbl_Customers[[#This Row],[total_day_minutes]]&lt;=200,"Medium Usage", IF(tbl_Customers[[#This Row],[total_day_minutes]]&lt;=250,"High Usage","Very High Usage")))</f>
        <v>Low Usage</v>
      </c>
      <c r="AE3563" t="str">
        <f>IF(tbl_Customers[[#This Row],[total_intl_calls]]&lt;=5,"Low Calls", IF(tbl_Customers[[#This Row],[total_intl_calls]]&lt;=10, "Medium Calls", "High Calls"))</f>
        <v>Medium Calls</v>
      </c>
      <c r="AF35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3" s="36" t="str">
        <f>IF(tbl_Customers[[#This Row],[Churn_Risk_Score]]&gt;=10,"High Risk", IF(tbl_Customers[[#This Row],[Churn_Risk_Score]]&gt;=5,"Medium Risk","Low Risk"))</f>
        <v>Low Risk</v>
      </c>
    </row>
    <row r="3564" spans="1:33" x14ac:dyDescent="0.35">
      <c r="A3564">
        <v>3563</v>
      </c>
      <c r="B3564" t="s">
        <v>42</v>
      </c>
      <c r="C3564">
        <v>102</v>
      </c>
      <c r="D3564" t="s">
        <v>28</v>
      </c>
      <c r="E3564" t="s">
        <v>22</v>
      </c>
      <c r="F3564" t="s">
        <v>22</v>
      </c>
      <c r="G3564">
        <v>0</v>
      </c>
      <c r="H3564">
        <v>171.6</v>
      </c>
      <c r="I3564">
        <v>116</v>
      </c>
      <c r="J3564">
        <v>29.17</v>
      </c>
      <c r="K3564">
        <v>219.4</v>
      </c>
      <c r="L3564">
        <v>111</v>
      </c>
      <c r="M3564">
        <v>18.649999999999999</v>
      </c>
      <c r="N3564">
        <v>242.1</v>
      </c>
      <c r="O3564">
        <v>85</v>
      </c>
      <c r="P3564">
        <v>10.89</v>
      </c>
      <c r="Q3564">
        <v>12.1</v>
      </c>
      <c r="R3564">
        <v>4</v>
      </c>
      <c r="S3564">
        <v>3.27</v>
      </c>
      <c r="T3564">
        <v>0</v>
      </c>
      <c r="U3564" t="s">
        <v>23</v>
      </c>
      <c r="V3564">
        <f>IF(tbl_Customers[[#This Row],[churn]] = "yes", 1, 0)</f>
        <v>1</v>
      </c>
      <c r="W3564" t="str">
        <f>IF(tbl_Customers[[#This Row],[number_customer_service_calls]] &lt;= 1, "0-1 Calls", IF(tbl_Customers[[#This Row],[number_customer_service_calls]] &lt;= 3, "2-3 Calls", IF(tbl_Customers[[#This Row],[number_customer_service_calls]] &lt;=5, "4-5 Calls", "6+ Calls")))</f>
        <v>0-1 Calls</v>
      </c>
      <c r="X3564" t="str">
        <f>IF(tbl_Customers[[#This Row],[account_length]] &lt;= 50, "0-50", IF(tbl_Customers[[#This Row],[account_length]] &lt;=100, "51-100", IF(tbl_Customers[[#This Row],[account_length]] &lt;= 150, "101-150", "151+")))</f>
        <v>101-150</v>
      </c>
      <c r="Y3564" t="str">
        <f>IF(tbl_Customers[[#This Row],[total_intl_charge]] &lt;= 3, "Low Charges", "High Charges")</f>
        <v>High Charges</v>
      </c>
      <c r="Z3564" t="str">
        <f>IF(tbl_Customers[[#This Row],[total_eve_calls]]&lt;=80,"Low Calls",
IF(tbl_Customers[[#This Row],[total_eve_calls]]&lt;=120,"Medium Calls","High Calls"))</f>
        <v>Medium Calls</v>
      </c>
      <c r="AA3564" t="str">
        <f>IF(tbl_Customers[[#This Row],[total_eve_charge]]&lt;=15,"Low Charges",
IF(tbl_Customers[[#This Row],[total_eve_charge]]&lt;=20,"Medium Charges","High Charges"))</f>
        <v>Medium Charges</v>
      </c>
      <c r="AB35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4" t="str">
        <f>IF(tbl_Customers[[#This Row],[number_vmail_messages]] = 0, "No Usage", IF(tbl_Customers[[#This Row],[number_vmail_messages]] &lt;= 20, "Low Usage", IF(tbl_Customers[[#This Row],[number_vmail_messages]] &lt;= 40, "Medium Usgae", "High Usage")))</f>
        <v>No Usage</v>
      </c>
      <c r="AD3564" t="str">
        <f>IF(tbl_Customers[[#This Row],[total_day_minutes]]&lt;=150,"Low Usage", IF(tbl_Customers[[#This Row],[total_day_minutes]]&lt;=200,"Medium Usage", IF(tbl_Customers[[#This Row],[total_day_minutes]]&lt;=250,"High Usage","Very High Usage")))</f>
        <v>Medium Usage</v>
      </c>
      <c r="AE3564" t="str">
        <f>IF(tbl_Customers[[#This Row],[total_intl_calls]]&lt;=5,"Low Calls", IF(tbl_Customers[[#This Row],[total_intl_calls]]&lt;=10, "Medium Calls", "High Calls"))</f>
        <v>Low Calls</v>
      </c>
      <c r="AF35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64" s="36" t="str">
        <f>IF(tbl_Customers[[#This Row],[Churn_Risk_Score]]&gt;=10,"High Risk", IF(tbl_Customers[[#This Row],[Churn_Risk_Score]]&gt;=5,"Medium Risk","Low Risk"))</f>
        <v>Low Risk</v>
      </c>
    </row>
    <row r="3565" spans="1:33" x14ac:dyDescent="0.35">
      <c r="A3565">
        <v>3564</v>
      </c>
      <c r="B3565" t="s">
        <v>74</v>
      </c>
      <c r="C3565">
        <v>78</v>
      </c>
      <c r="D3565" t="s">
        <v>25</v>
      </c>
      <c r="E3565" t="s">
        <v>22</v>
      </c>
      <c r="F3565" t="s">
        <v>22</v>
      </c>
      <c r="G3565">
        <v>0</v>
      </c>
      <c r="H3565">
        <v>157.30000000000001</v>
      </c>
      <c r="I3565">
        <v>61</v>
      </c>
      <c r="J3565">
        <v>26.74</v>
      </c>
      <c r="K3565">
        <v>242</v>
      </c>
      <c r="L3565">
        <v>119</v>
      </c>
      <c r="M3565">
        <v>20.57</v>
      </c>
      <c r="N3565">
        <v>196</v>
      </c>
      <c r="O3565">
        <v>107</v>
      </c>
      <c r="P3565">
        <v>8.82</v>
      </c>
      <c r="Q3565">
        <v>10.6</v>
      </c>
      <c r="R3565">
        <v>1</v>
      </c>
      <c r="S3565">
        <v>2.86</v>
      </c>
      <c r="T3565">
        <v>1</v>
      </c>
      <c r="U3565" t="s">
        <v>22</v>
      </c>
      <c r="V3565">
        <f>IF(tbl_Customers[[#This Row],[churn]] = "yes", 1, 0)</f>
        <v>0</v>
      </c>
      <c r="W3565" t="str">
        <f>IF(tbl_Customers[[#This Row],[number_customer_service_calls]] &lt;= 1, "0-1 Calls", IF(tbl_Customers[[#This Row],[number_customer_service_calls]] &lt;= 3, "2-3 Calls", IF(tbl_Customers[[#This Row],[number_customer_service_calls]] &lt;=5, "4-5 Calls", "6+ Calls")))</f>
        <v>0-1 Calls</v>
      </c>
      <c r="X3565" t="str">
        <f>IF(tbl_Customers[[#This Row],[account_length]] &lt;= 50, "0-50", IF(tbl_Customers[[#This Row],[account_length]] &lt;=100, "51-100", IF(tbl_Customers[[#This Row],[account_length]] &lt;= 150, "101-150", "151+")))</f>
        <v>51-100</v>
      </c>
      <c r="Y3565" t="str">
        <f>IF(tbl_Customers[[#This Row],[total_intl_charge]] &lt;= 3, "Low Charges", "High Charges")</f>
        <v>Low Charges</v>
      </c>
      <c r="Z3565" t="str">
        <f>IF(tbl_Customers[[#This Row],[total_eve_calls]]&lt;=80,"Low Calls",
IF(tbl_Customers[[#This Row],[total_eve_calls]]&lt;=120,"Medium Calls","High Calls"))</f>
        <v>Medium Calls</v>
      </c>
      <c r="AA3565" t="str">
        <f>IF(tbl_Customers[[#This Row],[total_eve_charge]]&lt;=15,"Low Charges",
IF(tbl_Customers[[#This Row],[total_eve_charge]]&lt;=20,"Medium Charges","High Charges"))</f>
        <v>High Charges</v>
      </c>
      <c r="AB35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5" t="str">
        <f>IF(tbl_Customers[[#This Row],[number_vmail_messages]] = 0, "No Usage", IF(tbl_Customers[[#This Row],[number_vmail_messages]] &lt;= 20, "Low Usage", IF(tbl_Customers[[#This Row],[number_vmail_messages]] &lt;= 40, "Medium Usgae", "High Usage")))</f>
        <v>No Usage</v>
      </c>
      <c r="AD3565" t="str">
        <f>IF(tbl_Customers[[#This Row],[total_day_minutes]]&lt;=150,"Low Usage", IF(tbl_Customers[[#This Row],[total_day_minutes]]&lt;=200,"Medium Usage", IF(tbl_Customers[[#This Row],[total_day_minutes]]&lt;=250,"High Usage","Very High Usage")))</f>
        <v>Medium Usage</v>
      </c>
      <c r="AE3565" t="str">
        <f>IF(tbl_Customers[[#This Row],[total_intl_calls]]&lt;=5,"Low Calls", IF(tbl_Customers[[#This Row],[total_intl_calls]]&lt;=10, "Medium Calls", "High Calls"))</f>
        <v>Low Calls</v>
      </c>
      <c r="AF35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5" s="36" t="str">
        <f>IF(tbl_Customers[[#This Row],[Churn_Risk_Score]]&gt;=10,"High Risk", IF(tbl_Customers[[#This Row],[Churn_Risk_Score]]&gt;=5,"Medium Risk","Low Risk"))</f>
        <v>Low Risk</v>
      </c>
    </row>
    <row r="3566" spans="1:33" x14ac:dyDescent="0.35">
      <c r="A3566">
        <v>3565</v>
      </c>
      <c r="B3566" t="s">
        <v>61</v>
      </c>
      <c r="C3566">
        <v>77</v>
      </c>
      <c r="D3566" t="s">
        <v>25</v>
      </c>
      <c r="E3566" t="s">
        <v>23</v>
      </c>
      <c r="F3566" t="s">
        <v>22</v>
      </c>
      <c r="G3566">
        <v>0</v>
      </c>
      <c r="H3566">
        <v>192.7</v>
      </c>
      <c r="I3566">
        <v>82</v>
      </c>
      <c r="J3566">
        <v>32.76</v>
      </c>
      <c r="K3566">
        <v>198</v>
      </c>
      <c r="L3566">
        <v>91</v>
      </c>
      <c r="M3566">
        <v>16.829999999999998</v>
      </c>
      <c r="N3566">
        <v>204.2</v>
      </c>
      <c r="O3566">
        <v>95</v>
      </c>
      <c r="P3566">
        <v>9.19</v>
      </c>
      <c r="Q3566">
        <v>9</v>
      </c>
      <c r="R3566">
        <v>6</v>
      </c>
      <c r="S3566">
        <v>2.4300000000000002</v>
      </c>
      <c r="T3566">
        <v>1</v>
      </c>
      <c r="U3566" t="s">
        <v>22</v>
      </c>
      <c r="V3566">
        <f>IF(tbl_Customers[[#This Row],[churn]] = "yes", 1, 0)</f>
        <v>0</v>
      </c>
      <c r="W3566" t="str">
        <f>IF(tbl_Customers[[#This Row],[number_customer_service_calls]] &lt;= 1, "0-1 Calls", IF(tbl_Customers[[#This Row],[number_customer_service_calls]] &lt;= 3, "2-3 Calls", IF(tbl_Customers[[#This Row],[number_customer_service_calls]] &lt;=5, "4-5 Calls", "6+ Calls")))</f>
        <v>0-1 Calls</v>
      </c>
      <c r="X3566" t="str">
        <f>IF(tbl_Customers[[#This Row],[account_length]] &lt;= 50, "0-50", IF(tbl_Customers[[#This Row],[account_length]] &lt;=100, "51-100", IF(tbl_Customers[[#This Row],[account_length]] &lt;= 150, "101-150", "151+")))</f>
        <v>51-100</v>
      </c>
      <c r="Y3566" t="str">
        <f>IF(tbl_Customers[[#This Row],[total_intl_charge]] &lt;= 3, "Low Charges", "High Charges")</f>
        <v>Low Charges</v>
      </c>
      <c r="Z3566" t="str">
        <f>IF(tbl_Customers[[#This Row],[total_eve_calls]]&lt;=80,"Low Calls",
IF(tbl_Customers[[#This Row],[total_eve_calls]]&lt;=120,"Medium Calls","High Calls"))</f>
        <v>Medium Calls</v>
      </c>
      <c r="AA3566" t="str">
        <f>IF(tbl_Customers[[#This Row],[total_eve_charge]]&lt;=15,"Low Charges",
IF(tbl_Customers[[#This Row],[total_eve_charge]]&lt;=20,"Medium Charges","High Charges"))</f>
        <v>Medium Charges</v>
      </c>
      <c r="AB35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6" t="str">
        <f>IF(tbl_Customers[[#This Row],[number_vmail_messages]] = 0, "No Usage", IF(tbl_Customers[[#This Row],[number_vmail_messages]] &lt;= 20, "Low Usage", IF(tbl_Customers[[#This Row],[number_vmail_messages]] &lt;= 40, "Medium Usgae", "High Usage")))</f>
        <v>No Usage</v>
      </c>
      <c r="AD3566" t="str">
        <f>IF(tbl_Customers[[#This Row],[total_day_minutes]]&lt;=150,"Low Usage", IF(tbl_Customers[[#This Row],[total_day_minutes]]&lt;=200,"Medium Usage", IF(tbl_Customers[[#This Row],[total_day_minutes]]&lt;=250,"High Usage","Very High Usage")))</f>
        <v>Medium Usage</v>
      </c>
      <c r="AE3566" t="str">
        <f>IF(tbl_Customers[[#This Row],[total_intl_calls]]&lt;=5,"Low Calls", IF(tbl_Customers[[#This Row],[total_intl_calls]]&lt;=10, "Medium Calls", "High Calls"))</f>
        <v>Medium Calls</v>
      </c>
      <c r="AF35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66" s="36" t="str">
        <f>IF(tbl_Customers[[#This Row],[Churn_Risk_Score]]&gt;=10,"High Risk", IF(tbl_Customers[[#This Row],[Churn_Risk_Score]]&gt;=5,"Medium Risk","Low Risk"))</f>
        <v>Low Risk</v>
      </c>
    </row>
    <row r="3567" spans="1:33" x14ac:dyDescent="0.35">
      <c r="A3567">
        <v>3566</v>
      </c>
      <c r="B3567" t="s">
        <v>66</v>
      </c>
      <c r="C3567">
        <v>58</v>
      </c>
      <c r="D3567" t="s">
        <v>21</v>
      </c>
      <c r="E3567" t="s">
        <v>22</v>
      </c>
      <c r="F3567" t="s">
        <v>23</v>
      </c>
      <c r="G3567">
        <v>29</v>
      </c>
      <c r="H3567">
        <v>239.6</v>
      </c>
      <c r="I3567">
        <v>84</v>
      </c>
      <c r="J3567">
        <v>40.729999999999997</v>
      </c>
      <c r="K3567">
        <v>182.1</v>
      </c>
      <c r="L3567">
        <v>80</v>
      </c>
      <c r="M3567">
        <v>15.48</v>
      </c>
      <c r="N3567">
        <v>118.3</v>
      </c>
      <c r="O3567">
        <v>100</v>
      </c>
      <c r="P3567">
        <v>5.32</v>
      </c>
      <c r="Q3567">
        <v>11</v>
      </c>
      <c r="R3567">
        <v>3</v>
      </c>
      <c r="S3567">
        <v>2.97</v>
      </c>
      <c r="T3567">
        <v>2</v>
      </c>
      <c r="U3567" t="s">
        <v>22</v>
      </c>
      <c r="V3567">
        <f>IF(tbl_Customers[[#This Row],[churn]] = "yes", 1, 0)</f>
        <v>0</v>
      </c>
      <c r="W3567" t="str">
        <f>IF(tbl_Customers[[#This Row],[number_customer_service_calls]] &lt;= 1, "0-1 Calls", IF(tbl_Customers[[#This Row],[number_customer_service_calls]] &lt;= 3, "2-3 Calls", IF(tbl_Customers[[#This Row],[number_customer_service_calls]] &lt;=5, "4-5 Calls", "6+ Calls")))</f>
        <v>2-3 Calls</v>
      </c>
      <c r="X3567" t="str">
        <f>IF(tbl_Customers[[#This Row],[account_length]] &lt;= 50, "0-50", IF(tbl_Customers[[#This Row],[account_length]] &lt;=100, "51-100", IF(tbl_Customers[[#This Row],[account_length]] &lt;= 150, "101-150", "151+")))</f>
        <v>51-100</v>
      </c>
      <c r="Y3567" t="str">
        <f>IF(tbl_Customers[[#This Row],[total_intl_charge]] &lt;= 3, "Low Charges", "High Charges")</f>
        <v>Low Charges</v>
      </c>
      <c r="Z3567" t="str">
        <f>IF(tbl_Customers[[#This Row],[total_eve_calls]]&lt;=80,"Low Calls",
IF(tbl_Customers[[#This Row],[total_eve_calls]]&lt;=120,"Medium Calls","High Calls"))</f>
        <v>Low Calls</v>
      </c>
      <c r="AA3567" t="str">
        <f>IF(tbl_Customers[[#This Row],[total_eve_charge]]&lt;=15,"Low Charges",
IF(tbl_Customers[[#This Row],[total_eve_charge]]&lt;=20,"Medium Charges","High Charges"))</f>
        <v>Medium Charges</v>
      </c>
      <c r="AB35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7" t="str">
        <f>IF(tbl_Customers[[#This Row],[number_vmail_messages]] = 0, "No Usage", IF(tbl_Customers[[#This Row],[number_vmail_messages]] &lt;= 20, "Low Usage", IF(tbl_Customers[[#This Row],[number_vmail_messages]] &lt;= 40, "Medium Usgae", "High Usage")))</f>
        <v>Medium Usgae</v>
      </c>
      <c r="AD3567" t="str">
        <f>IF(tbl_Customers[[#This Row],[total_day_minutes]]&lt;=150,"Low Usage", IF(tbl_Customers[[#This Row],[total_day_minutes]]&lt;=200,"Medium Usage", IF(tbl_Customers[[#This Row],[total_day_minutes]]&lt;=250,"High Usage","Very High Usage")))</f>
        <v>High Usage</v>
      </c>
      <c r="AE3567" t="str">
        <f>IF(tbl_Customers[[#This Row],[total_intl_calls]]&lt;=5,"Low Calls", IF(tbl_Customers[[#This Row],[total_intl_calls]]&lt;=10, "Medium Calls", "High Calls"))</f>
        <v>Low Calls</v>
      </c>
      <c r="AF35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67" s="36" t="str">
        <f>IF(tbl_Customers[[#This Row],[Churn_Risk_Score]]&gt;=10,"High Risk", IF(tbl_Customers[[#This Row],[Churn_Risk_Score]]&gt;=5,"Medium Risk","Low Risk"))</f>
        <v>Low Risk</v>
      </c>
    </row>
    <row r="3568" spans="1:33" x14ac:dyDescent="0.35">
      <c r="A3568">
        <v>3567</v>
      </c>
      <c r="B3568" t="s">
        <v>74</v>
      </c>
      <c r="C3568">
        <v>38</v>
      </c>
      <c r="D3568" t="s">
        <v>28</v>
      </c>
      <c r="E3568" t="s">
        <v>22</v>
      </c>
      <c r="F3568" t="s">
        <v>22</v>
      </c>
      <c r="G3568">
        <v>0</v>
      </c>
      <c r="H3568">
        <v>96.9</v>
      </c>
      <c r="I3568">
        <v>110</v>
      </c>
      <c r="J3568">
        <v>16.47</v>
      </c>
      <c r="K3568">
        <v>241.4</v>
      </c>
      <c r="L3568">
        <v>75</v>
      </c>
      <c r="M3568">
        <v>20.52</v>
      </c>
      <c r="N3568">
        <v>141</v>
      </c>
      <c r="O3568">
        <v>69</v>
      </c>
      <c r="P3568">
        <v>6.35</v>
      </c>
      <c r="Q3568">
        <v>10.8</v>
      </c>
      <c r="R3568">
        <v>3</v>
      </c>
      <c r="S3568">
        <v>2.92</v>
      </c>
      <c r="T3568">
        <v>0</v>
      </c>
      <c r="U3568" t="s">
        <v>22</v>
      </c>
      <c r="V3568">
        <f>IF(tbl_Customers[[#This Row],[churn]] = "yes", 1, 0)</f>
        <v>0</v>
      </c>
      <c r="W3568" t="str">
        <f>IF(tbl_Customers[[#This Row],[number_customer_service_calls]] &lt;= 1, "0-1 Calls", IF(tbl_Customers[[#This Row],[number_customer_service_calls]] &lt;= 3, "2-3 Calls", IF(tbl_Customers[[#This Row],[number_customer_service_calls]] &lt;=5, "4-5 Calls", "6+ Calls")))</f>
        <v>0-1 Calls</v>
      </c>
      <c r="X3568" t="str">
        <f>IF(tbl_Customers[[#This Row],[account_length]] &lt;= 50, "0-50", IF(tbl_Customers[[#This Row],[account_length]] &lt;=100, "51-100", IF(tbl_Customers[[#This Row],[account_length]] &lt;= 150, "101-150", "151+")))</f>
        <v>0-50</v>
      </c>
      <c r="Y3568" t="str">
        <f>IF(tbl_Customers[[#This Row],[total_intl_charge]] &lt;= 3, "Low Charges", "High Charges")</f>
        <v>Low Charges</v>
      </c>
      <c r="Z3568" t="str">
        <f>IF(tbl_Customers[[#This Row],[total_eve_calls]]&lt;=80,"Low Calls",
IF(tbl_Customers[[#This Row],[total_eve_calls]]&lt;=120,"Medium Calls","High Calls"))</f>
        <v>Low Calls</v>
      </c>
      <c r="AA3568" t="str">
        <f>IF(tbl_Customers[[#This Row],[total_eve_charge]]&lt;=15,"Low Charges",
IF(tbl_Customers[[#This Row],[total_eve_charge]]&lt;=20,"Medium Charges","High Charges"))</f>
        <v>High Charges</v>
      </c>
      <c r="AB35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8" t="str">
        <f>IF(tbl_Customers[[#This Row],[number_vmail_messages]] = 0, "No Usage", IF(tbl_Customers[[#This Row],[number_vmail_messages]] &lt;= 20, "Low Usage", IF(tbl_Customers[[#This Row],[number_vmail_messages]] &lt;= 40, "Medium Usgae", "High Usage")))</f>
        <v>No Usage</v>
      </c>
      <c r="AD3568" t="str">
        <f>IF(tbl_Customers[[#This Row],[total_day_minutes]]&lt;=150,"Low Usage", IF(tbl_Customers[[#This Row],[total_day_minutes]]&lt;=200,"Medium Usage", IF(tbl_Customers[[#This Row],[total_day_minutes]]&lt;=250,"High Usage","Very High Usage")))</f>
        <v>Low Usage</v>
      </c>
      <c r="AE3568" t="str">
        <f>IF(tbl_Customers[[#This Row],[total_intl_calls]]&lt;=5,"Low Calls", IF(tbl_Customers[[#This Row],[total_intl_calls]]&lt;=10, "Medium Calls", "High Calls"))</f>
        <v>Low Calls</v>
      </c>
      <c r="AF35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8" s="36" t="str">
        <f>IF(tbl_Customers[[#This Row],[Churn_Risk_Score]]&gt;=10,"High Risk", IF(tbl_Customers[[#This Row],[Churn_Risk_Score]]&gt;=5,"Medium Risk","Low Risk"))</f>
        <v>Low Risk</v>
      </c>
    </row>
    <row r="3569" spans="1:33" x14ac:dyDescent="0.35">
      <c r="A3569">
        <v>3568</v>
      </c>
      <c r="B3569" t="s">
        <v>29</v>
      </c>
      <c r="C3569">
        <v>87</v>
      </c>
      <c r="D3569" t="s">
        <v>25</v>
      </c>
      <c r="E3569" t="s">
        <v>22</v>
      </c>
      <c r="F3569" t="s">
        <v>22</v>
      </c>
      <c r="G3569">
        <v>0</v>
      </c>
      <c r="H3569">
        <v>129.5</v>
      </c>
      <c r="I3569">
        <v>104</v>
      </c>
      <c r="J3569">
        <v>22.02</v>
      </c>
      <c r="K3569">
        <v>194</v>
      </c>
      <c r="L3569">
        <v>133</v>
      </c>
      <c r="M3569">
        <v>16.489999999999998</v>
      </c>
      <c r="N3569">
        <v>287.89999999999998</v>
      </c>
      <c r="O3569">
        <v>65</v>
      </c>
      <c r="P3569">
        <v>12.96</v>
      </c>
      <c r="Q3569">
        <v>7.2</v>
      </c>
      <c r="R3569">
        <v>7</v>
      </c>
      <c r="S3569">
        <v>1.94</v>
      </c>
      <c r="T3569">
        <v>2</v>
      </c>
      <c r="U3569" t="s">
        <v>22</v>
      </c>
      <c r="V3569">
        <f>IF(tbl_Customers[[#This Row],[churn]] = "yes", 1, 0)</f>
        <v>0</v>
      </c>
      <c r="W3569" t="str">
        <f>IF(tbl_Customers[[#This Row],[number_customer_service_calls]] &lt;= 1, "0-1 Calls", IF(tbl_Customers[[#This Row],[number_customer_service_calls]] &lt;= 3, "2-3 Calls", IF(tbl_Customers[[#This Row],[number_customer_service_calls]] &lt;=5, "4-5 Calls", "6+ Calls")))</f>
        <v>2-3 Calls</v>
      </c>
      <c r="X3569" t="str">
        <f>IF(tbl_Customers[[#This Row],[account_length]] &lt;= 50, "0-50", IF(tbl_Customers[[#This Row],[account_length]] &lt;=100, "51-100", IF(tbl_Customers[[#This Row],[account_length]] &lt;= 150, "101-150", "151+")))</f>
        <v>51-100</v>
      </c>
      <c r="Y3569" t="str">
        <f>IF(tbl_Customers[[#This Row],[total_intl_charge]] &lt;= 3, "Low Charges", "High Charges")</f>
        <v>Low Charges</v>
      </c>
      <c r="Z3569" t="str">
        <f>IF(tbl_Customers[[#This Row],[total_eve_calls]]&lt;=80,"Low Calls",
IF(tbl_Customers[[#This Row],[total_eve_calls]]&lt;=120,"Medium Calls","High Calls"))</f>
        <v>High Calls</v>
      </c>
      <c r="AA3569" t="str">
        <f>IF(tbl_Customers[[#This Row],[total_eve_charge]]&lt;=15,"Low Charges",
IF(tbl_Customers[[#This Row],[total_eve_charge]]&lt;=20,"Medium Charges","High Charges"))</f>
        <v>Medium Charges</v>
      </c>
      <c r="AB35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9" t="str">
        <f>IF(tbl_Customers[[#This Row],[number_vmail_messages]] = 0, "No Usage", IF(tbl_Customers[[#This Row],[number_vmail_messages]] &lt;= 20, "Low Usage", IF(tbl_Customers[[#This Row],[number_vmail_messages]] &lt;= 40, "Medium Usgae", "High Usage")))</f>
        <v>No Usage</v>
      </c>
      <c r="AD3569" t="str">
        <f>IF(tbl_Customers[[#This Row],[total_day_minutes]]&lt;=150,"Low Usage", IF(tbl_Customers[[#This Row],[total_day_minutes]]&lt;=200,"Medium Usage", IF(tbl_Customers[[#This Row],[total_day_minutes]]&lt;=250,"High Usage","Very High Usage")))</f>
        <v>Low Usage</v>
      </c>
      <c r="AE3569" t="str">
        <f>IF(tbl_Customers[[#This Row],[total_intl_calls]]&lt;=5,"Low Calls", IF(tbl_Customers[[#This Row],[total_intl_calls]]&lt;=10, "Medium Calls", "High Calls"))</f>
        <v>Medium Calls</v>
      </c>
      <c r="AF35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9" s="36" t="str">
        <f>IF(tbl_Customers[[#This Row],[Churn_Risk_Score]]&gt;=10,"High Risk", IF(tbl_Customers[[#This Row],[Churn_Risk_Score]]&gt;=5,"Medium Risk","Low Risk"))</f>
        <v>Low Risk</v>
      </c>
    </row>
    <row r="3570" spans="1:33" x14ac:dyDescent="0.35">
      <c r="A3570">
        <v>3569</v>
      </c>
      <c r="B3570" t="s">
        <v>44</v>
      </c>
      <c r="C3570">
        <v>72</v>
      </c>
      <c r="D3570" t="s">
        <v>28</v>
      </c>
      <c r="E3570" t="s">
        <v>23</v>
      </c>
      <c r="F3570" t="s">
        <v>22</v>
      </c>
      <c r="G3570">
        <v>0</v>
      </c>
      <c r="H3570">
        <v>274</v>
      </c>
      <c r="I3570">
        <v>75</v>
      </c>
      <c r="J3570">
        <v>46.58</v>
      </c>
      <c r="K3570">
        <v>162.80000000000001</v>
      </c>
      <c r="L3570">
        <v>110</v>
      </c>
      <c r="M3570">
        <v>13.84</v>
      </c>
      <c r="N3570">
        <v>110</v>
      </c>
      <c r="O3570">
        <v>121</v>
      </c>
      <c r="P3570">
        <v>4.95</v>
      </c>
      <c r="Q3570">
        <v>7.7</v>
      </c>
      <c r="R3570">
        <v>3</v>
      </c>
      <c r="S3570">
        <v>2.08</v>
      </c>
      <c r="T3570">
        <v>4</v>
      </c>
      <c r="U3570" t="s">
        <v>22</v>
      </c>
      <c r="V3570">
        <f>IF(tbl_Customers[[#This Row],[churn]] = "yes", 1, 0)</f>
        <v>0</v>
      </c>
      <c r="W3570" t="str">
        <f>IF(tbl_Customers[[#This Row],[number_customer_service_calls]] &lt;= 1, "0-1 Calls", IF(tbl_Customers[[#This Row],[number_customer_service_calls]] &lt;= 3, "2-3 Calls", IF(tbl_Customers[[#This Row],[number_customer_service_calls]] &lt;=5, "4-5 Calls", "6+ Calls")))</f>
        <v>4-5 Calls</v>
      </c>
      <c r="X3570" t="str">
        <f>IF(tbl_Customers[[#This Row],[account_length]] &lt;= 50, "0-50", IF(tbl_Customers[[#This Row],[account_length]] &lt;=100, "51-100", IF(tbl_Customers[[#This Row],[account_length]] &lt;= 150, "101-150", "151+")))</f>
        <v>51-100</v>
      </c>
      <c r="Y3570" t="str">
        <f>IF(tbl_Customers[[#This Row],[total_intl_charge]] &lt;= 3, "Low Charges", "High Charges")</f>
        <v>Low Charges</v>
      </c>
      <c r="Z3570" t="str">
        <f>IF(tbl_Customers[[#This Row],[total_eve_calls]]&lt;=80,"Low Calls",
IF(tbl_Customers[[#This Row],[total_eve_calls]]&lt;=120,"Medium Calls","High Calls"))</f>
        <v>Medium Calls</v>
      </c>
      <c r="AA3570" t="str">
        <f>IF(tbl_Customers[[#This Row],[total_eve_charge]]&lt;=15,"Low Charges",
IF(tbl_Customers[[#This Row],[total_eve_charge]]&lt;=20,"Medium Charges","High Charges"))</f>
        <v>Low Charges</v>
      </c>
      <c r="AB35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70" t="str">
        <f>IF(tbl_Customers[[#This Row],[number_vmail_messages]] = 0, "No Usage", IF(tbl_Customers[[#This Row],[number_vmail_messages]] &lt;= 20, "Low Usage", IF(tbl_Customers[[#This Row],[number_vmail_messages]] &lt;= 40, "Medium Usgae", "High Usage")))</f>
        <v>No Usage</v>
      </c>
      <c r="AD3570" t="str">
        <f>IF(tbl_Customers[[#This Row],[total_day_minutes]]&lt;=150,"Low Usage", IF(tbl_Customers[[#This Row],[total_day_minutes]]&lt;=200,"Medium Usage", IF(tbl_Customers[[#This Row],[total_day_minutes]]&lt;=250,"High Usage","Very High Usage")))</f>
        <v>Very High Usage</v>
      </c>
      <c r="AE3570" t="str">
        <f>IF(tbl_Customers[[#This Row],[total_intl_calls]]&lt;=5,"Low Calls", IF(tbl_Customers[[#This Row],[total_intl_calls]]&lt;=10, "Medium Calls", "High Calls"))</f>
        <v>Low Calls</v>
      </c>
      <c r="AF35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3570" s="36" t="str">
        <f>IF(tbl_Customers[[#This Row],[Churn_Risk_Score]]&gt;=10,"High Risk", IF(tbl_Customers[[#This Row],[Churn_Risk_Score]]&gt;=5,"Medium Risk","Low Risk"))</f>
        <v>High Risk</v>
      </c>
    </row>
    <row r="3571" spans="1:33" x14ac:dyDescent="0.35">
      <c r="A3571">
        <v>3570</v>
      </c>
      <c r="B3571" t="s">
        <v>63</v>
      </c>
      <c r="C3571">
        <v>69</v>
      </c>
      <c r="D3571" t="s">
        <v>21</v>
      </c>
      <c r="E3571" t="s">
        <v>22</v>
      </c>
      <c r="F3571" t="s">
        <v>22</v>
      </c>
      <c r="G3571">
        <v>0</v>
      </c>
      <c r="H3571">
        <v>111.7</v>
      </c>
      <c r="I3571">
        <v>86</v>
      </c>
      <c r="J3571">
        <v>18.989999999999998</v>
      </c>
      <c r="K3571">
        <v>187.5</v>
      </c>
      <c r="L3571">
        <v>68</v>
      </c>
      <c r="M3571">
        <v>15.94</v>
      </c>
      <c r="N3571">
        <v>194.8</v>
      </c>
      <c r="O3571">
        <v>128</v>
      </c>
      <c r="P3571">
        <v>8.77</v>
      </c>
      <c r="Q3571">
        <v>11.6</v>
      </c>
      <c r="R3571">
        <v>10</v>
      </c>
      <c r="S3571">
        <v>3.13</v>
      </c>
      <c r="T3571">
        <v>2</v>
      </c>
      <c r="U3571" t="s">
        <v>22</v>
      </c>
      <c r="V3571">
        <f>IF(tbl_Customers[[#This Row],[churn]] = "yes", 1, 0)</f>
        <v>0</v>
      </c>
      <c r="W3571" t="str">
        <f>IF(tbl_Customers[[#This Row],[number_customer_service_calls]] &lt;= 1, "0-1 Calls", IF(tbl_Customers[[#This Row],[number_customer_service_calls]] &lt;= 3, "2-3 Calls", IF(tbl_Customers[[#This Row],[number_customer_service_calls]] &lt;=5, "4-5 Calls", "6+ Calls")))</f>
        <v>2-3 Calls</v>
      </c>
      <c r="X3571" t="str">
        <f>IF(tbl_Customers[[#This Row],[account_length]] &lt;= 50, "0-50", IF(tbl_Customers[[#This Row],[account_length]] &lt;=100, "51-100", IF(tbl_Customers[[#This Row],[account_length]] &lt;= 150, "101-150", "151+")))</f>
        <v>51-100</v>
      </c>
      <c r="Y3571" t="str">
        <f>IF(tbl_Customers[[#This Row],[total_intl_charge]] &lt;= 3, "Low Charges", "High Charges")</f>
        <v>High Charges</v>
      </c>
      <c r="Z3571" t="str">
        <f>IF(tbl_Customers[[#This Row],[total_eve_calls]]&lt;=80,"Low Calls",
IF(tbl_Customers[[#This Row],[total_eve_calls]]&lt;=120,"Medium Calls","High Calls"))</f>
        <v>Low Calls</v>
      </c>
      <c r="AA3571" t="str">
        <f>IF(tbl_Customers[[#This Row],[total_eve_charge]]&lt;=15,"Low Charges",
IF(tbl_Customers[[#This Row],[total_eve_charge]]&lt;=20,"Medium Charges","High Charges"))</f>
        <v>Medium Charges</v>
      </c>
      <c r="AB35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1" t="str">
        <f>IF(tbl_Customers[[#This Row],[number_vmail_messages]] = 0, "No Usage", IF(tbl_Customers[[#This Row],[number_vmail_messages]] &lt;= 20, "Low Usage", IF(tbl_Customers[[#This Row],[number_vmail_messages]] &lt;= 40, "Medium Usgae", "High Usage")))</f>
        <v>No Usage</v>
      </c>
      <c r="AD3571" t="str">
        <f>IF(tbl_Customers[[#This Row],[total_day_minutes]]&lt;=150,"Low Usage", IF(tbl_Customers[[#This Row],[total_day_minutes]]&lt;=200,"Medium Usage", IF(tbl_Customers[[#This Row],[total_day_minutes]]&lt;=250,"High Usage","Very High Usage")))</f>
        <v>Low Usage</v>
      </c>
      <c r="AE3571" t="str">
        <f>IF(tbl_Customers[[#This Row],[total_intl_calls]]&lt;=5,"Low Calls", IF(tbl_Customers[[#This Row],[total_intl_calls]]&lt;=10, "Medium Calls", "High Calls"))</f>
        <v>Medium Calls</v>
      </c>
      <c r="AF35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1" s="36" t="str">
        <f>IF(tbl_Customers[[#This Row],[Churn_Risk_Score]]&gt;=10,"High Risk", IF(tbl_Customers[[#This Row],[Churn_Risk_Score]]&gt;=5,"Medium Risk","Low Risk"))</f>
        <v>Low Risk</v>
      </c>
    </row>
    <row r="3572" spans="1:33" x14ac:dyDescent="0.35">
      <c r="A3572">
        <v>3571</v>
      </c>
      <c r="B3572" t="s">
        <v>33</v>
      </c>
      <c r="C3572">
        <v>85</v>
      </c>
      <c r="D3572" t="s">
        <v>25</v>
      </c>
      <c r="E3572" t="s">
        <v>22</v>
      </c>
      <c r="F3572" t="s">
        <v>22</v>
      </c>
      <c r="G3572">
        <v>0</v>
      </c>
      <c r="H3572">
        <v>142.69999999999999</v>
      </c>
      <c r="I3572">
        <v>82</v>
      </c>
      <c r="J3572">
        <v>24.26</v>
      </c>
      <c r="K3572">
        <v>179.1</v>
      </c>
      <c r="L3572">
        <v>106</v>
      </c>
      <c r="M3572">
        <v>15.22</v>
      </c>
      <c r="N3572">
        <v>141.4</v>
      </c>
      <c r="O3572">
        <v>88</v>
      </c>
      <c r="P3572">
        <v>6.36</v>
      </c>
      <c r="Q3572">
        <v>5</v>
      </c>
      <c r="R3572">
        <v>8</v>
      </c>
      <c r="S3572">
        <v>1.35</v>
      </c>
      <c r="T3572">
        <v>3</v>
      </c>
      <c r="U3572" t="s">
        <v>22</v>
      </c>
      <c r="V3572">
        <f>IF(tbl_Customers[[#This Row],[churn]] = "yes", 1, 0)</f>
        <v>0</v>
      </c>
      <c r="W3572" t="str">
        <f>IF(tbl_Customers[[#This Row],[number_customer_service_calls]] &lt;= 1, "0-1 Calls", IF(tbl_Customers[[#This Row],[number_customer_service_calls]] &lt;= 3, "2-3 Calls", IF(tbl_Customers[[#This Row],[number_customer_service_calls]] &lt;=5, "4-5 Calls", "6+ Calls")))</f>
        <v>2-3 Calls</v>
      </c>
      <c r="X3572" t="str">
        <f>IF(tbl_Customers[[#This Row],[account_length]] &lt;= 50, "0-50", IF(tbl_Customers[[#This Row],[account_length]] &lt;=100, "51-100", IF(tbl_Customers[[#This Row],[account_length]] &lt;= 150, "101-150", "151+")))</f>
        <v>51-100</v>
      </c>
      <c r="Y3572" t="str">
        <f>IF(tbl_Customers[[#This Row],[total_intl_charge]] &lt;= 3, "Low Charges", "High Charges")</f>
        <v>Low Charges</v>
      </c>
      <c r="Z3572" t="str">
        <f>IF(tbl_Customers[[#This Row],[total_eve_calls]]&lt;=80,"Low Calls",
IF(tbl_Customers[[#This Row],[total_eve_calls]]&lt;=120,"Medium Calls","High Calls"))</f>
        <v>Medium Calls</v>
      </c>
      <c r="AA3572" t="str">
        <f>IF(tbl_Customers[[#This Row],[total_eve_charge]]&lt;=15,"Low Charges",
IF(tbl_Customers[[#This Row],[total_eve_charge]]&lt;=20,"Medium Charges","High Charges"))</f>
        <v>Medium Charges</v>
      </c>
      <c r="AB35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572" t="str">
        <f>IF(tbl_Customers[[#This Row],[number_vmail_messages]] = 0, "No Usage", IF(tbl_Customers[[#This Row],[number_vmail_messages]] &lt;= 20, "Low Usage", IF(tbl_Customers[[#This Row],[number_vmail_messages]] &lt;= 40, "Medium Usgae", "High Usage")))</f>
        <v>No Usage</v>
      </c>
      <c r="AD3572" t="str">
        <f>IF(tbl_Customers[[#This Row],[total_day_minutes]]&lt;=150,"Low Usage", IF(tbl_Customers[[#This Row],[total_day_minutes]]&lt;=200,"Medium Usage", IF(tbl_Customers[[#This Row],[total_day_minutes]]&lt;=250,"High Usage","Very High Usage")))</f>
        <v>Low Usage</v>
      </c>
      <c r="AE3572" t="str">
        <f>IF(tbl_Customers[[#This Row],[total_intl_calls]]&lt;=5,"Low Calls", IF(tbl_Customers[[#This Row],[total_intl_calls]]&lt;=10, "Medium Calls", "High Calls"))</f>
        <v>Medium Calls</v>
      </c>
      <c r="AF35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72" s="36" t="str">
        <f>IF(tbl_Customers[[#This Row],[Churn_Risk_Score]]&gt;=10,"High Risk", IF(tbl_Customers[[#This Row],[Churn_Risk_Score]]&gt;=5,"Medium Risk","Low Risk"))</f>
        <v>Low Risk</v>
      </c>
    </row>
    <row r="3573" spans="1:33" x14ac:dyDescent="0.35">
      <c r="A3573">
        <v>3572</v>
      </c>
      <c r="B3573" t="s">
        <v>38</v>
      </c>
      <c r="C3573">
        <v>176</v>
      </c>
      <c r="D3573" t="s">
        <v>21</v>
      </c>
      <c r="E3573" t="s">
        <v>22</v>
      </c>
      <c r="F3573" t="s">
        <v>22</v>
      </c>
      <c r="G3573">
        <v>0</v>
      </c>
      <c r="H3573">
        <v>216.7</v>
      </c>
      <c r="I3573">
        <v>91</v>
      </c>
      <c r="J3573">
        <v>36.840000000000003</v>
      </c>
      <c r="K3573">
        <v>233.9</v>
      </c>
      <c r="L3573">
        <v>104</v>
      </c>
      <c r="M3573">
        <v>19.88</v>
      </c>
      <c r="N3573">
        <v>231.1</v>
      </c>
      <c r="O3573">
        <v>110</v>
      </c>
      <c r="P3573">
        <v>10.4</v>
      </c>
      <c r="Q3573">
        <v>9</v>
      </c>
      <c r="R3573">
        <v>4</v>
      </c>
      <c r="S3573">
        <v>2.4300000000000002</v>
      </c>
      <c r="T3573">
        <v>1</v>
      </c>
      <c r="U3573" t="s">
        <v>22</v>
      </c>
      <c r="V3573">
        <f>IF(tbl_Customers[[#This Row],[churn]] = "yes", 1, 0)</f>
        <v>0</v>
      </c>
      <c r="W3573" t="str">
        <f>IF(tbl_Customers[[#This Row],[number_customer_service_calls]] &lt;= 1, "0-1 Calls", IF(tbl_Customers[[#This Row],[number_customer_service_calls]] &lt;= 3, "2-3 Calls", IF(tbl_Customers[[#This Row],[number_customer_service_calls]] &lt;=5, "4-5 Calls", "6+ Calls")))</f>
        <v>0-1 Calls</v>
      </c>
      <c r="X3573" t="str">
        <f>IF(tbl_Customers[[#This Row],[account_length]] &lt;= 50, "0-50", IF(tbl_Customers[[#This Row],[account_length]] &lt;=100, "51-100", IF(tbl_Customers[[#This Row],[account_length]] &lt;= 150, "101-150", "151+")))</f>
        <v>151+</v>
      </c>
      <c r="Y3573" t="str">
        <f>IF(tbl_Customers[[#This Row],[total_intl_charge]] &lt;= 3, "Low Charges", "High Charges")</f>
        <v>Low Charges</v>
      </c>
      <c r="Z3573" t="str">
        <f>IF(tbl_Customers[[#This Row],[total_eve_calls]]&lt;=80,"Low Calls",
IF(tbl_Customers[[#This Row],[total_eve_calls]]&lt;=120,"Medium Calls","High Calls"))</f>
        <v>Medium Calls</v>
      </c>
      <c r="AA3573" t="str">
        <f>IF(tbl_Customers[[#This Row],[total_eve_charge]]&lt;=15,"Low Charges",
IF(tbl_Customers[[#This Row],[total_eve_charge]]&lt;=20,"Medium Charges","High Charges"))</f>
        <v>Medium Charges</v>
      </c>
      <c r="AB35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3" t="str">
        <f>IF(tbl_Customers[[#This Row],[number_vmail_messages]] = 0, "No Usage", IF(tbl_Customers[[#This Row],[number_vmail_messages]] &lt;= 20, "Low Usage", IF(tbl_Customers[[#This Row],[number_vmail_messages]] &lt;= 40, "Medium Usgae", "High Usage")))</f>
        <v>No Usage</v>
      </c>
      <c r="AD3573" t="str">
        <f>IF(tbl_Customers[[#This Row],[total_day_minutes]]&lt;=150,"Low Usage", IF(tbl_Customers[[#This Row],[total_day_minutes]]&lt;=200,"Medium Usage", IF(tbl_Customers[[#This Row],[total_day_minutes]]&lt;=250,"High Usage","Very High Usage")))</f>
        <v>High Usage</v>
      </c>
      <c r="AE3573" t="str">
        <f>IF(tbl_Customers[[#This Row],[total_intl_calls]]&lt;=5,"Low Calls", IF(tbl_Customers[[#This Row],[total_intl_calls]]&lt;=10, "Medium Calls", "High Calls"))</f>
        <v>Low Calls</v>
      </c>
      <c r="AF35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73" s="36" t="str">
        <f>IF(tbl_Customers[[#This Row],[Churn_Risk_Score]]&gt;=10,"High Risk", IF(tbl_Customers[[#This Row],[Churn_Risk_Score]]&gt;=5,"Medium Risk","Low Risk"))</f>
        <v>Low Risk</v>
      </c>
    </row>
    <row r="3574" spans="1:33" x14ac:dyDescent="0.35">
      <c r="A3574">
        <v>3573</v>
      </c>
      <c r="B3574" t="s">
        <v>27</v>
      </c>
      <c r="C3574">
        <v>133</v>
      </c>
      <c r="D3574" t="s">
        <v>21</v>
      </c>
      <c r="E3574" t="s">
        <v>22</v>
      </c>
      <c r="F3574" t="s">
        <v>22</v>
      </c>
      <c r="G3574">
        <v>0</v>
      </c>
      <c r="H3574">
        <v>207.1</v>
      </c>
      <c r="I3574">
        <v>106</v>
      </c>
      <c r="J3574">
        <v>35.21</v>
      </c>
      <c r="K3574">
        <v>283.5</v>
      </c>
      <c r="L3574">
        <v>124</v>
      </c>
      <c r="M3574">
        <v>24.1</v>
      </c>
      <c r="N3574">
        <v>65.2</v>
      </c>
      <c r="O3574">
        <v>107</v>
      </c>
      <c r="P3574">
        <v>2.93</v>
      </c>
      <c r="Q3574">
        <v>10.5</v>
      </c>
      <c r="R3574">
        <v>2</v>
      </c>
      <c r="S3574">
        <v>2.84</v>
      </c>
      <c r="T3574">
        <v>3</v>
      </c>
      <c r="U3574" t="s">
        <v>22</v>
      </c>
      <c r="V3574">
        <f>IF(tbl_Customers[[#This Row],[churn]] = "yes", 1, 0)</f>
        <v>0</v>
      </c>
      <c r="W3574" t="str">
        <f>IF(tbl_Customers[[#This Row],[number_customer_service_calls]] &lt;= 1, "0-1 Calls", IF(tbl_Customers[[#This Row],[number_customer_service_calls]] &lt;= 3, "2-3 Calls", IF(tbl_Customers[[#This Row],[number_customer_service_calls]] &lt;=5, "4-5 Calls", "6+ Calls")))</f>
        <v>2-3 Calls</v>
      </c>
      <c r="X3574" t="str">
        <f>IF(tbl_Customers[[#This Row],[account_length]] &lt;= 50, "0-50", IF(tbl_Customers[[#This Row],[account_length]] &lt;=100, "51-100", IF(tbl_Customers[[#This Row],[account_length]] &lt;= 150, "101-150", "151+")))</f>
        <v>101-150</v>
      </c>
      <c r="Y3574" t="str">
        <f>IF(tbl_Customers[[#This Row],[total_intl_charge]] &lt;= 3, "Low Charges", "High Charges")</f>
        <v>Low Charges</v>
      </c>
      <c r="Z3574" t="str">
        <f>IF(tbl_Customers[[#This Row],[total_eve_calls]]&lt;=80,"Low Calls",
IF(tbl_Customers[[#This Row],[total_eve_calls]]&lt;=120,"Medium Calls","High Calls"))</f>
        <v>High Calls</v>
      </c>
      <c r="AA3574" t="str">
        <f>IF(tbl_Customers[[#This Row],[total_eve_charge]]&lt;=15,"Low Charges",
IF(tbl_Customers[[#This Row],[total_eve_charge]]&lt;=20,"Medium Charges","High Charges"))</f>
        <v>High Charges</v>
      </c>
      <c r="AB35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4" t="str">
        <f>IF(tbl_Customers[[#This Row],[number_vmail_messages]] = 0, "No Usage", IF(tbl_Customers[[#This Row],[number_vmail_messages]] &lt;= 20, "Low Usage", IF(tbl_Customers[[#This Row],[number_vmail_messages]] &lt;= 40, "Medium Usgae", "High Usage")))</f>
        <v>No Usage</v>
      </c>
      <c r="AD3574" t="str">
        <f>IF(tbl_Customers[[#This Row],[total_day_minutes]]&lt;=150,"Low Usage", IF(tbl_Customers[[#This Row],[total_day_minutes]]&lt;=200,"Medium Usage", IF(tbl_Customers[[#This Row],[total_day_minutes]]&lt;=250,"High Usage","Very High Usage")))</f>
        <v>High Usage</v>
      </c>
      <c r="AE3574" t="str">
        <f>IF(tbl_Customers[[#This Row],[total_intl_calls]]&lt;=5,"Low Calls", IF(tbl_Customers[[#This Row],[total_intl_calls]]&lt;=10, "Medium Calls", "High Calls"))</f>
        <v>Low Calls</v>
      </c>
      <c r="AF35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74" s="36" t="str">
        <f>IF(tbl_Customers[[#This Row],[Churn_Risk_Score]]&gt;=10,"High Risk", IF(tbl_Customers[[#This Row],[Churn_Risk_Score]]&gt;=5,"Medium Risk","Low Risk"))</f>
        <v>Low Risk</v>
      </c>
    </row>
    <row r="3575" spans="1:33" x14ac:dyDescent="0.35">
      <c r="A3575">
        <v>3574</v>
      </c>
      <c r="B3575" t="s">
        <v>35</v>
      </c>
      <c r="C3575">
        <v>146</v>
      </c>
      <c r="D3575" t="s">
        <v>21</v>
      </c>
      <c r="E3575" t="s">
        <v>22</v>
      </c>
      <c r="F3575" t="s">
        <v>22</v>
      </c>
      <c r="G3575">
        <v>0</v>
      </c>
      <c r="H3575">
        <v>214.8</v>
      </c>
      <c r="I3575">
        <v>86</v>
      </c>
      <c r="J3575">
        <v>36.520000000000003</v>
      </c>
      <c r="K3575">
        <v>230.9</v>
      </c>
      <c r="L3575">
        <v>94</v>
      </c>
      <c r="M3575">
        <v>19.63</v>
      </c>
      <c r="N3575">
        <v>223.8</v>
      </c>
      <c r="O3575">
        <v>100</v>
      </c>
      <c r="P3575">
        <v>10.07</v>
      </c>
      <c r="Q3575">
        <v>5.8</v>
      </c>
      <c r="R3575">
        <v>3</v>
      </c>
      <c r="S3575">
        <v>1.57</v>
      </c>
      <c r="T3575">
        <v>3</v>
      </c>
      <c r="U3575" t="s">
        <v>22</v>
      </c>
      <c r="V3575">
        <f>IF(tbl_Customers[[#This Row],[churn]] = "yes", 1, 0)</f>
        <v>0</v>
      </c>
      <c r="W3575" t="str">
        <f>IF(tbl_Customers[[#This Row],[number_customer_service_calls]] &lt;= 1, "0-1 Calls", IF(tbl_Customers[[#This Row],[number_customer_service_calls]] &lt;= 3, "2-3 Calls", IF(tbl_Customers[[#This Row],[number_customer_service_calls]] &lt;=5, "4-5 Calls", "6+ Calls")))</f>
        <v>2-3 Calls</v>
      </c>
      <c r="X3575" t="str">
        <f>IF(tbl_Customers[[#This Row],[account_length]] &lt;= 50, "0-50", IF(tbl_Customers[[#This Row],[account_length]] &lt;=100, "51-100", IF(tbl_Customers[[#This Row],[account_length]] &lt;= 150, "101-150", "151+")))</f>
        <v>101-150</v>
      </c>
      <c r="Y3575" t="str">
        <f>IF(tbl_Customers[[#This Row],[total_intl_charge]] &lt;= 3, "Low Charges", "High Charges")</f>
        <v>Low Charges</v>
      </c>
      <c r="Z3575" t="str">
        <f>IF(tbl_Customers[[#This Row],[total_eve_calls]]&lt;=80,"Low Calls",
IF(tbl_Customers[[#This Row],[total_eve_calls]]&lt;=120,"Medium Calls","High Calls"))</f>
        <v>Medium Calls</v>
      </c>
      <c r="AA3575" t="str">
        <f>IF(tbl_Customers[[#This Row],[total_eve_charge]]&lt;=15,"Low Charges",
IF(tbl_Customers[[#This Row],[total_eve_charge]]&lt;=20,"Medium Charges","High Charges"))</f>
        <v>Medium Charges</v>
      </c>
      <c r="AB35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5" t="str">
        <f>IF(tbl_Customers[[#This Row],[number_vmail_messages]] = 0, "No Usage", IF(tbl_Customers[[#This Row],[number_vmail_messages]] &lt;= 20, "Low Usage", IF(tbl_Customers[[#This Row],[number_vmail_messages]] &lt;= 40, "Medium Usgae", "High Usage")))</f>
        <v>No Usage</v>
      </c>
      <c r="AD3575" t="str">
        <f>IF(tbl_Customers[[#This Row],[total_day_minutes]]&lt;=150,"Low Usage", IF(tbl_Customers[[#This Row],[total_day_minutes]]&lt;=200,"Medium Usage", IF(tbl_Customers[[#This Row],[total_day_minutes]]&lt;=250,"High Usage","Very High Usage")))</f>
        <v>High Usage</v>
      </c>
      <c r="AE3575" t="str">
        <f>IF(tbl_Customers[[#This Row],[total_intl_calls]]&lt;=5,"Low Calls", IF(tbl_Customers[[#This Row],[total_intl_calls]]&lt;=10, "Medium Calls", "High Calls"))</f>
        <v>Low Calls</v>
      </c>
      <c r="AF35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75" s="36" t="str">
        <f>IF(tbl_Customers[[#This Row],[Churn_Risk_Score]]&gt;=10,"High Risk", IF(tbl_Customers[[#This Row],[Churn_Risk_Score]]&gt;=5,"Medium Risk","Low Risk"))</f>
        <v>Low Risk</v>
      </c>
    </row>
    <row r="3576" spans="1:33" x14ac:dyDescent="0.35">
      <c r="A3576">
        <v>3575</v>
      </c>
      <c r="B3576" t="s">
        <v>59</v>
      </c>
      <c r="C3576">
        <v>31</v>
      </c>
      <c r="D3576" t="s">
        <v>21</v>
      </c>
      <c r="E3576" t="s">
        <v>22</v>
      </c>
      <c r="F3576" t="s">
        <v>22</v>
      </c>
      <c r="G3576">
        <v>0</v>
      </c>
      <c r="H3576">
        <v>142.9</v>
      </c>
      <c r="I3576">
        <v>67</v>
      </c>
      <c r="J3576">
        <v>24.29</v>
      </c>
      <c r="K3576">
        <v>109.7</v>
      </c>
      <c r="L3576">
        <v>72</v>
      </c>
      <c r="M3576">
        <v>9.32</v>
      </c>
      <c r="N3576">
        <v>293.60000000000002</v>
      </c>
      <c r="O3576">
        <v>112</v>
      </c>
      <c r="P3576">
        <v>13.21</v>
      </c>
      <c r="Q3576">
        <v>11.5</v>
      </c>
      <c r="R3576">
        <v>6</v>
      </c>
      <c r="S3576">
        <v>3.11</v>
      </c>
      <c r="T3576">
        <v>0</v>
      </c>
      <c r="U3576" t="s">
        <v>22</v>
      </c>
      <c r="V3576">
        <f>IF(tbl_Customers[[#This Row],[churn]] = "yes", 1, 0)</f>
        <v>0</v>
      </c>
      <c r="W3576" t="str">
        <f>IF(tbl_Customers[[#This Row],[number_customer_service_calls]] &lt;= 1, "0-1 Calls", IF(tbl_Customers[[#This Row],[number_customer_service_calls]] &lt;= 3, "2-3 Calls", IF(tbl_Customers[[#This Row],[number_customer_service_calls]] &lt;=5, "4-5 Calls", "6+ Calls")))</f>
        <v>0-1 Calls</v>
      </c>
      <c r="X3576" t="str">
        <f>IF(tbl_Customers[[#This Row],[account_length]] &lt;= 50, "0-50", IF(tbl_Customers[[#This Row],[account_length]] &lt;=100, "51-100", IF(tbl_Customers[[#This Row],[account_length]] &lt;= 150, "101-150", "151+")))</f>
        <v>0-50</v>
      </c>
      <c r="Y3576" t="str">
        <f>IF(tbl_Customers[[#This Row],[total_intl_charge]] &lt;= 3, "Low Charges", "High Charges")</f>
        <v>High Charges</v>
      </c>
      <c r="Z3576" t="str">
        <f>IF(tbl_Customers[[#This Row],[total_eve_calls]]&lt;=80,"Low Calls",
IF(tbl_Customers[[#This Row],[total_eve_calls]]&lt;=120,"Medium Calls","High Calls"))</f>
        <v>Low Calls</v>
      </c>
      <c r="AA3576" t="str">
        <f>IF(tbl_Customers[[#This Row],[total_eve_charge]]&lt;=15,"Low Charges",
IF(tbl_Customers[[#This Row],[total_eve_charge]]&lt;=20,"Medium Charges","High Charges"))</f>
        <v>Low Charges</v>
      </c>
      <c r="AB35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6" t="str">
        <f>IF(tbl_Customers[[#This Row],[number_vmail_messages]] = 0, "No Usage", IF(tbl_Customers[[#This Row],[number_vmail_messages]] &lt;= 20, "Low Usage", IF(tbl_Customers[[#This Row],[number_vmail_messages]] &lt;= 40, "Medium Usgae", "High Usage")))</f>
        <v>No Usage</v>
      </c>
      <c r="AD3576" t="str">
        <f>IF(tbl_Customers[[#This Row],[total_day_minutes]]&lt;=150,"Low Usage", IF(tbl_Customers[[#This Row],[total_day_minutes]]&lt;=200,"Medium Usage", IF(tbl_Customers[[#This Row],[total_day_minutes]]&lt;=250,"High Usage","Very High Usage")))</f>
        <v>Low Usage</v>
      </c>
      <c r="AE3576" t="str">
        <f>IF(tbl_Customers[[#This Row],[total_intl_calls]]&lt;=5,"Low Calls", IF(tbl_Customers[[#This Row],[total_intl_calls]]&lt;=10, "Medium Calls", "High Calls"))</f>
        <v>Medium Calls</v>
      </c>
      <c r="AF35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6" s="36" t="str">
        <f>IF(tbl_Customers[[#This Row],[Churn_Risk_Score]]&gt;=10,"High Risk", IF(tbl_Customers[[#This Row],[Churn_Risk_Score]]&gt;=5,"Medium Risk","Low Risk"))</f>
        <v>Low Risk</v>
      </c>
    </row>
    <row r="3577" spans="1:33" x14ac:dyDescent="0.35">
      <c r="A3577">
        <v>3576</v>
      </c>
      <c r="B3577" t="s">
        <v>71</v>
      </c>
      <c r="C3577">
        <v>78</v>
      </c>
      <c r="D3577" t="s">
        <v>21</v>
      </c>
      <c r="E3577" t="s">
        <v>23</v>
      </c>
      <c r="F3577" t="s">
        <v>22</v>
      </c>
      <c r="G3577">
        <v>0</v>
      </c>
      <c r="H3577">
        <v>71.5</v>
      </c>
      <c r="I3577">
        <v>126</v>
      </c>
      <c r="J3577">
        <v>12.16</v>
      </c>
      <c r="K3577">
        <v>166.8</v>
      </c>
      <c r="L3577">
        <v>127</v>
      </c>
      <c r="M3577">
        <v>14.18</v>
      </c>
      <c r="N3577">
        <v>211.6</v>
      </c>
      <c r="O3577">
        <v>86</v>
      </c>
      <c r="P3577">
        <v>9.52</v>
      </c>
      <c r="Q3577">
        <v>8.3000000000000007</v>
      </c>
      <c r="R3577">
        <v>2</v>
      </c>
      <c r="S3577">
        <v>2.2400000000000002</v>
      </c>
      <c r="T3577">
        <v>3</v>
      </c>
      <c r="U3577" t="s">
        <v>23</v>
      </c>
      <c r="V3577">
        <f>IF(tbl_Customers[[#This Row],[churn]] = "yes", 1, 0)</f>
        <v>1</v>
      </c>
      <c r="W3577" t="str">
        <f>IF(tbl_Customers[[#This Row],[number_customer_service_calls]] &lt;= 1, "0-1 Calls", IF(tbl_Customers[[#This Row],[number_customer_service_calls]] &lt;= 3, "2-3 Calls", IF(tbl_Customers[[#This Row],[number_customer_service_calls]] &lt;=5, "4-5 Calls", "6+ Calls")))</f>
        <v>2-3 Calls</v>
      </c>
      <c r="X3577" t="str">
        <f>IF(tbl_Customers[[#This Row],[account_length]] &lt;= 50, "0-50", IF(tbl_Customers[[#This Row],[account_length]] &lt;=100, "51-100", IF(tbl_Customers[[#This Row],[account_length]] &lt;= 150, "101-150", "151+")))</f>
        <v>51-100</v>
      </c>
      <c r="Y3577" t="str">
        <f>IF(tbl_Customers[[#This Row],[total_intl_charge]] &lt;= 3, "Low Charges", "High Charges")</f>
        <v>Low Charges</v>
      </c>
      <c r="Z3577" t="str">
        <f>IF(tbl_Customers[[#This Row],[total_eve_calls]]&lt;=80,"Low Calls",
IF(tbl_Customers[[#This Row],[total_eve_calls]]&lt;=120,"Medium Calls","High Calls"))</f>
        <v>High Calls</v>
      </c>
      <c r="AA3577" t="str">
        <f>IF(tbl_Customers[[#This Row],[total_eve_charge]]&lt;=15,"Low Charges",
IF(tbl_Customers[[#This Row],[total_eve_charge]]&lt;=20,"Medium Charges","High Charges"))</f>
        <v>Low Charges</v>
      </c>
      <c r="AB35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77" t="str">
        <f>IF(tbl_Customers[[#This Row],[number_vmail_messages]] = 0, "No Usage", IF(tbl_Customers[[#This Row],[number_vmail_messages]] &lt;= 20, "Low Usage", IF(tbl_Customers[[#This Row],[number_vmail_messages]] &lt;= 40, "Medium Usgae", "High Usage")))</f>
        <v>No Usage</v>
      </c>
      <c r="AD3577" t="str">
        <f>IF(tbl_Customers[[#This Row],[total_day_minutes]]&lt;=150,"Low Usage", IF(tbl_Customers[[#This Row],[total_day_minutes]]&lt;=200,"Medium Usage", IF(tbl_Customers[[#This Row],[total_day_minutes]]&lt;=250,"High Usage","Very High Usage")))</f>
        <v>Low Usage</v>
      </c>
      <c r="AE3577" t="str">
        <f>IF(tbl_Customers[[#This Row],[total_intl_calls]]&lt;=5,"Low Calls", IF(tbl_Customers[[#This Row],[total_intl_calls]]&lt;=10, "Medium Calls", "High Calls"))</f>
        <v>Low Calls</v>
      </c>
      <c r="AF35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7" s="36" t="str">
        <f>IF(tbl_Customers[[#This Row],[Churn_Risk_Score]]&gt;=10,"High Risk", IF(tbl_Customers[[#This Row],[Churn_Risk_Score]]&gt;=5,"Medium Risk","Low Risk"))</f>
        <v>Low Risk</v>
      </c>
    </row>
    <row r="3578" spans="1:33" x14ac:dyDescent="0.35">
      <c r="A3578">
        <v>3577</v>
      </c>
      <c r="B3578" t="s">
        <v>75</v>
      </c>
      <c r="C3578">
        <v>118</v>
      </c>
      <c r="D3578" t="s">
        <v>21</v>
      </c>
      <c r="E3578" t="s">
        <v>22</v>
      </c>
      <c r="F3578" t="s">
        <v>22</v>
      </c>
      <c r="G3578">
        <v>0</v>
      </c>
      <c r="H3578">
        <v>77.599999999999994</v>
      </c>
      <c r="I3578">
        <v>113</v>
      </c>
      <c r="J3578">
        <v>13.19</v>
      </c>
      <c r="K3578">
        <v>126.9</v>
      </c>
      <c r="L3578">
        <v>75</v>
      </c>
      <c r="M3578">
        <v>10.79</v>
      </c>
      <c r="N3578">
        <v>191</v>
      </c>
      <c r="O3578">
        <v>79</v>
      </c>
      <c r="P3578">
        <v>8.59</v>
      </c>
      <c r="Q3578">
        <v>14.9</v>
      </c>
      <c r="R3578">
        <v>4</v>
      </c>
      <c r="S3578">
        <v>4.0199999999999996</v>
      </c>
      <c r="T3578">
        <v>1</v>
      </c>
      <c r="U3578" t="s">
        <v>22</v>
      </c>
      <c r="V3578">
        <f>IF(tbl_Customers[[#This Row],[churn]] = "yes", 1, 0)</f>
        <v>0</v>
      </c>
      <c r="W3578" t="str">
        <f>IF(tbl_Customers[[#This Row],[number_customer_service_calls]] &lt;= 1, "0-1 Calls", IF(tbl_Customers[[#This Row],[number_customer_service_calls]] &lt;= 3, "2-3 Calls", IF(tbl_Customers[[#This Row],[number_customer_service_calls]] &lt;=5, "4-5 Calls", "6+ Calls")))</f>
        <v>0-1 Calls</v>
      </c>
      <c r="X3578" t="str">
        <f>IF(tbl_Customers[[#This Row],[account_length]] &lt;= 50, "0-50", IF(tbl_Customers[[#This Row],[account_length]] &lt;=100, "51-100", IF(tbl_Customers[[#This Row],[account_length]] &lt;= 150, "101-150", "151+")))</f>
        <v>101-150</v>
      </c>
      <c r="Y3578" t="str">
        <f>IF(tbl_Customers[[#This Row],[total_intl_charge]] &lt;= 3, "Low Charges", "High Charges")</f>
        <v>High Charges</v>
      </c>
      <c r="Z3578" t="str">
        <f>IF(tbl_Customers[[#This Row],[total_eve_calls]]&lt;=80,"Low Calls",
IF(tbl_Customers[[#This Row],[total_eve_calls]]&lt;=120,"Medium Calls","High Calls"))</f>
        <v>Low Calls</v>
      </c>
      <c r="AA3578" t="str">
        <f>IF(tbl_Customers[[#This Row],[total_eve_charge]]&lt;=15,"Low Charges",
IF(tbl_Customers[[#This Row],[total_eve_charge]]&lt;=20,"Medium Charges","High Charges"))</f>
        <v>Low Charges</v>
      </c>
      <c r="AB35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8" t="str">
        <f>IF(tbl_Customers[[#This Row],[number_vmail_messages]] = 0, "No Usage", IF(tbl_Customers[[#This Row],[number_vmail_messages]] &lt;= 20, "Low Usage", IF(tbl_Customers[[#This Row],[number_vmail_messages]] &lt;= 40, "Medium Usgae", "High Usage")))</f>
        <v>No Usage</v>
      </c>
      <c r="AD3578" t="str">
        <f>IF(tbl_Customers[[#This Row],[total_day_minutes]]&lt;=150,"Low Usage", IF(tbl_Customers[[#This Row],[total_day_minutes]]&lt;=200,"Medium Usage", IF(tbl_Customers[[#This Row],[total_day_minutes]]&lt;=250,"High Usage","Very High Usage")))</f>
        <v>Low Usage</v>
      </c>
      <c r="AE3578" t="str">
        <f>IF(tbl_Customers[[#This Row],[total_intl_calls]]&lt;=5,"Low Calls", IF(tbl_Customers[[#This Row],[total_intl_calls]]&lt;=10, "Medium Calls", "High Calls"))</f>
        <v>Low Calls</v>
      </c>
      <c r="AF35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8" s="36" t="str">
        <f>IF(tbl_Customers[[#This Row],[Churn_Risk_Score]]&gt;=10,"High Risk", IF(tbl_Customers[[#This Row],[Churn_Risk_Score]]&gt;=5,"Medium Risk","Low Risk"))</f>
        <v>Low Risk</v>
      </c>
    </row>
    <row r="3579" spans="1:33" x14ac:dyDescent="0.35">
      <c r="A3579">
        <v>3578</v>
      </c>
      <c r="B3579" t="s">
        <v>66</v>
      </c>
      <c r="C3579">
        <v>119</v>
      </c>
      <c r="D3579" t="s">
        <v>28</v>
      </c>
      <c r="E3579" t="s">
        <v>22</v>
      </c>
      <c r="F3579" t="s">
        <v>22</v>
      </c>
      <c r="G3579">
        <v>0</v>
      </c>
      <c r="H3579">
        <v>73.7</v>
      </c>
      <c r="I3579">
        <v>66</v>
      </c>
      <c r="J3579">
        <v>12.53</v>
      </c>
      <c r="K3579">
        <v>160.5</v>
      </c>
      <c r="L3579">
        <v>132</v>
      </c>
      <c r="M3579">
        <v>13.64</v>
      </c>
      <c r="N3579">
        <v>214.2</v>
      </c>
      <c r="O3579">
        <v>67</v>
      </c>
      <c r="P3579">
        <v>9.64</v>
      </c>
      <c r="Q3579">
        <v>13</v>
      </c>
      <c r="R3579">
        <v>6</v>
      </c>
      <c r="S3579">
        <v>3.51</v>
      </c>
      <c r="T3579">
        <v>3</v>
      </c>
      <c r="U3579" t="s">
        <v>22</v>
      </c>
      <c r="V3579">
        <f>IF(tbl_Customers[[#This Row],[churn]] = "yes", 1, 0)</f>
        <v>0</v>
      </c>
      <c r="W3579" t="str">
        <f>IF(tbl_Customers[[#This Row],[number_customer_service_calls]] &lt;= 1, "0-1 Calls", IF(tbl_Customers[[#This Row],[number_customer_service_calls]] &lt;= 3, "2-3 Calls", IF(tbl_Customers[[#This Row],[number_customer_service_calls]] &lt;=5, "4-5 Calls", "6+ Calls")))</f>
        <v>2-3 Calls</v>
      </c>
      <c r="X3579" t="str">
        <f>IF(tbl_Customers[[#This Row],[account_length]] &lt;= 50, "0-50", IF(tbl_Customers[[#This Row],[account_length]] &lt;=100, "51-100", IF(tbl_Customers[[#This Row],[account_length]] &lt;= 150, "101-150", "151+")))</f>
        <v>101-150</v>
      </c>
      <c r="Y3579" t="str">
        <f>IF(tbl_Customers[[#This Row],[total_intl_charge]] &lt;= 3, "Low Charges", "High Charges")</f>
        <v>High Charges</v>
      </c>
      <c r="Z3579" t="str">
        <f>IF(tbl_Customers[[#This Row],[total_eve_calls]]&lt;=80,"Low Calls",
IF(tbl_Customers[[#This Row],[total_eve_calls]]&lt;=120,"Medium Calls","High Calls"))</f>
        <v>High Calls</v>
      </c>
      <c r="AA3579" t="str">
        <f>IF(tbl_Customers[[#This Row],[total_eve_charge]]&lt;=15,"Low Charges",
IF(tbl_Customers[[#This Row],[total_eve_charge]]&lt;=20,"Medium Charges","High Charges"))</f>
        <v>Low Charges</v>
      </c>
      <c r="AB35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9" t="str">
        <f>IF(tbl_Customers[[#This Row],[number_vmail_messages]] = 0, "No Usage", IF(tbl_Customers[[#This Row],[number_vmail_messages]] &lt;= 20, "Low Usage", IF(tbl_Customers[[#This Row],[number_vmail_messages]] &lt;= 40, "Medium Usgae", "High Usage")))</f>
        <v>No Usage</v>
      </c>
      <c r="AD3579" t="str">
        <f>IF(tbl_Customers[[#This Row],[total_day_minutes]]&lt;=150,"Low Usage", IF(tbl_Customers[[#This Row],[total_day_minutes]]&lt;=200,"Medium Usage", IF(tbl_Customers[[#This Row],[total_day_minutes]]&lt;=250,"High Usage","Very High Usage")))</f>
        <v>Low Usage</v>
      </c>
      <c r="AE3579" t="str">
        <f>IF(tbl_Customers[[#This Row],[total_intl_calls]]&lt;=5,"Low Calls", IF(tbl_Customers[[#This Row],[total_intl_calls]]&lt;=10, "Medium Calls", "High Calls"))</f>
        <v>Medium Calls</v>
      </c>
      <c r="AF35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9" s="36" t="str">
        <f>IF(tbl_Customers[[#This Row],[Churn_Risk_Score]]&gt;=10,"High Risk", IF(tbl_Customers[[#This Row],[Churn_Risk_Score]]&gt;=5,"Medium Risk","Low Risk"))</f>
        <v>Low Risk</v>
      </c>
    </row>
    <row r="3580" spans="1:33" x14ac:dyDescent="0.35">
      <c r="A3580">
        <v>3579</v>
      </c>
      <c r="B3580" t="s">
        <v>41</v>
      </c>
      <c r="C3580">
        <v>141</v>
      </c>
      <c r="D3580" t="s">
        <v>25</v>
      </c>
      <c r="E3580" t="s">
        <v>22</v>
      </c>
      <c r="F3580" t="s">
        <v>22</v>
      </c>
      <c r="G3580">
        <v>0</v>
      </c>
      <c r="H3580">
        <v>264.3</v>
      </c>
      <c r="I3580">
        <v>90</v>
      </c>
      <c r="J3580">
        <v>44.93</v>
      </c>
      <c r="K3580">
        <v>216.4</v>
      </c>
      <c r="L3580">
        <v>101</v>
      </c>
      <c r="M3580">
        <v>18.39</v>
      </c>
      <c r="N3580">
        <v>208.8</v>
      </c>
      <c r="O3580">
        <v>72</v>
      </c>
      <c r="P3580">
        <v>9.4</v>
      </c>
      <c r="Q3580">
        <v>9.6</v>
      </c>
      <c r="R3580">
        <v>3</v>
      </c>
      <c r="S3580">
        <v>2.59</v>
      </c>
      <c r="T3580">
        <v>0</v>
      </c>
      <c r="U3580" t="s">
        <v>23</v>
      </c>
      <c r="V3580">
        <f>IF(tbl_Customers[[#This Row],[churn]] = "yes", 1, 0)</f>
        <v>1</v>
      </c>
      <c r="W3580" t="str">
        <f>IF(tbl_Customers[[#This Row],[number_customer_service_calls]] &lt;= 1, "0-1 Calls", IF(tbl_Customers[[#This Row],[number_customer_service_calls]] &lt;= 3, "2-3 Calls", IF(tbl_Customers[[#This Row],[number_customer_service_calls]] &lt;=5, "4-5 Calls", "6+ Calls")))</f>
        <v>0-1 Calls</v>
      </c>
      <c r="X3580" t="str">
        <f>IF(tbl_Customers[[#This Row],[account_length]] &lt;= 50, "0-50", IF(tbl_Customers[[#This Row],[account_length]] &lt;=100, "51-100", IF(tbl_Customers[[#This Row],[account_length]] &lt;= 150, "101-150", "151+")))</f>
        <v>101-150</v>
      </c>
      <c r="Y3580" t="str">
        <f>IF(tbl_Customers[[#This Row],[total_intl_charge]] &lt;= 3, "Low Charges", "High Charges")</f>
        <v>Low Charges</v>
      </c>
      <c r="Z3580" t="str">
        <f>IF(tbl_Customers[[#This Row],[total_eve_calls]]&lt;=80,"Low Calls",
IF(tbl_Customers[[#This Row],[total_eve_calls]]&lt;=120,"Medium Calls","High Calls"))</f>
        <v>Medium Calls</v>
      </c>
      <c r="AA3580" t="str">
        <f>IF(tbl_Customers[[#This Row],[total_eve_charge]]&lt;=15,"Low Charges",
IF(tbl_Customers[[#This Row],[total_eve_charge]]&lt;=20,"Medium Charges","High Charges"))</f>
        <v>Medium Charges</v>
      </c>
      <c r="AB35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0" t="str">
        <f>IF(tbl_Customers[[#This Row],[number_vmail_messages]] = 0, "No Usage", IF(tbl_Customers[[#This Row],[number_vmail_messages]] &lt;= 20, "Low Usage", IF(tbl_Customers[[#This Row],[number_vmail_messages]] &lt;= 40, "Medium Usgae", "High Usage")))</f>
        <v>No Usage</v>
      </c>
      <c r="AD3580" t="str">
        <f>IF(tbl_Customers[[#This Row],[total_day_minutes]]&lt;=150,"Low Usage", IF(tbl_Customers[[#This Row],[total_day_minutes]]&lt;=200,"Medium Usage", IF(tbl_Customers[[#This Row],[total_day_minutes]]&lt;=250,"High Usage","Very High Usage")))</f>
        <v>Very High Usage</v>
      </c>
      <c r="AE3580" t="str">
        <f>IF(tbl_Customers[[#This Row],[total_intl_calls]]&lt;=5,"Low Calls", IF(tbl_Customers[[#This Row],[total_intl_calls]]&lt;=10, "Medium Calls", "High Calls"))</f>
        <v>Low Calls</v>
      </c>
      <c r="AF35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80" s="36" t="str">
        <f>IF(tbl_Customers[[#This Row],[Churn_Risk_Score]]&gt;=10,"High Risk", IF(tbl_Customers[[#This Row],[Churn_Risk_Score]]&gt;=5,"Medium Risk","Low Risk"))</f>
        <v>Medium Risk</v>
      </c>
    </row>
    <row r="3581" spans="1:33" x14ac:dyDescent="0.35">
      <c r="A3581">
        <v>3580</v>
      </c>
      <c r="B3581" t="s">
        <v>63</v>
      </c>
      <c r="C3581">
        <v>150</v>
      </c>
      <c r="D3581" t="s">
        <v>28</v>
      </c>
      <c r="E3581" t="s">
        <v>23</v>
      </c>
      <c r="F3581" t="s">
        <v>22</v>
      </c>
      <c r="G3581">
        <v>0</v>
      </c>
      <c r="H3581">
        <v>114.8</v>
      </c>
      <c r="I3581">
        <v>156</v>
      </c>
      <c r="J3581">
        <v>19.52</v>
      </c>
      <c r="K3581">
        <v>135.30000000000001</v>
      </c>
      <c r="L3581">
        <v>78</v>
      </c>
      <c r="M3581">
        <v>11.5</v>
      </c>
      <c r="N3581">
        <v>218.4</v>
      </c>
      <c r="O3581">
        <v>98</v>
      </c>
      <c r="P3581">
        <v>9.83</v>
      </c>
      <c r="Q3581">
        <v>15.6</v>
      </c>
      <c r="R3581">
        <v>4</v>
      </c>
      <c r="S3581">
        <v>4.21</v>
      </c>
      <c r="T3581">
        <v>1</v>
      </c>
      <c r="U3581" t="s">
        <v>23</v>
      </c>
      <c r="V3581">
        <f>IF(tbl_Customers[[#This Row],[churn]] = "yes", 1, 0)</f>
        <v>1</v>
      </c>
      <c r="W3581" t="str">
        <f>IF(tbl_Customers[[#This Row],[number_customer_service_calls]] &lt;= 1, "0-1 Calls", IF(tbl_Customers[[#This Row],[number_customer_service_calls]] &lt;= 3, "2-3 Calls", IF(tbl_Customers[[#This Row],[number_customer_service_calls]] &lt;=5, "4-5 Calls", "6+ Calls")))</f>
        <v>0-1 Calls</v>
      </c>
      <c r="X3581" t="str">
        <f>IF(tbl_Customers[[#This Row],[account_length]] &lt;= 50, "0-50", IF(tbl_Customers[[#This Row],[account_length]] &lt;=100, "51-100", IF(tbl_Customers[[#This Row],[account_length]] &lt;= 150, "101-150", "151+")))</f>
        <v>101-150</v>
      </c>
      <c r="Y3581" t="str">
        <f>IF(tbl_Customers[[#This Row],[total_intl_charge]] &lt;= 3, "Low Charges", "High Charges")</f>
        <v>High Charges</v>
      </c>
      <c r="Z3581" t="str">
        <f>IF(tbl_Customers[[#This Row],[total_eve_calls]]&lt;=80,"Low Calls",
IF(tbl_Customers[[#This Row],[total_eve_calls]]&lt;=120,"Medium Calls","High Calls"))</f>
        <v>Low Calls</v>
      </c>
      <c r="AA3581" t="str">
        <f>IF(tbl_Customers[[#This Row],[total_eve_charge]]&lt;=15,"Low Charges",
IF(tbl_Customers[[#This Row],[total_eve_charge]]&lt;=20,"Medium Charges","High Charges"))</f>
        <v>Low Charges</v>
      </c>
      <c r="AB35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1" t="str">
        <f>IF(tbl_Customers[[#This Row],[number_vmail_messages]] = 0, "No Usage", IF(tbl_Customers[[#This Row],[number_vmail_messages]] &lt;= 20, "Low Usage", IF(tbl_Customers[[#This Row],[number_vmail_messages]] &lt;= 40, "Medium Usgae", "High Usage")))</f>
        <v>No Usage</v>
      </c>
      <c r="AD3581" t="str">
        <f>IF(tbl_Customers[[#This Row],[total_day_minutes]]&lt;=150,"Low Usage", IF(tbl_Customers[[#This Row],[total_day_minutes]]&lt;=200,"Medium Usage", IF(tbl_Customers[[#This Row],[total_day_minutes]]&lt;=250,"High Usage","Very High Usage")))</f>
        <v>Low Usage</v>
      </c>
      <c r="AE3581" t="str">
        <f>IF(tbl_Customers[[#This Row],[total_intl_calls]]&lt;=5,"Low Calls", IF(tbl_Customers[[#This Row],[total_intl_calls]]&lt;=10, "Medium Calls", "High Calls"))</f>
        <v>Low Calls</v>
      </c>
      <c r="AF35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581" s="36" t="str">
        <f>IF(tbl_Customers[[#This Row],[Churn_Risk_Score]]&gt;=10,"High Risk", IF(tbl_Customers[[#This Row],[Churn_Risk_Score]]&gt;=5,"Medium Risk","Low Risk"))</f>
        <v>Medium Risk</v>
      </c>
    </row>
    <row r="3582" spans="1:33" x14ac:dyDescent="0.35">
      <c r="A3582">
        <v>3581</v>
      </c>
      <c r="B3582" t="s">
        <v>55</v>
      </c>
      <c r="C3582">
        <v>76</v>
      </c>
      <c r="D3582" t="s">
        <v>21</v>
      </c>
      <c r="E3582" t="s">
        <v>22</v>
      </c>
      <c r="F3582" t="s">
        <v>22</v>
      </c>
      <c r="G3582">
        <v>0</v>
      </c>
      <c r="H3582">
        <v>212.5</v>
      </c>
      <c r="I3582">
        <v>124</v>
      </c>
      <c r="J3582">
        <v>36.130000000000003</v>
      </c>
      <c r="K3582">
        <v>215.5</v>
      </c>
      <c r="L3582">
        <v>110</v>
      </c>
      <c r="M3582">
        <v>18.32</v>
      </c>
      <c r="N3582">
        <v>128</v>
      </c>
      <c r="O3582">
        <v>94</v>
      </c>
      <c r="P3582">
        <v>5.76</v>
      </c>
      <c r="Q3582">
        <v>5.2</v>
      </c>
      <c r="R3582">
        <v>9</v>
      </c>
      <c r="S3582">
        <v>1.4</v>
      </c>
      <c r="T3582">
        <v>3</v>
      </c>
      <c r="U3582" t="s">
        <v>22</v>
      </c>
      <c r="V3582">
        <f>IF(tbl_Customers[[#This Row],[churn]] = "yes", 1, 0)</f>
        <v>0</v>
      </c>
      <c r="W3582" t="str">
        <f>IF(tbl_Customers[[#This Row],[number_customer_service_calls]] &lt;= 1, "0-1 Calls", IF(tbl_Customers[[#This Row],[number_customer_service_calls]] &lt;= 3, "2-3 Calls", IF(tbl_Customers[[#This Row],[number_customer_service_calls]] &lt;=5, "4-5 Calls", "6+ Calls")))</f>
        <v>2-3 Calls</v>
      </c>
      <c r="X3582" t="str">
        <f>IF(tbl_Customers[[#This Row],[account_length]] &lt;= 50, "0-50", IF(tbl_Customers[[#This Row],[account_length]] &lt;=100, "51-100", IF(tbl_Customers[[#This Row],[account_length]] &lt;= 150, "101-150", "151+")))</f>
        <v>51-100</v>
      </c>
      <c r="Y3582" t="str">
        <f>IF(tbl_Customers[[#This Row],[total_intl_charge]] &lt;= 3, "Low Charges", "High Charges")</f>
        <v>Low Charges</v>
      </c>
      <c r="Z3582" t="str">
        <f>IF(tbl_Customers[[#This Row],[total_eve_calls]]&lt;=80,"Low Calls",
IF(tbl_Customers[[#This Row],[total_eve_calls]]&lt;=120,"Medium Calls","High Calls"))</f>
        <v>Medium Calls</v>
      </c>
      <c r="AA3582" t="str">
        <f>IF(tbl_Customers[[#This Row],[total_eve_charge]]&lt;=15,"Low Charges",
IF(tbl_Customers[[#This Row],[total_eve_charge]]&lt;=20,"Medium Charges","High Charges"))</f>
        <v>Medium Charges</v>
      </c>
      <c r="AB35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2" t="str">
        <f>IF(tbl_Customers[[#This Row],[number_vmail_messages]] = 0, "No Usage", IF(tbl_Customers[[#This Row],[number_vmail_messages]] &lt;= 20, "Low Usage", IF(tbl_Customers[[#This Row],[number_vmail_messages]] &lt;= 40, "Medium Usgae", "High Usage")))</f>
        <v>No Usage</v>
      </c>
      <c r="AD3582" t="str">
        <f>IF(tbl_Customers[[#This Row],[total_day_minutes]]&lt;=150,"Low Usage", IF(tbl_Customers[[#This Row],[total_day_minutes]]&lt;=200,"Medium Usage", IF(tbl_Customers[[#This Row],[total_day_minutes]]&lt;=250,"High Usage","Very High Usage")))</f>
        <v>High Usage</v>
      </c>
      <c r="AE3582" t="str">
        <f>IF(tbl_Customers[[#This Row],[total_intl_calls]]&lt;=5,"Low Calls", IF(tbl_Customers[[#This Row],[total_intl_calls]]&lt;=10, "Medium Calls", "High Calls"))</f>
        <v>Medium Calls</v>
      </c>
      <c r="AF35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82" s="36" t="str">
        <f>IF(tbl_Customers[[#This Row],[Churn_Risk_Score]]&gt;=10,"High Risk", IF(tbl_Customers[[#This Row],[Churn_Risk_Score]]&gt;=5,"Medium Risk","Low Risk"))</f>
        <v>Low Risk</v>
      </c>
    </row>
    <row r="3583" spans="1:33" x14ac:dyDescent="0.35">
      <c r="A3583">
        <v>3582</v>
      </c>
      <c r="B3583" t="s">
        <v>37</v>
      </c>
      <c r="C3583">
        <v>159</v>
      </c>
      <c r="D3583" t="s">
        <v>28</v>
      </c>
      <c r="E3583" t="s">
        <v>22</v>
      </c>
      <c r="F3583" t="s">
        <v>23</v>
      </c>
      <c r="G3583">
        <v>36</v>
      </c>
      <c r="H3583">
        <v>288.2</v>
      </c>
      <c r="I3583">
        <v>120</v>
      </c>
      <c r="J3583">
        <v>48.99</v>
      </c>
      <c r="K3583">
        <v>227.1</v>
      </c>
      <c r="L3583">
        <v>105</v>
      </c>
      <c r="M3583">
        <v>19.3</v>
      </c>
      <c r="N3583">
        <v>198.2</v>
      </c>
      <c r="O3583">
        <v>113</v>
      </c>
      <c r="P3583">
        <v>8.92</v>
      </c>
      <c r="Q3583">
        <v>13.3</v>
      </c>
      <c r="R3583">
        <v>7</v>
      </c>
      <c r="S3583">
        <v>3.59</v>
      </c>
      <c r="T3583">
        <v>1</v>
      </c>
      <c r="U3583" t="s">
        <v>22</v>
      </c>
      <c r="V3583">
        <f>IF(tbl_Customers[[#This Row],[churn]] = "yes", 1, 0)</f>
        <v>0</v>
      </c>
      <c r="W3583" t="str">
        <f>IF(tbl_Customers[[#This Row],[number_customer_service_calls]] &lt;= 1, "0-1 Calls", IF(tbl_Customers[[#This Row],[number_customer_service_calls]] &lt;= 3, "2-3 Calls", IF(tbl_Customers[[#This Row],[number_customer_service_calls]] &lt;=5, "4-5 Calls", "6+ Calls")))</f>
        <v>0-1 Calls</v>
      </c>
      <c r="X3583" t="str">
        <f>IF(tbl_Customers[[#This Row],[account_length]] &lt;= 50, "0-50", IF(tbl_Customers[[#This Row],[account_length]] &lt;=100, "51-100", IF(tbl_Customers[[#This Row],[account_length]] &lt;= 150, "101-150", "151+")))</f>
        <v>151+</v>
      </c>
      <c r="Y3583" t="str">
        <f>IF(tbl_Customers[[#This Row],[total_intl_charge]] &lt;= 3, "Low Charges", "High Charges")</f>
        <v>High Charges</v>
      </c>
      <c r="Z3583" t="str">
        <f>IF(tbl_Customers[[#This Row],[total_eve_calls]]&lt;=80,"Low Calls",
IF(tbl_Customers[[#This Row],[total_eve_calls]]&lt;=120,"Medium Calls","High Calls"))</f>
        <v>Medium Calls</v>
      </c>
      <c r="AA3583" t="str">
        <f>IF(tbl_Customers[[#This Row],[total_eve_charge]]&lt;=15,"Low Charges",
IF(tbl_Customers[[#This Row],[total_eve_charge]]&lt;=20,"Medium Charges","High Charges"))</f>
        <v>Medium Charges</v>
      </c>
      <c r="AB35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3" t="str">
        <f>IF(tbl_Customers[[#This Row],[number_vmail_messages]] = 0, "No Usage", IF(tbl_Customers[[#This Row],[number_vmail_messages]] &lt;= 20, "Low Usage", IF(tbl_Customers[[#This Row],[number_vmail_messages]] &lt;= 40, "Medium Usgae", "High Usage")))</f>
        <v>Medium Usgae</v>
      </c>
      <c r="AD3583" t="str">
        <f>IF(tbl_Customers[[#This Row],[total_day_minutes]]&lt;=150,"Low Usage", IF(tbl_Customers[[#This Row],[total_day_minutes]]&lt;=200,"Medium Usage", IF(tbl_Customers[[#This Row],[total_day_minutes]]&lt;=250,"High Usage","Very High Usage")))</f>
        <v>Very High Usage</v>
      </c>
      <c r="AE3583" t="str">
        <f>IF(tbl_Customers[[#This Row],[total_intl_calls]]&lt;=5,"Low Calls", IF(tbl_Customers[[#This Row],[total_intl_calls]]&lt;=10, "Medium Calls", "High Calls"))</f>
        <v>Medium Calls</v>
      </c>
      <c r="AF35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583" s="36" t="str">
        <f>IF(tbl_Customers[[#This Row],[Churn_Risk_Score]]&gt;=10,"High Risk", IF(tbl_Customers[[#This Row],[Churn_Risk_Score]]&gt;=5,"Medium Risk","Low Risk"))</f>
        <v>Medium Risk</v>
      </c>
    </row>
    <row r="3584" spans="1:33" x14ac:dyDescent="0.35">
      <c r="A3584">
        <v>3583</v>
      </c>
      <c r="B3584" t="s">
        <v>55</v>
      </c>
      <c r="C3584">
        <v>66</v>
      </c>
      <c r="D3584" t="s">
        <v>21</v>
      </c>
      <c r="E3584" t="s">
        <v>22</v>
      </c>
      <c r="F3584" t="s">
        <v>22</v>
      </c>
      <c r="G3584">
        <v>0</v>
      </c>
      <c r="H3584">
        <v>192.4</v>
      </c>
      <c r="I3584">
        <v>98</v>
      </c>
      <c r="J3584">
        <v>32.71</v>
      </c>
      <c r="K3584">
        <v>187</v>
      </c>
      <c r="L3584">
        <v>93</v>
      </c>
      <c r="M3584">
        <v>15.9</v>
      </c>
      <c r="N3584">
        <v>132.9</v>
      </c>
      <c r="O3584">
        <v>82</v>
      </c>
      <c r="P3584">
        <v>5.98</v>
      </c>
      <c r="Q3584">
        <v>11.2</v>
      </c>
      <c r="R3584">
        <v>1</v>
      </c>
      <c r="S3584">
        <v>3.02</v>
      </c>
      <c r="T3584">
        <v>0</v>
      </c>
      <c r="U3584" t="s">
        <v>22</v>
      </c>
      <c r="V3584">
        <f>IF(tbl_Customers[[#This Row],[churn]] = "yes", 1, 0)</f>
        <v>0</v>
      </c>
      <c r="W3584" t="str">
        <f>IF(tbl_Customers[[#This Row],[number_customer_service_calls]] &lt;= 1, "0-1 Calls", IF(tbl_Customers[[#This Row],[number_customer_service_calls]] &lt;= 3, "2-3 Calls", IF(tbl_Customers[[#This Row],[number_customer_service_calls]] &lt;=5, "4-5 Calls", "6+ Calls")))</f>
        <v>0-1 Calls</v>
      </c>
      <c r="X3584" t="str">
        <f>IF(tbl_Customers[[#This Row],[account_length]] &lt;= 50, "0-50", IF(tbl_Customers[[#This Row],[account_length]] &lt;=100, "51-100", IF(tbl_Customers[[#This Row],[account_length]] &lt;= 150, "101-150", "151+")))</f>
        <v>51-100</v>
      </c>
      <c r="Y3584" t="str">
        <f>IF(tbl_Customers[[#This Row],[total_intl_charge]] &lt;= 3, "Low Charges", "High Charges")</f>
        <v>High Charges</v>
      </c>
      <c r="Z3584" t="str">
        <f>IF(tbl_Customers[[#This Row],[total_eve_calls]]&lt;=80,"Low Calls",
IF(tbl_Customers[[#This Row],[total_eve_calls]]&lt;=120,"Medium Calls","High Calls"))</f>
        <v>Medium Calls</v>
      </c>
      <c r="AA3584" t="str">
        <f>IF(tbl_Customers[[#This Row],[total_eve_charge]]&lt;=15,"Low Charges",
IF(tbl_Customers[[#This Row],[total_eve_charge]]&lt;=20,"Medium Charges","High Charges"))</f>
        <v>Medium Charges</v>
      </c>
      <c r="AB35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4" t="str">
        <f>IF(tbl_Customers[[#This Row],[number_vmail_messages]] = 0, "No Usage", IF(tbl_Customers[[#This Row],[number_vmail_messages]] &lt;= 20, "Low Usage", IF(tbl_Customers[[#This Row],[number_vmail_messages]] &lt;= 40, "Medium Usgae", "High Usage")))</f>
        <v>No Usage</v>
      </c>
      <c r="AD3584" t="str">
        <f>IF(tbl_Customers[[#This Row],[total_day_minutes]]&lt;=150,"Low Usage", IF(tbl_Customers[[#This Row],[total_day_minutes]]&lt;=200,"Medium Usage", IF(tbl_Customers[[#This Row],[total_day_minutes]]&lt;=250,"High Usage","Very High Usage")))</f>
        <v>Medium Usage</v>
      </c>
      <c r="AE3584" t="str">
        <f>IF(tbl_Customers[[#This Row],[total_intl_calls]]&lt;=5,"Low Calls", IF(tbl_Customers[[#This Row],[total_intl_calls]]&lt;=10, "Medium Calls", "High Calls"))</f>
        <v>Low Calls</v>
      </c>
      <c r="AF35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84" s="36" t="str">
        <f>IF(tbl_Customers[[#This Row],[Churn_Risk_Score]]&gt;=10,"High Risk", IF(tbl_Customers[[#This Row],[Churn_Risk_Score]]&gt;=5,"Medium Risk","Low Risk"))</f>
        <v>Low Risk</v>
      </c>
    </row>
    <row r="3585" spans="1:33" x14ac:dyDescent="0.35">
      <c r="A3585">
        <v>3584</v>
      </c>
      <c r="B3585" t="s">
        <v>49</v>
      </c>
      <c r="C3585">
        <v>139</v>
      </c>
      <c r="D3585" t="s">
        <v>21</v>
      </c>
      <c r="E3585" t="s">
        <v>22</v>
      </c>
      <c r="F3585" t="s">
        <v>22</v>
      </c>
      <c r="G3585">
        <v>0</v>
      </c>
      <c r="H3585">
        <v>102.2</v>
      </c>
      <c r="I3585">
        <v>76</v>
      </c>
      <c r="J3585">
        <v>17.37</v>
      </c>
      <c r="K3585">
        <v>230</v>
      </c>
      <c r="L3585">
        <v>106</v>
      </c>
      <c r="M3585">
        <v>19.55</v>
      </c>
      <c r="N3585">
        <v>183.4</v>
      </c>
      <c r="O3585">
        <v>136</v>
      </c>
      <c r="P3585">
        <v>8.25</v>
      </c>
      <c r="Q3585">
        <v>10.8</v>
      </c>
      <c r="R3585">
        <v>4</v>
      </c>
      <c r="S3585">
        <v>2.92</v>
      </c>
      <c r="T3585">
        <v>1</v>
      </c>
      <c r="U3585" t="s">
        <v>22</v>
      </c>
      <c r="V3585">
        <f>IF(tbl_Customers[[#This Row],[churn]] = "yes", 1, 0)</f>
        <v>0</v>
      </c>
      <c r="W3585" t="str">
        <f>IF(tbl_Customers[[#This Row],[number_customer_service_calls]] &lt;= 1, "0-1 Calls", IF(tbl_Customers[[#This Row],[number_customer_service_calls]] &lt;= 3, "2-3 Calls", IF(tbl_Customers[[#This Row],[number_customer_service_calls]] &lt;=5, "4-5 Calls", "6+ Calls")))</f>
        <v>0-1 Calls</v>
      </c>
      <c r="X3585" t="str">
        <f>IF(tbl_Customers[[#This Row],[account_length]] &lt;= 50, "0-50", IF(tbl_Customers[[#This Row],[account_length]] &lt;=100, "51-100", IF(tbl_Customers[[#This Row],[account_length]] &lt;= 150, "101-150", "151+")))</f>
        <v>101-150</v>
      </c>
      <c r="Y3585" t="str">
        <f>IF(tbl_Customers[[#This Row],[total_intl_charge]] &lt;= 3, "Low Charges", "High Charges")</f>
        <v>Low Charges</v>
      </c>
      <c r="Z3585" t="str">
        <f>IF(tbl_Customers[[#This Row],[total_eve_calls]]&lt;=80,"Low Calls",
IF(tbl_Customers[[#This Row],[total_eve_calls]]&lt;=120,"Medium Calls","High Calls"))</f>
        <v>Medium Calls</v>
      </c>
      <c r="AA3585" t="str">
        <f>IF(tbl_Customers[[#This Row],[total_eve_charge]]&lt;=15,"Low Charges",
IF(tbl_Customers[[#This Row],[total_eve_charge]]&lt;=20,"Medium Charges","High Charges"))</f>
        <v>Medium Charges</v>
      </c>
      <c r="AB35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5" t="str">
        <f>IF(tbl_Customers[[#This Row],[number_vmail_messages]] = 0, "No Usage", IF(tbl_Customers[[#This Row],[number_vmail_messages]] &lt;= 20, "Low Usage", IF(tbl_Customers[[#This Row],[number_vmail_messages]] &lt;= 40, "Medium Usgae", "High Usage")))</f>
        <v>No Usage</v>
      </c>
      <c r="AD3585" t="str">
        <f>IF(tbl_Customers[[#This Row],[total_day_minutes]]&lt;=150,"Low Usage", IF(tbl_Customers[[#This Row],[total_day_minutes]]&lt;=200,"Medium Usage", IF(tbl_Customers[[#This Row],[total_day_minutes]]&lt;=250,"High Usage","Very High Usage")))</f>
        <v>Low Usage</v>
      </c>
      <c r="AE3585" t="str">
        <f>IF(tbl_Customers[[#This Row],[total_intl_calls]]&lt;=5,"Low Calls", IF(tbl_Customers[[#This Row],[total_intl_calls]]&lt;=10, "Medium Calls", "High Calls"))</f>
        <v>Low Calls</v>
      </c>
      <c r="AF35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85" s="36" t="str">
        <f>IF(tbl_Customers[[#This Row],[Churn_Risk_Score]]&gt;=10,"High Risk", IF(tbl_Customers[[#This Row],[Churn_Risk_Score]]&gt;=5,"Medium Risk","Low Risk"))</f>
        <v>Low Risk</v>
      </c>
    </row>
    <row r="3586" spans="1:33" x14ac:dyDescent="0.35">
      <c r="A3586">
        <v>3585</v>
      </c>
      <c r="B3586" t="s">
        <v>64</v>
      </c>
      <c r="C3586">
        <v>122</v>
      </c>
      <c r="D3586" t="s">
        <v>21</v>
      </c>
      <c r="E3586" t="s">
        <v>23</v>
      </c>
      <c r="F3586" t="s">
        <v>22</v>
      </c>
      <c r="G3586">
        <v>0</v>
      </c>
      <c r="H3586">
        <v>49.5</v>
      </c>
      <c r="I3586">
        <v>114</v>
      </c>
      <c r="J3586">
        <v>8.42</v>
      </c>
      <c r="K3586">
        <v>214.1</v>
      </c>
      <c r="L3586">
        <v>98</v>
      </c>
      <c r="M3586">
        <v>18.2</v>
      </c>
      <c r="N3586">
        <v>154.9</v>
      </c>
      <c r="O3586">
        <v>120</v>
      </c>
      <c r="P3586">
        <v>6.97</v>
      </c>
      <c r="Q3586">
        <v>10</v>
      </c>
      <c r="R3586">
        <v>4</v>
      </c>
      <c r="S3586">
        <v>2.7</v>
      </c>
      <c r="T3586">
        <v>0</v>
      </c>
      <c r="U3586" t="s">
        <v>22</v>
      </c>
      <c r="V3586">
        <f>IF(tbl_Customers[[#This Row],[churn]] = "yes", 1, 0)</f>
        <v>0</v>
      </c>
      <c r="W3586" t="str">
        <f>IF(tbl_Customers[[#This Row],[number_customer_service_calls]] &lt;= 1, "0-1 Calls", IF(tbl_Customers[[#This Row],[number_customer_service_calls]] &lt;= 3, "2-3 Calls", IF(tbl_Customers[[#This Row],[number_customer_service_calls]] &lt;=5, "4-5 Calls", "6+ Calls")))</f>
        <v>0-1 Calls</v>
      </c>
      <c r="X3586" t="str">
        <f>IF(tbl_Customers[[#This Row],[account_length]] &lt;= 50, "0-50", IF(tbl_Customers[[#This Row],[account_length]] &lt;=100, "51-100", IF(tbl_Customers[[#This Row],[account_length]] &lt;= 150, "101-150", "151+")))</f>
        <v>101-150</v>
      </c>
      <c r="Y3586" t="str">
        <f>IF(tbl_Customers[[#This Row],[total_intl_charge]] &lt;= 3, "Low Charges", "High Charges")</f>
        <v>Low Charges</v>
      </c>
      <c r="Z3586" t="str">
        <f>IF(tbl_Customers[[#This Row],[total_eve_calls]]&lt;=80,"Low Calls",
IF(tbl_Customers[[#This Row],[total_eve_calls]]&lt;=120,"Medium Calls","High Calls"))</f>
        <v>Medium Calls</v>
      </c>
      <c r="AA3586" t="str">
        <f>IF(tbl_Customers[[#This Row],[total_eve_charge]]&lt;=15,"Low Charges",
IF(tbl_Customers[[#This Row],[total_eve_charge]]&lt;=20,"Medium Charges","High Charges"))</f>
        <v>Medium Charges</v>
      </c>
      <c r="AB35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6" t="str">
        <f>IF(tbl_Customers[[#This Row],[number_vmail_messages]] = 0, "No Usage", IF(tbl_Customers[[#This Row],[number_vmail_messages]] &lt;= 20, "Low Usage", IF(tbl_Customers[[#This Row],[number_vmail_messages]] &lt;= 40, "Medium Usgae", "High Usage")))</f>
        <v>No Usage</v>
      </c>
      <c r="AD3586" t="str">
        <f>IF(tbl_Customers[[#This Row],[total_day_minutes]]&lt;=150,"Low Usage", IF(tbl_Customers[[#This Row],[total_day_minutes]]&lt;=200,"Medium Usage", IF(tbl_Customers[[#This Row],[total_day_minutes]]&lt;=250,"High Usage","Very High Usage")))</f>
        <v>Low Usage</v>
      </c>
      <c r="AE3586" t="str">
        <f>IF(tbl_Customers[[#This Row],[total_intl_calls]]&lt;=5,"Low Calls", IF(tbl_Customers[[#This Row],[total_intl_calls]]&lt;=10, "Medium Calls", "High Calls"))</f>
        <v>Low Calls</v>
      </c>
      <c r="AF35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86" s="36" t="str">
        <f>IF(tbl_Customers[[#This Row],[Churn_Risk_Score]]&gt;=10,"High Risk", IF(tbl_Customers[[#This Row],[Churn_Risk_Score]]&gt;=5,"Medium Risk","Low Risk"))</f>
        <v>Low Risk</v>
      </c>
    </row>
    <row r="3587" spans="1:33" x14ac:dyDescent="0.35">
      <c r="A3587">
        <v>3586</v>
      </c>
      <c r="B3587" t="s">
        <v>40</v>
      </c>
      <c r="C3587">
        <v>91</v>
      </c>
      <c r="D3587" t="s">
        <v>21</v>
      </c>
      <c r="E3587" t="s">
        <v>22</v>
      </c>
      <c r="F3587" t="s">
        <v>22</v>
      </c>
      <c r="G3587">
        <v>0</v>
      </c>
      <c r="H3587">
        <v>153.19999999999999</v>
      </c>
      <c r="I3587">
        <v>70</v>
      </c>
      <c r="J3587">
        <v>26.04</v>
      </c>
      <c r="K3587">
        <v>231.7</v>
      </c>
      <c r="L3587">
        <v>91</v>
      </c>
      <c r="M3587">
        <v>19.690000000000001</v>
      </c>
      <c r="N3587">
        <v>115.1</v>
      </c>
      <c r="O3587">
        <v>80</v>
      </c>
      <c r="P3587">
        <v>5.18</v>
      </c>
      <c r="Q3587">
        <v>9.8000000000000007</v>
      </c>
      <c r="R3587">
        <v>3</v>
      </c>
      <c r="S3587">
        <v>2.65</v>
      </c>
      <c r="T3587">
        <v>4</v>
      </c>
      <c r="U3587" t="s">
        <v>23</v>
      </c>
      <c r="V3587">
        <f>IF(tbl_Customers[[#This Row],[churn]] = "yes", 1, 0)</f>
        <v>1</v>
      </c>
      <c r="W3587" t="str">
        <f>IF(tbl_Customers[[#This Row],[number_customer_service_calls]] &lt;= 1, "0-1 Calls", IF(tbl_Customers[[#This Row],[number_customer_service_calls]] &lt;= 3, "2-3 Calls", IF(tbl_Customers[[#This Row],[number_customer_service_calls]] &lt;=5, "4-5 Calls", "6+ Calls")))</f>
        <v>4-5 Calls</v>
      </c>
      <c r="X3587" t="str">
        <f>IF(tbl_Customers[[#This Row],[account_length]] &lt;= 50, "0-50", IF(tbl_Customers[[#This Row],[account_length]] &lt;=100, "51-100", IF(tbl_Customers[[#This Row],[account_length]] &lt;= 150, "101-150", "151+")))</f>
        <v>51-100</v>
      </c>
      <c r="Y3587" t="str">
        <f>IF(tbl_Customers[[#This Row],[total_intl_charge]] &lt;= 3, "Low Charges", "High Charges")</f>
        <v>Low Charges</v>
      </c>
      <c r="Z3587" t="str">
        <f>IF(tbl_Customers[[#This Row],[total_eve_calls]]&lt;=80,"Low Calls",
IF(tbl_Customers[[#This Row],[total_eve_calls]]&lt;=120,"Medium Calls","High Calls"))</f>
        <v>Medium Calls</v>
      </c>
      <c r="AA3587" t="str">
        <f>IF(tbl_Customers[[#This Row],[total_eve_charge]]&lt;=15,"Low Charges",
IF(tbl_Customers[[#This Row],[total_eve_charge]]&lt;=20,"Medium Charges","High Charges"))</f>
        <v>Medium Charges</v>
      </c>
      <c r="AB35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7" t="str">
        <f>IF(tbl_Customers[[#This Row],[number_vmail_messages]] = 0, "No Usage", IF(tbl_Customers[[#This Row],[number_vmail_messages]] &lt;= 20, "Low Usage", IF(tbl_Customers[[#This Row],[number_vmail_messages]] &lt;= 40, "Medium Usgae", "High Usage")))</f>
        <v>No Usage</v>
      </c>
      <c r="AD3587" t="str">
        <f>IF(tbl_Customers[[#This Row],[total_day_minutes]]&lt;=150,"Low Usage", IF(tbl_Customers[[#This Row],[total_day_minutes]]&lt;=200,"Medium Usage", IF(tbl_Customers[[#This Row],[total_day_minutes]]&lt;=250,"High Usage","Very High Usage")))</f>
        <v>Medium Usage</v>
      </c>
      <c r="AE3587" t="str">
        <f>IF(tbl_Customers[[#This Row],[total_intl_calls]]&lt;=5,"Low Calls", IF(tbl_Customers[[#This Row],[total_intl_calls]]&lt;=10, "Medium Calls", "High Calls"))</f>
        <v>Low Calls</v>
      </c>
      <c r="AF35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87" s="36" t="str">
        <f>IF(tbl_Customers[[#This Row],[Churn_Risk_Score]]&gt;=10,"High Risk", IF(tbl_Customers[[#This Row],[Churn_Risk_Score]]&gt;=5,"Medium Risk","Low Risk"))</f>
        <v>Medium Risk</v>
      </c>
    </row>
    <row r="3588" spans="1:33" x14ac:dyDescent="0.35">
      <c r="A3588">
        <v>3587</v>
      </c>
      <c r="B3588" t="s">
        <v>46</v>
      </c>
      <c r="C3588">
        <v>131</v>
      </c>
      <c r="D3588" t="s">
        <v>21</v>
      </c>
      <c r="E3588" t="s">
        <v>22</v>
      </c>
      <c r="F3588" t="s">
        <v>22</v>
      </c>
      <c r="G3588">
        <v>0</v>
      </c>
      <c r="H3588">
        <v>55.5</v>
      </c>
      <c r="I3588">
        <v>79</v>
      </c>
      <c r="J3588">
        <v>9.44</v>
      </c>
      <c r="K3588">
        <v>163.5</v>
      </c>
      <c r="L3588">
        <v>104</v>
      </c>
      <c r="M3588">
        <v>13.9</v>
      </c>
      <c r="N3588">
        <v>128.1</v>
      </c>
      <c r="O3588">
        <v>59</v>
      </c>
      <c r="P3588">
        <v>5.76</v>
      </c>
      <c r="Q3588">
        <v>10.1</v>
      </c>
      <c r="R3588">
        <v>4</v>
      </c>
      <c r="S3588">
        <v>2.73</v>
      </c>
      <c r="T3588">
        <v>1</v>
      </c>
      <c r="U3588" t="s">
        <v>22</v>
      </c>
      <c r="V3588">
        <f>IF(tbl_Customers[[#This Row],[churn]] = "yes", 1, 0)</f>
        <v>0</v>
      </c>
      <c r="W3588" t="str">
        <f>IF(tbl_Customers[[#This Row],[number_customer_service_calls]] &lt;= 1, "0-1 Calls", IF(tbl_Customers[[#This Row],[number_customer_service_calls]] &lt;= 3, "2-3 Calls", IF(tbl_Customers[[#This Row],[number_customer_service_calls]] &lt;=5, "4-5 Calls", "6+ Calls")))</f>
        <v>0-1 Calls</v>
      </c>
      <c r="X3588" t="str">
        <f>IF(tbl_Customers[[#This Row],[account_length]] &lt;= 50, "0-50", IF(tbl_Customers[[#This Row],[account_length]] &lt;=100, "51-100", IF(tbl_Customers[[#This Row],[account_length]] &lt;= 150, "101-150", "151+")))</f>
        <v>101-150</v>
      </c>
      <c r="Y3588" t="str">
        <f>IF(tbl_Customers[[#This Row],[total_intl_charge]] &lt;= 3, "Low Charges", "High Charges")</f>
        <v>Low Charges</v>
      </c>
      <c r="Z3588" t="str">
        <f>IF(tbl_Customers[[#This Row],[total_eve_calls]]&lt;=80,"Low Calls",
IF(tbl_Customers[[#This Row],[total_eve_calls]]&lt;=120,"Medium Calls","High Calls"))</f>
        <v>Medium Calls</v>
      </c>
      <c r="AA3588" t="str">
        <f>IF(tbl_Customers[[#This Row],[total_eve_charge]]&lt;=15,"Low Charges",
IF(tbl_Customers[[#This Row],[total_eve_charge]]&lt;=20,"Medium Charges","High Charges"))</f>
        <v>Low Charges</v>
      </c>
      <c r="AB35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8" t="str">
        <f>IF(tbl_Customers[[#This Row],[number_vmail_messages]] = 0, "No Usage", IF(tbl_Customers[[#This Row],[number_vmail_messages]] &lt;= 20, "Low Usage", IF(tbl_Customers[[#This Row],[number_vmail_messages]] &lt;= 40, "Medium Usgae", "High Usage")))</f>
        <v>No Usage</v>
      </c>
      <c r="AD3588" t="str">
        <f>IF(tbl_Customers[[#This Row],[total_day_minutes]]&lt;=150,"Low Usage", IF(tbl_Customers[[#This Row],[total_day_minutes]]&lt;=200,"Medium Usage", IF(tbl_Customers[[#This Row],[total_day_minutes]]&lt;=250,"High Usage","Very High Usage")))</f>
        <v>Low Usage</v>
      </c>
      <c r="AE3588" t="str">
        <f>IF(tbl_Customers[[#This Row],[total_intl_calls]]&lt;=5,"Low Calls", IF(tbl_Customers[[#This Row],[total_intl_calls]]&lt;=10, "Medium Calls", "High Calls"))</f>
        <v>Low Calls</v>
      </c>
      <c r="AF35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88" s="36" t="str">
        <f>IF(tbl_Customers[[#This Row],[Churn_Risk_Score]]&gt;=10,"High Risk", IF(tbl_Customers[[#This Row],[Churn_Risk_Score]]&gt;=5,"Medium Risk","Low Risk"))</f>
        <v>Low Risk</v>
      </c>
    </row>
    <row r="3589" spans="1:33" x14ac:dyDescent="0.35">
      <c r="A3589">
        <v>3588</v>
      </c>
      <c r="B3589" t="s">
        <v>72</v>
      </c>
      <c r="C3589">
        <v>135</v>
      </c>
      <c r="D3589" t="s">
        <v>21</v>
      </c>
      <c r="E3589" t="s">
        <v>22</v>
      </c>
      <c r="F3589" t="s">
        <v>22</v>
      </c>
      <c r="G3589">
        <v>0</v>
      </c>
      <c r="H3589">
        <v>247.2</v>
      </c>
      <c r="I3589">
        <v>61</v>
      </c>
      <c r="J3589">
        <v>42.02</v>
      </c>
      <c r="K3589">
        <v>168.7</v>
      </c>
      <c r="L3589">
        <v>122</v>
      </c>
      <c r="M3589">
        <v>14.34</v>
      </c>
      <c r="N3589">
        <v>169.8</v>
      </c>
      <c r="O3589">
        <v>100</v>
      </c>
      <c r="P3589">
        <v>7.64</v>
      </c>
      <c r="Q3589">
        <v>6.6</v>
      </c>
      <c r="R3589">
        <v>1</v>
      </c>
      <c r="S3589">
        <v>1.78</v>
      </c>
      <c r="T3589">
        <v>0</v>
      </c>
      <c r="U3589" t="s">
        <v>22</v>
      </c>
      <c r="V3589">
        <f>IF(tbl_Customers[[#This Row],[churn]] = "yes", 1, 0)</f>
        <v>0</v>
      </c>
      <c r="W3589" t="str">
        <f>IF(tbl_Customers[[#This Row],[number_customer_service_calls]] &lt;= 1, "0-1 Calls", IF(tbl_Customers[[#This Row],[number_customer_service_calls]] &lt;= 3, "2-3 Calls", IF(tbl_Customers[[#This Row],[number_customer_service_calls]] &lt;=5, "4-5 Calls", "6+ Calls")))</f>
        <v>0-1 Calls</v>
      </c>
      <c r="X3589" t="str">
        <f>IF(tbl_Customers[[#This Row],[account_length]] &lt;= 50, "0-50", IF(tbl_Customers[[#This Row],[account_length]] &lt;=100, "51-100", IF(tbl_Customers[[#This Row],[account_length]] &lt;= 150, "101-150", "151+")))</f>
        <v>101-150</v>
      </c>
      <c r="Y3589" t="str">
        <f>IF(tbl_Customers[[#This Row],[total_intl_charge]] &lt;= 3, "Low Charges", "High Charges")</f>
        <v>Low Charges</v>
      </c>
      <c r="Z3589" t="str">
        <f>IF(tbl_Customers[[#This Row],[total_eve_calls]]&lt;=80,"Low Calls",
IF(tbl_Customers[[#This Row],[total_eve_calls]]&lt;=120,"Medium Calls","High Calls"))</f>
        <v>High Calls</v>
      </c>
      <c r="AA3589" t="str">
        <f>IF(tbl_Customers[[#This Row],[total_eve_charge]]&lt;=15,"Low Charges",
IF(tbl_Customers[[#This Row],[total_eve_charge]]&lt;=20,"Medium Charges","High Charges"))</f>
        <v>Low Charges</v>
      </c>
      <c r="AB35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9" t="str">
        <f>IF(tbl_Customers[[#This Row],[number_vmail_messages]] = 0, "No Usage", IF(tbl_Customers[[#This Row],[number_vmail_messages]] &lt;= 20, "Low Usage", IF(tbl_Customers[[#This Row],[number_vmail_messages]] &lt;= 40, "Medium Usgae", "High Usage")))</f>
        <v>No Usage</v>
      </c>
      <c r="AD3589" t="str">
        <f>IF(tbl_Customers[[#This Row],[total_day_minutes]]&lt;=150,"Low Usage", IF(tbl_Customers[[#This Row],[total_day_minutes]]&lt;=200,"Medium Usage", IF(tbl_Customers[[#This Row],[total_day_minutes]]&lt;=250,"High Usage","Very High Usage")))</f>
        <v>High Usage</v>
      </c>
      <c r="AE3589" t="str">
        <f>IF(tbl_Customers[[#This Row],[total_intl_calls]]&lt;=5,"Low Calls", IF(tbl_Customers[[#This Row],[total_intl_calls]]&lt;=10, "Medium Calls", "High Calls"))</f>
        <v>Low Calls</v>
      </c>
      <c r="AF35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89" s="36" t="str">
        <f>IF(tbl_Customers[[#This Row],[Churn_Risk_Score]]&gt;=10,"High Risk", IF(tbl_Customers[[#This Row],[Churn_Risk_Score]]&gt;=5,"Medium Risk","Low Risk"))</f>
        <v>Low Risk</v>
      </c>
    </row>
    <row r="3590" spans="1:33" x14ac:dyDescent="0.35">
      <c r="A3590">
        <v>3589</v>
      </c>
      <c r="B3590" t="s">
        <v>70</v>
      </c>
      <c r="C3590">
        <v>129</v>
      </c>
      <c r="D3590" t="s">
        <v>21</v>
      </c>
      <c r="E3590" t="s">
        <v>22</v>
      </c>
      <c r="F3590" t="s">
        <v>22</v>
      </c>
      <c r="G3590">
        <v>0</v>
      </c>
      <c r="H3590">
        <v>220.2</v>
      </c>
      <c r="I3590">
        <v>117</v>
      </c>
      <c r="J3590">
        <v>37.43</v>
      </c>
      <c r="K3590">
        <v>261.10000000000002</v>
      </c>
      <c r="L3590">
        <v>102</v>
      </c>
      <c r="M3590">
        <v>22.19</v>
      </c>
      <c r="N3590">
        <v>165.9</v>
      </c>
      <c r="O3590">
        <v>132</v>
      </c>
      <c r="P3590">
        <v>7.47</v>
      </c>
      <c r="Q3590">
        <v>10.8</v>
      </c>
      <c r="R3590">
        <v>1</v>
      </c>
      <c r="S3590">
        <v>2.92</v>
      </c>
      <c r="T3590">
        <v>2</v>
      </c>
      <c r="U3590" t="s">
        <v>22</v>
      </c>
      <c r="V3590">
        <f>IF(tbl_Customers[[#This Row],[churn]] = "yes", 1, 0)</f>
        <v>0</v>
      </c>
      <c r="W3590" t="str">
        <f>IF(tbl_Customers[[#This Row],[number_customer_service_calls]] &lt;= 1, "0-1 Calls", IF(tbl_Customers[[#This Row],[number_customer_service_calls]] &lt;= 3, "2-3 Calls", IF(tbl_Customers[[#This Row],[number_customer_service_calls]] &lt;=5, "4-5 Calls", "6+ Calls")))</f>
        <v>2-3 Calls</v>
      </c>
      <c r="X3590" t="str">
        <f>IF(tbl_Customers[[#This Row],[account_length]] &lt;= 50, "0-50", IF(tbl_Customers[[#This Row],[account_length]] &lt;=100, "51-100", IF(tbl_Customers[[#This Row],[account_length]] &lt;= 150, "101-150", "151+")))</f>
        <v>101-150</v>
      </c>
      <c r="Y3590" t="str">
        <f>IF(tbl_Customers[[#This Row],[total_intl_charge]] &lt;= 3, "Low Charges", "High Charges")</f>
        <v>Low Charges</v>
      </c>
      <c r="Z3590" t="str">
        <f>IF(tbl_Customers[[#This Row],[total_eve_calls]]&lt;=80,"Low Calls",
IF(tbl_Customers[[#This Row],[total_eve_calls]]&lt;=120,"Medium Calls","High Calls"))</f>
        <v>Medium Calls</v>
      </c>
      <c r="AA3590" t="str">
        <f>IF(tbl_Customers[[#This Row],[total_eve_charge]]&lt;=15,"Low Charges",
IF(tbl_Customers[[#This Row],[total_eve_charge]]&lt;=20,"Medium Charges","High Charges"))</f>
        <v>High Charges</v>
      </c>
      <c r="AB35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0" t="str">
        <f>IF(tbl_Customers[[#This Row],[number_vmail_messages]] = 0, "No Usage", IF(tbl_Customers[[#This Row],[number_vmail_messages]] &lt;= 20, "Low Usage", IF(tbl_Customers[[#This Row],[number_vmail_messages]] &lt;= 40, "Medium Usgae", "High Usage")))</f>
        <v>No Usage</v>
      </c>
      <c r="AD3590" t="str">
        <f>IF(tbl_Customers[[#This Row],[total_day_minutes]]&lt;=150,"Low Usage", IF(tbl_Customers[[#This Row],[total_day_minutes]]&lt;=200,"Medium Usage", IF(tbl_Customers[[#This Row],[total_day_minutes]]&lt;=250,"High Usage","Very High Usage")))</f>
        <v>High Usage</v>
      </c>
      <c r="AE3590" t="str">
        <f>IF(tbl_Customers[[#This Row],[total_intl_calls]]&lt;=5,"Low Calls", IF(tbl_Customers[[#This Row],[total_intl_calls]]&lt;=10, "Medium Calls", "High Calls"))</f>
        <v>Low Calls</v>
      </c>
      <c r="AF35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90" s="36" t="str">
        <f>IF(tbl_Customers[[#This Row],[Churn_Risk_Score]]&gt;=10,"High Risk", IF(tbl_Customers[[#This Row],[Churn_Risk_Score]]&gt;=5,"Medium Risk","Low Risk"))</f>
        <v>Low Risk</v>
      </c>
    </row>
    <row r="3591" spans="1:33" x14ac:dyDescent="0.35">
      <c r="A3591">
        <v>3590</v>
      </c>
      <c r="B3591" t="s">
        <v>31</v>
      </c>
      <c r="C3591">
        <v>85</v>
      </c>
      <c r="D3591" t="s">
        <v>21</v>
      </c>
      <c r="E3591" t="s">
        <v>22</v>
      </c>
      <c r="F3591" t="s">
        <v>22</v>
      </c>
      <c r="G3591">
        <v>0</v>
      </c>
      <c r="H3591">
        <v>116.9</v>
      </c>
      <c r="I3591">
        <v>75</v>
      </c>
      <c r="J3591">
        <v>19.87</v>
      </c>
      <c r="K3591">
        <v>183.3</v>
      </c>
      <c r="L3591">
        <v>109</v>
      </c>
      <c r="M3591">
        <v>15.58</v>
      </c>
      <c r="N3591">
        <v>307.39999999999998</v>
      </c>
      <c r="O3591">
        <v>119</v>
      </c>
      <c r="P3591">
        <v>13.83</v>
      </c>
      <c r="Q3591">
        <v>10</v>
      </c>
      <c r="R3591">
        <v>8</v>
      </c>
      <c r="S3591">
        <v>2.7</v>
      </c>
      <c r="T3591">
        <v>2</v>
      </c>
      <c r="U3591" t="s">
        <v>22</v>
      </c>
      <c r="V3591">
        <f>IF(tbl_Customers[[#This Row],[churn]] = "yes", 1, 0)</f>
        <v>0</v>
      </c>
      <c r="W3591" t="str">
        <f>IF(tbl_Customers[[#This Row],[number_customer_service_calls]] &lt;= 1, "0-1 Calls", IF(tbl_Customers[[#This Row],[number_customer_service_calls]] &lt;= 3, "2-3 Calls", IF(tbl_Customers[[#This Row],[number_customer_service_calls]] &lt;=5, "4-5 Calls", "6+ Calls")))</f>
        <v>2-3 Calls</v>
      </c>
      <c r="X3591" t="str">
        <f>IF(tbl_Customers[[#This Row],[account_length]] &lt;= 50, "0-50", IF(tbl_Customers[[#This Row],[account_length]] &lt;=100, "51-100", IF(tbl_Customers[[#This Row],[account_length]] &lt;= 150, "101-150", "151+")))</f>
        <v>51-100</v>
      </c>
      <c r="Y3591" t="str">
        <f>IF(tbl_Customers[[#This Row],[total_intl_charge]] &lt;= 3, "Low Charges", "High Charges")</f>
        <v>Low Charges</v>
      </c>
      <c r="Z3591" t="str">
        <f>IF(tbl_Customers[[#This Row],[total_eve_calls]]&lt;=80,"Low Calls",
IF(tbl_Customers[[#This Row],[total_eve_calls]]&lt;=120,"Medium Calls","High Calls"))</f>
        <v>Medium Calls</v>
      </c>
      <c r="AA3591" t="str">
        <f>IF(tbl_Customers[[#This Row],[total_eve_charge]]&lt;=15,"Low Charges",
IF(tbl_Customers[[#This Row],[total_eve_charge]]&lt;=20,"Medium Charges","High Charges"))</f>
        <v>Medium Charges</v>
      </c>
      <c r="AB35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91" t="str">
        <f>IF(tbl_Customers[[#This Row],[number_vmail_messages]] = 0, "No Usage", IF(tbl_Customers[[#This Row],[number_vmail_messages]] &lt;= 20, "Low Usage", IF(tbl_Customers[[#This Row],[number_vmail_messages]] &lt;= 40, "Medium Usgae", "High Usage")))</f>
        <v>No Usage</v>
      </c>
      <c r="AD3591" t="str">
        <f>IF(tbl_Customers[[#This Row],[total_day_minutes]]&lt;=150,"Low Usage", IF(tbl_Customers[[#This Row],[total_day_minutes]]&lt;=200,"Medium Usage", IF(tbl_Customers[[#This Row],[total_day_minutes]]&lt;=250,"High Usage","Very High Usage")))</f>
        <v>Low Usage</v>
      </c>
      <c r="AE3591" t="str">
        <f>IF(tbl_Customers[[#This Row],[total_intl_calls]]&lt;=5,"Low Calls", IF(tbl_Customers[[#This Row],[total_intl_calls]]&lt;=10, "Medium Calls", "High Calls"))</f>
        <v>Medium Calls</v>
      </c>
      <c r="AF35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91" s="36" t="str">
        <f>IF(tbl_Customers[[#This Row],[Churn_Risk_Score]]&gt;=10,"High Risk", IF(tbl_Customers[[#This Row],[Churn_Risk_Score]]&gt;=5,"Medium Risk","Low Risk"))</f>
        <v>Low Risk</v>
      </c>
    </row>
    <row r="3592" spans="1:33" x14ac:dyDescent="0.35">
      <c r="A3592">
        <v>3591</v>
      </c>
      <c r="B3592" t="s">
        <v>37</v>
      </c>
      <c r="C3592">
        <v>125</v>
      </c>
      <c r="D3592" t="s">
        <v>25</v>
      </c>
      <c r="E3592" t="s">
        <v>22</v>
      </c>
      <c r="F3592" t="s">
        <v>22</v>
      </c>
      <c r="G3592">
        <v>0</v>
      </c>
      <c r="H3592">
        <v>175.9</v>
      </c>
      <c r="I3592">
        <v>98</v>
      </c>
      <c r="J3592">
        <v>29.9</v>
      </c>
      <c r="K3592">
        <v>192.8</v>
      </c>
      <c r="L3592">
        <v>148</v>
      </c>
      <c r="M3592">
        <v>16.39</v>
      </c>
      <c r="N3592">
        <v>278.2</v>
      </c>
      <c r="O3592">
        <v>110</v>
      </c>
      <c r="P3592">
        <v>12.52</v>
      </c>
      <c r="Q3592">
        <v>10.6</v>
      </c>
      <c r="R3592">
        <v>5</v>
      </c>
      <c r="S3592">
        <v>2.86</v>
      </c>
      <c r="T3592">
        <v>0</v>
      </c>
      <c r="U3592" t="s">
        <v>22</v>
      </c>
      <c r="V3592">
        <f>IF(tbl_Customers[[#This Row],[churn]] = "yes", 1, 0)</f>
        <v>0</v>
      </c>
      <c r="W3592" t="str">
        <f>IF(tbl_Customers[[#This Row],[number_customer_service_calls]] &lt;= 1, "0-1 Calls", IF(tbl_Customers[[#This Row],[number_customer_service_calls]] &lt;= 3, "2-3 Calls", IF(tbl_Customers[[#This Row],[number_customer_service_calls]] &lt;=5, "4-5 Calls", "6+ Calls")))</f>
        <v>0-1 Calls</v>
      </c>
      <c r="X3592" t="str">
        <f>IF(tbl_Customers[[#This Row],[account_length]] &lt;= 50, "0-50", IF(tbl_Customers[[#This Row],[account_length]] &lt;=100, "51-100", IF(tbl_Customers[[#This Row],[account_length]] &lt;= 150, "101-150", "151+")))</f>
        <v>101-150</v>
      </c>
      <c r="Y3592" t="str">
        <f>IF(tbl_Customers[[#This Row],[total_intl_charge]] &lt;= 3, "Low Charges", "High Charges")</f>
        <v>Low Charges</v>
      </c>
      <c r="Z3592" t="str">
        <f>IF(tbl_Customers[[#This Row],[total_eve_calls]]&lt;=80,"Low Calls",
IF(tbl_Customers[[#This Row],[total_eve_calls]]&lt;=120,"Medium Calls","High Calls"))</f>
        <v>High Calls</v>
      </c>
      <c r="AA3592" t="str">
        <f>IF(tbl_Customers[[#This Row],[total_eve_charge]]&lt;=15,"Low Charges",
IF(tbl_Customers[[#This Row],[total_eve_charge]]&lt;=20,"Medium Charges","High Charges"))</f>
        <v>Medium Charges</v>
      </c>
      <c r="AB35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2" t="str">
        <f>IF(tbl_Customers[[#This Row],[number_vmail_messages]] = 0, "No Usage", IF(tbl_Customers[[#This Row],[number_vmail_messages]] &lt;= 20, "Low Usage", IF(tbl_Customers[[#This Row],[number_vmail_messages]] &lt;= 40, "Medium Usgae", "High Usage")))</f>
        <v>No Usage</v>
      </c>
      <c r="AD3592" t="str">
        <f>IF(tbl_Customers[[#This Row],[total_day_minutes]]&lt;=150,"Low Usage", IF(tbl_Customers[[#This Row],[total_day_minutes]]&lt;=200,"Medium Usage", IF(tbl_Customers[[#This Row],[total_day_minutes]]&lt;=250,"High Usage","Very High Usage")))</f>
        <v>Medium Usage</v>
      </c>
      <c r="AE3592" t="str">
        <f>IF(tbl_Customers[[#This Row],[total_intl_calls]]&lt;=5,"Low Calls", IF(tbl_Customers[[#This Row],[total_intl_calls]]&lt;=10, "Medium Calls", "High Calls"))</f>
        <v>Low Calls</v>
      </c>
      <c r="AF35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92" s="36" t="str">
        <f>IF(tbl_Customers[[#This Row],[Churn_Risk_Score]]&gt;=10,"High Risk", IF(tbl_Customers[[#This Row],[Churn_Risk_Score]]&gt;=5,"Medium Risk","Low Risk"))</f>
        <v>Low Risk</v>
      </c>
    </row>
    <row r="3593" spans="1:33" x14ac:dyDescent="0.35">
      <c r="A3593">
        <v>3592</v>
      </c>
      <c r="B3593" t="s">
        <v>66</v>
      </c>
      <c r="C3593">
        <v>67</v>
      </c>
      <c r="D3593" t="s">
        <v>21</v>
      </c>
      <c r="E3593" t="s">
        <v>22</v>
      </c>
      <c r="F3593" t="s">
        <v>22</v>
      </c>
      <c r="G3593">
        <v>0</v>
      </c>
      <c r="H3593">
        <v>208</v>
      </c>
      <c r="I3593">
        <v>95</v>
      </c>
      <c r="J3593">
        <v>35.36</v>
      </c>
      <c r="K3593">
        <v>234.8</v>
      </c>
      <c r="L3593">
        <v>81</v>
      </c>
      <c r="M3593">
        <v>19.96</v>
      </c>
      <c r="N3593">
        <v>266</v>
      </c>
      <c r="O3593">
        <v>80</v>
      </c>
      <c r="P3593">
        <v>11.97</v>
      </c>
      <c r="Q3593">
        <v>11.7</v>
      </c>
      <c r="R3593">
        <v>6</v>
      </c>
      <c r="S3593">
        <v>3.16</v>
      </c>
      <c r="T3593">
        <v>3</v>
      </c>
      <c r="U3593" t="s">
        <v>22</v>
      </c>
      <c r="V3593">
        <f>IF(tbl_Customers[[#This Row],[churn]] = "yes", 1, 0)</f>
        <v>0</v>
      </c>
      <c r="W3593" t="str">
        <f>IF(tbl_Customers[[#This Row],[number_customer_service_calls]] &lt;= 1, "0-1 Calls", IF(tbl_Customers[[#This Row],[number_customer_service_calls]] &lt;= 3, "2-3 Calls", IF(tbl_Customers[[#This Row],[number_customer_service_calls]] &lt;=5, "4-5 Calls", "6+ Calls")))</f>
        <v>2-3 Calls</v>
      </c>
      <c r="X3593" t="str">
        <f>IF(tbl_Customers[[#This Row],[account_length]] &lt;= 50, "0-50", IF(tbl_Customers[[#This Row],[account_length]] &lt;=100, "51-100", IF(tbl_Customers[[#This Row],[account_length]] &lt;= 150, "101-150", "151+")))</f>
        <v>51-100</v>
      </c>
      <c r="Y3593" t="str">
        <f>IF(tbl_Customers[[#This Row],[total_intl_charge]] &lt;= 3, "Low Charges", "High Charges")</f>
        <v>High Charges</v>
      </c>
      <c r="Z3593" t="str">
        <f>IF(tbl_Customers[[#This Row],[total_eve_calls]]&lt;=80,"Low Calls",
IF(tbl_Customers[[#This Row],[total_eve_calls]]&lt;=120,"Medium Calls","High Calls"))</f>
        <v>Medium Calls</v>
      </c>
      <c r="AA3593" t="str">
        <f>IF(tbl_Customers[[#This Row],[total_eve_charge]]&lt;=15,"Low Charges",
IF(tbl_Customers[[#This Row],[total_eve_charge]]&lt;=20,"Medium Charges","High Charges"))</f>
        <v>Medium Charges</v>
      </c>
      <c r="AB35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3" t="str">
        <f>IF(tbl_Customers[[#This Row],[number_vmail_messages]] = 0, "No Usage", IF(tbl_Customers[[#This Row],[number_vmail_messages]] &lt;= 20, "Low Usage", IF(tbl_Customers[[#This Row],[number_vmail_messages]] &lt;= 40, "Medium Usgae", "High Usage")))</f>
        <v>No Usage</v>
      </c>
      <c r="AD3593" t="str">
        <f>IF(tbl_Customers[[#This Row],[total_day_minutes]]&lt;=150,"Low Usage", IF(tbl_Customers[[#This Row],[total_day_minutes]]&lt;=200,"Medium Usage", IF(tbl_Customers[[#This Row],[total_day_minutes]]&lt;=250,"High Usage","Very High Usage")))</f>
        <v>High Usage</v>
      </c>
      <c r="AE3593" t="str">
        <f>IF(tbl_Customers[[#This Row],[total_intl_calls]]&lt;=5,"Low Calls", IF(tbl_Customers[[#This Row],[total_intl_calls]]&lt;=10, "Medium Calls", "High Calls"))</f>
        <v>Medium Calls</v>
      </c>
      <c r="AF35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93" s="36" t="str">
        <f>IF(tbl_Customers[[#This Row],[Churn_Risk_Score]]&gt;=10,"High Risk", IF(tbl_Customers[[#This Row],[Churn_Risk_Score]]&gt;=5,"Medium Risk","Low Risk"))</f>
        <v>Low Risk</v>
      </c>
    </row>
    <row r="3594" spans="1:33" x14ac:dyDescent="0.35">
      <c r="A3594">
        <v>3593</v>
      </c>
      <c r="B3594" t="s">
        <v>27</v>
      </c>
      <c r="C3594">
        <v>61</v>
      </c>
      <c r="D3594" t="s">
        <v>21</v>
      </c>
      <c r="E3594" t="s">
        <v>22</v>
      </c>
      <c r="F3594" t="s">
        <v>23</v>
      </c>
      <c r="G3594">
        <v>28</v>
      </c>
      <c r="H3594">
        <v>239.9</v>
      </c>
      <c r="I3594">
        <v>110</v>
      </c>
      <c r="J3594">
        <v>40.78</v>
      </c>
      <c r="K3594">
        <v>218.9</v>
      </c>
      <c r="L3594">
        <v>87</v>
      </c>
      <c r="M3594">
        <v>18.61</v>
      </c>
      <c r="N3594">
        <v>166</v>
      </c>
      <c r="O3594">
        <v>46</v>
      </c>
      <c r="P3594">
        <v>7.47</v>
      </c>
      <c r="Q3594">
        <v>12.1</v>
      </c>
      <c r="R3594">
        <v>4</v>
      </c>
      <c r="S3594">
        <v>3.27</v>
      </c>
      <c r="T3594">
        <v>1</v>
      </c>
      <c r="U3594" t="s">
        <v>22</v>
      </c>
      <c r="V3594">
        <f>IF(tbl_Customers[[#This Row],[churn]] = "yes", 1, 0)</f>
        <v>0</v>
      </c>
      <c r="W3594" t="str">
        <f>IF(tbl_Customers[[#This Row],[number_customer_service_calls]] &lt;= 1, "0-1 Calls", IF(tbl_Customers[[#This Row],[number_customer_service_calls]] &lt;= 3, "2-3 Calls", IF(tbl_Customers[[#This Row],[number_customer_service_calls]] &lt;=5, "4-5 Calls", "6+ Calls")))</f>
        <v>0-1 Calls</v>
      </c>
      <c r="X3594" t="str">
        <f>IF(tbl_Customers[[#This Row],[account_length]] &lt;= 50, "0-50", IF(tbl_Customers[[#This Row],[account_length]] &lt;=100, "51-100", IF(tbl_Customers[[#This Row],[account_length]] &lt;= 150, "101-150", "151+")))</f>
        <v>51-100</v>
      </c>
      <c r="Y3594" t="str">
        <f>IF(tbl_Customers[[#This Row],[total_intl_charge]] &lt;= 3, "Low Charges", "High Charges")</f>
        <v>High Charges</v>
      </c>
      <c r="Z3594" t="str">
        <f>IF(tbl_Customers[[#This Row],[total_eve_calls]]&lt;=80,"Low Calls",
IF(tbl_Customers[[#This Row],[total_eve_calls]]&lt;=120,"Medium Calls","High Calls"))</f>
        <v>Medium Calls</v>
      </c>
      <c r="AA3594" t="str">
        <f>IF(tbl_Customers[[#This Row],[total_eve_charge]]&lt;=15,"Low Charges",
IF(tbl_Customers[[#This Row],[total_eve_charge]]&lt;=20,"Medium Charges","High Charges"))</f>
        <v>Medium Charges</v>
      </c>
      <c r="AB35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4" t="str">
        <f>IF(tbl_Customers[[#This Row],[number_vmail_messages]] = 0, "No Usage", IF(tbl_Customers[[#This Row],[number_vmail_messages]] &lt;= 20, "Low Usage", IF(tbl_Customers[[#This Row],[number_vmail_messages]] &lt;= 40, "Medium Usgae", "High Usage")))</f>
        <v>Medium Usgae</v>
      </c>
      <c r="AD3594" t="str">
        <f>IF(tbl_Customers[[#This Row],[total_day_minutes]]&lt;=150,"Low Usage", IF(tbl_Customers[[#This Row],[total_day_minutes]]&lt;=200,"Medium Usage", IF(tbl_Customers[[#This Row],[total_day_minutes]]&lt;=250,"High Usage","Very High Usage")))</f>
        <v>High Usage</v>
      </c>
      <c r="AE3594" t="str">
        <f>IF(tbl_Customers[[#This Row],[total_intl_calls]]&lt;=5,"Low Calls", IF(tbl_Customers[[#This Row],[total_intl_calls]]&lt;=10, "Medium Calls", "High Calls"))</f>
        <v>Low Calls</v>
      </c>
      <c r="AF35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94" s="36" t="str">
        <f>IF(tbl_Customers[[#This Row],[Churn_Risk_Score]]&gt;=10,"High Risk", IF(tbl_Customers[[#This Row],[Churn_Risk_Score]]&gt;=5,"Medium Risk","Low Risk"))</f>
        <v>Low Risk</v>
      </c>
    </row>
    <row r="3595" spans="1:33" x14ac:dyDescent="0.35">
      <c r="A3595">
        <v>3594</v>
      </c>
      <c r="B3595" t="s">
        <v>52</v>
      </c>
      <c r="C3595">
        <v>135</v>
      </c>
      <c r="D3595" t="s">
        <v>25</v>
      </c>
      <c r="E3595" t="s">
        <v>23</v>
      </c>
      <c r="F3595" t="s">
        <v>22</v>
      </c>
      <c r="G3595">
        <v>0</v>
      </c>
      <c r="H3595">
        <v>174.8</v>
      </c>
      <c r="I3595">
        <v>112</v>
      </c>
      <c r="J3595">
        <v>29.72</v>
      </c>
      <c r="K3595">
        <v>218</v>
      </c>
      <c r="L3595">
        <v>125</v>
      </c>
      <c r="M3595">
        <v>18.53</v>
      </c>
      <c r="N3595">
        <v>180.1</v>
      </c>
      <c r="O3595">
        <v>102</v>
      </c>
      <c r="P3595">
        <v>8.1</v>
      </c>
      <c r="Q3595">
        <v>12.7</v>
      </c>
      <c r="R3595">
        <v>6</v>
      </c>
      <c r="S3595">
        <v>3.43</v>
      </c>
      <c r="T3595">
        <v>3</v>
      </c>
      <c r="U3595" t="s">
        <v>22</v>
      </c>
      <c r="V3595">
        <f>IF(tbl_Customers[[#This Row],[churn]] = "yes", 1, 0)</f>
        <v>0</v>
      </c>
      <c r="W3595" t="str">
        <f>IF(tbl_Customers[[#This Row],[number_customer_service_calls]] &lt;= 1, "0-1 Calls", IF(tbl_Customers[[#This Row],[number_customer_service_calls]] &lt;= 3, "2-3 Calls", IF(tbl_Customers[[#This Row],[number_customer_service_calls]] &lt;=5, "4-5 Calls", "6+ Calls")))</f>
        <v>2-3 Calls</v>
      </c>
      <c r="X3595" t="str">
        <f>IF(tbl_Customers[[#This Row],[account_length]] &lt;= 50, "0-50", IF(tbl_Customers[[#This Row],[account_length]] &lt;=100, "51-100", IF(tbl_Customers[[#This Row],[account_length]] &lt;= 150, "101-150", "151+")))</f>
        <v>101-150</v>
      </c>
      <c r="Y3595" t="str">
        <f>IF(tbl_Customers[[#This Row],[total_intl_charge]] &lt;= 3, "Low Charges", "High Charges")</f>
        <v>High Charges</v>
      </c>
      <c r="Z3595" t="str">
        <f>IF(tbl_Customers[[#This Row],[total_eve_calls]]&lt;=80,"Low Calls",
IF(tbl_Customers[[#This Row],[total_eve_calls]]&lt;=120,"Medium Calls","High Calls"))</f>
        <v>High Calls</v>
      </c>
      <c r="AA3595" t="str">
        <f>IF(tbl_Customers[[#This Row],[total_eve_charge]]&lt;=15,"Low Charges",
IF(tbl_Customers[[#This Row],[total_eve_charge]]&lt;=20,"Medium Charges","High Charges"))</f>
        <v>Medium Charges</v>
      </c>
      <c r="AB35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5" t="str">
        <f>IF(tbl_Customers[[#This Row],[number_vmail_messages]] = 0, "No Usage", IF(tbl_Customers[[#This Row],[number_vmail_messages]] &lt;= 20, "Low Usage", IF(tbl_Customers[[#This Row],[number_vmail_messages]] &lt;= 40, "Medium Usgae", "High Usage")))</f>
        <v>No Usage</v>
      </c>
      <c r="AD3595" t="str">
        <f>IF(tbl_Customers[[#This Row],[total_day_minutes]]&lt;=150,"Low Usage", IF(tbl_Customers[[#This Row],[total_day_minutes]]&lt;=200,"Medium Usage", IF(tbl_Customers[[#This Row],[total_day_minutes]]&lt;=250,"High Usage","Very High Usage")))</f>
        <v>Medium Usage</v>
      </c>
      <c r="AE3595" t="str">
        <f>IF(tbl_Customers[[#This Row],[total_intl_calls]]&lt;=5,"Low Calls", IF(tbl_Customers[[#This Row],[total_intl_calls]]&lt;=10, "Medium Calls", "High Calls"))</f>
        <v>Medium Calls</v>
      </c>
      <c r="AF35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595" s="36" t="str">
        <f>IF(tbl_Customers[[#This Row],[Churn_Risk_Score]]&gt;=10,"High Risk", IF(tbl_Customers[[#This Row],[Churn_Risk_Score]]&gt;=5,"Medium Risk","Low Risk"))</f>
        <v>Medium Risk</v>
      </c>
    </row>
    <row r="3596" spans="1:33" x14ac:dyDescent="0.35">
      <c r="A3596">
        <v>3595</v>
      </c>
      <c r="B3596" t="s">
        <v>31</v>
      </c>
      <c r="C3596">
        <v>43</v>
      </c>
      <c r="D3596" t="s">
        <v>28</v>
      </c>
      <c r="E3596" t="s">
        <v>22</v>
      </c>
      <c r="F3596" t="s">
        <v>23</v>
      </c>
      <c r="G3596">
        <v>26</v>
      </c>
      <c r="H3596">
        <v>141.5</v>
      </c>
      <c r="I3596">
        <v>94</v>
      </c>
      <c r="J3596">
        <v>24.06</v>
      </c>
      <c r="K3596">
        <v>196.4</v>
      </c>
      <c r="L3596">
        <v>123</v>
      </c>
      <c r="M3596">
        <v>16.690000000000001</v>
      </c>
      <c r="N3596">
        <v>172.4</v>
      </c>
      <c r="O3596">
        <v>100</v>
      </c>
      <c r="P3596">
        <v>7.76</v>
      </c>
      <c r="Q3596">
        <v>12.9</v>
      </c>
      <c r="R3596">
        <v>1</v>
      </c>
      <c r="S3596">
        <v>3.48</v>
      </c>
      <c r="T3596">
        <v>3</v>
      </c>
      <c r="U3596" t="s">
        <v>22</v>
      </c>
      <c r="V3596">
        <f>IF(tbl_Customers[[#This Row],[churn]] = "yes", 1, 0)</f>
        <v>0</v>
      </c>
      <c r="W3596" t="str">
        <f>IF(tbl_Customers[[#This Row],[number_customer_service_calls]] &lt;= 1, "0-1 Calls", IF(tbl_Customers[[#This Row],[number_customer_service_calls]] &lt;= 3, "2-3 Calls", IF(tbl_Customers[[#This Row],[number_customer_service_calls]] &lt;=5, "4-5 Calls", "6+ Calls")))</f>
        <v>2-3 Calls</v>
      </c>
      <c r="X3596" t="str">
        <f>IF(tbl_Customers[[#This Row],[account_length]] &lt;= 50, "0-50", IF(tbl_Customers[[#This Row],[account_length]] &lt;=100, "51-100", IF(tbl_Customers[[#This Row],[account_length]] &lt;= 150, "101-150", "151+")))</f>
        <v>0-50</v>
      </c>
      <c r="Y3596" t="str">
        <f>IF(tbl_Customers[[#This Row],[total_intl_charge]] &lt;= 3, "Low Charges", "High Charges")</f>
        <v>High Charges</v>
      </c>
      <c r="Z3596" t="str">
        <f>IF(tbl_Customers[[#This Row],[total_eve_calls]]&lt;=80,"Low Calls",
IF(tbl_Customers[[#This Row],[total_eve_calls]]&lt;=120,"Medium Calls","High Calls"))</f>
        <v>High Calls</v>
      </c>
      <c r="AA3596" t="str">
        <f>IF(tbl_Customers[[#This Row],[total_eve_charge]]&lt;=15,"Low Charges",
IF(tbl_Customers[[#This Row],[total_eve_charge]]&lt;=20,"Medium Charges","High Charges"))</f>
        <v>Medium Charges</v>
      </c>
      <c r="AB35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6" t="str">
        <f>IF(tbl_Customers[[#This Row],[number_vmail_messages]] = 0, "No Usage", IF(tbl_Customers[[#This Row],[number_vmail_messages]] &lt;= 20, "Low Usage", IF(tbl_Customers[[#This Row],[number_vmail_messages]] &lt;= 40, "Medium Usgae", "High Usage")))</f>
        <v>Medium Usgae</v>
      </c>
      <c r="AD3596" t="str">
        <f>IF(tbl_Customers[[#This Row],[total_day_minutes]]&lt;=150,"Low Usage", IF(tbl_Customers[[#This Row],[total_day_minutes]]&lt;=200,"Medium Usage", IF(tbl_Customers[[#This Row],[total_day_minutes]]&lt;=250,"High Usage","Very High Usage")))</f>
        <v>Low Usage</v>
      </c>
      <c r="AE3596" t="str">
        <f>IF(tbl_Customers[[#This Row],[total_intl_calls]]&lt;=5,"Low Calls", IF(tbl_Customers[[#This Row],[total_intl_calls]]&lt;=10, "Medium Calls", "High Calls"))</f>
        <v>Low Calls</v>
      </c>
      <c r="AF35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96" s="36" t="str">
        <f>IF(tbl_Customers[[#This Row],[Churn_Risk_Score]]&gt;=10,"High Risk", IF(tbl_Customers[[#This Row],[Churn_Risk_Score]]&gt;=5,"Medium Risk","Low Risk"))</f>
        <v>Low Risk</v>
      </c>
    </row>
    <row r="3597" spans="1:33" x14ac:dyDescent="0.35">
      <c r="A3597">
        <v>3596</v>
      </c>
      <c r="B3597" t="s">
        <v>29</v>
      </c>
      <c r="C3597">
        <v>120</v>
      </c>
      <c r="D3597" t="s">
        <v>21</v>
      </c>
      <c r="E3597" t="s">
        <v>22</v>
      </c>
      <c r="F3597" t="s">
        <v>22</v>
      </c>
      <c r="G3597">
        <v>0</v>
      </c>
      <c r="H3597">
        <v>79.2</v>
      </c>
      <c r="I3597">
        <v>123</v>
      </c>
      <c r="J3597">
        <v>13.46</v>
      </c>
      <c r="K3597">
        <v>212.1</v>
      </c>
      <c r="L3597">
        <v>106</v>
      </c>
      <c r="M3597">
        <v>18.03</v>
      </c>
      <c r="N3597">
        <v>224.6</v>
      </c>
      <c r="O3597">
        <v>104</v>
      </c>
      <c r="P3597">
        <v>10.11</v>
      </c>
      <c r="Q3597">
        <v>10.199999999999999</v>
      </c>
      <c r="R3597">
        <v>4</v>
      </c>
      <c r="S3597">
        <v>2.75</v>
      </c>
      <c r="T3597">
        <v>3</v>
      </c>
      <c r="U3597" t="s">
        <v>22</v>
      </c>
      <c r="V3597">
        <f>IF(tbl_Customers[[#This Row],[churn]] = "yes", 1, 0)</f>
        <v>0</v>
      </c>
      <c r="W3597" t="str">
        <f>IF(tbl_Customers[[#This Row],[number_customer_service_calls]] &lt;= 1, "0-1 Calls", IF(tbl_Customers[[#This Row],[number_customer_service_calls]] &lt;= 3, "2-3 Calls", IF(tbl_Customers[[#This Row],[number_customer_service_calls]] &lt;=5, "4-5 Calls", "6+ Calls")))</f>
        <v>2-3 Calls</v>
      </c>
      <c r="X3597" t="str">
        <f>IF(tbl_Customers[[#This Row],[account_length]] &lt;= 50, "0-50", IF(tbl_Customers[[#This Row],[account_length]] &lt;=100, "51-100", IF(tbl_Customers[[#This Row],[account_length]] &lt;= 150, "101-150", "151+")))</f>
        <v>101-150</v>
      </c>
      <c r="Y3597" t="str">
        <f>IF(tbl_Customers[[#This Row],[total_intl_charge]] &lt;= 3, "Low Charges", "High Charges")</f>
        <v>Low Charges</v>
      </c>
      <c r="Z3597" t="str">
        <f>IF(tbl_Customers[[#This Row],[total_eve_calls]]&lt;=80,"Low Calls",
IF(tbl_Customers[[#This Row],[total_eve_calls]]&lt;=120,"Medium Calls","High Calls"))</f>
        <v>Medium Calls</v>
      </c>
      <c r="AA3597" t="str">
        <f>IF(tbl_Customers[[#This Row],[total_eve_charge]]&lt;=15,"Low Charges",
IF(tbl_Customers[[#This Row],[total_eve_charge]]&lt;=20,"Medium Charges","High Charges"))</f>
        <v>Medium Charges</v>
      </c>
      <c r="AB35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7" t="str">
        <f>IF(tbl_Customers[[#This Row],[number_vmail_messages]] = 0, "No Usage", IF(tbl_Customers[[#This Row],[number_vmail_messages]] &lt;= 20, "Low Usage", IF(tbl_Customers[[#This Row],[number_vmail_messages]] &lt;= 40, "Medium Usgae", "High Usage")))</f>
        <v>No Usage</v>
      </c>
      <c r="AD3597" t="str">
        <f>IF(tbl_Customers[[#This Row],[total_day_minutes]]&lt;=150,"Low Usage", IF(tbl_Customers[[#This Row],[total_day_minutes]]&lt;=200,"Medium Usage", IF(tbl_Customers[[#This Row],[total_day_minutes]]&lt;=250,"High Usage","Very High Usage")))</f>
        <v>Low Usage</v>
      </c>
      <c r="AE3597" t="str">
        <f>IF(tbl_Customers[[#This Row],[total_intl_calls]]&lt;=5,"Low Calls", IF(tbl_Customers[[#This Row],[total_intl_calls]]&lt;=10, "Medium Calls", "High Calls"))</f>
        <v>Low Calls</v>
      </c>
      <c r="AF35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97" s="36" t="str">
        <f>IF(tbl_Customers[[#This Row],[Churn_Risk_Score]]&gt;=10,"High Risk", IF(tbl_Customers[[#This Row],[Churn_Risk_Score]]&gt;=5,"Medium Risk","Low Risk"))</f>
        <v>Low Risk</v>
      </c>
    </row>
    <row r="3598" spans="1:33" x14ac:dyDescent="0.35">
      <c r="A3598">
        <v>3597</v>
      </c>
      <c r="B3598" t="s">
        <v>44</v>
      </c>
      <c r="C3598">
        <v>62</v>
      </c>
      <c r="D3598" t="s">
        <v>21</v>
      </c>
      <c r="E3598" t="s">
        <v>22</v>
      </c>
      <c r="F3598" t="s">
        <v>22</v>
      </c>
      <c r="G3598">
        <v>0</v>
      </c>
      <c r="H3598">
        <v>238.9</v>
      </c>
      <c r="I3598">
        <v>102</v>
      </c>
      <c r="J3598">
        <v>40.61</v>
      </c>
      <c r="K3598">
        <v>161.4</v>
      </c>
      <c r="L3598">
        <v>115</v>
      </c>
      <c r="M3598">
        <v>13.72</v>
      </c>
      <c r="N3598">
        <v>248.5</v>
      </c>
      <c r="O3598">
        <v>103</v>
      </c>
      <c r="P3598">
        <v>11.18</v>
      </c>
      <c r="Q3598">
        <v>13.4</v>
      </c>
      <c r="R3598">
        <v>4</v>
      </c>
      <c r="S3598">
        <v>3.62</v>
      </c>
      <c r="T3598">
        <v>0</v>
      </c>
      <c r="U3598" t="s">
        <v>22</v>
      </c>
      <c r="V3598">
        <f>IF(tbl_Customers[[#This Row],[churn]] = "yes", 1, 0)</f>
        <v>0</v>
      </c>
      <c r="W3598" t="str">
        <f>IF(tbl_Customers[[#This Row],[number_customer_service_calls]] &lt;= 1, "0-1 Calls", IF(tbl_Customers[[#This Row],[number_customer_service_calls]] &lt;= 3, "2-3 Calls", IF(tbl_Customers[[#This Row],[number_customer_service_calls]] &lt;=5, "4-5 Calls", "6+ Calls")))</f>
        <v>0-1 Calls</v>
      </c>
      <c r="X3598" t="str">
        <f>IF(tbl_Customers[[#This Row],[account_length]] &lt;= 50, "0-50", IF(tbl_Customers[[#This Row],[account_length]] &lt;=100, "51-100", IF(tbl_Customers[[#This Row],[account_length]] &lt;= 150, "101-150", "151+")))</f>
        <v>51-100</v>
      </c>
      <c r="Y3598" t="str">
        <f>IF(tbl_Customers[[#This Row],[total_intl_charge]] &lt;= 3, "Low Charges", "High Charges")</f>
        <v>High Charges</v>
      </c>
      <c r="Z3598" t="str">
        <f>IF(tbl_Customers[[#This Row],[total_eve_calls]]&lt;=80,"Low Calls",
IF(tbl_Customers[[#This Row],[total_eve_calls]]&lt;=120,"Medium Calls","High Calls"))</f>
        <v>Medium Calls</v>
      </c>
      <c r="AA3598" t="str">
        <f>IF(tbl_Customers[[#This Row],[total_eve_charge]]&lt;=15,"Low Charges",
IF(tbl_Customers[[#This Row],[total_eve_charge]]&lt;=20,"Medium Charges","High Charges"))</f>
        <v>Low Charges</v>
      </c>
      <c r="AB35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8" t="str">
        <f>IF(tbl_Customers[[#This Row],[number_vmail_messages]] = 0, "No Usage", IF(tbl_Customers[[#This Row],[number_vmail_messages]] &lt;= 20, "Low Usage", IF(tbl_Customers[[#This Row],[number_vmail_messages]] &lt;= 40, "Medium Usgae", "High Usage")))</f>
        <v>No Usage</v>
      </c>
      <c r="AD3598" t="str">
        <f>IF(tbl_Customers[[#This Row],[total_day_minutes]]&lt;=150,"Low Usage", IF(tbl_Customers[[#This Row],[total_day_minutes]]&lt;=200,"Medium Usage", IF(tbl_Customers[[#This Row],[total_day_minutes]]&lt;=250,"High Usage","Very High Usage")))</f>
        <v>High Usage</v>
      </c>
      <c r="AE3598" t="str">
        <f>IF(tbl_Customers[[#This Row],[total_intl_calls]]&lt;=5,"Low Calls", IF(tbl_Customers[[#This Row],[total_intl_calls]]&lt;=10, "Medium Calls", "High Calls"))</f>
        <v>Low Calls</v>
      </c>
      <c r="AF35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98" s="36" t="str">
        <f>IF(tbl_Customers[[#This Row],[Churn_Risk_Score]]&gt;=10,"High Risk", IF(tbl_Customers[[#This Row],[Churn_Risk_Score]]&gt;=5,"Medium Risk","Low Risk"))</f>
        <v>Low Risk</v>
      </c>
    </row>
    <row r="3599" spans="1:33" x14ac:dyDescent="0.35">
      <c r="A3599">
        <v>3598</v>
      </c>
      <c r="B3599" t="s">
        <v>31</v>
      </c>
      <c r="C3599">
        <v>160</v>
      </c>
      <c r="D3599" t="s">
        <v>25</v>
      </c>
      <c r="E3599" t="s">
        <v>22</v>
      </c>
      <c r="F3599" t="s">
        <v>23</v>
      </c>
      <c r="G3599">
        <v>37</v>
      </c>
      <c r="H3599">
        <v>179.8</v>
      </c>
      <c r="I3599">
        <v>104</v>
      </c>
      <c r="J3599">
        <v>30.57</v>
      </c>
      <c r="K3599">
        <v>144.80000000000001</v>
      </c>
      <c r="L3599">
        <v>115</v>
      </c>
      <c r="M3599">
        <v>12.31</v>
      </c>
      <c r="N3599">
        <v>209.1</v>
      </c>
      <c r="O3599">
        <v>89</v>
      </c>
      <c r="P3599">
        <v>9.41</v>
      </c>
      <c r="Q3599">
        <v>11.1</v>
      </c>
      <c r="R3599">
        <v>8</v>
      </c>
      <c r="S3599">
        <v>3</v>
      </c>
      <c r="T3599">
        <v>3</v>
      </c>
      <c r="U3599" t="s">
        <v>22</v>
      </c>
      <c r="V3599">
        <f>IF(tbl_Customers[[#This Row],[churn]] = "yes", 1, 0)</f>
        <v>0</v>
      </c>
      <c r="W3599" t="str">
        <f>IF(tbl_Customers[[#This Row],[number_customer_service_calls]] &lt;= 1, "0-1 Calls", IF(tbl_Customers[[#This Row],[number_customer_service_calls]] &lt;= 3, "2-3 Calls", IF(tbl_Customers[[#This Row],[number_customer_service_calls]] &lt;=5, "4-5 Calls", "6+ Calls")))</f>
        <v>2-3 Calls</v>
      </c>
      <c r="X3599" t="str">
        <f>IF(tbl_Customers[[#This Row],[account_length]] &lt;= 50, "0-50", IF(tbl_Customers[[#This Row],[account_length]] &lt;=100, "51-100", IF(tbl_Customers[[#This Row],[account_length]] &lt;= 150, "101-150", "151+")))</f>
        <v>151+</v>
      </c>
      <c r="Y3599" t="str">
        <f>IF(tbl_Customers[[#This Row],[total_intl_charge]] &lt;= 3, "Low Charges", "High Charges")</f>
        <v>Low Charges</v>
      </c>
      <c r="Z3599" t="str">
        <f>IF(tbl_Customers[[#This Row],[total_eve_calls]]&lt;=80,"Low Calls",
IF(tbl_Customers[[#This Row],[total_eve_calls]]&lt;=120,"Medium Calls","High Calls"))</f>
        <v>Medium Calls</v>
      </c>
      <c r="AA3599" t="str">
        <f>IF(tbl_Customers[[#This Row],[total_eve_charge]]&lt;=15,"Low Charges",
IF(tbl_Customers[[#This Row],[total_eve_charge]]&lt;=20,"Medium Charges","High Charges"))</f>
        <v>Low Charges</v>
      </c>
      <c r="AB35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9" t="str">
        <f>IF(tbl_Customers[[#This Row],[number_vmail_messages]] = 0, "No Usage", IF(tbl_Customers[[#This Row],[number_vmail_messages]] &lt;= 20, "Low Usage", IF(tbl_Customers[[#This Row],[number_vmail_messages]] &lt;= 40, "Medium Usgae", "High Usage")))</f>
        <v>Medium Usgae</v>
      </c>
      <c r="AD3599" t="str">
        <f>IF(tbl_Customers[[#This Row],[total_day_minutes]]&lt;=150,"Low Usage", IF(tbl_Customers[[#This Row],[total_day_minutes]]&lt;=200,"Medium Usage", IF(tbl_Customers[[#This Row],[total_day_minutes]]&lt;=250,"High Usage","Very High Usage")))</f>
        <v>Medium Usage</v>
      </c>
      <c r="AE3599" t="str">
        <f>IF(tbl_Customers[[#This Row],[total_intl_calls]]&lt;=5,"Low Calls", IF(tbl_Customers[[#This Row],[total_intl_calls]]&lt;=10, "Medium Calls", "High Calls"))</f>
        <v>Medium Calls</v>
      </c>
      <c r="AF35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99" s="36" t="str">
        <f>IF(tbl_Customers[[#This Row],[Churn_Risk_Score]]&gt;=10,"High Risk", IF(tbl_Customers[[#This Row],[Churn_Risk_Score]]&gt;=5,"Medium Risk","Low Risk"))</f>
        <v>Low Risk</v>
      </c>
    </row>
    <row r="3600" spans="1:33" x14ac:dyDescent="0.35">
      <c r="A3600">
        <v>3599</v>
      </c>
      <c r="B3600" t="s">
        <v>55</v>
      </c>
      <c r="C3600">
        <v>67</v>
      </c>
      <c r="D3600" t="s">
        <v>28</v>
      </c>
      <c r="E3600" t="s">
        <v>22</v>
      </c>
      <c r="F3600" t="s">
        <v>22</v>
      </c>
      <c r="G3600">
        <v>0</v>
      </c>
      <c r="H3600">
        <v>225.9</v>
      </c>
      <c r="I3600">
        <v>78</v>
      </c>
      <c r="J3600">
        <v>38.4</v>
      </c>
      <c r="K3600">
        <v>243.1</v>
      </c>
      <c r="L3600">
        <v>83</v>
      </c>
      <c r="M3600">
        <v>20.66</v>
      </c>
      <c r="N3600">
        <v>84.1</v>
      </c>
      <c r="O3600">
        <v>94</v>
      </c>
      <c r="P3600">
        <v>3.78</v>
      </c>
      <c r="Q3600">
        <v>13.5</v>
      </c>
      <c r="R3600">
        <v>2</v>
      </c>
      <c r="S3600">
        <v>3.65</v>
      </c>
      <c r="T3600">
        <v>2</v>
      </c>
      <c r="U3600" t="s">
        <v>23</v>
      </c>
      <c r="V3600">
        <f>IF(tbl_Customers[[#This Row],[churn]] = "yes", 1, 0)</f>
        <v>1</v>
      </c>
      <c r="W3600" t="str">
        <f>IF(tbl_Customers[[#This Row],[number_customer_service_calls]] &lt;= 1, "0-1 Calls", IF(tbl_Customers[[#This Row],[number_customer_service_calls]] &lt;= 3, "2-3 Calls", IF(tbl_Customers[[#This Row],[number_customer_service_calls]] &lt;=5, "4-5 Calls", "6+ Calls")))</f>
        <v>2-3 Calls</v>
      </c>
      <c r="X3600" t="str">
        <f>IF(tbl_Customers[[#This Row],[account_length]] &lt;= 50, "0-50", IF(tbl_Customers[[#This Row],[account_length]] &lt;=100, "51-100", IF(tbl_Customers[[#This Row],[account_length]] &lt;= 150, "101-150", "151+")))</f>
        <v>51-100</v>
      </c>
      <c r="Y3600" t="str">
        <f>IF(tbl_Customers[[#This Row],[total_intl_charge]] &lt;= 3, "Low Charges", "High Charges")</f>
        <v>High Charges</v>
      </c>
      <c r="Z3600" t="str">
        <f>IF(tbl_Customers[[#This Row],[total_eve_calls]]&lt;=80,"Low Calls",
IF(tbl_Customers[[#This Row],[total_eve_calls]]&lt;=120,"Medium Calls","High Calls"))</f>
        <v>Medium Calls</v>
      </c>
      <c r="AA3600" t="str">
        <f>IF(tbl_Customers[[#This Row],[total_eve_charge]]&lt;=15,"Low Charges",
IF(tbl_Customers[[#This Row],[total_eve_charge]]&lt;=20,"Medium Charges","High Charges"))</f>
        <v>High Charges</v>
      </c>
      <c r="AB36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0" t="str">
        <f>IF(tbl_Customers[[#This Row],[number_vmail_messages]] = 0, "No Usage", IF(tbl_Customers[[#This Row],[number_vmail_messages]] &lt;= 20, "Low Usage", IF(tbl_Customers[[#This Row],[number_vmail_messages]] &lt;= 40, "Medium Usgae", "High Usage")))</f>
        <v>No Usage</v>
      </c>
      <c r="AD3600" t="str">
        <f>IF(tbl_Customers[[#This Row],[total_day_minutes]]&lt;=150,"Low Usage", IF(tbl_Customers[[#This Row],[total_day_minutes]]&lt;=200,"Medium Usage", IF(tbl_Customers[[#This Row],[total_day_minutes]]&lt;=250,"High Usage","Very High Usage")))</f>
        <v>High Usage</v>
      </c>
      <c r="AE3600" t="str">
        <f>IF(tbl_Customers[[#This Row],[total_intl_calls]]&lt;=5,"Low Calls", IF(tbl_Customers[[#This Row],[total_intl_calls]]&lt;=10, "Medium Calls", "High Calls"))</f>
        <v>Low Calls</v>
      </c>
      <c r="AF36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0" s="36" t="str">
        <f>IF(tbl_Customers[[#This Row],[Churn_Risk_Score]]&gt;=10,"High Risk", IF(tbl_Customers[[#This Row],[Churn_Risk_Score]]&gt;=5,"Medium Risk","Low Risk"))</f>
        <v>Low Risk</v>
      </c>
    </row>
    <row r="3601" spans="1:33" x14ac:dyDescent="0.35">
      <c r="A3601">
        <v>3600</v>
      </c>
      <c r="B3601" t="s">
        <v>65</v>
      </c>
      <c r="C3601">
        <v>98</v>
      </c>
      <c r="D3601" t="s">
        <v>21</v>
      </c>
      <c r="E3601" t="s">
        <v>22</v>
      </c>
      <c r="F3601" t="s">
        <v>22</v>
      </c>
      <c r="G3601">
        <v>0</v>
      </c>
      <c r="H3601">
        <v>189.8</v>
      </c>
      <c r="I3601">
        <v>113</v>
      </c>
      <c r="J3601">
        <v>32.270000000000003</v>
      </c>
      <c r="K3601">
        <v>271.5</v>
      </c>
      <c r="L3601">
        <v>111</v>
      </c>
      <c r="M3601">
        <v>23.08</v>
      </c>
      <c r="N3601">
        <v>218.9</v>
      </c>
      <c r="O3601">
        <v>96</v>
      </c>
      <c r="P3601">
        <v>9.85</v>
      </c>
      <c r="Q3601">
        <v>13</v>
      </c>
      <c r="R3601">
        <v>5</v>
      </c>
      <c r="S3601">
        <v>3.51</v>
      </c>
      <c r="T3601">
        <v>1</v>
      </c>
      <c r="U3601" t="s">
        <v>22</v>
      </c>
      <c r="V3601">
        <f>IF(tbl_Customers[[#This Row],[churn]] = "yes", 1, 0)</f>
        <v>0</v>
      </c>
      <c r="W3601" t="str">
        <f>IF(tbl_Customers[[#This Row],[number_customer_service_calls]] &lt;= 1, "0-1 Calls", IF(tbl_Customers[[#This Row],[number_customer_service_calls]] &lt;= 3, "2-3 Calls", IF(tbl_Customers[[#This Row],[number_customer_service_calls]] &lt;=5, "4-5 Calls", "6+ Calls")))</f>
        <v>0-1 Calls</v>
      </c>
      <c r="X3601" t="str">
        <f>IF(tbl_Customers[[#This Row],[account_length]] &lt;= 50, "0-50", IF(tbl_Customers[[#This Row],[account_length]] &lt;=100, "51-100", IF(tbl_Customers[[#This Row],[account_length]] &lt;= 150, "101-150", "151+")))</f>
        <v>51-100</v>
      </c>
      <c r="Y3601" t="str">
        <f>IF(tbl_Customers[[#This Row],[total_intl_charge]] &lt;= 3, "Low Charges", "High Charges")</f>
        <v>High Charges</v>
      </c>
      <c r="Z3601" t="str">
        <f>IF(tbl_Customers[[#This Row],[total_eve_calls]]&lt;=80,"Low Calls",
IF(tbl_Customers[[#This Row],[total_eve_calls]]&lt;=120,"Medium Calls","High Calls"))</f>
        <v>Medium Calls</v>
      </c>
      <c r="AA3601" t="str">
        <f>IF(tbl_Customers[[#This Row],[total_eve_charge]]&lt;=15,"Low Charges",
IF(tbl_Customers[[#This Row],[total_eve_charge]]&lt;=20,"Medium Charges","High Charges"))</f>
        <v>High Charges</v>
      </c>
      <c r="AB36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1" t="str">
        <f>IF(tbl_Customers[[#This Row],[number_vmail_messages]] = 0, "No Usage", IF(tbl_Customers[[#This Row],[number_vmail_messages]] &lt;= 20, "Low Usage", IF(tbl_Customers[[#This Row],[number_vmail_messages]] &lt;= 40, "Medium Usgae", "High Usage")))</f>
        <v>No Usage</v>
      </c>
      <c r="AD3601" t="str">
        <f>IF(tbl_Customers[[#This Row],[total_day_minutes]]&lt;=150,"Low Usage", IF(tbl_Customers[[#This Row],[total_day_minutes]]&lt;=200,"Medium Usage", IF(tbl_Customers[[#This Row],[total_day_minutes]]&lt;=250,"High Usage","Very High Usage")))</f>
        <v>Medium Usage</v>
      </c>
      <c r="AE3601" t="str">
        <f>IF(tbl_Customers[[#This Row],[total_intl_calls]]&lt;=5,"Low Calls", IF(tbl_Customers[[#This Row],[total_intl_calls]]&lt;=10, "Medium Calls", "High Calls"))</f>
        <v>Low Calls</v>
      </c>
      <c r="AF36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1" s="36" t="str">
        <f>IF(tbl_Customers[[#This Row],[Churn_Risk_Score]]&gt;=10,"High Risk", IF(tbl_Customers[[#This Row],[Churn_Risk_Score]]&gt;=5,"Medium Risk","Low Risk"))</f>
        <v>Low Risk</v>
      </c>
    </row>
    <row r="3602" spans="1:33" x14ac:dyDescent="0.35">
      <c r="A3602">
        <v>3601</v>
      </c>
      <c r="B3602" t="s">
        <v>26</v>
      </c>
      <c r="C3602">
        <v>103</v>
      </c>
      <c r="D3602" t="s">
        <v>28</v>
      </c>
      <c r="E3602" t="s">
        <v>22</v>
      </c>
      <c r="F3602" t="s">
        <v>22</v>
      </c>
      <c r="G3602">
        <v>0</v>
      </c>
      <c r="H3602">
        <v>267</v>
      </c>
      <c r="I3602">
        <v>97</v>
      </c>
      <c r="J3602">
        <v>45.39</v>
      </c>
      <c r="K3602">
        <v>204.3</v>
      </c>
      <c r="L3602">
        <v>151</v>
      </c>
      <c r="M3602">
        <v>17.37</v>
      </c>
      <c r="N3602">
        <v>246.9</v>
      </c>
      <c r="O3602">
        <v>67</v>
      </c>
      <c r="P3602">
        <v>11.11</v>
      </c>
      <c r="Q3602">
        <v>11.3</v>
      </c>
      <c r="R3602">
        <v>7</v>
      </c>
      <c r="S3602">
        <v>3.05</v>
      </c>
      <c r="T3602">
        <v>1</v>
      </c>
      <c r="U3602" t="s">
        <v>23</v>
      </c>
      <c r="V3602">
        <f>IF(tbl_Customers[[#This Row],[churn]] = "yes", 1, 0)</f>
        <v>1</v>
      </c>
      <c r="W3602" t="str">
        <f>IF(tbl_Customers[[#This Row],[number_customer_service_calls]] &lt;= 1, "0-1 Calls", IF(tbl_Customers[[#This Row],[number_customer_service_calls]] &lt;= 3, "2-3 Calls", IF(tbl_Customers[[#This Row],[number_customer_service_calls]] &lt;=5, "4-5 Calls", "6+ Calls")))</f>
        <v>0-1 Calls</v>
      </c>
      <c r="X3602" t="str">
        <f>IF(tbl_Customers[[#This Row],[account_length]] &lt;= 50, "0-50", IF(tbl_Customers[[#This Row],[account_length]] &lt;=100, "51-100", IF(tbl_Customers[[#This Row],[account_length]] &lt;= 150, "101-150", "151+")))</f>
        <v>101-150</v>
      </c>
      <c r="Y3602" t="str">
        <f>IF(tbl_Customers[[#This Row],[total_intl_charge]] &lt;= 3, "Low Charges", "High Charges")</f>
        <v>High Charges</v>
      </c>
      <c r="Z3602" t="str">
        <f>IF(tbl_Customers[[#This Row],[total_eve_calls]]&lt;=80,"Low Calls",
IF(tbl_Customers[[#This Row],[total_eve_calls]]&lt;=120,"Medium Calls","High Calls"))</f>
        <v>High Calls</v>
      </c>
      <c r="AA3602" t="str">
        <f>IF(tbl_Customers[[#This Row],[total_eve_charge]]&lt;=15,"Low Charges",
IF(tbl_Customers[[#This Row],[total_eve_charge]]&lt;=20,"Medium Charges","High Charges"))</f>
        <v>Medium Charges</v>
      </c>
      <c r="AB36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2" t="str">
        <f>IF(tbl_Customers[[#This Row],[number_vmail_messages]] = 0, "No Usage", IF(tbl_Customers[[#This Row],[number_vmail_messages]] &lt;= 20, "Low Usage", IF(tbl_Customers[[#This Row],[number_vmail_messages]] &lt;= 40, "Medium Usgae", "High Usage")))</f>
        <v>No Usage</v>
      </c>
      <c r="AD3602" t="str">
        <f>IF(tbl_Customers[[#This Row],[total_day_minutes]]&lt;=150,"Low Usage", IF(tbl_Customers[[#This Row],[total_day_minutes]]&lt;=200,"Medium Usage", IF(tbl_Customers[[#This Row],[total_day_minutes]]&lt;=250,"High Usage","Very High Usage")))</f>
        <v>Very High Usage</v>
      </c>
      <c r="AE3602" t="str">
        <f>IF(tbl_Customers[[#This Row],[total_intl_calls]]&lt;=5,"Low Calls", IF(tbl_Customers[[#This Row],[total_intl_calls]]&lt;=10, "Medium Calls", "High Calls"))</f>
        <v>Medium Calls</v>
      </c>
      <c r="AF36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02" s="36" t="str">
        <f>IF(tbl_Customers[[#This Row],[Churn_Risk_Score]]&gt;=10,"High Risk", IF(tbl_Customers[[#This Row],[Churn_Risk_Score]]&gt;=5,"Medium Risk","Low Risk"))</f>
        <v>Medium Risk</v>
      </c>
    </row>
    <row r="3603" spans="1:33" x14ac:dyDescent="0.35">
      <c r="A3603">
        <v>3602</v>
      </c>
      <c r="B3603" t="s">
        <v>71</v>
      </c>
      <c r="C3603">
        <v>121</v>
      </c>
      <c r="D3603" t="s">
        <v>21</v>
      </c>
      <c r="E3603" t="s">
        <v>22</v>
      </c>
      <c r="F3603" t="s">
        <v>22</v>
      </c>
      <c r="G3603">
        <v>0</v>
      </c>
      <c r="H3603">
        <v>217.3</v>
      </c>
      <c r="I3603">
        <v>79</v>
      </c>
      <c r="J3603">
        <v>36.94</v>
      </c>
      <c r="K3603">
        <v>218</v>
      </c>
      <c r="L3603">
        <v>106</v>
      </c>
      <c r="M3603">
        <v>18.53</v>
      </c>
      <c r="N3603">
        <v>166.5</v>
      </c>
      <c r="O3603">
        <v>69</v>
      </c>
      <c r="P3603">
        <v>7.49</v>
      </c>
      <c r="Q3603">
        <v>11.5</v>
      </c>
      <c r="R3603">
        <v>7</v>
      </c>
      <c r="S3603">
        <v>3.11</v>
      </c>
      <c r="T3603">
        <v>1</v>
      </c>
      <c r="U3603" t="s">
        <v>22</v>
      </c>
      <c r="V3603">
        <f>IF(tbl_Customers[[#This Row],[churn]] = "yes", 1, 0)</f>
        <v>0</v>
      </c>
      <c r="W3603" t="str">
        <f>IF(tbl_Customers[[#This Row],[number_customer_service_calls]] &lt;= 1, "0-1 Calls", IF(tbl_Customers[[#This Row],[number_customer_service_calls]] &lt;= 3, "2-3 Calls", IF(tbl_Customers[[#This Row],[number_customer_service_calls]] &lt;=5, "4-5 Calls", "6+ Calls")))</f>
        <v>0-1 Calls</v>
      </c>
      <c r="X3603" t="str">
        <f>IF(tbl_Customers[[#This Row],[account_length]] &lt;= 50, "0-50", IF(tbl_Customers[[#This Row],[account_length]] &lt;=100, "51-100", IF(tbl_Customers[[#This Row],[account_length]] &lt;= 150, "101-150", "151+")))</f>
        <v>101-150</v>
      </c>
      <c r="Y3603" t="str">
        <f>IF(tbl_Customers[[#This Row],[total_intl_charge]] &lt;= 3, "Low Charges", "High Charges")</f>
        <v>High Charges</v>
      </c>
      <c r="Z3603" t="str">
        <f>IF(tbl_Customers[[#This Row],[total_eve_calls]]&lt;=80,"Low Calls",
IF(tbl_Customers[[#This Row],[total_eve_calls]]&lt;=120,"Medium Calls","High Calls"))</f>
        <v>Medium Calls</v>
      </c>
      <c r="AA3603" t="str">
        <f>IF(tbl_Customers[[#This Row],[total_eve_charge]]&lt;=15,"Low Charges",
IF(tbl_Customers[[#This Row],[total_eve_charge]]&lt;=20,"Medium Charges","High Charges"))</f>
        <v>Medium Charges</v>
      </c>
      <c r="AB36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3" t="str">
        <f>IF(tbl_Customers[[#This Row],[number_vmail_messages]] = 0, "No Usage", IF(tbl_Customers[[#This Row],[number_vmail_messages]] &lt;= 20, "Low Usage", IF(tbl_Customers[[#This Row],[number_vmail_messages]] &lt;= 40, "Medium Usgae", "High Usage")))</f>
        <v>No Usage</v>
      </c>
      <c r="AD3603" t="str">
        <f>IF(tbl_Customers[[#This Row],[total_day_minutes]]&lt;=150,"Low Usage", IF(tbl_Customers[[#This Row],[total_day_minutes]]&lt;=200,"Medium Usage", IF(tbl_Customers[[#This Row],[total_day_minutes]]&lt;=250,"High Usage","Very High Usage")))</f>
        <v>High Usage</v>
      </c>
      <c r="AE3603" t="str">
        <f>IF(tbl_Customers[[#This Row],[total_intl_calls]]&lt;=5,"Low Calls", IF(tbl_Customers[[#This Row],[total_intl_calls]]&lt;=10, "Medium Calls", "High Calls"))</f>
        <v>Medium Calls</v>
      </c>
      <c r="AF36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3" s="36" t="str">
        <f>IF(tbl_Customers[[#This Row],[Churn_Risk_Score]]&gt;=10,"High Risk", IF(tbl_Customers[[#This Row],[Churn_Risk_Score]]&gt;=5,"Medium Risk","Low Risk"))</f>
        <v>Low Risk</v>
      </c>
    </row>
    <row r="3604" spans="1:33" x14ac:dyDescent="0.35">
      <c r="A3604">
        <v>3603</v>
      </c>
      <c r="B3604" t="s">
        <v>48</v>
      </c>
      <c r="C3604">
        <v>111</v>
      </c>
      <c r="D3604" t="s">
        <v>21</v>
      </c>
      <c r="E3604" t="s">
        <v>22</v>
      </c>
      <c r="F3604" t="s">
        <v>22</v>
      </c>
      <c r="G3604">
        <v>0</v>
      </c>
      <c r="H3604">
        <v>129.1</v>
      </c>
      <c r="I3604">
        <v>92</v>
      </c>
      <c r="J3604">
        <v>21.95</v>
      </c>
      <c r="K3604">
        <v>148.9</v>
      </c>
      <c r="L3604">
        <v>132</v>
      </c>
      <c r="M3604">
        <v>12.66</v>
      </c>
      <c r="N3604">
        <v>264</v>
      </c>
      <c r="O3604">
        <v>103</v>
      </c>
      <c r="P3604">
        <v>11.88</v>
      </c>
      <c r="Q3604">
        <v>16.8</v>
      </c>
      <c r="R3604">
        <v>7</v>
      </c>
      <c r="S3604">
        <v>4.54</v>
      </c>
      <c r="T3604">
        <v>2</v>
      </c>
      <c r="U3604" t="s">
        <v>22</v>
      </c>
      <c r="V3604">
        <f>IF(tbl_Customers[[#This Row],[churn]] = "yes", 1, 0)</f>
        <v>0</v>
      </c>
      <c r="W3604" t="str">
        <f>IF(tbl_Customers[[#This Row],[number_customer_service_calls]] &lt;= 1, "0-1 Calls", IF(tbl_Customers[[#This Row],[number_customer_service_calls]] &lt;= 3, "2-3 Calls", IF(tbl_Customers[[#This Row],[number_customer_service_calls]] &lt;=5, "4-5 Calls", "6+ Calls")))</f>
        <v>2-3 Calls</v>
      </c>
      <c r="X3604" t="str">
        <f>IF(tbl_Customers[[#This Row],[account_length]] &lt;= 50, "0-50", IF(tbl_Customers[[#This Row],[account_length]] &lt;=100, "51-100", IF(tbl_Customers[[#This Row],[account_length]] &lt;= 150, "101-150", "151+")))</f>
        <v>101-150</v>
      </c>
      <c r="Y3604" t="str">
        <f>IF(tbl_Customers[[#This Row],[total_intl_charge]] &lt;= 3, "Low Charges", "High Charges")</f>
        <v>High Charges</v>
      </c>
      <c r="Z3604" t="str">
        <f>IF(tbl_Customers[[#This Row],[total_eve_calls]]&lt;=80,"Low Calls",
IF(tbl_Customers[[#This Row],[total_eve_calls]]&lt;=120,"Medium Calls","High Calls"))</f>
        <v>High Calls</v>
      </c>
      <c r="AA3604" t="str">
        <f>IF(tbl_Customers[[#This Row],[total_eve_charge]]&lt;=15,"Low Charges",
IF(tbl_Customers[[#This Row],[total_eve_charge]]&lt;=20,"Medium Charges","High Charges"))</f>
        <v>Low Charges</v>
      </c>
      <c r="AB36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4" t="str">
        <f>IF(tbl_Customers[[#This Row],[number_vmail_messages]] = 0, "No Usage", IF(tbl_Customers[[#This Row],[number_vmail_messages]] &lt;= 20, "Low Usage", IF(tbl_Customers[[#This Row],[number_vmail_messages]] &lt;= 40, "Medium Usgae", "High Usage")))</f>
        <v>No Usage</v>
      </c>
      <c r="AD3604" t="str">
        <f>IF(tbl_Customers[[#This Row],[total_day_minutes]]&lt;=150,"Low Usage", IF(tbl_Customers[[#This Row],[total_day_minutes]]&lt;=200,"Medium Usage", IF(tbl_Customers[[#This Row],[total_day_minutes]]&lt;=250,"High Usage","Very High Usage")))</f>
        <v>Low Usage</v>
      </c>
      <c r="AE3604" t="str">
        <f>IF(tbl_Customers[[#This Row],[total_intl_calls]]&lt;=5,"Low Calls", IF(tbl_Customers[[#This Row],[total_intl_calls]]&lt;=10, "Medium Calls", "High Calls"))</f>
        <v>Medium Calls</v>
      </c>
      <c r="AF36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4" s="36" t="str">
        <f>IF(tbl_Customers[[#This Row],[Churn_Risk_Score]]&gt;=10,"High Risk", IF(tbl_Customers[[#This Row],[Churn_Risk_Score]]&gt;=5,"Medium Risk","Low Risk"))</f>
        <v>Low Risk</v>
      </c>
    </row>
    <row r="3605" spans="1:33" x14ac:dyDescent="0.35">
      <c r="A3605">
        <v>3604</v>
      </c>
      <c r="B3605" t="s">
        <v>69</v>
      </c>
      <c r="C3605">
        <v>127</v>
      </c>
      <c r="D3605" t="s">
        <v>25</v>
      </c>
      <c r="E3605" t="s">
        <v>22</v>
      </c>
      <c r="F3605" t="s">
        <v>22</v>
      </c>
      <c r="G3605">
        <v>0</v>
      </c>
      <c r="H3605">
        <v>135.5</v>
      </c>
      <c r="I3605">
        <v>110</v>
      </c>
      <c r="J3605">
        <v>23.04</v>
      </c>
      <c r="K3605">
        <v>146</v>
      </c>
      <c r="L3605">
        <v>116</v>
      </c>
      <c r="M3605">
        <v>12.41</v>
      </c>
      <c r="N3605">
        <v>208</v>
      </c>
      <c r="O3605">
        <v>88</v>
      </c>
      <c r="P3605">
        <v>9.36</v>
      </c>
      <c r="Q3605">
        <v>10.7</v>
      </c>
      <c r="R3605">
        <v>4</v>
      </c>
      <c r="S3605">
        <v>2.89</v>
      </c>
      <c r="T3605">
        <v>2</v>
      </c>
      <c r="U3605" t="s">
        <v>22</v>
      </c>
      <c r="V3605">
        <f>IF(tbl_Customers[[#This Row],[churn]] = "yes", 1, 0)</f>
        <v>0</v>
      </c>
      <c r="W3605" t="str">
        <f>IF(tbl_Customers[[#This Row],[number_customer_service_calls]] &lt;= 1, "0-1 Calls", IF(tbl_Customers[[#This Row],[number_customer_service_calls]] &lt;= 3, "2-3 Calls", IF(tbl_Customers[[#This Row],[number_customer_service_calls]] &lt;=5, "4-5 Calls", "6+ Calls")))</f>
        <v>2-3 Calls</v>
      </c>
      <c r="X3605" t="str">
        <f>IF(tbl_Customers[[#This Row],[account_length]] &lt;= 50, "0-50", IF(tbl_Customers[[#This Row],[account_length]] &lt;=100, "51-100", IF(tbl_Customers[[#This Row],[account_length]] &lt;= 150, "101-150", "151+")))</f>
        <v>101-150</v>
      </c>
      <c r="Y3605" t="str">
        <f>IF(tbl_Customers[[#This Row],[total_intl_charge]] &lt;= 3, "Low Charges", "High Charges")</f>
        <v>Low Charges</v>
      </c>
      <c r="Z3605" t="str">
        <f>IF(tbl_Customers[[#This Row],[total_eve_calls]]&lt;=80,"Low Calls",
IF(tbl_Customers[[#This Row],[total_eve_calls]]&lt;=120,"Medium Calls","High Calls"))</f>
        <v>Medium Calls</v>
      </c>
      <c r="AA3605" t="str">
        <f>IF(tbl_Customers[[#This Row],[total_eve_charge]]&lt;=15,"Low Charges",
IF(tbl_Customers[[#This Row],[total_eve_charge]]&lt;=20,"Medium Charges","High Charges"))</f>
        <v>Low Charges</v>
      </c>
      <c r="AB36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5" t="str">
        <f>IF(tbl_Customers[[#This Row],[number_vmail_messages]] = 0, "No Usage", IF(tbl_Customers[[#This Row],[number_vmail_messages]] &lt;= 20, "Low Usage", IF(tbl_Customers[[#This Row],[number_vmail_messages]] &lt;= 40, "Medium Usgae", "High Usage")))</f>
        <v>No Usage</v>
      </c>
      <c r="AD3605" t="str">
        <f>IF(tbl_Customers[[#This Row],[total_day_minutes]]&lt;=150,"Low Usage", IF(tbl_Customers[[#This Row],[total_day_minutes]]&lt;=200,"Medium Usage", IF(tbl_Customers[[#This Row],[total_day_minutes]]&lt;=250,"High Usage","Very High Usage")))</f>
        <v>Low Usage</v>
      </c>
      <c r="AE3605" t="str">
        <f>IF(tbl_Customers[[#This Row],[total_intl_calls]]&lt;=5,"Low Calls", IF(tbl_Customers[[#This Row],[total_intl_calls]]&lt;=10, "Medium Calls", "High Calls"))</f>
        <v>Low Calls</v>
      </c>
      <c r="AF36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05" s="36" t="str">
        <f>IF(tbl_Customers[[#This Row],[Churn_Risk_Score]]&gt;=10,"High Risk", IF(tbl_Customers[[#This Row],[Churn_Risk_Score]]&gt;=5,"Medium Risk","Low Risk"))</f>
        <v>Low Risk</v>
      </c>
    </row>
    <row r="3606" spans="1:33" x14ac:dyDescent="0.35">
      <c r="A3606">
        <v>3605</v>
      </c>
      <c r="B3606" t="s">
        <v>59</v>
      </c>
      <c r="C3606">
        <v>65</v>
      </c>
      <c r="D3606" t="s">
        <v>28</v>
      </c>
      <c r="E3606" t="s">
        <v>22</v>
      </c>
      <c r="F3606" t="s">
        <v>22</v>
      </c>
      <c r="G3606">
        <v>0</v>
      </c>
      <c r="H3606">
        <v>183.4</v>
      </c>
      <c r="I3606">
        <v>63</v>
      </c>
      <c r="J3606">
        <v>31.18</v>
      </c>
      <c r="K3606">
        <v>183.6</v>
      </c>
      <c r="L3606">
        <v>80</v>
      </c>
      <c r="M3606">
        <v>15.61</v>
      </c>
      <c r="N3606">
        <v>153.5</v>
      </c>
      <c r="O3606">
        <v>83</v>
      </c>
      <c r="P3606">
        <v>6.91</v>
      </c>
      <c r="Q3606">
        <v>10.7</v>
      </c>
      <c r="R3606">
        <v>4</v>
      </c>
      <c r="S3606">
        <v>2.89</v>
      </c>
      <c r="T3606">
        <v>4</v>
      </c>
      <c r="U3606" t="s">
        <v>23</v>
      </c>
      <c r="V3606">
        <f>IF(tbl_Customers[[#This Row],[churn]] = "yes", 1, 0)</f>
        <v>1</v>
      </c>
      <c r="W3606" t="str">
        <f>IF(tbl_Customers[[#This Row],[number_customer_service_calls]] &lt;= 1, "0-1 Calls", IF(tbl_Customers[[#This Row],[number_customer_service_calls]] &lt;= 3, "2-3 Calls", IF(tbl_Customers[[#This Row],[number_customer_service_calls]] &lt;=5, "4-5 Calls", "6+ Calls")))</f>
        <v>4-5 Calls</v>
      </c>
      <c r="X3606" t="str">
        <f>IF(tbl_Customers[[#This Row],[account_length]] &lt;= 50, "0-50", IF(tbl_Customers[[#This Row],[account_length]] &lt;=100, "51-100", IF(tbl_Customers[[#This Row],[account_length]] &lt;= 150, "101-150", "151+")))</f>
        <v>51-100</v>
      </c>
      <c r="Y3606" t="str">
        <f>IF(tbl_Customers[[#This Row],[total_intl_charge]] &lt;= 3, "Low Charges", "High Charges")</f>
        <v>Low Charges</v>
      </c>
      <c r="Z3606" t="str">
        <f>IF(tbl_Customers[[#This Row],[total_eve_calls]]&lt;=80,"Low Calls",
IF(tbl_Customers[[#This Row],[total_eve_calls]]&lt;=120,"Medium Calls","High Calls"))</f>
        <v>Low Calls</v>
      </c>
      <c r="AA3606" t="str">
        <f>IF(tbl_Customers[[#This Row],[total_eve_charge]]&lt;=15,"Low Charges",
IF(tbl_Customers[[#This Row],[total_eve_charge]]&lt;=20,"Medium Charges","High Charges"))</f>
        <v>Medium Charges</v>
      </c>
      <c r="AB36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6" t="str">
        <f>IF(tbl_Customers[[#This Row],[number_vmail_messages]] = 0, "No Usage", IF(tbl_Customers[[#This Row],[number_vmail_messages]] &lt;= 20, "Low Usage", IF(tbl_Customers[[#This Row],[number_vmail_messages]] &lt;= 40, "Medium Usgae", "High Usage")))</f>
        <v>No Usage</v>
      </c>
      <c r="AD3606" t="str">
        <f>IF(tbl_Customers[[#This Row],[total_day_minutes]]&lt;=150,"Low Usage", IF(tbl_Customers[[#This Row],[total_day_minutes]]&lt;=200,"Medium Usage", IF(tbl_Customers[[#This Row],[total_day_minutes]]&lt;=250,"High Usage","Very High Usage")))</f>
        <v>Medium Usage</v>
      </c>
      <c r="AE3606" t="str">
        <f>IF(tbl_Customers[[#This Row],[total_intl_calls]]&lt;=5,"Low Calls", IF(tbl_Customers[[#This Row],[total_intl_calls]]&lt;=10, "Medium Calls", "High Calls"))</f>
        <v>Low Calls</v>
      </c>
      <c r="AF36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06" s="36" t="str">
        <f>IF(tbl_Customers[[#This Row],[Churn_Risk_Score]]&gt;=10,"High Risk", IF(tbl_Customers[[#This Row],[Churn_Risk_Score]]&gt;=5,"Medium Risk","Low Risk"))</f>
        <v>Medium Risk</v>
      </c>
    </row>
    <row r="3607" spans="1:33" x14ac:dyDescent="0.35">
      <c r="A3607">
        <v>3606</v>
      </c>
      <c r="B3607" t="s">
        <v>29</v>
      </c>
      <c r="C3607">
        <v>86</v>
      </c>
      <c r="D3607" t="s">
        <v>28</v>
      </c>
      <c r="E3607" t="s">
        <v>22</v>
      </c>
      <c r="F3607" t="s">
        <v>22</v>
      </c>
      <c r="G3607">
        <v>0</v>
      </c>
      <c r="H3607">
        <v>223</v>
      </c>
      <c r="I3607">
        <v>109</v>
      </c>
      <c r="J3607">
        <v>37.909999999999997</v>
      </c>
      <c r="K3607">
        <v>286.2</v>
      </c>
      <c r="L3607">
        <v>76</v>
      </c>
      <c r="M3607">
        <v>24.33</v>
      </c>
      <c r="N3607">
        <v>257.8</v>
      </c>
      <c r="O3607">
        <v>132</v>
      </c>
      <c r="P3607">
        <v>11.6</v>
      </c>
      <c r="Q3607">
        <v>7.5</v>
      </c>
      <c r="R3607">
        <v>7</v>
      </c>
      <c r="S3607">
        <v>2.0299999999999998</v>
      </c>
      <c r="T3607">
        <v>3</v>
      </c>
      <c r="U3607" t="s">
        <v>23</v>
      </c>
      <c r="V3607">
        <f>IF(tbl_Customers[[#This Row],[churn]] = "yes", 1, 0)</f>
        <v>1</v>
      </c>
      <c r="W3607" t="str">
        <f>IF(tbl_Customers[[#This Row],[number_customer_service_calls]] &lt;= 1, "0-1 Calls", IF(tbl_Customers[[#This Row],[number_customer_service_calls]] &lt;= 3, "2-3 Calls", IF(tbl_Customers[[#This Row],[number_customer_service_calls]] &lt;=5, "4-5 Calls", "6+ Calls")))</f>
        <v>2-3 Calls</v>
      </c>
      <c r="X3607" t="str">
        <f>IF(tbl_Customers[[#This Row],[account_length]] &lt;= 50, "0-50", IF(tbl_Customers[[#This Row],[account_length]] &lt;=100, "51-100", IF(tbl_Customers[[#This Row],[account_length]] &lt;= 150, "101-150", "151+")))</f>
        <v>51-100</v>
      </c>
      <c r="Y3607" t="str">
        <f>IF(tbl_Customers[[#This Row],[total_intl_charge]] &lt;= 3, "Low Charges", "High Charges")</f>
        <v>Low Charges</v>
      </c>
      <c r="Z3607" t="str">
        <f>IF(tbl_Customers[[#This Row],[total_eve_calls]]&lt;=80,"Low Calls",
IF(tbl_Customers[[#This Row],[total_eve_calls]]&lt;=120,"Medium Calls","High Calls"))</f>
        <v>Low Calls</v>
      </c>
      <c r="AA3607" t="str">
        <f>IF(tbl_Customers[[#This Row],[total_eve_charge]]&lt;=15,"Low Charges",
IF(tbl_Customers[[#This Row],[total_eve_charge]]&lt;=20,"Medium Charges","High Charges"))</f>
        <v>High Charges</v>
      </c>
      <c r="AB36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7" t="str">
        <f>IF(tbl_Customers[[#This Row],[number_vmail_messages]] = 0, "No Usage", IF(tbl_Customers[[#This Row],[number_vmail_messages]] &lt;= 20, "Low Usage", IF(tbl_Customers[[#This Row],[number_vmail_messages]] &lt;= 40, "Medium Usgae", "High Usage")))</f>
        <v>No Usage</v>
      </c>
      <c r="AD3607" t="str">
        <f>IF(tbl_Customers[[#This Row],[total_day_minutes]]&lt;=150,"Low Usage", IF(tbl_Customers[[#This Row],[total_day_minutes]]&lt;=200,"Medium Usage", IF(tbl_Customers[[#This Row],[total_day_minutes]]&lt;=250,"High Usage","Very High Usage")))</f>
        <v>High Usage</v>
      </c>
      <c r="AE3607" t="str">
        <f>IF(tbl_Customers[[#This Row],[total_intl_calls]]&lt;=5,"Low Calls", IF(tbl_Customers[[#This Row],[total_intl_calls]]&lt;=10, "Medium Calls", "High Calls"))</f>
        <v>Medium Calls</v>
      </c>
      <c r="AF36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07" s="36" t="str">
        <f>IF(tbl_Customers[[#This Row],[Churn_Risk_Score]]&gt;=10,"High Risk", IF(tbl_Customers[[#This Row],[Churn_Risk_Score]]&gt;=5,"Medium Risk","Low Risk"))</f>
        <v>Low Risk</v>
      </c>
    </row>
    <row r="3608" spans="1:33" x14ac:dyDescent="0.35">
      <c r="A3608">
        <v>3607</v>
      </c>
      <c r="B3608" t="s">
        <v>66</v>
      </c>
      <c r="C3608">
        <v>119</v>
      </c>
      <c r="D3608" t="s">
        <v>28</v>
      </c>
      <c r="E3608" t="s">
        <v>22</v>
      </c>
      <c r="F3608" t="s">
        <v>22</v>
      </c>
      <c r="G3608">
        <v>0</v>
      </c>
      <c r="H3608">
        <v>140</v>
      </c>
      <c r="I3608">
        <v>135</v>
      </c>
      <c r="J3608">
        <v>23.8</v>
      </c>
      <c r="K3608">
        <v>138.9</v>
      </c>
      <c r="L3608">
        <v>103</v>
      </c>
      <c r="M3608">
        <v>11.81</v>
      </c>
      <c r="N3608">
        <v>230.2</v>
      </c>
      <c r="O3608">
        <v>121</v>
      </c>
      <c r="P3608">
        <v>10.36</v>
      </c>
      <c r="Q3608">
        <v>6.1</v>
      </c>
      <c r="R3608">
        <v>6</v>
      </c>
      <c r="S3608">
        <v>1.65</v>
      </c>
      <c r="T3608">
        <v>0</v>
      </c>
      <c r="U3608" t="s">
        <v>22</v>
      </c>
      <c r="V3608">
        <f>IF(tbl_Customers[[#This Row],[churn]] = "yes", 1, 0)</f>
        <v>0</v>
      </c>
      <c r="W3608" t="str">
        <f>IF(tbl_Customers[[#This Row],[number_customer_service_calls]] &lt;= 1, "0-1 Calls", IF(tbl_Customers[[#This Row],[number_customer_service_calls]] &lt;= 3, "2-3 Calls", IF(tbl_Customers[[#This Row],[number_customer_service_calls]] &lt;=5, "4-5 Calls", "6+ Calls")))</f>
        <v>0-1 Calls</v>
      </c>
      <c r="X3608" t="str">
        <f>IF(tbl_Customers[[#This Row],[account_length]] &lt;= 50, "0-50", IF(tbl_Customers[[#This Row],[account_length]] &lt;=100, "51-100", IF(tbl_Customers[[#This Row],[account_length]] &lt;= 150, "101-150", "151+")))</f>
        <v>101-150</v>
      </c>
      <c r="Y3608" t="str">
        <f>IF(tbl_Customers[[#This Row],[total_intl_charge]] &lt;= 3, "Low Charges", "High Charges")</f>
        <v>Low Charges</v>
      </c>
      <c r="Z3608" t="str">
        <f>IF(tbl_Customers[[#This Row],[total_eve_calls]]&lt;=80,"Low Calls",
IF(tbl_Customers[[#This Row],[total_eve_calls]]&lt;=120,"Medium Calls","High Calls"))</f>
        <v>Medium Calls</v>
      </c>
      <c r="AA3608" t="str">
        <f>IF(tbl_Customers[[#This Row],[total_eve_charge]]&lt;=15,"Low Charges",
IF(tbl_Customers[[#This Row],[total_eve_charge]]&lt;=20,"Medium Charges","High Charges"))</f>
        <v>Low Charges</v>
      </c>
      <c r="AB36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08" t="str">
        <f>IF(tbl_Customers[[#This Row],[number_vmail_messages]] = 0, "No Usage", IF(tbl_Customers[[#This Row],[number_vmail_messages]] &lt;= 20, "Low Usage", IF(tbl_Customers[[#This Row],[number_vmail_messages]] &lt;= 40, "Medium Usgae", "High Usage")))</f>
        <v>No Usage</v>
      </c>
      <c r="AD3608" t="str">
        <f>IF(tbl_Customers[[#This Row],[total_day_minutes]]&lt;=150,"Low Usage", IF(tbl_Customers[[#This Row],[total_day_minutes]]&lt;=200,"Medium Usage", IF(tbl_Customers[[#This Row],[total_day_minutes]]&lt;=250,"High Usage","Very High Usage")))</f>
        <v>Low Usage</v>
      </c>
      <c r="AE3608" t="str">
        <f>IF(tbl_Customers[[#This Row],[total_intl_calls]]&lt;=5,"Low Calls", IF(tbl_Customers[[#This Row],[total_intl_calls]]&lt;=10, "Medium Calls", "High Calls"))</f>
        <v>Medium Calls</v>
      </c>
      <c r="AF36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08" s="36" t="str">
        <f>IF(tbl_Customers[[#This Row],[Churn_Risk_Score]]&gt;=10,"High Risk", IF(tbl_Customers[[#This Row],[Churn_Risk_Score]]&gt;=5,"Medium Risk","Low Risk"))</f>
        <v>Low Risk</v>
      </c>
    </row>
    <row r="3609" spans="1:33" x14ac:dyDescent="0.35">
      <c r="A3609">
        <v>3608</v>
      </c>
      <c r="B3609" t="s">
        <v>51</v>
      </c>
      <c r="C3609">
        <v>113</v>
      </c>
      <c r="D3609" t="s">
        <v>21</v>
      </c>
      <c r="E3609" t="s">
        <v>22</v>
      </c>
      <c r="F3609" t="s">
        <v>22</v>
      </c>
      <c r="G3609">
        <v>0</v>
      </c>
      <c r="H3609">
        <v>126</v>
      </c>
      <c r="I3609">
        <v>90</v>
      </c>
      <c r="J3609">
        <v>21.42</v>
      </c>
      <c r="K3609">
        <v>205.8</v>
      </c>
      <c r="L3609">
        <v>92</v>
      </c>
      <c r="M3609">
        <v>17.489999999999998</v>
      </c>
      <c r="N3609">
        <v>217</v>
      </c>
      <c r="O3609">
        <v>121</v>
      </c>
      <c r="P3609">
        <v>9.76</v>
      </c>
      <c r="Q3609">
        <v>12.8</v>
      </c>
      <c r="R3609">
        <v>1</v>
      </c>
      <c r="S3609">
        <v>3.46</v>
      </c>
      <c r="T3609">
        <v>0</v>
      </c>
      <c r="U3609" t="s">
        <v>22</v>
      </c>
      <c r="V3609">
        <f>IF(tbl_Customers[[#This Row],[churn]] = "yes", 1, 0)</f>
        <v>0</v>
      </c>
      <c r="W3609" t="str">
        <f>IF(tbl_Customers[[#This Row],[number_customer_service_calls]] &lt;= 1, "0-1 Calls", IF(tbl_Customers[[#This Row],[number_customer_service_calls]] &lt;= 3, "2-3 Calls", IF(tbl_Customers[[#This Row],[number_customer_service_calls]] &lt;=5, "4-5 Calls", "6+ Calls")))</f>
        <v>0-1 Calls</v>
      </c>
      <c r="X3609" t="str">
        <f>IF(tbl_Customers[[#This Row],[account_length]] &lt;= 50, "0-50", IF(tbl_Customers[[#This Row],[account_length]] &lt;=100, "51-100", IF(tbl_Customers[[#This Row],[account_length]] &lt;= 150, "101-150", "151+")))</f>
        <v>101-150</v>
      </c>
      <c r="Y3609" t="str">
        <f>IF(tbl_Customers[[#This Row],[total_intl_charge]] &lt;= 3, "Low Charges", "High Charges")</f>
        <v>High Charges</v>
      </c>
      <c r="Z3609" t="str">
        <f>IF(tbl_Customers[[#This Row],[total_eve_calls]]&lt;=80,"Low Calls",
IF(tbl_Customers[[#This Row],[total_eve_calls]]&lt;=120,"Medium Calls","High Calls"))</f>
        <v>Medium Calls</v>
      </c>
      <c r="AA3609" t="str">
        <f>IF(tbl_Customers[[#This Row],[total_eve_charge]]&lt;=15,"Low Charges",
IF(tbl_Customers[[#This Row],[total_eve_charge]]&lt;=20,"Medium Charges","High Charges"))</f>
        <v>Medium Charges</v>
      </c>
      <c r="AB36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9" t="str">
        <f>IF(tbl_Customers[[#This Row],[number_vmail_messages]] = 0, "No Usage", IF(tbl_Customers[[#This Row],[number_vmail_messages]] &lt;= 20, "Low Usage", IF(tbl_Customers[[#This Row],[number_vmail_messages]] &lt;= 40, "Medium Usgae", "High Usage")))</f>
        <v>No Usage</v>
      </c>
      <c r="AD3609" t="str">
        <f>IF(tbl_Customers[[#This Row],[total_day_minutes]]&lt;=150,"Low Usage", IF(tbl_Customers[[#This Row],[total_day_minutes]]&lt;=200,"Medium Usage", IF(tbl_Customers[[#This Row],[total_day_minutes]]&lt;=250,"High Usage","Very High Usage")))</f>
        <v>Low Usage</v>
      </c>
      <c r="AE3609" t="str">
        <f>IF(tbl_Customers[[#This Row],[total_intl_calls]]&lt;=5,"Low Calls", IF(tbl_Customers[[#This Row],[total_intl_calls]]&lt;=10, "Medium Calls", "High Calls"))</f>
        <v>Low Calls</v>
      </c>
      <c r="AF36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9" s="36" t="str">
        <f>IF(tbl_Customers[[#This Row],[Churn_Risk_Score]]&gt;=10,"High Risk", IF(tbl_Customers[[#This Row],[Churn_Risk_Score]]&gt;=5,"Medium Risk","Low Risk"))</f>
        <v>Low Risk</v>
      </c>
    </row>
    <row r="3610" spans="1:33" x14ac:dyDescent="0.35">
      <c r="A3610">
        <v>3609</v>
      </c>
      <c r="B3610" t="s">
        <v>58</v>
      </c>
      <c r="C3610">
        <v>126</v>
      </c>
      <c r="D3610" t="s">
        <v>21</v>
      </c>
      <c r="E3610" t="s">
        <v>22</v>
      </c>
      <c r="F3610" t="s">
        <v>22</v>
      </c>
      <c r="G3610">
        <v>0</v>
      </c>
      <c r="H3610">
        <v>228.2</v>
      </c>
      <c r="I3610">
        <v>68</v>
      </c>
      <c r="J3610">
        <v>38.79</v>
      </c>
      <c r="K3610">
        <v>170.2</v>
      </c>
      <c r="L3610">
        <v>102</v>
      </c>
      <c r="M3610">
        <v>14.47</v>
      </c>
      <c r="N3610">
        <v>168.9</v>
      </c>
      <c r="O3610">
        <v>72</v>
      </c>
      <c r="P3610">
        <v>7.6</v>
      </c>
      <c r="Q3610">
        <v>10.199999999999999</v>
      </c>
      <c r="R3610">
        <v>6</v>
      </c>
      <c r="S3610">
        <v>2.75</v>
      </c>
      <c r="T3610">
        <v>1</v>
      </c>
      <c r="U3610" t="s">
        <v>22</v>
      </c>
      <c r="V3610">
        <f>IF(tbl_Customers[[#This Row],[churn]] = "yes", 1, 0)</f>
        <v>0</v>
      </c>
      <c r="W3610" t="str">
        <f>IF(tbl_Customers[[#This Row],[number_customer_service_calls]] &lt;= 1, "0-1 Calls", IF(tbl_Customers[[#This Row],[number_customer_service_calls]] &lt;= 3, "2-3 Calls", IF(tbl_Customers[[#This Row],[number_customer_service_calls]] &lt;=5, "4-5 Calls", "6+ Calls")))</f>
        <v>0-1 Calls</v>
      </c>
      <c r="X3610" t="str">
        <f>IF(tbl_Customers[[#This Row],[account_length]] &lt;= 50, "0-50", IF(tbl_Customers[[#This Row],[account_length]] &lt;=100, "51-100", IF(tbl_Customers[[#This Row],[account_length]] &lt;= 150, "101-150", "151+")))</f>
        <v>101-150</v>
      </c>
      <c r="Y3610" t="str">
        <f>IF(tbl_Customers[[#This Row],[total_intl_charge]] &lt;= 3, "Low Charges", "High Charges")</f>
        <v>Low Charges</v>
      </c>
      <c r="Z3610" t="str">
        <f>IF(tbl_Customers[[#This Row],[total_eve_calls]]&lt;=80,"Low Calls",
IF(tbl_Customers[[#This Row],[total_eve_calls]]&lt;=120,"Medium Calls","High Calls"))</f>
        <v>Medium Calls</v>
      </c>
      <c r="AA3610" t="str">
        <f>IF(tbl_Customers[[#This Row],[total_eve_charge]]&lt;=15,"Low Charges",
IF(tbl_Customers[[#This Row],[total_eve_charge]]&lt;=20,"Medium Charges","High Charges"))</f>
        <v>Low Charges</v>
      </c>
      <c r="AB36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0" t="str">
        <f>IF(tbl_Customers[[#This Row],[number_vmail_messages]] = 0, "No Usage", IF(tbl_Customers[[#This Row],[number_vmail_messages]] &lt;= 20, "Low Usage", IF(tbl_Customers[[#This Row],[number_vmail_messages]] &lt;= 40, "Medium Usgae", "High Usage")))</f>
        <v>No Usage</v>
      </c>
      <c r="AD3610" t="str">
        <f>IF(tbl_Customers[[#This Row],[total_day_minutes]]&lt;=150,"Low Usage", IF(tbl_Customers[[#This Row],[total_day_minutes]]&lt;=200,"Medium Usage", IF(tbl_Customers[[#This Row],[total_day_minutes]]&lt;=250,"High Usage","Very High Usage")))</f>
        <v>High Usage</v>
      </c>
      <c r="AE3610" t="str">
        <f>IF(tbl_Customers[[#This Row],[total_intl_calls]]&lt;=5,"Low Calls", IF(tbl_Customers[[#This Row],[total_intl_calls]]&lt;=10, "Medium Calls", "High Calls"))</f>
        <v>Medium Calls</v>
      </c>
      <c r="AF36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10" s="36" t="str">
        <f>IF(tbl_Customers[[#This Row],[Churn_Risk_Score]]&gt;=10,"High Risk", IF(tbl_Customers[[#This Row],[Churn_Risk_Score]]&gt;=5,"Medium Risk","Low Risk"))</f>
        <v>Low Risk</v>
      </c>
    </row>
    <row r="3611" spans="1:33" x14ac:dyDescent="0.35">
      <c r="A3611">
        <v>3610</v>
      </c>
      <c r="B3611" t="s">
        <v>26</v>
      </c>
      <c r="C3611">
        <v>103</v>
      </c>
      <c r="D3611" t="s">
        <v>21</v>
      </c>
      <c r="E3611" t="s">
        <v>22</v>
      </c>
      <c r="F3611" t="s">
        <v>22</v>
      </c>
      <c r="G3611">
        <v>0</v>
      </c>
      <c r="H3611">
        <v>278.39999999999998</v>
      </c>
      <c r="I3611">
        <v>121</v>
      </c>
      <c r="J3611">
        <v>47.33</v>
      </c>
      <c r="K3611">
        <v>252.2</v>
      </c>
      <c r="L3611">
        <v>139</v>
      </c>
      <c r="M3611">
        <v>21.44</v>
      </c>
      <c r="N3611">
        <v>202.3</v>
      </c>
      <c r="O3611">
        <v>96</v>
      </c>
      <c r="P3611">
        <v>9.1</v>
      </c>
      <c r="Q3611">
        <v>13.7</v>
      </c>
      <c r="R3611">
        <v>1</v>
      </c>
      <c r="S3611">
        <v>3.7</v>
      </c>
      <c r="T3611">
        <v>1</v>
      </c>
      <c r="U3611" t="s">
        <v>23</v>
      </c>
      <c r="V3611">
        <f>IF(tbl_Customers[[#This Row],[churn]] = "yes", 1, 0)</f>
        <v>1</v>
      </c>
      <c r="W3611" t="str">
        <f>IF(tbl_Customers[[#This Row],[number_customer_service_calls]] &lt;= 1, "0-1 Calls", IF(tbl_Customers[[#This Row],[number_customer_service_calls]] &lt;= 3, "2-3 Calls", IF(tbl_Customers[[#This Row],[number_customer_service_calls]] &lt;=5, "4-5 Calls", "6+ Calls")))</f>
        <v>0-1 Calls</v>
      </c>
      <c r="X3611" t="str">
        <f>IF(tbl_Customers[[#This Row],[account_length]] &lt;= 50, "0-50", IF(tbl_Customers[[#This Row],[account_length]] &lt;=100, "51-100", IF(tbl_Customers[[#This Row],[account_length]] &lt;= 150, "101-150", "151+")))</f>
        <v>101-150</v>
      </c>
      <c r="Y3611" t="str">
        <f>IF(tbl_Customers[[#This Row],[total_intl_charge]] &lt;= 3, "Low Charges", "High Charges")</f>
        <v>High Charges</v>
      </c>
      <c r="Z3611" t="str">
        <f>IF(tbl_Customers[[#This Row],[total_eve_calls]]&lt;=80,"Low Calls",
IF(tbl_Customers[[#This Row],[total_eve_calls]]&lt;=120,"Medium Calls","High Calls"))</f>
        <v>High Calls</v>
      </c>
      <c r="AA3611" t="str">
        <f>IF(tbl_Customers[[#This Row],[total_eve_charge]]&lt;=15,"Low Charges",
IF(tbl_Customers[[#This Row],[total_eve_charge]]&lt;=20,"Medium Charges","High Charges"))</f>
        <v>High Charges</v>
      </c>
      <c r="AB36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1" t="str">
        <f>IF(tbl_Customers[[#This Row],[number_vmail_messages]] = 0, "No Usage", IF(tbl_Customers[[#This Row],[number_vmail_messages]] &lt;= 20, "Low Usage", IF(tbl_Customers[[#This Row],[number_vmail_messages]] &lt;= 40, "Medium Usgae", "High Usage")))</f>
        <v>No Usage</v>
      </c>
      <c r="AD3611" t="str">
        <f>IF(tbl_Customers[[#This Row],[total_day_minutes]]&lt;=150,"Low Usage", IF(tbl_Customers[[#This Row],[total_day_minutes]]&lt;=200,"Medium Usage", IF(tbl_Customers[[#This Row],[total_day_minutes]]&lt;=250,"High Usage","Very High Usage")))</f>
        <v>Very High Usage</v>
      </c>
      <c r="AE3611" t="str">
        <f>IF(tbl_Customers[[#This Row],[total_intl_calls]]&lt;=5,"Low Calls", IF(tbl_Customers[[#This Row],[total_intl_calls]]&lt;=10, "Medium Calls", "High Calls"))</f>
        <v>Low Calls</v>
      </c>
      <c r="AF36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11" s="36" t="str">
        <f>IF(tbl_Customers[[#This Row],[Churn_Risk_Score]]&gt;=10,"High Risk", IF(tbl_Customers[[#This Row],[Churn_Risk_Score]]&gt;=5,"Medium Risk","Low Risk"))</f>
        <v>Medium Risk</v>
      </c>
    </row>
    <row r="3612" spans="1:33" x14ac:dyDescent="0.35">
      <c r="A3612">
        <v>3611</v>
      </c>
      <c r="B3612" t="s">
        <v>27</v>
      </c>
      <c r="C3612">
        <v>104</v>
      </c>
      <c r="D3612" t="s">
        <v>21</v>
      </c>
      <c r="E3612" t="s">
        <v>22</v>
      </c>
      <c r="F3612" t="s">
        <v>22</v>
      </c>
      <c r="G3612">
        <v>0</v>
      </c>
      <c r="H3612">
        <v>285.3</v>
      </c>
      <c r="I3612">
        <v>75</v>
      </c>
      <c r="J3612">
        <v>48.5</v>
      </c>
      <c r="K3612">
        <v>130.80000000000001</v>
      </c>
      <c r="L3612">
        <v>111</v>
      </c>
      <c r="M3612">
        <v>11.12</v>
      </c>
      <c r="N3612">
        <v>181.8</v>
      </c>
      <c r="O3612">
        <v>99</v>
      </c>
      <c r="P3612">
        <v>8.18</v>
      </c>
      <c r="Q3612">
        <v>10.5</v>
      </c>
      <c r="R3612">
        <v>2</v>
      </c>
      <c r="S3612">
        <v>2.84</v>
      </c>
      <c r="T3612">
        <v>2</v>
      </c>
      <c r="U3612" t="s">
        <v>22</v>
      </c>
      <c r="V3612">
        <f>IF(tbl_Customers[[#This Row],[churn]] = "yes", 1, 0)</f>
        <v>0</v>
      </c>
      <c r="W3612" t="str">
        <f>IF(tbl_Customers[[#This Row],[number_customer_service_calls]] &lt;= 1, "0-1 Calls", IF(tbl_Customers[[#This Row],[number_customer_service_calls]] &lt;= 3, "2-3 Calls", IF(tbl_Customers[[#This Row],[number_customer_service_calls]] &lt;=5, "4-5 Calls", "6+ Calls")))</f>
        <v>2-3 Calls</v>
      </c>
      <c r="X3612" t="str">
        <f>IF(tbl_Customers[[#This Row],[account_length]] &lt;= 50, "0-50", IF(tbl_Customers[[#This Row],[account_length]] &lt;=100, "51-100", IF(tbl_Customers[[#This Row],[account_length]] &lt;= 150, "101-150", "151+")))</f>
        <v>101-150</v>
      </c>
      <c r="Y3612" t="str">
        <f>IF(tbl_Customers[[#This Row],[total_intl_charge]] &lt;= 3, "Low Charges", "High Charges")</f>
        <v>Low Charges</v>
      </c>
      <c r="Z3612" t="str">
        <f>IF(tbl_Customers[[#This Row],[total_eve_calls]]&lt;=80,"Low Calls",
IF(tbl_Customers[[#This Row],[total_eve_calls]]&lt;=120,"Medium Calls","High Calls"))</f>
        <v>Medium Calls</v>
      </c>
      <c r="AA3612" t="str">
        <f>IF(tbl_Customers[[#This Row],[total_eve_charge]]&lt;=15,"Low Charges",
IF(tbl_Customers[[#This Row],[total_eve_charge]]&lt;=20,"Medium Charges","High Charges"))</f>
        <v>Low Charges</v>
      </c>
      <c r="AB36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2" t="str">
        <f>IF(tbl_Customers[[#This Row],[number_vmail_messages]] = 0, "No Usage", IF(tbl_Customers[[#This Row],[number_vmail_messages]] &lt;= 20, "Low Usage", IF(tbl_Customers[[#This Row],[number_vmail_messages]] &lt;= 40, "Medium Usgae", "High Usage")))</f>
        <v>No Usage</v>
      </c>
      <c r="AD3612" t="str">
        <f>IF(tbl_Customers[[#This Row],[total_day_minutes]]&lt;=150,"Low Usage", IF(tbl_Customers[[#This Row],[total_day_minutes]]&lt;=200,"Medium Usage", IF(tbl_Customers[[#This Row],[total_day_minutes]]&lt;=250,"High Usage","Very High Usage")))</f>
        <v>Very High Usage</v>
      </c>
      <c r="AE3612" t="str">
        <f>IF(tbl_Customers[[#This Row],[total_intl_calls]]&lt;=5,"Low Calls", IF(tbl_Customers[[#This Row],[total_intl_calls]]&lt;=10, "Medium Calls", "High Calls"))</f>
        <v>Low Calls</v>
      </c>
      <c r="AF36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12" s="36" t="str">
        <f>IF(tbl_Customers[[#This Row],[Churn_Risk_Score]]&gt;=10,"High Risk", IF(tbl_Customers[[#This Row],[Churn_Risk_Score]]&gt;=5,"Medium Risk","Low Risk"))</f>
        <v>Medium Risk</v>
      </c>
    </row>
    <row r="3613" spans="1:33" x14ac:dyDescent="0.35">
      <c r="A3613">
        <v>3612</v>
      </c>
      <c r="B3613" t="s">
        <v>60</v>
      </c>
      <c r="C3613">
        <v>56</v>
      </c>
      <c r="D3613" t="s">
        <v>21</v>
      </c>
      <c r="E3613" t="s">
        <v>22</v>
      </c>
      <c r="F3613" t="s">
        <v>22</v>
      </c>
      <c r="G3613">
        <v>0</v>
      </c>
      <c r="H3613">
        <v>222.9</v>
      </c>
      <c r="I3613">
        <v>100</v>
      </c>
      <c r="J3613">
        <v>37.89</v>
      </c>
      <c r="K3613">
        <v>145.19999999999999</v>
      </c>
      <c r="L3613">
        <v>110</v>
      </c>
      <c r="M3613">
        <v>12.34</v>
      </c>
      <c r="N3613">
        <v>170.6</v>
      </c>
      <c r="O3613">
        <v>129</v>
      </c>
      <c r="P3613">
        <v>7.68</v>
      </c>
      <c r="Q3613">
        <v>5.6</v>
      </c>
      <c r="R3613">
        <v>8</v>
      </c>
      <c r="S3613">
        <v>1.51</v>
      </c>
      <c r="T3613">
        <v>1</v>
      </c>
      <c r="U3613" t="s">
        <v>22</v>
      </c>
      <c r="V3613">
        <f>IF(tbl_Customers[[#This Row],[churn]] = "yes", 1, 0)</f>
        <v>0</v>
      </c>
      <c r="W3613" t="str">
        <f>IF(tbl_Customers[[#This Row],[number_customer_service_calls]] &lt;= 1, "0-1 Calls", IF(tbl_Customers[[#This Row],[number_customer_service_calls]] &lt;= 3, "2-3 Calls", IF(tbl_Customers[[#This Row],[number_customer_service_calls]] &lt;=5, "4-5 Calls", "6+ Calls")))</f>
        <v>0-1 Calls</v>
      </c>
      <c r="X3613" t="str">
        <f>IF(tbl_Customers[[#This Row],[account_length]] &lt;= 50, "0-50", IF(tbl_Customers[[#This Row],[account_length]] &lt;=100, "51-100", IF(tbl_Customers[[#This Row],[account_length]] &lt;= 150, "101-150", "151+")))</f>
        <v>51-100</v>
      </c>
      <c r="Y3613" t="str">
        <f>IF(tbl_Customers[[#This Row],[total_intl_charge]] &lt;= 3, "Low Charges", "High Charges")</f>
        <v>Low Charges</v>
      </c>
      <c r="Z3613" t="str">
        <f>IF(tbl_Customers[[#This Row],[total_eve_calls]]&lt;=80,"Low Calls",
IF(tbl_Customers[[#This Row],[total_eve_calls]]&lt;=120,"Medium Calls","High Calls"))</f>
        <v>Medium Calls</v>
      </c>
      <c r="AA3613" t="str">
        <f>IF(tbl_Customers[[#This Row],[total_eve_charge]]&lt;=15,"Low Charges",
IF(tbl_Customers[[#This Row],[total_eve_charge]]&lt;=20,"Medium Charges","High Charges"))</f>
        <v>Low Charges</v>
      </c>
      <c r="AB36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13" t="str">
        <f>IF(tbl_Customers[[#This Row],[number_vmail_messages]] = 0, "No Usage", IF(tbl_Customers[[#This Row],[number_vmail_messages]] &lt;= 20, "Low Usage", IF(tbl_Customers[[#This Row],[number_vmail_messages]] &lt;= 40, "Medium Usgae", "High Usage")))</f>
        <v>No Usage</v>
      </c>
      <c r="AD3613" t="str">
        <f>IF(tbl_Customers[[#This Row],[total_day_minutes]]&lt;=150,"Low Usage", IF(tbl_Customers[[#This Row],[total_day_minutes]]&lt;=200,"Medium Usage", IF(tbl_Customers[[#This Row],[total_day_minutes]]&lt;=250,"High Usage","Very High Usage")))</f>
        <v>High Usage</v>
      </c>
      <c r="AE3613" t="str">
        <f>IF(tbl_Customers[[#This Row],[total_intl_calls]]&lt;=5,"Low Calls", IF(tbl_Customers[[#This Row],[total_intl_calls]]&lt;=10, "Medium Calls", "High Calls"))</f>
        <v>Medium Calls</v>
      </c>
      <c r="AF36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13" s="36" t="str">
        <f>IF(tbl_Customers[[#This Row],[Churn_Risk_Score]]&gt;=10,"High Risk", IF(tbl_Customers[[#This Row],[Churn_Risk_Score]]&gt;=5,"Medium Risk","Low Risk"))</f>
        <v>Low Risk</v>
      </c>
    </row>
    <row r="3614" spans="1:33" x14ac:dyDescent="0.35">
      <c r="A3614">
        <v>3613</v>
      </c>
      <c r="B3614" t="s">
        <v>75</v>
      </c>
      <c r="C3614">
        <v>56</v>
      </c>
      <c r="D3614" t="s">
        <v>28</v>
      </c>
      <c r="E3614" t="s">
        <v>22</v>
      </c>
      <c r="F3614" t="s">
        <v>23</v>
      </c>
      <c r="G3614">
        <v>37</v>
      </c>
      <c r="H3614">
        <v>153.69999999999999</v>
      </c>
      <c r="I3614">
        <v>97</v>
      </c>
      <c r="J3614">
        <v>26.13</v>
      </c>
      <c r="K3614">
        <v>271.39999999999998</v>
      </c>
      <c r="L3614">
        <v>91</v>
      </c>
      <c r="M3614">
        <v>23.07</v>
      </c>
      <c r="N3614">
        <v>179</v>
      </c>
      <c r="O3614">
        <v>121</v>
      </c>
      <c r="P3614">
        <v>8.06</v>
      </c>
      <c r="Q3614">
        <v>8.3000000000000007</v>
      </c>
      <c r="R3614">
        <v>2</v>
      </c>
      <c r="S3614">
        <v>2.2400000000000002</v>
      </c>
      <c r="T3614">
        <v>1</v>
      </c>
      <c r="U3614" t="s">
        <v>22</v>
      </c>
      <c r="V3614">
        <f>IF(tbl_Customers[[#This Row],[churn]] = "yes", 1, 0)</f>
        <v>0</v>
      </c>
      <c r="W3614" t="str">
        <f>IF(tbl_Customers[[#This Row],[number_customer_service_calls]] &lt;= 1, "0-1 Calls", IF(tbl_Customers[[#This Row],[number_customer_service_calls]] &lt;= 3, "2-3 Calls", IF(tbl_Customers[[#This Row],[number_customer_service_calls]] &lt;=5, "4-5 Calls", "6+ Calls")))</f>
        <v>0-1 Calls</v>
      </c>
      <c r="X3614" t="str">
        <f>IF(tbl_Customers[[#This Row],[account_length]] &lt;= 50, "0-50", IF(tbl_Customers[[#This Row],[account_length]] &lt;=100, "51-100", IF(tbl_Customers[[#This Row],[account_length]] &lt;= 150, "101-150", "151+")))</f>
        <v>51-100</v>
      </c>
      <c r="Y3614" t="str">
        <f>IF(tbl_Customers[[#This Row],[total_intl_charge]] &lt;= 3, "Low Charges", "High Charges")</f>
        <v>Low Charges</v>
      </c>
      <c r="Z3614" t="str">
        <f>IF(tbl_Customers[[#This Row],[total_eve_calls]]&lt;=80,"Low Calls",
IF(tbl_Customers[[#This Row],[total_eve_calls]]&lt;=120,"Medium Calls","High Calls"))</f>
        <v>Medium Calls</v>
      </c>
      <c r="AA3614" t="str">
        <f>IF(tbl_Customers[[#This Row],[total_eve_charge]]&lt;=15,"Low Charges",
IF(tbl_Customers[[#This Row],[total_eve_charge]]&lt;=20,"Medium Charges","High Charges"))</f>
        <v>High Charges</v>
      </c>
      <c r="AB36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14" t="str">
        <f>IF(tbl_Customers[[#This Row],[number_vmail_messages]] = 0, "No Usage", IF(tbl_Customers[[#This Row],[number_vmail_messages]] &lt;= 20, "Low Usage", IF(tbl_Customers[[#This Row],[number_vmail_messages]] &lt;= 40, "Medium Usgae", "High Usage")))</f>
        <v>Medium Usgae</v>
      </c>
      <c r="AD3614" t="str">
        <f>IF(tbl_Customers[[#This Row],[total_day_minutes]]&lt;=150,"Low Usage", IF(tbl_Customers[[#This Row],[total_day_minutes]]&lt;=200,"Medium Usage", IF(tbl_Customers[[#This Row],[total_day_minutes]]&lt;=250,"High Usage","Very High Usage")))</f>
        <v>Medium Usage</v>
      </c>
      <c r="AE3614" t="str">
        <f>IF(tbl_Customers[[#This Row],[total_intl_calls]]&lt;=5,"Low Calls", IF(tbl_Customers[[#This Row],[total_intl_calls]]&lt;=10, "Medium Calls", "High Calls"))</f>
        <v>Low Calls</v>
      </c>
      <c r="AF36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14" s="36" t="str">
        <f>IF(tbl_Customers[[#This Row],[Churn_Risk_Score]]&gt;=10,"High Risk", IF(tbl_Customers[[#This Row],[Churn_Risk_Score]]&gt;=5,"Medium Risk","Low Risk"))</f>
        <v>Low Risk</v>
      </c>
    </row>
    <row r="3615" spans="1:33" x14ac:dyDescent="0.35">
      <c r="A3615">
        <v>3614</v>
      </c>
      <c r="B3615" t="s">
        <v>42</v>
      </c>
      <c r="C3615">
        <v>155</v>
      </c>
      <c r="D3615" t="s">
        <v>21</v>
      </c>
      <c r="E3615" t="s">
        <v>23</v>
      </c>
      <c r="F3615" t="s">
        <v>22</v>
      </c>
      <c r="G3615">
        <v>0</v>
      </c>
      <c r="H3615">
        <v>176.1</v>
      </c>
      <c r="I3615">
        <v>88</v>
      </c>
      <c r="J3615">
        <v>29.94</v>
      </c>
      <c r="K3615">
        <v>244.5</v>
      </c>
      <c r="L3615">
        <v>84</v>
      </c>
      <c r="M3615">
        <v>20.78</v>
      </c>
      <c r="N3615">
        <v>189.9</v>
      </c>
      <c r="O3615">
        <v>99</v>
      </c>
      <c r="P3615">
        <v>8.5500000000000007</v>
      </c>
      <c r="Q3615">
        <v>11.2</v>
      </c>
      <c r="R3615">
        <v>1</v>
      </c>
      <c r="S3615">
        <v>3.02</v>
      </c>
      <c r="T3615">
        <v>2</v>
      </c>
      <c r="U3615" t="s">
        <v>23</v>
      </c>
      <c r="V3615">
        <f>IF(tbl_Customers[[#This Row],[churn]] = "yes", 1, 0)</f>
        <v>1</v>
      </c>
      <c r="W3615" t="str">
        <f>IF(tbl_Customers[[#This Row],[number_customer_service_calls]] &lt;= 1, "0-1 Calls", IF(tbl_Customers[[#This Row],[number_customer_service_calls]] &lt;= 3, "2-3 Calls", IF(tbl_Customers[[#This Row],[number_customer_service_calls]] &lt;=5, "4-5 Calls", "6+ Calls")))</f>
        <v>2-3 Calls</v>
      </c>
      <c r="X3615" t="str">
        <f>IF(tbl_Customers[[#This Row],[account_length]] &lt;= 50, "0-50", IF(tbl_Customers[[#This Row],[account_length]] &lt;=100, "51-100", IF(tbl_Customers[[#This Row],[account_length]] &lt;= 150, "101-150", "151+")))</f>
        <v>151+</v>
      </c>
      <c r="Y3615" t="str">
        <f>IF(tbl_Customers[[#This Row],[total_intl_charge]] &lt;= 3, "Low Charges", "High Charges")</f>
        <v>High Charges</v>
      </c>
      <c r="Z3615" t="str">
        <f>IF(tbl_Customers[[#This Row],[total_eve_calls]]&lt;=80,"Low Calls",
IF(tbl_Customers[[#This Row],[total_eve_calls]]&lt;=120,"Medium Calls","High Calls"))</f>
        <v>Medium Calls</v>
      </c>
      <c r="AA3615" t="str">
        <f>IF(tbl_Customers[[#This Row],[total_eve_charge]]&lt;=15,"Low Charges",
IF(tbl_Customers[[#This Row],[total_eve_charge]]&lt;=20,"Medium Charges","High Charges"))</f>
        <v>High Charges</v>
      </c>
      <c r="AB36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5" t="str">
        <f>IF(tbl_Customers[[#This Row],[number_vmail_messages]] = 0, "No Usage", IF(tbl_Customers[[#This Row],[number_vmail_messages]] &lt;= 20, "Low Usage", IF(tbl_Customers[[#This Row],[number_vmail_messages]] &lt;= 40, "Medium Usgae", "High Usage")))</f>
        <v>No Usage</v>
      </c>
      <c r="AD3615" t="str">
        <f>IF(tbl_Customers[[#This Row],[total_day_minutes]]&lt;=150,"Low Usage", IF(tbl_Customers[[#This Row],[total_day_minutes]]&lt;=200,"Medium Usage", IF(tbl_Customers[[#This Row],[total_day_minutes]]&lt;=250,"High Usage","Very High Usage")))</f>
        <v>Medium Usage</v>
      </c>
      <c r="AE3615" t="str">
        <f>IF(tbl_Customers[[#This Row],[total_intl_calls]]&lt;=5,"Low Calls", IF(tbl_Customers[[#This Row],[total_intl_calls]]&lt;=10, "Medium Calls", "High Calls"))</f>
        <v>Low Calls</v>
      </c>
      <c r="AF36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15" s="36" t="str">
        <f>IF(tbl_Customers[[#This Row],[Churn_Risk_Score]]&gt;=10,"High Risk", IF(tbl_Customers[[#This Row],[Churn_Risk_Score]]&gt;=5,"Medium Risk","Low Risk"))</f>
        <v>Medium Risk</v>
      </c>
    </row>
    <row r="3616" spans="1:33" x14ac:dyDescent="0.35">
      <c r="A3616">
        <v>3615</v>
      </c>
      <c r="B3616" t="s">
        <v>43</v>
      </c>
      <c r="C3616">
        <v>100</v>
      </c>
      <c r="D3616" t="s">
        <v>25</v>
      </c>
      <c r="E3616" t="s">
        <v>22</v>
      </c>
      <c r="F3616" t="s">
        <v>23</v>
      </c>
      <c r="G3616">
        <v>41</v>
      </c>
      <c r="H3616">
        <v>306.89999999999998</v>
      </c>
      <c r="I3616">
        <v>71</v>
      </c>
      <c r="J3616">
        <v>52.17</v>
      </c>
      <c r="K3616">
        <v>243.3</v>
      </c>
      <c r="L3616">
        <v>72</v>
      </c>
      <c r="M3616">
        <v>20.68</v>
      </c>
      <c r="N3616">
        <v>125.9</v>
      </c>
      <c r="O3616">
        <v>114</v>
      </c>
      <c r="P3616">
        <v>5.67</v>
      </c>
      <c r="Q3616">
        <v>10.5</v>
      </c>
      <c r="R3616">
        <v>4</v>
      </c>
      <c r="S3616">
        <v>2.84</v>
      </c>
      <c r="T3616">
        <v>2</v>
      </c>
      <c r="U3616" t="s">
        <v>22</v>
      </c>
      <c r="V3616">
        <f>IF(tbl_Customers[[#This Row],[churn]] = "yes", 1, 0)</f>
        <v>0</v>
      </c>
      <c r="W3616" t="str">
        <f>IF(tbl_Customers[[#This Row],[number_customer_service_calls]] &lt;= 1, "0-1 Calls", IF(tbl_Customers[[#This Row],[number_customer_service_calls]] &lt;= 3, "2-3 Calls", IF(tbl_Customers[[#This Row],[number_customer_service_calls]] &lt;=5, "4-5 Calls", "6+ Calls")))</f>
        <v>2-3 Calls</v>
      </c>
      <c r="X3616" t="str">
        <f>IF(tbl_Customers[[#This Row],[account_length]] &lt;= 50, "0-50", IF(tbl_Customers[[#This Row],[account_length]] &lt;=100, "51-100", IF(tbl_Customers[[#This Row],[account_length]] &lt;= 150, "101-150", "151+")))</f>
        <v>51-100</v>
      </c>
      <c r="Y3616" t="str">
        <f>IF(tbl_Customers[[#This Row],[total_intl_charge]] &lt;= 3, "Low Charges", "High Charges")</f>
        <v>Low Charges</v>
      </c>
      <c r="Z3616" t="str">
        <f>IF(tbl_Customers[[#This Row],[total_eve_calls]]&lt;=80,"Low Calls",
IF(tbl_Customers[[#This Row],[total_eve_calls]]&lt;=120,"Medium Calls","High Calls"))</f>
        <v>Low Calls</v>
      </c>
      <c r="AA3616" t="str">
        <f>IF(tbl_Customers[[#This Row],[total_eve_charge]]&lt;=15,"Low Charges",
IF(tbl_Customers[[#This Row],[total_eve_charge]]&lt;=20,"Medium Charges","High Charges"))</f>
        <v>High Charges</v>
      </c>
      <c r="AB36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6" t="str">
        <f>IF(tbl_Customers[[#This Row],[number_vmail_messages]] = 0, "No Usage", IF(tbl_Customers[[#This Row],[number_vmail_messages]] &lt;= 20, "Low Usage", IF(tbl_Customers[[#This Row],[number_vmail_messages]] &lt;= 40, "Medium Usgae", "High Usage")))</f>
        <v>High Usage</v>
      </c>
      <c r="AD3616" t="str">
        <f>IF(tbl_Customers[[#This Row],[total_day_minutes]]&lt;=150,"Low Usage", IF(tbl_Customers[[#This Row],[total_day_minutes]]&lt;=200,"Medium Usage", IF(tbl_Customers[[#This Row],[total_day_minutes]]&lt;=250,"High Usage","Very High Usage")))</f>
        <v>Very High Usage</v>
      </c>
      <c r="AE3616" t="str">
        <f>IF(tbl_Customers[[#This Row],[total_intl_calls]]&lt;=5,"Low Calls", IF(tbl_Customers[[#This Row],[total_intl_calls]]&lt;=10, "Medium Calls", "High Calls"))</f>
        <v>Low Calls</v>
      </c>
      <c r="AF36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16" s="36" t="str">
        <f>IF(tbl_Customers[[#This Row],[Churn_Risk_Score]]&gt;=10,"High Risk", IF(tbl_Customers[[#This Row],[Churn_Risk_Score]]&gt;=5,"Medium Risk","Low Risk"))</f>
        <v>Low Risk</v>
      </c>
    </row>
    <row r="3617" spans="1:33" x14ac:dyDescent="0.35">
      <c r="A3617">
        <v>3616</v>
      </c>
      <c r="B3617" t="s">
        <v>66</v>
      </c>
      <c r="C3617">
        <v>113</v>
      </c>
      <c r="D3617" t="s">
        <v>25</v>
      </c>
      <c r="E3617" t="s">
        <v>22</v>
      </c>
      <c r="F3617" t="s">
        <v>22</v>
      </c>
      <c r="G3617">
        <v>0</v>
      </c>
      <c r="H3617">
        <v>203.4</v>
      </c>
      <c r="I3617">
        <v>85</v>
      </c>
      <c r="J3617">
        <v>34.58</v>
      </c>
      <c r="K3617">
        <v>219.8</v>
      </c>
      <c r="L3617">
        <v>140</v>
      </c>
      <c r="M3617">
        <v>18.68</v>
      </c>
      <c r="N3617">
        <v>240</v>
      </c>
      <c r="O3617">
        <v>107</v>
      </c>
      <c r="P3617">
        <v>10.8</v>
      </c>
      <c r="Q3617">
        <v>8.3000000000000007</v>
      </c>
      <c r="R3617">
        <v>5</v>
      </c>
      <c r="S3617">
        <v>2.2400000000000002</v>
      </c>
      <c r="T3617">
        <v>1</v>
      </c>
      <c r="U3617" t="s">
        <v>22</v>
      </c>
      <c r="V3617">
        <f>IF(tbl_Customers[[#This Row],[churn]] = "yes", 1, 0)</f>
        <v>0</v>
      </c>
      <c r="W3617" t="str">
        <f>IF(tbl_Customers[[#This Row],[number_customer_service_calls]] &lt;= 1, "0-1 Calls", IF(tbl_Customers[[#This Row],[number_customer_service_calls]] &lt;= 3, "2-3 Calls", IF(tbl_Customers[[#This Row],[number_customer_service_calls]] &lt;=5, "4-5 Calls", "6+ Calls")))</f>
        <v>0-1 Calls</v>
      </c>
      <c r="X3617" t="str">
        <f>IF(tbl_Customers[[#This Row],[account_length]] &lt;= 50, "0-50", IF(tbl_Customers[[#This Row],[account_length]] &lt;=100, "51-100", IF(tbl_Customers[[#This Row],[account_length]] &lt;= 150, "101-150", "151+")))</f>
        <v>101-150</v>
      </c>
      <c r="Y3617" t="str">
        <f>IF(tbl_Customers[[#This Row],[total_intl_charge]] &lt;= 3, "Low Charges", "High Charges")</f>
        <v>Low Charges</v>
      </c>
      <c r="Z3617" t="str">
        <f>IF(tbl_Customers[[#This Row],[total_eve_calls]]&lt;=80,"Low Calls",
IF(tbl_Customers[[#This Row],[total_eve_calls]]&lt;=120,"Medium Calls","High Calls"))</f>
        <v>High Calls</v>
      </c>
      <c r="AA3617" t="str">
        <f>IF(tbl_Customers[[#This Row],[total_eve_charge]]&lt;=15,"Low Charges",
IF(tbl_Customers[[#This Row],[total_eve_charge]]&lt;=20,"Medium Charges","High Charges"))</f>
        <v>Medium Charges</v>
      </c>
      <c r="AB36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7" t="str">
        <f>IF(tbl_Customers[[#This Row],[number_vmail_messages]] = 0, "No Usage", IF(tbl_Customers[[#This Row],[number_vmail_messages]] &lt;= 20, "Low Usage", IF(tbl_Customers[[#This Row],[number_vmail_messages]] &lt;= 40, "Medium Usgae", "High Usage")))</f>
        <v>No Usage</v>
      </c>
      <c r="AD3617" t="str">
        <f>IF(tbl_Customers[[#This Row],[total_day_minutes]]&lt;=150,"Low Usage", IF(tbl_Customers[[#This Row],[total_day_minutes]]&lt;=200,"Medium Usage", IF(tbl_Customers[[#This Row],[total_day_minutes]]&lt;=250,"High Usage","Very High Usage")))</f>
        <v>High Usage</v>
      </c>
      <c r="AE3617" t="str">
        <f>IF(tbl_Customers[[#This Row],[total_intl_calls]]&lt;=5,"Low Calls", IF(tbl_Customers[[#This Row],[total_intl_calls]]&lt;=10, "Medium Calls", "High Calls"))</f>
        <v>Low Calls</v>
      </c>
      <c r="AF36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17" s="36" t="str">
        <f>IF(tbl_Customers[[#This Row],[Churn_Risk_Score]]&gt;=10,"High Risk", IF(tbl_Customers[[#This Row],[Churn_Risk_Score]]&gt;=5,"Medium Risk","Low Risk"))</f>
        <v>Low Risk</v>
      </c>
    </row>
    <row r="3618" spans="1:33" x14ac:dyDescent="0.35">
      <c r="A3618">
        <v>3617</v>
      </c>
      <c r="B3618" t="s">
        <v>29</v>
      </c>
      <c r="C3618">
        <v>103</v>
      </c>
      <c r="D3618" t="s">
        <v>21</v>
      </c>
      <c r="E3618" t="s">
        <v>22</v>
      </c>
      <c r="F3618" t="s">
        <v>23</v>
      </c>
      <c r="G3618">
        <v>37</v>
      </c>
      <c r="H3618">
        <v>230.7</v>
      </c>
      <c r="I3618">
        <v>112</v>
      </c>
      <c r="J3618">
        <v>39.22</v>
      </c>
      <c r="K3618">
        <v>319.39999999999998</v>
      </c>
      <c r="L3618">
        <v>116</v>
      </c>
      <c r="M3618">
        <v>27.15</v>
      </c>
      <c r="N3618">
        <v>299.39999999999998</v>
      </c>
      <c r="O3618">
        <v>77</v>
      </c>
      <c r="P3618">
        <v>13.47</v>
      </c>
      <c r="Q3618">
        <v>7.9</v>
      </c>
      <c r="R3618">
        <v>3</v>
      </c>
      <c r="S3618">
        <v>2.13</v>
      </c>
      <c r="T3618">
        <v>2</v>
      </c>
      <c r="U3618" t="s">
        <v>22</v>
      </c>
      <c r="V3618">
        <f>IF(tbl_Customers[[#This Row],[churn]] = "yes", 1, 0)</f>
        <v>0</v>
      </c>
      <c r="W3618" t="str">
        <f>IF(tbl_Customers[[#This Row],[number_customer_service_calls]] &lt;= 1, "0-1 Calls", IF(tbl_Customers[[#This Row],[number_customer_service_calls]] &lt;= 3, "2-3 Calls", IF(tbl_Customers[[#This Row],[number_customer_service_calls]] &lt;=5, "4-5 Calls", "6+ Calls")))</f>
        <v>2-3 Calls</v>
      </c>
      <c r="X3618" t="str">
        <f>IF(tbl_Customers[[#This Row],[account_length]] &lt;= 50, "0-50", IF(tbl_Customers[[#This Row],[account_length]] &lt;=100, "51-100", IF(tbl_Customers[[#This Row],[account_length]] &lt;= 150, "101-150", "151+")))</f>
        <v>101-150</v>
      </c>
      <c r="Y3618" t="str">
        <f>IF(tbl_Customers[[#This Row],[total_intl_charge]] &lt;= 3, "Low Charges", "High Charges")</f>
        <v>Low Charges</v>
      </c>
      <c r="Z3618" t="str">
        <f>IF(tbl_Customers[[#This Row],[total_eve_calls]]&lt;=80,"Low Calls",
IF(tbl_Customers[[#This Row],[total_eve_calls]]&lt;=120,"Medium Calls","High Calls"))</f>
        <v>Medium Calls</v>
      </c>
      <c r="AA3618" t="str">
        <f>IF(tbl_Customers[[#This Row],[total_eve_charge]]&lt;=15,"Low Charges",
IF(tbl_Customers[[#This Row],[total_eve_charge]]&lt;=20,"Medium Charges","High Charges"))</f>
        <v>High Charges</v>
      </c>
      <c r="AB36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8" t="str">
        <f>IF(tbl_Customers[[#This Row],[number_vmail_messages]] = 0, "No Usage", IF(tbl_Customers[[#This Row],[number_vmail_messages]] &lt;= 20, "Low Usage", IF(tbl_Customers[[#This Row],[number_vmail_messages]] &lt;= 40, "Medium Usgae", "High Usage")))</f>
        <v>Medium Usgae</v>
      </c>
      <c r="AD3618" t="str">
        <f>IF(tbl_Customers[[#This Row],[total_day_minutes]]&lt;=150,"Low Usage", IF(tbl_Customers[[#This Row],[total_day_minutes]]&lt;=200,"Medium Usage", IF(tbl_Customers[[#This Row],[total_day_minutes]]&lt;=250,"High Usage","Very High Usage")))</f>
        <v>High Usage</v>
      </c>
      <c r="AE3618" t="str">
        <f>IF(tbl_Customers[[#This Row],[total_intl_calls]]&lt;=5,"Low Calls", IF(tbl_Customers[[#This Row],[total_intl_calls]]&lt;=10, "Medium Calls", "High Calls"))</f>
        <v>Low Calls</v>
      </c>
      <c r="AF36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18" s="36" t="str">
        <f>IF(tbl_Customers[[#This Row],[Churn_Risk_Score]]&gt;=10,"High Risk", IF(tbl_Customers[[#This Row],[Churn_Risk_Score]]&gt;=5,"Medium Risk","Low Risk"))</f>
        <v>Low Risk</v>
      </c>
    </row>
    <row r="3619" spans="1:33" x14ac:dyDescent="0.35">
      <c r="A3619">
        <v>3618</v>
      </c>
      <c r="B3619" t="s">
        <v>24</v>
      </c>
      <c r="C3619">
        <v>160</v>
      </c>
      <c r="D3619" t="s">
        <v>21</v>
      </c>
      <c r="E3619" t="s">
        <v>22</v>
      </c>
      <c r="F3619" t="s">
        <v>22</v>
      </c>
      <c r="G3619">
        <v>0</v>
      </c>
      <c r="H3619">
        <v>118.9</v>
      </c>
      <c r="I3619">
        <v>106</v>
      </c>
      <c r="J3619">
        <v>20.21</v>
      </c>
      <c r="K3619">
        <v>163.5</v>
      </c>
      <c r="L3619">
        <v>75</v>
      </c>
      <c r="M3619">
        <v>13.9</v>
      </c>
      <c r="N3619">
        <v>195</v>
      </c>
      <c r="O3619">
        <v>131</v>
      </c>
      <c r="P3619">
        <v>8.7799999999999994</v>
      </c>
      <c r="Q3619">
        <v>13.1</v>
      </c>
      <c r="R3619">
        <v>4</v>
      </c>
      <c r="S3619">
        <v>3.54</v>
      </c>
      <c r="T3619">
        <v>0</v>
      </c>
      <c r="U3619" t="s">
        <v>22</v>
      </c>
      <c r="V3619">
        <f>IF(tbl_Customers[[#This Row],[churn]] = "yes", 1, 0)</f>
        <v>0</v>
      </c>
      <c r="W3619" t="str">
        <f>IF(tbl_Customers[[#This Row],[number_customer_service_calls]] &lt;= 1, "0-1 Calls", IF(tbl_Customers[[#This Row],[number_customer_service_calls]] &lt;= 3, "2-3 Calls", IF(tbl_Customers[[#This Row],[number_customer_service_calls]] &lt;=5, "4-5 Calls", "6+ Calls")))</f>
        <v>0-1 Calls</v>
      </c>
      <c r="X3619" t="str">
        <f>IF(tbl_Customers[[#This Row],[account_length]] &lt;= 50, "0-50", IF(tbl_Customers[[#This Row],[account_length]] &lt;=100, "51-100", IF(tbl_Customers[[#This Row],[account_length]] &lt;= 150, "101-150", "151+")))</f>
        <v>151+</v>
      </c>
      <c r="Y3619" t="str">
        <f>IF(tbl_Customers[[#This Row],[total_intl_charge]] &lt;= 3, "Low Charges", "High Charges")</f>
        <v>High Charges</v>
      </c>
      <c r="Z3619" t="str">
        <f>IF(tbl_Customers[[#This Row],[total_eve_calls]]&lt;=80,"Low Calls",
IF(tbl_Customers[[#This Row],[total_eve_calls]]&lt;=120,"Medium Calls","High Calls"))</f>
        <v>Low Calls</v>
      </c>
      <c r="AA3619" t="str">
        <f>IF(tbl_Customers[[#This Row],[total_eve_charge]]&lt;=15,"Low Charges",
IF(tbl_Customers[[#This Row],[total_eve_charge]]&lt;=20,"Medium Charges","High Charges"))</f>
        <v>Low Charges</v>
      </c>
      <c r="AB36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9" t="str">
        <f>IF(tbl_Customers[[#This Row],[number_vmail_messages]] = 0, "No Usage", IF(tbl_Customers[[#This Row],[number_vmail_messages]] &lt;= 20, "Low Usage", IF(tbl_Customers[[#This Row],[number_vmail_messages]] &lt;= 40, "Medium Usgae", "High Usage")))</f>
        <v>No Usage</v>
      </c>
      <c r="AD3619" t="str">
        <f>IF(tbl_Customers[[#This Row],[total_day_minutes]]&lt;=150,"Low Usage", IF(tbl_Customers[[#This Row],[total_day_minutes]]&lt;=200,"Medium Usage", IF(tbl_Customers[[#This Row],[total_day_minutes]]&lt;=250,"High Usage","Very High Usage")))</f>
        <v>Low Usage</v>
      </c>
      <c r="AE3619" t="str">
        <f>IF(tbl_Customers[[#This Row],[total_intl_calls]]&lt;=5,"Low Calls", IF(tbl_Customers[[#This Row],[total_intl_calls]]&lt;=10, "Medium Calls", "High Calls"))</f>
        <v>Low Calls</v>
      </c>
      <c r="AF36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19" s="36" t="str">
        <f>IF(tbl_Customers[[#This Row],[Churn_Risk_Score]]&gt;=10,"High Risk", IF(tbl_Customers[[#This Row],[Churn_Risk_Score]]&gt;=5,"Medium Risk","Low Risk"))</f>
        <v>Low Risk</v>
      </c>
    </row>
    <row r="3620" spans="1:33" x14ac:dyDescent="0.35">
      <c r="A3620">
        <v>3619</v>
      </c>
      <c r="B3620" t="s">
        <v>44</v>
      </c>
      <c r="C3620">
        <v>142</v>
      </c>
      <c r="D3620" t="s">
        <v>25</v>
      </c>
      <c r="E3620" t="s">
        <v>22</v>
      </c>
      <c r="F3620" t="s">
        <v>23</v>
      </c>
      <c r="G3620">
        <v>34</v>
      </c>
      <c r="H3620">
        <v>219.5</v>
      </c>
      <c r="I3620">
        <v>85</v>
      </c>
      <c r="J3620">
        <v>37.32</v>
      </c>
      <c r="K3620">
        <v>144</v>
      </c>
      <c r="L3620">
        <v>120</v>
      </c>
      <c r="M3620">
        <v>12.24</v>
      </c>
      <c r="N3620">
        <v>258.2</v>
      </c>
      <c r="O3620">
        <v>84</v>
      </c>
      <c r="P3620">
        <v>11.62</v>
      </c>
      <c r="Q3620">
        <v>7</v>
      </c>
      <c r="R3620">
        <v>3</v>
      </c>
      <c r="S3620">
        <v>1.89</v>
      </c>
      <c r="T3620">
        <v>1</v>
      </c>
      <c r="U3620" t="s">
        <v>22</v>
      </c>
      <c r="V3620">
        <f>IF(tbl_Customers[[#This Row],[churn]] = "yes", 1, 0)</f>
        <v>0</v>
      </c>
      <c r="W3620" t="str">
        <f>IF(tbl_Customers[[#This Row],[number_customer_service_calls]] &lt;= 1, "0-1 Calls", IF(tbl_Customers[[#This Row],[number_customer_service_calls]] &lt;= 3, "2-3 Calls", IF(tbl_Customers[[#This Row],[number_customer_service_calls]] &lt;=5, "4-5 Calls", "6+ Calls")))</f>
        <v>0-1 Calls</v>
      </c>
      <c r="X3620" t="str">
        <f>IF(tbl_Customers[[#This Row],[account_length]] &lt;= 50, "0-50", IF(tbl_Customers[[#This Row],[account_length]] &lt;=100, "51-100", IF(tbl_Customers[[#This Row],[account_length]] &lt;= 150, "101-150", "151+")))</f>
        <v>101-150</v>
      </c>
      <c r="Y3620" t="str">
        <f>IF(tbl_Customers[[#This Row],[total_intl_charge]] &lt;= 3, "Low Charges", "High Charges")</f>
        <v>Low Charges</v>
      </c>
      <c r="Z3620" t="str">
        <f>IF(tbl_Customers[[#This Row],[total_eve_calls]]&lt;=80,"Low Calls",
IF(tbl_Customers[[#This Row],[total_eve_calls]]&lt;=120,"Medium Calls","High Calls"))</f>
        <v>Medium Calls</v>
      </c>
      <c r="AA3620" t="str">
        <f>IF(tbl_Customers[[#This Row],[total_eve_charge]]&lt;=15,"Low Charges",
IF(tbl_Customers[[#This Row],[total_eve_charge]]&lt;=20,"Medium Charges","High Charges"))</f>
        <v>Low Charges</v>
      </c>
      <c r="AB36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20" t="str">
        <f>IF(tbl_Customers[[#This Row],[number_vmail_messages]] = 0, "No Usage", IF(tbl_Customers[[#This Row],[number_vmail_messages]] &lt;= 20, "Low Usage", IF(tbl_Customers[[#This Row],[number_vmail_messages]] &lt;= 40, "Medium Usgae", "High Usage")))</f>
        <v>Medium Usgae</v>
      </c>
      <c r="AD3620" t="str">
        <f>IF(tbl_Customers[[#This Row],[total_day_minutes]]&lt;=150,"Low Usage", IF(tbl_Customers[[#This Row],[total_day_minutes]]&lt;=200,"Medium Usage", IF(tbl_Customers[[#This Row],[total_day_minutes]]&lt;=250,"High Usage","Very High Usage")))</f>
        <v>High Usage</v>
      </c>
      <c r="AE3620" t="str">
        <f>IF(tbl_Customers[[#This Row],[total_intl_calls]]&lt;=5,"Low Calls", IF(tbl_Customers[[#This Row],[total_intl_calls]]&lt;=10, "Medium Calls", "High Calls"))</f>
        <v>Low Calls</v>
      </c>
      <c r="AF36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20" s="36" t="str">
        <f>IF(tbl_Customers[[#This Row],[Churn_Risk_Score]]&gt;=10,"High Risk", IF(tbl_Customers[[#This Row],[Churn_Risk_Score]]&gt;=5,"Medium Risk","Low Risk"))</f>
        <v>Low Risk</v>
      </c>
    </row>
    <row r="3621" spans="1:33" x14ac:dyDescent="0.35">
      <c r="A3621">
        <v>3620</v>
      </c>
      <c r="B3621" t="s">
        <v>26</v>
      </c>
      <c r="C3621">
        <v>73</v>
      </c>
      <c r="D3621" t="s">
        <v>21</v>
      </c>
      <c r="E3621" t="s">
        <v>23</v>
      </c>
      <c r="F3621" t="s">
        <v>23</v>
      </c>
      <c r="G3621">
        <v>34</v>
      </c>
      <c r="H3621">
        <v>252.9</v>
      </c>
      <c r="I3621">
        <v>103</v>
      </c>
      <c r="J3621">
        <v>42.99</v>
      </c>
      <c r="K3621">
        <v>220.1</v>
      </c>
      <c r="L3621">
        <v>79</v>
      </c>
      <c r="M3621">
        <v>18.71</v>
      </c>
      <c r="N3621">
        <v>144.9</v>
      </c>
      <c r="O3621">
        <v>65</v>
      </c>
      <c r="P3621">
        <v>6.52</v>
      </c>
      <c r="Q3621">
        <v>11.4</v>
      </c>
      <c r="R3621">
        <v>3</v>
      </c>
      <c r="S3621">
        <v>3.08</v>
      </c>
      <c r="T3621">
        <v>0</v>
      </c>
      <c r="U3621" t="s">
        <v>22</v>
      </c>
      <c r="V3621">
        <f>IF(tbl_Customers[[#This Row],[churn]] = "yes", 1, 0)</f>
        <v>0</v>
      </c>
      <c r="W3621" t="str">
        <f>IF(tbl_Customers[[#This Row],[number_customer_service_calls]] &lt;= 1, "0-1 Calls", IF(tbl_Customers[[#This Row],[number_customer_service_calls]] &lt;= 3, "2-3 Calls", IF(tbl_Customers[[#This Row],[number_customer_service_calls]] &lt;=5, "4-5 Calls", "6+ Calls")))</f>
        <v>0-1 Calls</v>
      </c>
      <c r="X3621" t="str">
        <f>IF(tbl_Customers[[#This Row],[account_length]] &lt;= 50, "0-50", IF(tbl_Customers[[#This Row],[account_length]] &lt;=100, "51-100", IF(tbl_Customers[[#This Row],[account_length]] &lt;= 150, "101-150", "151+")))</f>
        <v>51-100</v>
      </c>
      <c r="Y3621" t="str">
        <f>IF(tbl_Customers[[#This Row],[total_intl_charge]] &lt;= 3, "Low Charges", "High Charges")</f>
        <v>High Charges</v>
      </c>
      <c r="Z3621" t="str">
        <f>IF(tbl_Customers[[#This Row],[total_eve_calls]]&lt;=80,"Low Calls",
IF(tbl_Customers[[#This Row],[total_eve_calls]]&lt;=120,"Medium Calls","High Calls"))</f>
        <v>Low Calls</v>
      </c>
      <c r="AA3621" t="str">
        <f>IF(tbl_Customers[[#This Row],[total_eve_charge]]&lt;=15,"Low Charges",
IF(tbl_Customers[[#This Row],[total_eve_charge]]&lt;=20,"Medium Charges","High Charges"))</f>
        <v>Medium Charges</v>
      </c>
      <c r="AB36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21" t="str">
        <f>IF(tbl_Customers[[#This Row],[number_vmail_messages]] = 0, "No Usage", IF(tbl_Customers[[#This Row],[number_vmail_messages]] &lt;= 20, "Low Usage", IF(tbl_Customers[[#This Row],[number_vmail_messages]] &lt;= 40, "Medium Usgae", "High Usage")))</f>
        <v>Medium Usgae</v>
      </c>
      <c r="AD3621" t="str">
        <f>IF(tbl_Customers[[#This Row],[total_day_minutes]]&lt;=150,"Low Usage", IF(tbl_Customers[[#This Row],[total_day_minutes]]&lt;=200,"Medium Usage", IF(tbl_Customers[[#This Row],[total_day_minutes]]&lt;=250,"High Usage","Very High Usage")))</f>
        <v>Very High Usage</v>
      </c>
      <c r="AE3621" t="str">
        <f>IF(tbl_Customers[[#This Row],[total_intl_calls]]&lt;=5,"Low Calls", IF(tbl_Customers[[#This Row],[total_intl_calls]]&lt;=10, "Medium Calls", "High Calls"))</f>
        <v>Low Calls</v>
      </c>
      <c r="AF36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3621" s="36" t="str">
        <f>IF(tbl_Customers[[#This Row],[Churn_Risk_Score]]&gt;=10,"High Risk", IF(tbl_Customers[[#This Row],[Churn_Risk_Score]]&gt;=5,"Medium Risk","Low Risk"))</f>
        <v>High Risk</v>
      </c>
    </row>
    <row r="3622" spans="1:33" x14ac:dyDescent="0.35">
      <c r="A3622">
        <v>3621</v>
      </c>
      <c r="B3622" t="s">
        <v>73</v>
      </c>
      <c r="C3622">
        <v>135</v>
      </c>
      <c r="D3622" t="s">
        <v>21</v>
      </c>
      <c r="E3622" t="s">
        <v>22</v>
      </c>
      <c r="F3622" t="s">
        <v>23</v>
      </c>
      <c r="G3622">
        <v>46</v>
      </c>
      <c r="H3622">
        <v>172.6</v>
      </c>
      <c r="I3622">
        <v>77</v>
      </c>
      <c r="J3622">
        <v>29.34</v>
      </c>
      <c r="K3622">
        <v>203.4</v>
      </c>
      <c r="L3622">
        <v>102</v>
      </c>
      <c r="M3622">
        <v>17.29</v>
      </c>
      <c r="N3622">
        <v>264.2</v>
      </c>
      <c r="O3622">
        <v>108</v>
      </c>
      <c r="P3622">
        <v>11.89</v>
      </c>
      <c r="Q3622">
        <v>10.4</v>
      </c>
      <c r="R3622">
        <v>2</v>
      </c>
      <c r="S3622">
        <v>2.81</v>
      </c>
      <c r="T3622">
        <v>1</v>
      </c>
      <c r="U3622" t="s">
        <v>22</v>
      </c>
      <c r="V3622">
        <f>IF(tbl_Customers[[#This Row],[churn]] = "yes", 1, 0)</f>
        <v>0</v>
      </c>
      <c r="W3622" t="str">
        <f>IF(tbl_Customers[[#This Row],[number_customer_service_calls]] &lt;= 1, "0-1 Calls", IF(tbl_Customers[[#This Row],[number_customer_service_calls]] &lt;= 3, "2-3 Calls", IF(tbl_Customers[[#This Row],[number_customer_service_calls]] &lt;=5, "4-5 Calls", "6+ Calls")))</f>
        <v>0-1 Calls</v>
      </c>
      <c r="X3622" t="str">
        <f>IF(tbl_Customers[[#This Row],[account_length]] &lt;= 50, "0-50", IF(tbl_Customers[[#This Row],[account_length]] &lt;=100, "51-100", IF(tbl_Customers[[#This Row],[account_length]] &lt;= 150, "101-150", "151+")))</f>
        <v>101-150</v>
      </c>
      <c r="Y3622" t="str">
        <f>IF(tbl_Customers[[#This Row],[total_intl_charge]] &lt;= 3, "Low Charges", "High Charges")</f>
        <v>Low Charges</v>
      </c>
      <c r="Z3622" t="str">
        <f>IF(tbl_Customers[[#This Row],[total_eve_calls]]&lt;=80,"Low Calls",
IF(tbl_Customers[[#This Row],[total_eve_calls]]&lt;=120,"Medium Calls","High Calls"))</f>
        <v>Medium Calls</v>
      </c>
      <c r="AA3622" t="str">
        <f>IF(tbl_Customers[[#This Row],[total_eve_charge]]&lt;=15,"Low Charges",
IF(tbl_Customers[[#This Row],[total_eve_charge]]&lt;=20,"Medium Charges","High Charges"))</f>
        <v>Medium Charges</v>
      </c>
      <c r="AB36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2" t="str">
        <f>IF(tbl_Customers[[#This Row],[number_vmail_messages]] = 0, "No Usage", IF(tbl_Customers[[#This Row],[number_vmail_messages]] &lt;= 20, "Low Usage", IF(tbl_Customers[[#This Row],[number_vmail_messages]] &lt;= 40, "Medium Usgae", "High Usage")))</f>
        <v>High Usage</v>
      </c>
      <c r="AD3622" t="str">
        <f>IF(tbl_Customers[[#This Row],[total_day_minutes]]&lt;=150,"Low Usage", IF(tbl_Customers[[#This Row],[total_day_minutes]]&lt;=200,"Medium Usage", IF(tbl_Customers[[#This Row],[total_day_minutes]]&lt;=250,"High Usage","Very High Usage")))</f>
        <v>Medium Usage</v>
      </c>
      <c r="AE3622" t="str">
        <f>IF(tbl_Customers[[#This Row],[total_intl_calls]]&lt;=5,"Low Calls", IF(tbl_Customers[[#This Row],[total_intl_calls]]&lt;=10, "Medium Calls", "High Calls"))</f>
        <v>Low Calls</v>
      </c>
      <c r="AF36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22" s="36" t="str">
        <f>IF(tbl_Customers[[#This Row],[Churn_Risk_Score]]&gt;=10,"High Risk", IF(tbl_Customers[[#This Row],[Churn_Risk_Score]]&gt;=5,"Medium Risk","Low Risk"))</f>
        <v>Low Risk</v>
      </c>
    </row>
    <row r="3623" spans="1:33" x14ac:dyDescent="0.35">
      <c r="A3623">
        <v>3622</v>
      </c>
      <c r="B3623" t="s">
        <v>61</v>
      </c>
      <c r="C3623">
        <v>29</v>
      </c>
      <c r="D3623" t="s">
        <v>21</v>
      </c>
      <c r="E3623" t="s">
        <v>22</v>
      </c>
      <c r="F3623" t="s">
        <v>22</v>
      </c>
      <c r="G3623">
        <v>0</v>
      </c>
      <c r="H3623">
        <v>262</v>
      </c>
      <c r="I3623">
        <v>112</v>
      </c>
      <c r="J3623">
        <v>44.54</v>
      </c>
      <c r="K3623">
        <v>82.7</v>
      </c>
      <c r="L3623">
        <v>60</v>
      </c>
      <c r="M3623">
        <v>7.03</v>
      </c>
      <c r="N3623">
        <v>195.1</v>
      </c>
      <c r="O3623">
        <v>120</v>
      </c>
      <c r="P3623">
        <v>8.7799999999999994</v>
      </c>
      <c r="Q3623">
        <v>10.7</v>
      </c>
      <c r="R3623">
        <v>5</v>
      </c>
      <c r="S3623">
        <v>2.89</v>
      </c>
      <c r="T3623">
        <v>1</v>
      </c>
      <c r="U3623" t="s">
        <v>22</v>
      </c>
      <c r="V3623">
        <f>IF(tbl_Customers[[#This Row],[churn]] = "yes", 1, 0)</f>
        <v>0</v>
      </c>
      <c r="W3623" t="str">
        <f>IF(tbl_Customers[[#This Row],[number_customer_service_calls]] &lt;= 1, "0-1 Calls", IF(tbl_Customers[[#This Row],[number_customer_service_calls]] &lt;= 3, "2-3 Calls", IF(tbl_Customers[[#This Row],[number_customer_service_calls]] &lt;=5, "4-5 Calls", "6+ Calls")))</f>
        <v>0-1 Calls</v>
      </c>
      <c r="X3623" t="str">
        <f>IF(tbl_Customers[[#This Row],[account_length]] &lt;= 50, "0-50", IF(tbl_Customers[[#This Row],[account_length]] &lt;=100, "51-100", IF(tbl_Customers[[#This Row],[account_length]] &lt;= 150, "101-150", "151+")))</f>
        <v>0-50</v>
      </c>
      <c r="Y3623" t="str">
        <f>IF(tbl_Customers[[#This Row],[total_intl_charge]] &lt;= 3, "Low Charges", "High Charges")</f>
        <v>Low Charges</v>
      </c>
      <c r="Z3623" t="str">
        <f>IF(tbl_Customers[[#This Row],[total_eve_calls]]&lt;=80,"Low Calls",
IF(tbl_Customers[[#This Row],[total_eve_calls]]&lt;=120,"Medium Calls","High Calls"))</f>
        <v>Low Calls</v>
      </c>
      <c r="AA3623" t="str">
        <f>IF(tbl_Customers[[#This Row],[total_eve_charge]]&lt;=15,"Low Charges",
IF(tbl_Customers[[#This Row],[total_eve_charge]]&lt;=20,"Medium Charges","High Charges"))</f>
        <v>Low Charges</v>
      </c>
      <c r="AB36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3" t="str">
        <f>IF(tbl_Customers[[#This Row],[number_vmail_messages]] = 0, "No Usage", IF(tbl_Customers[[#This Row],[number_vmail_messages]] &lt;= 20, "Low Usage", IF(tbl_Customers[[#This Row],[number_vmail_messages]] &lt;= 40, "Medium Usgae", "High Usage")))</f>
        <v>No Usage</v>
      </c>
      <c r="AD3623" t="str">
        <f>IF(tbl_Customers[[#This Row],[total_day_minutes]]&lt;=150,"Low Usage", IF(tbl_Customers[[#This Row],[total_day_minutes]]&lt;=200,"Medium Usage", IF(tbl_Customers[[#This Row],[total_day_minutes]]&lt;=250,"High Usage","Very High Usage")))</f>
        <v>Very High Usage</v>
      </c>
      <c r="AE3623" t="str">
        <f>IF(tbl_Customers[[#This Row],[total_intl_calls]]&lt;=5,"Low Calls", IF(tbl_Customers[[#This Row],[total_intl_calls]]&lt;=10, "Medium Calls", "High Calls"))</f>
        <v>Low Calls</v>
      </c>
      <c r="AF36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23" s="36" t="str">
        <f>IF(tbl_Customers[[#This Row],[Churn_Risk_Score]]&gt;=10,"High Risk", IF(tbl_Customers[[#This Row],[Churn_Risk_Score]]&gt;=5,"Medium Risk","Low Risk"))</f>
        <v>Medium Risk</v>
      </c>
    </row>
    <row r="3624" spans="1:33" x14ac:dyDescent="0.35">
      <c r="A3624">
        <v>3623</v>
      </c>
      <c r="B3624" t="s">
        <v>40</v>
      </c>
      <c r="C3624">
        <v>158</v>
      </c>
      <c r="D3624" t="s">
        <v>21</v>
      </c>
      <c r="E3624" t="s">
        <v>22</v>
      </c>
      <c r="F3624" t="s">
        <v>22</v>
      </c>
      <c r="G3624">
        <v>0</v>
      </c>
      <c r="H3624">
        <v>123.3</v>
      </c>
      <c r="I3624">
        <v>115</v>
      </c>
      <c r="J3624">
        <v>20.96</v>
      </c>
      <c r="K3624">
        <v>130.4</v>
      </c>
      <c r="L3624">
        <v>91</v>
      </c>
      <c r="M3624">
        <v>11.08</v>
      </c>
      <c r="N3624">
        <v>243.7</v>
      </c>
      <c r="O3624">
        <v>119</v>
      </c>
      <c r="P3624">
        <v>10.97</v>
      </c>
      <c r="Q3624">
        <v>11.2</v>
      </c>
      <c r="R3624">
        <v>3</v>
      </c>
      <c r="S3624">
        <v>3.02</v>
      </c>
      <c r="T3624">
        <v>3</v>
      </c>
      <c r="U3624" t="s">
        <v>22</v>
      </c>
      <c r="V3624">
        <f>IF(tbl_Customers[[#This Row],[churn]] = "yes", 1, 0)</f>
        <v>0</v>
      </c>
      <c r="W3624" t="str">
        <f>IF(tbl_Customers[[#This Row],[number_customer_service_calls]] &lt;= 1, "0-1 Calls", IF(tbl_Customers[[#This Row],[number_customer_service_calls]] &lt;= 3, "2-3 Calls", IF(tbl_Customers[[#This Row],[number_customer_service_calls]] &lt;=5, "4-5 Calls", "6+ Calls")))</f>
        <v>2-3 Calls</v>
      </c>
      <c r="X3624" t="str">
        <f>IF(tbl_Customers[[#This Row],[account_length]] &lt;= 50, "0-50", IF(tbl_Customers[[#This Row],[account_length]] &lt;=100, "51-100", IF(tbl_Customers[[#This Row],[account_length]] &lt;= 150, "101-150", "151+")))</f>
        <v>151+</v>
      </c>
      <c r="Y3624" t="str">
        <f>IF(tbl_Customers[[#This Row],[total_intl_charge]] &lt;= 3, "Low Charges", "High Charges")</f>
        <v>High Charges</v>
      </c>
      <c r="Z3624" t="str">
        <f>IF(tbl_Customers[[#This Row],[total_eve_calls]]&lt;=80,"Low Calls",
IF(tbl_Customers[[#This Row],[total_eve_calls]]&lt;=120,"Medium Calls","High Calls"))</f>
        <v>Medium Calls</v>
      </c>
      <c r="AA3624" t="str">
        <f>IF(tbl_Customers[[#This Row],[total_eve_charge]]&lt;=15,"Low Charges",
IF(tbl_Customers[[#This Row],[total_eve_charge]]&lt;=20,"Medium Charges","High Charges"))</f>
        <v>Low Charges</v>
      </c>
      <c r="AB36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4" t="str">
        <f>IF(tbl_Customers[[#This Row],[number_vmail_messages]] = 0, "No Usage", IF(tbl_Customers[[#This Row],[number_vmail_messages]] &lt;= 20, "Low Usage", IF(tbl_Customers[[#This Row],[number_vmail_messages]] &lt;= 40, "Medium Usgae", "High Usage")))</f>
        <v>No Usage</v>
      </c>
      <c r="AD3624" t="str">
        <f>IF(tbl_Customers[[#This Row],[total_day_minutes]]&lt;=150,"Low Usage", IF(tbl_Customers[[#This Row],[total_day_minutes]]&lt;=200,"Medium Usage", IF(tbl_Customers[[#This Row],[total_day_minutes]]&lt;=250,"High Usage","Very High Usage")))</f>
        <v>Low Usage</v>
      </c>
      <c r="AE3624" t="str">
        <f>IF(tbl_Customers[[#This Row],[total_intl_calls]]&lt;=5,"Low Calls", IF(tbl_Customers[[#This Row],[total_intl_calls]]&lt;=10, "Medium Calls", "High Calls"))</f>
        <v>Low Calls</v>
      </c>
      <c r="AF36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4" s="36" t="str">
        <f>IF(tbl_Customers[[#This Row],[Churn_Risk_Score]]&gt;=10,"High Risk", IF(tbl_Customers[[#This Row],[Churn_Risk_Score]]&gt;=5,"Medium Risk","Low Risk"))</f>
        <v>Low Risk</v>
      </c>
    </row>
    <row r="3625" spans="1:33" x14ac:dyDescent="0.35">
      <c r="A3625">
        <v>3624</v>
      </c>
      <c r="B3625" t="s">
        <v>62</v>
      </c>
      <c r="C3625">
        <v>104</v>
      </c>
      <c r="D3625" t="s">
        <v>21</v>
      </c>
      <c r="E3625" t="s">
        <v>22</v>
      </c>
      <c r="F3625" t="s">
        <v>22</v>
      </c>
      <c r="G3625">
        <v>0</v>
      </c>
      <c r="H3625">
        <v>210.9</v>
      </c>
      <c r="I3625">
        <v>90</v>
      </c>
      <c r="J3625">
        <v>35.85</v>
      </c>
      <c r="K3625">
        <v>272.2</v>
      </c>
      <c r="L3625">
        <v>101</v>
      </c>
      <c r="M3625">
        <v>23.14</v>
      </c>
      <c r="N3625">
        <v>304.3</v>
      </c>
      <c r="O3625">
        <v>86</v>
      </c>
      <c r="P3625">
        <v>13.69</v>
      </c>
      <c r="Q3625">
        <v>10.6</v>
      </c>
      <c r="R3625">
        <v>5</v>
      </c>
      <c r="S3625">
        <v>2.86</v>
      </c>
      <c r="T3625">
        <v>3</v>
      </c>
      <c r="U3625" t="s">
        <v>23</v>
      </c>
      <c r="V3625">
        <f>IF(tbl_Customers[[#This Row],[churn]] = "yes", 1, 0)</f>
        <v>1</v>
      </c>
      <c r="W3625" t="str">
        <f>IF(tbl_Customers[[#This Row],[number_customer_service_calls]] &lt;= 1, "0-1 Calls", IF(tbl_Customers[[#This Row],[number_customer_service_calls]] &lt;= 3, "2-3 Calls", IF(tbl_Customers[[#This Row],[number_customer_service_calls]] &lt;=5, "4-5 Calls", "6+ Calls")))</f>
        <v>2-3 Calls</v>
      </c>
      <c r="X3625" t="str">
        <f>IF(tbl_Customers[[#This Row],[account_length]] &lt;= 50, "0-50", IF(tbl_Customers[[#This Row],[account_length]] &lt;=100, "51-100", IF(tbl_Customers[[#This Row],[account_length]] &lt;= 150, "101-150", "151+")))</f>
        <v>101-150</v>
      </c>
      <c r="Y3625" t="str">
        <f>IF(tbl_Customers[[#This Row],[total_intl_charge]] &lt;= 3, "Low Charges", "High Charges")</f>
        <v>Low Charges</v>
      </c>
      <c r="Z3625" t="str">
        <f>IF(tbl_Customers[[#This Row],[total_eve_calls]]&lt;=80,"Low Calls",
IF(tbl_Customers[[#This Row],[total_eve_calls]]&lt;=120,"Medium Calls","High Calls"))</f>
        <v>Medium Calls</v>
      </c>
      <c r="AA3625" t="str">
        <f>IF(tbl_Customers[[#This Row],[total_eve_charge]]&lt;=15,"Low Charges",
IF(tbl_Customers[[#This Row],[total_eve_charge]]&lt;=20,"Medium Charges","High Charges"))</f>
        <v>High Charges</v>
      </c>
      <c r="AB36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25" t="str">
        <f>IF(tbl_Customers[[#This Row],[number_vmail_messages]] = 0, "No Usage", IF(tbl_Customers[[#This Row],[number_vmail_messages]] &lt;= 20, "Low Usage", IF(tbl_Customers[[#This Row],[number_vmail_messages]] &lt;= 40, "Medium Usgae", "High Usage")))</f>
        <v>No Usage</v>
      </c>
      <c r="AD3625" t="str">
        <f>IF(tbl_Customers[[#This Row],[total_day_minutes]]&lt;=150,"Low Usage", IF(tbl_Customers[[#This Row],[total_day_minutes]]&lt;=200,"Medium Usage", IF(tbl_Customers[[#This Row],[total_day_minutes]]&lt;=250,"High Usage","Very High Usage")))</f>
        <v>High Usage</v>
      </c>
      <c r="AE3625" t="str">
        <f>IF(tbl_Customers[[#This Row],[total_intl_calls]]&lt;=5,"Low Calls", IF(tbl_Customers[[#This Row],[total_intl_calls]]&lt;=10, "Medium Calls", "High Calls"))</f>
        <v>Low Calls</v>
      </c>
      <c r="AF36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25" s="36" t="str">
        <f>IF(tbl_Customers[[#This Row],[Churn_Risk_Score]]&gt;=10,"High Risk", IF(tbl_Customers[[#This Row],[Churn_Risk_Score]]&gt;=5,"Medium Risk","Low Risk"))</f>
        <v>Low Risk</v>
      </c>
    </row>
    <row r="3626" spans="1:33" x14ac:dyDescent="0.35">
      <c r="A3626">
        <v>3625</v>
      </c>
      <c r="B3626" t="s">
        <v>57</v>
      </c>
      <c r="C3626">
        <v>74</v>
      </c>
      <c r="D3626" t="s">
        <v>28</v>
      </c>
      <c r="E3626" t="s">
        <v>22</v>
      </c>
      <c r="F3626" t="s">
        <v>22</v>
      </c>
      <c r="G3626">
        <v>0</v>
      </c>
      <c r="H3626">
        <v>143.69999999999999</v>
      </c>
      <c r="I3626">
        <v>97</v>
      </c>
      <c r="J3626">
        <v>24.43</v>
      </c>
      <c r="K3626">
        <v>229.6</v>
      </c>
      <c r="L3626">
        <v>110</v>
      </c>
      <c r="M3626">
        <v>19.52</v>
      </c>
      <c r="N3626">
        <v>98.8</v>
      </c>
      <c r="O3626">
        <v>100</v>
      </c>
      <c r="P3626">
        <v>4.45</v>
      </c>
      <c r="Q3626">
        <v>11.8</v>
      </c>
      <c r="R3626">
        <v>5</v>
      </c>
      <c r="S3626">
        <v>3.19</v>
      </c>
      <c r="T3626">
        <v>1</v>
      </c>
      <c r="U3626" t="s">
        <v>22</v>
      </c>
      <c r="V3626">
        <f>IF(tbl_Customers[[#This Row],[churn]] = "yes", 1, 0)</f>
        <v>0</v>
      </c>
      <c r="W3626" t="str">
        <f>IF(tbl_Customers[[#This Row],[number_customer_service_calls]] &lt;= 1, "0-1 Calls", IF(tbl_Customers[[#This Row],[number_customer_service_calls]] &lt;= 3, "2-3 Calls", IF(tbl_Customers[[#This Row],[number_customer_service_calls]] &lt;=5, "4-5 Calls", "6+ Calls")))</f>
        <v>0-1 Calls</v>
      </c>
      <c r="X3626" t="str">
        <f>IF(tbl_Customers[[#This Row],[account_length]] &lt;= 50, "0-50", IF(tbl_Customers[[#This Row],[account_length]] &lt;=100, "51-100", IF(tbl_Customers[[#This Row],[account_length]] &lt;= 150, "101-150", "151+")))</f>
        <v>51-100</v>
      </c>
      <c r="Y3626" t="str">
        <f>IF(tbl_Customers[[#This Row],[total_intl_charge]] &lt;= 3, "Low Charges", "High Charges")</f>
        <v>High Charges</v>
      </c>
      <c r="Z3626" t="str">
        <f>IF(tbl_Customers[[#This Row],[total_eve_calls]]&lt;=80,"Low Calls",
IF(tbl_Customers[[#This Row],[total_eve_calls]]&lt;=120,"Medium Calls","High Calls"))</f>
        <v>Medium Calls</v>
      </c>
      <c r="AA3626" t="str">
        <f>IF(tbl_Customers[[#This Row],[total_eve_charge]]&lt;=15,"Low Charges",
IF(tbl_Customers[[#This Row],[total_eve_charge]]&lt;=20,"Medium Charges","High Charges"))</f>
        <v>Medium Charges</v>
      </c>
      <c r="AB36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6" t="str">
        <f>IF(tbl_Customers[[#This Row],[number_vmail_messages]] = 0, "No Usage", IF(tbl_Customers[[#This Row],[number_vmail_messages]] &lt;= 20, "Low Usage", IF(tbl_Customers[[#This Row],[number_vmail_messages]] &lt;= 40, "Medium Usgae", "High Usage")))</f>
        <v>No Usage</v>
      </c>
      <c r="AD3626" t="str">
        <f>IF(tbl_Customers[[#This Row],[total_day_minutes]]&lt;=150,"Low Usage", IF(tbl_Customers[[#This Row],[total_day_minutes]]&lt;=200,"Medium Usage", IF(tbl_Customers[[#This Row],[total_day_minutes]]&lt;=250,"High Usage","Very High Usage")))</f>
        <v>Low Usage</v>
      </c>
      <c r="AE3626" t="str">
        <f>IF(tbl_Customers[[#This Row],[total_intl_calls]]&lt;=5,"Low Calls", IF(tbl_Customers[[#This Row],[total_intl_calls]]&lt;=10, "Medium Calls", "High Calls"))</f>
        <v>Low Calls</v>
      </c>
      <c r="AF36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6" s="36" t="str">
        <f>IF(tbl_Customers[[#This Row],[Churn_Risk_Score]]&gt;=10,"High Risk", IF(tbl_Customers[[#This Row],[Churn_Risk_Score]]&gt;=5,"Medium Risk","Low Risk"))</f>
        <v>Low Risk</v>
      </c>
    </row>
    <row r="3627" spans="1:33" x14ac:dyDescent="0.35">
      <c r="A3627">
        <v>3626</v>
      </c>
      <c r="B3627" t="s">
        <v>52</v>
      </c>
      <c r="C3627">
        <v>28</v>
      </c>
      <c r="D3627" t="s">
        <v>21</v>
      </c>
      <c r="E3627" t="s">
        <v>22</v>
      </c>
      <c r="F3627" t="s">
        <v>22</v>
      </c>
      <c r="G3627">
        <v>0</v>
      </c>
      <c r="H3627">
        <v>171.2</v>
      </c>
      <c r="I3627">
        <v>90</v>
      </c>
      <c r="J3627">
        <v>29.1</v>
      </c>
      <c r="K3627">
        <v>173.9</v>
      </c>
      <c r="L3627">
        <v>65</v>
      </c>
      <c r="M3627">
        <v>14.78</v>
      </c>
      <c r="N3627">
        <v>210.5</v>
      </c>
      <c r="O3627">
        <v>139</v>
      </c>
      <c r="P3627">
        <v>9.4700000000000006</v>
      </c>
      <c r="Q3627">
        <v>14</v>
      </c>
      <c r="R3627">
        <v>4</v>
      </c>
      <c r="S3627">
        <v>3.78</v>
      </c>
      <c r="T3627">
        <v>2</v>
      </c>
      <c r="U3627" t="s">
        <v>22</v>
      </c>
      <c r="V3627">
        <f>IF(tbl_Customers[[#This Row],[churn]] = "yes", 1, 0)</f>
        <v>0</v>
      </c>
      <c r="W3627" t="str">
        <f>IF(tbl_Customers[[#This Row],[number_customer_service_calls]] &lt;= 1, "0-1 Calls", IF(tbl_Customers[[#This Row],[number_customer_service_calls]] &lt;= 3, "2-3 Calls", IF(tbl_Customers[[#This Row],[number_customer_service_calls]] &lt;=5, "4-5 Calls", "6+ Calls")))</f>
        <v>2-3 Calls</v>
      </c>
      <c r="X3627" t="str">
        <f>IF(tbl_Customers[[#This Row],[account_length]] &lt;= 50, "0-50", IF(tbl_Customers[[#This Row],[account_length]] &lt;=100, "51-100", IF(tbl_Customers[[#This Row],[account_length]] &lt;= 150, "101-150", "151+")))</f>
        <v>0-50</v>
      </c>
      <c r="Y3627" t="str">
        <f>IF(tbl_Customers[[#This Row],[total_intl_charge]] &lt;= 3, "Low Charges", "High Charges")</f>
        <v>High Charges</v>
      </c>
      <c r="Z3627" t="str">
        <f>IF(tbl_Customers[[#This Row],[total_eve_calls]]&lt;=80,"Low Calls",
IF(tbl_Customers[[#This Row],[total_eve_calls]]&lt;=120,"Medium Calls","High Calls"))</f>
        <v>Low Calls</v>
      </c>
      <c r="AA3627" t="str">
        <f>IF(tbl_Customers[[#This Row],[total_eve_charge]]&lt;=15,"Low Charges",
IF(tbl_Customers[[#This Row],[total_eve_charge]]&lt;=20,"Medium Charges","High Charges"))</f>
        <v>Low Charges</v>
      </c>
      <c r="AB36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7" t="str">
        <f>IF(tbl_Customers[[#This Row],[number_vmail_messages]] = 0, "No Usage", IF(tbl_Customers[[#This Row],[number_vmail_messages]] &lt;= 20, "Low Usage", IF(tbl_Customers[[#This Row],[number_vmail_messages]] &lt;= 40, "Medium Usgae", "High Usage")))</f>
        <v>No Usage</v>
      </c>
      <c r="AD3627" t="str">
        <f>IF(tbl_Customers[[#This Row],[total_day_minutes]]&lt;=150,"Low Usage", IF(tbl_Customers[[#This Row],[total_day_minutes]]&lt;=200,"Medium Usage", IF(tbl_Customers[[#This Row],[total_day_minutes]]&lt;=250,"High Usage","Very High Usage")))</f>
        <v>Medium Usage</v>
      </c>
      <c r="AE3627" t="str">
        <f>IF(tbl_Customers[[#This Row],[total_intl_calls]]&lt;=5,"Low Calls", IF(tbl_Customers[[#This Row],[total_intl_calls]]&lt;=10, "Medium Calls", "High Calls"))</f>
        <v>Low Calls</v>
      </c>
      <c r="AF36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7" s="36" t="str">
        <f>IF(tbl_Customers[[#This Row],[Churn_Risk_Score]]&gt;=10,"High Risk", IF(tbl_Customers[[#This Row],[Churn_Risk_Score]]&gt;=5,"Medium Risk","Low Risk"))</f>
        <v>Low Risk</v>
      </c>
    </row>
    <row r="3628" spans="1:33" x14ac:dyDescent="0.35">
      <c r="A3628">
        <v>3627</v>
      </c>
      <c r="B3628" t="s">
        <v>71</v>
      </c>
      <c r="C3628">
        <v>45</v>
      </c>
      <c r="D3628" t="s">
        <v>21</v>
      </c>
      <c r="E3628" t="s">
        <v>23</v>
      </c>
      <c r="F3628" t="s">
        <v>22</v>
      </c>
      <c r="G3628">
        <v>0</v>
      </c>
      <c r="H3628">
        <v>189.6</v>
      </c>
      <c r="I3628">
        <v>96</v>
      </c>
      <c r="J3628">
        <v>32.229999999999997</v>
      </c>
      <c r="K3628">
        <v>171.7</v>
      </c>
      <c r="L3628">
        <v>69</v>
      </c>
      <c r="M3628">
        <v>14.59</v>
      </c>
      <c r="N3628">
        <v>222</v>
      </c>
      <c r="O3628">
        <v>102</v>
      </c>
      <c r="P3628">
        <v>9.99</v>
      </c>
      <c r="Q3628">
        <v>13.9</v>
      </c>
      <c r="R3628">
        <v>7</v>
      </c>
      <c r="S3628">
        <v>3.75</v>
      </c>
      <c r="T3628">
        <v>1</v>
      </c>
      <c r="U3628" t="s">
        <v>23</v>
      </c>
      <c r="V3628">
        <f>IF(tbl_Customers[[#This Row],[churn]] = "yes", 1, 0)</f>
        <v>1</v>
      </c>
      <c r="W3628" t="str">
        <f>IF(tbl_Customers[[#This Row],[number_customer_service_calls]] &lt;= 1, "0-1 Calls", IF(tbl_Customers[[#This Row],[number_customer_service_calls]] &lt;= 3, "2-3 Calls", IF(tbl_Customers[[#This Row],[number_customer_service_calls]] &lt;=5, "4-5 Calls", "6+ Calls")))</f>
        <v>0-1 Calls</v>
      </c>
      <c r="X3628" t="str">
        <f>IF(tbl_Customers[[#This Row],[account_length]] &lt;= 50, "0-50", IF(tbl_Customers[[#This Row],[account_length]] &lt;=100, "51-100", IF(tbl_Customers[[#This Row],[account_length]] &lt;= 150, "101-150", "151+")))</f>
        <v>0-50</v>
      </c>
      <c r="Y3628" t="str">
        <f>IF(tbl_Customers[[#This Row],[total_intl_charge]] &lt;= 3, "Low Charges", "High Charges")</f>
        <v>High Charges</v>
      </c>
      <c r="Z3628" t="str">
        <f>IF(tbl_Customers[[#This Row],[total_eve_calls]]&lt;=80,"Low Calls",
IF(tbl_Customers[[#This Row],[total_eve_calls]]&lt;=120,"Medium Calls","High Calls"))</f>
        <v>Low Calls</v>
      </c>
      <c r="AA3628" t="str">
        <f>IF(tbl_Customers[[#This Row],[total_eve_charge]]&lt;=15,"Low Charges",
IF(tbl_Customers[[#This Row],[total_eve_charge]]&lt;=20,"Medium Charges","High Charges"))</f>
        <v>Low Charges</v>
      </c>
      <c r="AB36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8" t="str">
        <f>IF(tbl_Customers[[#This Row],[number_vmail_messages]] = 0, "No Usage", IF(tbl_Customers[[#This Row],[number_vmail_messages]] &lt;= 20, "Low Usage", IF(tbl_Customers[[#This Row],[number_vmail_messages]] &lt;= 40, "Medium Usgae", "High Usage")))</f>
        <v>No Usage</v>
      </c>
      <c r="AD3628" t="str">
        <f>IF(tbl_Customers[[#This Row],[total_day_minutes]]&lt;=150,"Low Usage", IF(tbl_Customers[[#This Row],[total_day_minutes]]&lt;=200,"Medium Usage", IF(tbl_Customers[[#This Row],[total_day_minutes]]&lt;=250,"High Usage","Very High Usage")))</f>
        <v>Medium Usage</v>
      </c>
      <c r="AE3628" t="str">
        <f>IF(tbl_Customers[[#This Row],[total_intl_calls]]&lt;=5,"Low Calls", IF(tbl_Customers[[#This Row],[total_intl_calls]]&lt;=10, "Medium Calls", "High Calls"))</f>
        <v>Medium Calls</v>
      </c>
      <c r="AF36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28" s="36" t="str">
        <f>IF(tbl_Customers[[#This Row],[Churn_Risk_Score]]&gt;=10,"High Risk", IF(tbl_Customers[[#This Row],[Churn_Risk_Score]]&gt;=5,"Medium Risk","Low Risk"))</f>
        <v>Medium Risk</v>
      </c>
    </row>
    <row r="3629" spans="1:33" x14ac:dyDescent="0.35">
      <c r="A3629">
        <v>3628</v>
      </c>
      <c r="B3629" t="s">
        <v>38</v>
      </c>
      <c r="C3629">
        <v>60</v>
      </c>
      <c r="D3629" t="s">
        <v>21</v>
      </c>
      <c r="E3629" t="s">
        <v>22</v>
      </c>
      <c r="F3629" t="s">
        <v>22</v>
      </c>
      <c r="G3629">
        <v>0</v>
      </c>
      <c r="H3629">
        <v>229.5</v>
      </c>
      <c r="I3629">
        <v>91</v>
      </c>
      <c r="J3629">
        <v>39.020000000000003</v>
      </c>
      <c r="K3629">
        <v>157.69999999999999</v>
      </c>
      <c r="L3629">
        <v>67</v>
      </c>
      <c r="M3629">
        <v>13.4</v>
      </c>
      <c r="N3629">
        <v>162.4</v>
      </c>
      <c r="O3629">
        <v>76</v>
      </c>
      <c r="P3629">
        <v>7.31</v>
      </c>
      <c r="Q3629">
        <v>13.2</v>
      </c>
      <c r="R3629">
        <v>3</v>
      </c>
      <c r="S3629">
        <v>3.56</v>
      </c>
      <c r="T3629">
        <v>2</v>
      </c>
      <c r="U3629" t="s">
        <v>22</v>
      </c>
      <c r="V3629">
        <f>IF(tbl_Customers[[#This Row],[churn]] = "yes", 1, 0)</f>
        <v>0</v>
      </c>
      <c r="W3629" t="str">
        <f>IF(tbl_Customers[[#This Row],[number_customer_service_calls]] &lt;= 1, "0-1 Calls", IF(tbl_Customers[[#This Row],[number_customer_service_calls]] &lt;= 3, "2-3 Calls", IF(tbl_Customers[[#This Row],[number_customer_service_calls]] &lt;=5, "4-5 Calls", "6+ Calls")))</f>
        <v>2-3 Calls</v>
      </c>
      <c r="X3629" t="str">
        <f>IF(tbl_Customers[[#This Row],[account_length]] &lt;= 50, "0-50", IF(tbl_Customers[[#This Row],[account_length]] &lt;=100, "51-100", IF(tbl_Customers[[#This Row],[account_length]] &lt;= 150, "101-150", "151+")))</f>
        <v>51-100</v>
      </c>
      <c r="Y3629" t="str">
        <f>IF(tbl_Customers[[#This Row],[total_intl_charge]] &lt;= 3, "Low Charges", "High Charges")</f>
        <v>High Charges</v>
      </c>
      <c r="Z3629" t="str">
        <f>IF(tbl_Customers[[#This Row],[total_eve_calls]]&lt;=80,"Low Calls",
IF(tbl_Customers[[#This Row],[total_eve_calls]]&lt;=120,"Medium Calls","High Calls"))</f>
        <v>Low Calls</v>
      </c>
      <c r="AA3629" t="str">
        <f>IF(tbl_Customers[[#This Row],[total_eve_charge]]&lt;=15,"Low Charges",
IF(tbl_Customers[[#This Row],[total_eve_charge]]&lt;=20,"Medium Charges","High Charges"))</f>
        <v>Low Charges</v>
      </c>
      <c r="AB36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9" t="str">
        <f>IF(tbl_Customers[[#This Row],[number_vmail_messages]] = 0, "No Usage", IF(tbl_Customers[[#This Row],[number_vmail_messages]] &lt;= 20, "Low Usage", IF(tbl_Customers[[#This Row],[number_vmail_messages]] &lt;= 40, "Medium Usgae", "High Usage")))</f>
        <v>No Usage</v>
      </c>
      <c r="AD3629" t="str">
        <f>IF(tbl_Customers[[#This Row],[total_day_minutes]]&lt;=150,"Low Usage", IF(tbl_Customers[[#This Row],[total_day_minutes]]&lt;=200,"Medium Usage", IF(tbl_Customers[[#This Row],[total_day_minutes]]&lt;=250,"High Usage","Very High Usage")))</f>
        <v>High Usage</v>
      </c>
      <c r="AE3629" t="str">
        <f>IF(tbl_Customers[[#This Row],[total_intl_calls]]&lt;=5,"Low Calls", IF(tbl_Customers[[#This Row],[total_intl_calls]]&lt;=10, "Medium Calls", "High Calls"))</f>
        <v>Low Calls</v>
      </c>
      <c r="AF36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9" s="36" t="str">
        <f>IF(tbl_Customers[[#This Row],[Churn_Risk_Score]]&gt;=10,"High Risk", IF(tbl_Customers[[#This Row],[Churn_Risk_Score]]&gt;=5,"Medium Risk","Low Risk"))</f>
        <v>Low Risk</v>
      </c>
    </row>
    <row r="3630" spans="1:33" x14ac:dyDescent="0.35">
      <c r="A3630">
        <v>3629</v>
      </c>
      <c r="B3630" t="s">
        <v>66</v>
      </c>
      <c r="C3630">
        <v>173</v>
      </c>
      <c r="D3630" t="s">
        <v>25</v>
      </c>
      <c r="E3630" t="s">
        <v>22</v>
      </c>
      <c r="F3630" t="s">
        <v>22</v>
      </c>
      <c r="G3630">
        <v>0</v>
      </c>
      <c r="H3630">
        <v>128.6</v>
      </c>
      <c r="I3630">
        <v>108</v>
      </c>
      <c r="J3630">
        <v>21.86</v>
      </c>
      <c r="K3630">
        <v>248.3</v>
      </c>
      <c r="L3630">
        <v>92</v>
      </c>
      <c r="M3630">
        <v>21.11</v>
      </c>
      <c r="N3630">
        <v>130.1</v>
      </c>
      <c r="O3630">
        <v>115</v>
      </c>
      <c r="P3630">
        <v>5.85</v>
      </c>
      <c r="Q3630">
        <v>10.4</v>
      </c>
      <c r="R3630">
        <v>2</v>
      </c>
      <c r="S3630">
        <v>2.81</v>
      </c>
      <c r="T3630">
        <v>4</v>
      </c>
      <c r="U3630" t="s">
        <v>23</v>
      </c>
      <c r="V3630">
        <f>IF(tbl_Customers[[#This Row],[churn]] = "yes", 1, 0)</f>
        <v>1</v>
      </c>
      <c r="W3630" t="str">
        <f>IF(tbl_Customers[[#This Row],[number_customer_service_calls]] &lt;= 1, "0-1 Calls", IF(tbl_Customers[[#This Row],[number_customer_service_calls]] &lt;= 3, "2-3 Calls", IF(tbl_Customers[[#This Row],[number_customer_service_calls]] &lt;=5, "4-5 Calls", "6+ Calls")))</f>
        <v>4-5 Calls</v>
      </c>
      <c r="X3630" t="str">
        <f>IF(tbl_Customers[[#This Row],[account_length]] &lt;= 50, "0-50", IF(tbl_Customers[[#This Row],[account_length]] &lt;=100, "51-100", IF(tbl_Customers[[#This Row],[account_length]] &lt;= 150, "101-150", "151+")))</f>
        <v>151+</v>
      </c>
      <c r="Y3630" t="str">
        <f>IF(tbl_Customers[[#This Row],[total_intl_charge]] &lt;= 3, "Low Charges", "High Charges")</f>
        <v>Low Charges</v>
      </c>
      <c r="Z3630" t="str">
        <f>IF(tbl_Customers[[#This Row],[total_eve_calls]]&lt;=80,"Low Calls",
IF(tbl_Customers[[#This Row],[total_eve_calls]]&lt;=120,"Medium Calls","High Calls"))</f>
        <v>Medium Calls</v>
      </c>
      <c r="AA3630" t="str">
        <f>IF(tbl_Customers[[#This Row],[total_eve_charge]]&lt;=15,"Low Charges",
IF(tbl_Customers[[#This Row],[total_eve_charge]]&lt;=20,"Medium Charges","High Charges"))</f>
        <v>High Charges</v>
      </c>
      <c r="AB36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0" t="str">
        <f>IF(tbl_Customers[[#This Row],[number_vmail_messages]] = 0, "No Usage", IF(tbl_Customers[[#This Row],[number_vmail_messages]] &lt;= 20, "Low Usage", IF(tbl_Customers[[#This Row],[number_vmail_messages]] &lt;= 40, "Medium Usgae", "High Usage")))</f>
        <v>No Usage</v>
      </c>
      <c r="AD3630" t="str">
        <f>IF(tbl_Customers[[#This Row],[total_day_minutes]]&lt;=150,"Low Usage", IF(tbl_Customers[[#This Row],[total_day_minutes]]&lt;=200,"Medium Usage", IF(tbl_Customers[[#This Row],[total_day_minutes]]&lt;=250,"High Usage","Very High Usage")))</f>
        <v>Low Usage</v>
      </c>
      <c r="AE3630" t="str">
        <f>IF(tbl_Customers[[#This Row],[total_intl_calls]]&lt;=5,"Low Calls", IF(tbl_Customers[[#This Row],[total_intl_calls]]&lt;=10, "Medium Calls", "High Calls"))</f>
        <v>Low Calls</v>
      </c>
      <c r="AF36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30" s="36" t="str">
        <f>IF(tbl_Customers[[#This Row],[Churn_Risk_Score]]&gt;=10,"High Risk", IF(tbl_Customers[[#This Row],[Churn_Risk_Score]]&gt;=5,"Medium Risk","Low Risk"))</f>
        <v>Medium Risk</v>
      </c>
    </row>
    <row r="3631" spans="1:33" x14ac:dyDescent="0.35">
      <c r="A3631">
        <v>3630</v>
      </c>
      <c r="B3631" t="s">
        <v>40</v>
      </c>
      <c r="C3631">
        <v>152</v>
      </c>
      <c r="D3631" t="s">
        <v>25</v>
      </c>
      <c r="E3631" t="s">
        <v>22</v>
      </c>
      <c r="F3631" t="s">
        <v>23</v>
      </c>
      <c r="G3631">
        <v>26</v>
      </c>
      <c r="H3631">
        <v>214.8</v>
      </c>
      <c r="I3631">
        <v>82</v>
      </c>
      <c r="J3631">
        <v>36.520000000000003</v>
      </c>
      <c r="K3631">
        <v>226.7</v>
      </c>
      <c r="L3631">
        <v>135</v>
      </c>
      <c r="M3631">
        <v>19.27</v>
      </c>
      <c r="N3631">
        <v>206.7</v>
      </c>
      <c r="O3631">
        <v>97</v>
      </c>
      <c r="P3631">
        <v>9.3000000000000007</v>
      </c>
      <c r="Q3631">
        <v>7.6</v>
      </c>
      <c r="R3631">
        <v>11</v>
      </c>
      <c r="S3631">
        <v>2.0499999999999998</v>
      </c>
      <c r="T3631">
        <v>1</v>
      </c>
      <c r="U3631" t="s">
        <v>22</v>
      </c>
      <c r="V3631">
        <f>IF(tbl_Customers[[#This Row],[churn]] = "yes", 1, 0)</f>
        <v>0</v>
      </c>
      <c r="W3631" t="str">
        <f>IF(tbl_Customers[[#This Row],[number_customer_service_calls]] &lt;= 1, "0-1 Calls", IF(tbl_Customers[[#This Row],[number_customer_service_calls]] &lt;= 3, "2-3 Calls", IF(tbl_Customers[[#This Row],[number_customer_service_calls]] &lt;=5, "4-5 Calls", "6+ Calls")))</f>
        <v>0-1 Calls</v>
      </c>
      <c r="X3631" t="str">
        <f>IF(tbl_Customers[[#This Row],[account_length]] &lt;= 50, "0-50", IF(tbl_Customers[[#This Row],[account_length]] &lt;=100, "51-100", IF(tbl_Customers[[#This Row],[account_length]] &lt;= 150, "101-150", "151+")))</f>
        <v>151+</v>
      </c>
      <c r="Y3631" t="str">
        <f>IF(tbl_Customers[[#This Row],[total_intl_charge]] &lt;= 3, "Low Charges", "High Charges")</f>
        <v>Low Charges</v>
      </c>
      <c r="Z3631" t="str">
        <f>IF(tbl_Customers[[#This Row],[total_eve_calls]]&lt;=80,"Low Calls",
IF(tbl_Customers[[#This Row],[total_eve_calls]]&lt;=120,"Medium Calls","High Calls"))</f>
        <v>High Calls</v>
      </c>
      <c r="AA3631" t="str">
        <f>IF(tbl_Customers[[#This Row],[total_eve_charge]]&lt;=15,"Low Charges",
IF(tbl_Customers[[#This Row],[total_eve_charge]]&lt;=20,"Medium Charges","High Charges"))</f>
        <v>Medium Charges</v>
      </c>
      <c r="AB36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1" t="str">
        <f>IF(tbl_Customers[[#This Row],[number_vmail_messages]] = 0, "No Usage", IF(tbl_Customers[[#This Row],[number_vmail_messages]] &lt;= 20, "Low Usage", IF(tbl_Customers[[#This Row],[number_vmail_messages]] &lt;= 40, "Medium Usgae", "High Usage")))</f>
        <v>Medium Usgae</v>
      </c>
      <c r="AD3631" t="str">
        <f>IF(tbl_Customers[[#This Row],[total_day_minutes]]&lt;=150,"Low Usage", IF(tbl_Customers[[#This Row],[total_day_minutes]]&lt;=200,"Medium Usage", IF(tbl_Customers[[#This Row],[total_day_minutes]]&lt;=250,"High Usage","Very High Usage")))</f>
        <v>High Usage</v>
      </c>
      <c r="AE3631" t="str">
        <f>IF(tbl_Customers[[#This Row],[total_intl_calls]]&lt;=5,"Low Calls", IF(tbl_Customers[[#This Row],[total_intl_calls]]&lt;=10, "Medium Calls", "High Calls"))</f>
        <v>High Calls</v>
      </c>
      <c r="AF36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31" s="36" t="str">
        <f>IF(tbl_Customers[[#This Row],[Churn_Risk_Score]]&gt;=10,"High Risk", IF(tbl_Customers[[#This Row],[Churn_Risk_Score]]&gt;=5,"Medium Risk","Low Risk"))</f>
        <v>Low Risk</v>
      </c>
    </row>
    <row r="3632" spans="1:33" x14ac:dyDescent="0.35">
      <c r="A3632">
        <v>3631</v>
      </c>
      <c r="B3632" t="s">
        <v>33</v>
      </c>
      <c r="C3632">
        <v>140</v>
      </c>
      <c r="D3632" t="s">
        <v>28</v>
      </c>
      <c r="E3632" t="s">
        <v>22</v>
      </c>
      <c r="F3632" t="s">
        <v>22</v>
      </c>
      <c r="G3632">
        <v>0</v>
      </c>
      <c r="H3632">
        <v>187.1</v>
      </c>
      <c r="I3632">
        <v>110</v>
      </c>
      <c r="J3632">
        <v>31.81</v>
      </c>
      <c r="K3632">
        <v>158</v>
      </c>
      <c r="L3632">
        <v>70</v>
      </c>
      <c r="M3632">
        <v>13.43</v>
      </c>
      <c r="N3632">
        <v>211.4</v>
      </c>
      <c r="O3632">
        <v>123</v>
      </c>
      <c r="P3632">
        <v>9.51</v>
      </c>
      <c r="Q3632">
        <v>8.5</v>
      </c>
      <c r="R3632">
        <v>2</v>
      </c>
      <c r="S3632">
        <v>2.2999999999999998</v>
      </c>
      <c r="T3632">
        <v>2</v>
      </c>
      <c r="U3632" t="s">
        <v>22</v>
      </c>
      <c r="V3632">
        <f>IF(tbl_Customers[[#This Row],[churn]] = "yes", 1, 0)</f>
        <v>0</v>
      </c>
      <c r="W3632" t="str">
        <f>IF(tbl_Customers[[#This Row],[number_customer_service_calls]] &lt;= 1, "0-1 Calls", IF(tbl_Customers[[#This Row],[number_customer_service_calls]] &lt;= 3, "2-3 Calls", IF(tbl_Customers[[#This Row],[number_customer_service_calls]] &lt;=5, "4-5 Calls", "6+ Calls")))</f>
        <v>2-3 Calls</v>
      </c>
      <c r="X3632" t="str">
        <f>IF(tbl_Customers[[#This Row],[account_length]] &lt;= 50, "0-50", IF(tbl_Customers[[#This Row],[account_length]] &lt;=100, "51-100", IF(tbl_Customers[[#This Row],[account_length]] &lt;= 150, "101-150", "151+")))</f>
        <v>101-150</v>
      </c>
      <c r="Y3632" t="str">
        <f>IF(tbl_Customers[[#This Row],[total_intl_charge]] &lt;= 3, "Low Charges", "High Charges")</f>
        <v>Low Charges</v>
      </c>
      <c r="Z3632" t="str">
        <f>IF(tbl_Customers[[#This Row],[total_eve_calls]]&lt;=80,"Low Calls",
IF(tbl_Customers[[#This Row],[total_eve_calls]]&lt;=120,"Medium Calls","High Calls"))</f>
        <v>Low Calls</v>
      </c>
      <c r="AA3632" t="str">
        <f>IF(tbl_Customers[[#This Row],[total_eve_charge]]&lt;=15,"Low Charges",
IF(tbl_Customers[[#This Row],[total_eve_charge]]&lt;=20,"Medium Charges","High Charges"))</f>
        <v>Low Charges</v>
      </c>
      <c r="AB36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2" t="str">
        <f>IF(tbl_Customers[[#This Row],[number_vmail_messages]] = 0, "No Usage", IF(tbl_Customers[[#This Row],[number_vmail_messages]] &lt;= 20, "Low Usage", IF(tbl_Customers[[#This Row],[number_vmail_messages]] &lt;= 40, "Medium Usgae", "High Usage")))</f>
        <v>No Usage</v>
      </c>
      <c r="AD3632" t="str">
        <f>IF(tbl_Customers[[#This Row],[total_day_minutes]]&lt;=150,"Low Usage", IF(tbl_Customers[[#This Row],[total_day_minutes]]&lt;=200,"Medium Usage", IF(tbl_Customers[[#This Row],[total_day_minutes]]&lt;=250,"High Usage","Very High Usage")))</f>
        <v>Medium Usage</v>
      </c>
      <c r="AE3632" t="str">
        <f>IF(tbl_Customers[[#This Row],[total_intl_calls]]&lt;=5,"Low Calls", IF(tbl_Customers[[#This Row],[total_intl_calls]]&lt;=10, "Medium Calls", "High Calls"))</f>
        <v>Low Calls</v>
      </c>
      <c r="AF36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32" s="36" t="str">
        <f>IF(tbl_Customers[[#This Row],[Churn_Risk_Score]]&gt;=10,"High Risk", IF(tbl_Customers[[#This Row],[Churn_Risk_Score]]&gt;=5,"Medium Risk","Low Risk"))</f>
        <v>Low Risk</v>
      </c>
    </row>
    <row r="3633" spans="1:33" x14ac:dyDescent="0.35">
      <c r="A3633">
        <v>3632</v>
      </c>
      <c r="B3633" t="s">
        <v>63</v>
      </c>
      <c r="C3633">
        <v>94</v>
      </c>
      <c r="D3633" t="s">
        <v>21</v>
      </c>
      <c r="E3633" t="s">
        <v>22</v>
      </c>
      <c r="F3633" t="s">
        <v>23</v>
      </c>
      <c r="G3633">
        <v>31</v>
      </c>
      <c r="H3633">
        <v>209.3</v>
      </c>
      <c r="I3633">
        <v>90</v>
      </c>
      <c r="J3633">
        <v>35.58</v>
      </c>
      <c r="K3633">
        <v>281.7</v>
      </c>
      <c r="L3633">
        <v>111</v>
      </c>
      <c r="M3633">
        <v>23.94</v>
      </c>
      <c r="N3633">
        <v>190.1</v>
      </c>
      <c r="O3633">
        <v>66</v>
      </c>
      <c r="P3633">
        <v>8.5500000000000007</v>
      </c>
      <c r="Q3633">
        <v>7.9</v>
      </c>
      <c r="R3633">
        <v>5</v>
      </c>
      <c r="S3633">
        <v>2.13</v>
      </c>
      <c r="T3633">
        <v>0</v>
      </c>
      <c r="U3633" t="s">
        <v>22</v>
      </c>
      <c r="V3633">
        <f>IF(tbl_Customers[[#This Row],[churn]] = "yes", 1, 0)</f>
        <v>0</v>
      </c>
      <c r="W3633" t="str">
        <f>IF(tbl_Customers[[#This Row],[number_customer_service_calls]] &lt;= 1, "0-1 Calls", IF(tbl_Customers[[#This Row],[number_customer_service_calls]] &lt;= 3, "2-3 Calls", IF(tbl_Customers[[#This Row],[number_customer_service_calls]] &lt;=5, "4-5 Calls", "6+ Calls")))</f>
        <v>0-1 Calls</v>
      </c>
      <c r="X3633" t="str">
        <f>IF(tbl_Customers[[#This Row],[account_length]] &lt;= 50, "0-50", IF(tbl_Customers[[#This Row],[account_length]] &lt;=100, "51-100", IF(tbl_Customers[[#This Row],[account_length]] &lt;= 150, "101-150", "151+")))</f>
        <v>51-100</v>
      </c>
      <c r="Y3633" t="str">
        <f>IF(tbl_Customers[[#This Row],[total_intl_charge]] &lt;= 3, "Low Charges", "High Charges")</f>
        <v>Low Charges</v>
      </c>
      <c r="Z3633" t="str">
        <f>IF(tbl_Customers[[#This Row],[total_eve_calls]]&lt;=80,"Low Calls",
IF(tbl_Customers[[#This Row],[total_eve_calls]]&lt;=120,"Medium Calls","High Calls"))</f>
        <v>Medium Calls</v>
      </c>
      <c r="AA3633" t="str">
        <f>IF(tbl_Customers[[#This Row],[total_eve_charge]]&lt;=15,"Low Charges",
IF(tbl_Customers[[#This Row],[total_eve_charge]]&lt;=20,"Medium Charges","High Charges"))</f>
        <v>High Charges</v>
      </c>
      <c r="AB36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3" t="str">
        <f>IF(tbl_Customers[[#This Row],[number_vmail_messages]] = 0, "No Usage", IF(tbl_Customers[[#This Row],[number_vmail_messages]] &lt;= 20, "Low Usage", IF(tbl_Customers[[#This Row],[number_vmail_messages]] &lt;= 40, "Medium Usgae", "High Usage")))</f>
        <v>Medium Usgae</v>
      </c>
      <c r="AD3633" t="str">
        <f>IF(tbl_Customers[[#This Row],[total_day_minutes]]&lt;=150,"Low Usage", IF(tbl_Customers[[#This Row],[total_day_minutes]]&lt;=200,"Medium Usage", IF(tbl_Customers[[#This Row],[total_day_minutes]]&lt;=250,"High Usage","Very High Usage")))</f>
        <v>High Usage</v>
      </c>
      <c r="AE3633" t="str">
        <f>IF(tbl_Customers[[#This Row],[total_intl_calls]]&lt;=5,"Low Calls", IF(tbl_Customers[[#This Row],[total_intl_calls]]&lt;=10, "Medium Calls", "High Calls"))</f>
        <v>Low Calls</v>
      </c>
      <c r="AF36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33" s="36" t="str">
        <f>IF(tbl_Customers[[#This Row],[Churn_Risk_Score]]&gt;=10,"High Risk", IF(tbl_Customers[[#This Row],[Churn_Risk_Score]]&gt;=5,"Medium Risk","Low Risk"))</f>
        <v>Low Risk</v>
      </c>
    </row>
    <row r="3634" spans="1:33" x14ac:dyDescent="0.35">
      <c r="A3634">
        <v>3633</v>
      </c>
      <c r="B3634" t="s">
        <v>50</v>
      </c>
      <c r="C3634">
        <v>88</v>
      </c>
      <c r="D3634" t="s">
        <v>21</v>
      </c>
      <c r="E3634" t="s">
        <v>22</v>
      </c>
      <c r="F3634" t="s">
        <v>22</v>
      </c>
      <c r="G3634">
        <v>0</v>
      </c>
      <c r="H3634">
        <v>141.69999999999999</v>
      </c>
      <c r="I3634">
        <v>102</v>
      </c>
      <c r="J3634">
        <v>24.09</v>
      </c>
      <c r="K3634">
        <v>226.2</v>
      </c>
      <c r="L3634">
        <v>125</v>
      </c>
      <c r="M3634">
        <v>19.23</v>
      </c>
      <c r="N3634">
        <v>100.1</v>
      </c>
      <c r="O3634">
        <v>93</v>
      </c>
      <c r="P3634">
        <v>4.5</v>
      </c>
      <c r="Q3634">
        <v>11.9</v>
      </c>
      <c r="R3634">
        <v>8</v>
      </c>
      <c r="S3634">
        <v>3.21</v>
      </c>
      <c r="T3634">
        <v>0</v>
      </c>
      <c r="U3634" t="s">
        <v>22</v>
      </c>
      <c r="V3634">
        <f>IF(tbl_Customers[[#This Row],[churn]] = "yes", 1, 0)</f>
        <v>0</v>
      </c>
      <c r="W3634" t="str">
        <f>IF(tbl_Customers[[#This Row],[number_customer_service_calls]] &lt;= 1, "0-1 Calls", IF(tbl_Customers[[#This Row],[number_customer_service_calls]] &lt;= 3, "2-3 Calls", IF(tbl_Customers[[#This Row],[number_customer_service_calls]] &lt;=5, "4-5 Calls", "6+ Calls")))</f>
        <v>0-1 Calls</v>
      </c>
      <c r="X3634" t="str">
        <f>IF(tbl_Customers[[#This Row],[account_length]] &lt;= 50, "0-50", IF(tbl_Customers[[#This Row],[account_length]] &lt;=100, "51-100", IF(tbl_Customers[[#This Row],[account_length]] &lt;= 150, "101-150", "151+")))</f>
        <v>51-100</v>
      </c>
      <c r="Y3634" t="str">
        <f>IF(tbl_Customers[[#This Row],[total_intl_charge]] &lt;= 3, "Low Charges", "High Charges")</f>
        <v>High Charges</v>
      </c>
      <c r="Z3634" t="str">
        <f>IF(tbl_Customers[[#This Row],[total_eve_calls]]&lt;=80,"Low Calls",
IF(tbl_Customers[[#This Row],[total_eve_calls]]&lt;=120,"Medium Calls","High Calls"))</f>
        <v>High Calls</v>
      </c>
      <c r="AA3634" t="str">
        <f>IF(tbl_Customers[[#This Row],[total_eve_charge]]&lt;=15,"Low Charges",
IF(tbl_Customers[[#This Row],[total_eve_charge]]&lt;=20,"Medium Charges","High Charges"))</f>
        <v>Medium Charges</v>
      </c>
      <c r="AB36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4" t="str">
        <f>IF(tbl_Customers[[#This Row],[number_vmail_messages]] = 0, "No Usage", IF(tbl_Customers[[#This Row],[number_vmail_messages]] &lt;= 20, "Low Usage", IF(tbl_Customers[[#This Row],[number_vmail_messages]] &lt;= 40, "Medium Usgae", "High Usage")))</f>
        <v>No Usage</v>
      </c>
      <c r="AD3634" t="str">
        <f>IF(tbl_Customers[[#This Row],[total_day_minutes]]&lt;=150,"Low Usage", IF(tbl_Customers[[#This Row],[total_day_minutes]]&lt;=200,"Medium Usage", IF(tbl_Customers[[#This Row],[total_day_minutes]]&lt;=250,"High Usage","Very High Usage")))</f>
        <v>Low Usage</v>
      </c>
      <c r="AE3634" t="str">
        <f>IF(tbl_Customers[[#This Row],[total_intl_calls]]&lt;=5,"Low Calls", IF(tbl_Customers[[#This Row],[total_intl_calls]]&lt;=10, "Medium Calls", "High Calls"))</f>
        <v>Medium Calls</v>
      </c>
      <c r="AF36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34" s="36" t="str">
        <f>IF(tbl_Customers[[#This Row],[Churn_Risk_Score]]&gt;=10,"High Risk", IF(tbl_Customers[[#This Row],[Churn_Risk_Score]]&gt;=5,"Medium Risk","Low Risk"))</f>
        <v>Low Risk</v>
      </c>
    </row>
    <row r="3635" spans="1:33" x14ac:dyDescent="0.35">
      <c r="A3635">
        <v>3634</v>
      </c>
      <c r="B3635" t="s">
        <v>52</v>
      </c>
      <c r="C3635">
        <v>170</v>
      </c>
      <c r="D3635" t="s">
        <v>25</v>
      </c>
      <c r="E3635" t="s">
        <v>22</v>
      </c>
      <c r="F3635" t="s">
        <v>23</v>
      </c>
      <c r="G3635">
        <v>22</v>
      </c>
      <c r="H3635">
        <v>173.6</v>
      </c>
      <c r="I3635">
        <v>66</v>
      </c>
      <c r="J3635">
        <v>29.51</v>
      </c>
      <c r="K3635">
        <v>142.19999999999999</v>
      </c>
      <c r="L3635">
        <v>83</v>
      </c>
      <c r="M3635">
        <v>12.09</v>
      </c>
      <c r="N3635">
        <v>156.5</v>
      </c>
      <c r="O3635">
        <v>93</v>
      </c>
      <c r="P3635">
        <v>7.04</v>
      </c>
      <c r="Q3635">
        <v>5.2</v>
      </c>
      <c r="R3635">
        <v>3</v>
      </c>
      <c r="S3635">
        <v>1.4</v>
      </c>
      <c r="T3635">
        <v>1</v>
      </c>
      <c r="U3635" t="s">
        <v>22</v>
      </c>
      <c r="V3635">
        <f>IF(tbl_Customers[[#This Row],[churn]] = "yes", 1, 0)</f>
        <v>0</v>
      </c>
      <c r="W3635" t="str">
        <f>IF(tbl_Customers[[#This Row],[number_customer_service_calls]] &lt;= 1, "0-1 Calls", IF(tbl_Customers[[#This Row],[number_customer_service_calls]] &lt;= 3, "2-3 Calls", IF(tbl_Customers[[#This Row],[number_customer_service_calls]] &lt;=5, "4-5 Calls", "6+ Calls")))</f>
        <v>0-1 Calls</v>
      </c>
      <c r="X3635" t="str">
        <f>IF(tbl_Customers[[#This Row],[account_length]] &lt;= 50, "0-50", IF(tbl_Customers[[#This Row],[account_length]] &lt;=100, "51-100", IF(tbl_Customers[[#This Row],[account_length]] &lt;= 150, "101-150", "151+")))</f>
        <v>151+</v>
      </c>
      <c r="Y3635" t="str">
        <f>IF(tbl_Customers[[#This Row],[total_intl_charge]] &lt;= 3, "Low Charges", "High Charges")</f>
        <v>Low Charges</v>
      </c>
      <c r="Z3635" t="str">
        <f>IF(tbl_Customers[[#This Row],[total_eve_calls]]&lt;=80,"Low Calls",
IF(tbl_Customers[[#This Row],[total_eve_calls]]&lt;=120,"Medium Calls","High Calls"))</f>
        <v>Medium Calls</v>
      </c>
      <c r="AA3635" t="str">
        <f>IF(tbl_Customers[[#This Row],[total_eve_charge]]&lt;=15,"Low Charges",
IF(tbl_Customers[[#This Row],[total_eve_charge]]&lt;=20,"Medium Charges","High Charges"))</f>
        <v>Low Charges</v>
      </c>
      <c r="AB36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35" t="str">
        <f>IF(tbl_Customers[[#This Row],[number_vmail_messages]] = 0, "No Usage", IF(tbl_Customers[[#This Row],[number_vmail_messages]] &lt;= 20, "Low Usage", IF(tbl_Customers[[#This Row],[number_vmail_messages]] &lt;= 40, "Medium Usgae", "High Usage")))</f>
        <v>Medium Usgae</v>
      </c>
      <c r="AD3635" t="str">
        <f>IF(tbl_Customers[[#This Row],[total_day_minutes]]&lt;=150,"Low Usage", IF(tbl_Customers[[#This Row],[total_day_minutes]]&lt;=200,"Medium Usage", IF(tbl_Customers[[#This Row],[total_day_minutes]]&lt;=250,"High Usage","Very High Usage")))</f>
        <v>Medium Usage</v>
      </c>
      <c r="AE3635" t="str">
        <f>IF(tbl_Customers[[#This Row],[total_intl_calls]]&lt;=5,"Low Calls", IF(tbl_Customers[[#This Row],[total_intl_calls]]&lt;=10, "Medium Calls", "High Calls"))</f>
        <v>Low Calls</v>
      </c>
      <c r="AF36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35" s="36" t="str">
        <f>IF(tbl_Customers[[#This Row],[Churn_Risk_Score]]&gt;=10,"High Risk", IF(tbl_Customers[[#This Row],[Churn_Risk_Score]]&gt;=5,"Medium Risk","Low Risk"))</f>
        <v>Low Risk</v>
      </c>
    </row>
    <row r="3636" spans="1:33" x14ac:dyDescent="0.35">
      <c r="A3636">
        <v>3635</v>
      </c>
      <c r="B3636" t="s">
        <v>57</v>
      </c>
      <c r="C3636">
        <v>57</v>
      </c>
      <c r="D3636" t="s">
        <v>28</v>
      </c>
      <c r="E3636" t="s">
        <v>22</v>
      </c>
      <c r="F3636" t="s">
        <v>22</v>
      </c>
      <c r="G3636">
        <v>0</v>
      </c>
      <c r="H3636">
        <v>176.9</v>
      </c>
      <c r="I3636">
        <v>75</v>
      </c>
      <c r="J3636">
        <v>30.07</v>
      </c>
      <c r="K3636">
        <v>204.2</v>
      </c>
      <c r="L3636">
        <v>86</v>
      </c>
      <c r="M3636">
        <v>17.36</v>
      </c>
      <c r="N3636">
        <v>254.1</v>
      </c>
      <c r="O3636">
        <v>90</v>
      </c>
      <c r="P3636">
        <v>11.43</v>
      </c>
      <c r="Q3636">
        <v>6.1</v>
      </c>
      <c r="R3636">
        <v>4</v>
      </c>
      <c r="S3636">
        <v>1.65</v>
      </c>
      <c r="T3636">
        <v>1</v>
      </c>
      <c r="U3636" t="s">
        <v>22</v>
      </c>
      <c r="V3636">
        <f>IF(tbl_Customers[[#This Row],[churn]] = "yes", 1, 0)</f>
        <v>0</v>
      </c>
      <c r="W3636" t="str">
        <f>IF(tbl_Customers[[#This Row],[number_customer_service_calls]] &lt;= 1, "0-1 Calls", IF(tbl_Customers[[#This Row],[number_customer_service_calls]] &lt;= 3, "2-3 Calls", IF(tbl_Customers[[#This Row],[number_customer_service_calls]] &lt;=5, "4-5 Calls", "6+ Calls")))</f>
        <v>0-1 Calls</v>
      </c>
      <c r="X3636" t="str">
        <f>IF(tbl_Customers[[#This Row],[account_length]] &lt;= 50, "0-50", IF(tbl_Customers[[#This Row],[account_length]] &lt;=100, "51-100", IF(tbl_Customers[[#This Row],[account_length]] &lt;= 150, "101-150", "151+")))</f>
        <v>51-100</v>
      </c>
      <c r="Y3636" t="str">
        <f>IF(tbl_Customers[[#This Row],[total_intl_charge]] &lt;= 3, "Low Charges", "High Charges")</f>
        <v>Low Charges</v>
      </c>
      <c r="Z3636" t="str">
        <f>IF(tbl_Customers[[#This Row],[total_eve_calls]]&lt;=80,"Low Calls",
IF(tbl_Customers[[#This Row],[total_eve_calls]]&lt;=120,"Medium Calls","High Calls"))</f>
        <v>Medium Calls</v>
      </c>
      <c r="AA3636" t="str">
        <f>IF(tbl_Customers[[#This Row],[total_eve_charge]]&lt;=15,"Low Charges",
IF(tbl_Customers[[#This Row],[total_eve_charge]]&lt;=20,"Medium Charges","High Charges"))</f>
        <v>Medium Charges</v>
      </c>
      <c r="AB36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6" t="str">
        <f>IF(tbl_Customers[[#This Row],[number_vmail_messages]] = 0, "No Usage", IF(tbl_Customers[[#This Row],[number_vmail_messages]] &lt;= 20, "Low Usage", IF(tbl_Customers[[#This Row],[number_vmail_messages]] &lt;= 40, "Medium Usgae", "High Usage")))</f>
        <v>No Usage</v>
      </c>
      <c r="AD3636" t="str">
        <f>IF(tbl_Customers[[#This Row],[total_day_minutes]]&lt;=150,"Low Usage", IF(tbl_Customers[[#This Row],[total_day_minutes]]&lt;=200,"Medium Usage", IF(tbl_Customers[[#This Row],[total_day_minutes]]&lt;=250,"High Usage","Very High Usage")))</f>
        <v>Medium Usage</v>
      </c>
      <c r="AE3636" t="str">
        <f>IF(tbl_Customers[[#This Row],[total_intl_calls]]&lt;=5,"Low Calls", IF(tbl_Customers[[#This Row],[total_intl_calls]]&lt;=10, "Medium Calls", "High Calls"))</f>
        <v>Low Calls</v>
      </c>
      <c r="AF36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36" s="36" t="str">
        <f>IF(tbl_Customers[[#This Row],[Churn_Risk_Score]]&gt;=10,"High Risk", IF(tbl_Customers[[#This Row],[Churn_Risk_Score]]&gt;=5,"Medium Risk","Low Risk"))</f>
        <v>Low Risk</v>
      </c>
    </row>
    <row r="3637" spans="1:33" x14ac:dyDescent="0.35">
      <c r="A3637">
        <v>3636</v>
      </c>
      <c r="B3637" t="s">
        <v>58</v>
      </c>
      <c r="C3637">
        <v>102</v>
      </c>
      <c r="D3637" t="s">
        <v>25</v>
      </c>
      <c r="E3637" t="s">
        <v>22</v>
      </c>
      <c r="F3637" t="s">
        <v>23</v>
      </c>
      <c r="G3637">
        <v>27</v>
      </c>
      <c r="H3637">
        <v>109.8</v>
      </c>
      <c r="I3637">
        <v>66</v>
      </c>
      <c r="J3637">
        <v>18.670000000000002</v>
      </c>
      <c r="K3637">
        <v>207.3</v>
      </c>
      <c r="L3637">
        <v>76</v>
      </c>
      <c r="M3637">
        <v>17.62</v>
      </c>
      <c r="N3637">
        <v>236.9</v>
      </c>
      <c r="O3637">
        <v>101</v>
      </c>
      <c r="P3637">
        <v>10.66</v>
      </c>
      <c r="Q3637">
        <v>10.3</v>
      </c>
      <c r="R3637">
        <v>7</v>
      </c>
      <c r="S3637">
        <v>2.78</v>
      </c>
      <c r="T3637">
        <v>0</v>
      </c>
      <c r="U3637" t="s">
        <v>22</v>
      </c>
      <c r="V3637">
        <f>IF(tbl_Customers[[#This Row],[churn]] = "yes", 1, 0)</f>
        <v>0</v>
      </c>
      <c r="W3637" t="str">
        <f>IF(tbl_Customers[[#This Row],[number_customer_service_calls]] &lt;= 1, "0-1 Calls", IF(tbl_Customers[[#This Row],[number_customer_service_calls]] &lt;= 3, "2-3 Calls", IF(tbl_Customers[[#This Row],[number_customer_service_calls]] &lt;=5, "4-5 Calls", "6+ Calls")))</f>
        <v>0-1 Calls</v>
      </c>
      <c r="X3637" t="str">
        <f>IF(tbl_Customers[[#This Row],[account_length]] &lt;= 50, "0-50", IF(tbl_Customers[[#This Row],[account_length]] &lt;=100, "51-100", IF(tbl_Customers[[#This Row],[account_length]] &lt;= 150, "101-150", "151+")))</f>
        <v>101-150</v>
      </c>
      <c r="Y3637" t="str">
        <f>IF(tbl_Customers[[#This Row],[total_intl_charge]] &lt;= 3, "Low Charges", "High Charges")</f>
        <v>Low Charges</v>
      </c>
      <c r="Z3637" t="str">
        <f>IF(tbl_Customers[[#This Row],[total_eve_calls]]&lt;=80,"Low Calls",
IF(tbl_Customers[[#This Row],[total_eve_calls]]&lt;=120,"Medium Calls","High Calls"))</f>
        <v>Low Calls</v>
      </c>
      <c r="AA3637" t="str">
        <f>IF(tbl_Customers[[#This Row],[total_eve_charge]]&lt;=15,"Low Charges",
IF(tbl_Customers[[#This Row],[total_eve_charge]]&lt;=20,"Medium Charges","High Charges"))</f>
        <v>Medium Charges</v>
      </c>
      <c r="AB36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7" t="str">
        <f>IF(tbl_Customers[[#This Row],[number_vmail_messages]] = 0, "No Usage", IF(tbl_Customers[[#This Row],[number_vmail_messages]] &lt;= 20, "Low Usage", IF(tbl_Customers[[#This Row],[number_vmail_messages]] &lt;= 40, "Medium Usgae", "High Usage")))</f>
        <v>Medium Usgae</v>
      </c>
      <c r="AD3637" t="str">
        <f>IF(tbl_Customers[[#This Row],[total_day_minutes]]&lt;=150,"Low Usage", IF(tbl_Customers[[#This Row],[total_day_minutes]]&lt;=200,"Medium Usage", IF(tbl_Customers[[#This Row],[total_day_minutes]]&lt;=250,"High Usage","Very High Usage")))</f>
        <v>Low Usage</v>
      </c>
      <c r="AE3637" t="str">
        <f>IF(tbl_Customers[[#This Row],[total_intl_calls]]&lt;=5,"Low Calls", IF(tbl_Customers[[#This Row],[total_intl_calls]]&lt;=10, "Medium Calls", "High Calls"))</f>
        <v>Medium Calls</v>
      </c>
      <c r="AF36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37" s="36" t="str">
        <f>IF(tbl_Customers[[#This Row],[Churn_Risk_Score]]&gt;=10,"High Risk", IF(tbl_Customers[[#This Row],[Churn_Risk_Score]]&gt;=5,"Medium Risk","Low Risk"))</f>
        <v>Low Risk</v>
      </c>
    </row>
    <row r="3638" spans="1:33" x14ac:dyDescent="0.35">
      <c r="A3638">
        <v>3637</v>
      </c>
      <c r="B3638" t="s">
        <v>20</v>
      </c>
      <c r="C3638">
        <v>49</v>
      </c>
      <c r="D3638" t="s">
        <v>25</v>
      </c>
      <c r="E3638" t="s">
        <v>22</v>
      </c>
      <c r="F3638" t="s">
        <v>22</v>
      </c>
      <c r="G3638">
        <v>0</v>
      </c>
      <c r="H3638">
        <v>202.3</v>
      </c>
      <c r="I3638">
        <v>105</v>
      </c>
      <c r="J3638">
        <v>34.39</v>
      </c>
      <c r="K3638">
        <v>195.4</v>
      </c>
      <c r="L3638">
        <v>131</v>
      </c>
      <c r="M3638">
        <v>16.61</v>
      </c>
      <c r="N3638">
        <v>190.1</v>
      </c>
      <c r="O3638">
        <v>88</v>
      </c>
      <c r="P3638">
        <v>8.5500000000000007</v>
      </c>
      <c r="Q3638">
        <v>9</v>
      </c>
      <c r="R3638">
        <v>2</v>
      </c>
      <c r="S3638">
        <v>2.4300000000000002</v>
      </c>
      <c r="T3638">
        <v>3</v>
      </c>
      <c r="U3638" t="s">
        <v>23</v>
      </c>
      <c r="V3638">
        <f>IF(tbl_Customers[[#This Row],[churn]] = "yes", 1, 0)</f>
        <v>1</v>
      </c>
      <c r="W3638" t="str">
        <f>IF(tbl_Customers[[#This Row],[number_customer_service_calls]] &lt;= 1, "0-1 Calls", IF(tbl_Customers[[#This Row],[number_customer_service_calls]] &lt;= 3, "2-3 Calls", IF(tbl_Customers[[#This Row],[number_customer_service_calls]] &lt;=5, "4-5 Calls", "6+ Calls")))</f>
        <v>2-3 Calls</v>
      </c>
      <c r="X3638" t="str">
        <f>IF(tbl_Customers[[#This Row],[account_length]] &lt;= 50, "0-50", IF(tbl_Customers[[#This Row],[account_length]] &lt;=100, "51-100", IF(tbl_Customers[[#This Row],[account_length]] &lt;= 150, "101-150", "151+")))</f>
        <v>0-50</v>
      </c>
      <c r="Y3638" t="str">
        <f>IF(tbl_Customers[[#This Row],[total_intl_charge]] &lt;= 3, "Low Charges", "High Charges")</f>
        <v>Low Charges</v>
      </c>
      <c r="Z3638" t="str">
        <f>IF(tbl_Customers[[#This Row],[total_eve_calls]]&lt;=80,"Low Calls",
IF(tbl_Customers[[#This Row],[total_eve_calls]]&lt;=120,"Medium Calls","High Calls"))</f>
        <v>High Calls</v>
      </c>
      <c r="AA3638" t="str">
        <f>IF(tbl_Customers[[#This Row],[total_eve_charge]]&lt;=15,"Low Charges",
IF(tbl_Customers[[#This Row],[total_eve_charge]]&lt;=20,"Medium Charges","High Charges"))</f>
        <v>Medium Charges</v>
      </c>
      <c r="AB36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8" t="str">
        <f>IF(tbl_Customers[[#This Row],[number_vmail_messages]] = 0, "No Usage", IF(tbl_Customers[[#This Row],[number_vmail_messages]] &lt;= 20, "Low Usage", IF(tbl_Customers[[#This Row],[number_vmail_messages]] &lt;= 40, "Medium Usgae", "High Usage")))</f>
        <v>No Usage</v>
      </c>
      <c r="AD3638" t="str">
        <f>IF(tbl_Customers[[#This Row],[total_day_minutes]]&lt;=150,"Low Usage", IF(tbl_Customers[[#This Row],[total_day_minutes]]&lt;=200,"Medium Usage", IF(tbl_Customers[[#This Row],[total_day_minutes]]&lt;=250,"High Usage","Very High Usage")))</f>
        <v>High Usage</v>
      </c>
      <c r="AE3638" t="str">
        <f>IF(tbl_Customers[[#This Row],[total_intl_calls]]&lt;=5,"Low Calls", IF(tbl_Customers[[#This Row],[total_intl_calls]]&lt;=10, "Medium Calls", "High Calls"))</f>
        <v>Low Calls</v>
      </c>
      <c r="AF36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38" s="36" t="str">
        <f>IF(tbl_Customers[[#This Row],[Churn_Risk_Score]]&gt;=10,"High Risk", IF(tbl_Customers[[#This Row],[Churn_Risk_Score]]&gt;=5,"Medium Risk","Low Risk"))</f>
        <v>Low Risk</v>
      </c>
    </row>
    <row r="3639" spans="1:33" x14ac:dyDescent="0.35">
      <c r="A3639">
        <v>3638</v>
      </c>
      <c r="B3639" t="s">
        <v>32</v>
      </c>
      <c r="C3639">
        <v>195</v>
      </c>
      <c r="D3639" t="s">
        <v>21</v>
      </c>
      <c r="E3639" t="s">
        <v>22</v>
      </c>
      <c r="F3639" t="s">
        <v>22</v>
      </c>
      <c r="G3639">
        <v>0</v>
      </c>
      <c r="H3639">
        <v>221.6</v>
      </c>
      <c r="I3639">
        <v>109</v>
      </c>
      <c r="J3639">
        <v>37.67</v>
      </c>
      <c r="K3639">
        <v>126.2</v>
      </c>
      <c r="L3639">
        <v>94</v>
      </c>
      <c r="M3639">
        <v>10.73</v>
      </c>
      <c r="N3639">
        <v>212.2</v>
      </c>
      <c r="O3639">
        <v>98</v>
      </c>
      <c r="P3639">
        <v>9.5500000000000007</v>
      </c>
      <c r="Q3639">
        <v>6.4</v>
      </c>
      <c r="R3639">
        <v>2</v>
      </c>
      <c r="S3639">
        <v>1.73</v>
      </c>
      <c r="T3639">
        <v>0</v>
      </c>
      <c r="U3639" t="s">
        <v>22</v>
      </c>
      <c r="V3639">
        <f>IF(tbl_Customers[[#This Row],[churn]] = "yes", 1, 0)</f>
        <v>0</v>
      </c>
      <c r="W3639" t="str">
        <f>IF(tbl_Customers[[#This Row],[number_customer_service_calls]] &lt;= 1, "0-1 Calls", IF(tbl_Customers[[#This Row],[number_customer_service_calls]] &lt;= 3, "2-3 Calls", IF(tbl_Customers[[#This Row],[number_customer_service_calls]] &lt;=5, "4-5 Calls", "6+ Calls")))</f>
        <v>0-1 Calls</v>
      </c>
      <c r="X3639" t="str">
        <f>IF(tbl_Customers[[#This Row],[account_length]] &lt;= 50, "0-50", IF(tbl_Customers[[#This Row],[account_length]] &lt;=100, "51-100", IF(tbl_Customers[[#This Row],[account_length]] &lt;= 150, "101-150", "151+")))</f>
        <v>151+</v>
      </c>
      <c r="Y3639" t="str">
        <f>IF(tbl_Customers[[#This Row],[total_intl_charge]] &lt;= 3, "Low Charges", "High Charges")</f>
        <v>Low Charges</v>
      </c>
      <c r="Z3639" t="str">
        <f>IF(tbl_Customers[[#This Row],[total_eve_calls]]&lt;=80,"Low Calls",
IF(tbl_Customers[[#This Row],[total_eve_calls]]&lt;=120,"Medium Calls","High Calls"))</f>
        <v>Medium Calls</v>
      </c>
      <c r="AA3639" t="str">
        <f>IF(tbl_Customers[[#This Row],[total_eve_charge]]&lt;=15,"Low Charges",
IF(tbl_Customers[[#This Row],[total_eve_charge]]&lt;=20,"Medium Charges","High Charges"))</f>
        <v>Low Charges</v>
      </c>
      <c r="AB36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9" t="str">
        <f>IF(tbl_Customers[[#This Row],[number_vmail_messages]] = 0, "No Usage", IF(tbl_Customers[[#This Row],[number_vmail_messages]] &lt;= 20, "Low Usage", IF(tbl_Customers[[#This Row],[number_vmail_messages]] &lt;= 40, "Medium Usgae", "High Usage")))</f>
        <v>No Usage</v>
      </c>
      <c r="AD3639" t="str">
        <f>IF(tbl_Customers[[#This Row],[total_day_minutes]]&lt;=150,"Low Usage", IF(tbl_Customers[[#This Row],[total_day_minutes]]&lt;=200,"Medium Usage", IF(tbl_Customers[[#This Row],[total_day_minutes]]&lt;=250,"High Usage","Very High Usage")))</f>
        <v>High Usage</v>
      </c>
      <c r="AE3639" t="str">
        <f>IF(tbl_Customers[[#This Row],[total_intl_calls]]&lt;=5,"Low Calls", IF(tbl_Customers[[#This Row],[total_intl_calls]]&lt;=10, "Medium Calls", "High Calls"))</f>
        <v>Low Calls</v>
      </c>
      <c r="AF36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39" s="36" t="str">
        <f>IF(tbl_Customers[[#This Row],[Churn_Risk_Score]]&gt;=10,"High Risk", IF(tbl_Customers[[#This Row],[Churn_Risk_Score]]&gt;=5,"Medium Risk","Low Risk"))</f>
        <v>Low Risk</v>
      </c>
    </row>
    <row r="3640" spans="1:33" x14ac:dyDescent="0.35">
      <c r="A3640">
        <v>3639</v>
      </c>
      <c r="B3640" t="s">
        <v>35</v>
      </c>
      <c r="C3640">
        <v>64</v>
      </c>
      <c r="D3640" t="s">
        <v>21</v>
      </c>
      <c r="E3640" t="s">
        <v>22</v>
      </c>
      <c r="F3640" t="s">
        <v>22</v>
      </c>
      <c r="G3640">
        <v>0</v>
      </c>
      <c r="H3640">
        <v>131.30000000000001</v>
      </c>
      <c r="I3640">
        <v>105</v>
      </c>
      <c r="J3640">
        <v>22.32</v>
      </c>
      <c r="K3640">
        <v>109.4</v>
      </c>
      <c r="L3640">
        <v>114</v>
      </c>
      <c r="M3640">
        <v>9.3000000000000007</v>
      </c>
      <c r="N3640">
        <v>246.2</v>
      </c>
      <c r="O3640">
        <v>125</v>
      </c>
      <c r="P3640">
        <v>11.08</v>
      </c>
      <c r="Q3640">
        <v>12.7</v>
      </c>
      <c r="R3640">
        <v>4</v>
      </c>
      <c r="S3640">
        <v>3.43</v>
      </c>
      <c r="T3640">
        <v>4</v>
      </c>
      <c r="U3640" t="s">
        <v>23</v>
      </c>
      <c r="V3640">
        <f>IF(tbl_Customers[[#This Row],[churn]] = "yes", 1, 0)</f>
        <v>1</v>
      </c>
      <c r="W3640" t="str">
        <f>IF(tbl_Customers[[#This Row],[number_customer_service_calls]] &lt;= 1, "0-1 Calls", IF(tbl_Customers[[#This Row],[number_customer_service_calls]] &lt;= 3, "2-3 Calls", IF(tbl_Customers[[#This Row],[number_customer_service_calls]] &lt;=5, "4-5 Calls", "6+ Calls")))</f>
        <v>4-5 Calls</v>
      </c>
      <c r="X3640" t="str">
        <f>IF(tbl_Customers[[#This Row],[account_length]] &lt;= 50, "0-50", IF(tbl_Customers[[#This Row],[account_length]] &lt;=100, "51-100", IF(tbl_Customers[[#This Row],[account_length]] &lt;= 150, "101-150", "151+")))</f>
        <v>51-100</v>
      </c>
      <c r="Y3640" t="str">
        <f>IF(tbl_Customers[[#This Row],[total_intl_charge]] &lt;= 3, "Low Charges", "High Charges")</f>
        <v>High Charges</v>
      </c>
      <c r="Z3640" t="str">
        <f>IF(tbl_Customers[[#This Row],[total_eve_calls]]&lt;=80,"Low Calls",
IF(tbl_Customers[[#This Row],[total_eve_calls]]&lt;=120,"Medium Calls","High Calls"))</f>
        <v>Medium Calls</v>
      </c>
      <c r="AA3640" t="str">
        <f>IF(tbl_Customers[[#This Row],[total_eve_charge]]&lt;=15,"Low Charges",
IF(tbl_Customers[[#This Row],[total_eve_charge]]&lt;=20,"Medium Charges","High Charges"))</f>
        <v>Low Charges</v>
      </c>
      <c r="AB36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0" t="str">
        <f>IF(tbl_Customers[[#This Row],[number_vmail_messages]] = 0, "No Usage", IF(tbl_Customers[[#This Row],[number_vmail_messages]] &lt;= 20, "Low Usage", IF(tbl_Customers[[#This Row],[number_vmail_messages]] &lt;= 40, "Medium Usgae", "High Usage")))</f>
        <v>No Usage</v>
      </c>
      <c r="AD3640" t="str">
        <f>IF(tbl_Customers[[#This Row],[total_day_minutes]]&lt;=150,"Low Usage", IF(tbl_Customers[[#This Row],[total_day_minutes]]&lt;=200,"Medium Usage", IF(tbl_Customers[[#This Row],[total_day_minutes]]&lt;=250,"High Usage","Very High Usage")))</f>
        <v>Low Usage</v>
      </c>
      <c r="AE3640" t="str">
        <f>IF(tbl_Customers[[#This Row],[total_intl_calls]]&lt;=5,"Low Calls", IF(tbl_Customers[[#This Row],[total_intl_calls]]&lt;=10, "Medium Calls", "High Calls"))</f>
        <v>Low Calls</v>
      </c>
      <c r="AF36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40" s="36" t="str">
        <f>IF(tbl_Customers[[#This Row],[Churn_Risk_Score]]&gt;=10,"High Risk", IF(tbl_Customers[[#This Row],[Churn_Risk_Score]]&gt;=5,"Medium Risk","Low Risk"))</f>
        <v>Medium Risk</v>
      </c>
    </row>
    <row r="3641" spans="1:33" x14ac:dyDescent="0.35">
      <c r="A3641">
        <v>3640</v>
      </c>
      <c r="B3641" t="s">
        <v>43</v>
      </c>
      <c r="C3641">
        <v>105</v>
      </c>
      <c r="D3641" t="s">
        <v>25</v>
      </c>
      <c r="E3641" t="s">
        <v>23</v>
      </c>
      <c r="F3641" t="s">
        <v>22</v>
      </c>
      <c r="G3641">
        <v>0</v>
      </c>
      <c r="H3641">
        <v>274</v>
      </c>
      <c r="I3641">
        <v>156</v>
      </c>
      <c r="J3641">
        <v>46.58</v>
      </c>
      <c r="K3641">
        <v>263</v>
      </c>
      <c r="L3641">
        <v>69</v>
      </c>
      <c r="M3641">
        <v>22.36</v>
      </c>
      <c r="N3641">
        <v>195.9</v>
      </c>
      <c r="O3641">
        <v>93</v>
      </c>
      <c r="P3641">
        <v>8.82</v>
      </c>
      <c r="Q3641">
        <v>11.3</v>
      </c>
      <c r="R3641">
        <v>3</v>
      </c>
      <c r="S3641">
        <v>3.05</v>
      </c>
      <c r="T3641">
        <v>3</v>
      </c>
      <c r="U3641" t="s">
        <v>23</v>
      </c>
      <c r="V3641">
        <f>IF(tbl_Customers[[#This Row],[churn]] = "yes", 1, 0)</f>
        <v>1</v>
      </c>
      <c r="W3641" t="str">
        <f>IF(tbl_Customers[[#This Row],[number_customer_service_calls]] &lt;= 1, "0-1 Calls", IF(tbl_Customers[[#This Row],[number_customer_service_calls]] &lt;= 3, "2-3 Calls", IF(tbl_Customers[[#This Row],[number_customer_service_calls]] &lt;=5, "4-5 Calls", "6+ Calls")))</f>
        <v>2-3 Calls</v>
      </c>
      <c r="X3641" t="str">
        <f>IF(tbl_Customers[[#This Row],[account_length]] &lt;= 50, "0-50", IF(tbl_Customers[[#This Row],[account_length]] &lt;=100, "51-100", IF(tbl_Customers[[#This Row],[account_length]] &lt;= 150, "101-150", "151+")))</f>
        <v>101-150</v>
      </c>
      <c r="Y3641" t="str">
        <f>IF(tbl_Customers[[#This Row],[total_intl_charge]] &lt;= 3, "Low Charges", "High Charges")</f>
        <v>High Charges</v>
      </c>
      <c r="Z3641" t="str">
        <f>IF(tbl_Customers[[#This Row],[total_eve_calls]]&lt;=80,"Low Calls",
IF(tbl_Customers[[#This Row],[total_eve_calls]]&lt;=120,"Medium Calls","High Calls"))</f>
        <v>Low Calls</v>
      </c>
      <c r="AA3641" t="str">
        <f>IF(tbl_Customers[[#This Row],[total_eve_charge]]&lt;=15,"Low Charges",
IF(tbl_Customers[[#This Row],[total_eve_charge]]&lt;=20,"Medium Charges","High Charges"))</f>
        <v>High Charges</v>
      </c>
      <c r="AB36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1" t="str">
        <f>IF(tbl_Customers[[#This Row],[number_vmail_messages]] = 0, "No Usage", IF(tbl_Customers[[#This Row],[number_vmail_messages]] &lt;= 20, "Low Usage", IF(tbl_Customers[[#This Row],[number_vmail_messages]] &lt;= 40, "Medium Usgae", "High Usage")))</f>
        <v>No Usage</v>
      </c>
      <c r="AD3641" t="str">
        <f>IF(tbl_Customers[[#This Row],[total_day_minutes]]&lt;=150,"Low Usage", IF(tbl_Customers[[#This Row],[total_day_minutes]]&lt;=200,"Medium Usage", IF(tbl_Customers[[#This Row],[total_day_minutes]]&lt;=250,"High Usage","Very High Usage")))</f>
        <v>Very High Usage</v>
      </c>
      <c r="AE3641" t="str">
        <f>IF(tbl_Customers[[#This Row],[total_intl_calls]]&lt;=5,"Low Calls", IF(tbl_Customers[[#This Row],[total_intl_calls]]&lt;=10, "Medium Calls", "High Calls"))</f>
        <v>Low Calls</v>
      </c>
      <c r="AF36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3641" s="36" t="str">
        <f>IF(tbl_Customers[[#This Row],[Churn_Risk_Score]]&gt;=10,"High Risk", IF(tbl_Customers[[#This Row],[Churn_Risk_Score]]&gt;=5,"Medium Risk","Low Risk"))</f>
        <v>High Risk</v>
      </c>
    </row>
    <row r="3642" spans="1:33" x14ac:dyDescent="0.35">
      <c r="A3642">
        <v>3641</v>
      </c>
      <c r="B3642" t="s">
        <v>52</v>
      </c>
      <c r="C3642">
        <v>81</v>
      </c>
      <c r="D3642" t="s">
        <v>21</v>
      </c>
      <c r="E3642" t="s">
        <v>22</v>
      </c>
      <c r="F3642" t="s">
        <v>23</v>
      </c>
      <c r="G3642">
        <v>33</v>
      </c>
      <c r="H3642">
        <v>200.3</v>
      </c>
      <c r="I3642">
        <v>103</v>
      </c>
      <c r="J3642">
        <v>34.049999999999997</v>
      </c>
      <c r="K3642">
        <v>216.9</v>
      </c>
      <c r="L3642">
        <v>96</v>
      </c>
      <c r="M3642">
        <v>18.440000000000001</v>
      </c>
      <c r="N3642">
        <v>249.8</v>
      </c>
      <c r="O3642">
        <v>100</v>
      </c>
      <c r="P3642">
        <v>11.24</v>
      </c>
      <c r="Q3642">
        <v>15.5</v>
      </c>
      <c r="R3642">
        <v>4</v>
      </c>
      <c r="S3642">
        <v>4.1900000000000004</v>
      </c>
      <c r="T3642">
        <v>1</v>
      </c>
      <c r="U3642" t="s">
        <v>22</v>
      </c>
      <c r="V3642">
        <f>IF(tbl_Customers[[#This Row],[churn]] = "yes", 1, 0)</f>
        <v>0</v>
      </c>
      <c r="W3642" t="str">
        <f>IF(tbl_Customers[[#This Row],[number_customer_service_calls]] &lt;= 1, "0-1 Calls", IF(tbl_Customers[[#This Row],[number_customer_service_calls]] &lt;= 3, "2-3 Calls", IF(tbl_Customers[[#This Row],[number_customer_service_calls]] &lt;=5, "4-5 Calls", "6+ Calls")))</f>
        <v>0-1 Calls</v>
      </c>
      <c r="X3642" t="str">
        <f>IF(tbl_Customers[[#This Row],[account_length]] &lt;= 50, "0-50", IF(tbl_Customers[[#This Row],[account_length]] &lt;=100, "51-100", IF(tbl_Customers[[#This Row],[account_length]] &lt;= 150, "101-150", "151+")))</f>
        <v>51-100</v>
      </c>
      <c r="Y3642" t="str">
        <f>IF(tbl_Customers[[#This Row],[total_intl_charge]] &lt;= 3, "Low Charges", "High Charges")</f>
        <v>High Charges</v>
      </c>
      <c r="Z3642" t="str">
        <f>IF(tbl_Customers[[#This Row],[total_eve_calls]]&lt;=80,"Low Calls",
IF(tbl_Customers[[#This Row],[total_eve_calls]]&lt;=120,"Medium Calls","High Calls"))</f>
        <v>Medium Calls</v>
      </c>
      <c r="AA3642" t="str">
        <f>IF(tbl_Customers[[#This Row],[total_eve_charge]]&lt;=15,"Low Charges",
IF(tbl_Customers[[#This Row],[total_eve_charge]]&lt;=20,"Medium Charges","High Charges"))</f>
        <v>Medium Charges</v>
      </c>
      <c r="AB36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2" t="str">
        <f>IF(tbl_Customers[[#This Row],[number_vmail_messages]] = 0, "No Usage", IF(tbl_Customers[[#This Row],[number_vmail_messages]] &lt;= 20, "Low Usage", IF(tbl_Customers[[#This Row],[number_vmail_messages]] &lt;= 40, "Medium Usgae", "High Usage")))</f>
        <v>Medium Usgae</v>
      </c>
      <c r="AD3642" t="str">
        <f>IF(tbl_Customers[[#This Row],[total_day_minutes]]&lt;=150,"Low Usage", IF(tbl_Customers[[#This Row],[total_day_minutes]]&lt;=200,"Medium Usage", IF(tbl_Customers[[#This Row],[total_day_minutes]]&lt;=250,"High Usage","Very High Usage")))</f>
        <v>High Usage</v>
      </c>
      <c r="AE3642" t="str">
        <f>IF(tbl_Customers[[#This Row],[total_intl_calls]]&lt;=5,"Low Calls", IF(tbl_Customers[[#This Row],[total_intl_calls]]&lt;=10, "Medium Calls", "High Calls"))</f>
        <v>Low Calls</v>
      </c>
      <c r="AF36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42" s="36" t="str">
        <f>IF(tbl_Customers[[#This Row],[Churn_Risk_Score]]&gt;=10,"High Risk", IF(tbl_Customers[[#This Row],[Churn_Risk_Score]]&gt;=5,"Medium Risk","Low Risk"))</f>
        <v>Low Risk</v>
      </c>
    </row>
    <row r="3643" spans="1:33" x14ac:dyDescent="0.35">
      <c r="A3643">
        <v>3642</v>
      </c>
      <c r="B3643" t="s">
        <v>48</v>
      </c>
      <c r="C3643">
        <v>63</v>
      </c>
      <c r="D3643" t="s">
        <v>25</v>
      </c>
      <c r="E3643" t="s">
        <v>22</v>
      </c>
      <c r="F3643" t="s">
        <v>22</v>
      </c>
      <c r="G3643">
        <v>0</v>
      </c>
      <c r="H3643">
        <v>204</v>
      </c>
      <c r="I3643">
        <v>119</v>
      </c>
      <c r="J3643">
        <v>34.68</v>
      </c>
      <c r="K3643">
        <v>161.69999999999999</v>
      </c>
      <c r="L3643">
        <v>90</v>
      </c>
      <c r="M3643">
        <v>13.74</v>
      </c>
      <c r="N3643">
        <v>202.6</v>
      </c>
      <c r="O3643">
        <v>113</v>
      </c>
      <c r="P3643">
        <v>9.1199999999999992</v>
      </c>
      <c r="Q3643">
        <v>9.4</v>
      </c>
      <c r="R3643">
        <v>4</v>
      </c>
      <c r="S3643">
        <v>2.54</v>
      </c>
      <c r="T3643">
        <v>3</v>
      </c>
      <c r="U3643" t="s">
        <v>22</v>
      </c>
      <c r="V3643">
        <f>IF(tbl_Customers[[#This Row],[churn]] = "yes", 1, 0)</f>
        <v>0</v>
      </c>
      <c r="W3643" t="str">
        <f>IF(tbl_Customers[[#This Row],[number_customer_service_calls]] &lt;= 1, "0-1 Calls", IF(tbl_Customers[[#This Row],[number_customer_service_calls]] &lt;= 3, "2-3 Calls", IF(tbl_Customers[[#This Row],[number_customer_service_calls]] &lt;=5, "4-5 Calls", "6+ Calls")))</f>
        <v>2-3 Calls</v>
      </c>
      <c r="X3643" t="str">
        <f>IF(tbl_Customers[[#This Row],[account_length]] &lt;= 50, "0-50", IF(tbl_Customers[[#This Row],[account_length]] &lt;=100, "51-100", IF(tbl_Customers[[#This Row],[account_length]] &lt;= 150, "101-150", "151+")))</f>
        <v>51-100</v>
      </c>
      <c r="Y3643" t="str">
        <f>IF(tbl_Customers[[#This Row],[total_intl_charge]] &lt;= 3, "Low Charges", "High Charges")</f>
        <v>Low Charges</v>
      </c>
      <c r="Z3643" t="str">
        <f>IF(tbl_Customers[[#This Row],[total_eve_calls]]&lt;=80,"Low Calls",
IF(tbl_Customers[[#This Row],[total_eve_calls]]&lt;=120,"Medium Calls","High Calls"))</f>
        <v>Medium Calls</v>
      </c>
      <c r="AA3643" t="str">
        <f>IF(tbl_Customers[[#This Row],[total_eve_charge]]&lt;=15,"Low Charges",
IF(tbl_Customers[[#This Row],[total_eve_charge]]&lt;=20,"Medium Charges","High Charges"))</f>
        <v>Low Charges</v>
      </c>
      <c r="AB36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3" t="str">
        <f>IF(tbl_Customers[[#This Row],[number_vmail_messages]] = 0, "No Usage", IF(tbl_Customers[[#This Row],[number_vmail_messages]] &lt;= 20, "Low Usage", IF(tbl_Customers[[#This Row],[number_vmail_messages]] &lt;= 40, "Medium Usgae", "High Usage")))</f>
        <v>No Usage</v>
      </c>
      <c r="AD3643" t="str">
        <f>IF(tbl_Customers[[#This Row],[total_day_minutes]]&lt;=150,"Low Usage", IF(tbl_Customers[[#This Row],[total_day_minutes]]&lt;=200,"Medium Usage", IF(tbl_Customers[[#This Row],[total_day_minutes]]&lt;=250,"High Usage","Very High Usage")))</f>
        <v>High Usage</v>
      </c>
      <c r="AE3643" t="str">
        <f>IF(tbl_Customers[[#This Row],[total_intl_calls]]&lt;=5,"Low Calls", IF(tbl_Customers[[#This Row],[total_intl_calls]]&lt;=10, "Medium Calls", "High Calls"))</f>
        <v>Low Calls</v>
      </c>
      <c r="AF36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3" s="36" t="str">
        <f>IF(tbl_Customers[[#This Row],[Churn_Risk_Score]]&gt;=10,"High Risk", IF(tbl_Customers[[#This Row],[Churn_Risk_Score]]&gt;=5,"Medium Risk","Low Risk"))</f>
        <v>Low Risk</v>
      </c>
    </row>
    <row r="3644" spans="1:33" x14ac:dyDescent="0.35">
      <c r="A3644">
        <v>3643</v>
      </c>
      <c r="B3644" t="s">
        <v>53</v>
      </c>
      <c r="C3644">
        <v>126</v>
      </c>
      <c r="D3644" t="s">
        <v>21</v>
      </c>
      <c r="E3644" t="s">
        <v>22</v>
      </c>
      <c r="F3644" t="s">
        <v>22</v>
      </c>
      <c r="G3644">
        <v>0</v>
      </c>
      <c r="H3644">
        <v>193.1</v>
      </c>
      <c r="I3644">
        <v>114</v>
      </c>
      <c r="J3644">
        <v>32.83</v>
      </c>
      <c r="K3644">
        <v>75.5</v>
      </c>
      <c r="L3644">
        <v>61</v>
      </c>
      <c r="M3644">
        <v>6.42</v>
      </c>
      <c r="N3644">
        <v>186.2</v>
      </c>
      <c r="O3644">
        <v>73</v>
      </c>
      <c r="P3644">
        <v>8.3800000000000008</v>
      </c>
      <c r="Q3644">
        <v>11.1</v>
      </c>
      <c r="R3644">
        <v>1</v>
      </c>
      <c r="S3644">
        <v>3</v>
      </c>
      <c r="T3644">
        <v>3</v>
      </c>
      <c r="U3644" t="s">
        <v>22</v>
      </c>
      <c r="V3644">
        <f>IF(tbl_Customers[[#This Row],[churn]] = "yes", 1, 0)</f>
        <v>0</v>
      </c>
      <c r="W3644" t="str">
        <f>IF(tbl_Customers[[#This Row],[number_customer_service_calls]] &lt;= 1, "0-1 Calls", IF(tbl_Customers[[#This Row],[number_customer_service_calls]] &lt;= 3, "2-3 Calls", IF(tbl_Customers[[#This Row],[number_customer_service_calls]] &lt;=5, "4-5 Calls", "6+ Calls")))</f>
        <v>2-3 Calls</v>
      </c>
      <c r="X3644" t="str">
        <f>IF(tbl_Customers[[#This Row],[account_length]] &lt;= 50, "0-50", IF(tbl_Customers[[#This Row],[account_length]] &lt;=100, "51-100", IF(tbl_Customers[[#This Row],[account_length]] &lt;= 150, "101-150", "151+")))</f>
        <v>101-150</v>
      </c>
      <c r="Y3644" t="str">
        <f>IF(tbl_Customers[[#This Row],[total_intl_charge]] &lt;= 3, "Low Charges", "High Charges")</f>
        <v>Low Charges</v>
      </c>
      <c r="Z3644" t="str">
        <f>IF(tbl_Customers[[#This Row],[total_eve_calls]]&lt;=80,"Low Calls",
IF(tbl_Customers[[#This Row],[total_eve_calls]]&lt;=120,"Medium Calls","High Calls"))</f>
        <v>Low Calls</v>
      </c>
      <c r="AA3644" t="str">
        <f>IF(tbl_Customers[[#This Row],[total_eve_charge]]&lt;=15,"Low Charges",
IF(tbl_Customers[[#This Row],[total_eve_charge]]&lt;=20,"Medium Charges","High Charges"))</f>
        <v>Low Charges</v>
      </c>
      <c r="AB36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4" t="str">
        <f>IF(tbl_Customers[[#This Row],[number_vmail_messages]] = 0, "No Usage", IF(tbl_Customers[[#This Row],[number_vmail_messages]] &lt;= 20, "Low Usage", IF(tbl_Customers[[#This Row],[number_vmail_messages]] &lt;= 40, "Medium Usgae", "High Usage")))</f>
        <v>No Usage</v>
      </c>
      <c r="AD3644" t="str">
        <f>IF(tbl_Customers[[#This Row],[total_day_minutes]]&lt;=150,"Low Usage", IF(tbl_Customers[[#This Row],[total_day_minutes]]&lt;=200,"Medium Usage", IF(tbl_Customers[[#This Row],[total_day_minutes]]&lt;=250,"High Usage","Very High Usage")))</f>
        <v>Medium Usage</v>
      </c>
      <c r="AE3644" t="str">
        <f>IF(tbl_Customers[[#This Row],[total_intl_calls]]&lt;=5,"Low Calls", IF(tbl_Customers[[#This Row],[total_intl_calls]]&lt;=10, "Medium Calls", "High Calls"))</f>
        <v>Low Calls</v>
      </c>
      <c r="AF36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4" s="36" t="str">
        <f>IF(tbl_Customers[[#This Row],[Churn_Risk_Score]]&gt;=10,"High Risk", IF(tbl_Customers[[#This Row],[Churn_Risk_Score]]&gt;=5,"Medium Risk","Low Risk"))</f>
        <v>Low Risk</v>
      </c>
    </row>
    <row r="3645" spans="1:33" x14ac:dyDescent="0.35">
      <c r="A3645">
        <v>3644</v>
      </c>
      <c r="B3645" t="s">
        <v>52</v>
      </c>
      <c r="C3645">
        <v>153</v>
      </c>
      <c r="D3645" t="s">
        <v>21</v>
      </c>
      <c r="E3645" t="s">
        <v>22</v>
      </c>
      <c r="F3645" t="s">
        <v>22</v>
      </c>
      <c r="G3645">
        <v>0</v>
      </c>
      <c r="H3645">
        <v>202.2</v>
      </c>
      <c r="I3645">
        <v>132</v>
      </c>
      <c r="J3645">
        <v>34.369999999999997</v>
      </c>
      <c r="K3645">
        <v>158.9</v>
      </c>
      <c r="L3645">
        <v>78</v>
      </c>
      <c r="M3645">
        <v>13.51</v>
      </c>
      <c r="N3645">
        <v>111.4</v>
      </c>
      <c r="O3645">
        <v>98</v>
      </c>
      <c r="P3645">
        <v>5.01</v>
      </c>
      <c r="Q3645">
        <v>8.6</v>
      </c>
      <c r="R3645">
        <v>4</v>
      </c>
      <c r="S3645">
        <v>2.3199999999999998</v>
      </c>
      <c r="T3645">
        <v>2</v>
      </c>
      <c r="U3645" t="s">
        <v>22</v>
      </c>
      <c r="V3645">
        <f>IF(tbl_Customers[[#This Row],[churn]] = "yes", 1, 0)</f>
        <v>0</v>
      </c>
      <c r="W3645" t="str">
        <f>IF(tbl_Customers[[#This Row],[number_customer_service_calls]] &lt;= 1, "0-1 Calls", IF(tbl_Customers[[#This Row],[number_customer_service_calls]] &lt;= 3, "2-3 Calls", IF(tbl_Customers[[#This Row],[number_customer_service_calls]] &lt;=5, "4-5 Calls", "6+ Calls")))</f>
        <v>2-3 Calls</v>
      </c>
      <c r="X3645" t="str">
        <f>IF(tbl_Customers[[#This Row],[account_length]] &lt;= 50, "0-50", IF(tbl_Customers[[#This Row],[account_length]] &lt;=100, "51-100", IF(tbl_Customers[[#This Row],[account_length]] &lt;= 150, "101-150", "151+")))</f>
        <v>151+</v>
      </c>
      <c r="Y3645" t="str">
        <f>IF(tbl_Customers[[#This Row],[total_intl_charge]] &lt;= 3, "Low Charges", "High Charges")</f>
        <v>Low Charges</v>
      </c>
      <c r="Z3645" t="str">
        <f>IF(tbl_Customers[[#This Row],[total_eve_calls]]&lt;=80,"Low Calls",
IF(tbl_Customers[[#This Row],[total_eve_calls]]&lt;=120,"Medium Calls","High Calls"))</f>
        <v>Low Calls</v>
      </c>
      <c r="AA3645" t="str">
        <f>IF(tbl_Customers[[#This Row],[total_eve_charge]]&lt;=15,"Low Charges",
IF(tbl_Customers[[#This Row],[total_eve_charge]]&lt;=20,"Medium Charges","High Charges"))</f>
        <v>Low Charges</v>
      </c>
      <c r="AB36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5" t="str">
        <f>IF(tbl_Customers[[#This Row],[number_vmail_messages]] = 0, "No Usage", IF(tbl_Customers[[#This Row],[number_vmail_messages]] &lt;= 20, "Low Usage", IF(tbl_Customers[[#This Row],[number_vmail_messages]] &lt;= 40, "Medium Usgae", "High Usage")))</f>
        <v>No Usage</v>
      </c>
      <c r="AD3645" t="str">
        <f>IF(tbl_Customers[[#This Row],[total_day_minutes]]&lt;=150,"Low Usage", IF(tbl_Customers[[#This Row],[total_day_minutes]]&lt;=200,"Medium Usage", IF(tbl_Customers[[#This Row],[total_day_minutes]]&lt;=250,"High Usage","Very High Usage")))</f>
        <v>High Usage</v>
      </c>
      <c r="AE3645" t="str">
        <f>IF(tbl_Customers[[#This Row],[total_intl_calls]]&lt;=5,"Low Calls", IF(tbl_Customers[[#This Row],[total_intl_calls]]&lt;=10, "Medium Calls", "High Calls"))</f>
        <v>Low Calls</v>
      </c>
      <c r="AF36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5" s="36" t="str">
        <f>IF(tbl_Customers[[#This Row],[Churn_Risk_Score]]&gt;=10,"High Risk", IF(tbl_Customers[[#This Row],[Churn_Risk_Score]]&gt;=5,"Medium Risk","Low Risk"))</f>
        <v>Low Risk</v>
      </c>
    </row>
    <row r="3646" spans="1:33" x14ac:dyDescent="0.35">
      <c r="A3646">
        <v>3645</v>
      </c>
      <c r="B3646" t="s">
        <v>52</v>
      </c>
      <c r="C3646">
        <v>67</v>
      </c>
      <c r="D3646" t="s">
        <v>21</v>
      </c>
      <c r="E3646" t="s">
        <v>22</v>
      </c>
      <c r="F3646" t="s">
        <v>22</v>
      </c>
      <c r="G3646">
        <v>0</v>
      </c>
      <c r="H3646">
        <v>245.1</v>
      </c>
      <c r="I3646">
        <v>118</v>
      </c>
      <c r="J3646">
        <v>41.67</v>
      </c>
      <c r="K3646">
        <v>185.2</v>
      </c>
      <c r="L3646">
        <v>94</v>
      </c>
      <c r="M3646">
        <v>15.74</v>
      </c>
      <c r="N3646">
        <v>193.6</v>
      </c>
      <c r="O3646">
        <v>112</v>
      </c>
      <c r="P3646">
        <v>8.7100000000000009</v>
      </c>
      <c r="Q3646">
        <v>8.1</v>
      </c>
      <c r="R3646">
        <v>3</v>
      </c>
      <c r="S3646">
        <v>2.19</v>
      </c>
      <c r="T3646">
        <v>3</v>
      </c>
      <c r="U3646" t="s">
        <v>22</v>
      </c>
      <c r="V3646">
        <f>IF(tbl_Customers[[#This Row],[churn]] = "yes", 1, 0)</f>
        <v>0</v>
      </c>
      <c r="W3646" t="str">
        <f>IF(tbl_Customers[[#This Row],[number_customer_service_calls]] &lt;= 1, "0-1 Calls", IF(tbl_Customers[[#This Row],[number_customer_service_calls]] &lt;= 3, "2-3 Calls", IF(tbl_Customers[[#This Row],[number_customer_service_calls]] &lt;=5, "4-5 Calls", "6+ Calls")))</f>
        <v>2-3 Calls</v>
      </c>
      <c r="X3646" t="str">
        <f>IF(tbl_Customers[[#This Row],[account_length]] &lt;= 50, "0-50", IF(tbl_Customers[[#This Row],[account_length]] &lt;=100, "51-100", IF(tbl_Customers[[#This Row],[account_length]] &lt;= 150, "101-150", "151+")))</f>
        <v>51-100</v>
      </c>
      <c r="Y3646" t="str">
        <f>IF(tbl_Customers[[#This Row],[total_intl_charge]] &lt;= 3, "Low Charges", "High Charges")</f>
        <v>Low Charges</v>
      </c>
      <c r="Z3646" t="str">
        <f>IF(tbl_Customers[[#This Row],[total_eve_calls]]&lt;=80,"Low Calls",
IF(tbl_Customers[[#This Row],[total_eve_calls]]&lt;=120,"Medium Calls","High Calls"))</f>
        <v>Medium Calls</v>
      </c>
      <c r="AA3646" t="str">
        <f>IF(tbl_Customers[[#This Row],[total_eve_charge]]&lt;=15,"Low Charges",
IF(tbl_Customers[[#This Row],[total_eve_charge]]&lt;=20,"Medium Charges","High Charges"))</f>
        <v>Medium Charges</v>
      </c>
      <c r="AB36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6" t="str">
        <f>IF(tbl_Customers[[#This Row],[number_vmail_messages]] = 0, "No Usage", IF(tbl_Customers[[#This Row],[number_vmail_messages]] &lt;= 20, "Low Usage", IF(tbl_Customers[[#This Row],[number_vmail_messages]] &lt;= 40, "Medium Usgae", "High Usage")))</f>
        <v>No Usage</v>
      </c>
      <c r="AD3646" t="str">
        <f>IF(tbl_Customers[[#This Row],[total_day_minutes]]&lt;=150,"Low Usage", IF(tbl_Customers[[#This Row],[total_day_minutes]]&lt;=200,"Medium Usage", IF(tbl_Customers[[#This Row],[total_day_minutes]]&lt;=250,"High Usage","Very High Usage")))</f>
        <v>High Usage</v>
      </c>
      <c r="AE3646" t="str">
        <f>IF(tbl_Customers[[#This Row],[total_intl_calls]]&lt;=5,"Low Calls", IF(tbl_Customers[[#This Row],[total_intl_calls]]&lt;=10, "Medium Calls", "High Calls"))</f>
        <v>Low Calls</v>
      </c>
      <c r="AF36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6" s="36" t="str">
        <f>IF(tbl_Customers[[#This Row],[Churn_Risk_Score]]&gt;=10,"High Risk", IF(tbl_Customers[[#This Row],[Churn_Risk_Score]]&gt;=5,"Medium Risk","Low Risk"))</f>
        <v>Low Risk</v>
      </c>
    </row>
    <row r="3647" spans="1:33" x14ac:dyDescent="0.35">
      <c r="A3647">
        <v>3646</v>
      </c>
      <c r="B3647" t="s">
        <v>27</v>
      </c>
      <c r="C3647">
        <v>65</v>
      </c>
      <c r="D3647" t="s">
        <v>25</v>
      </c>
      <c r="E3647" t="s">
        <v>22</v>
      </c>
      <c r="F3647" t="s">
        <v>22</v>
      </c>
      <c r="G3647">
        <v>0</v>
      </c>
      <c r="H3647">
        <v>158.30000000000001</v>
      </c>
      <c r="I3647">
        <v>71</v>
      </c>
      <c r="J3647">
        <v>26.91</v>
      </c>
      <c r="K3647">
        <v>168.3</v>
      </c>
      <c r="L3647">
        <v>119</v>
      </c>
      <c r="M3647">
        <v>14.31</v>
      </c>
      <c r="N3647">
        <v>139.9</v>
      </c>
      <c r="O3647">
        <v>119</v>
      </c>
      <c r="P3647">
        <v>6.3</v>
      </c>
      <c r="Q3647">
        <v>6.6</v>
      </c>
      <c r="R3647">
        <v>6</v>
      </c>
      <c r="S3647">
        <v>1.78</v>
      </c>
      <c r="T3647">
        <v>2</v>
      </c>
      <c r="U3647" t="s">
        <v>22</v>
      </c>
      <c r="V3647">
        <f>IF(tbl_Customers[[#This Row],[churn]] = "yes", 1, 0)</f>
        <v>0</v>
      </c>
      <c r="W3647" t="str">
        <f>IF(tbl_Customers[[#This Row],[number_customer_service_calls]] &lt;= 1, "0-1 Calls", IF(tbl_Customers[[#This Row],[number_customer_service_calls]] &lt;= 3, "2-3 Calls", IF(tbl_Customers[[#This Row],[number_customer_service_calls]] &lt;=5, "4-5 Calls", "6+ Calls")))</f>
        <v>2-3 Calls</v>
      </c>
      <c r="X3647" t="str">
        <f>IF(tbl_Customers[[#This Row],[account_length]] &lt;= 50, "0-50", IF(tbl_Customers[[#This Row],[account_length]] &lt;=100, "51-100", IF(tbl_Customers[[#This Row],[account_length]] &lt;= 150, "101-150", "151+")))</f>
        <v>51-100</v>
      </c>
      <c r="Y3647" t="str">
        <f>IF(tbl_Customers[[#This Row],[total_intl_charge]] &lt;= 3, "Low Charges", "High Charges")</f>
        <v>Low Charges</v>
      </c>
      <c r="Z3647" t="str">
        <f>IF(tbl_Customers[[#This Row],[total_eve_calls]]&lt;=80,"Low Calls",
IF(tbl_Customers[[#This Row],[total_eve_calls]]&lt;=120,"Medium Calls","High Calls"))</f>
        <v>Medium Calls</v>
      </c>
      <c r="AA3647" t="str">
        <f>IF(tbl_Customers[[#This Row],[total_eve_charge]]&lt;=15,"Low Charges",
IF(tbl_Customers[[#This Row],[total_eve_charge]]&lt;=20,"Medium Charges","High Charges"))</f>
        <v>Low Charges</v>
      </c>
      <c r="AB36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47" t="str">
        <f>IF(tbl_Customers[[#This Row],[number_vmail_messages]] = 0, "No Usage", IF(tbl_Customers[[#This Row],[number_vmail_messages]] &lt;= 20, "Low Usage", IF(tbl_Customers[[#This Row],[number_vmail_messages]] &lt;= 40, "Medium Usgae", "High Usage")))</f>
        <v>No Usage</v>
      </c>
      <c r="AD3647" t="str">
        <f>IF(tbl_Customers[[#This Row],[total_day_minutes]]&lt;=150,"Low Usage", IF(tbl_Customers[[#This Row],[total_day_minutes]]&lt;=200,"Medium Usage", IF(tbl_Customers[[#This Row],[total_day_minutes]]&lt;=250,"High Usage","Very High Usage")))</f>
        <v>Medium Usage</v>
      </c>
      <c r="AE3647" t="str">
        <f>IF(tbl_Customers[[#This Row],[total_intl_calls]]&lt;=5,"Low Calls", IF(tbl_Customers[[#This Row],[total_intl_calls]]&lt;=10, "Medium Calls", "High Calls"))</f>
        <v>Medium Calls</v>
      </c>
      <c r="AF36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7" s="36" t="str">
        <f>IF(tbl_Customers[[#This Row],[Churn_Risk_Score]]&gt;=10,"High Risk", IF(tbl_Customers[[#This Row],[Churn_Risk_Score]]&gt;=5,"Medium Risk","Low Risk"))</f>
        <v>Low Risk</v>
      </c>
    </row>
    <row r="3648" spans="1:33" x14ac:dyDescent="0.35">
      <c r="A3648">
        <v>3647</v>
      </c>
      <c r="B3648" t="s">
        <v>34</v>
      </c>
      <c r="C3648">
        <v>21</v>
      </c>
      <c r="D3648" t="s">
        <v>25</v>
      </c>
      <c r="E3648" t="s">
        <v>22</v>
      </c>
      <c r="F3648" t="s">
        <v>22</v>
      </c>
      <c r="G3648">
        <v>0</v>
      </c>
      <c r="H3648">
        <v>138.1</v>
      </c>
      <c r="I3648">
        <v>79</v>
      </c>
      <c r="J3648">
        <v>23.48</v>
      </c>
      <c r="K3648">
        <v>186.9</v>
      </c>
      <c r="L3648">
        <v>75</v>
      </c>
      <c r="M3648">
        <v>15.89</v>
      </c>
      <c r="N3648">
        <v>194.2</v>
      </c>
      <c r="O3648">
        <v>105</v>
      </c>
      <c r="P3648">
        <v>8.74</v>
      </c>
      <c r="Q3648">
        <v>12.1</v>
      </c>
      <c r="R3648">
        <v>1</v>
      </c>
      <c r="S3648">
        <v>3.27</v>
      </c>
      <c r="T3648">
        <v>0</v>
      </c>
      <c r="U3648" t="s">
        <v>22</v>
      </c>
      <c r="V3648">
        <f>IF(tbl_Customers[[#This Row],[churn]] = "yes", 1, 0)</f>
        <v>0</v>
      </c>
      <c r="W3648" t="str">
        <f>IF(tbl_Customers[[#This Row],[number_customer_service_calls]] &lt;= 1, "0-1 Calls", IF(tbl_Customers[[#This Row],[number_customer_service_calls]] &lt;= 3, "2-3 Calls", IF(tbl_Customers[[#This Row],[number_customer_service_calls]] &lt;=5, "4-5 Calls", "6+ Calls")))</f>
        <v>0-1 Calls</v>
      </c>
      <c r="X3648" t="str">
        <f>IF(tbl_Customers[[#This Row],[account_length]] &lt;= 50, "0-50", IF(tbl_Customers[[#This Row],[account_length]] &lt;=100, "51-100", IF(tbl_Customers[[#This Row],[account_length]] &lt;= 150, "101-150", "151+")))</f>
        <v>0-50</v>
      </c>
      <c r="Y3648" t="str">
        <f>IF(tbl_Customers[[#This Row],[total_intl_charge]] &lt;= 3, "Low Charges", "High Charges")</f>
        <v>High Charges</v>
      </c>
      <c r="Z3648" t="str">
        <f>IF(tbl_Customers[[#This Row],[total_eve_calls]]&lt;=80,"Low Calls",
IF(tbl_Customers[[#This Row],[total_eve_calls]]&lt;=120,"Medium Calls","High Calls"))</f>
        <v>Low Calls</v>
      </c>
      <c r="AA3648" t="str">
        <f>IF(tbl_Customers[[#This Row],[total_eve_charge]]&lt;=15,"Low Charges",
IF(tbl_Customers[[#This Row],[total_eve_charge]]&lt;=20,"Medium Charges","High Charges"))</f>
        <v>Medium Charges</v>
      </c>
      <c r="AB36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8" t="str">
        <f>IF(tbl_Customers[[#This Row],[number_vmail_messages]] = 0, "No Usage", IF(tbl_Customers[[#This Row],[number_vmail_messages]] &lt;= 20, "Low Usage", IF(tbl_Customers[[#This Row],[number_vmail_messages]] &lt;= 40, "Medium Usgae", "High Usage")))</f>
        <v>No Usage</v>
      </c>
      <c r="AD3648" t="str">
        <f>IF(tbl_Customers[[#This Row],[total_day_minutes]]&lt;=150,"Low Usage", IF(tbl_Customers[[#This Row],[total_day_minutes]]&lt;=200,"Medium Usage", IF(tbl_Customers[[#This Row],[total_day_minutes]]&lt;=250,"High Usage","Very High Usage")))</f>
        <v>Low Usage</v>
      </c>
      <c r="AE3648" t="str">
        <f>IF(tbl_Customers[[#This Row],[total_intl_calls]]&lt;=5,"Low Calls", IF(tbl_Customers[[#This Row],[total_intl_calls]]&lt;=10, "Medium Calls", "High Calls"))</f>
        <v>Low Calls</v>
      </c>
      <c r="AF36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48" s="36" t="str">
        <f>IF(tbl_Customers[[#This Row],[Churn_Risk_Score]]&gt;=10,"High Risk", IF(tbl_Customers[[#This Row],[Churn_Risk_Score]]&gt;=5,"Medium Risk","Low Risk"))</f>
        <v>Low Risk</v>
      </c>
    </row>
    <row r="3649" spans="1:33" x14ac:dyDescent="0.35">
      <c r="A3649">
        <v>3648</v>
      </c>
      <c r="B3649" t="s">
        <v>38</v>
      </c>
      <c r="C3649">
        <v>72</v>
      </c>
      <c r="D3649" t="s">
        <v>28</v>
      </c>
      <c r="E3649" t="s">
        <v>22</v>
      </c>
      <c r="F3649" t="s">
        <v>22</v>
      </c>
      <c r="G3649">
        <v>0</v>
      </c>
      <c r="H3649">
        <v>212.7</v>
      </c>
      <c r="I3649">
        <v>92</v>
      </c>
      <c r="J3649">
        <v>36.159999999999997</v>
      </c>
      <c r="K3649">
        <v>306.39999999999998</v>
      </c>
      <c r="L3649">
        <v>100</v>
      </c>
      <c r="M3649">
        <v>26.04</v>
      </c>
      <c r="N3649">
        <v>140.30000000000001</v>
      </c>
      <c r="O3649">
        <v>90</v>
      </c>
      <c r="P3649">
        <v>6.31</v>
      </c>
      <c r="Q3649">
        <v>12.9</v>
      </c>
      <c r="R3649">
        <v>6</v>
      </c>
      <c r="S3649">
        <v>3.48</v>
      </c>
      <c r="T3649">
        <v>0</v>
      </c>
      <c r="U3649" t="s">
        <v>22</v>
      </c>
      <c r="V3649">
        <f>IF(tbl_Customers[[#This Row],[churn]] = "yes", 1, 0)</f>
        <v>0</v>
      </c>
      <c r="W3649" t="str">
        <f>IF(tbl_Customers[[#This Row],[number_customer_service_calls]] &lt;= 1, "0-1 Calls", IF(tbl_Customers[[#This Row],[number_customer_service_calls]] &lt;= 3, "2-3 Calls", IF(tbl_Customers[[#This Row],[number_customer_service_calls]] &lt;=5, "4-5 Calls", "6+ Calls")))</f>
        <v>0-1 Calls</v>
      </c>
      <c r="X3649" t="str">
        <f>IF(tbl_Customers[[#This Row],[account_length]] &lt;= 50, "0-50", IF(tbl_Customers[[#This Row],[account_length]] &lt;=100, "51-100", IF(tbl_Customers[[#This Row],[account_length]] &lt;= 150, "101-150", "151+")))</f>
        <v>51-100</v>
      </c>
      <c r="Y3649" t="str">
        <f>IF(tbl_Customers[[#This Row],[total_intl_charge]] &lt;= 3, "Low Charges", "High Charges")</f>
        <v>High Charges</v>
      </c>
      <c r="Z3649" t="str">
        <f>IF(tbl_Customers[[#This Row],[total_eve_calls]]&lt;=80,"Low Calls",
IF(tbl_Customers[[#This Row],[total_eve_calls]]&lt;=120,"Medium Calls","High Calls"))</f>
        <v>Medium Calls</v>
      </c>
      <c r="AA3649" t="str">
        <f>IF(tbl_Customers[[#This Row],[total_eve_charge]]&lt;=15,"Low Charges",
IF(tbl_Customers[[#This Row],[total_eve_charge]]&lt;=20,"Medium Charges","High Charges"))</f>
        <v>High Charges</v>
      </c>
      <c r="AB36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9" t="str">
        <f>IF(tbl_Customers[[#This Row],[number_vmail_messages]] = 0, "No Usage", IF(tbl_Customers[[#This Row],[number_vmail_messages]] &lt;= 20, "Low Usage", IF(tbl_Customers[[#This Row],[number_vmail_messages]] &lt;= 40, "Medium Usgae", "High Usage")))</f>
        <v>No Usage</v>
      </c>
      <c r="AD3649" t="str">
        <f>IF(tbl_Customers[[#This Row],[total_day_minutes]]&lt;=150,"Low Usage", IF(tbl_Customers[[#This Row],[total_day_minutes]]&lt;=200,"Medium Usage", IF(tbl_Customers[[#This Row],[total_day_minutes]]&lt;=250,"High Usage","Very High Usage")))</f>
        <v>High Usage</v>
      </c>
      <c r="AE3649" t="str">
        <f>IF(tbl_Customers[[#This Row],[total_intl_calls]]&lt;=5,"Low Calls", IF(tbl_Customers[[#This Row],[total_intl_calls]]&lt;=10, "Medium Calls", "High Calls"))</f>
        <v>Medium Calls</v>
      </c>
      <c r="AF36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49" s="36" t="str">
        <f>IF(tbl_Customers[[#This Row],[Churn_Risk_Score]]&gt;=10,"High Risk", IF(tbl_Customers[[#This Row],[Churn_Risk_Score]]&gt;=5,"Medium Risk","Low Risk"))</f>
        <v>Low Risk</v>
      </c>
    </row>
    <row r="3650" spans="1:33" x14ac:dyDescent="0.35">
      <c r="A3650">
        <v>3649</v>
      </c>
      <c r="B3650" t="s">
        <v>31</v>
      </c>
      <c r="C3650">
        <v>176</v>
      </c>
      <c r="D3650" t="s">
        <v>28</v>
      </c>
      <c r="E3650" t="s">
        <v>22</v>
      </c>
      <c r="F3650" t="s">
        <v>22</v>
      </c>
      <c r="G3650">
        <v>0</v>
      </c>
      <c r="H3650">
        <v>304.2</v>
      </c>
      <c r="I3650">
        <v>111</v>
      </c>
      <c r="J3650">
        <v>51.71</v>
      </c>
      <c r="K3650">
        <v>306.60000000000002</v>
      </c>
      <c r="L3650">
        <v>64</v>
      </c>
      <c r="M3650">
        <v>26.06</v>
      </c>
      <c r="N3650">
        <v>207.9</v>
      </c>
      <c r="O3650">
        <v>98</v>
      </c>
      <c r="P3650">
        <v>9.36</v>
      </c>
      <c r="Q3650">
        <v>9.5</v>
      </c>
      <c r="R3650">
        <v>2</v>
      </c>
      <c r="S3650">
        <v>2.57</v>
      </c>
      <c r="T3650">
        <v>7</v>
      </c>
      <c r="U3650" t="s">
        <v>23</v>
      </c>
      <c r="V3650">
        <f>IF(tbl_Customers[[#This Row],[churn]] = "yes", 1, 0)</f>
        <v>1</v>
      </c>
      <c r="W3650" t="str">
        <f>IF(tbl_Customers[[#This Row],[number_customer_service_calls]] &lt;= 1, "0-1 Calls", IF(tbl_Customers[[#This Row],[number_customer_service_calls]] &lt;= 3, "2-3 Calls", IF(tbl_Customers[[#This Row],[number_customer_service_calls]] &lt;=5, "4-5 Calls", "6+ Calls")))</f>
        <v>6+ Calls</v>
      </c>
      <c r="X3650" t="str">
        <f>IF(tbl_Customers[[#This Row],[account_length]] &lt;= 50, "0-50", IF(tbl_Customers[[#This Row],[account_length]] &lt;=100, "51-100", IF(tbl_Customers[[#This Row],[account_length]] &lt;= 150, "101-150", "151+")))</f>
        <v>151+</v>
      </c>
      <c r="Y3650" t="str">
        <f>IF(tbl_Customers[[#This Row],[total_intl_charge]] &lt;= 3, "Low Charges", "High Charges")</f>
        <v>Low Charges</v>
      </c>
      <c r="Z3650" t="str">
        <f>IF(tbl_Customers[[#This Row],[total_eve_calls]]&lt;=80,"Low Calls",
IF(tbl_Customers[[#This Row],[total_eve_calls]]&lt;=120,"Medium Calls","High Calls"))</f>
        <v>Low Calls</v>
      </c>
      <c r="AA3650" t="str">
        <f>IF(tbl_Customers[[#This Row],[total_eve_charge]]&lt;=15,"Low Charges",
IF(tbl_Customers[[#This Row],[total_eve_charge]]&lt;=20,"Medium Charges","High Charges"))</f>
        <v>High Charges</v>
      </c>
      <c r="AB36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50" t="str">
        <f>IF(tbl_Customers[[#This Row],[number_vmail_messages]] = 0, "No Usage", IF(tbl_Customers[[#This Row],[number_vmail_messages]] &lt;= 20, "Low Usage", IF(tbl_Customers[[#This Row],[number_vmail_messages]] &lt;= 40, "Medium Usgae", "High Usage")))</f>
        <v>No Usage</v>
      </c>
      <c r="AD3650" t="str">
        <f>IF(tbl_Customers[[#This Row],[total_day_minutes]]&lt;=150,"Low Usage", IF(tbl_Customers[[#This Row],[total_day_minutes]]&lt;=200,"Medium Usage", IF(tbl_Customers[[#This Row],[total_day_minutes]]&lt;=250,"High Usage","Very High Usage")))</f>
        <v>Very High Usage</v>
      </c>
      <c r="AE3650" t="str">
        <f>IF(tbl_Customers[[#This Row],[total_intl_calls]]&lt;=5,"Low Calls", IF(tbl_Customers[[#This Row],[total_intl_calls]]&lt;=10, "Medium Calls", "High Calls"))</f>
        <v>Low Calls</v>
      </c>
      <c r="AF36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3650" s="36" t="str">
        <f>IF(tbl_Customers[[#This Row],[Churn_Risk_Score]]&gt;=10,"High Risk", IF(tbl_Customers[[#This Row],[Churn_Risk_Score]]&gt;=5,"Medium Risk","Low Risk"))</f>
        <v>Medium Risk</v>
      </c>
    </row>
    <row r="3651" spans="1:33" x14ac:dyDescent="0.35">
      <c r="A3651">
        <v>3650</v>
      </c>
      <c r="B3651" t="s">
        <v>39</v>
      </c>
      <c r="C3651">
        <v>150</v>
      </c>
      <c r="D3651" t="s">
        <v>25</v>
      </c>
      <c r="E3651" t="s">
        <v>22</v>
      </c>
      <c r="F3651" t="s">
        <v>23</v>
      </c>
      <c r="G3651">
        <v>24</v>
      </c>
      <c r="H3651">
        <v>212.4</v>
      </c>
      <c r="I3651">
        <v>157</v>
      </c>
      <c r="J3651">
        <v>36.11</v>
      </c>
      <c r="K3651">
        <v>168.7</v>
      </c>
      <c r="L3651">
        <v>91</v>
      </c>
      <c r="M3651">
        <v>14.34</v>
      </c>
      <c r="N3651">
        <v>199.4</v>
      </c>
      <c r="O3651">
        <v>112</v>
      </c>
      <c r="P3651">
        <v>8.9700000000000006</v>
      </c>
      <c r="Q3651">
        <v>9.6999999999999993</v>
      </c>
      <c r="R3651">
        <v>1</v>
      </c>
      <c r="S3651">
        <v>2.62</v>
      </c>
      <c r="T3651">
        <v>2</v>
      </c>
      <c r="U3651" t="s">
        <v>22</v>
      </c>
      <c r="V3651">
        <f>IF(tbl_Customers[[#This Row],[churn]] = "yes", 1, 0)</f>
        <v>0</v>
      </c>
      <c r="W3651" t="str">
        <f>IF(tbl_Customers[[#This Row],[number_customer_service_calls]] &lt;= 1, "0-1 Calls", IF(tbl_Customers[[#This Row],[number_customer_service_calls]] &lt;= 3, "2-3 Calls", IF(tbl_Customers[[#This Row],[number_customer_service_calls]] &lt;=5, "4-5 Calls", "6+ Calls")))</f>
        <v>2-3 Calls</v>
      </c>
      <c r="X3651" t="str">
        <f>IF(tbl_Customers[[#This Row],[account_length]] &lt;= 50, "0-50", IF(tbl_Customers[[#This Row],[account_length]] &lt;=100, "51-100", IF(tbl_Customers[[#This Row],[account_length]] &lt;= 150, "101-150", "151+")))</f>
        <v>101-150</v>
      </c>
      <c r="Y3651" t="str">
        <f>IF(tbl_Customers[[#This Row],[total_intl_charge]] &lt;= 3, "Low Charges", "High Charges")</f>
        <v>Low Charges</v>
      </c>
      <c r="Z3651" t="str">
        <f>IF(tbl_Customers[[#This Row],[total_eve_calls]]&lt;=80,"Low Calls",
IF(tbl_Customers[[#This Row],[total_eve_calls]]&lt;=120,"Medium Calls","High Calls"))</f>
        <v>Medium Calls</v>
      </c>
      <c r="AA3651" t="str">
        <f>IF(tbl_Customers[[#This Row],[total_eve_charge]]&lt;=15,"Low Charges",
IF(tbl_Customers[[#This Row],[total_eve_charge]]&lt;=20,"Medium Charges","High Charges"))</f>
        <v>Low Charges</v>
      </c>
      <c r="AB36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1" t="str">
        <f>IF(tbl_Customers[[#This Row],[number_vmail_messages]] = 0, "No Usage", IF(tbl_Customers[[#This Row],[number_vmail_messages]] &lt;= 20, "Low Usage", IF(tbl_Customers[[#This Row],[number_vmail_messages]] &lt;= 40, "Medium Usgae", "High Usage")))</f>
        <v>Medium Usgae</v>
      </c>
      <c r="AD3651" t="str">
        <f>IF(tbl_Customers[[#This Row],[total_day_minutes]]&lt;=150,"Low Usage", IF(tbl_Customers[[#This Row],[total_day_minutes]]&lt;=200,"Medium Usage", IF(tbl_Customers[[#This Row],[total_day_minutes]]&lt;=250,"High Usage","Very High Usage")))</f>
        <v>High Usage</v>
      </c>
      <c r="AE3651" t="str">
        <f>IF(tbl_Customers[[#This Row],[total_intl_calls]]&lt;=5,"Low Calls", IF(tbl_Customers[[#This Row],[total_intl_calls]]&lt;=10, "Medium Calls", "High Calls"))</f>
        <v>Low Calls</v>
      </c>
      <c r="AF36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51" s="36" t="str">
        <f>IF(tbl_Customers[[#This Row],[Churn_Risk_Score]]&gt;=10,"High Risk", IF(tbl_Customers[[#This Row],[Churn_Risk_Score]]&gt;=5,"Medium Risk","Low Risk"))</f>
        <v>Low Risk</v>
      </c>
    </row>
    <row r="3652" spans="1:33" x14ac:dyDescent="0.35">
      <c r="A3652">
        <v>3651</v>
      </c>
      <c r="B3652" t="s">
        <v>72</v>
      </c>
      <c r="C3652">
        <v>108</v>
      </c>
      <c r="D3652" t="s">
        <v>28</v>
      </c>
      <c r="E3652" t="s">
        <v>23</v>
      </c>
      <c r="F3652" t="s">
        <v>22</v>
      </c>
      <c r="G3652">
        <v>0</v>
      </c>
      <c r="H3652">
        <v>137.30000000000001</v>
      </c>
      <c r="I3652">
        <v>68</v>
      </c>
      <c r="J3652">
        <v>23.34</v>
      </c>
      <c r="K3652">
        <v>143.80000000000001</v>
      </c>
      <c r="L3652">
        <v>94</v>
      </c>
      <c r="M3652">
        <v>12.22</v>
      </c>
      <c r="N3652">
        <v>238.7</v>
      </c>
      <c r="O3652">
        <v>101</v>
      </c>
      <c r="P3652">
        <v>10.74</v>
      </c>
      <c r="Q3652">
        <v>8.9</v>
      </c>
      <c r="R3652">
        <v>1</v>
      </c>
      <c r="S3652">
        <v>2.4</v>
      </c>
      <c r="T3652">
        <v>1</v>
      </c>
      <c r="U3652" t="s">
        <v>23</v>
      </c>
      <c r="V3652">
        <f>IF(tbl_Customers[[#This Row],[churn]] = "yes", 1, 0)</f>
        <v>1</v>
      </c>
      <c r="W3652" t="str">
        <f>IF(tbl_Customers[[#This Row],[number_customer_service_calls]] &lt;= 1, "0-1 Calls", IF(tbl_Customers[[#This Row],[number_customer_service_calls]] &lt;= 3, "2-3 Calls", IF(tbl_Customers[[#This Row],[number_customer_service_calls]] &lt;=5, "4-5 Calls", "6+ Calls")))</f>
        <v>0-1 Calls</v>
      </c>
      <c r="X3652" t="str">
        <f>IF(tbl_Customers[[#This Row],[account_length]] &lt;= 50, "0-50", IF(tbl_Customers[[#This Row],[account_length]] &lt;=100, "51-100", IF(tbl_Customers[[#This Row],[account_length]] &lt;= 150, "101-150", "151+")))</f>
        <v>101-150</v>
      </c>
      <c r="Y3652" t="str">
        <f>IF(tbl_Customers[[#This Row],[total_intl_charge]] &lt;= 3, "Low Charges", "High Charges")</f>
        <v>Low Charges</v>
      </c>
      <c r="Z3652" t="str">
        <f>IF(tbl_Customers[[#This Row],[total_eve_calls]]&lt;=80,"Low Calls",
IF(tbl_Customers[[#This Row],[total_eve_calls]]&lt;=120,"Medium Calls","High Calls"))</f>
        <v>Medium Calls</v>
      </c>
      <c r="AA3652" t="str">
        <f>IF(tbl_Customers[[#This Row],[total_eve_charge]]&lt;=15,"Low Charges",
IF(tbl_Customers[[#This Row],[total_eve_charge]]&lt;=20,"Medium Charges","High Charges"))</f>
        <v>Low Charges</v>
      </c>
      <c r="AB36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2" t="str">
        <f>IF(tbl_Customers[[#This Row],[number_vmail_messages]] = 0, "No Usage", IF(tbl_Customers[[#This Row],[number_vmail_messages]] &lt;= 20, "Low Usage", IF(tbl_Customers[[#This Row],[number_vmail_messages]] &lt;= 40, "Medium Usgae", "High Usage")))</f>
        <v>No Usage</v>
      </c>
      <c r="AD3652" t="str">
        <f>IF(tbl_Customers[[#This Row],[total_day_minutes]]&lt;=150,"Low Usage", IF(tbl_Customers[[#This Row],[total_day_minutes]]&lt;=200,"Medium Usage", IF(tbl_Customers[[#This Row],[total_day_minutes]]&lt;=250,"High Usage","Very High Usage")))</f>
        <v>Low Usage</v>
      </c>
      <c r="AE3652" t="str">
        <f>IF(tbl_Customers[[#This Row],[total_intl_calls]]&lt;=5,"Low Calls", IF(tbl_Customers[[#This Row],[total_intl_calls]]&lt;=10, "Medium Calls", "High Calls"))</f>
        <v>Low Calls</v>
      </c>
      <c r="AF36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52" s="36" t="str">
        <f>IF(tbl_Customers[[#This Row],[Churn_Risk_Score]]&gt;=10,"High Risk", IF(tbl_Customers[[#This Row],[Churn_Risk_Score]]&gt;=5,"Medium Risk","Low Risk"))</f>
        <v>Low Risk</v>
      </c>
    </row>
    <row r="3653" spans="1:33" x14ac:dyDescent="0.35">
      <c r="A3653">
        <v>3652</v>
      </c>
      <c r="B3653" t="s">
        <v>33</v>
      </c>
      <c r="C3653">
        <v>129</v>
      </c>
      <c r="D3653" t="s">
        <v>28</v>
      </c>
      <c r="E3653" t="s">
        <v>22</v>
      </c>
      <c r="F3653" t="s">
        <v>23</v>
      </c>
      <c r="G3653">
        <v>10</v>
      </c>
      <c r="H3653">
        <v>161.4</v>
      </c>
      <c r="I3653">
        <v>91</v>
      </c>
      <c r="J3653">
        <v>27.44</v>
      </c>
      <c r="K3653">
        <v>183.1</v>
      </c>
      <c r="L3653">
        <v>102</v>
      </c>
      <c r="M3653">
        <v>15.56</v>
      </c>
      <c r="N3653">
        <v>240.3</v>
      </c>
      <c r="O3653">
        <v>65</v>
      </c>
      <c r="P3653">
        <v>10.81</v>
      </c>
      <c r="Q3653">
        <v>12.9</v>
      </c>
      <c r="R3653">
        <v>3</v>
      </c>
      <c r="S3653">
        <v>3.48</v>
      </c>
      <c r="T3653">
        <v>1</v>
      </c>
      <c r="U3653" t="s">
        <v>22</v>
      </c>
      <c r="V3653">
        <f>IF(tbl_Customers[[#This Row],[churn]] = "yes", 1, 0)</f>
        <v>0</v>
      </c>
      <c r="W3653" t="str">
        <f>IF(tbl_Customers[[#This Row],[number_customer_service_calls]] &lt;= 1, "0-1 Calls", IF(tbl_Customers[[#This Row],[number_customer_service_calls]] &lt;= 3, "2-3 Calls", IF(tbl_Customers[[#This Row],[number_customer_service_calls]] &lt;=5, "4-5 Calls", "6+ Calls")))</f>
        <v>0-1 Calls</v>
      </c>
      <c r="X3653" t="str">
        <f>IF(tbl_Customers[[#This Row],[account_length]] &lt;= 50, "0-50", IF(tbl_Customers[[#This Row],[account_length]] &lt;=100, "51-100", IF(tbl_Customers[[#This Row],[account_length]] &lt;= 150, "101-150", "151+")))</f>
        <v>101-150</v>
      </c>
      <c r="Y3653" t="str">
        <f>IF(tbl_Customers[[#This Row],[total_intl_charge]] &lt;= 3, "Low Charges", "High Charges")</f>
        <v>High Charges</v>
      </c>
      <c r="Z3653" t="str">
        <f>IF(tbl_Customers[[#This Row],[total_eve_calls]]&lt;=80,"Low Calls",
IF(tbl_Customers[[#This Row],[total_eve_calls]]&lt;=120,"Medium Calls","High Calls"))</f>
        <v>Medium Calls</v>
      </c>
      <c r="AA3653" t="str">
        <f>IF(tbl_Customers[[#This Row],[total_eve_charge]]&lt;=15,"Low Charges",
IF(tbl_Customers[[#This Row],[total_eve_charge]]&lt;=20,"Medium Charges","High Charges"))</f>
        <v>Medium Charges</v>
      </c>
      <c r="AB36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3" t="str">
        <f>IF(tbl_Customers[[#This Row],[number_vmail_messages]] = 0, "No Usage", IF(tbl_Customers[[#This Row],[number_vmail_messages]] &lt;= 20, "Low Usage", IF(tbl_Customers[[#This Row],[number_vmail_messages]] &lt;= 40, "Medium Usgae", "High Usage")))</f>
        <v>Low Usage</v>
      </c>
      <c r="AD3653" t="str">
        <f>IF(tbl_Customers[[#This Row],[total_day_minutes]]&lt;=150,"Low Usage", IF(tbl_Customers[[#This Row],[total_day_minutes]]&lt;=200,"Medium Usage", IF(tbl_Customers[[#This Row],[total_day_minutes]]&lt;=250,"High Usage","Very High Usage")))</f>
        <v>Medium Usage</v>
      </c>
      <c r="AE3653" t="str">
        <f>IF(tbl_Customers[[#This Row],[total_intl_calls]]&lt;=5,"Low Calls", IF(tbl_Customers[[#This Row],[total_intl_calls]]&lt;=10, "Medium Calls", "High Calls"))</f>
        <v>Low Calls</v>
      </c>
      <c r="AF36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53" s="36" t="str">
        <f>IF(tbl_Customers[[#This Row],[Churn_Risk_Score]]&gt;=10,"High Risk", IF(tbl_Customers[[#This Row],[Churn_Risk_Score]]&gt;=5,"Medium Risk","Low Risk"))</f>
        <v>Low Risk</v>
      </c>
    </row>
    <row r="3654" spans="1:33" x14ac:dyDescent="0.35">
      <c r="A3654">
        <v>3653</v>
      </c>
      <c r="B3654" t="s">
        <v>59</v>
      </c>
      <c r="C3654">
        <v>73</v>
      </c>
      <c r="D3654" t="s">
        <v>28</v>
      </c>
      <c r="E3654" t="s">
        <v>23</v>
      </c>
      <c r="F3654" t="s">
        <v>22</v>
      </c>
      <c r="G3654">
        <v>0</v>
      </c>
      <c r="H3654">
        <v>202.9</v>
      </c>
      <c r="I3654">
        <v>108</v>
      </c>
      <c r="J3654">
        <v>34.49</v>
      </c>
      <c r="K3654">
        <v>285.89999999999998</v>
      </c>
      <c r="L3654">
        <v>121</v>
      </c>
      <c r="M3654">
        <v>24.3</v>
      </c>
      <c r="N3654">
        <v>219</v>
      </c>
      <c r="O3654">
        <v>102</v>
      </c>
      <c r="P3654">
        <v>9.86</v>
      </c>
      <c r="Q3654">
        <v>12.8</v>
      </c>
      <c r="R3654">
        <v>5</v>
      </c>
      <c r="S3654">
        <v>3.46</v>
      </c>
      <c r="T3654">
        <v>1</v>
      </c>
      <c r="U3654" t="s">
        <v>22</v>
      </c>
      <c r="V3654">
        <f>IF(tbl_Customers[[#This Row],[churn]] = "yes", 1, 0)</f>
        <v>0</v>
      </c>
      <c r="W3654" t="str">
        <f>IF(tbl_Customers[[#This Row],[number_customer_service_calls]] &lt;= 1, "0-1 Calls", IF(tbl_Customers[[#This Row],[number_customer_service_calls]] &lt;= 3, "2-3 Calls", IF(tbl_Customers[[#This Row],[number_customer_service_calls]] &lt;=5, "4-5 Calls", "6+ Calls")))</f>
        <v>0-1 Calls</v>
      </c>
      <c r="X3654" t="str">
        <f>IF(tbl_Customers[[#This Row],[account_length]] &lt;= 50, "0-50", IF(tbl_Customers[[#This Row],[account_length]] &lt;=100, "51-100", IF(tbl_Customers[[#This Row],[account_length]] &lt;= 150, "101-150", "151+")))</f>
        <v>51-100</v>
      </c>
      <c r="Y3654" t="str">
        <f>IF(tbl_Customers[[#This Row],[total_intl_charge]] &lt;= 3, "Low Charges", "High Charges")</f>
        <v>High Charges</v>
      </c>
      <c r="Z3654" t="str">
        <f>IF(tbl_Customers[[#This Row],[total_eve_calls]]&lt;=80,"Low Calls",
IF(tbl_Customers[[#This Row],[total_eve_calls]]&lt;=120,"Medium Calls","High Calls"))</f>
        <v>High Calls</v>
      </c>
      <c r="AA3654" t="str">
        <f>IF(tbl_Customers[[#This Row],[total_eve_charge]]&lt;=15,"Low Charges",
IF(tbl_Customers[[#This Row],[total_eve_charge]]&lt;=20,"Medium Charges","High Charges"))</f>
        <v>High Charges</v>
      </c>
      <c r="AB36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54" t="str">
        <f>IF(tbl_Customers[[#This Row],[number_vmail_messages]] = 0, "No Usage", IF(tbl_Customers[[#This Row],[number_vmail_messages]] &lt;= 20, "Low Usage", IF(tbl_Customers[[#This Row],[number_vmail_messages]] &lt;= 40, "Medium Usgae", "High Usage")))</f>
        <v>No Usage</v>
      </c>
      <c r="AD3654" t="str">
        <f>IF(tbl_Customers[[#This Row],[total_day_minutes]]&lt;=150,"Low Usage", IF(tbl_Customers[[#This Row],[total_day_minutes]]&lt;=200,"Medium Usage", IF(tbl_Customers[[#This Row],[total_day_minutes]]&lt;=250,"High Usage","Very High Usage")))</f>
        <v>High Usage</v>
      </c>
      <c r="AE3654" t="str">
        <f>IF(tbl_Customers[[#This Row],[total_intl_calls]]&lt;=5,"Low Calls", IF(tbl_Customers[[#This Row],[total_intl_calls]]&lt;=10, "Medium Calls", "High Calls"))</f>
        <v>Low Calls</v>
      </c>
      <c r="AF36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54" s="36" t="str">
        <f>IF(tbl_Customers[[#This Row],[Churn_Risk_Score]]&gt;=10,"High Risk", IF(tbl_Customers[[#This Row],[Churn_Risk_Score]]&gt;=5,"Medium Risk","Low Risk"))</f>
        <v>Medium Risk</v>
      </c>
    </row>
    <row r="3655" spans="1:33" x14ac:dyDescent="0.35">
      <c r="A3655">
        <v>3654</v>
      </c>
      <c r="B3655" t="s">
        <v>54</v>
      </c>
      <c r="C3655">
        <v>90</v>
      </c>
      <c r="D3655" t="s">
        <v>21</v>
      </c>
      <c r="E3655" t="s">
        <v>22</v>
      </c>
      <c r="F3655" t="s">
        <v>22</v>
      </c>
      <c r="G3655">
        <v>0</v>
      </c>
      <c r="H3655">
        <v>272.2</v>
      </c>
      <c r="I3655">
        <v>75</v>
      </c>
      <c r="J3655">
        <v>46.27</v>
      </c>
      <c r="K3655">
        <v>122.9</v>
      </c>
      <c r="L3655">
        <v>96</v>
      </c>
      <c r="M3655">
        <v>10.45</v>
      </c>
      <c r="N3655">
        <v>252.6</v>
      </c>
      <c r="O3655">
        <v>100</v>
      </c>
      <c r="P3655">
        <v>11.37</v>
      </c>
      <c r="Q3655">
        <v>9.1999999999999993</v>
      </c>
      <c r="R3655">
        <v>2</v>
      </c>
      <c r="S3655">
        <v>2.48</v>
      </c>
      <c r="T3655">
        <v>0</v>
      </c>
      <c r="U3655" t="s">
        <v>22</v>
      </c>
      <c r="V3655">
        <f>IF(tbl_Customers[[#This Row],[churn]] = "yes", 1, 0)</f>
        <v>0</v>
      </c>
      <c r="W3655" t="str">
        <f>IF(tbl_Customers[[#This Row],[number_customer_service_calls]] &lt;= 1, "0-1 Calls", IF(tbl_Customers[[#This Row],[number_customer_service_calls]] &lt;= 3, "2-3 Calls", IF(tbl_Customers[[#This Row],[number_customer_service_calls]] &lt;=5, "4-5 Calls", "6+ Calls")))</f>
        <v>0-1 Calls</v>
      </c>
      <c r="X3655" t="str">
        <f>IF(tbl_Customers[[#This Row],[account_length]] &lt;= 50, "0-50", IF(tbl_Customers[[#This Row],[account_length]] &lt;=100, "51-100", IF(tbl_Customers[[#This Row],[account_length]] &lt;= 150, "101-150", "151+")))</f>
        <v>51-100</v>
      </c>
      <c r="Y3655" t="str">
        <f>IF(tbl_Customers[[#This Row],[total_intl_charge]] &lt;= 3, "Low Charges", "High Charges")</f>
        <v>Low Charges</v>
      </c>
      <c r="Z3655" t="str">
        <f>IF(tbl_Customers[[#This Row],[total_eve_calls]]&lt;=80,"Low Calls",
IF(tbl_Customers[[#This Row],[total_eve_calls]]&lt;=120,"Medium Calls","High Calls"))</f>
        <v>Medium Calls</v>
      </c>
      <c r="AA3655" t="str">
        <f>IF(tbl_Customers[[#This Row],[total_eve_charge]]&lt;=15,"Low Charges",
IF(tbl_Customers[[#This Row],[total_eve_charge]]&lt;=20,"Medium Charges","High Charges"))</f>
        <v>Low Charges</v>
      </c>
      <c r="AB36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5" t="str">
        <f>IF(tbl_Customers[[#This Row],[number_vmail_messages]] = 0, "No Usage", IF(tbl_Customers[[#This Row],[number_vmail_messages]] &lt;= 20, "Low Usage", IF(tbl_Customers[[#This Row],[number_vmail_messages]] &lt;= 40, "Medium Usgae", "High Usage")))</f>
        <v>No Usage</v>
      </c>
      <c r="AD3655" t="str">
        <f>IF(tbl_Customers[[#This Row],[total_day_minutes]]&lt;=150,"Low Usage", IF(tbl_Customers[[#This Row],[total_day_minutes]]&lt;=200,"Medium Usage", IF(tbl_Customers[[#This Row],[total_day_minutes]]&lt;=250,"High Usage","Very High Usage")))</f>
        <v>Very High Usage</v>
      </c>
      <c r="AE3655" t="str">
        <f>IF(tbl_Customers[[#This Row],[total_intl_calls]]&lt;=5,"Low Calls", IF(tbl_Customers[[#This Row],[total_intl_calls]]&lt;=10, "Medium Calls", "High Calls"))</f>
        <v>Low Calls</v>
      </c>
      <c r="AF36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55" s="36" t="str">
        <f>IF(tbl_Customers[[#This Row],[Churn_Risk_Score]]&gt;=10,"High Risk", IF(tbl_Customers[[#This Row],[Churn_Risk_Score]]&gt;=5,"Medium Risk","Low Risk"))</f>
        <v>Medium Risk</v>
      </c>
    </row>
    <row r="3656" spans="1:33" x14ac:dyDescent="0.35">
      <c r="A3656">
        <v>3655</v>
      </c>
      <c r="B3656" t="s">
        <v>62</v>
      </c>
      <c r="C3656">
        <v>105</v>
      </c>
      <c r="D3656" t="s">
        <v>25</v>
      </c>
      <c r="E3656" t="s">
        <v>22</v>
      </c>
      <c r="F3656" t="s">
        <v>22</v>
      </c>
      <c r="G3656">
        <v>0</v>
      </c>
      <c r="H3656">
        <v>98.2</v>
      </c>
      <c r="I3656">
        <v>103</v>
      </c>
      <c r="J3656">
        <v>16.690000000000001</v>
      </c>
      <c r="K3656">
        <v>140.30000000000001</v>
      </c>
      <c r="L3656">
        <v>91</v>
      </c>
      <c r="M3656">
        <v>11.93</v>
      </c>
      <c r="N3656">
        <v>140.19999999999999</v>
      </c>
      <c r="O3656">
        <v>106</v>
      </c>
      <c r="P3656">
        <v>6.31</v>
      </c>
      <c r="Q3656">
        <v>13.9</v>
      </c>
      <c r="R3656">
        <v>1</v>
      </c>
      <c r="S3656">
        <v>3.75</v>
      </c>
      <c r="T3656">
        <v>1</v>
      </c>
      <c r="U3656" t="s">
        <v>22</v>
      </c>
      <c r="V3656">
        <f>IF(tbl_Customers[[#This Row],[churn]] = "yes", 1, 0)</f>
        <v>0</v>
      </c>
      <c r="W3656" t="str">
        <f>IF(tbl_Customers[[#This Row],[number_customer_service_calls]] &lt;= 1, "0-1 Calls", IF(tbl_Customers[[#This Row],[number_customer_service_calls]] &lt;= 3, "2-3 Calls", IF(tbl_Customers[[#This Row],[number_customer_service_calls]] &lt;=5, "4-5 Calls", "6+ Calls")))</f>
        <v>0-1 Calls</v>
      </c>
      <c r="X3656" t="str">
        <f>IF(tbl_Customers[[#This Row],[account_length]] &lt;= 50, "0-50", IF(tbl_Customers[[#This Row],[account_length]] &lt;=100, "51-100", IF(tbl_Customers[[#This Row],[account_length]] &lt;= 150, "101-150", "151+")))</f>
        <v>101-150</v>
      </c>
      <c r="Y3656" t="str">
        <f>IF(tbl_Customers[[#This Row],[total_intl_charge]] &lt;= 3, "Low Charges", "High Charges")</f>
        <v>High Charges</v>
      </c>
      <c r="Z3656" t="str">
        <f>IF(tbl_Customers[[#This Row],[total_eve_calls]]&lt;=80,"Low Calls",
IF(tbl_Customers[[#This Row],[total_eve_calls]]&lt;=120,"Medium Calls","High Calls"))</f>
        <v>Medium Calls</v>
      </c>
      <c r="AA3656" t="str">
        <f>IF(tbl_Customers[[#This Row],[total_eve_charge]]&lt;=15,"Low Charges",
IF(tbl_Customers[[#This Row],[total_eve_charge]]&lt;=20,"Medium Charges","High Charges"))</f>
        <v>Low Charges</v>
      </c>
      <c r="AB36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6" t="str">
        <f>IF(tbl_Customers[[#This Row],[number_vmail_messages]] = 0, "No Usage", IF(tbl_Customers[[#This Row],[number_vmail_messages]] &lt;= 20, "Low Usage", IF(tbl_Customers[[#This Row],[number_vmail_messages]] &lt;= 40, "Medium Usgae", "High Usage")))</f>
        <v>No Usage</v>
      </c>
      <c r="AD3656" t="str">
        <f>IF(tbl_Customers[[#This Row],[total_day_minutes]]&lt;=150,"Low Usage", IF(tbl_Customers[[#This Row],[total_day_minutes]]&lt;=200,"Medium Usage", IF(tbl_Customers[[#This Row],[total_day_minutes]]&lt;=250,"High Usage","Very High Usage")))</f>
        <v>Low Usage</v>
      </c>
      <c r="AE3656" t="str">
        <f>IF(tbl_Customers[[#This Row],[total_intl_calls]]&lt;=5,"Low Calls", IF(tbl_Customers[[#This Row],[total_intl_calls]]&lt;=10, "Medium Calls", "High Calls"))</f>
        <v>Low Calls</v>
      </c>
      <c r="AF36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56" s="36" t="str">
        <f>IF(tbl_Customers[[#This Row],[Churn_Risk_Score]]&gt;=10,"High Risk", IF(tbl_Customers[[#This Row],[Churn_Risk_Score]]&gt;=5,"Medium Risk","Low Risk"))</f>
        <v>Low Risk</v>
      </c>
    </row>
    <row r="3657" spans="1:33" x14ac:dyDescent="0.35">
      <c r="A3657">
        <v>3656</v>
      </c>
      <c r="B3657" t="s">
        <v>29</v>
      </c>
      <c r="C3657">
        <v>115</v>
      </c>
      <c r="D3657" t="s">
        <v>25</v>
      </c>
      <c r="E3657" t="s">
        <v>22</v>
      </c>
      <c r="F3657" t="s">
        <v>22</v>
      </c>
      <c r="G3657">
        <v>0</v>
      </c>
      <c r="H3657">
        <v>80.8</v>
      </c>
      <c r="I3657">
        <v>81</v>
      </c>
      <c r="J3657">
        <v>13.74</v>
      </c>
      <c r="K3657">
        <v>195.7</v>
      </c>
      <c r="L3657">
        <v>91</v>
      </c>
      <c r="M3657">
        <v>16.63</v>
      </c>
      <c r="N3657">
        <v>190.1</v>
      </c>
      <c r="O3657">
        <v>66</v>
      </c>
      <c r="P3657">
        <v>8.5500000000000007</v>
      </c>
      <c r="Q3657">
        <v>11.7</v>
      </c>
      <c r="R3657">
        <v>6</v>
      </c>
      <c r="S3657">
        <v>3.16</v>
      </c>
      <c r="T3657">
        <v>1</v>
      </c>
      <c r="U3657" t="s">
        <v>22</v>
      </c>
      <c r="V3657">
        <f>IF(tbl_Customers[[#This Row],[churn]] = "yes", 1, 0)</f>
        <v>0</v>
      </c>
      <c r="W3657" t="str">
        <f>IF(tbl_Customers[[#This Row],[number_customer_service_calls]] &lt;= 1, "0-1 Calls", IF(tbl_Customers[[#This Row],[number_customer_service_calls]] &lt;= 3, "2-3 Calls", IF(tbl_Customers[[#This Row],[number_customer_service_calls]] &lt;=5, "4-5 Calls", "6+ Calls")))</f>
        <v>0-1 Calls</v>
      </c>
      <c r="X3657" t="str">
        <f>IF(tbl_Customers[[#This Row],[account_length]] &lt;= 50, "0-50", IF(tbl_Customers[[#This Row],[account_length]] &lt;=100, "51-100", IF(tbl_Customers[[#This Row],[account_length]] &lt;= 150, "101-150", "151+")))</f>
        <v>101-150</v>
      </c>
      <c r="Y3657" t="str">
        <f>IF(tbl_Customers[[#This Row],[total_intl_charge]] &lt;= 3, "Low Charges", "High Charges")</f>
        <v>High Charges</v>
      </c>
      <c r="Z3657" t="str">
        <f>IF(tbl_Customers[[#This Row],[total_eve_calls]]&lt;=80,"Low Calls",
IF(tbl_Customers[[#This Row],[total_eve_calls]]&lt;=120,"Medium Calls","High Calls"))</f>
        <v>Medium Calls</v>
      </c>
      <c r="AA3657" t="str">
        <f>IF(tbl_Customers[[#This Row],[total_eve_charge]]&lt;=15,"Low Charges",
IF(tbl_Customers[[#This Row],[total_eve_charge]]&lt;=20,"Medium Charges","High Charges"))</f>
        <v>Medium Charges</v>
      </c>
      <c r="AB36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7" t="str">
        <f>IF(tbl_Customers[[#This Row],[number_vmail_messages]] = 0, "No Usage", IF(tbl_Customers[[#This Row],[number_vmail_messages]] &lt;= 20, "Low Usage", IF(tbl_Customers[[#This Row],[number_vmail_messages]] &lt;= 40, "Medium Usgae", "High Usage")))</f>
        <v>No Usage</v>
      </c>
      <c r="AD3657" t="str">
        <f>IF(tbl_Customers[[#This Row],[total_day_minutes]]&lt;=150,"Low Usage", IF(tbl_Customers[[#This Row],[total_day_minutes]]&lt;=200,"Medium Usage", IF(tbl_Customers[[#This Row],[total_day_minutes]]&lt;=250,"High Usage","Very High Usage")))</f>
        <v>Low Usage</v>
      </c>
      <c r="AE3657" t="str">
        <f>IF(tbl_Customers[[#This Row],[total_intl_calls]]&lt;=5,"Low Calls", IF(tbl_Customers[[#This Row],[total_intl_calls]]&lt;=10, "Medium Calls", "High Calls"))</f>
        <v>Medium Calls</v>
      </c>
      <c r="AF36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57" s="36" t="str">
        <f>IF(tbl_Customers[[#This Row],[Churn_Risk_Score]]&gt;=10,"High Risk", IF(tbl_Customers[[#This Row],[Churn_Risk_Score]]&gt;=5,"Medium Risk","Low Risk"))</f>
        <v>Low Risk</v>
      </c>
    </row>
    <row r="3658" spans="1:33" x14ac:dyDescent="0.35">
      <c r="A3658">
        <v>3657</v>
      </c>
      <c r="B3658" t="s">
        <v>20</v>
      </c>
      <c r="C3658">
        <v>82</v>
      </c>
      <c r="D3658" t="s">
        <v>21</v>
      </c>
      <c r="E3658" t="s">
        <v>22</v>
      </c>
      <c r="F3658" t="s">
        <v>22</v>
      </c>
      <c r="G3658">
        <v>0</v>
      </c>
      <c r="H3658">
        <v>207.2</v>
      </c>
      <c r="I3658">
        <v>114</v>
      </c>
      <c r="J3658">
        <v>35.22</v>
      </c>
      <c r="K3658">
        <v>163.69999999999999</v>
      </c>
      <c r="L3658">
        <v>97</v>
      </c>
      <c r="M3658">
        <v>13.91</v>
      </c>
      <c r="N3658">
        <v>192.8</v>
      </c>
      <c r="O3658">
        <v>79</v>
      </c>
      <c r="P3658">
        <v>8.68</v>
      </c>
      <c r="Q3658">
        <v>9.3000000000000007</v>
      </c>
      <c r="R3658">
        <v>4</v>
      </c>
      <c r="S3658">
        <v>2.5099999999999998</v>
      </c>
      <c r="T3658">
        <v>7</v>
      </c>
      <c r="U3658" t="s">
        <v>22</v>
      </c>
      <c r="V3658">
        <f>IF(tbl_Customers[[#This Row],[churn]] = "yes", 1, 0)</f>
        <v>0</v>
      </c>
      <c r="W3658" t="str">
        <f>IF(tbl_Customers[[#This Row],[number_customer_service_calls]] &lt;= 1, "0-1 Calls", IF(tbl_Customers[[#This Row],[number_customer_service_calls]] &lt;= 3, "2-3 Calls", IF(tbl_Customers[[#This Row],[number_customer_service_calls]] &lt;=5, "4-5 Calls", "6+ Calls")))</f>
        <v>6+ Calls</v>
      </c>
      <c r="X3658" t="str">
        <f>IF(tbl_Customers[[#This Row],[account_length]] &lt;= 50, "0-50", IF(tbl_Customers[[#This Row],[account_length]] &lt;=100, "51-100", IF(tbl_Customers[[#This Row],[account_length]] &lt;= 150, "101-150", "151+")))</f>
        <v>51-100</v>
      </c>
      <c r="Y3658" t="str">
        <f>IF(tbl_Customers[[#This Row],[total_intl_charge]] &lt;= 3, "Low Charges", "High Charges")</f>
        <v>Low Charges</v>
      </c>
      <c r="Z3658" t="str">
        <f>IF(tbl_Customers[[#This Row],[total_eve_calls]]&lt;=80,"Low Calls",
IF(tbl_Customers[[#This Row],[total_eve_calls]]&lt;=120,"Medium Calls","High Calls"))</f>
        <v>Medium Calls</v>
      </c>
      <c r="AA3658" t="str">
        <f>IF(tbl_Customers[[#This Row],[total_eve_charge]]&lt;=15,"Low Charges",
IF(tbl_Customers[[#This Row],[total_eve_charge]]&lt;=20,"Medium Charges","High Charges"))</f>
        <v>Low Charges</v>
      </c>
      <c r="AB36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8" t="str">
        <f>IF(tbl_Customers[[#This Row],[number_vmail_messages]] = 0, "No Usage", IF(tbl_Customers[[#This Row],[number_vmail_messages]] &lt;= 20, "Low Usage", IF(tbl_Customers[[#This Row],[number_vmail_messages]] &lt;= 40, "Medium Usgae", "High Usage")))</f>
        <v>No Usage</v>
      </c>
      <c r="AD3658" t="str">
        <f>IF(tbl_Customers[[#This Row],[total_day_minutes]]&lt;=150,"Low Usage", IF(tbl_Customers[[#This Row],[total_day_minutes]]&lt;=200,"Medium Usage", IF(tbl_Customers[[#This Row],[total_day_minutes]]&lt;=250,"High Usage","Very High Usage")))</f>
        <v>High Usage</v>
      </c>
      <c r="AE3658" t="str">
        <f>IF(tbl_Customers[[#This Row],[total_intl_calls]]&lt;=5,"Low Calls", IF(tbl_Customers[[#This Row],[total_intl_calls]]&lt;=10, "Medium Calls", "High Calls"))</f>
        <v>Low Calls</v>
      </c>
      <c r="AF36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58" s="36" t="str">
        <f>IF(tbl_Customers[[#This Row],[Churn_Risk_Score]]&gt;=10,"High Risk", IF(tbl_Customers[[#This Row],[Churn_Risk_Score]]&gt;=5,"Medium Risk","Low Risk"))</f>
        <v>Medium Risk</v>
      </c>
    </row>
    <row r="3659" spans="1:33" x14ac:dyDescent="0.35">
      <c r="A3659">
        <v>3658</v>
      </c>
      <c r="B3659" t="s">
        <v>66</v>
      </c>
      <c r="C3659">
        <v>77</v>
      </c>
      <c r="D3659" t="s">
        <v>21</v>
      </c>
      <c r="E3659" t="s">
        <v>22</v>
      </c>
      <c r="F3659" t="s">
        <v>22</v>
      </c>
      <c r="G3659">
        <v>0</v>
      </c>
      <c r="H3659">
        <v>208.8</v>
      </c>
      <c r="I3659">
        <v>117</v>
      </c>
      <c r="J3659">
        <v>35.5</v>
      </c>
      <c r="K3659">
        <v>175.4</v>
      </c>
      <c r="L3659">
        <v>81</v>
      </c>
      <c r="M3659">
        <v>14.91</v>
      </c>
      <c r="N3659">
        <v>171.5</v>
      </c>
      <c r="O3659">
        <v>105</v>
      </c>
      <c r="P3659">
        <v>7.72</v>
      </c>
      <c r="Q3659">
        <v>13.4</v>
      </c>
      <c r="R3659">
        <v>3</v>
      </c>
      <c r="S3659">
        <v>3.62</v>
      </c>
      <c r="T3659">
        <v>0</v>
      </c>
      <c r="U3659" t="s">
        <v>22</v>
      </c>
      <c r="V3659">
        <f>IF(tbl_Customers[[#This Row],[churn]] = "yes", 1, 0)</f>
        <v>0</v>
      </c>
      <c r="W3659" t="str">
        <f>IF(tbl_Customers[[#This Row],[number_customer_service_calls]] &lt;= 1, "0-1 Calls", IF(tbl_Customers[[#This Row],[number_customer_service_calls]] &lt;= 3, "2-3 Calls", IF(tbl_Customers[[#This Row],[number_customer_service_calls]] &lt;=5, "4-5 Calls", "6+ Calls")))</f>
        <v>0-1 Calls</v>
      </c>
      <c r="X3659" t="str">
        <f>IF(tbl_Customers[[#This Row],[account_length]] &lt;= 50, "0-50", IF(tbl_Customers[[#This Row],[account_length]] &lt;=100, "51-100", IF(tbl_Customers[[#This Row],[account_length]] &lt;= 150, "101-150", "151+")))</f>
        <v>51-100</v>
      </c>
      <c r="Y3659" t="str">
        <f>IF(tbl_Customers[[#This Row],[total_intl_charge]] &lt;= 3, "Low Charges", "High Charges")</f>
        <v>High Charges</v>
      </c>
      <c r="Z3659" t="str">
        <f>IF(tbl_Customers[[#This Row],[total_eve_calls]]&lt;=80,"Low Calls",
IF(tbl_Customers[[#This Row],[total_eve_calls]]&lt;=120,"Medium Calls","High Calls"))</f>
        <v>Medium Calls</v>
      </c>
      <c r="AA3659" t="str">
        <f>IF(tbl_Customers[[#This Row],[total_eve_charge]]&lt;=15,"Low Charges",
IF(tbl_Customers[[#This Row],[total_eve_charge]]&lt;=20,"Medium Charges","High Charges"))</f>
        <v>Low Charges</v>
      </c>
      <c r="AB36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9" t="str">
        <f>IF(tbl_Customers[[#This Row],[number_vmail_messages]] = 0, "No Usage", IF(tbl_Customers[[#This Row],[number_vmail_messages]] &lt;= 20, "Low Usage", IF(tbl_Customers[[#This Row],[number_vmail_messages]] &lt;= 40, "Medium Usgae", "High Usage")))</f>
        <v>No Usage</v>
      </c>
      <c r="AD3659" t="str">
        <f>IF(tbl_Customers[[#This Row],[total_day_minutes]]&lt;=150,"Low Usage", IF(tbl_Customers[[#This Row],[total_day_minutes]]&lt;=200,"Medium Usage", IF(tbl_Customers[[#This Row],[total_day_minutes]]&lt;=250,"High Usage","Very High Usage")))</f>
        <v>High Usage</v>
      </c>
      <c r="AE3659" t="str">
        <f>IF(tbl_Customers[[#This Row],[total_intl_calls]]&lt;=5,"Low Calls", IF(tbl_Customers[[#This Row],[total_intl_calls]]&lt;=10, "Medium Calls", "High Calls"))</f>
        <v>Low Calls</v>
      </c>
      <c r="AF36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59" s="36" t="str">
        <f>IF(tbl_Customers[[#This Row],[Churn_Risk_Score]]&gt;=10,"High Risk", IF(tbl_Customers[[#This Row],[Churn_Risk_Score]]&gt;=5,"Medium Risk","Low Risk"))</f>
        <v>Low Risk</v>
      </c>
    </row>
    <row r="3660" spans="1:33" x14ac:dyDescent="0.35">
      <c r="A3660">
        <v>3659</v>
      </c>
      <c r="B3660" t="s">
        <v>46</v>
      </c>
      <c r="C3660">
        <v>201</v>
      </c>
      <c r="D3660" t="s">
        <v>28</v>
      </c>
      <c r="E3660" t="s">
        <v>22</v>
      </c>
      <c r="F3660" t="s">
        <v>22</v>
      </c>
      <c r="G3660">
        <v>0</v>
      </c>
      <c r="H3660">
        <v>159.9</v>
      </c>
      <c r="I3660">
        <v>61</v>
      </c>
      <c r="J3660">
        <v>27.18</v>
      </c>
      <c r="K3660">
        <v>237.3</v>
      </c>
      <c r="L3660">
        <v>124</v>
      </c>
      <c r="M3660">
        <v>20.170000000000002</v>
      </c>
      <c r="N3660">
        <v>290.2</v>
      </c>
      <c r="O3660">
        <v>99</v>
      </c>
      <c r="P3660">
        <v>13.06</v>
      </c>
      <c r="Q3660">
        <v>13.4</v>
      </c>
      <c r="R3660">
        <v>4</v>
      </c>
      <c r="S3660">
        <v>3.62</v>
      </c>
      <c r="T3660">
        <v>3</v>
      </c>
      <c r="U3660" t="s">
        <v>22</v>
      </c>
      <c r="V3660">
        <f>IF(tbl_Customers[[#This Row],[churn]] = "yes", 1, 0)</f>
        <v>0</v>
      </c>
      <c r="W3660" t="str">
        <f>IF(tbl_Customers[[#This Row],[number_customer_service_calls]] &lt;= 1, "0-1 Calls", IF(tbl_Customers[[#This Row],[number_customer_service_calls]] &lt;= 3, "2-3 Calls", IF(tbl_Customers[[#This Row],[number_customer_service_calls]] &lt;=5, "4-5 Calls", "6+ Calls")))</f>
        <v>2-3 Calls</v>
      </c>
      <c r="X3660" t="str">
        <f>IF(tbl_Customers[[#This Row],[account_length]] &lt;= 50, "0-50", IF(tbl_Customers[[#This Row],[account_length]] &lt;=100, "51-100", IF(tbl_Customers[[#This Row],[account_length]] &lt;= 150, "101-150", "151+")))</f>
        <v>151+</v>
      </c>
      <c r="Y3660" t="str">
        <f>IF(tbl_Customers[[#This Row],[total_intl_charge]] &lt;= 3, "Low Charges", "High Charges")</f>
        <v>High Charges</v>
      </c>
      <c r="Z3660" t="str">
        <f>IF(tbl_Customers[[#This Row],[total_eve_calls]]&lt;=80,"Low Calls",
IF(tbl_Customers[[#This Row],[total_eve_calls]]&lt;=120,"Medium Calls","High Calls"))</f>
        <v>High Calls</v>
      </c>
      <c r="AA3660" t="str">
        <f>IF(tbl_Customers[[#This Row],[total_eve_charge]]&lt;=15,"Low Charges",
IF(tbl_Customers[[#This Row],[total_eve_charge]]&lt;=20,"Medium Charges","High Charges"))</f>
        <v>High Charges</v>
      </c>
      <c r="AB36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0" t="str">
        <f>IF(tbl_Customers[[#This Row],[number_vmail_messages]] = 0, "No Usage", IF(tbl_Customers[[#This Row],[number_vmail_messages]] &lt;= 20, "Low Usage", IF(tbl_Customers[[#This Row],[number_vmail_messages]] &lt;= 40, "Medium Usgae", "High Usage")))</f>
        <v>No Usage</v>
      </c>
      <c r="AD3660" t="str">
        <f>IF(tbl_Customers[[#This Row],[total_day_minutes]]&lt;=150,"Low Usage", IF(tbl_Customers[[#This Row],[total_day_minutes]]&lt;=200,"Medium Usage", IF(tbl_Customers[[#This Row],[total_day_minutes]]&lt;=250,"High Usage","Very High Usage")))</f>
        <v>Medium Usage</v>
      </c>
      <c r="AE3660" t="str">
        <f>IF(tbl_Customers[[#This Row],[total_intl_calls]]&lt;=5,"Low Calls", IF(tbl_Customers[[#This Row],[total_intl_calls]]&lt;=10, "Medium Calls", "High Calls"))</f>
        <v>Low Calls</v>
      </c>
      <c r="AF36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0" s="36" t="str">
        <f>IF(tbl_Customers[[#This Row],[Churn_Risk_Score]]&gt;=10,"High Risk", IF(tbl_Customers[[#This Row],[Churn_Risk_Score]]&gt;=5,"Medium Risk","Low Risk"))</f>
        <v>Low Risk</v>
      </c>
    </row>
    <row r="3661" spans="1:33" x14ac:dyDescent="0.35">
      <c r="A3661">
        <v>3660</v>
      </c>
      <c r="B3661" t="s">
        <v>58</v>
      </c>
      <c r="C3661">
        <v>139</v>
      </c>
      <c r="D3661" t="s">
        <v>21</v>
      </c>
      <c r="E3661" t="s">
        <v>23</v>
      </c>
      <c r="F3661" t="s">
        <v>22</v>
      </c>
      <c r="G3661">
        <v>0</v>
      </c>
      <c r="H3661">
        <v>185.1</v>
      </c>
      <c r="I3661">
        <v>101</v>
      </c>
      <c r="J3661">
        <v>31.47</v>
      </c>
      <c r="K3661">
        <v>266.7</v>
      </c>
      <c r="L3661">
        <v>75</v>
      </c>
      <c r="M3661">
        <v>22.67</v>
      </c>
      <c r="N3661">
        <v>207.9</v>
      </c>
      <c r="O3661">
        <v>95</v>
      </c>
      <c r="P3661">
        <v>9.36</v>
      </c>
      <c r="Q3661">
        <v>9</v>
      </c>
      <c r="R3661">
        <v>3</v>
      </c>
      <c r="S3661">
        <v>2.4300000000000002</v>
      </c>
      <c r="T3661">
        <v>3</v>
      </c>
      <c r="U3661" t="s">
        <v>22</v>
      </c>
      <c r="V3661">
        <f>IF(tbl_Customers[[#This Row],[churn]] = "yes", 1, 0)</f>
        <v>0</v>
      </c>
      <c r="W3661" t="str">
        <f>IF(tbl_Customers[[#This Row],[number_customer_service_calls]] &lt;= 1, "0-1 Calls", IF(tbl_Customers[[#This Row],[number_customer_service_calls]] &lt;= 3, "2-3 Calls", IF(tbl_Customers[[#This Row],[number_customer_service_calls]] &lt;=5, "4-5 Calls", "6+ Calls")))</f>
        <v>2-3 Calls</v>
      </c>
      <c r="X3661" t="str">
        <f>IF(tbl_Customers[[#This Row],[account_length]] &lt;= 50, "0-50", IF(tbl_Customers[[#This Row],[account_length]] &lt;=100, "51-100", IF(tbl_Customers[[#This Row],[account_length]] &lt;= 150, "101-150", "151+")))</f>
        <v>101-150</v>
      </c>
      <c r="Y3661" t="str">
        <f>IF(tbl_Customers[[#This Row],[total_intl_charge]] &lt;= 3, "Low Charges", "High Charges")</f>
        <v>Low Charges</v>
      </c>
      <c r="Z3661" t="str">
        <f>IF(tbl_Customers[[#This Row],[total_eve_calls]]&lt;=80,"Low Calls",
IF(tbl_Customers[[#This Row],[total_eve_calls]]&lt;=120,"Medium Calls","High Calls"))</f>
        <v>Low Calls</v>
      </c>
      <c r="AA3661" t="str">
        <f>IF(tbl_Customers[[#This Row],[total_eve_charge]]&lt;=15,"Low Charges",
IF(tbl_Customers[[#This Row],[total_eve_charge]]&lt;=20,"Medium Charges","High Charges"))</f>
        <v>High Charges</v>
      </c>
      <c r="AB36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1" t="str">
        <f>IF(tbl_Customers[[#This Row],[number_vmail_messages]] = 0, "No Usage", IF(tbl_Customers[[#This Row],[number_vmail_messages]] &lt;= 20, "Low Usage", IF(tbl_Customers[[#This Row],[number_vmail_messages]] &lt;= 40, "Medium Usgae", "High Usage")))</f>
        <v>No Usage</v>
      </c>
      <c r="AD3661" t="str">
        <f>IF(tbl_Customers[[#This Row],[total_day_minutes]]&lt;=150,"Low Usage", IF(tbl_Customers[[#This Row],[total_day_minutes]]&lt;=200,"Medium Usage", IF(tbl_Customers[[#This Row],[total_day_minutes]]&lt;=250,"High Usage","Very High Usage")))</f>
        <v>Medium Usage</v>
      </c>
      <c r="AE3661" t="str">
        <f>IF(tbl_Customers[[#This Row],[total_intl_calls]]&lt;=5,"Low Calls", IF(tbl_Customers[[#This Row],[total_intl_calls]]&lt;=10, "Medium Calls", "High Calls"))</f>
        <v>Low Calls</v>
      </c>
      <c r="AF36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1" s="36" t="str">
        <f>IF(tbl_Customers[[#This Row],[Churn_Risk_Score]]&gt;=10,"High Risk", IF(tbl_Customers[[#This Row],[Churn_Risk_Score]]&gt;=5,"Medium Risk","Low Risk"))</f>
        <v>Low Risk</v>
      </c>
    </row>
    <row r="3662" spans="1:33" x14ac:dyDescent="0.35">
      <c r="A3662">
        <v>3661</v>
      </c>
      <c r="B3662" t="s">
        <v>65</v>
      </c>
      <c r="C3662">
        <v>94</v>
      </c>
      <c r="D3662" t="s">
        <v>25</v>
      </c>
      <c r="E3662" t="s">
        <v>22</v>
      </c>
      <c r="F3662" t="s">
        <v>22</v>
      </c>
      <c r="G3662">
        <v>0</v>
      </c>
      <c r="H3662">
        <v>139.1</v>
      </c>
      <c r="I3662">
        <v>93</v>
      </c>
      <c r="J3662">
        <v>23.65</v>
      </c>
      <c r="K3662">
        <v>237.9</v>
      </c>
      <c r="L3662">
        <v>100</v>
      </c>
      <c r="M3662">
        <v>20.22</v>
      </c>
      <c r="N3662">
        <v>227.1</v>
      </c>
      <c r="O3662">
        <v>59</v>
      </c>
      <c r="P3662">
        <v>10.220000000000001</v>
      </c>
      <c r="Q3662">
        <v>11.4</v>
      </c>
      <c r="R3662">
        <v>3</v>
      </c>
      <c r="S3662">
        <v>3.08</v>
      </c>
      <c r="T3662">
        <v>1</v>
      </c>
      <c r="U3662" t="s">
        <v>22</v>
      </c>
      <c r="V3662">
        <f>IF(tbl_Customers[[#This Row],[churn]] = "yes", 1, 0)</f>
        <v>0</v>
      </c>
      <c r="W3662" t="str">
        <f>IF(tbl_Customers[[#This Row],[number_customer_service_calls]] &lt;= 1, "0-1 Calls", IF(tbl_Customers[[#This Row],[number_customer_service_calls]] &lt;= 3, "2-3 Calls", IF(tbl_Customers[[#This Row],[number_customer_service_calls]] &lt;=5, "4-5 Calls", "6+ Calls")))</f>
        <v>0-1 Calls</v>
      </c>
      <c r="X3662" t="str">
        <f>IF(tbl_Customers[[#This Row],[account_length]] &lt;= 50, "0-50", IF(tbl_Customers[[#This Row],[account_length]] &lt;=100, "51-100", IF(tbl_Customers[[#This Row],[account_length]] &lt;= 150, "101-150", "151+")))</f>
        <v>51-100</v>
      </c>
      <c r="Y3662" t="str">
        <f>IF(tbl_Customers[[#This Row],[total_intl_charge]] &lt;= 3, "Low Charges", "High Charges")</f>
        <v>High Charges</v>
      </c>
      <c r="Z3662" t="str">
        <f>IF(tbl_Customers[[#This Row],[total_eve_calls]]&lt;=80,"Low Calls",
IF(tbl_Customers[[#This Row],[total_eve_calls]]&lt;=120,"Medium Calls","High Calls"))</f>
        <v>Medium Calls</v>
      </c>
      <c r="AA3662" t="str">
        <f>IF(tbl_Customers[[#This Row],[total_eve_charge]]&lt;=15,"Low Charges",
IF(tbl_Customers[[#This Row],[total_eve_charge]]&lt;=20,"Medium Charges","High Charges"))</f>
        <v>High Charges</v>
      </c>
      <c r="AB36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2" t="str">
        <f>IF(tbl_Customers[[#This Row],[number_vmail_messages]] = 0, "No Usage", IF(tbl_Customers[[#This Row],[number_vmail_messages]] &lt;= 20, "Low Usage", IF(tbl_Customers[[#This Row],[number_vmail_messages]] &lt;= 40, "Medium Usgae", "High Usage")))</f>
        <v>No Usage</v>
      </c>
      <c r="AD3662" t="str">
        <f>IF(tbl_Customers[[#This Row],[total_day_minutes]]&lt;=150,"Low Usage", IF(tbl_Customers[[#This Row],[total_day_minutes]]&lt;=200,"Medium Usage", IF(tbl_Customers[[#This Row],[total_day_minutes]]&lt;=250,"High Usage","Very High Usage")))</f>
        <v>Low Usage</v>
      </c>
      <c r="AE3662" t="str">
        <f>IF(tbl_Customers[[#This Row],[total_intl_calls]]&lt;=5,"Low Calls", IF(tbl_Customers[[#This Row],[total_intl_calls]]&lt;=10, "Medium Calls", "High Calls"))</f>
        <v>Low Calls</v>
      </c>
      <c r="AF36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2" s="36" t="str">
        <f>IF(tbl_Customers[[#This Row],[Churn_Risk_Score]]&gt;=10,"High Risk", IF(tbl_Customers[[#This Row],[Churn_Risk_Score]]&gt;=5,"Medium Risk","Low Risk"))</f>
        <v>Low Risk</v>
      </c>
    </row>
    <row r="3663" spans="1:33" x14ac:dyDescent="0.35">
      <c r="A3663">
        <v>3662</v>
      </c>
      <c r="B3663" t="s">
        <v>55</v>
      </c>
      <c r="C3663">
        <v>95</v>
      </c>
      <c r="D3663" t="s">
        <v>21</v>
      </c>
      <c r="E3663" t="s">
        <v>22</v>
      </c>
      <c r="F3663" t="s">
        <v>22</v>
      </c>
      <c r="G3663">
        <v>0</v>
      </c>
      <c r="H3663">
        <v>155.5</v>
      </c>
      <c r="I3663">
        <v>99</v>
      </c>
      <c r="J3663">
        <v>26.44</v>
      </c>
      <c r="K3663">
        <v>167</v>
      </c>
      <c r="L3663">
        <v>75</v>
      </c>
      <c r="M3663">
        <v>14.2</v>
      </c>
      <c r="N3663">
        <v>190.7</v>
      </c>
      <c r="O3663">
        <v>125</v>
      </c>
      <c r="P3663">
        <v>8.58</v>
      </c>
      <c r="Q3663">
        <v>13.2</v>
      </c>
      <c r="R3663">
        <v>4</v>
      </c>
      <c r="S3663">
        <v>3.56</v>
      </c>
      <c r="T3663">
        <v>1</v>
      </c>
      <c r="U3663" t="s">
        <v>22</v>
      </c>
      <c r="V3663">
        <f>IF(tbl_Customers[[#This Row],[churn]] = "yes", 1, 0)</f>
        <v>0</v>
      </c>
      <c r="W3663" t="str">
        <f>IF(tbl_Customers[[#This Row],[number_customer_service_calls]] &lt;= 1, "0-1 Calls", IF(tbl_Customers[[#This Row],[number_customer_service_calls]] &lt;= 3, "2-3 Calls", IF(tbl_Customers[[#This Row],[number_customer_service_calls]] &lt;=5, "4-5 Calls", "6+ Calls")))</f>
        <v>0-1 Calls</v>
      </c>
      <c r="X3663" t="str">
        <f>IF(tbl_Customers[[#This Row],[account_length]] &lt;= 50, "0-50", IF(tbl_Customers[[#This Row],[account_length]] &lt;=100, "51-100", IF(tbl_Customers[[#This Row],[account_length]] &lt;= 150, "101-150", "151+")))</f>
        <v>51-100</v>
      </c>
      <c r="Y3663" t="str">
        <f>IF(tbl_Customers[[#This Row],[total_intl_charge]] &lt;= 3, "Low Charges", "High Charges")</f>
        <v>High Charges</v>
      </c>
      <c r="Z3663" t="str">
        <f>IF(tbl_Customers[[#This Row],[total_eve_calls]]&lt;=80,"Low Calls",
IF(tbl_Customers[[#This Row],[total_eve_calls]]&lt;=120,"Medium Calls","High Calls"))</f>
        <v>Low Calls</v>
      </c>
      <c r="AA3663" t="str">
        <f>IF(tbl_Customers[[#This Row],[total_eve_charge]]&lt;=15,"Low Charges",
IF(tbl_Customers[[#This Row],[total_eve_charge]]&lt;=20,"Medium Charges","High Charges"))</f>
        <v>Low Charges</v>
      </c>
      <c r="AB36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3" t="str">
        <f>IF(tbl_Customers[[#This Row],[number_vmail_messages]] = 0, "No Usage", IF(tbl_Customers[[#This Row],[number_vmail_messages]] &lt;= 20, "Low Usage", IF(tbl_Customers[[#This Row],[number_vmail_messages]] &lt;= 40, "Medium Usgae", "High Usage")))</f>
        <v>No Usage</v>
      </c>
      <c r="AD3663" t="str">
        <f>IF(tbl_Customers[[#This Row],[total_day_minutes]]&lt;=150,"Low Usage", IF(tbl_Customers[[#This Row],[total_day_minutes]]&lt;=200,"Medium Usage", IF(tbl_Customers[[#This Row],[total_day_minutes]]&lt;=250,"High Usage","Very High Usage")))</f>
        <v>Medium Usage</v>
      </c>
      <c r="AE3663" t="str">
        <f>IF(tbl_Customers[[#This Row],[total_intl_calls]]&lt;=5,"Low Calls", IF(tbl_Customers[[#This Row],[total_intl_calls]]&lt;=10, "Medium Calls", "High Calls"))</f>
        <v>Low Calls</v>
      </c>
      <c r="AF36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3" s="36" t="str">
        <f>IF(tbl_Customers[[#This Row],[Churn_Risk_Score]]&gt;=10,"High Risk", IF(tbl_Customers[[#This Row],[Churn_Risk_Score]]&gt;=5,"Medium Risk","Low Risk"))</f>
        <v>Low Risk</v>
      </c>
    </row>
    <row r="3664" spans="1:33" x14ac:dyDescent="0.35">
      <c r="A3664">
        <v>3663</v>
      </c>
      <c r="B3664" t="s">
        <v>62</v>
      </c>
      <c r="C3664">
        <v>138</v>
      </c>
      <c r="D3664" t="s">
        <v>25</v>
      </c>
      <c r="E3664" t="s">
        <v>22</v>
      </c>
      <c r="F3664" t="s">
        <v>22</v>
      </c>
      <c r="G3664">
        <v>0</v>
      </c>
      <c r="H3664">
        <v>180.5</v>
      </c>
      <c r="I3664">
        <v>82</v>
      </c>
      <c r="J3664">
        <v>30.69</v>
      </c>
      <c r="K3664">
        <v>242.4</v>
      </c>
      <c r="L3664">
        <v>103</v>
      </c>
      <c r="M3664">
        <v>20.6</v>
      </c>
      <c r="N3664">
        <v>244.4</v>
      </c>
      <c r="O3664">
        <v>89</v>
      </c>
      <c r="P3664">
        <v>11</v>
      </c>
      <c r="Q3664">
        <v>10.3</v>
      </c>
      <c r="R3664">
        <v>7</v>
      </c>
      <c r="S3664">
        <v>2.78</v>
      </c>
      <c r="T3664">
        <v>2</v>
      </c>
      <c r="U3664" t="s">
        <v>22</v>
      </c>
      <c r="V3664">
        <f>IF(tbl_Customers[[#This Row],[churn]] = "yes", 1, 0)</f>
        <v>0</v>
      </c>
      <c r="W3664" t="str">
        <f>IF(tbl_Customers[[#This Row],[number_customer_service_calls]] &lt;= 1, "0-1 Calls", IF(tbl_Customers[[#This Row],[number_customer_service_calls]] &lt;= 3, "2-3 Calls", IF(tbl_Customers[[#This Row],[number_customer_service_calls]] &lt;=5, "4-5 Calls", "6+ Calls")))</f>
        <v>2-3 Calls</v>
      </c>
      <c r="X3664" t="str">
        <f>IF(tbl_Customers[[#This Row],[account_length]] &lt;= 50, "0-50", IF(tbl_Customers[[#This Row],[account_length]] &lt;=100, "51-100", IF(tbl_Customers[[#This Row],[account_length]] &lt;= 150, "101-150", "151+")))</f>
        <v>101-150</v>
      </c>
      <c r="Y3664" t="str">
        <f>IF(tbl_Customers[[#This Row],[total_intl_charge]] &lt;= 3, "Low Charges", "High Charges")</f>
        <v>Low Charges</v>
      </c>
      <c r="Z3664" t="str">
        <f>IF(tbl_Customers[[#This Row],[total_eve_calls]]&lt;=80,"Low Calls",
IF(tbl_Customers[[#This Row],[total_eve_calls]]&lt;=120,"Medium Calls","High Calls"))</f>
        <v>Medium Calls</v>
      </c>
      <c r="AA3664" t="str">
        <f>IF(tbl_Customers[[#This Row],[total_eve_charge]]&lt;=15,"Low Charges",
IF(tbl_Customers[[#This Row],[total_eve_charge]]&lt;=20,"Medium Charges","High Charges"))</f>
        <v>High Charges</v>
      </c>
      <c r="AB36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4" t="str">
        <f>IF(tbl_Customers[[#This Row],[number_vmail_messages]] = 0, "No Usage", IF(tbl_Customers[[#This Row],[number_vmail_messages]] &lt;= 20, "Low Usage", IF(tbl_Customers[[#This Row],[number_vmail_messages]] &lt;= 40, "Medium Usgae", "High Usage")))</f>
        <v>No Usage</v>
      </c>
      <c r="AD3664" t="str">
        <f>IF(tbl_Customers[[#This Row],[total_day_minutes]]&lt;=150,"Low Usage", IF(tbl_Customers[[#This Row],[total_day_minutes]]&lt;=200,"Medium Usage", IF(tbl_Customers[[#This Row],[total_day_minutes]]&lt;=250,"High Usage","Very High Usage")))</f>
        <v>Medium Usage</v>
      </c>
      <c r="AE3664" t="str">
        <f>IF(tbl_Customers[[#This Row],[total_intl_calls]]&lt;=5,"Low Calls", IF(tbl_Customers[[#This Row],[total_intl_calls]]&lt;=10, "Medium Calls", "High Calls"))</f>
        <v>Medium Calls</v>
      </c>
      <c r="AF36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64" s="36" t="str">
        <f>IF(tbl_Customers[[#This Row],[Churn_Risk_Score]]&gt;=10,"High Risk", IF(tbl_Customers[[#This Row],[Churn_Risk_Score]]&gt;=5,"Medium Risk","Low Risk"))</f>
        <v>Low Risk</v>
      </c>
    </row>
    <row r="3665" spans="1:33" x14ac:dyDescent="0.35">
      <c r="A3665">
        <v>3664</v>
      </c>
      <c r="B3665" t="s">
        <v>64</v>
      </c>
      <c r="C3665">
        <v>105</v>
      </c>
      <c r="D3665" t="s">
        <v>21</v>
      </c>
      <c r="E3665" t="s">
        <v>22</v>
      </c>
      <c r="F3665" t="s">
        <v>22</v>
      </c>
      <c r="G3665">
        <v>0</v>
      </c>
      <c r="H3665">
        <v>204.6</v>
      </c>
      <c r="I3665">
        <v>111</v>
      </c>
      <c r="J3665">
        <v>34.78</v>
      </c>
      <c r="K3665">
        <v>134.4</v>
      </c>
      <c r="L3665">
        <v>109</v>
      </c>
      <c r="M3665">
        <v>11.42</v>
      </c>
      <c r="N3665">
        <v>260.8</v>
      </c>
      <c r="O3665">
        <v>69</v>
      </c>
      <c r="P3665">
        <v>11.74</v>
      </c>
      <c r="Q3665">
        <v>5.7</v>
      </c>
      <c r="R3665">
        <v>7</v>
      </c>
      <c r="S3665">
        <v>1.54</v>
      </c>
      <c r="T3665">
        <v>1</v>
      </c>
      <c r="U3665" t="s">
        <v>22</v>
      </c>
      <c r="V3665">
        <f>IF(tbl_Customers[[#This Row],[churn]] = "yes", 1, 0)</f>
        <v>0</v>
      </c>
      <c r="W3665" t="str">
        <f>IF(tbl_Customers[[#This Row],[number_customer_service_calls]] &lt;= 1, "0-1 Calls", IF(tbl_Customers[[#This Row],[number_customer_service_calls]] &lt;= 3, "2-3 Calls", IF(tbl_Customers[[#This Row],[number_customer_service_calls]] &lt;=5, "4-5 Calls", "6+ Calls")))</f>
        <v>0-1 Calls</v>
      </c>
      <c r="X3665" t="str">
        <f>IF(tbl_Customers[[#This Row],[account_length]] &lt;= 50, "0-50", IF(tbl_Customers[[#This Row],[account_length]] &lt;=100, "51-100", IF(tbl_Customers[[#This Row],[account_length]] &lt;= 150, "101-150", "151+")))</f>
        <v>101-150</v>
      </c>
      <c r="Y3665" t="str">
        <f>IF(tbl_Customers[[#This Row],[total_intl_charge]] &lt;= 3, "Low Charges", "High Charges")</f>
        <v>Low Charges</v>
      </c>
      <c r="Z3665" t="str">
        <f>IF(tbl_Customers[[#This Row],[total_eve_calls]]&lt;=80,"Low Calls",
IF(tbl_Customers[[#This Row],[total_eve_calls]]&lt;=120,"Medium Calls","High Calls"))</f>
        <v>Medium Calls</v>
      </c>
      <c r="AA3665" t="str">
        <f>IF(tbl_Customers[[#This Row],[total_eve_charge]]&lt;=15,"Low Charges",
IF(tbl_Customers[[#This Row],[total_eve_charge]]&lt;=20,"Medium Charges","High Charges"))</f>
        <v>Low Charges</v>
      </c>
      <c r="AB36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5" t="str">
        <f>IF(tbl_Customers[[#This Row],[number_vmail_messages]] = 0, "No Usage", IF(tbl_Customers[[#This Row],[number_vmail_messages]] &lt;= 20, "Low Usage", IF(tbl_Customers[[#This Row],[number_vmail_messages]] &lt;= 40, "Medium Usgae", "High Usage")))</f>
        <v>No Usage</v>
      </c>
      <c r="AD3665" t="str">
        <f>IF(tbl_Customers[[#This Row],[total_day_minutes]]&lt;=150,"Low Usage", IF(tbl_Customers[[#This Row],[total_day_minutes]]&lt;=200,"Medium Usage", IF(tbl_Customers[[#This Row],[total_day_minutes]]&lt;=250,"High Usage","Very High Usage")))</f>
        <v>High Usage</v>
      </c>
      <c r="AE3665" t="str">
        <f>IF(tbl_Customers[[#This Row],[total_intl_calls]]&lt;=5,"Low Calls", IF(tbl_Customers[[#This Row],[total_intl_calls]]&lt;=10, "Medium Calls", "High Calls"))</f>
        <v>Medium Calls</v>
      </c>
      <c r="AF36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65" s="36" t="str">
        <f>IF(tbl_Customers[[#This Row],[Churn_Risk_Score]]&gt;=10,"High Risk", IF(tbl_Customers[[#This Row],[Churn_Risk_Score]]&gt;=5,"Medium Risk","Low Risk"))</f>
        <v>Low Risk</v>
      </c>
    </row>
    <row r="3666" spans="1:33" x14ac:dyDescent="0.35">
      <c r="A3666">
        <v>3665</v>
      </c>
      <c r="B3666" t="s">
        <v>66</v>
      </c>
      <c r="C3666">
        <v>81</v>
      </c>
      <c r="D3666" t="s">
        <v>21</v>
      </c>
      <c r="E3666" t="s">
        <v>23</v>
      </c>
      <c r="F3666" t="s">
        <v>22</v>
      </c>
      <c r="G3666">
        <v>0</v>
      </c>
      <c r="H3666">
        <v>220.4</v>
      </c>
      <c r="I3666">
        <v>76</v>
      </c>
      <c r="J3666">
        <v>37.47</v>
      </c>
      <c r="K3666">
        <v>276.39999999999998</v>
      </c>
      <c r="L3666">
        <v>122</v>
      </c>
      <c r="M3666">
        <v>23.49</v>
      </c>
      <c r="N3666">
        <v>239.5</v>
      </c>
      <c r="O3666">
        <v>112</v>
      </c>
      <c r="P3666">
        <v>10.78</v>
      </c>
      <c r="Q3666">
        <v>11.4</v>
      </c>
      <c r="R3666">
        <v>5</v>
      </c>
      <c r="S3666">
        <v>3.08</v>
      </c>
      <c r="T3666">
        <v>1</v>
      </c>
      <c r="U3666" t="s">
        <v>23</v>
      </c>
      <c r="V3666">
        <f>IF(tbl_Customers[[#This Row],[churn]] = "yes", 1, 0)</f>
        <v>1</v>
      </c>
      <c r="W3666" t="str">
        <f>IF(tbl_Customers[[#This Row],[number_customer_service_calls]] &lt;= 1, "0-1 Calls", IF(tbl_Customers[[#This Row],[number_customer_service_calls]] &lt;= 3, "2-3 Calls", IF(tbl_Customers[[#This Row],[number_customer_service_calls]] &lt;=5, "4-5 Calls", "6+ Calls")))</f>
        <v>0-1 Calls</v>
      </c>
      <c r="X3666" t="str">
        <f>IF(tbl_Customers[[#This Row],[account_length]] &lt;= 50, "0-50", IF(tbl_Customers[[#This Row],[account_length]] &lt;=100, "51-100", IF(tbl_Customers[[#This Row],[account_length]] &lt;= 150, "101-150", "151+")))</f>
        <v>51-100</v>
      </c>
      <c r="Y3666" t="str">
        <f>IF(tbl_Customers[[#This Row],[total_intl_charge]] &lt;= 3, "Low Charges", "High Charges")</f>
        <v>High Charges</v>
      </c>
      <c r="Z3666" t="str">
        <f>IF(tbl_Customers[[#This Row],[total_eve_calls]]&lt;=80,"Low Calls",
IF(tbl_Customers[[#This Row],[total_eve_calls]]&lt;=120,"Medium Calls","High Calls"))</f>
        <v>High Calls</v>
      </c>
      <c r="AA3666" t="str">
        <f>IF(tbl_Customers[[#This Row],[total_eve_charge]]&lt;=15,"Low Charges",
IF(tbl_Customers[[#This Row],[total_eve_charge]]&lt;=20,"Medium Charges","High Charges"))</f>
        <v>High Charges</v>
      </c>
      <c r="AB36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6" t="str">
        <f>IF(tbl_Customers[[#This Row],[number_vmail_messages]] = 0, "No Usage", IF(tbl_Customers[[#This Row],[number_vmail_messages]] &lt;= 20, "Low Usage", IF(tbl_Customers[[#This Row],[number_vmail_messages]] &lt;= 40, "Medium Usgae", "High Usage")))</f>
        <v>No Usage</v>
      </c>
      <c r="AD3666" t="str">
        <f>IF(tbl_Customers[[#This Row],[total_day_minutes]]&lt;=150,"Low Usage", IF(tbl_Customers[[#This Row],[total_day_minutes]]&lt;=200,"Medium Usage", IF(tbl_Customers[[#This Row],[total_day_minutes]]&lt;=250,"High Usage","Very High Usage")))</f>
        <v>High Usage</v>
      </c>
      <c r="AE3666" t="str">
        <f>IF(tbl_Customers[[#This Row],[total_intl_calls]]&lt;=5,"Low Calls", IF(tbl_Customers[[#This Row],[total_intl_calls]]&lt;=10, "Medium Calls", "High Calls"))</f>
        <v>Low Calls</v>
      </c>
      <c r="AF36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66" s="36" t="str">
        <f>IF(tbl_Customers[[#This Row],[Churn_Risk_Score]]&gt;=10,"High Risk", IF(tbl_Customers[[#This Row],[Churn_Risk_Score]]&gt;=5,"Medium Risk","Low Risk"))</f>
        <v>Medium Risk</v>
      </c>
    </row>
    <row r="3667" spans="1:33" x14ac:dyDescent="0.35">
      <c r="A3667">
        <v>3666</v>
      </c>
      <c r="B3667" t="s">
        <v>66</v>
      </c>
      <c r="C3667">
        <v>127</v>
      </c>
      <c r="D3667" t="s">
        <v>28</v>
      </c>
      <c r="E3667" t="s">
        <v>22</v>
      </c>
      <c r="F3667" t="s">
        <v>22</v>
      </c>
      <c r="G3667">
        <v>0</v>
      </c>
      <c r="H3667">
        <v>223.2</v>
      </c>
      <c r="I3667">
        <v>137</v>
      </c>
      <c r="J3667">
        <v>37.94</v>
      </c>
      <c r="K3667">
        <v>144.69999999999999</v>
      </c>
      <c r="L3667">
        <v>119</v>
      </c>
      <c r="M3667">
        <v>12.3</v>
      </c>
      <c r="N3667">
        <v>96</v>
      </c>
      <c r="O3667">
        <v>109</v>
      </c>
      <c r="P3667">
        <v>4.32</v>
      </c>
      <c r="Q3667">
        <v>8.6</v>
      </c>
      <c r="R3667">
        <v>4</v>
      </c>
      <c r="S3667">
        <v>2.3199999999999998</v>
      </c>
      <c r="T3667">
        <v>2</v>
      </c>
      <c r="U3667" t="s">
        <v>22</v>
      </c>
      <c r="V3667">
        <f>IF(tbl_Customers[[#This Row],[churn]] = "yes", 1, 0)</f>
        <v>0</v>
      </c>
      <c r="W3667" t="str">
        <f>IF(tbl_Customers[[#This Row],[number_customer_service_calls]] &lt;= 1, "0-1 Calls", IF(tbl_Customers[[#This Row],[number_customer_service_calls]] &lt;= 3, "2-3 Calls", IF(tbl_Customers[[#This Row],[number_customer_service_calls]] &lt;=5, "4-5 Calls", "6+ Calls")))</f>
        <v>2-3 Calls</v>
      </c>
      <c r="X3667" t="str">
        <f>IF(tbl_Customers[[#This Row],[account_length]] &lt;= 50, "0-50", IF(tbl_Customers[[#This Row],[account_length]] &lt;=100, "51-100", IF(tbl_Customers[[#This Row],[account_length]] &lt;= 150, "101-150", "151+")))</f>
        <v>101-150</v>
      </c>
      <c r="Y3667" t="str">
        <f>IF(tbl_Customers[[#This Row],[total_intl_charge]] &lt;= 3, "Low Charges", "High Charges")</f>
        <v>Low Charges</v>
      </c>
      <c r="Z3667" t="str">
        <f>IF(tbl_Customers[[#This Row],[total_eve_calls]]&lt;=80,"Low Calls",
IF(tbl_Customers[[#This Row],[total_eve_calls]]&lt;=120,"Medium Calls","High Calls"))</f>
        <v>Medium Calls</v>
      </c>
      <c r="AA3667" t="str">
        <f>IF(tbl_Customers[[#This Row],[total_eve_charge]]&lt;=15,"Low Charges",
IF(tbl_Customers[[#This Row],[total_eve_charge]]&lt;=20,"Medium Charges","High Charges"))</f>
        <v>Low Charges</v>
      </c>
      <c r="AB36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7" t="str">
        <f>IF(tbl_Customers[[#This Row],[number_vmail_messages]] = 0, "No Usage", IF(tbl_Customers[[#This Row],[number_vmail_messages]] &lt;= 20, "Low Usage", IF(tbl_Customers[[#This Row],[number_vmail_messages]] &lt;= 40, "Medium Usgae", "High Usage")))</f>
        <v>No Usage</v>
      </c>
      <c r="AD3667" t="str">
        <f>IF(tbl_Customers[[#This Row],[total_day_minutes]]&lt;=150,"Low Usage", IF(tbl_Customers[[#This Row],[total_day_minutes]]&lt;=200,"Medium Usage", IF(tbl_Customers[[#This Row],[total_day_minutes]]&lt;=250,"High Usage","Very High Usage")))</f>
        <v>High Usage</v>
      </c>
      <c r="AE3667" t="str">
        <f>IF(tbl_Customers[[#This Row],[total_intl_calls]]&lt;=5,"Low Calls", IF(tbl_Customers[[#This Row],[total_intl_calls]]&lt;=10, "Medium Calls", "High Calls"))</f>
        <v>Low Calls</v>
      </c>
      <c r="AF36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67" s="36" t="str">
        <f>IF(tbl_Customers[[#This Row],[Churn_Risk_Score]]&gt;=10,"High Risk", IF(tbl_Customers[[#This Row],[Churn_Risk_Score]]&gt;=5,"Medium Risk","Low Risk"))</f>
        <v>Low Risk</v>
      </c>
    </row>
    <row r="3668" spans="1:33" x14ac:dyDescent="0.35">
      <c r="A3668">
        <v>3667</v>
      </c>
      <c r="B3668" t="s">
        <v>73</v>
      </c>
      <c r="C3668">
        <v>84</v>
      </c>
      <c r="D3668" t="s">
        <v>21</v>
      </c>
      <c r="E3668" t="s">
        <v>22</v>
      </c>
      <c r="F3668" t="s">
        <v>22</v>
      </c>
      <c r="G3668">
        <v>0</v>
      </c>
      <c r="H3668">
        <v>109.1</v>
      </c>
      <c r="I3668">
        <v>114</v>
      </c>
      <c r="J3668">
        <v>18.55</v>
      </c>
      <c r="K3668">
        <v>231.4</v>
      </c>
      <c r="L3668">
        <v>113</v>
      </c>
      <c r="M3668">
        <v>19.670000000000002</v>
      </c>
      <c r="N3668">
        <v>274</v>
      </c>
      <c r="O3668">
        <v>112</v>
      </c>
      <c r="P3668">
        <v>12.33</v>
      </c>
      <c r="Q3668">
        <v>9.6</v>
      </c>
      <c r="R3668">
        <v>4</v>
      </c>
      <c r="S3668">
        <v>2.59</v>
      </c>
      <c r="T3668">
        <v>0</v>
      </c>
      <c r="U3668" t="s">
        <v>22</v>
      </c>
      <c r="V3668">
        <f>IF(tbl_Customers[[#This Row],[churn]] = "yes", 1, 0)</f>
        <v>0</v>
      </c>
      <c r="W3668" t="str">
        <f>IF(tbl_Customers[[#This Row],[number_customer_service_calls]] &lt;= 1, "0-1 Calls", IF(tbl_Customers[[#This Row],[number_customer_service_calls]] &lt;= 3, "2-3 Calls", IF(tbl_Customers[[#This Row],[number_customer_service_calls]] &lt;=5, "4-5 Calls", "6+ Calls")))</f>
        <v>0-1 Calls</v>
      </c>
      <c r="X3668" t="str">
        <f>IF(tbl_Customers[[#This Row],[account_length]] &lt;= 50, "0-50", IF(tbl_Customers[[#This Row],[account_length]] &lt;=100, "51-100", IF(tbl_Customers[[#This Row],[account_length]] &lt;= 150, "101-150", "151+")))</f>
        <v>51-100</v>
      </c>
      <c r="Y3668" t="str">
        <f>IF(tbl_Customers[[#This Row],[total_intl_charge]] &lt;= 3, "Low Charges", "High Charges")</f>
        <v>Low Charges</v>
      </c>
      <c r="Z3668" t="str">
        <f>IF(tbl_Customers[[#This Row],[total_eve_calls]]&lt;=80,"Low Calls",
IF(tbl_Customers[[#This Row],[total_eve_calls]]&lt;=120,"Medium Calls","High Calls"))</f>
        <v>Medium Calls</v>
      </c>
      <c r="AA3668" t="str">
        <f>IF(tbl_Customers[[#This Row],[total_eve_charge]]&lt;=15,"Low Charges",
IF(tbl_Customers[[#This Row],[total_eve_charge]]&lt;=20,"Medium Charges","High Charges"))</f>
        <v>Medium Charges</v>
      </c>
      <c r="AB36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8" t="str">
        <f>IF(tbl_Customers[[#This Row],[number_vmail_messages]] = 0, "No Usage", IF(tbl_Customers[[#This Row],[number_vmail_messages]] &lt;= 20, "Low Usage", IF(tbl_Customers[[#This Row],[number_vmail_messages]] &lt;= 40, "Medium Usgae", "High Usage")))</f>
        <v>No Usage</v>
      </c>
      <c r="AD3668" t="str">
        <f>IF(tbl_Customers[[#This Row],[total_day_minutes]]&lt;=150,"Low Usage", IF(tbl_Customers[[#This Row],[total_day_minutes]]&lt;=200,"Medium Usage", IF(tbl_Customers[[#This Row],[total_day_minutes]]&lt;=250,"High Usage","Very High Usage")))</f>
        <v>Low Usage</v>
      </c>
      <c r="AE3668" t="str">
        <f>IF(tbl_Customers[[#This Row],[total_intl_calls]]&lt;=5,"Low Calls", IF(tbl_Customers[[#This Row],[total_intl_calls]]&lt;=10, "Medium Calls", "High Calls"))</f>
        <v>Low Calls</v>
      </c>
      <c r="AF36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68" s="36" t="str">
        <f>IF(tbl_Customers[[#This Row],[Churn_Risk_Score]]&gt;=10,"High Risk", IF(tbl_Customers[[#This Row],[Churn_Risk_Score]]&gt;=5,"Medium Risk","Low Risk"))</f>
        <v>Low Risk</v>
      </c>
    </row>
    <row r="3669" spans="1:33" x14ac:dyDescent="0.35">
      <c r="A3669">
        <v>3668</v>
      </c>
      <c r="B3669" t="s">
        <v>53</v>
      </c>
      <c r="C3669">
        <v>47</v>
      </c>
      <c r="D3669" t="s">
        <v>28</v>
      </c>
      <c r="E3669" t="s">
        <v>22</v>
      </c>
      <c r="F3669" t="s">
        <v>23</v>
      </c>
      <c r="G3669">
        <v>30</v>
      </c>
      <c r="H3669">
        <v>136.5</v>
      </c>
      <c r="I3669">
        <v>101</v>
      </c>
      <c r="J3669">
        <v>23.21</v>
      </c>
      <c r="K3669">
        <v>174.9</v>
      </c>
      <c r="L3669">
        <v>74</v>
      </c>
      <c r="M3669">
        <v>14.87</v>
      </c>
      <c r="N3669">
        <v>146.4</v>
      </c>
      <c r="O3669">
        <v>91</v>
      </c>
      <c r="P3669">
        <v>6.59</v>
      </c>
      <c r="Q3669">
        <v>10.9</v>
      </c>
      <c r="R3669">
        <v>3</v>
      </c>
      <c r="S3669">
        <v>2.94</v>
      </c>
      <c r="T3669">
        <v>2</v>
      </c>
      <c r="U3669" t="s">
        <v>22</v>
      </c>
      <c r="V3669">
        <f>IF(tbl_Customers[[#This Row],[churn]] = "yes", 1, 0)</f>
        <v>0</v>
      </c>
      <c r="W3669" t="str">
        <f>IF(tbl_Customers[[#This Row],[number_customer_service_calls]] &lt;= 1, "0-1 Calls", IF(tbl_Customers[[#This Row],[number_customer_service_calls]] &lt;= 3, "2-3 Calls", IF(tbl_Customers[[#This Row],[number_customer_service_calls]] &lt;=5, "4-5 Calls", "6+ Calls")))</f>
        <v>2-3 Calls</v>
      </c>
      <c r="X3669" t="str">
        <f>IF(tbl_Customers[[#This Row],[account_length]] &lt;= 50, "0-50", IF(tbl_Customers[[#This Row],[account_length]] &lt;=100, "51-100", IF(tbl_Customers[[#This Row],[account_length]] &lt;= 150, "101-150", "151+")))</f>
        <v>0-50</v>
      </c>
      <c r="Y3669" t="str">
        <f>IF(tbl_Customers[[#This Row],[total_intl_charge]] &lt;= 3, "Low Charges", "High Charges")</f>
        <v>Low Charges</v>
      </c>
      <c r="Z3669" t="str">
        <f>IF(tbl_Customers[[#This Row],[total_eve_calls]]&lt;=80,"Low Calls",
IF(tbl_Customers[[#This Row],[total_eve_calls]]&lt;=120,"Medium Calls","High Calls"))</f>
        <v>Low Calls</v>
      </c>
      <c r="AA3669" t="str">
        <f>IF(tbl_Customers[[#This Row],[total_eve_charge]]&lt;=15,"Low Charges",
IF(tbl_Customers[[#This Row],[total_eve_charge]]&lt;=20,"Medium Charges","High Charges"))</f>
        <v>Low Charges</v>
      </c>
      <c r="AB36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9" t="str">
        <f>IF(tbl_Customers[[#This Row],[number_vmail_messages]] = 0, "No Usage", IF(tbl_Customers[[#This Row],[number_vmail_messages]] &lt;= 20, "Low Usage", IF(tbl_Customers[[#This Row],[number_vmail_messages]] &lt;= 40, "Medium Usgae", "High Usage")))</f>
        <v>Medium Usgae</v>
      </c>
      <c r="AD3669" t="str">
        <f>IF(tbl_Customers[[#This Row],[total_day_minutes]]&lt;=150,"Low Usage", IF(tbl_Customers[[#This Row],[total_day_minutes]]&lt;=200,"Medium Usage", IF(tbl_Customers[[#This Row],[total_day_minutes]]&lt;=250,"High Usage","Very High Usage")))</f>
        <v>Low Usage</v>
      </c>
      <c r="AE3669" t="str">
        <f>IF(tbl_Customers[[#This Row],[total_intl_calls]]&lt;=5,"Low Calls", IF(tbl_Customers[[#This Row],[total_intl_calls]]&lt;=10, "Medium Calls", "High Calls"))</f>
        <v>Low Calls</v>
      </c>
      <c r="AF36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69" s="36" t="str">
        <f>IF(tbl_Customers[[#This Row],[Churn_Risk_Score]]&gt;=10,"High Risk", IF(tbl_Customers[[#This Row],[Churn_Risk_Score]]&gt;=5,"Medium Risk","Low Risk"))</f>
        <v>Low Risk</v>
      </c>
    </row>
    <row r="3670" spans="1:33" x14ac:dyDescent="0.35">
      <c r="A3670">
        <v>3669</v>
      </c>
      <c r="B3670" t="s">
        <v>60</v>
      </c>
      <c r="C3670">
        <v>128</v>
      </c>
      <c r="D3670" t="s">
        <v>28</v>
      </c>
      <c r="E3670" t="s">
        <v>23</v>
      </c>
      <c r="F3670" t="s">
        <v>22</v>
      </c>
      <c r="G3670">
        <v>0</v>
      </c>
      <c r="H3670">
        <v>192.8</v>
      </c>
      <c r="I3670">
        <v>96</v>
      </c>
      <c r="J3670">
        <v>32.78</v>
      </c>
      <c r="K3670">
        <v>136.6</v>
      </c>
      <c r="L3670">
        <v>86</v>
      </c>
      <c r="M3670">
        <v>11.61</v>
      </c>
      <c r="N3670">
        <v>151.80000000000001</v>
      </c>
      <c r="O3670">
        <v>75</v>
      </c>
      <c r="P3670">
        <v>6.83</v>
      </c>
      <c r="Q3670">
        <v>13.5</v>
      </c>
      <c r="R3670">
        <v>4</v>
      </c>
      <c r="S3670">
        <v>3.65</v>
      </c>
      <c r="T3670">
        <v>1</v>
      </c>
      <c r="U3670" t="s">
        <v>23</v>
      </c>
      <c r="V3670">
        <f>IF(tbl_Customers[[#This Row],[churn]] = "yes", 1, 0)</f>
        <v>1</v>
      </c>
      <c r="W3670" t="str">
        <f>IF(tbl_Customers[[#This Row],[number_customer_service_calls]] &lt;= 1, "0-1 Calls", IF(tbl_Customers[[#This Row],[number_customer_service_calls]] &lt;= 3, "2-3 Calls", IF(tbl_Customers[[#This Row],[number_customer_service_calls]] &lt;=5, "4-5 Calls", "6+ Calls")))</f>
        <v>0-1 Calls</v>
      </c>
      <c r="X3670" t="str">
        <f>IF(tbl_Customers[[#This Row],[account_length]] &lt;= 50, "0-50", IF(tbl_Customers[[#This Row],[account_length]] &lt;=100, "51-100", IF(tbl_Customers[[#This Row],[account_length]] &lt;= 150, "101-150", "151+")))</f>
        <v>101-150</v>
      </c>
      <c r="Y3670" t="str">
        <f>IF(tbl_Customers[[#This Row],[total_intl_charge]] &lt;= 3, "Low Charges", "High Charges")</f>
        <v>High Charges</v>
      </c>
      <c r="Z3670" t="str">
        <f>IF(tbl_Customers[[#This Row],[total_eve_calls]]&lt;=80,"Low Calls",
IF(tbl_Customers[[#This Row],[total_eve_calls]]&lt;=120,"Medium Calls","High Calls"))</f>
        <v>Medium Calls</v>
      </c>
      <c r="AA3670" t="str">
        <f>IF(tbl_Customers[[#This Row],[total_eve_charge]]&lt;=15,"Low Charges",
IF(tbl_Customers[[#This Row],[total_eve_charge]]&lt;=20,"Medium Charges","High Charges"))</f>
        <v>Low Charges</v>
      </c>
      <c r="AB36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0" t="str">
        <f>IF(tbl_Customers[[#This Row],[number_vmail_messages]] = 0, "No Usage", IF(tbl_Customers[[#This Row],[number_vmail_messages]] &lt;= 20, "Low Usage", IF(tbl_Customers[[#This Row],[number_vmail_messages]] &lt;= 40, "Medium Usgae", "High Usage")))</f>
        <v>No Usage</v>
      </c>
      <c r="AD3670" t="str">
        <f>IF(tbl_Customers[[#This Row],[total_day_minutes]]&lt;=150,"Low Usage", IF(tbl_Customers[[#This Row],[total_day_minutes]]&lt;=200,"Medium Usage", IF(tbl_Customers[[#This Row],[total_day_minutes]]&lt;=250,"High Usage","Very High Usage")))</f>
        <v>Medium Usage</v>
      </c>
      <c r="AE3670" t="str">
        <f>IF(tbl_Customers[[#This Row],[total_intl_calls]]&lt;=5,"Low Calls", IF(tbl_Customers[[#This Row],[total_intl_calls]]&lt;=10, "Medium Calls", "High Calls"))</f>
        <v>Low Calls</v>
      </c>
      <c r="AF36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70" s="36" t="str">
        <f>IF(tbl_Customers[[#This Row],[Churn_Risk_Score]]&gt;=10,"High Risk", IF(tbl_Customers[[#This Row],[Churn_Risk_Score]]&gt;=5,"Medium Risk","Low Risk"))</f>
        <v>Medium Risk</v>
      </c>
    </row>
    <row r="3671" spans="1:33" x14ac:dyDescent="0.35">
      <c r="A3671">
        <v>3670</v>
      </c>
      <c r="B3671" t="s">
        <v>65</v>
      </c>
      <c r="C3671">
        <v>76</v>
      </c>
      <c r="D3671" t="s">
        <v>28</v>
      </c>
      <c r="E3671" t="s">
        <v>22</v>
      </c>
      <c r="F3671" t="s">
        <v>22</v>
      </c>
      <c r="G3671">
        <v>0</v>
      </c>
      <c r="H3671">
        <v>293.8</v>
      </c>
      <c r="I3671">
        <v>94</v>
      </c>
      <c r="J3671">
        <v>49.95</v>
      </c>
      <c r="K3671">
        <v>169.6</v>
      </c>
      <c r="L3671">
        <v>62</v>
      </c>
      <c r="M3671">
        <v>14.42</v>
      </c>
      <c r="N3671">
        <v>160.4</v>
      </c>
      <c r="O3671">
        <v>103</v>
      </c>
      <c r="P3671">
        <v>7.22</v>
      </c>
      <c r="Q3671">
        <v>13.7</v>
      </c>
      <c r="R3671">
        <v>9</v>
      </c>
      <c r="S3671">
        <v>3.7</v>
      </c>
      <c r="T3671">
        <v>0</v>
      </c>
      <c r="U3671" t="s">
        <v>23</v>
      </c>
      <c r="V3671">
        <f>IF(tbl_Customers[[#This Row],[churn]] = "yes", 1, 0)</f>
        <v>1</v>
      </c>
      <c r="W3671" t="str">
        <f>IF(tbl_Customers[[#This Row],[number_customer_service_calls]] &lt;= 1, "0-1 Calls", IF(tbl_Customers[[#This Row],[number_customer_service_calls]] &lt;= 3, "2-3 Calls", IF(tbl_Customers[[#This Row],[number_customer_service_calls]] &lt;=5, "4-5 Calls", "6+ Calls")))</f>
        <v>0-1 Calls</v>
      </c>
      <c r="X3671" t="str">
        <f>IF(tbl_Customers[[#This Row],[account_length]] &lt;= 50, "0-50", IF(tbl_Customers[[#This Row],[account_length]] &lt;=100, "51-100", IF(tbl_Customers[[#This Row],[account_length]] &lt;= 150, "101-150", "151+")))</f>
        <v>51-100</v>
      </c>
      <c r="Y3671" t="str">
        <f>IF(tbl_Customers[[#This Row],[total_intl_charge]] &lt;= 3, "Low Charges", "High Charges")</f>
        <v>High Charges</v>
      </c>
      <c r="Z3671" t="str">
        <f>IF(tbl_Customers[[#This Row],[total_eve_calls]]&lt;=80,"Low Calls",
IF(tbl_Customers[[#This Row],[total_eve_calls]]&lt;=120,"Medium Calls","High Calls"))</f>
        <v>Low Calls</v>
      </c>
      <c r="AA3671" t="str">
        <f>IF(tbl_Customers[[#This Row],[total_eve_charge]]&lt;=15,"Low Charges",
IF(tbl_Customers[[#This Row],[total_eve_charge]]&lt;=20,"Medium Charges","High Charges"))</f>
        <v>Low Charges</v>
      </c>
      <c r="AB36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1" t="str">
        <f>IF(tbl_Customers[[#This Row],[number_vmail_messages]] = 0, "No Usage", IF(tbl_Customers[[#This Row],[number_vmail_messages]] &lt;= 20, "Low Usage", IF(tbl_Customers[[#This Row],[number_vmail_messages]] &lt;= 40, "Medium Usgae", "High Usage")))</f>
        <v>No Usage</v>
      </c>
      <c r="AD3671" t="str">
        <f>IF(tbl_Customers[[#This Row],[total_day_minutes]]&lt;=150,"Low Usage", IF(tbl_Customers[[#This Row],[total_day_minutes]]&lt;=200,"Medium Usage", IF(tbl_Customers[[#This Row],[total_day_minutes]]&lt;=250,"High Usage","Very High Usage")))</f>
        <v>Very High Usage</v>
      </c>
      <c r="AE3671" t="str">
        <f>IF(tbl_Customers[[#This Row],[total_intl_calls]]&lt;=5,"Low Calls", IF(tbl_Customers[[#This Row],[total_intl_calls]]&lt;=10, "Medium Calls", "High Calls"))</f>
        <v>Medium Calls</v>
      </c>
      <c r="AF36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71" s="36" t="str">
        <f>IF(tbl_Customers[[#This Row],[Churn_Risk_Score]]&gt;=10,"High Risk", IF(tbl_Customers[[#This Row],[Churn_Risk_Score]]&gt;=5,"Medium Risk","Low Risk"))</f>
        <v>Medium Risk</v>
      </c>
    </row>
    <row r="3672" spans="1:33" x14ac:dyDescent="0.35">
      <c r="A3672">
        <v>3671</v>
      </c>
      <c r="B3672" t="s">
        <v>65</v>
      </c>
      <c r="C3672">
        <v>167</v>
      </c>
      <c r="D3672" t="s">
        <v>25</v>
      </c>
      <c r="E3672" t="s">
        <v>22</v>
      </c>
      <c r="F3672" t="s">
        <v>22</v>
      </c>
      <c r="G3672">
        <v>0</v>
      </c>
      <c r="H3672">
        <v>130.5</v>
      </c>
      <c r="I3672">
        <v>66</v>
      </c>
      <c r="J3672">
        <v>22.19</v>
      </c>
      <c r="K3672">
        <v>80.900000000000006</v>
      </c>
      <c r="L3672">
        <v>102</v>
      </c>
      <c r="M3672">
        <v>6.88</v>
      </c>
      <c r="N3672">
        <v>221.6</v>
      </c>
      <c r="O3672">
        <v>116</v>
      </c>
      <c r="P3672">
        <v>9.9700000000000006</v>
      </c>
      <c r="Q3672">
        <v>11.2</v>
      </c>
      <c r="R3672">
        <v>5</v>
      </c>
      <c r="S3672">
        <v>3.02</v>
      </c>
      <c r="T3672">
        <v>1</v>
      </c>
      <c r="U3672" t="s">
        <v>22</v>
      </c>
      <c r="V3672">
        <f>IF(tbl_Customers[[#This Row],[churn]] = "yes", 1, 0)</f>
        <v>0</v>
      </c>
      <c r="W3672" t="str">
        <f>IF(tbl_Customers[[#This Row],[number_customer_service_calls]] &lt;= 1, "0-1 Calls", IF(tbl_Customers[[#This Row],[number_customer_service_calls]] &lt;= 3, "2-3 Calls", IF(tbl_Customers[[#This Row],[number_customer_service_calls]] &lt;=5, "4-5 Calls", "6+ Calls")))</f>
        <v>0-1 Calls</v>
      </c>
      <c r="X3672" t="str">
        <f>IF(tbl_Customers[[#This Row],[account_length]] &lt;= 50, "0-50", IF(tbl_Customers[[#This Row],[account_length]] &lt;=100, "51-100", IF(tbl_Customers[[#This Row],[account_length]] &lt;= 150, "101-150", "151+")))</f>
        <v>151+</v>
      </c>
      <c r="Y3672" t="str">
        <f>IF(tbl_Customers[[#This Row],[total_intl_charge]] &lt;= 3, "Low Charges", "High Charges")</f>
        <v>High Charges</v>
      </c>
      <c r="Z3672" t="str">
        <f>IF(tbl_Customers[[#This Row],[total_eve_calls]]&lt;=80,"Low Calls",
IF(tbl_Customers[[#This Row],[total_eve_calls]]&lt;=120,"Medium Calls","High Calls"))</f>
        <v>Medium Calls</v>
      </c>
      <c r="AA3672" t="str">
        <f>IF(tbl_Customers[[#This Row],[total_eve_charge]]&lt;=15,"Low Charges",
IF(tbl_Customers[[#This Row],[total_eve_charge]]&lt;=20,"Medium Charges","High Charges"))</f>
        <v>Low Charges</v>
      </c>
      <c r="AB36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2" t="str">
        <f>IF(tbl_Customers[[#This Row],[number_vmail_messages]] = 0, "No Usage", IF(tbl_Customers[[#This Row],[number_vmail_messages]] &lt;= 20, "Low Usage", IF(tbl_Customers[[#This Row],[number_vmail_messages]] &lt;= 40, "Medium Usgae", "High Usage")))</f>
        <v>No Usage</v>
      </c>
      <c r="AD3672" t="str">
        <f>IF(tbl_Customers[[#This Row],[total_day_minutes]]&lt;=150,"Low Usage", IF(tbl_Customers[[#This Row],[total_day_minutes]]&lt;=200,"Medium Usage", IF(tbl_Customers[[#This Row],[total_day_minutes]]&lt;=250,"High Usage","Very High Usage")))</f>
        <v>Low Usage</v>
      </c>
      <c r="AE3672" t="str">
        <f>IF(tbl_Customers[[#This Row],[total_intl_calls]]&lt;=5,"Low Calls", IF(tbl_Customers[[#This Row],[total_intl_calls]]&lt;=10, "Medium Calls", "High Calls"))</f>
        <v>Low Calls</v>
      </c>
      <c r="AF36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72" s="36" t="str">
        <f>IF(tbl_Customers[[#This Row],[Churn_Risk_Score]]&gt;=10,"High Risk", IF(tbl_Customers[[#This Row],[Churn_Risk_Score]]&gt;=5,"Medium Risk","Low Risk"))</f>
        <v>Low Risk</v>
      </c>
    </row>
    <row r="3673" spans="1:33" x14ac:dyDescent="0.35">
      <c r="A3673">
        <v>3672</v>
      </c>
      <c r="B3673" t="s">
        <v>73</v>
      </c>
      <c r="C3673">
        <v>104</v>
      </c>
      <c r="D3673" t="s">
        <v>21</v>
      </c>
      <c r="E3673" t="s">
        <v>22</v>
      </c>
      <c r="F3673" t="s">
        <v>22</v>
      </c>
      <c r="G3673">
        <v>0</v>
      </c>
      <c r="H3673">
        <v>186.8</v>
      </c>
      <c r="I3673">
        <v>102</v>
      </c>
      <c r="J3673">
        <v>31.76</v>
      </c>
      <c r="K3673">
        <v>176.3</v>
      </c>
      <c r="L3673">
        <v>114</v>
      </c>
      <c r="M3673">
        <v>14.99</v>
      </c>
      <c r="N3673">
        <v>222.2</v>
      </c>
      <c r="O3673">
        <v>84</v>
      </c>
      <c r="P3673">
        <v>10</v>
      </c>
      <c r="Q3673">
        <v>13</v>
      </c>
      <c r="R3673">
        <v>3</v>
      </c>
      <c r="S3673">
        <v>3.51</v>
      </c>
      <c r="T3673">
        <v>0</v>
      </c>
      <c r="U3673" t="s">
        <v>22</v>
      </c>
      <c r="V3673">
        <f>IF(tbl_Customers[[#This Row],[churn]] = "yes", 1, 0)</f>
        <v>0</v>
      </c>
      <c r="W3673" t="str">
        <f>IF(tbl_Customers[[#This Row],[number_customer_service_calls]] &lt;= 1, "0-1 Calls", IF(tbl_Customers[[#This Row],[number_customer_service_calls]] &lt;= 3, "2-3 Calls", IF(tbl_Customers[[#This Row],[number_customer_service_calls]] &lt;=5, "4-5 Calls", "6+ Calls")))</f>
        <v>0-1 Calls</v>
      </c>
      <c r="X3673" t="str">
        <f>IF(tbl_Customers[[#This Row],[account_length]] &lt;= 50, "0-50", IF(tbl_Customers[[#This Row],[account_length]] &lt;=100, "51-100", IF(tbl_Customers[[#This Row],[account_length]] &lt;= 150, "101-150", "151+")))</f>
        <v>101-150</v>
      </c>
      <c r="Y3673" t="str">
        <f>IF(tbl_Customers[[#This Row],[total_intl_charge]] &lt;= 3, "Low Charges", "High Charges")</f>
        <v>High Charges</v>
      </c>
      <c r="Z3673" t="str">
        <f>IF(tbl_Customers[[#This Row],[total_eve_calls]]&lt;=80,"Low Calls",
IF(tbl_Customers[[#This Row],[total_eve_calls]]&lt;=120,"Medium Calls","High Calls"))</f>
        <v>Medium Calls</v>
      </c>
      <c r="AA3673" t="str">
        <f>IF(tbl_Customers[[#This Row],[total_eve_charge]]&lt;=15,"Low Charges",
IF(tbl_Customers[[#This Row],[total_eve_charge]]&lt;=20,"Medium Charges","High Charges"))</f>
        <v>Low Charges</v>
      </c>
      <c r="AB36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3" t="str">
        <f>IF(tbl_Customers[[#This Row],[number_vmail_messages]] = 0, "No Usage", IF(tbl_Customers[[#This Row],[number_vmail_messages]] &lt;= 20, "Low Usage", IF(tbl_Customers[[#This Row],[number_vmail_messages]] &lt;= 40, "Medium Usgae", "High Usage")))</f>
        <v>No Usage</v>
      </c>
      <c r="AD3673" t="str">
        <f>IF(tbl_Customers[[#This Row],[total_day_minutes]]&lt;=150,"Low Usage", IF(tbl_Customers[[#This Row],[total_day_minutes]]&lt;=200,"Medium Usage", IF(tbl_Customers[[#This Row],[total_day_minutes]]&lt;=250,"High Usage","Very High Usage")))</f>
        <v>Medium Usage</v>
      </c>
      <c r="AE3673" t="str">
        <f>IF(tbl_Customers[[#This Row],[total_intl_calls]]&lt;=5,"Low Calls", IF(tbl_Customers[[#This Row],[total_intl_calls]]&lt;=10, "Medium Calls", "High Calls"))</f>
        <v>Low Calls</v>
      </c>
      <c r="AF36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73" s="36" t="str">
        <f>IF(tbl_Customers[[#This Row],[Churn_Risk_Score]]&gt;=10,"High Risk", IF(tbl_Customers[[#This Row],[Churn_Risk_Score]]&gt;=5,"Medium Risk","Low Risk"))</f>
        <v>Low Risk</v>
      </c>
    </row>
    <row r="3674" spans="1:33" x14ac:dyDescent="0.35">
      <c r="A3674">
        <v>3673</v>
      </c>
      <c r="B3674" t="s">
        <v>38</v>
      </c>
      <c r="C3674">
        <v>136</v>
      </c>
      <c r="D3674" t="s">
        <v>21</v>
      </c>
      <c r="E3674" t="s">
        <v>22</v>
      </c>
      <c r="F3674" t="s">
        <v>22</v>
      </c>
      <c r="G3674">
        <v>0</v>
      </c>
      <c r="H3674">
        <v>110.2</v>
      </c>
      <c r="I3674">
        <v>92</v>
      </c>
      <c r="J3674">
        <v>18.73</v>
      </c>
      <c r="K3674">
        <v>219.4</v>
      </c>
      <c r="L3674">
        <v>109</v>
      </c>
      <c r="M3674">
        <v>18.649999999999999</v>
      </c>
      <c r="N3674">
        <v>188.1</v>
      </c>
      <c r="O3674">
        <v>67</v>
      </c>
      <c r="P3674">
        <v>8.4600000000000009</v>
      </c>
      <c r="Q3674">
        <v>12.3</v>
      </c>
      <c r="R3674">
        <v>4</v>
      </c>
      <c r="S3674">
        <v>3.32</v>
      </c>
      <c r="T3674">
        <v>2</v>
      </c>
      <c r="U3674" t="s">
        <v>22</v>
      </c>
      <c r="V3674">
        <f>IF(tbl_Customers[[#This Row],[churn]] = "yes", 1, 0)</f>
        <v>0</v>
      </c>
      <c r="W3674" t="str">
        <f>IF(tbl_Customers[[#This Row],[number_customer_service_calls]] &lt;= 1, "0-1 Calls", IF(tbl_Customers[[#This Row],[number_customer_service_calls]] &lt;= 3, "2-3 Calls", IF(tbl_Customers[[#This Row],[number_customer_service_calls]] &lt;=5, "4-5 Calls", "6+ Calls")))</f>
        <v>2-3 Calls</v>
      </c>
      <c r="X3674" t="str">
        <f>IF(tbl_Customers[[#This Row],[account_length]] &lt;= 50, "0-50", IF(tbl_Customers[[#This Row],[account_length]] &lt;=100, "51-100", IF(tbl_Customers[[#This Row],[account_length]] &lt;= 150, "101-150", "151+")))</f>
        <v>101-150</v>
      </c>
      <c r="Y3674" t="str">
        <f>IF(tbl_Customers[[#This Row],[total_intl_charge]] &lt;= 3, "Low Charges", "High Charges")</f>
        <v>High Charges</v>
      </c>
      <c r="Z3674" t="str">
        <f>IF(tbl_Customers[[#This Row],[total_eve_calls]]&lt;=80,"Low Calls",
IF(tbl_Customers[[#This Row],[total_eve_calls]]&lt;=120,"Medium Calls","High Calls"))</f>
        <v>Medium Calls</v>
      </c>
      <c r="AA3674" t="str">
        <f>IF(tbl_Customers[[#This Row],[total_eve_charge]]&lt;=15,"Low Charges",
IF(tbl_Customers[[#This Row],[total_eve_charge]]&lt;=20,"Medium Charges","High Charges"))</f>
        <v>Medium Charges</v>
      </c>
      <c r="AB36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4" t="str">
        <f>IF(tbl_Customers[[#This Row],[number_vmail_messages]] = 0, "No Usage", IF(tbl_Customers[[#This Row],[number_vmail_messages]] &lt;= 20, "Low Usage", IF(tbl_Customers[[#This Row],[number_vmail_messages]] &lt;= 40, "Medium Usgae", "High Usage")))</f>
        <v>No Usage</v>
      </c>
      <c r="AD3674" t="str">
        <f>IF(tbl_Customers[[#This Row],[total_day_minutes]]&lt;=150,"Low Usage", IF(tbl_Customers[[#This Row],[total_day_minutes]]&lt;=200,"Medium Usage", IF(tbl_Customers[[#This Row],[total_day_minutes]]&lt;=250,"High Usage","Very High Usage")))</f>
        <v>Low Usage</v>
      </c>
      <c r="AE3674" t="str">
        <f>IF(tbl_Customers[[#This Row],[total_intl_calls]]&lt;=5,"Low Calls", IF(tbl_Customers[[#This Row],[total_intl_calls]]&lt;=10, "Medium Calls", "High Calls"))</f>
        <v>Low Calls</v>
      </c>
      <c r="AF36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74" s="36" t="str">
        <f>IF(tbl_Customers[[#This Row],[Churn_Risk_Score]]&gt;=10,"High Risk", IF(tbl_Customers[[#This Row],[Churn_Risk_Score]]&gt;=5,"Medium Risk","Low Risk"))</f>
        <v>Low Risk</v>
      </c>
    </row>
    <row r="3675" spans="1:33" x14ac:dyDescent="0.35">
      <c r="A3675">
        <v>3674</v>
      </c>
      <c r="B3675" t="s">
        <v>55</v>
      </c>
      <c r="C3675">
        <v>83</v>
      </c>
      <c r="D3675" t="s">
        <v>28</v>
      </c>
      <c r="E3675" t="s">
        <v>22</v>
      </c>
      <c r="F3675" t="s">
        <v>23</v>
      </c>
      <c r="G3675">
        <v>33</v>
      </c>
      <c r="H3675">
        <v>228.2</v>
      </c>
      <c r="I3675">
        <v>85</v>
      </c>
      <c r="J3675">
        <v>38.79</v>
      </c>
      <c r="K3675">
        <v>249.2</v>
      </c>
      <c r="L3675">
        <v>114</v>
      </c>
      <c r="M3675">
        <v>21.18</v>
      </c>
      <c r="N3675">
        <v>93.5</v>
      </c>
      <c r="O3675">
        <v>89</v>
      </c>
      <c r="P3675">
        <v>4.21</v>
      </c>
      <c r="Q3675">
        <v>10.199999999999999</v>
      </c>
      <c r="R3675">
        <v>7</v>
      </c>
      <c r="S3675">
        <v>2.75</v>
      </c>
      <c r="T3675">
        <v>0</v>
      </c>
      <c r="U3675" t="s">
        <v>22</v>
      </c>
      <c r="V3675">
        <f>IF(tbl_Customers[[#This Row],[churn]] = "yes", 1, 0)</f>
        <v>0</v>
      </c>
      <c r="W3675" t="str">
        <f>IF(tbl_Customers[[#This Row],[number_customer_service_calls]] &lt;= 1, "0-1 Calls", IF(tbl_Customers[[#This Row],[number_customer_service_calls]] &lt;= 3, "2-3 Calls", IF(tbl_Customers[[#This Row],[number_customer_service_calls]] &lt;=5, "4-5 Calls", "6+ Calls")))</f>
        <v>0-1 Calls</v>
      </c>
      <c r="X3675" t="str">
        <f>IF(tbl_Customers[[#This Row],[account_length]] &lt;= 50, "0-50", IF(tbl_Customers[[#This Row],[account_length]] &lt;=100, "51-100", IF(tbl_Customers[[#This Row],[account_length]] &lt;= 150, "101-150", "151+")))</f>
        <v>51-100</v>
      </c>
      <c r="Y3675" t="str">
        <f>IF(tbl_Customers[[#This Row],[total_intl_charge]] &lt;= 3, "Low Charges", "High Charges")</f>
        <v>Low Charges</v>
      </c>
      <c r="Z3675" t="str">
        <f>IF(tbl_Customers[[#This Row],[total_eve_calls]]&lt;=80,"Low Calls",
IF(tbl_Customers[[#This Row],[total_eve_calls]]&lt;=120,"Medium Calls","High Calls"))</f>
        <v>Medium Calls</v>
      </c>
      <c r="AA3675" t="str">
        <f>IF(tbl_Customers[[#This Row],[total_eve_charge]]&lt;=15,"Low Charges",
IF(tbl_Customers[[#This Row],[total_eve_charge]]&lt;=20,"Medium Charges","High Charges"))</f>
        <v>High Charges</v>
      </c>
      <c r="AB36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75" t="str">
        <f>IF(tbl_Customers[[#This Row],[number_vmail_messages]] = 0, "No Usage", IF(tbl_Customers[[#This Row],[number_vmail_messages]] &lt;= 20, "Low Usage", IF(tbl_Customers[[#This Row],[number_vmail_messages]] &lt;= 40, "Medium Usgae", "High Usage")))</f>
        <v>Medium Usgae</v>
      </c>
      <c r="AD3675" t="str">
        <f>IF(tbl_Customers[[#This Row],[total_day_minutes]]&lt;=150,"Low Usage", IF(tbl_Customers[[#This Row],[total_day_minutes]]&lt;=200,"Medium Usage", IF(tbl_Customers[[#This Row],[total_day_minutes]]&lt;=250,"High Usage","Very High Usage")))</f>
        <v>High Usage</v>
      </c>
      <c r="AE3675" t="str">
        <f>IF(tbl_Customers[[#This Row],[total_intl_calls]]&lt;=5,"Low Calls", IF(tbl_Customers[[#This Row],[total_intl_calls]]&lt;=10, "Medium Calls", "High Calls"))</f>
        <v>Medium Calls</v>
      </c>
      <c r="AF36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75" s="36" t="str">
        <f>IF(tbl_Customers[[#This Row],[Churn_Risk_Score]]&gt;=10,"High Risk", IF(tbl_Customers[[#This Row],[Churn_Risk_Score]]&gt;=5,"Medium Risk","Low Risk"))</f>
        <v>Low Risk</v>
      </c>
    </row>
    <row r="3676" spans="1:33" x14ac:dyDescent="0.35">
      <c r="A3676">
        <v>3675</v>
      </c>
      <c r="B3676" t="s">
        <v>63</v>
      </c>
      <c r="C3676">
        <v>78</v>
      </c>
      <c r="D3676" t="s">
        <v>21</v>
      </c>
      <c r="E3676" t="s">
        <v>23</v>
      </c>
      <c r="F3676" t="s">
        <v>22</v>
      </c>
      <c r="G3676">
        <v>0</v>
      </c>
      <c r="H3676">
        <v>176.6</v>
      </c>
      <c r="I3676">
        <v>107</v>
      </c>
      <c r="J3676">
        <v>30.02</v>
      </c>
      <c r="K3676">
        <v>179.4</v>
      </c>
      <c r="L3676">
        <v>98</v>
      </c>
      <c r="M3676">
        <v>15.25</v>
      </c>
      <c r="N3676">
        <v>178.2</v>
      </c>
      <c r="O3676">
        <v>80</v>
      </c>
      <c r="P3676">
        <v>8.02</v>
      </c>
      <c r="Q3676">
        <v>16.600000000000001</v>
      </c>
      <c r="R3676">
        <v>5</v>
      </c>
      <c r="S3676">
        <v>4.4800000000000004</v>
      </c>
      <c r="T3676">
        <v>2</v>
      </c>
      <c r="U3676" t="s">
        <v>23</v>
      </c>
      <c r="V3676">
        <f>IF(tbl_Customers[[#This Row],[churn]] = "yes", 1, 0)</f>
        <v>1</v>
      </c>
      <c r="W3676" t="str">
        <f>IF(tbl_Customers[[#This Row],[number_customer_service_calls]] &lt;= 1, "0-1 Calls", IF(tbl_Customers[[#This Row],[number_customer_service_calls]] &lt;= 3, "2-3 Calls", IF(tbl_Customers[[#This Row],[number_customer_service_calls]] &lt;=5, "4-5 Calls", "6+ Calls")))</f>
        <v>2-3 Calls</v>
      </c>
      <c r="X3676" t="str">
        <f>IF(tbl_Customers[[#This Row],[account_length]] &lt;= 50, "0-50", IF(tbl_Customers[[#This Row],[account_length]] &lt;=100, "51-100", IF(tbl_Customers[[#This Row],[account_length]] &lt;= 150, "101-150", "151+")))</f>
        <v>51-100</v>
      </c>
      <c r="Y3676" t="str">
        <f>IF(tbl_Customers[[#This Row],[total_intl_charge]] &lt;= 3, "Low Charges", "High Charges")</f>
        <v>High Charges</v>
      </c>
      <c r="Z3676" t="str">
        <f>IF(tbl_Customers[[#This Row],[total_eve_calls]]&lt;=80,"Low Calls",
IF(tbl_Customers[[#This Row],[total_eve_calls]]&lt;=120,"Medium Calls","High Calls"))</f>
        <v>Medium Calls</v>
      </c>
      <c r="AA3676" t="str">
        <f>IF(tbl_Customers[[#This Row],[total_eve_charge]]&lt;=15,"Low Charges",
IF(tbl_Customers[[#This Row],[total_eve_charge]]&lt;=20,"Medium Charges","High Charges"))</f>
        <v>Medium Charges</v>
      </c>
      <c r="AB36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6" t="str">
        <f>IF(tbl_Customers[[#This Row],[number_vmail_messages]] = 0, "No Usage", IF(tbl_Customers[[#This Row],[number_vmail_messages]] &lt;= 20, "Low Usage", IF(tbl_Customers[[#This Row],[number_vmail_messages]] &lt;= 40, "Medium Usgae", "High Usage")))</f>
        <v>No Usage</v>
      </c>
      <c r="AD3676" t="str">
        <f>IF(tbl_Customers[[#This Row],[total_day_minutes]]&lt;=150,"Low Usage", IF(tbl_Customers[[#This Row],[total_day_minutes]]&lt;=200,"Medium Usage", IF(tbl_Customers[[#This Row],[total_day_minutes]]&lt;=250,"High Usage","Very High Usage")))</f>
        <v>Medium Usage</v>
      </c>
      <c r="AE3676" t="str">
        <f>IF(tbl_Customers[[#This Row],[total_intl_calls]]&lt;=5,"Low Calls", IF(tbl_Customers[[#This Row],[total_intl_calls]]&lt;=10, "Medium Calls", "High Calls"))</f>
        <v>Low Calls</v>
      </c>
      <c r="AF36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76" s="36" t="str">
        <f>IF(tbl_Customers[[#This Row],[Churn_Risk_Score]]&gt;=10,"High Risk", IF(tbl_Customers[[#This Row],[Churn_Risk_Score]]&gt;=5,"Medium Risk","Low Risk"))</f>
        <v>Medium Risk</v>
      </c>
    </row>
    <row r="3677" spans="1:33" x14ac:dyDescent="0.35">
      <c r="A3677">
        <v>3676</v>
      </c>
      <c r="B3677" t="s">
        <v>27</v>
      </c>
      <c r="C3677">
        <v>135</v>
      </c>
      <c r="D3677" t="s">
        <v>21</v>
      </c>
      <c r="E3677" t="s">
        <v>22</v>
      </c>
      <c r="F3677" t="s">
        <v>23</v>
      </c>
      <c r="G3677">
        <v>45</v>
      </c>
      <c r="H3677">
        <v>241.4</v>
      </c>
      <c r="I3677">
        <v>102</v>
      </c>
      <c r="J3677">
        <v>41.04</v>
      </c>
      <c r="K3677">
        <v>206.4</v>
      </c>
      <c r="L3677">
        <v>78</v>
      </c>
      <c r="M3677">
        <v>17.54</v>
      </c>
      <c r="N3677">
        <v>196.6</v>
      </c>
      <c r="O3677">
        <v>104</v>
      </c>
      <c r="P3677">
        <v>8.85</v>
      </c>
      <c r="Q3677">
        <v>9.4</v>
      </c>
      <c r="R3677">
        <v>6</v>
      </c>
      <c r="S3677">
        <v>2.54</v>
      </c>
      <c r="T3677">
        <v>0</v>
      </c>
      <c r="U3677" t="s">
        <v>22</v>
      </c>
      <c r="V3677">
        <f>IF(tbl_Customers[[#This Row],[churn]] = "yes", 1, 0)</f>
        <v>0</v>
      </c>
      <c r="W3677" t="str">
        <f>IF(tbl_Customers[[#This Row],[number_customer_service_calls]] &lt;= 1, "0-1 Calls", IF(tbl_Customers[[#This Row],[number_customer_service_calls]] &lt;= 3, "2-3 Calls", IF(tbl_Customers[[#This Row],[number_customer_service_calls]] &lt;=5, "4-5 Calls", "6+ Calls")))</f>
        <v>0-1 Calls</v>
      </c>
      <c r="X3677" t="str">
        <f>IF(tbl_Customers[[#This Row],[account_length]] &lt;= 50, "0-50", IF(tbl_Customers[[#This Row],[account_length]] &lt;=100, "51-100", IF(tbl_Customers[[#This Row],[account_length]] &lt;= 150, "101-150", "151+")))</f>
        <v>101-150</v>
      </c>
      <c r="Y3677" t="str">
        <f>IF(tbl_Customers[[#This Row],[total_intl_charge]] &lt;= 3, "Low Charges", "High Charges")</f>
        <v>Low Charges</v>
      </c>
      <c r="Z3677" t="str">
        <f>IF(tbl_Customers[[#This Row],[total_eve_calls]]&lt;=80,"Low Calls",
IF(tbl_Customers[[#This Row],[total_eve_calls]]&lt;=120,"Medium Calls","High Calls"))</f>
        <v>Low Calls</v>
      </c>
      <c r="AA3677" t="str">
        <f>IF(tbl_Customers[[#This Row],[total_eve_charge]]&lt;=15,"Low Charges",
IF(tbl_Customers[[#This Row],[total_eve_charge]]&lt;=20,"Medium Charges","High Charges"))</f>
        <v>Medium Charges</v>
      </c>
      <c r="AB36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77" t="str">
        <f>IF(tbl_Customers[[#This Row],[number_vmail_messages]] = 0, "No Usage", IF(tbl_Customers[[#This Row],[number_vmail_messages]] &lt;= 20, "Low Usage", IF(tbl_Customers[[#This Row],[number_vmail_messages]] &lt;= 40, "Medium Usgae", "High Usage")))</f>
        <v>High Usage</v>
      </c>
      <c r="AD3677" t="str">
        <f>IF(tbl_Customers[[#This Row],[total_day_minutes]]&lt;=150,"Low Usage", IF(tbl_Customers[[#This Row],[total_day_minutes]]&lt;=200,"Medium Usage", IF(tbl_Customers[[#This Row],[total_day_minutes]]&lt;=250,"High Usage","Very High Usage")))</f>
        <v>High Usage</v>
      </c>
      <c r="AE3677" t="str">
        <f>IF(tbl_Customers[[#This Row],[total_intl_calls]]&lt;=5,"Low Calls", IF(tbl_Customers[[#This Row],[total_intl_calls]]&lt;=10, "Medium Calls", "High Calls"))</f>
        <v>Medium Calls</v>
      </c>
      <c r="AF36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77" s="36" t="str">
        <f>IF(tbl_Customers[[#This Row],[Churn_Risk_Score]]&gt;=10,"High Risk", IF(tbl_Customers[[#This Row],[Churn_Risk_Score]]&gt;=5,"Medium Risk","Low Risk"))</f>
        <v>Low Risk</v>
      </c>
    </row>
    <row r="3678" spans="1:33" x14ac:dyDescent="0.35">
      <c r="A3678">
        <v>3677</v>
      </c>
      <c r="B3678" t="s">
        <v>30</v>
      </c>
      <c r="C3678">
        <v>79</v>
      </c>
      <c r="D3678" t="s">
        <v>25</v>
      </c>
      <c r="E3678" t="s">
        <v>22</v>
      </c>
      <c r="F3678" t="s">
        <v>22</v>
      </c>
      <c r="G3678">
        <v>0</v>
      </c>
      <c r="H3678">
        <v>174.8</v>
      </c>
      <c r="I3678">
        <v>88</v>
      </c>
      <c r="J3678">
        <v>29.72</v>
      </c>
      <c r="K3678">
        <v>197</v>
      </c>
      <c r="L3678">
        <v>94</v>
      </c>
      <c r="M3678">
        <v>16.75</v>
      </c>
      <c r="N3678">
        <v>87</v>
      </c>
      <c r="O3678">
        <v>103</v>
      </c>
      <c r="P3678">
        <v>3.92</v>
      </c>
      <c r="Q3678">
        <v>8.6</v>
      </c>
      <c r="R3678">
        <v>6</v>
      </c>
      <c r="S3678">
        <v>2.3199999999999998</v>
      </c>
      <c r="T3678">
        <v>3</v>
      </c>
      <c r="U3678" t="s">
        <v>22</v>
      </c>
      <c r="V3678">
        <f>IF(tbl_Customers[[#This Row],[churn]] = "yes", 1, 0)</f>
        <v>0</v>
      </c>
      <c r="W3678" t="str">
        <f>IF(tbl_Customers[[#This Row],[number_customer_service_calls]] &lt;= 1, "0-1 Calls", IF(tbl_Customers[[#This Row],[number_customer_service_calls]] &lt;= 3, "2-3 Calls", IF(tbl_Customers[[#This Row],[number_customer_service_calls]] &lt;=5, "4-5 Calls", "6+ Calls")))</f>
        <v>2-3 Calls</v>
      </c>
      <c r="X3678" t="str">
        <f>IF(tbl_Customers[[#This Row],[account_length]] &lt;= 50, "0-50", IF(tbl_Customers[[#This Row],[account_length]] &lt;=100, "51-100", IF(tbl_Customers[[#This Row],[account_length]] &lt;= 150, "101-150", "151+")))</f>
        <v>51-100</v>
      </c>
      <c r="Y3678" t="str">
        <f>IF(tbl_Customers[[#This Row],[total_intl_charge]] &lt;= 3, "Low Charges", "High Charges")</f>
        <v>Low Charges</v>
      </c>
      <c r="Z3678" t="str">
        <f>IF(tbl_Customers[[#This Row],[total_eve_calls]]&lt;=80,"Low Calls",
IF(tbl_Customers[[#This Row],[total_eve_calls]]&lt;=120,"Medium Calls","High Calls"))</f>
        <v>Medium Calls</v>
      </c>
      <c r="AA3678" t="str">
        <f>IF(tbl_Customers[[#This Row],[total_eve_charge]]&lt;=15,"Low Charges",
IF(tbl_Customers[[#This Row],[total_eve_charge]]&lt;=20,"Medium Charges","High Charges"))</f>
        <v>Medium Charges</v>
      </c>
      <c r="AB36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78" t="str">
        <f>IF(tbl_Customers[[#This Row],[number_vmail_messages]] = 0, "No Usage", IF(tbl_Customers[[#This Row],[number_vmail_messages]] &lt;= 20, "Low Usage", IF(tbl_Customers[[#This Row],[number_vmail_messages]] &lt;= 40, "Medium Usgae", "High Usage")))</f>
        <v>No Usage</v>
      </c>
      <c r="AD3678" t="str">
        <f>IF(tbl_Customers[[#This Row],[total_day_minutes]]&lt;=150,"Low Usage", IF(tbl_Customers[[#This Row],[total_day_minutes]]&lt;=200,"Medium Usage", IF(tbl_Customers[[#This Row],[total_day_minutes]]&lt;=250,"High Usage","Very High Usage")))</f>
        <v>Medium Usage</v>
      </c>
      <c r="AE3678" t="str">
        <f>IF(tbl_Customers[[#This Row],[total_intl_calls]]&lt;=5,"Low Calls", IF(tbl_Customers[[#This Row],[total_intl_calls]]&lt;=10, "Medium Calls", "High Calls"))</f>
        <v>Medium Calls</v>
      </c>
      <c r="AF36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78" s="36" t="str">
        <f>IF(tbl_Customers[[#This Row],[Churn_Risk_Score]]&gt;=10,"High Risk", IF(tbl_Customers[[#This Row],[Churn_Risk_Score]]&gt;=5,"Medium Risk","Low Risk"))</f>
        <v>Low Risk</v>
      </c>
    </row>
    <row r="3679" spans="1:33" x14ac:dyDescent="0.35">
      <c r="A3679">
        <v>3678</v>
      </c>
      <c r="B3679" t="s">
        <v>38</v>
      </c>
      <c r="C3679">
        <v>133</v>
      </c>
      <c r="D3679" t="s">
        <v>21</v>
      </c>
      <c r="E3679" t="s">
        <v>22</v>
      </c>
      <c r="F3679" t="s">
        <v>22</v>
      </c>
      <c r="G3679">
        <v>0</v>
      </c>
      <c r="H3679">
        <v>171.8</v>
      </c>
      <c r="I3679">
        <v>64</v>
      </c>
      <c r="J3679">
        <v>29.21</v>
      </c>
      <c r="K3679">
        <v>177.1</v>
      </c>
      <c r="L3679">
        <v>83</v>
      </c>
      <c r="M3679">
        <v>15.05</v>
      </c>
      <c r="N3679">
        <v>223</v>
      </c>
      <c r="O3679">
        <v>96</v>
      </c>
      <c r="P3679">
        <v>10.039999999999999</v>
      </c>
      <c r="Q3679">
        <v>10.3</v>
      </c>
      <c r="R3679">
        <v>4</v>
      </c>
      <c r="S3679">
        <v>2.78</v>
      </c>
      <c r="T3679">
        <v>1</v>
      </c>
      <c r="U3679" t="s">
        <v>22</v>
      </c>
      <c r="V3679">
        <f>IF(tbl_Customers[[#This Row],[churn]] = "yes", 1, 0)</f>
        <v>0</v>
      </c>
      <c r="W3679" t="str">
        <f>IF(tbl_Customers[[#This Row],[number_customer_service_calls]] &lt;= 1, "0-1 Calls", IF(tbl_Customers[[#This Row],[number_customer_service_calls]] &lt;= 3, "2-3 Calls", IF(tbl_Customers[[#This Row],[number_customer_service_calls]] &lt;=5, "4-5 Calls", "6+ Calls")))</f>
        <v>0-1 Calls</v>
      </c>
      <c r="X3679" t="str">
        <f>IF(tbl_Customers[[#This Row],[account_length]] &lt;= 50, "0-50", IF(tbl_Customers[[#This Row],[account_length]] &lt;=100, "51-100", IF(tbl_Customers[[#This Row],[account_length]] &lt;= 150, "101-150", "151+")))</f>
        <v>101-150</v>
      </c>
      <c r="Y3679" t="str">
        <f>IF(tbl_Customers[[#This Row],[total_intl_charge]] &lt;= 3, "Low Charges", "High Charges")</f>
        <v>Low Charges</v>
      </c>
      <c r="Z3679" t="str">
        <f>IF(tbl_Customers[[#This Row],[total_eve_calls]]&lt;=80,"Low Calls",
IF(tbl_Customers[[#This Row],[total_eve_calls]]&lt;=120,"Medium Calls","High Calls"))</f>
        <v>Medium Calls</v>
      </c>
      <c r="AA3679" t="str">
        <f>IF(tbl_Customers[[#This Row],[total_eve_charge]]&lt;=15,"Low Charges",
IF(tbl_Customers[[#This Row],[total_eve_charge]]&lt;=20,"Medium Charges","High Charges"))</f>
        <v>Medium Charges</v>
      </c>
      <c r="AB36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9" t="str">
        <f>IF(tbl_Customers[[#This Row],[number_vmail_messages]] = 0, "No Usage", IF(tbl_Customers[[#This Row],[number_vmail_messages]] &lt;= 20, "Low Usage", IF(tbl_Customers[[#This Row],[number_vmail_messages]] &lt;= 40, "Medium Usgae", "High Usage")))</f>
        <v>No Usage</v>
      </c>
      <c r="AD3679" t="str">
        <f>IF(tbl_Customers[[#This Row],[total_day_minutes]]&lt;=150,"Low Usage", IF(tbl_Customers[[#This Row],[total_day_minutes]]&lt;=200,"Medium Usage", IF(tbl_Customers[[#This Row],[total_day_minutes]]&lt;=250,"High Usage","Very High Usage")))</f>
        <v>Medium Usage</v>
      </c>
      <c r="AE3679" t="str">
        <f>IF(tbl_Customers[[#This Row],[total_intl_calls]]&lt;=5,"Low Calls", IF(tbl_Customers[[#This Row],[total_intl_calls]]&lt;=10, "Medium Calls", "High Calls"))</f>
        <v>Low Calls</v>
      </c>
      <c r="AF36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79" s="36" t="str">
        <f>IF(tbl_Customers[[#This Row],[Churn_Risk_Score]]&gt;=10,"High Risk", IF(tbl_Customers[[#This Row],[Churn_Risk_Score]]&gt;=5,"Medium Risk","Low Risk"))</f>
        <v>Low Risk</v>
      </c>
    </row>
    <row r="3680" spans="1:33" x14ac:dyDescent="0.35">
      <c r="A3680">
        <v>3679</v>
      </c>
      <c r="B3680" t="s">
        <v>53</v>
      </c>
      <c r="C3680">
        <v>76</v>
      </c>
      <c r="D3680" t="s">
        <v>21</v>
      </c>
      <c r="E3680" t="s">
        <v>22</v>
      </c>
      <c r="F3680" t="s">
        <v>23</v>
      </c>
      <c r="G3680">
        <v>37</v>
      </c>
      <c r="H3680">
        <v>190.8</v>
      </c>
      <c r="I3680">
        <v>58</v>
      </c>
      <c r="J3680">
        <v>32.44</v>
      </c>
      <c r="K3680">
        <v>221.9</v>
      </c>
      <c r="L3680">
        <v>101</v>
      </c>
      <c r="M3680">
        <v>18.86</v>
      </c>
      <c r="N3680">
        <v>211.2</v>
      </c>
      <c r="O3680">
        <v>104</v>
      </c>
      <c r="P3680">
        <v>9.5</v>
      </c>
      <c r="Q3680">
        <v>12.3</v>
      </c>
      <c r="R3680">
        <v>4</v>
      </c>
      <c r="S3680">
        <v>3.32</v>
      </c>
      <c r="T3680">
        <v>1</v>
      </c>
      <c r="U3680" t="s">
        <v>22</v>
      </c>
      <c r="V3680">
        <f>IF(tbl_Customers[[#This Row],[churn]] = "yes", 1, 0)</f>
        <v>0</v>
      </c>
      <c r="W3680" t="str">
        <f>IF(tbl_Customers[[#This Row],[number_customer_service_calls]] &lt;= 1, "0-1 Calls", IF(tbl_Customers[[#This Row],[number_customer_service_calls]] &lt;= 3, "2-3 Calls", IF(tbl_Customers[[#This Row],[number_customer_service_calls]] &lt;=5, "4-5 Calls", "6+ Calls")))</f>
        <v>0-1 Calls</v>
      </c>
      <c r="X3680" t="str">
        <f>IF(tbl_Customers[[#This Row],[account_length]] &lt;= 50, "0-50", IF(tbl_Customers[[#This Row],[account_length]] &lt;=100, "51-100", IF(tbl_Customers[[#This Row],[account_length]] &lt;= 150, "101-150", "151+")))</f>
        <v>51-100</v>
      </c>
      <c r="Y3680" t="str">
        <f>IF(tbl_Customers[[#This Row],[total_intl_charge]] &lt;= 3, "Low Charges", "High Charges")</f>
        <v>High Charges</v>
      </c>
      <c r="Z3680" t="str">
        <f>IF(tbl_Customers[[#This Row],[total_eve_calls]]&lt;=80,"Low Calls",
IF(tbl_Customers[[#This Row],[total_eve_calls]]&lt;=120,"Medium Calls","High Calls"))</f>
        <v>Medium Calls</v>
      </c>
      <c r="AA3680" t="str">
        <f>IF(tbl_Customers[[#This Row],[total_eve_charge]]&lt;=15,"Low Charges",
IF(tbl_Customers[[#This Row],[total_eve_charge]]&lt;=20,"Medium Charges","High Charges"))</f>
        <v>Medium Charges</v>
      </c>
      <c r="AB36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0" t="str">
        <f>IF(tbl_Customers[[#This Row],[number_vmail_messages]] = 0, "No Usage", IF(tbl_Customers[[#This Row],[number_vmail_messages]] &lt;= 20, "Low Usage", IF(tbl_Customers[[#This Row],[number_vmail_messages]] &lt;= 40, "Medium Usgae", "High Usage")))</f>
        <v>Medium Usgae</v>
      </c>
      <c r="AD3680" t="str">
        <f>IF(tbl_Customers[[#This Row],[total_day_minutes]]&lt;=150,"Low Usage", IF(tbl_Customers[[#This Row],[total_day_minutes]]&lt;=200,"Medium Usage", IF(tbl_Customers[[#This Row],[total_day_minutes]]&lt;=250,"High Usage","Very High Usage")))</f>
        <v>Medium Usage</v>
      </c>
      <c r="AE3680" t="str">
        <f>IF(tbl_Customers[[#This Row],[total_intl_calls]]&lt;=5,"Low Calls", IF(tbl_Customers[[#This Row],[total_intl_calls]]&lt;=10, "Medium Calls", "High Calls"))</f>
        <v>Low Calls</v>
      </c>
      <c r="AF36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80" s="36" t="str">
        <f>IF(tbl_Customers[[#This Row],[Churn_Risk_Score]]&gt;=10,"High Risk", IF(tbl_Customers[[#This Row],[Churn_Risk_Score]]&gt;=5,"Medium Risk","Low Risk"))</f>
        <v>Low Risk</v>
      </c>
    </row>
    <row r="3681" spans="1:33" x14ac:dyDescent="0.35">
      <c r="A3681">
        <v>3680</v>
      </c>
      <c r="B3681" t="s">
        <v>53</v>
      </c>
      <c r="C3681">
        <v>216</v>
      </c>
      <c r="D3681" t="s">
        <v>25</v>
      </c>
      <c r="E3681" t="s">
        <v>22</v>
      </c>
      <c r="F3681" t="s">
        <v>22</v>
      </c>
      <c r="G3681">
        <v>0</v>
      </c>
      <c r="H3681">
        <v>212.3</v>
      </c>
      <c r="I3681">
        <v>106</v>
      </c>
      <c r="J3681">
        <v>36.090000000000003</v>
      </c>
      <c r="K3681">
        <v>191.1</v>
      </c>
      <c r="L3681">
        <v>71</v>
      </c>
      <c r="M3681">
        <v>16.239999999999998</v>
      </c>
      <c r="N3681">
        <v>224.9</v>
      </c>
      <c r="O3681">
        <v>79</v>
      </c>
      <c r="P3681">
        <v>10.119999999999999</v>
      </c>
      <c r="Q3681">
        <v>9.4</v>
      </c>
      <c r="R3681">
        <v>8</v>
      </c>
      <c r="S3681">
        <v>2.54</v>
      </c>
      <c r="T3681">
        <v>3</v>
      </c>
      <c r="U3681" t="s">
        <v>22</v>
      </c>
      <c r="V3681">
        <f>IF(tbl_Customers[[#This Row],[churn]] = "yes", 1, 0)</f>
        <v>0</v>
      </c>
      <c r="W3681" t="str">
        <f>IF(tbl_Customers[[#This Row],[number_customer_service_calls]] &lt;= 1, "0-1 Calls", IF(tbl_Customers[[#This Row],[number_customer_service_calls]] &lt;= 3, "2-3 Calls", IF(tbl_Customers[[#This Row],[number_customer_service_calls]] &lt;=5, "4-5 Calls", "6+ Calls")))</f>
        <v>2-3 Calls</v>
      </c>
      <c r="X3681" t="str">
        <f>IF(tbl_Customers[[#This Row],[account_length]] &lt;= 50, "0-50", IF(tbl_Customers[[#This Row],[account_length]] &lt;=100, "51-100", IF(tbl_Customers[[#This Row],[account_length]] &lt;= 150, "101-150", "151+")))</f>
        <v>151+</v>
      </c>
      <c r="Y3681" t="str">
        <f>IF(tbl_Customers[[#This Row],[total_intl_charge]] &lt;= 3, "Low Charges", "High Charges")</f>
        <v>Low Charges</v>
      </c>
      <c r="Z3681" t="str">
        <f>IF(tbl_Customers[[#This Row],[total_eve_calls]]&lt;=80,"Low Calls",
IF(tbl_Customers[[#This Row],[total_eve_calls]]&lt;=120,"Medium Calls","High Calls"))</f>
        <v>Low Calls</v>
      </c>
      <c r="AA3681" t="str">
        <f>IF(tbl_Customers[[#This Row],[total_eve_charge]]&lt;=15,"Low Charges",
IF(tbl_Customers[[#This Row],[total_eve_charge]]&lt;=20,"Medium Charges","High Charges"))</f>
        <v>Medium Charges</v>
      </c>
      <c r="AB36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1" t="str">
        <f>IF(tbl_Customers[[#This Row],[number_vmail_messages]] = 0, "No Usage", IF(tbl_Customers[[#This Row],[number_vmail_messages]] &lt;= 20, "Low Usage", IF(tbl_Customers[[#This Row],[number_vmail_messages]] &lt;= 40, "Medium Usgae", "High Usage")))</f>
        <v>No Usage</v>
      </c>
      <c r="AD3681" t="str">
        <f>IF(tbl_Customers[[#This Row],[total_day_minutes]]&lt;=150,"Low Usage", IF(tbl_Customers[[#This Row],[total_day_minutes]]&lt;=200,"Medium Usage", IF(tbl_Customers[[#This Row],[total_day_minutes]]&lt;=250,"High Usage","Very High Usage")))</f>
        <v>High Usage</v>
      </c>
      <c r="AE3681" t="str">
        <f>IF(tbl_Customers[[#This Row],[total_intl_calls]]&lt;=5,"Low Calls", IF(tbl_Customers[[#This Row],[total_intl_calls]]&lt;=10, "Medium Calls", "High Calls"))</f>
        <v>Medium Calls</v>
      </c>
      <c r="AF36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81" s="36" t="str">
        <f>IF(tbl_Customers[[#This Row],[Churn_Risk_Score]]&gt;=10,"High Risk", IF(tbl_Customers[[#This Row],[Churn_Risk_Score]]&gt;=5,"Medium Risk","Low Risk"))</f>
        <v>Low Risk</v>
      </c>
    </row>
    <row r="3682" spans="1:33" x14ac:dyDescent="0.35">
      <c r="A3682">
        <v>3681</v>
      </c>
      <c r="B3682" t="s">
        <v>74</v>
      </c>
      <c r="C3682">
        <v>73</v>
      </c>
      <c r="D3682" t="s">
        <v>28</v>
      </c>
      <c r="E3682" t="s">
        <v>22</v>
      </c>
      <c r="F3682" t="s">
        <v>22</v>
      </c>
      <c r="G3682">
        <v>0</v>
      </c>
      <c r="H3682">
        <v>159</v>
      </c>
      <c r="I3682">
        <v>123</v>
      </c>
      <c r="J3682">
        <v>27.03</v>
      </c>
      <c r="K3682">
        <v>233.3</v>
      </c>
      <c r="L3682">
        <v>95</v>
      </c>
      <c r="M3682">
        <v>19.829999999999998</v>
      </c>
      <c r="N3682">
        <v>178.9</v>
      </c>
      <c r="O3682">
        <v>155</v>
      </c>
      <c r="P3682">
        <v>8.0500000000000007</v>
      </c>
      <c r="Q3682">
        <v>15.2</v>
      </c>
      <c r="R3682">
        <v>3</v>
      </c>
      <c r="S3682">
        <v>4.0999999999999996</v>
      </c>
      <c r="T3682">
        <v>2</v>
      </c>
      <c r="U3682" t="s">
        <v>22</v>
      </c>
      <c r="V3682">
        <f>IF(tbl_Customers[[#This Row],[churn]] = "yes", 1, 0)</f>
        <v>0</v>
      </c>
      <c r="W3682" t="str">
        <f>IF(tbl_Customers[[#This Row],[number_customer_service_calls]] &lt;= 1, "0-1 Calls", IF(tbl_Customers[[#This Row],[number_customer_service_calls]] &lt;= 3, "2-3 Calls", IF(tbl_Customers[[#This Row],[number_customer_service_calls]] &lt;=5, "4-5 Calls", "6+ Calls")))</f>
        <v>2-3 Calls</v>
      </c>
      <c r="X3682" t="str">
        <f>IF(tbl_Customers[[#This Row],[account_length]] &lt;= 50, "0-50", IF(tbl_Customers[[#This Row],[account_length]] &lt;=100, "51-100", IF(tbl_Customers[[#This Row],[account_length]] &lt;= 150, "101-150", "151+")))</f>
        <v>51-100</v>
      </c>
      <c r="Y3682" t="str">
        <f>IF(tbl_Customers[[#This Row],[total_intl_charge]] &lt;= 3, "Low Charges", "High Charges")</f>
        <v>High Charges</v>
      </c>
      <c r="Z3682" t="str">
        <f>IF(tbl_Customers[[#This Row],[total_eve_calls]]&lt;=80,"Low Calls",
IF(tbl_Customers[[#This Row],[total_eve_calls]]&lt;=120,"Medium Calls","High Calls"))</f>
        <v>Medium Calls</v>
      </c>
      <c r="AA3682" t="str">
        <f>IF(tbl_Customers[[#This Row],[total_eve_charge]]&lt;=15,"Low Charges",
IF(tbl_Customers[[#This Row],[total_eve_charge]]&lt;=20,"Medium Charges","High Charges"))</f>
        <v>Medium Charges</v>
      </c>
      <c r="AB36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2" t="str">
        <f>IF(tbl_Customers[[#This Row],[number_vmail_messages]] = 0, "No Usage", IF(tbl_Customers[[#This Row],[number_vmail_messages]] &lt;= 20, "Low Usage", IF(tbl_Customers[[#This Row],[number_vmail_messages]] &lt;= 40, "Medium Usgae", "High Usage")))</f>
        <v>No Usage</v>
      </c>
      <c r="AD3682" t="str">
        <f>IF(tbl_Customers[[#This Row],[total_day_minutes]]&lt;=150,"Low Usage", IF(tbl_Customers[[#This Row],[total_day_minutes]]&lt;=200,"Medium Usage", IF(tbl_Customers[[#This Row],[total_day_minutes]]&lt;=250,"High Usage","Very High Usage")))</f>
        <v>Medium Usage</v>
      </c>
      <c r="AE3682" t="str">
        <f>IF(tbl_Customers[[#This Row],[total_intl_calls]]&lt;=5,"Low Calls", IF(tbl_Customers[[#This Row],[total_intl_calls]]&lt;=10, "Medium Calls", "High Calls"))</f>
        <v>Low Calls</v>
      </c>
      <c r="AF36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82" s="36" t="str">
        <f>IF(tbl_Customers[[#This Row],[Churn_Risk_Score]]&gt;=10,"High Risk", IF(tbl_Customers[[#This Row],[Churn_Risk_Score]]&gt;=5,"Medium Risk","Low Risk"))</f>
        <v>Low Risk</v>
      </c>
    </row>
    <row r="3683" spans="1:33" x14ac:dyDescent="0.35">
      <c r="A3683">
        <v>3682</v>
      </c>
      <c r="B3683" t="s">
        <v>46</v>
      </c>
      <c r="C3683">
        <v>183</v>
      </c>
      <c r="D3683" t="s">
        <v>25</v>
      </c>
      <c r="E3683" t="s">
        <v>22</v>
      </c>
      <c r="F3683" t="s">
        <v>23</v>
      </c>
      <c r="G3683">
        <v>38</v>
      </c>
      <c r="H3683">
        <v>178.4</v>
      </c>
      <c r="I3683">
        <v>103</v>
      </c>
      <c r="J3683">
        <v>30.33</v>
      </c>
      <c r="K3683">
        <v>184.4</v>
      </c>
      <c r="L3683">
        <v>79</v>
      </c>
      <c r="M3683">
        <v>15.67</v>
      </c>
      <c r="N3683">
        <v>203.3</v>
      </c>
      <c r="O3683">
        <v>94</v>
      </c>
      <c r="P3683">
        <v>9.15</v>
      </c>
      <c r="Q3683">
        <v>7.2</v>
      </c>
      <c r="R3683">
        <v>3</v>
      </c>
      <c r="S3683">
        <v>1.94</v>
      </c>
      <c r="T3683">
        <v>3</v>
      </c>
      <c r="U3683" t="s">
        <v>22</v>
      </c>
      <c r="V3683">
        <f>IF(tbl_Customers[[#This Row],[churn]] = "yes", 1, 0)</f>
        <v>0</v>
      </c>
      <c r="W3683" t="str">
        <f>IF(tbl_Customers[[#This Row],[number_customer_service_calls]] &lt;= 1, "0-1 Calls", IF(tbl_Customers[[#This Row],[number_customer_service_calls]] &lt;= 3, "2-3 Calls", IF(tbl_Customers[[#This Row],[number_customer_service_calls]] &lt;=5, "4-5 Calls", "6+ Calls")))</f>
        <v>2-3 Calls</v>
      </c>
      <c r="X3683" t="str">
        <f>IF(tbl_Customers[[#This Row],[account_length]] &lt;= 50, "0-50", IF(tbl_Customers[[#This Row],[account_length]] &lt;=100, "51-100", IF(tbl_Customers[[#This Row],[account_length]] &lt;= 150, "101-150", "151+")))</f>
        <v>151+</v>
      </c>
      <c r="Y3683" t="str">
        <f>IF(tbl_Customers[[#This Row],[total_intl_charge]] &lt;= 3, "Low Charges", "High Charges")</f>
        <v>Low Charges</v>
      </c>
      <c r="Z3683" t="str">
        <f>IF(tbl_Customers[[#This Row],[total_eve_calls]]&lt;=80,"Low Calls",
IF(tbl_Customers[[#This Row],[total_eve_calls]]&lt;=120,"Medium Calls","High Calls"))</f>
        <v>Low Calls</v>
      </c>
      <c r="AA3683" t="str">
        <f>IF(tbl_Customers[[#This Row],[total_eve_charge]]&lt;=15,"Low Charges",
IF(tbl_Customers[[#This Row],[total_eve_charge]]&lt;=20,"Medium Charges","High Charges"))</f>
        <v>Medium Charges</v>
      </c>
      <c r="AB36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3" t="str">
        <f>IF(tbl_Customers[[#This Row],[number_vmail_messages]] = 0, "No Usage", IF(tbl_Customers[[#This Row],[number_vmail_messages]] &lt;= 20, "Low Usage", IF(tbl_Customers[[#This Row],[number_vmail_messages]] &lt;= 40, "Medium Usgae", "High Usage")))</f>
        <v>Medium Usgae</v>
      </c>
      <c r="AD3683" t="str">
        <f>IF(tbl_Customers[[#This Row],[total_day_minutes]]&lt;=150,"Low Usage", IF(tbl_Customers[[#This Row],[total_day_minutes]]&lt;=200,"Medium Usage", IF(tbl_Customers[[#This Row],[total_day_minutes]]&lt;=250,"High Usage","Very High Usage")))</f>
        <v>Medium Usage</v>
      </c>
      <c r="AE3683" t="str">
        <f>IF(tbl_Customers[[#This Row],[total_intl_calls]]&lt;=5,"Low Calls", IF(tbl_Customers[[#This Row],[total_intl_calls]]&lt;=10, "Medium Calls", "High Calls"))</f>
        <v>Low Calls</v>
      </c>
      <c r="AF36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83" s="36" t="str">
        <f>IF(tbl_Customers[[#This Row],[Churn_Risk_Score]]&gt;=10,"High Risk", IF(tbl_Customers[[#This Row],[Churn_Risk_Score]]&gt;=5,"Medium Risk","Low Risk"))</f>
        <v>Low Risk</v>
      </c>
    </row>
    <row r="3684" spans="1:33" x14ac:dyDescent="0.35">
      <c r="A3684">
        <v>3683</v>
      </c>
      <c r="B3684" t="s">
        <v>68</v>
      </c>
      <c r="C3684">
        <v>106</v>
      </c>
      <c r="D3684" t="s">
        <v>21</v>
      </c>
      <c r="E3684" t="s">
        <v>22</v>
      </c>
      <c r="F3684" t="s">
        <v>22</v>
      </c>
      <c r="G3684">
        <v>0</v>
      </c>
      <c r="H3684">
        <v>222.1</v>
      </c>
      <c r="I3684">
        <v>123</v>
      </c>
      <c r="J3684">
        <v>37.76</v>
      </c>
      <c r="K3684">
        <v>276.8</v>
      </c>
      <c r="L3684">
        <v>92</v>
      </c>
      <c r="M3684">
        <v>23.53</v>
      </c>
      <c r="N3684">
        <v>213.5</v>
      </c>
      <c r="O3684">
        <v>99</v>
      </c>
      <c r="P3684">
        <v>9.61</v>
      </c>
      <c r="Q3684">
        <v>9</v>
      </c>
      <c r="R3684">
        <v>3</v>
      </c>
      <c r="S3684">
        <v>2.4300000000000002</v>
      </c>
      <c r="T3684">
        <v>0</v>
      </c>
      <c r="U3684" t="s">
        <v>22</v>
      </c>
      <c r="V3684">
        <f>IF(tbl_Customers[[#This Row],[churn]] = "yes", 1, 0)</f>
        <v>0</v>
      </c>
      <c r="W3684" t="str">
        <f>IF(tbl_Customers[[#This Row],[number_customer_service_calls]] &lt;= 1, "0-1 Calls", IF(tbl_Customers[[#This Row],[number_customer_service_calls]] &lt;= 3, "2-3 Calls", IF(tbl_Customers[[#This Row],[number_customer_service_calls]] &lt;=5, "4-5 Calls", "6+ Calls")))</f>
        <v>0-1 Calls</v>
      </c>
      <c r="X3684" t="str">
        <f>IF(tbl_Customers[[#This Row],[account_length]] &lt;= 50, "0-50", IF(tbl_Customers[[#This Row],[account_length]] &lt;=100, "51-100", IF(tbl_Customers[[#This Row],[account_length]] &lt;= 150, "101-150", "151+")))</f>
        <v>101-150</v>
      </c>
      <c r="Y3684" t="str">
        <f>IF(tbl_Customers[[#This Row],[total_intl_charge]] &lt;= 3, "Low Charges", "High Charges")</f>
        <v>Low Charges</v>
      </c>
      <c r="Z3684" t="str">
        <f>IF(tbl_Customers[[#This Row],[total_eve_calls]]&lt;=80,"Low Calls",
IF(tbl_Customers[[#This Row],[total_eve_calls]]&lt;=120,"Medium Calls","High Calls"))</f>
        <v>Medium Calls</v>
      </c>
      <c r="AA3684" t="str">
        <f>IF(tbl_Customers[[#This Row],[total_eve_charge]]&lt;=15,"Low Charges",
IF(tbl_Customers[[#This Row],[total_eve_charge]]&lt;=20,"Medium Charges","High Charges"))</f>
        <v>High Charges</v>
      </c>
      <c r="AB36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4" t="str">
        <f>IF(tbl_Customers[[#This Row],[number_vmail_messages]] = 0, "No Usage", IF(tbl_Customers[[#This Row],[number_vmail_messages]] &lt;= 20, "Low Usage", IF(tbl_Customers[[#This Row],[number_vmail_messages]] &lt;= 40, "Medium Usgae", "High Usage")))</f>
        <v>No Usage</v>
      </c>
      <c r="AD3684" t="str">
        <f>IF(tbl_Customers[[#This Row],[total_day_minutes]]&lt;=150,"Low Usage", IF(tbl_Customers[[#This Row],[total_day_minutes]]&lt;=200,"Medium Usage", IF(tbl_Customers[[#This Row],[total_day_minutes]]&lt;=250,"High Usage","Very High Usage")))</f>
        <v>High Usage</v>
      </c>
      <c r="AE3684" t="str">
        <f>IF(tbl_Customers[[#This Row],[total_intl_calls]]&lt;=5,"Low Calls", IF(tbl_Customers[[#This Row],[total_intl_calls]]&lt;=10, "Medium Calls", "High Calls"))</f>
        <v>Low Calls</v>
      </c>
      <c r="AF36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84" s="36" t="str">
        <f>IF(tbl_Customers[[#This Row],[Churn_Risk_Score]]&gt;=10,"High Risk", IF(tbl_Customers[[#This Row],[Churn_Risk_Score]]&gt;=5,"Medium Risk","Low Risk"))</f>
        <v>Low Risk</v>
      </c>
    </row>
    <row r="3685" spans="1:33" x14ac:dyDescent="0.35">
      <c r="A3685">
        <v>3684</v>
      </c>
      <c r="B3685" t="s">
        <v>33</v>
      </c>
      <c r="C3685">
        <v>90</v>
      </c>
      <c r="D3685" t="s">
        <v>28</v>
      </c>
      <c r="E3685" t="s">
        <v>22</v>
      </c>
      <c r="F3685" t="s">
        <v>22</v>
      </c>
      <c r="G3685">
        <v>0</v>
      </c>
      <c r="H3685">
        <v>190</v>
      </c>
      <c r="I3685">
        <v>98</v>
      </c>
      <c r="J3685">
        <v>32.299999999999997</v>
      </c>
      <c r="K3685">
        <v>196.1</v>
      </c>
      <c r="L3685">
        <v>111</v>
      </c>
      <c r="M3685">
        <v>16.670000000000002</v>
      </c>
      <c r="N3685">
        <v>216.4</v>
      </c>
      <c r="O3685">
        <v>58</v>
      </c>
      <c r="P3685">
        <v>9.74</v>
      </c>
      <c r="Q3685">
        <v>8</v>
      </c>
      <c r="R3685">
        <v>6</v>
      </c>
      <c r="S3685">
        <v>2.16</v>
      </c>
      <c r="T3685">
        <v>2</v>
      </c>
      <c r="U3685" t="s">
        <v>22</v>
      </c>
      <c r="V3685">
        <f>IF(tbl_Customers[[#This Row],[churn]] = "yes", 1, 0)</f>
        <v>0</v>
      </c>
      <c r="W3685" t="str">
        <f>IF(tbl_Customers[[#This Row],[number_customer_service_calls]] &lt;= 1, "0-1 Calls", IF(tbl_Customers[[#This Row],[number_customer_service_calls]] &lt;= 3, "2-3 Calls", IF(tbl_Customers[[#This Row],[number_customer_service_calls]] &lt;=5, "4-5 Calls", "6+ Calls")))</f>
        <v>2-3 Calls</v>
      </c>
      <c r="X3685" t="str">
        <f>IF(tbl_Customers[[#This Row],[account_length]] &lt;= 50, "0-50", IF(tbl_Customers[[#This Row],[account_length]] &lt;=100, "51-100", IF(tbl_Customers[[#This Row],[account_length]] &lt;= 150, "101-150", "151+")))</f>
        <v>51-100</v>
      </c>
      <c r="Y3685" t="str">
        <f>IF(tbl_Customers[[#This Row],[total_intl_charge]] &lt;= 3, "Low Charges", "High Charges")</f>
        <v>Low Charges</v>
      </c>
      <c r="Z3685" t="str">
        <f>IF(tbl_Customers[[#This Row],[total_eve_calls]]&lt;=80,"Low Calls",
IF(tbl_Customers[[#This Row],[total_eve_calls]]&lt;=120,"Medium Calls","High Calls"))</f>
        <v>Medium Calls</v>
      </c>
      <c r="AA3685" t="str">
        <f>IF(tbl_Customers[[#This Row],[total_eve_charge]]&lt;=15,"Low Charges",
IF(tbl_Customers[[#This Row],[total_eve_charge]]&lt;=20,"Medium Charges","High Charges"))</f>
        <v>Medium Charges</v>
      </c>
      <c r="AB36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5" t="str">
        <f>IF(tbl_Customers[[#This Row],[number_vmail_messages]] = 0, "No Usage", IF(tbl_Customers[[#This Row],[number_vmail_messages]] &lt;= 20, "Low Usage", IF(tbl_Customers[[#This Row],[number_vmail_messages]] &lt;= 40, "Medium Usgae", "High Usage")))</f>
        <v>No Usage</v>
      </c>
      <c r="AD3685" t="str">
        <f>IF(tbl_Customers[[#This Row],[total_day_minutes]]&lt;=150,"Low Usage", IF(tbl_Customers[[#This Row],[total_day_minutes]]&lt;=200,"Medium Usage", IF(tbl_Customers[[#This Row],[total_day_minutes]]&lt;=250,"High Usage","Very High Usage")))</f>
        <v>Medium Usage</v>
      </c>
      <c r="AE3685" t="str">
        <f>IF(tbl_Customers[[#This Row],[total_intl_calls]]&lt;=5,"Low Calls", IF(tbl_Customers[[#This Row],[total_intl_calls]]&lt;=10, "Medium Calls", "High Calls"))</f>
        <v>Medium Calls</v>
      </c>
      <c r="AF36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85" s="36" t="str">
        <f>IF(tbl_Customers[[#This Row],[Churn_Risk_Score]]&gt;=10,"High Risk", IF(tbl_Customers[[#This Row],[Churn_Risk_Score]]&gt;=5,"Medium Risk","Low Risk"))</f>
        <v>Low Risk</v>
      </c>
    </row>
    <row r="3686" spans="1:33" x14ac:dyDescent="0.35">
      <c r="A3686">
        <v>3685</v>
      </c>
      <c r="B3686" t="s">
        <v>36</v>
      </c>
      <c r="C3686">
        <v>112</v>
      </c>
      <c r="D3686" t="s">
        <v>21</v>
      </c>
      <c r="E3686" t="s">
        <v>22</v>
      </c>
      <c r="F3686" t="s">
        <v>23</v>
      </c>
      <c r="G3686">
        <v>17</v>
      </c>
      <c r="H3686">
        <v>120</v>
      </c>
      <c r="I3686">
        <v>94</v>
      </c>
      <c r="J3686">
        <v>20.399999999999999</v>
      </c>
      <c r="K3686">
        <v>79.5</v>
      </c>
      <c r="L3686">
        <v>104</v>
      </c>
      <c r="M3686">
        <v>6.76</v>
      </c>
      <c r="N3686">
        <v>214</v>
      </c>
      <c r="O3686">
        <v>94</v>
      </c>
      <c r="P3686">
        <v>9.6300000000000008</v>
      </c>
      <c r="Q3686">
        <v>8.6999999999999993</v>
      </c>
      <c r="R3686">
        <v>1</v>
      </c>
      <c r="S3686">
        <v>2.35</v>
      </c>
      <c r="T3686">
        <v>1</v>
      </c>
      <c r="U3686" t="s">
        <v>22</v>
      </c>
      <c r="V3686">
        <f>IF(tbl_Customers[[#This Row],[churn]] = "yes", 1, 0)</f>
        <v>0</v>
      </c>
      <c r="W3686" t="str">
        <f>IF(tbl_Customers[[#This Row],[number_customer_service_calls]] &lt;= 1, "0-1 Calls", IF(tbl_Customers[[#This Row],[number_customer_service_calls]] &lt;= 3, "2-3 Calls", IF(tbl_Customers[[#This Row],[number_customer_service_calls]] &lt;=5, "4-5 Calls", "6+ Calls")))</f>
        <v>0-1 Calls</v>
      </c>
      <c r="X3686" t="str">
        <f>IF(tbl_Customers[[#This Row],[account_length]] &lt;= 50, "0-50", IF(tbl_Customers[[#This Row],[account_length]] &lt;=100, "51-100", IF(tbl_Customers[[#This Row],[account_length]] &lt;= 150, "101-150", "151+")))</f>
        <v>101-150</v>
      </c>
      <c r="Y3686" t="str">
        <f>IF(tbl_Customers[[#This Row],[total_intl_charge]] &lt;= 3, "Low Charges", "High Charges")</f>
        <v>Low Charges</v>
      </c>
      <c r="Z3686" t="str">
        <f>IF(tbl_Customers[[#This Row],[total_eve_calls]]&lt;=80,"Low Calls",
IF(tbl_Customers[[#This Row],[total_eve_calls]]&lt;=120,"Medium Calls","High Calls"))</f>
        <v>Medium Calls</v>
      </c>
      <c r="AA3686" t="str">
        <f>IF(tbl_Customers[[#This Row],[total_eve_charge]]&lt;=15,"Low Charges",
IF(tbl_Customers[[#This Row],[total_eve_charge]]&lt;=20,"Medium Charges","High Charges"))</f>
        <v>Low Charges</v>
      </c>
      <c r="AB36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6" t="str">
        <f>IF(tbl_Customers[[#This Row],[number_vmail_messages]] = 0, "No Usage", IF(tbl_Customers[[#This Row],[number_vmail_messages]] &lt;= 20, "Low Usage", IF(tbl_Customers[[#This Row],[number_vmail_messages]] &lt;= 40, "Medium Usgae", "High Usage")))</f>
        <v>Low Usage</v>
      </c>
      <c r="AD3686" t="str">
        <f>IF(tbl_Customers[[#This Row],[total_day_minutes]]&lt;=150,"Low Usage", IF(tbl_Customers[[#This Row],[total_day_minutes]]&lt;=200,"Medium Usage", IF(tbl_Customers[[#This Row],[total_day_minutes]]&lt;=250,"High Usage","Very High Usage")))</f>
        <v>Low Usage</v>
      </c>
      <c r="AE3686" t="str">
        <f>IF(tbl_Customers[[#This Row],[total_intl_calls]]&lt;=5,"Low Calls", IF(tbl_Customers[[#This Row],[total_intl_calls]]&lt;=10, "Medium Calls", "High Calls"))</f>
        <v>Low Calls</v>
      </c>
      <c r="AF36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86" s="36" t="str">
        <f>IF(tbl_Customers[[#This Row],[Churn_Risk_Score]]&gt;=10,"High Risk", IF(tbl_Customers[[#This Row],[Churn_Risk_Score]]&gt;=5,"Medium Risk","Low Risk"))</f>
        <v>Low Risk</v>
      </c>
    </row>
    <row r="3687" spans="1:33" x14ac:dyDescent="0.35">
      <c r="A3687">
        <v>3686</v>
      </c>
      <c r="B3687" t="s">
        <v>20</v>
      </c>
      <c r="C3687">
        <v>92</v>
      </c>
      <c r="D3687" t="s">
        <v>21</v>
      </c>
      <c r="E3687" t="s">
        <v>22</v>
      </c>
      <c r="F3687" t="s">
        <v>22</v>
      </c>
      <c r="G3687">
        <v>0</v>
      </c>
      <c r="H3687">
        <v>145.9</v>
      </c>
      <c r="I3687">
        <v>90</v>
      </c>
      <c r="J3687">
        <v>24.8</v>
      </c>
      <c r="K3687">
        <v>148.1</v>
      </c>
      <c r="L3687">
        <v>105</v>
      </c>
      <c r="M3687">
        <v>12.59</v>
      </c>
      <c r="N3687">
        <v>241.3</v>
      </c>
      <c r="O3687">
        <v>93</v>
      </c>
      <c r="P3687">
        <v>10.86</v>
      </c>
      <c r="Q3687">
        <v>8.4</v>
      </c>
      <c r="R3687">
        <v>1</v>
      </c>
      <c r="S3687">
        <v>2.27</v>
      </c>
      <c r="T3687">
        <v>2</v>
      </c>
      <c r="U3687" t="s">
        <v>22</v>
      </c>
      <c r="V3687">
        <f>IF(tbl_Customers[[#This Row],[churn]] = "yes", 1, 0)</f>
        <v>0</v>
      </c>
      <c r="W3687" t="str">
        <f>IF(tbl_Customers[[#This Row],[number_customer_service_calls]] &lt;= 1, "0-1 Calls", IF(tbl_Customers[[#This Row],[number_customer_service_calls]] &lt;= 3, "2-3 Calls", IF(tbl_Customers[[#This Row],[number_customer_service_calls]] &lt;=5, "4-5 Calls", "6+ Calls")))</f>
        <v>2-3 Calls</v>
      </c>
      <c r="X3687" t="str">
        <f>IF(tbl_Customers[[#This Row],[account_length]] &lt;= 50, "0-50", IF(tbl_Customers[[#This Row],[account_length]] &lt;=100, "51-100", IF(tbl_Customers[[#This Row],[account_length]] &lt;= 150, "101-150", "151+")))</f>
        <v>51-100</v>
      </c>
      <c r="Y3687" t="str">
        <f>IF(tbl_Customers[[#This Row],[total_intl_charge]] &lt;= 3, "Low Charges", "High Charges")</f>
        <v>Low Charges</v>
      </c>
      <c r="Z3687" t="str">
        <f>IF(tbl_Customers[[#This Row],[total_eve_calls]]&lt;=80,"Low Calls",
IF(tbl_Customers[[#This Row],[total_eve_calls]]&lt;=120,"Medium Calls","High Calls"))</f>
        <v>Medium Calls</v>
      </c>
      <c r="AA3687" t="str">
        <f>IF(tbl_Customers[[#This Row],[total_eve_charge]]&lt;=15,"Low Charges",
IF(tbl_Customers[[#This Row],[total_eve_charge]]&lt;=20,"Medium Charges","High Charges"))</f>
        <v>Low Charges</v>
      </c>
      <c r="AB36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7" t="str">
        <f>IF(tbl_Customers[[#This Row],[number_vmail_messages]] = 0, "No Usage", IF(tbl_Customers[[#This Row],[number_vmail_messages]] &lt;= 20, "Low Usage", IF(tbl_Customers[[#This Row],[number_vmail_messages]] &lt;= 40, "Medium Usgae", "High Usage")))</f>
        <v>No Usage</v>
      </c>
      <c r="AD3687" t="str">
        <f>IF(tbl_Customers[[#This Row],[total_day_minutes]]&lt;=150,"Low Usage", IF(tbl_Customers[[#This Row],[total_day_minutes]]&lt;=200,"Medium Usage", IF(tbl_Customers[[#This Row],[total_day_minutes]]&lt;=250,"High Usage","Very High Usage")))</f>
        <v>Low Usage</v>
      </c>
      <c r="AE3687" t="str">
        <f>IF(tbl_Customers[[#This Row],[total_intl_calls]]&lt;=5,"Low Calls", IF(tbl_Customers[[#This Row],[total_intl_calls]]&lt;=10, "Medium Calls", "High Calls"))</f>
        <v>Low Calls</v>
      </c>
      <c r="AF36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87" s="36" t="str">
        <f>IF(tbl_Customers[[#This Row],[Churn_Risk_Score]]&gt;=10,"High Risk", IF(tbl_Customers[[#This Row],[Churn_Risk_Score]]&gt;=5,"Medium Risk","Low Risk"))</f>
        <v>Low Risk</v>
      </c>
    </row>
    <row r="3688" spans="1:33" x14ac:dyDescent="0.35">
      <c r="A3688">
        <v>3687</v>
      </c>
      <c r="B3688" t="s">
        <v>31</v>
      </c>
      <c r="C3688">
        <v>35</v>
      </c>
      <c r="D3688" t="s">
        <v>25</v>
      </c>
      <c r="E3688" t="s">
        <v>22</v>
      </c>
      <c r="F3688" t="s">
        <v>22</v>
      </c>
      <c r="G3688">
        <v>0</v>
      </c>
      <c r="H3688">
        <v>179.8</v>
      </c>
      <c r="I3688">
        <v>82</v>
      </c>
      <c r="J3688">
        <v>30.57</v>
      </c>
      <c r="K3688">
        <v>176.1</v>
      </c>
      <c r="L3688">
        <v>78</v>
      </c>
      <c r="M3688">
        <v>14.97</v>
      </c>
      <c r="N3688">
        <v>132.6</v>
      </c>
      <c r="O3688">
        <v>85</v>
      </c>
      <c r="P3688">
        <v>5.97</v>
      </c>
      <c r="Q3688">
        <v>12</v>
      </c>
      <c r="R3688">
        <v>5</v>
      </c>
      <c r="S3688">
        <v>3.24</v>
      </c>
      <c r="T3688">
        <v>1</v>
      </c>
      <c r="U3688" t="s">
        <v>22</v>
      </c>
      <c r="V3688">
        <f>IF(tbl_Customers[[#This Row],[churn]] = "yes", 1, 0)</f>
        <v>0</v>
      </c>
      <c r="W3688" t="str">
        <f>IF(tbl_Customers[[#This Row],[number_customer_service_calls]] &lt;= 1, "0-1 Calls", IF(tbl_Customers[[#This Row],[number_customer_service_calls]] &lt;= 3, "2-3 Calls", IF(tbl_Customers[[#This Row],[number_customer_service_calls]] &lt;=5, "4-5 Calls", "6+ Calls")))</f>
        <v>0-1 Calls</v>
      </c>
      <c r="X3688" t="str">
        <f>IF(tbl_Customers[[#This Row],[account_length]] &lt;= 50, "0-50", IF(tbl_Customers[[#This Row],[account_length]] &lt;=100, "51-100", IF(tbl_Customers[[#This Row],[account_length]] &lt;= 150, "101-150", "151+")))</f>
        <v>0-50</v>
      </c>
      <c r="Y3688" t="str">
        <f>IF(tbl_Customers[[#This Row],[total_intl_charge]] &lt;= 3, "Low Charges", "High Charges")</f>
        <v>High Charges</v>
      </c>
      <c r="Z3688" t="str">
        <f>IF(tbl_Customers[[#This Row],[total_eve_calls]]&lt;=80,"Low Calls",
IF(tbl_Customers[[#This Row],[total_eve_calls]]&lt;=120,"Medium Calls","High Calls"))</f>
        <v>Low Calls</v>
      </c>
      <c r="AA3688" t="str">
        <f>IF(tbl_Customers[[#This Row],[total_eve_charge]]&lt;=15,"Low Charges",
IF(tbl_Customers[[#This Row],[total_eve_charge]]&lt;=20,"Medium Charges","High Charges"))</f>
        <v>Low Charges</v>
      </c>
      <c r="AB36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8" t="str">
        <f>IF(tbl_Customers[[#This Row],[number_vmail_messages]] = 0, "No Usage", IF(tbl_Customers[[#This Row],[number_vmail_messages]] &lt;= 20, "Low Usage", IF(tbl_Customers[[#This Row],[number_vmail_messages]] &lt;= 40, "Medium Usgae", "High Usage")))</f>
        <v>No Usage</v>
      </c>
      <c r="AD3688" t="str">
        <f>IF(tbl_Customers[[#This Row],[total_day_minutes]]&lt;=150,"Low Usage", IF(tbl_Customers[[#This Row],[total_day_minutes]]&lt;=200,"Medium Usage", IF(tbl_Customers[[#This Row],[total_day_minutes]]&lt;=250,"High Usage","Very High Usage")))</f>
        <v>Medium Usage</v>
      </c>
      <c r="AE3688" t="str">
        <f>IF(tbl_Customers[[#This Row],[total_intl_calls]]&lt;=5,"Low Calls", IF(tbl_Customers[[#This Row],[total_intl_calls]]&lt;=10, "Medium Calls", "High Calls"))</f>
        <v>Low Calls</v>
      </c>
      <c r="AF36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88" s="36" t="str">
        <f>IF(tbl_Customers[[#This Row],[Churn_Risk_Score]]&gt;=10,"High Risk", IF(tbl_Customers[[#This Row],[Churn_Risk_Score]]&gt;=5,"Medium Risk","Low Risk"))</f>
        <v>Low Risk</v>
      </c>
    </row>
    <row r="3689" spans="1:33" x14ac:dyDescent="0.35">
      <c r="A3689">
        <v>3688</v>
      </c>
      <c r="B3689" t="s">
        <v>26</v>
      </c>
      <c r="C3689">
        <v>28</v>
      </c>
      <c r="D3689" t="s">
        <v>25</v>
      </c>
      <c r="E3689" t="s">
        <v>22</v>
      </c>
      <c r="F3689" t="s">
        <v>22</v>
      </c>
      <c r="G3689">
        <v>0</v>
      </c>
      <c r="H3689">
        <v>225.7</v>
      </c>
      <c r="I3689">
        <v>70</v>
      </c>
      <c r="J3689">
        <v>38.369999999999997</v>
      </c>
      <c r="K3689">
        <v>206.9</v>
      </c>
      <c r="L3689">
        <v>90</v>
      </c>
      <c r="M3689">
        <v>17.59</v>
      </c>
      <c r="N3689">
        <v>167.9</v>
      </c>
      <c r="O3689">
        <v>88</v>
      </c>
      <c r="P3689">
        <v>7.56</v>
      </c>
      <c r="Q3689">
        <v>13.8</v>
      </c>
      <c r="R3689">
        <v>3</v>
      </c>
      <c r="S3689">
        <v>3.73</v>
      </c>
      <c r="T3689">
        <v>1</v>
      </c>
      <c r="U3689" t="s">
        <v>22</v>
      </c>
      <c r="V3689">
        <f>IF(tbl_Customers[[#This Row],[churn]] = "yes", 1, 0)</f>
        <v>0</v>
      </c>
      <c r="W3689" t="str">
        <f>IF(tbl_Customers[[#This Row],[number_customer_service_calls]] &lt;= 1, "0-1 Calls", IF(tbl_Customers[[#This Row],[number_customer_service_calls]] &lt;= 3, "2-3 Calls", IF(tbl_Customers[[#This Row],[number_customer_service_calls]] &lt;=5, "4-5 Calls", "6+ Calls")))</f>
        <v>0-1 Calls</v>
      </c>
      <c r="X3689" t="str">
        <f>IF(tbl_Customers[[#This Row],[account_length]] &lt;= 50, "0-50", IF(tbl_Customers[[#This Row],[account_length]] &lt;=100, "51-100", IF(tbl_Customers[[#This Row],[account_length]] &lt;= 150, "101-150", "151+")))</f>
        <v>0-50</v>
      </c>
      <c r="Y3689" t="str">
        <f>IF(tbl_Customers[[#This Row],[total_intl_charge]] &lt;= 3, "Low Charges", "High Charges")</f>
        <v>High Charges</v>
      </c>
      <c r="Z3689" t="str">
        <f>IF(tbl_Customers[[#This Row],[total_eve_calls]]&lt;=80,"Low Calls",
IF(tbl_Customers[[#This Row],[total_eve_calls]]&lt;=120,"Medium Calls","High Calls"))</f>
        <v>Medium Calls</v>
      </c>
      <c r="AA3689" t="str">
        <f>IF(tbl_Customers[[#This Row],[total_eve_charge]]&lt;=15,"Low Charges",
IF(tbl_Customers[[#This Row],[total_eve_charge]]&lt;=20,"Medium Charges","High Charges"))</f>
        <v>Medium Charges</v>
      </c>
      <c r="AB36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9" t="str">
        <f>IF(tbl_Customers[[#This Row],[number_vmail_messages]] = 0, "No Usage", IF(tbl_Customers[[#This Row],[number_vmail_messages]] &lt;= 20, "Low Usage", IF(tbl_Customers[[#This Row],[number_vmail_messages]] &lt;= 40, "Medium Usgae", "High Usage")))</f>
        <v>No Usage</v>
      </c>
      <c r="AD3689" t="str">
        <f>IF(tbl_Customers[[#This Row],[total_day_minutes]]&lt;=150,"Low Usage", IF(tbl_Customers[[#This Row],[total_day_minutes]]&lt;=200,"Medium Usage", IF(tbl_Customers[[#This Row],[total_day_minutes]]&lt;=250,"High Usage","Very High Usage")))</f>
        <v>High Usage</v>
      </c>
      <c r="AE3689" t="str">
        <f>IF(tbl_Customers[[#This Row],[total_intl_calls]]&lt;=5,"Low Calls", IF(tbl_Customers[[#This Row],[total_intl_calls]]&lt;=10, "Medium Calls", "High Calls"))</f>
        <v>Low Calls</v>
      </c>
      <c r="AF36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89" s="36" t="str">
        <f>IF(tbl_Customers[[#This Row],[Churn_Risk_Score]]&gt;=10,"High Risk", IF(tbl_Customers[[#This Row],[Churn_Risk_Score]]&gt;=5,"Medium Risk","Low Risk"))</f>
        <v>Low Risk</v>
      </c>
    </row>
    <row r="3690" spans="1:33" x14ac:dyDescent="0.35">
      <c r="A3690">
        <v>3689</v>
      </c>
      <c r="B3690" t="s">
        <v>51</v>
      </c>
      <c r="C3690">
        <v>93</v>
      </c>
      <c r="D3690" t="s">
        <v>21</v>
      </c>
      <c r="E3690" t="s">
        <v>22</v>
      </c>
      <c r="F3690" t="s">
        <v>22</v>
      </c>
      <c r="G3690">
        <v>0</v>
      </c>
      <c r="H3690">
        <v>199.7</v>
      </c>
      <c r="I3690">
        <v>109</v>
      </c>
      <c r="J3690">
        <v>33.950000000000003</v>
      </c>
      <c r="K3690">
        <v>114.2</v>
      </c>
      <c r="L3690">
        <v>68</v>
      </c>
      <c r="M3690">
        <v>9.7100000000000009</v>
      </c>
      <c r="N3690">
        <v>241</v>
      </c>
      <c r="O3690">
        <v>109</v>
      </c>
      <c r="P3690">
        <v>10.85</v>
      </c>
      <c r="Q3690">
        <v>7.1</v>
      </c>
      <c r="R3690">
        <v>2</v>
      </c>
      <c r="S3690">
        <v>1.92</v>
      </c>
      <c r="T3690">
        <v>0</v>
      </c>
      <c r="U3690" t="s">
        <v>22</v>
      </c>
      <c r="V3690">
        <f>IF(tbl_Customers[[#This Row],[churn]] = "yes", 1, 0)</f>
        <v>0</v>
      </c>
      <c r="W3690" t="str">
        <f>IF(tbl_Customers[[#This Row],[number_customer_service_calls]] &lt;= 1, "0-1 Calls", IF(tbl_Customers[[#This Row],[number_customer_service_calls]] &lt;= 3, "2-3 Calls", IF(tbl_Customers[[#This Row],[number_customer_service_calls]] &lt;=5, "4-5 Calls", "6+ Calls")))</f>
        <v>0-1 Calls</v>
      </c>
      <c r="X3690" t="str">
        <f>IF(tbl_Customers[[#This Row],[account_length]] &lt;= 50, "0-50", IF(tbl_Customers[[#This Row],[account_length]] &lt;=100, "51-100", IF(tbl_Customers[[#This Row],[account_length]] &lt;= 150, "101-150", "151+")))</f>
        <v>51-100</v>
      </c>
      <c r="Y3690" t="str">
        <f>IF(tbl_Customers[[#This Row],[total_intl_charge]] &lt;= 3, "Low Charges", "High Charges")</f>
        <v>Low Charges</v>
      </c>
      <c r="Z3690" t="str">
        <f>IF(tbl_Customers[[#This Row],[total_eve_calls]]&lt;=80,"Low Calls",
IF(tbl_Customers[[#This Row],[total_eve_calls]]&lt;=120,"Medium Calls","High Calls"))</f>
        <v>Low Calls</v>
      </c>
      <c r="AA3690" t="str">
        <f>IF(tbl_Customers[[#This Row],[total_eve_charge]]&lt;=15,"Low Charges",
IF(tbl_Customers[[#This Row],[total_eve_charge]]&lt;=20,"Medium Charges","High Charges"))</f>
        <v>Low Charges</v>
      </c>
      <c r="AB36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0" t="str">
        <f>IF(tbl_Customers[[#This Row],[number_vmail_messages]] = 0, "No Usage", IF(tbl_Customers[[#This Row],[number_vmail_messages]] &lt;= 20, "Low Usage", IF(tbl_Customers[[#This Row],[number_vmail_messages]] &lt;= 40, "Medium Usgae", "High Usage")))</f>
        <v>No Usage</v>
      </c>
      <c r="AD3690" t="str">
        <f>IF(tbl_Customers[[#This Row],[total_day_minutes]]&lt;=150,"Low Usage", IF(tbl_Customers[[#This Row],[total_day_minutes]]&lt;=200,"Medium Usage", IF(tbl_Customers[[#This Row],[total_day_minutes]]&lt;=250,"High Usage","Very High Usage")))</f>
        <v>Medium Usage</v>
      </c>
      <c r="AE3690" t="str">
        <f>IF(tbl_Customers[[#This Row],[total_intl_calls]]&lt;=5,"Low Calls", IF(tbl_Customers[[#This Row],[total_intl_calls]]&lt;=10, "Medium Calls", "High Calls"))</f>
        <v>Low Calls</v>
      </c>
      <c r="AF36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0" s="36" t="str">
        <f>IF(tbl_Customers[[#This Row],[Churn_Risk_Score]]&gt;=10,"High Risk", IF(tbl_Customers[[#This Row],[Churn_Risk_Score]]&gt;=5,"Medium Risk","Low Risk"))</f>
        <v>Low Risk</v>
      </c>
    </row>
    <row r="3691" spans="1:33" x14ac:dyDescent="0.35">
      <c r="A3691">
        <v>3690</v>
      </c>
      <c r="B3691" t="s">
        <v>20</v>
      </c>
      <c r="C3691">
        <v>26</v>
      </c>
      <c r="D3691" t="s">
        <v>28</v>
      </c>
      <c r="E3691" t="s">
        <v>22</v>
      </c>
      <c r="F3691" t="s">
        <v>22</v>
      </c>
      <c r="G3691">
        <v>0</v>
      </c>
      <c r="H3691">
        <v>150</v>
      </c>
      <c r="I3691">
        <v>63</v>
      </c>
      <c r="J3691">
        <v>25.5</v>
      </c>
      <c r="K3691">
        <v>225</v>
      </c>
      <c r="L3691">
        <v>90</v>
      </c>
      <c r="M3691">
        <v>19.13</v>
      </c>
      <c r="N3691">
        <v>202.3</v>
      </c>
      <c r="O3691">
        <v>99</v>
      </c>
      <c r="P3691">
        <v>9.1</v>
      </c>
      <c r="Q3691">
        <v>9.1999999999999993</v>
      </c>
      <c r="R3691">
        <v>5</v>
      </c>
      <c r="S3691">
        <v>2.48</v>
      </c>
      <c r="T3691">
        <v>3</v>
      </c>
      <c r="U3691" t="s">
        <v>22</v>
      </c>
      <c r="V3691">
        <f>IF(tbl_Customers[[#This Row],[churn]] = "yes", 1, 0)</f>
        <v>0</v>
      </c>
      <c r="W3691" t="str">
        <f>IF(tbl_Customers[[#This Row],[number_customer_service_calls]] &lt;= 1, "0-1 Calls", IF(tbl_Customers[[#This Row],[number_customer_service_calls]] &lt;= 3, "2-3 Calls", IF(tbl_Customers[[#This Row],[number_customer_service_calls]] &lt;=5, "4-5 Calls", "6+ Calls")))</f>
        <v>2-3 Calls</v>
      </c>
      <c r="X3691" t="str">
        <f>IF(tbl_Customers[[#This Row],[account_length]] &lt;= 50, "0-50", IF(tbl_Customers[[#This Row],[account_length]] &lt;=100, "51-100", IF(tbl_Customers[[#This Row],[account_length]] &lt;= 150, "101-150", "151+")))</f>
        <v>0-50</v>
      </c>
      <c r="Y3691" t="str">
        <f>IF(tbl_Customers[[#This Row],[total_intl_charge]] &lt;= 3, "Low Charges", "High Charges")</f>
        <v>Low Charges</v>
      </c>
      <c r="Z3691" t="str">
        <f>IF(tbl_Customers[[#This Row],[total_eve_calls]]&lt;=80,"Low Calls",
IF(tbl_Customers[[#This Row],[total_eve_calls]]&lt;=120,"Medium Calls","High Calls"))</f>
        <v>Medium Calls</v>
      </c>
      <c r="AA3691" t="str">
        <f>IF(tbl_Customers[[#This Row],[total_eve_charge]]&lt;=15,"Low Charges",
IF(tbl_Customers[[#This Row],[total_eve_charge]]&lt;=20,"Medium Charges","High Charges"))</f>
        <v>Medium Charges</v>
      </c>
      <c r="AB36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1" t="str">
        <f>IF(tbl_Customers[[#This Row],[number_vmail_messages]] = 0, "No Usage", IF(tbl_Customers[[#This Row],[number_vmail_messages]] &lt;= 20, "Low Usage", IF(tbl_Customers[[#This Row],[number_vmail_messages]] &lt;= 40, "Medium Usgae", "High Usage")))</f>
        <v>No Usage</v>
      </c>
      <c r="AD3691" t="str">
        <f>IF(tbl_Customers[[#This Row],[total_day_minutes]]&lt;=150,"Low Usage", IF(tbl_Customers[[#This Row],[total_day_minutes]]&lt;=200,"Medium Usage", IF(tbl_Customers[[#This Row],[total_day_minutes]]&lt;=250,"High Usage","Very High Usage")))</f>
        <v>Low Usage</v>
      </c>
      <c r="AE3691" t="str">
        <f>IF(tbl_Customers[[#This Row],[total_intl_calls]]&lt;=5,"Low Calls", IF(tbl_Customers[[#This Row],[total_intl_calls]]&lt;=10, "Medium Calls", "High Calls"))</f>
        <v>Low Calls</v>
      </c>
      <c r="AF36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1" s="36" t="str">
        <f>IF(tbl_Customers[[#This Row],[Churn_Risk_Score]]&gt;=10,"High Risk", IF(tbl_Customers[[#This Row],[Churn_Risk_Score]]&gt;=5,"Medium Risk","Low Risk"))</f>
        <v>Low Risk</v>
      </c>
    </row>
    <row r="3692" spans="1:33" x14ac:dyDescent="0.35">
      <c r="A3692">
        <v>3691</v>
      </c>
      <c r="B3692" t="s">
        <v>26</v>
      </c>
      <c r="C3692">
        <v>33</v>
      </c>
      <c r="D3692" t="s">
        <v>21</v>
      </c>
      <c r="E3692" t="s">
        <v>23</v>
      </c>
      <c r="F3692" t="s">
        <v>22</v>
      </c>
      <c r="G3692">
        <v>0</v>
      </c>
      <c r="H3692">
        <v>247.1</v>
      </c>
      <c r="I3692">
        <v>114</v>
      </c>
      <c r="J3692">
        <v>42.01</v>
      </c>
      <c r="K3692">
        <v>146.5</v>
      </c>
      <c r="L3692">
        <v>110</v>
      </c>
      <c r="M3692">
        <v>12.45</v>
      </c>
      <c r="N3692">
        <v>208.9</v>
      </c>
      <c r="O3692">
        <v>94</v>
      </c>
      <c r="P3692">
        <v>9.4</v>
      </c>
      <c r="Q3692">
        <v>10.6</v>
      </c>
      <c r="R3692">
        <v>2</v>
      </c>
      <c r="S3692">
        <v>2.86</v>
      </c>
      <c r="T3692">
        <v>4</v>
      </c>
      <c r="U3692" t="s">
        <v>23</v>
      </c>
      <c r="V3692">
        <f>IF(tbl_Customers[[#This Row],[churn]] = "yes", 1, 0)</f>
        <v>1</v>
      </c>
      <c r="W3692" t="str">
        <f>IF(tbl_Customers[[#This Row],[number_customer_service_calls]] &lt;= 1, "0-1 Calls", IF(tbl_Customers[[#This Row],[number_customer_service_calls]] &lt;= 3, "2-3 Calls", IF(tbl_Customers[[#This Row],[number_customer_service_calls]] &lt;=5, "4-5 Calls", "6+ Calls")))</f>
        <v>4-5 Calls</v>
      </c>
      <c r="X3692" t="str">
        <f>IF(tbl_Customers[[#This Row],[account_length]] &lt;= 50, "0-50", IF(tbl_Customers[[#This Row],[account_length]] &lt;=100, "51-100", IF(tbl_Customers[[#This Row],[account_length]] &lt;= 150, "101-150", "151+")))</f>
        <v>0-50</v>
      </c>
      <c r="Y3692" t="str">
        <f>IF(tbl_Customers[[#This Row],[total_intl_charge]] &lt;= 3, "Low Charges", "High Charges")</f>
        <v>Low Charges</v>
      </c>
      <c r="Z3692" t="str">
        <f>IF(tbl_Customers[[#This Row],[total_eve_calls]]&lt;=80,"Low Calls",
IF(tbl_Customers[[#This Row],[total_eve_calls]]&lt;=120,"Medium Calls","High Calls"))</f>
        <v>Medium Calls</v>
      </c>
      <c r="AA3692" t="str">
        <f>IF(tbl_Customers[[#This Row],[total_eve_charge]]&lt;=15,"Low Charges",
IF(tbl_Customers[[#This Row],[total_eve_charge]]&lt;=20,"Medium Charges","High Charges"))</f>
        <v>Low Charges</v>
      </c>
      <c r="AB36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2" t="str">
        <f>IF(tbl_Customers[[#This Row],[number_vmail_messages]] = 0, "No Usage", IF(tbl_Customers[[#This Row],[number_vmail_messages]] &lt;= 20, "Low Usage", IF(tbl_Customers[[#This Row],[number_vmail_messages]] &lt;= 40, "Medium Usgae", "High Usage")))</f>
        <v>No Usage</v>
      </c>
      <c r="AD3692" t="str">
        <f>IF(tbl_Customers[[#This Row],[total_day_minutes]]&lt;=150,"Low Usage", IF(tbl_Customers[[#This Row],[total_day_minutes]]&lt;=200,"Medium Usage", IF(tbl_Customers[[#This Row],[total_day_minutes]]&lt;=250,"High Usage","Very High Usage")))</f>
        <v>High Usage</v>
      </c>
      <c r="AE3692" t="str">
        <f>IF(tbl_Customers[[#This Row],[total_intl_calls]]&lt;=5,"Low Calls", IF(tbl_Customers[[#This Row],[total_intl_calls]]&lt;=10, "Medium Calls", "High Calls"))</f>
        <v>Low Calls</v>
      </c>
      <c r="AF36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92" s="36" t="str">
        <f>IF(tbl_Customers[[#This Row],[Churn_Risk_Score]]&gt;=10,"High Risk", IF(tbl_Customers[[#This Row],[Churn_Risk_Score]]&gt;=5,"Medium Risk","Low Risk"))</f>
        <v>Medium Risk</v>
      </c>
    </row>
    <row r="3693" spans="1:33" x14ac:dyDescent="0.35">
      <c r="A3693">
        <v>3692</v>
      </c>
      <c r="B3693" t="s">
        <v>73</v>
      </c>
      <c r="C3693">
        <v>120</v>
      </c>
      <c r="D3693" t="s">
        <v>25</v>
      </c>
      <c r="E3693" t="s">
        <v>22</v>
      </c>
      <c r="F3693" t="s">
        <v>22</v>
      </c>
      <c r="G3693">
        <v>0</v>
      </c>
      <c r="H3693">
        <v>215.7</v>
      </c>
      <c r="I3693">
        <v>75</v>
      </c>
      <c r="J3693">
        <v>36.67</v>
      </c>
      <c r="K3693">
        <v>244.4</v>
      </c>
      <c r="L3693">
        <v>105</v>
      </c>
      <c r="M3693">
        <v>20.77</v>
      </c>
      <c r="N3693">
        <v>211.2</v>
      </c>
      <c r="O3693">
        <v>91</v>
      </c>
      <c r="P3693">
        <v>9.5</v>
      </c>
      <c r="Q3693">
        <v>11.4</v>
      </c>
      <c r="R3693">
        <v>5</v>
      </c>
      <c r="S3693">
        <v>3.08</v>
      </c>
      <c r="T3693">
        <v>2</v>
      </c>
      <c r="U3693" t="s">
        <v>22</v>
      </c>
      <c r="V3693">
        <f>IF(tbl_Customers[[#This Row],[churn]] = "yes", 1, 0)</f>
        <v>0</v>
      </c>
      <c r="W3693" t="str">
        <f>IF(tbl_Customers[[#This Row],[number_customer_service_calls]] &lt;= 1, "0-1 Calls", IF(tbl_Customers[[#This Row],[number_customer_service_calls]] &lt;= 3, "2-3 Calls", IF(tbl_Customers[[#This Row],[number_customer_service_calls]] &lt;=5, "4-5 Calls", "6+ Calls")))</f>
        <v>2-3 Calls</v>
      </c>
      <c r="X3693" t="str">
        <f>IF(tbl_Customers[[#This Row],[account_length]] &lt;= 50, "0-50", IF(tbl_Customers[[#This Row],[account_length]] &lt;=100, "51-100", IF(tbl_Customers[[#This Row],[account_length]] &lt;= 150, "101-150", "151+")))</f>
        <v>101-150</v>
      </c>
      <c r="Y3693" t="str">
        <f>IF(tbl_Customers[[#This Row],[total_intl_charge]] &lt;= 3, "Low Charges", "High Charges")</f>
        <v>High Charges</v>
      </c>
      <c r="Z3693" t="str">
        <f>IF(tbl_Customers[[#This Row],[total_eve_calls]]&lt;=80,"Low Calls",
IF(tbl_Customers[[#This Row],[total_eve_calls]]&lt;=120,"Medium Calls","High Calls"))</f>
        <v>Medium Calls</v>
      </c>
      <c r="AA3693" t="str">
        <f>IF(tbl_Customers[[#This Row],[total_eve_charge]]&lt;=15,"Low Charges",
IF(tbl_Customers[[#This Row],[total_eve_charge]]&lt;=20,"Medium Charges","High Charges"))</f>
        <v>High Charges</v>
      </c>
      <c r="AB36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93" t="str">
        <f>IF(tbl_Customers[[#This Row],[number_vmail_messages]] = 0, "No Usage", IF(tbl_Customers[[#This Row],[number_vmail_messages]] &lt;= 20, "Low Usage", IF(tbl_Customers[[#This Row],[number_vmail_messages]] &lt;= 40, "Medium Usgae", "High Usage")))</f>
        <v>No Usage</v>
      </c>
      <c r="AD3693" t="str">
        <f>IF(tbl_Customers[[#This Row],[total_day_minutes]]&lt;=150,"Low Usage", IF(tbl_Customers[[#This Row],[total_day_minutes]]&lt;=200,"Medium Usage", IF(tbl_Customers[[#This Row],[total_day_minutes]]&lt;=250,"High Usage","Very High Usage")))</f>
        <v>High Usage</v>
      </c>
      <c r="AE3693" t="str">
        <f>IF(tbl_Customers[[#This Row],[total_intl_calls]]&lt;=5,"Low Calls", IF(tbl_Customers[[#This Row],[total_intl_calls]]&lt;=10, "Medium Calls", "High Calls"))</f>
        <v>Low Calls</v>
      </c>
      <c r="AF36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93" s="36" t="str">
        <f>IF(tbl_Customers[[#This Row],[Churn_Risk_Score]]&gt;=10,"High Risk", IF(tbl_Customers[[#This Row],[Churn_Risk_Score]]&gt;=5,"Medium Risk","Low Risk"))</f>
        <v>Low Risk</v>
      </c>
    </row>
    <row r="3694" spans="1:33" x14ac:dyDescent="0.35">
      <c r="A3694">
        <v>3693</v>
      </c>
      <c r="B3694" t="s">
        <v>70</v>
      </c>
      <c r="C3694">
        <v>124</v>
      </c>
      <c r="D3694" t="s">
        <v>21</v>
      </c>
      <c r="E3694" t="s">
        <v>22</v>
      </c>
      <c r="F3694" t="s">
        <v>22</v>
      </c>
      <c r="G3694">
        <v>0</v>
      </c>
      <c r="H3694">
        <v>94.8</v>
      </c>
      <c r="I3694">
        <v>102</v>
      </c>
      <c r="J3694">
        <v>16.12</v>
      </c>
      <c r="K3694">
        <v>238.9</v>
      </c>
      <c r="L3694">
        <v>91</v>
      </c>
      <c r="M3694">
        <v>20.309999999999999</v>
      </c>
      <c r="N3694">
        <v>279.39999999999998</v>
      </c>
      <c r="O3694">
        <v>94</v>
      </c>
      <c r="P3694">
        <v>12.57</v>
      </c>
      <c r="Q3694">
        <v>11.6</v>
      </c>
      <c r="R3694">
        <v>3</v>
      </c>
      <c r="S3694">
        <v>3.13</v>
      </c>
      <c r="T3694">
        <v>2</v>
      </c>
      <c r="U3694" t="s">
        <v>22</v>
      </c>
      <c r="V3694">
        <f>IF(tbl_Customers[[#This Row],[churn]] = "yes", 1, 0)</f>
        <v>0</v>
      </c>
      <c r="W3694" t="str">
        <f>IF(tbl_Customers[[#This Row],[number_customer_service_calls]] &lt;= 1, "0-1 Calls", IF(tbl_Customers[[#This Row],[number_customer_service_calls]] &lt;= 3, "2-3 Calls", IF(tbl_Customers[[#This Row],[number_customer_service_calls]] &lt;=5, "4-5 Calls", "6+ Calls")))</f>
        <v>2-3 Calls</v>
      </c>
      <c r="X3694" t="str">
        <f>IF(tbl_Customers[[#This Row],[account_length]] &lt;= 50, "0-50", IF(tbl_Customers[[#This Row],[account_length]] &lt;=100, "51-100", IF(tbl_Customers[[#This Row],[account_length]] &lt;= 150, "101-150", "151+")))</f>
        <v>101-150</v>
      </c>
      <c r="Y3694" t="str">
        <f>IF(tbl_Customers[[#This Row],[total_intl_charge]] &lt;= 3, "Low Charges", "High Charges")</f>
        <v>High Charges</v>
      </c>
      <c r="Z3694" t="str">
        <f>IF(tbl_Customers[[#This Row],[total_eve_calls]]&lt;=80,"Low Calls",
IF(tbl_Customers[[#This Row],[total_eve_calls]]&lt;=120,"Medium Calls","High Calls"))</f>
        <v>Medium Calls</v>
      </c>
      <c r="AA3694" t="str">
        <f>IF(tbl_Customers[[#This Row],[total_eve_charge]]&lt;=15,"Low Charges",
IF(tbl_Customers[[#This Row],[total_eve_charge]]&lt;=20,"Medium Charges","High Charges"))</f>
        <v>High Charges</v>
      </c>
      <c r="AB36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4" t="str">
        <f>IF(tbl_Customers[[#This Row],[number_vmail_messages]] = 0, "No Usage", IF(tbl_Customers[[#This Row],[number_vmail_messages]] &lt;= 20, "Low Usage", IF(tbl_Customers[[#This Row],[number_vmail_messages]] &lt;= 40, "Medium Usgae", "High Usage")))</f>
        <v>No Usage</v>
      </c>
      <c r="AD3694" t="str">
        <f>IF(tbl_Customers[[#This Row],[total_day_minutes]]&lt;=150,"Low Usage", IF(tbl_Customers[[#This Row],[total_day_minutes]]&lt;=200,"Medium Usage", IF(tbl_Customers[[#This Row],[total_day_minutes]]&lt;=250,"High Usage","Very High Usage")))</f>
        <v>Low Usage</v>
      </c>
      <c r="AE3694" t="str">
        <f>IF(tbl_Customers[[#This Row],[total_intl_calls]]&lt;=5,"Low Calls", IF(tbl_Customers[[#This Row],[total_intl_calls]]&lt;=10, "Medium Calls", "High Calls"))</f>
        <v>Low Calls</v>
      </c>
      <c r="AF36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94" s="36" t="str">
        <f>IF(tbl_Customers[[#This Row],[Churn_Risk_Score]]&gt;=10,"High Risk", IF(tbl_Customers[[#This Row],[Churn_Risk_Score]]&gt;=5,"Medium Risk","Low Risk"))</f>
        <v>Low Risk</v>
      </c>
    </row>
    <row r="3695" spans="1:33" x14ac:dyDescent="0.35">
      <c r="A3695">
        <v>3694</v>
      </c>
      <c r="B3695" t="s">
        <v>57</v>
      </c>
      <c r="C3695">
        <v>56</v>
      </c>
      <c r="D3695" t="s">
        <v>21</v>
      </c>
      <c r="E3695" t="s">
        <v>22</v>
      </c>
      <c r="F3695" t="s">
        <v>22</v>
      </c>
      <c r="G3695">
        <v>0</v>
      </c>
      <c r="H3695">
        <v>79.3</v>
      </c>
      <c r="I3695">
        <v>115</v>
      </c>
      <c r="J3695">
        <v>13.48</v>
      </c>
      <c r="K3695">
        <v>159</v>
      </c>
      <c r="L3695">
        <v>64</v>
      </c>
      <c r="M3695">
        <v>13.52</v>
      </c>
      <c r="N3695">
        <v>245.7</v>
      </c>
      <c r="O3695">
        <v>99</v>
      </c>
      <c r="P3695">
        <v>11.06</v>
      </c>
      <c r="Q3695">
        <v>10.1</v>
      </c>
      <c r="R3695">
        <v>4</v>
      </c>
      <c r="S3695">
        <v>2.73</v>
      </c>
      <c r="T3695">
        <v>1</v>
      </c>
      <c r="U3695" t="s">
        <v>22</v>
      </c>
      <c r="V3695">
        <f>IF(tbl_Customers[[#This Row],[churn]] = "yes", 1, 0)</f>
        <v>0</v>
      </c>
      <c r="W3695" t="str">
        <f>IF(tbl_Customers[[#This Row],[number_customer_service_calls]] &lt;= 1, "0-1 Calls", IF(tbl_Customers[[#This Row],[number_customer_service_calls]] &lt;= 3, "2-3 Calls", IF(tbl_Customers[[#This Row],[number_customer_service_calls]] &lt;=5, "4-5 Calls", "6+ Calls")))</f>
        <v>0-1 Calls</v>
      </c>
      <c r="X3695" t="str">
        <f>IF(tbl_Customers[[#This Row],[account_length]] &lt;= 50, "0-50", IF(tbl_Customers[[#This Row],[account_length]] &lt;=100, "51-100", IF(tbl_Customers[[#This Row],[account_length]] &lt;= 150, "101-150", "151+")))</f>
        <v>51-100</v>
      </c>
      <c r="Y3695" t="str">
        <f>IF(tbl_Customers[[#This Row],[total_intl_charge]] &lt;= 3, "Low Charges", "High Charges")</f>
        <v>Low Charges</v>
      </c>
      <c r="Z3695" t="str">
        <f>IF(tbl_Customers[[#This Row],[total_eve_calls]]&lt;=80,"Low Calls",
IF(tbl_Customers[[#This Row],[total_eve_calls]]&lt;=120,"Medium Calls","High Calls"))</f>
        <v>Low Calls</v>
      </c>
      <c r="AA3695" t="str">
        <f>IF(tbl_Customers[[#This Row],[total_eve_charge]]&lt;=15,"Low Charges",
IF(tbl_Customers[[#This Row],[total_eve_charge]]&lt;=20,"Medium Charges","High Charges"))</f>
        <v>Low Charges</v>
      </c>
      <c r="AB36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5" t="str">
        <f>IF(tbl_Customers[[#This Row],[number_vmail_messages]] = 0, "No Usage", IF(tbl_Customers[[#This Row],[number_vmail_messages]] &lt;= 20, "Low Usage", IF(tbl_Customers[[#This Row],[number_vmail_messages]] &lt;= 40, "Medium Usgae", "High Usage")))</f>
        <v>No Usage</v>
      </c>
      <c r="AD3695" t="str">
        <f>IF(tbl_Customers[[#This Row],[total_day_minutes]]&lt;=150,"Low Usage", IF(tbl_Customers[[#This Row],[total_day_minutes]]&lt;=200,"Medium Usage", IF(tbl_Customers[[#This Row],[total_day_minutes]]&lt;=250,"High Usage","Very High Usage")))</f>
        <v>Low Usage</v>
      </c>
      <c r="AE3695" t="str">
        <f>IF(tbl_Customers[[#This Row],[total_intl_calls]]&lt;=5,"Low Calls", IF(tbl_Customers[[#This Row],[total_intl_calls]]&lt;=10, "Medium Calls", "High Calls"))</f>
        <v>Low Calls</v>
      </c>
      <c r="AF36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5" s="36" t="str">
        <f>IF(tbl_Customers[[#This Row],[Churn_Risk_Score]]&gt;=10,"High Risk", IF(tbl_Customers[[#This Row],[Churn_Risk_Score]]&gt;=5,"Medium Risk","Low Risk"))</f>
        <v>Low Risk</v>
      </c>
    </row>
    <row r="3696" spans="1:33" x14ac:dyDescent="0.35">
      <c r="A3696">
        <v>3695</v>
      </c>
      <c r="B3696" t="s">
        <v>55</v>
      </c>
      <c r="C3696">
        <v>39</v>
      </c>
      <c r="D3696" t="s">
        <v>25</v>
      </c>
      <c r="E3696" t="s">
        <v>22</v>
      </c>
      <c r="F3696" t="s">
        <v>22</v>
      </c>
      <c r="G3696">
        <v>0</v>
      </c>
      <c r="H3696">
        <v>157.19999999999999</v>
      </c>
      <c r="I3696">
        <v>81</v>
      </c>
      <c r="J3696">
        <v>26.72</v>
      </c>
      <c r="K3696">
        <v>247.7</v>
      </c>
      <c r="L3696">
        <v>131</v>
      </c>
      <c r="M3696">
        <v>21.05</v>
      </c>
      <c r="N3696">
        <v>215.7</v>
      </c>
      <c r="O3696">
        <v>141</v>
      </c>
      <c r="P3696">
        <v>9.7100000000000009</v>
      </c>
      <c r="Q3696">
        <v>9.9</v>
      </c>
      <c r="R3696">
        <v>9</v>
      </c>
      <c r="S3696">
        <v>2.67</v>
      </c>
      <c r="T3696">
        <v>1</v>
      </c>
      <c r="U3696" t="s">
        <v>22</v>
      </c>
      <c r="V3696">
        <f>IF(tbl_Customers[[#This Row],[churn]] = "yes", 1, 0)</f>
        <v>0</v>
      </c>
      <c r="W3696" t="str">
        <f>IF(tbl_Customers[[#This Row],[number_customer_service_calls]] &lt;= 1, "0-1 Calls", IF(tbl_Customers[[#This Row],[number_customer_service_calls]] &lt;= 3, "2-3 Calls", IF(tbl_Customers[[#This Row],[number_customer_service_calls]] &lt;=5, "4-5 Calls", "6+ Calls")))</f>
        <v>0-1 Calls</v>
      </c>
      <c r="X3696" t="str">
        <f>IF(tbl_Customers[[#This Row],[account_length]] &lt;= 50, "0-50", IF(tbl_Customers[[#This Row],[account_length]] &lt;=100, "51-100", IF(tbl_Customers[[#This Row],[account_length]] &lt;= 150, "101-150", "151+")))</f>
        <v>0-50</v>
      </c>
      <c r="Y3696" t="str">
        <f>IF(tbl_Customers[[#This Row],[total_intl_charge]] &lt;= 3, "Low Charges", "High Charges")</f>
        <v>Low Charges</v>
      </c>
      <c r="Z3696" t="str">
        <f>IF(tbl_Customers[[#This Row],[total_eve_calls]]&lt;=80,"Low Calls",
IF(tbl_Customers[[#This Row],[total_eve_calls]]&lt;=120,"Medium Calls","High Calls"))</f>
        <v>High Calls</v>
      </c>
      <c r="AA3696" t="str">
        <f>IF(tbl_Customers[[#This Row],[total_eve_charge]]&lt;=15,"Low Charges",
IF(tbl_Customers[[#This Row],[total_eve_charge]]&lt;=20,"Medium Charges","High Charges"))</f>
        <v>High Charges</v>
      </c>
      <c r="AB36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6" t="str">
        <f>IF(tbl_Customers[[#This Row],[number_vmail_messages]] = 0, "No Usage", IF(tbl_Customers[[#This Row],[number_vmail_messages]] &lt;= 20, "Low Usage", IF(tbl_Customers[[#This Row],[number_vmail_messages]] &lt;= 40, "Medium Usgae", "High Usage")))</f>
        <v>No Usage</v>
      </c>
      <c r="AD3696" t="str">
        <f>IF(tbl_Customers[[#This Row],[total_day_minutes]]&lt;=150,"Low Usage", IF(tbl_Customers[[#This Row],[total_day_minutes]]&lt;=200,"Medium Usage", IF(tbl_Customers[[#This Row],[total_day_minutes]]&lt;=250,"High Usage","Very High Usage")))</f>
        <v>Medium Usage</v>
      </c>
      <c r="AE3696" t="str">
        <f>IF(tbl_Customers[[#This Row],[total_intl_calls]]&lt;=5,"Low Calls", IF(tbl_Customers[[#This Row],[total_intl_calls]]&lt;=10, "Medium Calls", "High Calls"))</f>
        <v>Medium Calls</v>
      </c>
      <c r="AF36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6" s="36" t="str">
        <f>IF(tbl_Customers[[#This Row],[Churn_Risk_Score]]&gt;=10,"High Risk", IF(tbl_Customers[[#This Row],[Churn_Risk_Score]]&gt;=5,"Medium Risk","Low Risk"))</f>
        <v>Low Risk</v>
      </c>
    </row>
    <row r="3697" spans="1:33" x14ac:dyDescent="0.35">
      <c r="A3697">
        <v>3696</v>
      </c>
      <c r="B3697" t="s">
        <v>32</v>
      </c>
      <c r="C3697">
        <v>158</v>
      </c>
      <c r="D3697" t="s">
        <v>25</v>
      </c>
      <c r="E3697" t="s">
        <v>22</v>
      </c>
      <c r="F3697" t="s">
        <v>22</v>
      </c>
      <c r="G3697">
        <v>0</v>
      </c>
      <c r="H3697">
        <v>119.8</v>
      </c>
      <c r="I3697">
        <v>123</v>
      </c>
      <c r="J3697">
        <v>20.37</v>
      </c>
      <c r="K3697">
        <v>262.2</v>
      </c>
      <c r="L3697">
        <v>122</v>
      </c>
      <c r="M3697">
        <v>22.29</v>
      </c>
      <c r="N3697">
        <v>219.8</v>
      </c>
      <c r="O3697">
        <v>111</v>
      </c>
      <c r="P3697">
        <v>9.89</v>
      </c>
      <c r="Q3697">
        <v>12.4</v>
      </c>
      <c r="R3697">
        <v>5</v>
      </c>
      <c r="S3697">
        <v>3.35</v>
      </c>
      <c r="T3697">
        <v>1</v>
      </c>
      <c r="U3697" t="s">
        <v>22</v>
      </c>
      <c r="V3697">
        <f>IF(tbl_Customers[[#This Row],[churn]] = "yes", 1, 0)</f>
        <v>0</v>
      </c>
      <c r="W3697" t="str">
        <f>IF(tbl_Customers[[#This Row],[number_customer_service_calls]] &lt;= 1, "0-1 Calls", IF(tbl_Customers[[#This Row],[number_customer_service_calls]] &lt;= 3, "2-3 Calls", IF(tbl_Customers[[#This Row],[number_customer_service_calls]] &lt;=5, "4-5 Calls", "6+ Calls")))</f>
        <v>0-1 Calls</v>
      </c>
      <c r="X3697" t="str">
        <f>IF(tbl_Customers[[#This Row],[account_length]] &lt;= 50, "0-50", IF(tbl_Customers[[#This Row],[account_length]] &lt;=100, "51-100", IF(tbl_Customers[[#This Row],[account_length]] &lt;= 150, "101-150", "151+")))</f>
        <v>151+</v>
      </c>
      <c r="Y3697" t="str">
        <f>IF(tbl_Customers[[#This Row],[total_intl_charge]] &lt;= 3, "Low Charges", "High Charges")</f>
        <v>High Charges</v>
      </c>
      <c r="Z3697" t="str">
        <f>IF(tbl_Customers[[#This Row],[total_eve_calls]]&lt;=80,"Low Calls",
IF(tbl_Customers[[#This Row],[total_eve_calls]]&lt;=120,"Medium Calls","High Calls"))</f>
        <v>High Calls</v>
      </c>
      <c r="AA3697" t="str">
        <f>IF(tbl_Customers[[#This Row],[total_eve_charge]]&lt;=15,"Low Charges",
IF(tbl_Customers[[#This Row],[total_eve_charge]]&lt;=20,"Medium Charges","High Charges"))</f>
        <v>High Charges</v>
      </c>
      <c r="AB36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7" t="str">
        <f>IF(tbl_Customers[[#This Row],[number_vmail_messages]] = 0, "No Usage", IF(tbl_Customers[[#This Row],[number_vmail_messages]] &lt;= 20, "Low Usage", IF(tbl_Customers[[#This Row],[number_vmail_messages]] &lt;= 40, "Medium Usgae", "High Usage")))</f>
        <v>No Usage</v>
      </c>
      <c r="AD3697" t="str">
        <f>IF(tbl_Customers[[#This Row],[total_day_minutes]]&lt;=150,"Low Usage", IF(tbl_Customers[[#This Row],[total_day_minutes]]&lt;=200,"Medium Usage", IF(tbl_Customers[[#This Row],[total_day_minutes]]&lt;=250,"High Usage","Very High Usage")))</f>
        <v>Low Usage</v>
      </c>
      <c r="AE3697" t="str">
        <f>IF(tbl_Customers[[#This Row],[total_intl_calls]]&lt;=5,"Low Calls", IF(tbl_Customers[[#This Row],[total_intl_calls]]&lt;=10, "Medium Calls", "High Calls"))</f>
        <v>Low Calls</v>
      </c>
      <c r="AF36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97" s="36" t="str">
        <f>IF(tbl_Customers[[#This Row],[Churn_Risk_Score]]&gt;=10,"High Risk", IF(tbl_Customers[[#This Row],[Churn_Risk_Score]]&gt;=5,"Medium Risk","Low Risk"))</f>
        <v>Low Risk</v>
      </c>
    </row>
    <row r="3698" spans="1:33" x14ac:dyDescent="0.35">
      <c r="A3698">
        <v>3697</v>
      </c>
      <c r="B3698" t="s">
        <v>34</v>
      </c>
      <c r="C3698">
        <v>52</v>
      </c>
      <c r="D3698" t="s">
        <v>28</v>
      </c>
      <c r="E3698" t="s">
        <v>22</v>
      </c>
      <c r="F3698" t="s">
        <v>23</v>
      </c>
      <c r="G3698">
        <v>24</v>
      </c>
      <c r="H3698">
        <v>229.1</v>
      </c>
      <c r="I3698">
        <v>86</v>
      </c>
      <c r="J3698">
        <v>38.950000000000003</v>
      </c>
      <c r="K3698">
        <v>168.7</v>
      </c>
      <c r="L3698">
        <v>124</v>
      </c>
      <c r="M3698">
        <v>14.34</v>
      </c>
      <c r="N3698">
        <v>245.4</v>
      </c>
      <c r="O3698">
        <v>75</v>
      </c>
      <c r="P3698">
        <v>11.04</v>
      </c>
      <c r="Q3698">
        <v>14.6</v>
      </c>
      <c r="R3698">
        <v>2</v>
      </c>
      <c r="S3698">
        <v>3.94</v>
      </c>
      <c r="T3698">
        <v>1</v>
      </c>
      <c r="U3698" t="s">
        <v>22</v>
      </c>
      <c r="V3698">
        <f>IF(tbl_Customers[[#This Row],[churn]] = "yes", 1, 0)</f>
        <v>0</v>
      </c>
      <c r="W3698" t="str">
        <f>IF(tbl_Customers[[#This Row],[number_customer_service_calls]] &lt;= 1, "0-1 Calls", IF(tbl_Customers[[#This Row],[number_customer_service_calls]] &lt;= 3, "2-3 Calls", IF(tbl_Customers[[#This Row],[number_customer_service_calls]] &lt;=5, "4-5 Calls", "6+ Calls")))</f>
        <v>0-1 Calls</v>
      </c>
      <c r="X3698" t="str">
        <f>IF(tbl_Customers[[#This Row],[account_length]] &lt;= 50, "0-50", IF(tbl_Customers[[#This Row],[account_length]] &lt;=100, "51-100", IF(tbl_Customers[[#This Row],[account_length]] &lt;= 150, "101-150", "151+")))</f>
        <v>51-100</v>
      </c>
      <c r="Y3698" t="str">
        <f>IF(tbl_Customers[[#This Row],[total_intl_charge]] &lt;= 3, "Low Charges", "High Charges")</f>
        <v>High Charges</v>
      </c>
      <c r="Z3698" t="str">
        <f>IF(tbl_Customers[[#This Row],[total_eve_calls]]&lt;=80,"Low Calls",
IF(tbl_Customers[[#This Row],[total_eve_calls]]&lt;=120,"Medium Calls","High Calls"))</f>
        <v>High Calls</v>
      </c>
      <c r="AA3698" t="str">
        <f>IF(tbl_Customers[[#This Row],[total_eve_charge]]&lt;=15,"Low Charges",
IF(tbl_Customers[[#This Row],[total_eve_charge]]&lt;=20,"Medium Charges","High Charges"))</f>
        <v>Low Charges</v>
      </c>
      <c r="AB36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8" t="str">
        <f>IF(tbl_Customers[[#This Row],[number_vmail_messages]] = 0, "No Usage", IF(tbl_Customers[[#This Row],[number_vmail_messages]] &lt;= 20, "Low Usage", IF(tbl_Customers[[#This Row],[number_vmail_messages]] &lt;= 40, "Medium Usgae", "High Usage")))</f>
        <v>Medium Usgae</v>
      </c>
      <c r="AD3698" t="str">
        <f>IF(tbl_Customers[[#This Row],[total_day_minutes]]&lt;=150,"Low Usage", IF(tbl_Customers[[#This Row],[total_day_minutes]]&lt;=200,"Medium Usage", IF(tbl_Customers[[#This Row],[total_day_minutes]]&lt;=250,"High Usage","Very High Usage")))</f>
        <v>High Usage</v>
      </c>
      <c r="AE3698" t="str">
        <f>IF(tbl_Customers[[#This Row],[total_intl_calls]]&lt;=5,"Low Calls", IF(tbl_Customers[[#This Row],[total_intl_calls]]&lt;=10, "Medium Calls", "High Calls"))</f>
        <v>Low Calls</v>
      </c>
      <c r="AF36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98" s="36" t="str">
        <f>IF(tbl_Customers[[#This Row],[Churn_Risk_Score]]&gt;=10,"High Risk", IF(tbl_Customers[[#This Row],[Churn_Risk_Score]]&gt;=5,"Medium Risk","Low Risk"))</f>
        <v>Low Risk</v>
      </c>
    </row>
    <row r="3699" spans="1:33" x14ac:dyDescent="0.35">
      <c r="A3699">
        <v>3698</v>
      </c>
      <c r="B3699" t="s">
        <v>59</v>
      </c>
      <c r="C3699">
        <v>112</v>
      </c>
      <c r="D3699" t="s">
        <v>25</v>
      </c>
      <c r="E3699" t="s">
        <v>22</v>
      </c>
      <c r="F3699" t="s">
        <v>22</v>
      </c>
      <c r="G3699">
        <v>0</v>
      </c>
      <c r="H3699">
        <v>135.1</v>
      </c>
      <c r="I3699">
        <v>112</v>
      </c>
      <c r="J3699">
        <v>22.97</v>
      </c>
      <c r="K3699">
        <v>226.3</v>
      </c>
      <c r="L3699">
        <v>85</v>
      </c>
      <c r="M3699">
        <v>19.239999999999998</v>
      </c>
      <c r="N3699">
        <v>115.2</v>
      </c>
      <c r="O3699">
        <v>108</v>
      </c>
      <c r="P3699">
        <v>5.18</v>
      </c>
      <c r="Q3699">
        <v>11.1</v>
      </c>
      <c r="R3699">
        <v>6</v>
      </c>
      <c r="S3699">
        <v>3</v>
      </c>
      <c r="T3699">
        <v>1</v>
      </c>
      <c r="U3699" t="s">
        <v>22</v>
      </c>
      <c r="V3699">
        <f>IF(tbl_Customers[[#This Row],[churn]] = "yes", 1, 0)</f>
        <v>0</v>
      </c>
      <c r="W3699" t="str">
        <f>IF(tbl_Customers[[#This Row],[number_customer_service_calls]] &lt;= 1, "0-1 Calls", IF(tbl_Customers[[#This Row],[number_customer_service_calls]] &lt;= 3, "2-3 Calls", IF(tbl_Customers[[#This Row],[number_customer_service_calls]] &lt;=5, "4-5 Calls", "6+ Calls")))</f>
        <v>0-1 Calls</v>
      </c>
      <c r="X3699" t="str">
        <f>IF(tbl_Customers[[#This Row],[account_length]] &lt;= 50, "0-50", IF(tbl_Customers[[#This Row],[account_length]] &lt;=100, "51-100", IF(tbl_Customers[[#This Row],[account_length]] &lt;= 150, "101-150", "151+")))</f>
        <v>101-150</v>
      </c>
      <c r="Y3699" t="str">
        <f>IF(tbl_Customers[[#This Row],[total_intl_charge]] &lt;= 3, "Low Charges", "High Charges")</f>
        <v>Low Charges</v>
      </c>
      <c r="Z3699" t="str">
        <f>IF(tbl_Customers[[#This Row],[total_eve_calls]]&lt;=80,"Low Calls",
IF(tbl_Customers[[#This Row],[total_eve_calls]]&lt;=120,"Medium Calls","High Calls"))</f>
        <v>Medium Calls</v>
      </c>
      <c r="AA3699" t="str">
        <f>IF(tbl_Customers[[#This Row],[total_eve_charge]]&lt;=15,"Low Charges",
IF(tbl_Customers[[#This Row],[total_eve_charge]]&lt;=20,"Medium Charges","High Charges"))</f>
        <v>Medium Charges</v>
      </c>
      <c r="AB36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9" t="str">
        <f>IF(tbl_Customers[[#This Row],[number_vmail_messages]] = 0, "No Usage", IF(tbl_Customers[[#This Row],[number_vmail_messages]] &lt;= 20, "Low Usage", IF(tbl_Customers[[#This Row],[number_vmail_messages]] &lt;= 40, "Medium Usgae", "High Usage")))</f>
        <v>No Usage</v>
      </c>
      <c r="AD3699" t="str">
        <f>IF(tbl_Customers[[#This Row],[total_day_minutes]]&lt;=150,"Low Usage", IF(tbl_Customers[[#This Row],[total_day_minutes]]&lt;=200,"Medium Usage", IF(tbl_Customers[[#This Row],[total_day_minutes]]&lt;=250,"High Usage","Very High Usage")))</f>
        <v>Low Usage</v>
      </c>
      <c r="AE3699" t="str">
        <f>IF(tbl_Customers[[#This Row],[total_intl_calls]]&lt;=5,"Low Calls", IF(tbl_Customers[[#This Row],[total_intl_calls]]&lt;=10, "Medium Calls", "High Calls"))</f>
        <v>Medium Calls</v>
      </c>
      <c r="AF36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9" s="36" t="str">
        <f>IF(tbl_Customers[[#This Row],[Churn_Risk_Score]]&gt;=10,"High Risk", IF(tbl_Customers[[#This Row],[Churn_Risk_Score]]&gt;=5,"Medium Risk","Low Risk"))</f>
        <v>Low Risk</v>
      </c>
    </row>
    <row r="3700" spans="1:33" x14ac:dyDescent="0.35">
      <c r="A3700">
        <v>3699</v>
      </c>
      <c r="B3700" t="s">
        <v>68</v>
      </c>
      <c r="C3700">
        <v>12</v>
      </c>
      <c r="D3700" t="s">
        <v>25</v>
      </c>
      <c r="E3700" t="s">
        <v>22</v>
      </c>
      <c r="F3700" t="s">
        <v>22</v>
      </c>
      <c r="G3700">
        <v>0</v>
      </c>
      <c r="H3700">
        <v>239.7</v>
      </c>
      <c r="I3700">
        <v>112</v>
      </c>
      <c r="J3700">
        <v>40.75</v>
      </c>
      <c r="K3700">
        <v>221.1</v>
      </c>
      <c r="L3700">
        <v>122</v>
      </c>
      <c r="M3700">
        <v>18.79</v>
      </c>
      <c r="N3700">
        <v>207.3</v>
      </c>
      <c r="O3700">
        <v>109</v>
      </c>
      <c r="P3700">
        <v>9.33</v>
      </c>
      <c r="Q3700">
        <v>11.1</v>
      </c>
      <c r="R3700">
        <v>3</v>
      </c>
      <c r="S3700">
        <v>3</v>
      </c>
      <c r="T3700">
        <v>2</v>
      </c>
      <c r="U3700" t="s">
        <v>22</v>
      </c>
      <c r="V3700">
        <f>IF(tbl_Customers[[#This Row],[churn]] = "yes", 1, 0)</f>
        <v>0</v>
      </c>
      <c r="W3700" t="str">
        <f>IF(tbl_Customers[[#This Row],[number_customer_service_calls]] &lt;= 1, "0-1 Calls", IF(tbl_Customers[[#This Row],[number_customer_service_calls]] &lt;= 3, "2-3 Calls", IF(tbl_Customers[[#This Row],[number_customer_service_calls]] &lt;=5, "4-5 Calls", "6+ Calls")))</f>
        <v>2-3 Calls</v>
      </c>
      <c r="X3700" t="str">
        <f>IF(tbl_Customers[[#This Row],[account_length]] &lt;= 50, "0-50", IF(tbl_Customers[[#This Row],[account_length]] &lt;=100, "51-100", IF(tbl_Customers[[#This Row],[account_length]] &lt;= 150, "101-150", "151+")))</f>
        <v>0-50</v>
      </c>
      <c r="Y3700" t="str">
        <f>IF(tbl_Customers[[#This Row],[total_intl_charge]] &lt;= 3, "Low Charges", "High Charges")</f>
        <v>Low Charges</v>
      </c>
      <c r="Z3700" t="str">
        <f>IF(tbl_Customers[[#This Row],[total_eve_calls]]&lt;=80,"Low Calls",
IF(tbl_Customers[[#This Row],[total_eve_calls]]&lt;=120,"Medium Calls","High Calls"))</f>
        <v>High Calls</v>
      </c>
      <c r="AA3700" t="str">
        <f>IF(tbl_Customers[[#This Row],[total_eve_charge]]&lt;=15,"Low Charges",
IF(tbl_Customers[[#This Row],[total_eve_charge]]&lt;=20,"Medium Charges","High Charges"))</f>
        <v>Medium Charges</v>
      </c>
      <c r="AB37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00" t="str">
        <f>IF(tbl_Customers[[#This Row],[number_vmail_messages]] = 0, "No Usage", IF(tbl_Customers[[#This Row],[number_vmail_messages]] &lt;= 20, "Low Usage", IF(tbl_Customers[[#This Row],[number_vmail_messages]] &lt;= 40, "Medium Usgae", "High Usage")))</f>
        <v>No Usage</v>
      </c>
      <c r="AD3700" t="str">
        <f>IF(tbl_Customers[[#This Row],[total_day_minutes]]&lt;=150,"Low Usage", IF(tbl_Customers[[#This Row],[total_day_minutes]]&lt;=200,"Medium Usage", IF(tbl_Customers[[#This Row],[total_day_minutes]]&lt;=250,"High Usage","Very High Usage")))</f>
        <v>High Usage</v>
      </c>
      <c r="AE3700" t="str">
        <f>IF(tbl_Customers[[#This Row],[total_intl_calls]]&lt;=5,"Low Calls", IF(tbl_Customers[[#This Row],[total_intl_calls]]&lt;=10, "Medium Calls", "High Calls"))</f>
        <v>Low Calls</v>
      </c>
      <c r="AF37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0" s="36" t="str">
        <f>IF(tbl_Customers[[#This Row],[Churn_Risk_Score]]&gt;=10,"High Risk", IF(tbl_Customers[[#This Row],[Churn_Risk_Score]]&gt;=5,"Medium Risk","Low Risk"))</f>
        <v>Low Risk</v>
      </c>
    </row>
    <row r="3701" spans="1:33" x14ac:dyDescent="0.35">
      <c r="A3701">
        <v>3700</v>
      </c>
      <c r="B3701" t="s">
        <v>39</v>
      </c>
      <c r="C3701">
        <v>109</v>
      </c>
      <c r="D3701" t="s">
        <v>28</v>
      </c>
      <c r="E3701" t="s">
        <v>23</v>
      </c>
      <c r="F3701" t="s">
        <v>22</v>
      </c>
      <c r="G3701">
        <v>0</v>
      </c>
      <c r="H3701">
        <v>159.6</v>
      </c>
      <c r="I3701">
        <v>136</v>
      </c>
      <c r="J3701">
        <v>27.13</v>
      </c>
      <c r="K3701">
        <v>151</v>
      </c>
      <c r="L3701">
        <v>126</v>
      </c>
      <c r="M3701">
        <v>12.84</v>
      </c>
      <c r="N3701">
        <v>142.1</v>
      </c>
      <c r="O3701">
        <v>53</v>
      </c>
      <c r="P3701">
        <v>6.39</v>
      </c>
      <c r="Q3701">
        <v>7.3</v>
      </c>
      <c r="R3701">
        <v>4</v>
      </c>
      <c r="S3701">
        <v>1.97</v>
      </c>
      <c r="T3701">
        <v>4</v>
      </c>
      <c r="U3701" t="s">
        <v>23</v>
      </c>
      <c r="V3701">
        <f>IF(tbl_Customers[[#This Row],[churn]] = "yes", 1, 0)</f>
        <v>1</v>
      </c>
      <c r="W3701" t="str">
        <f>IF(tbl_Customers[[#This Row],[number_customer_service_calls]] &lt;= 1, "0-1 Calls", IF(tbl_Customers[[#This Row],[number_customer_service_calls]] &lt;= 3, "2-3 Calls", IF(tbl_Customers[[#This Row],[number_customer_service_calls]] &lt;=5, "4-5 Calls", "6+ Calls")))</f>
        <v>4-5 Calls</v>
      </c>
      <c r="X3701" t="str">
        <f>IF(tbl_Customers[[#This Row],[account_length]] &lt;= 50, "0-50", IF(tbl_Customers[[#This Row],[account_length]] &lt;=100, "51-100", IF(tbl_Customers[[#This Row],[account_length]] &lt;= 150, "101-150", "151+")))</f>
        <v>101-150</v>
      </c>
      <c r="Y3701" t="str">
        <f>IF(tbl_Customers[[#This Row],[total_intl_charge]] &lt;= 3, "Low Charges", "High Charges")</f>
        <v>Low Charges</v>
      </c>
      <c r="Z3701" t="str">
        <f>IF(tbl_Customers[[#This Row],[total_eve_calls]]&lt;=80,"Low Calls",
IF(tbl_Customers[[#This Row],[total_eve_calls]]&lt;=120,"Medium Calls","High Calls"))</f>
        <v>High Calls</v>
      </c>
      <c r="AA3701" t="str">
        <f>IF(tbl_Customers[[#This Row],[total_eve_charge]]&lt;=15,"Low Charges",
IF(tbl_Customers[[#This Row],[total_eve_charge]]&lt;=20,"Medium Charges","High Charges"))</f>
        <v>Low Charges</v>
      </c>
      <c r="AB37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01" t="str">
        <f>IF(tbl_Customers[[#This Row],[number_vmail_messages]] = 0, "No Usage", IF(tbl_Customers[[#This Row],[number_vmail_messages]] &lt;= 20, "Low Usage", IF(tbl_Customers[[#This Row],[number_vmail_messages]] &lt;= 40, "Medium Usgae", "High Usage")))</f>
        <v>No Usage</v>
      </c>
      <c r="AD3701" t="str">
        <f>IF(tbl_Customers[[#This Row],[total_day_minutes]]&lt;=150,"Low Usage", IF(tbl_Customers[[#This Row],[total_day_minutes]]&lt;=200,"Medium Usage", IF(tbl_Customers[[#This Row],[total_day_minutes]]&lt;=250,"High Usage","Very High Usage")))</f>
        <v>Medium Usage</v>
      </c>
      <c r="AE3701" t="str">
        <f>IF(tbl_Customers[[#This Row],[total_intl_calls]]&lt;=5,"Low Calls", IF(tbl_Customers[[#This Row],[total_intl_calls]]&lt;=10, "Medium Calls", "High Calls"))</f>
        <v>Low Calls</v>
      </c>
      <c r="AF37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01" s="36" t="str">
        <f>IF(tbl_Customers[[#This Row],[Churn_Risk_Score]]&gt;=10,"High Risk", IF(tbl_Customers[[#This Row],[Churn_Risk_Score]]&gt;=5,"Medium Risk","Low Risk"))</f>
        <v>Medium Risk</v>
      </c>
    </row>
    <row r="3702" spans="1:33" x14ac:dyDescent="0.35">
      <c r="A3702">
        <v>3701</v>
      </c>
      <c r="B3702" t="s">
        <v>74</v>
      </c>
      <c r="C3702">
        <v>142</v>
      </c>
      <c r="D3702" t="s">
        <v>28</v>
      </c>
      <c r="E3702" t="s">
        <v>22</v>
      </c>
      <c r="F3702" t="s">
        <v>23</v>
      </c>
      <c r="G3702">
        <v>38</v>
      </c>
      <c r="H3702">
        <v>231.2</v>
      </c>
      <c r="I3702">
        <v>125</v>
      </c>
      <c r="J3702">
        <v>39.299999999999997</v>
      </c>
      <c r="K3702">
        <v>174.8</v>
      </c>
      <c r="L3702">
        <v>121</v>
      </c>
      <c r="M3702">
        <v>14.86</v>
      </c>
      <c r="N3702">
        <v>171.2</v>
      </c>
      <c r="O3702">
        <v>87</v>
      </c>
      <c r="P3702">
        <v>7.7</v>
      </c>
      <c r="Q3702">
        <v>12.4</v>
      </c>
      <c r="R3702">
        <v>2</v>
      </c>
      <c r="S3702">
        <v>3.35</v>
      </c>
      <c r="T3702">
        <v>4</v>
      </c>
      <c r="U3702" t="s">
        <v>22</v>
      </c>
      <c r="V3702">
        <f>IF(tbl_Customers[[#This Row],[churn]] = "yes", 1, 0)</f>
        <v>0</v>
      </c>
      <c r="W3702" t="str">
        <f>IF(tbl_Customers[[#This Row],[number_customer_service_calls]] &lt;= 1, "0-1 Calls", IF(tbl_Customers[[#This Row],[number_customer_service_calls]] &lt;= 3, "2-3 Calls", IF(tbl_Customers[[#This Row],[number_customer_service_calls]] &lt;=5, "4-5 Calls", "6+ Calls")))</f>
        <v>4-5 Calls</v>
      </c>
      <c r="X3702" t="str">
        <f>IF(tbl_Customers[[#This Row],[account_length]] &lt;= 50, "0-50", IF(tbl_Customers[[#This Row],[account_length]] &lt;=100, "51-100", IF(tbl_Customers[[#This Row],[account_length]] &lt;= 150, "101-150", "151+")))</f>
        <v>101-150</v>
      </c>
      <c r="Y3702" t="str">
        <f>IF(tbl_Customers[[#This Row],[total_intl_charge]] &lt;= 3, "Low Charges", "High Charges")</f>
        <v>High Charges</v>
      </c>
      <c r="Z3702" t="str">
        <f>IF(tbl_Customers[[#This Row],[total_eve_calls]]&lt;=80,"Low Calls",
IF(tbl_Customers[[#This Row],[total_eve_calls]]&lt;=120,"Medium Calls","High Calls"))</f>
        <v>High Calls</v>
      </c>
      <c r="AA3702" t="str">
        <f>IF(tbl_Customers[[#This Row],[total_eve_charge]]&lt;=15,"Low Charges",
IF(tbl_Customers[[#This Row],[total_eve_charge]]&lt;=20,"Medium Charges","High Charges"))</f>
        <v>Low Charges</v>
      </c>
      <c r="AB37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2" t="str">
        <f>IF(tbl_Customers[[#This Row],[number_vmail_messages]] = 0, "No Usage", IF(tbl_Customers[[#This Row],[number_vmail_messages]] &lt;= 20, "Low Usage", IF(tbl_Customers[[#This Row],[number_vmail_messages]] &lt;= 40, "Medium Usgae", "High Usage")))</f>
        <v>Medium Usgae</v>
      </c>
      <c r="AD3702" t="str">
        <f>IF(tbl_Customers[[#This Row],[total_day_minutes]]&lt;=150,"Low Usage", IF(tbl_Customers[[#This Row],[total_day_minutes]]&lt;=200,"Medium Usage", IF(tbl_Customers[[#This Row],[total_day_minutes]]&lt;=250,"High Usage","Very High Usage")))</f>
        <v>High Usage</v>
      </c>
      <c r="AE3702" t="str">
        <f>IF(tbl_Customers[[#This Row],[total_intl_calls]]&lt;=5,"Low Calls", IF(tbl_Customers[[#This Row],[total_intl_calls]]&lt;=10, "Medium Calls", "High Calls"))</f>
        <v>Low Calls</v>
      </c>
      <c r="AF37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702" s="36" t="str">
        <f>IF(tbl_Customers[[#This Row],[Churn_Risk_Score]]&gt;=10,"High Risk", IF(tbl_Customers[[#This Row],[Churn_Risk_Score]]&gt;=5,"Medium Risk","Low Risk"))</f>
        <v>Medium Risk</v>
      </c>
    </row>
    <row r="3703" spans="1:33" x14ac:dyDescent="0.35">
      <c r="A3703">
        <v>3702</v>
      </c>
      <c r="B3703" t="s">
        <v>52</v>
      </c>
      <c r="C3703">
        <v>60</v>
      </c>
      <c r="D3703" t="s">
        <v>28</v>
      </c>
      <c r="E3703" t="s">
        <v>22</v>
      </c>
      <c r="F3703" t="s">
        <v>22</v>
      </c>
      <c r="G3703">
        <v>0</v>
      </c>
      <c r="H3703">
        <v>203.7</v>
      </c>
      <c r="I3703">
        <v>95</v>
      </c>
      <c r="J3703">
        <v>34.630000000000003</v>
      </c>
      <c r="K3703">
        <v>212.6</v>
      </c>
      <c r="L3703">
        <v>122</v>
      </c>
      <c r="M3703">
        <v>18.07</v>
      </c>
      <c r="N3703">
        <v>177.1</v>
      </c>
      <c r="O3703">
        <v>103</v>
      </c>
      <c r="P3703">
        <v>7.97</v>
      </c>
      <c r="Q3703">
        <v>7.9</v>
      </c>
      <c r="R3703">
        <v>1</v>
      </c>
      <c r="S3703">
        <v>2.13</v>
      </c>
      <c r="T3703">
        <v>3</v>
      </c>
      <c r="U3703" t="s">
        <v>22</v>
      </c>
      <c r="V3703">
        <f>IF(tbl_Customers[[#This Row],[churn]] = "yes", 1, 0)</f>
        <v>0</v>
      </c>
      <c r="W3703" t="str">
        <f>IF(tbl_Customers[[#This Row],[number_customer_service_calls]] &lt;= 1, "0-1 Calls", IF(tbl_Customers[[#This Row],[number_customer_service_calls]] &lt;= 3, "2-3 Calls", IF(tbl_Customers[[#This Row],[number_customer_service_calls]] &lt;=5, "4-5 Calls", "6+ Calls")))</f>
        <v>2-3 Calls</v>
      </c>
      <c r="X3703" t="str">
        <f>IF(tbl_Customers[[#This Row],[account_length]] &lt;= 50, "0-50", IF(tbl_Customers[[#This Row],[account_length]] &lt;=100, "51-100", IF(tbl_Customers[[#This Row],[account_length]] &lt;= 150, "101-150", "151+")))</f>
        <v>51-100</v>
      </c>
      <c r="Y3703" t="str">
        <f>IF(tbl_Customers[[#This Row],[total_intl_charge]] &lt;= 3, "Low Charges", "High Charges")</f>
        <v>Low Charges</v>
      </c>
      <c r="Z3703" t="str">
        <f>IF(tbl_Customers[[#This Row],[total_eve_calls]]&lt;=80,"Low Calls",
IF(tbl_Customers[[#This Row],[total_eve_calls]]&lt;=120,"Medium Calls","High Calls"))</f>
        <v>High Calls</v>
      </c>
      <c r="AA3703" t="str">
        <f>IF(tbl_Customers[[#This Row],[total_eve_charge]]&lt;=15,"Low Charges",
IF(tbl_Customers[[#This Row],[total_eve_charge]]&lt;=20,"Medium Charges","High Charges"))</f>
        <v>Medium Charges</v>
      </c>
      <c r="AB37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03" t="str">
        <f>IF(tbl_Customers[[#This Row],[number_vmail_messages]] = 0, "No Usage", IF(tbl_Customers[[#This Row],[number_vmail_messages]] &lt;= 20, "Low Usage", IF(tbl_Customers[[#This Row],[number_vmail_messages]] &lt;= 40, "Medium Usgae", "High Usage")))</f>
        <v>No Usage</v>
      </c>
      <c r="AD3703" t="str">
        <f>IF(tbl_Customers[[#This Row],[total_day_minutes]]&lt;=150,"Low Usage", IF(tbl_Customers[[#This Row],[total_day_minutes]]&lt;=200,"Medium Usage", IF(tbl_Customers[[#This Row],[total_day_minutes]]&lt;=250,"High Usage","Very High Usage")))</f>
        <v>High Usage</v>
      </c>
      <c r="AE3703" t="str">
        <f>IF(tbl_Customers[[#This Row],[total_intl_calls]]&lt;=5,"Low Calls", IF(tbl_Customers[[#This Row],[total_intl_calls]]&lt;=10, "Medium Calls", "High Calls"))</f>
        <v>Low Calls</v>
      </c>
      <c r="AF37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3" s="36" t="str">
        <f>IF(tbl_Customers[[#This Row],[Churn_Risk_Score]]&gt;=10,"High Risk", IF(tbl_Customers[[#This Row],[Churn_Risk_Score]]&gt;=5,"Medium Risk","Low Risk"))</f>
        <v>Low Risk</v>
      </c>
    </row>
    <row r="3704" spans="1:33" x14ac:dyDescent="0.35">
      <c r="A3704">
        <v>3703</v>
      </c>
      <c r="B3704" t="s">
        <v>32</v>
      </c>
      <c r="C3704">
        <v>168</v>
      </c>
      <c r="D3704" t="s">
        <v>21</v>
      </c>
      <c r="E3704" t="s">
        <v>22</v>
      </c>
      <c r="F3704" t="s">
        <v>22</v>
      </c>
      <c r="G3704">
        <v>0</v>
      </c>
      <c r="H3704">
        <v>160.6</v>
      </c>
      <c r="I3704">
        <v>110</v>
      </c>
      <c r="J3704">
        <v>27.3</v>
      </c>
      <c r="K3704">
        <v>185.2</v>
      </c>
      <c r="L3704">
        <v>120</v>
      </c>
      <c r="M3704">
        <v>15.74</v>
      </c>
      <c r="N3704">
        <v>120.2</v>
      </c>
      <c r="O3704">
        <v>104</v>
      </c>
      <c r="P3704">
        <v>5.41</v>
      </c>
      <c r="Q3704">
        <v>9.1</v>
      </c>
      <c r="R3704">
        <v>4</v>
      </c>
      <c r="S3704">
        <v>2.46</v>
      </c>
      <c r="T3704">
        <v>1</v>
      </c>
      <c r="U3704" t="s">
        <v>23</v>
      </c>
      <c r="V3704">
        <f>IF(tbl_Customers[[#This Row],[churn]] = "yes", 1, 0)</f>
        <v>1</v>
      </c>
      <c r="W3704" t="str">
        <f>IF(tbl_Customers[[#This Row],[number_customer_service_calls]] &lt;= 1, "0-1 Calls", IF(tbl_Customers[[#This Row],[number_customer_service_calls]] &lt;= 3, "2-3 Calls", IF(tbl_Customers[[#This Row],[number_customer_service_calls]] &lt;=5, "4-5 Calls", "6+ Calls")))</f>
        <v>0-1 Calls</v>
      </c>
      <c r="X3704" t="str">
        <f>IF(tbl_Customers[[#This Row],[account_length]] &lt;= 50, "0-50", IF(tbl_Customers[[#This Row],[account_length]] &lt;=100, "51-100", IF(tbl_Customers[[#This Row],[account_length]] &lt;= 150, "101-150", "151+")))</f>
        <v>151+</v>
      </c>
      <c r="Y3704" t="str">
        <f>IF(tbl_Customers[[#This Row],[total_intl_charge]] &lt;= 3, "Low Charges", "High Charges")</f>
        <v>Low Charges</v>
      </c>
      <c r="Z3704" t="str">
        <f>IF(tbl_Customers[[#This Row],[total_eve_calls]]&lt;=80,"Low Calls",
IF(tbl_Customers[[#This Row],[total_eve_calls]]&lt;=120,"Medium Calls","High Calls"))</f>
        <v>Medium Calls</v>
      </c>
      <c r="AA3704" t="str">
        <f>IF(tbl_Customers[[#This Row],[total_eve_charge]]&lt;=15,"Low Charges",
IF(tbl_Customers[[#This Row],[total_eve_charge]]&lt;=20,"Medium Charges","High Charges"))</f>
        <v>Medium Charges</v>
      </c>
      <c r="AB37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04" t="str">
        <f>IF(tbl_Customers[[#This Row],[number_vmail_messages]] = 0, "No Usage", IF(tbl_Customers[[#This Row],[number_vmail_messages]] &lt;= 20, "Low Usage", IF(tbl_Customers[[#This Row],[number_vmail_messages]] &lt;= 40, "Medium Usgae", "High Usage")))</f>
        <v>No Usage</v>
      </c>
      <c r="AD3704" t="str">
        <f>IF(tbl_Customers[[#This Row],[total_day_minutes]]&lt;=150,"Low Usage", IF(tbl_Customers[[#This Row],[total_day_minutes]]&lt;=200,"Medium Usage", IF(tbl_Customers[[#This Row],[total_day_minutes]]&lt;=250,"High Usage","Very High Usage")))</f>
        <v>Medium Usage</v>
      </c>
      <c r="AE3704" t="str">
        <f>IF(tbl_Customers[[#This Row],[total_intl_calls]]&lt;=5,"Low Calls", IF(tbl_Customers[[#This Row],[total_intl_calls]]&lt;=10, "Medium Calls", "High Calls"))</f>
        <v>Low Calls</v>
      </c>
      <c r="AF37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4" s="36" t="str">
        <f>IF(tbl_Customers[[#This Row],[Churn_Risk_Score]]&gt;=10,"High Risk", IF(tbl_Customers[[#This Row],[Churn_Risk_Score]]&gt;=5,"Medium Risk","Low Risk"))</f>
        <v>Low Risk</v>
      </c>
    </row>
    <row r="3705" spans="1:33" x14ac:dyDescent="0.35">
      <c r="A3705">
        <v>3704</v>
      </c>
      <c r="B3705" t="s">
        <v>36</v>
      </c>
      <c r="C3705">
        <v>138</v>
      </c>
      <c r="D3705" t="s">
        <v>21</v>
      </c>
      <c r="E3705" t="s">
        <v>23</v>
      </c>
      <c r="F3705" t="s">
        <v>22</v>
      </c>
      <c r="G3705">
        <v>0</v>
      </c>
      <c r="H3705">
        <v>261.10000000000002</v>
      </c>
      <c r="I3705">
        <v>96</v>
      </c>
      <c r="J3705">
        <v>44.39</v>
      </c>
      <c r="K3705">
        <v>170.9</v>
      </c>
      <c r="L3705">
        <v>120</v>
      </c>
      <c r="M3705">
        <v>14.53</v>
      </c>
      <c r="N3705">
        <v>71.099999999999994</v>
      </c>
      <c r="O3705">
        <v>89</v>
      </c>
      <c r="P3705">
        <v>3.2</v>
      </c>
      <c r="Q3705">
        <v>0</v>
      </c>
      <c r="R3705">
        <v>0</v>
      </c>
      <c r="S3705">
        <v>0</v>
      </c>
      <c r="T3705">
        <v>3</v>
      </c>
      <c r="U3705" t="s">
        <v>23</v>
      </c>
      <c r="V3705">
        <f>IF(tbl_Customers[[#This Row],[churn]] = "yes", 1, 0)</f>
        <v>1</v>
      </c>
      <c r="W3705" t="str">
        <f>IF(tbl_Customers[[#This Row],[number_customer_service_calls]] &lt;= 1, "0-1 Calls", IF(tbl_Customers[[#This Row],[number_customer_service_calls]] &lt;= 3, "2-3 Calls", IF(tbl_Customers[[#This Row],[number_customer_service_calls]] &lt;=5, "4-5 Calls", "6+ Calls")))</f>
        <v>2-3 Calls</v>
      </c>
      <c r="X3705" t="str">
        <f>IF(tbl_Customers[[#This Row],[account_length]] &lt;= 50, "0-50", IF(tbl_Customers[[#This Row],[account_length]] &lt;=100, "51-100", IF(tbl_Customers[[#This Row],[account_length]] &lt;= 150, "101-150", "151+")))</f>
        <v>101-150</v>
      </c>
      <c r="Y3705" t="str">
        <f>IF(tbl_Customers[[#This Row],[total_intl_charge]] &lt;= 3, "Low Charges", "High Charges")</f>
        <v>Low Charges</v>
      </c>
      <c r="Z3705" t="str">
        <f>IF(tbl_Customers[[#This Row],[total_eve_calls]]&lt;=80,"Low Calls",
IF(tbl_Customers[[#This Row],[total_eve_calls]]&lt;=120,"Medium Calls","High Calls"))</f>
        <v>Medium Calls</v>
      </c>
      <c r="AA3705" t="str">
        <f>IF(tbl_Customers[[#This Row],[total_eve_charge]]&lt;=15,"Low Charges",
IF(tbl_Customers[[#This Row],[total_eve_charge]]&lt;=20,"Medium Charges","High Charges"))</f>
        <v>Low Charges</v>
      </c>
      <c r="AB37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05" t="str">
        <f>IF(tbl_Customers[[#This Row],[number_vmail_messages]] = 0, "No Usage", IF(tbl_Customers[[#This Row],[number_vmail_messages]] &lt;= 20, "Low Usage", IF(tbl_Customers[[#This Row],[number_vmail_messages]] &lt;= 40, "Medium Usgae", "High Usage")))</f>
        <v>No Usage</v>
      </c>
      <c r="AD3705" t="str">
        <f>IF(tbl_Customers[[#This Row],[total_day_minutes]]&lt;=150,"Low Usage", IF(tbl_Customers[[#This Row],[total_day_minutes]]&lt;=200,"Medium Usage", IF(tbl_Customers[[#This Row],[total_day_minutes]]&lt;=250,"High Usage","Very High Usage")))</f>
        <v>Very High Usage</v>
      </c>
      <c r="AE3705" t="str">
        <f>IF(tbl_Customers[[#This Row],[total_intl_calls]]&lt;=5,"Low Calls", IF(tbl_Customers[[#This Row],[total_intl_calls]]&lt;=10, "Medium Calls", "High Calls"))</f>
        <v>Low Calls</v>
      </c>
      <c r="AF37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05" s="36" t="str">
        <f>IF(tbl_Customers[[#This Row],[Churn_Risk_Score]]&gt;=10,"High Risk", IF(tbl_Customers[[#This Row],[Churn_Risk_Score]]&gt;=5,"Medium Risk","Low Risk"))</f>
        <v>Medium Risk</v>
      </c>
    </row>
    <row r="3706" spans="1:33" x14ac:dyDescent="0.35">
      <c r="A3706">
        <v>3705</v>
      </c>
      <c r="B3706" t="s">
        <v>44</v>
      </c>
      <c r="C3706">
        <v>88</v>
      </c>
      <c r="D3706" t="s">
        <v>21</v>
      </c>
      <c r="E3706" t="s">
        <v>22</v>
      </c>
      <c r="F3706" t="s">
        <v>22</v>
      </c>
      <c r="G3706">
        <v>0</v>
      </c>
      <c r="H3706">
        <v>138.69999999999999</v>
      </c>
      <c r="I3706">
        <v>92</v>
      </c>
      <c r="J3706">
        <v>23.58</v>
      </c>
      <c r="K3706">
        <v>205.8</v>
      </c>
      <c r="L3706">
        <v>73</v>
      </c>
      <c r="M3706">
        <v>17.489999999999998</v>
      </c>
      <c r="N3706">
        <v>247.9</v>
      </c>
      <c r="O3706">
        <v>119</v>
      </c>
      <c r="P3706">
        <v>11.16</v>
      </c>
      <c r="Q3706">
        <v>9.8000000000000007</v>
      </c>
      <c r="R3706">
        <v>5</v>
      </c>
      <c r="S3706">
        <v>2.65</v>
      </c>
      <c r="T3706">
        <v>1</v>
      </c>
      <c r="U3706" t="s">
        <v>22</v>
      </c>
      <c r="V3706">
        <f>IF(tbl_Customers[[#This Row],[churn]] = "yes", 1, 0)</f>
        <v>0</v>
      </c>
      <c r="W3706" t="str">
        <f>IF(tbl_Customers[[#This Row],[number_customer_service_calls]] &lt;= 1, "0-1 Calls", IF(tbl_Customers[[#This Row],[number_customer_service_calls]] &lt;= 3, "2-3 Calls", IF(tbl_Customers[[#This Row],[number_customer_service_calls]] &lt;=5, "4-5 Calls", "6+ Calls")))</f>
        <v>0-1 Calls</v>
      </c>
      <c r="X3706" t="str">
        <f>IF(tbl_Customers[[#This Row],[account_length]] &lt;= 50, "0-50", IF(tbl_Customers[[#This Row],[account_length]] &lt;=100, "51-100", IF(tbl_Customers[[#This Row],[account_length]] &lt;= 150, "101-150", "151+")))</f>
        <v>51-100</v>
      </c>
      <c r="Y3706" t="str">
        <f>IF(tbl_Customers[[#This Row],[total_intl_charge]] &lt;= 3, "Low Charges", "High Charges")</f>
        <v>Low Charges</v>
      </c>
      <c r="Z3706" t="str">
        <f>IF(tbl_Customers[[#This Row],[total_eve_calls]]&lt;=80,"Low Calls",
IF(tbl_Customers[[#This Row],[total_eve_calls]]&lt;=120,"Medium Calls","High Calls"))</f>
        <v>Low Calls</v>
      </c>
      <c r="AA3706" t="str">
        <f>IF(tbl_Customers[[#This Row],[total_eve_charge]]&lt;=15,"Low Charges",
IF(tbl_Customers[[#This Row],[total_eve_charge]]&lt;=20,"Medium Charges","High Charges"))</f>
        <v>Medium Charges</v>
      </c>
      <c r="AB37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06" t="str">
        <f>IF(tbl_Customers[[#This Row],[number_vmail_messages]] = 0, "No Usage", IF(tbl_Customers[[#This Row],[number_vmail_messages]] &lt;= 20, "Low Usage", IF(tbl_Customers[[#This Row],[number_vmail_messages]] &lt;= 40, "Medium Usgae", "High Usage")))</f>
        <v>No Usage</v>
      </c>
      <c r="AD3706" t="str">
        <f>IF(tbl_Customers[[#This Row],[total_day_minutes]]&lt;=150,"Low Usage", IF(tbl_Customers[[#This Row],[total_day_minutes]]&lt;=200,"Medium Usage", IF(tbl_Customers[[#This Row],[total_day_minutes]]&lt;=250,"High Usage","Very High Usage")))</f>
        <v>Low Usage</v>
      </c>
      <c r="AE3706" t="str">
        <f>IF(tbl_Customers[[#This Row],[total_intl_calls]]&lt;=5,"Low Calls", IF(tbl_Customers[[#This Row],[total_intl_calls]]&lt;=10, "Medium Calls", "High Calls"))</f>
        <v>Low Calls</v>
      </c>
      <c r="AF37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6" s="36" t="str">
        <f>IF(tbl_Customers[[#This Row],[Churn_Risk_Score]]&gt;=10,"High Risk", IF(tbl_Customers[[#This Row],[Churn_Risk_Score]]&gt;=5,"Medium Risk","Low Risk"))</f>
        <v>Low Risk</v>
      </c>
    </row>
    <row r="3707" spans="1:33" x14ac:dyDescent="0.35">
      <c r="A3707">
        <v>3706</v>
      </c>
      <c r="B3707" t="s">
        <v>51</v>
      </c>
      <c r="C3707">
        <v>119</v>
      </c>
      <c r="D3707" t="s">
        <v>21</v>
      </c>
      <c r="E3707" t="s">
        <v>22</v>
      </c>
      <c r="F3707" t="s">
        <v>22</v>
      </c>
      <c r="G3707">
        <v>0</v>
      </c>
      <c r="H3707">
        <v>226.6</v>
      </c>
      <c r="I3707">
        <v>126</v>
      </c>
      <c r="J3707">
        <v>38.520000000000003</v>
      </c>
      <c r="K3707">
        <v>143.6</v>
      </c>
      <c r="L3707">
        <v>107</v>
      </c>
      <c r="M3707">
        <v>12.21</v>
      </c>
      <c r="N3707">
        <v>94.9</v>
      </c>
      <c r="O3707">
        <v>123</v>
      </c>
      <c r="P3707">
        <v>4.2699999999999996</v>
      </c>
      <c r="Q3707">
        <v>12.1</v>
      </c>
      <c r="R3707">
        <v>5</v>
      </c>
      <c r="S3707">
        <v>3.27</v>
      </c>
      <c r="T3707">
        <v>1</v>
      </c>
      <c r="U3707" t="s">
        <v>22</v>
      </c>
      <c r="V3707">
        <f>IF(tbl_Customers[[#This Row],[churn]] = "yes", 1, 0)</f>
        <v>0</v>
      </c>
      <c r="W3707" t="str">
        <f>IF(tbl_Customers[[#This Row],[number_customer_service_calls]] &lt;= 1, "0-1 Calls", IF(tbl_Customers[[#This Row],[number_customer_service_calls]] &lt;= 3, "2-3 Calls", IF(tbl_Customers[[#This Row],[number_customer_service_calls]] &lt;=5, "4-5 Calls", "6+ Calls")))</f>
        <v>0-1 Calls</v>
      </c>
      <c r="X3707" t="str">
        <f>IF(tbl_Customers[[#This Row],[account_length]] &lt;= 50, "0-50", IF(tbl_Customers[[#This Row],[account_length]] &lt;=100, "51-100", IF(tbl_Customers[[#This Row],[account_length]] &lt;= 150, "101-150", "151+")))</f>
        <v>101-150</v>
      </c>
      <c r="Y3707" t="str">
        <f>IF(tbl_Customers[[#This Row],[total_intl_charge]] &lt;= 3, "Low Charges", "High Charges")</f>
        <v>High Charges</v>
      </c>
      <c r="Z3707" t="str">
        <f>IF(tbl_Customers[[#This Row],[total_eve_calls]]&lt;=80,"Low Calls",
IF(tbl_Customers[[#This Row],[total_eve_calls]]&lt;=120,"Medium Calls","High Calls"))</f>
        <v>Medium Calls</v>
      </c>
      <c r="AA3707" t="str">
        <f>IF(tbl_Customers[[#This Row],[total_eve_charge]]&lt;=15,"Low Charges",
IF(tbl_Customers[[#This Row],[total_eve_charge]]&lt;=20,"Medium Charges","High Charges"))</f>
        <v>Low Charges</v>
      </c>
      <c r="AB37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7" t="str">
        <f>IF(tbl_Customers[[#This Row],[number_vmail_messages]] = 0, "No Usage", IF(tbl_Customers[[#This Row],[number_vmail_messages]] &lt;= 20, "Low Usage", IF(tbl_Customers[[#This Row],[number_vmail_messages]] &lt;= 40, "Medium Usgae", "High Usage")))</f>
        <v>No Usage</v>
      </c>
      <c r="AD3707" t="str">
        <f>IF(tbl_Customers[[#This Row],[total_day_minutes]]&lt;=150,"Low Usage", IF(tbl_Customers[[#This Row],[total_day_minutes]]&lt;=200,"Medium Usage", IF(tbl_Customers[[#This Row],[total_day_minutes]]&lt;=250,"High Usage","Very High Usage")))</f>
        <v>High Usage</v>
      </c>
      <c r="AE3707" t="str">
        <f>IF(tbl_Customers[[#This Row],[total_intl_calls]]&lt;=5,"Low Calls", IF(tbl_Customers[[#This Row],[total_intl_calls]]&lt;=10, "Medium Calls", "High Calls"))</f>
        <v>Low Calls</v>
      </c>
      <c r="AF37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07" s="36" t="str">
        <f>IF(tbl_Customers[[#This Row],[Churn_Risk_Score]]&gt;=10,"High Risk", IF(tbl_Customers[[#This Row],[Churn_Risk_Score]]&gt;=5,"Medium Risk","Low Risk"))</f>
        <v>Low Risk</v>
      </c>
    </row>
    <row r="3708" spans="1:33" x14ac:dyDescent="0.35">
      <c r="A3708">
        <v>3707</v>
      </c>
      <c r="B3708" t="s">
        <v>54</v>
      </c>
      <c r="C3708">
        <v>31</v>
      </c>
      <c r="D3708" t="s">
        <v>25</v>
      </c>
      <c r="E3708" t="s">
        <v>22</v>
      </c>
      <c r="F3708" t="s">
        <v>22</v>
      </c>
      <c r="G3708">
        <v>0</v>
      </c>
      <c r="H3708">
        <v>229.1</v>
      </c>
      <c r="I3708">
        <v>120</v>
      </c>
      <c r="J3708">
        <v>38.950000000000003</v>
      </c>
      <c r="K3708">
        <v>172.4</v>
      </c>
      <c r="L3708">
        <v>79</v>
      </c>
      <c r="M3708">
        <v>14.65</v>
      </c>
      <c r="N3708">
        <v>243.6</v>
      </c>
      <c r="O3708">
        <v>102</v>
      </c>
      <c r="P3708">
        <v>10.96</v>
      </c>
      <c r="Q3708">
        <v>11</v>
      </c>
      <c r="R3708">
        <v>4</v>
      </c>
      <c r="S3708">
        <v>2.97</v>
      </c>
      <c r="T3708">
        <v>3</v>
      </c>
      <c r="U3708" t="s">
        <v>22</v>
      </c>
      <c r="V3708">
        <f>IF(tbl_Customers[[#This Row],[churn]] = "yes", 1, 0)</f>
        <v>0</v>
      </c>
      <c r="W3708" t="str">
        <f>IF(tbl_Customers[[#This Row],[number_customer_service_calls]] &lt;= 1, "0-1 Calls", IF(tbl_Customers[[#This Row],[number_customer_service_calls]] &lt;= 3, "2-3 Calls", IF(tbl_Customers[[#This Row],[number_customer_service_calls]] &lt;=5, "4-5 Calls", "6+ Calls")))</f>
        <v>2-3 Calls</v>
      </c>
      <c r="X3708" t="str">
        <f>IF(tbl_Customers[[#This Row],[account_length]] &lt;= 50, "0-50", IF(tbl_Customers[[#This Row],[account_length]] &lt;=100, "51-100", IF(tbl_Customers[[#This Row],[account_length]] &lt;= 150, "101-150", "151+")))</f>
        <v>0-50</v>
      </c>
      <c r="Y3708" t="str">
        <f>IF(tbl_Customers[[#This Row],[total_intl_charge]] &lt;= 3, "Low Charges", "High Charges")</f>
        <v>Low Charges</v>
      </c>
      <c r="Z3708" t="str">
        <f>IF(tbl_Customers[[#This Row],[total_eve_calls]]&lt;=80,"Low Calls",
IF(tbl_Customers[[#This Row],[total_eve_calls]]&lt;=120,"Medium Calls","High Calls"))</f>
        <v>Low Calls</v>
      </c>
      <c r="AA3708" t="str">
        <f>IF(tbl_Customers[[#This Row],[total_eve_charge]]&lt;=15,"Low Charges",
IF(tbl_Customers[[#This Row],[total_eve_charge]]&lt;=20,"Medium Charges","High Charges"))</f>
        <v>Low Charges</v>
      </c>
      <c r="AB37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8" t="str">
        <f>IF(tbl_Customers[[#This Row],[number_vmail_messages]] = 0, "No Usage", IF(tbl_Customers[[#This Row],[number_vmail_messages]] &lt;= 20, "Low Usage", IF(tbl_Customers[[#This Row],[number_vmail_messages]] &lt;= 40, "Medium Usgae", "High Usage")))</f>
        <v>No Usage</v>
      </c>
      <c r="AD3708" t="str">
        <f>IF(tbl_Customers[[#This Row],[total_day_minutes]]&lt;=150,"Low Usage", IF(tbl_Customers[[#This Row],[total_day_minutes]]&lt;=200,"Medium Usage", IF(tbl_Customers[[#This Row],[total_day_minutes]]&lt;=250,"High Usage","Very High Usage")))</f>
        <v>High Usage</v>
      </c>
      <c r="AE3708" t="str">
        <f>IF(tbl_Customers[[#This Row],[total_intl_calls]]&lt;=5,"Low Calls", IF(tbl_Customers[[#This Row],[total_intl_calls]]&lt;=10, "Medium Calls", "High Calls"))</f>
        <v>Low Calls</v>
      </c>
      <c r="AF37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8" s="36" t="str">
        <f>IF(tbl_Customers[[#This Row],[Churn_Risk_Score]]&gt;=10,"High Risk", IF(tbl_Customers[[#This Row],[Churn_Risk_Score]]&gt;=5,"Medium Risk","Low Risk"))</f>
        <v>Low Risk</v>
      </c>
    </row>
    <row r="3709" spans="1:33" x14ac:dyDescent="0.35">
      <c r="A3709">
        <v>3708</v>
      </c>
      <c r="B3709" t="s">
        <v>71</v>
      </c>
      <c r="C3709">
        <v>102</v>
      </c>
      <c r="D3709" t="s">
        <v>25</v>
      </c>
      <c r="E3709" t="s">
        <v>22</v>
      </c>
      <c r="F3709" t="s">
        <v>22</v>
      </c>
      <c r="G3709">
        <v>0</v>
      </c>
      <c r="H3709">
        <v>157.4</v>
      </c>
      <c r="I3709">
        <v>83</v>
      </c>
      <c r="J3709">
        <v>26.76</v>
      </c>
      <c r="K3709">
        <v>47.3</v>
      </c>
      <c r="L3709">
        <v>102</v>
      </c>
      <c r="M3709">
        <v>4.0199999999999996</v>
      </c>
      <c r="N3709">
        <v>160.4</v>
      </c>
      <c r="O3709">
        <v>92</v>
      </c>
      <c r="P3709">
        <v>7.22</v>
      </c>
      <c r="Q3709">
        <v>11.4</v>
      </c>
      <c r="R3709">
        <v>5</v>
      </c>
      <c r="S3709">
        <v>3.08</v>
      </c>
      <c r="T3709">
        <v>0</v>
      </c>
      <c r="U3709" t="s">
        <v>22</v>
      </c>
      <c r="V3709">
        <f>IF(tbl_Customers[[#This Row],[churn]] = "yes", 1, 0)</f>
        <v>0</v>
      </c>
      <c r="W3709" t="str">
        <f>IF(tbl_Customers[[#This Row],[number_customer_service_calls]] &lt;= 1, "0-1 Calls", IF(tbl_Customers[[#This Row],[number_customer_service_calls]] &lt;= 3, "2-3 Calls", IF(tbl_Customers[[#This Row],[number_customer_service_calls]] &lt;=5, "4-5 Calls", "6+ Calls")))</f>
        <v>0-1 Calls</v>
      </c>
      <c r="X3709" t="str">
        <f>IF(tbl_Customers[[#This Row],[account_length]] &lt;= 50, "0-50", IF(tbl_Customers[[#This Row],[account_length]] &lt;=100, "51-100", IF(tbl_Customers[[#This Row],[account_length]] &lt;= 150, "101-150", "151+")))</f>
        <v>101-150</v>
      </c>
      <c r="Y3709" t="str">
        <f>IF(tbl_Customers[[#This Row],[total_intl_charge]] &lt;= 3, "Low Charges", "High Charges")</f>
        <v>High Charges</v>
      </c>
      <c r="Z3709" t="str">
        <f>IF(tbl_Customers[[#This Row],[total_eve_calls]]&lt;=80,"Low Calls",
IF(tbl_Customers[[#This Row],[total_eve_calls]]&lt;=120,"Medium Calls","High Calls"))</f>
        <v>Medium Calls</v>
      </c>
      <c r="AA3709" t="str">
        <f>IF(tbl_Customers[[#This Row],[total_eve_charge]]&lt;=15,"Low Charges",
IF(tbl_Customers[[#This Row],[total_eve_charge]]&lt;=20,"Medium Charges","High Charges"))</f>
        <v>Low Charges</v>
      </c>
      <c r="AB37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9" t="str">
        <f>IF(tbl_Customers[[#This Row],[number_vmail_messages]] = 0, "No Usage", IF(tbl_Customers[[#This Row],[number_vmail_messages]] &lt;= 20, "Low Usage", IF(tbl_Customers[[#This Row],[number_vmail_messages]] &lt;= 40, "Medium Usgae", "High Usage")))</f>
        <v>No Usage</v>
      </c>
      <c r="AD3709" t="str">
        <f>IF(tbl_Customers[[#This Row],[total_day_minutes]]&lt;=150,"Low Usage", IF(tbl_Customers[[#This Row],[total_day_minutes]]&lt;=200,"Medium Usage", IF(tbl_Customers[[#This Row],[total_day_minutes]]&lt;=250,"High Usage","Very High Usage")))</f>
        <v>Medium Usage</v>
      </c>
      <c r="AE3709" t="str">
        <f>IF(tbl_Customers[[#This Row],[total_intl_calls]]&lt;=5,"Low Calls", IF(tbl_Customers[[#This Row],[total_intl_calls]]&lt;=10, "Medium Calls", "High Calls"))</f>
        <v>Low Calls</v>
      </c>
      <c r="AF37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09" s="36" t="str">
        <f>IF(tbl_Customers[[#This Row],[Churn_Risk_Score]]&gt;=10,"High Risk", IF(tbl_Customers[[#This Row],[Churn_Risk_Score]]&gt;=5,"Medium Risk","Low Risk"))</f>
        <v>Low Risk</v>
      </c>
    </row>
    <row r="3710" spans="1:33" x14ac:dyDescent="0.35">
      <c r="A3710">
        <v>3709</v>
      </c>
      <c r="B3710" t="s">
        <v>63</v>
      </c>
      <c r="C3710">
        <v>149</v>
      </c>
      <c r="D3710" t="s">
        <v>21</v>
      </c>
      <c r="E3710" t="s">
        <v>22</v>
      </c>
      <c r="F3710" t="s">
        <v>23</v>
      </c>
      <c r="G3710">
        <v>25</v>
      </c>
      <c r="H3710">
        <v>185.6</v>
      </c>
      <c r="I3710">
        <v>109</v>
      </c>
      <c r="J3710">
        <v>31.55</v>
      </c>
      <c r="K3710">
        <v>167.3</v>
      </c>
      <c r="L3710">
        <v>89</v>
      </c>
      <c r="M3710">
        <v>14.22</v>
      </c>
      <c r="N3710">
        <v>171.6</v>
      </c>
      <c r="O3710">
        <v>100</v>
      </c>
      <c r="P3710">
        <v>7.72</v>
      </c>
      <c r="Q3710">
        <v>10.7</v>
      </c>
      <c r="R3710">
        <v>3</v>
      </c>
      <c r="S3710">
        <v>2.89</v>
      </c>
      <c r="T3710">
        <v>1</v>
      </c>
      <c r="U3710" t="s">
        <v>23</v>
      </c>
      <c r="V3710">
        <f>IF(tbl_Customers[[#This Row],[churn]] = "yes", 1, 0)</f>
        <v>1</v>
      </c>
      <c r="W3710" t="str">
        <f>IF(tbl_Customers[[#This Row],[number_customer_service_calls]] &lt;= 1, "0-1 Calls", IF(tbl_Customers[[#This Row],[number_customer_service_calls]] &lt;= 3, "2-3 Calls", IF(tbl_Customers[[#This Row],[number_customer_service_calls]] &lt;=5, "4-5 Calls", "6+ Calls")))</f>
        <v>0-1 Calls</v>
      </c>
      <c r="X3710" t="str">
        <f>IF(tbl_Customers[[#This Row],[account_length]] &lt;= 50, "0-50", IF(tbl_Customers[[#This Row],[account_length]] &lt;=100, "51-100", IF(tbl_Customers[[#This Row],[account_length]] &lt;= 150, "101-150", "151+")))</f>
        <v>101-150</v>
      </c>
      <c r="Y3710" t="str">
        <f>IF(tbl_Customers[[#This Row],[total_intl_charge]] &lt;= 3, "Low Charges", "High Charges")</f>
        <v>Low Charges</v>
      </c>
      <c r="Z3710" t="str">
        <f>IF(tbl_Customers[[#This Row],[total_eve_calls]]&lt;=80,"Low Calls",
IF(tbl_Customers[[#This Row],[total_eve_calls]]&lt;=120,"Medium Calls","High Calls"))</f>
        <v>Medium Calls</v>
      </c>
      <c r="AA3710" t="str">
        <f>IF(tbl_Customers[[#This Row],[total_eve_charge]]&lt;=15,"Low Charges",
IF(tbl_Customers[[#This Row],[total_eve_charge]]&lt;=20,"Medium Charges","High Charges"))</f>
        <v>Low Charges</v>
      </c>
      <c r="AB37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0" t="str">
        <f>IF(tbl_Customers[[#This Row],[number_vmail_messages]] = 0, "No Usage", IF(tbl_Customers[[#This Row],[number_vmail_messages]] &lt;= 20, "Low Usage", IF(tbl_Customers[[#This Row],[number_vmail_messages]] &lt;= 40, "Medium Usgae", "High Usage")))</f>
        <v>Medium Usgae</v>
      </c>
      <c r="AD3710" t="str">
        <f>IF(tbl_Customers[[#This Row],[total_day_minutes]]&lt;=150,"Low Usage", IF(tbl_Customers[[#This Row],[total_day_minutes]]&lt;=200,"Medium Usage", IF(tbl_Customers[[#This Row],[total_day_minutes]]&lt;=250,"High Usage","Very High Usage")))</f>
        <v>Medium Usage</v>
      </c>
      <c r="AE3710" t="str">
        <f>IF(tbl_Customers[[#This Row],[total_intl_calls]]&lt;=5,"Low Calls", IF(tbl_Customers[[#This Row],[total_intl_calls]]&lt;=10, "Medium Calls", "High Calls"))</f>
        <v>Low Calls</v>
      </c>
      <c r="AF37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10" s="36" t="str">
        <f>IF(tbl_Customers[[#This Row],[Churn_Risk_Score]]&gt;=10,"High Risk", IF(tbl_Customers[[#This Row],[Churn_Risk_Score]]&gt;=5,"Medium Risk","Low Risk"))</f>
        <v>Low Risk</v>
      </c>
    </row>
    <row r="3711" spans="1:33" x14ac:dyDescent="0.35">
      <c r="A3711">
        <v>3710</v>
      </c>
      <c r="B3711" t="s">
        <v>39</v>
      </c>
      <c r="C3711">
        <v>138</v>
      </c>
      <c r="D3711" t="s">
        <v>21</v>
      </c>
      <c r="E3711" t="s">
        <v>22</v>
      </c>
      <c r="F3711" t="s">
        <v>22</v>
      </c>
      <c r="G3711">
        <v>0</v>
      </c>
      <c r="H3711">
        <v>217.2</v>
      </c>
      <c r="I3711">
        <v>73</v>
      </c>
      <c r="J3711">
        <v>36.92</v>
      </c>
      <c r="K3711">
        <v>190.8</v>
      </c>
      <c r="L3711">
        <v>127</v>
      </c>
      <c r="M3711">
        <v>16.22</v>
      </c>
      <c r="N3711">
        <v>133.5</v>
      </c>
      <c r="O3711">
        <v>97</v>
      </c>
      <c r="P3711">
        <v>6.01</v>
      </c>
      <c r="Q3711">
        <v>5.2</v>
      </c>
      <c r="R3711">
        <v>3</v>
      </c>
      <c r="S3711">
        <v>1.4</v>
      </c>
      <c r="T3711">
        <v>4</v>
      </c>
      <c r="U3711" t="s">
        <v>22</v>
      </c>
      <c r="V3711">
        <f>IF(tbl_Customers[[#This Row],[churn]] = "yes", 1, 0)</f>
        <v>0</v>
      </c>
      <c r="W3711" t="str">
        <f>IF(tbl_Customers[[#This Row],[number_customer_service_calls]] &lt;= 1, "0-1 Calls", IF(tbl_Customers[[#This Row],[number_customer_service_calls]] &lt;= 3, "2-3 Calls", IF(tbl_Customers[[#This Row],[number_customer_service_calls]] &lt;=5, "4-5 Calls", "6+ Calls")))</f>
        <v>4-5 Calls</v>
      </c>
      <c r="X3711" t="str">
        <f>IF(tbl_Customers[[#This Row],[account_length]] &lt;= 50, "0-50", IF(tbl_Customers[[#This Row],[account_length]] &lt;=100, "51-100", IF(tbl_Customers[[#This Row],[account_length]] &lt;= 150, "101-150", "151+")))</f>
        <v>101-150</v>
      </c>
      <c r="Y3711" t="str">
        <f>IF(tbl_Customers[[#This Row],[total_intl_charge]] &lt;= 3, "Low Charges", "High Charges")</f>
        <v>Low Charges</v>
      </c>
      <c r="Z3711" t="str">
        <f>IF(tbl_Customers[[#This Row],[total_eve_calls]]&lt;=80,"Low Calls",
IF(tbl_Customers[[#This Row],[total_eve_calls]]&lt;=120,"Medium Calls","High Calls"))</f>
        <v>High Calls</v>
      </c>
      <c r="AA3711" t="str">
        <f>IF(tbl_Customers[[#This Row],[total_eve_charge]]&lt;=15,"Low Charges",
IF(tbl_Customers[[#This Row],[total_eve_charge]]&lt;=20,"Medium Charges","High Charges"))</f>
        <v>Medium Charges</v>
      </c>
      <c r="AB37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1" t="str">
        <f>IF(tbl_Customers[[#This Row],[number_vmail_messages]] = 0, "No Usage", IF(tbl_Customers[[#This Row],[number_vmail_messages]] &lt;= 20, "Low Usage", IF(tbl_Customers[[#This Row],[number_vmail_messages]] &lt;= 40, "Medium Usgae", "High Usage")))</f>
        <v>No Usage</v>
      </c>
      <c r="AD3711" t="str">
        <f>IF(tbl_Customers[[#This Row],[total_day_minutes]]&lt;=150,"Low Usage", IF(tbl_Customers[[#This Row],[total_day_minutes]]&lt;=200,"Medium Usage", IF(tbl_Customers[[#This Row],[total_day_minutes]]&lt;=250,"High Usage","Very High Usage")))</f>
        <v>High Usage</v>
      </c>
      <c r="AE3711" t="str">
        <f>IF(tbl_Customers[[#This Row],[total_intl_calls]]&lt;=5,"Low Calls", IF(tbl_Customers[[#This Row],[total_intl_calls]]&lt;=10, "Medium Calls", "High Calls"))</f>
        <v>Low Calls</v>
      </c>
      <c r="AF37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11" s="36" t="str">
        <f>IF(tbl_Customers[[#This Row],[Churn_Risk_Score]]&gt;=10,"High Risk", IF(tbl_Customers[[#This Row],[Churn_Risk_Score]]&gt;=5,"Medium Risk","Low Risk"))</f>
        <v>Medium Risk</v>
      </c>
    </row>
    <row r="3712" spans="1:33" x14ac:dyDescent="0.35">
      <c r="A3712">
        <v>3711</v>
      </c>
      <c r="B3712" t="s">
        <v>63</v>
      </c>
      <c r="C3712">
        <v>118</v>
      </c>
      <c r="D3712" t="s">
        <v>21</v>
      </c>
      <c r="E3712" t="s">
        <v>22</v>
      </c>
      <c r="F3712" t="s">
        <v>22</v>
      </c>
      <c r="G3712">
        <v>0</v>
      </c>
      <c r="H3712">
        <v>183.1</v>
      </c>
      <c r="I3712">
        <v>128</v>
      </c>
      <c r="J3712">
        <v>31.13</v>
      </c>
      <c r="K3712">
        <v>241</v>
      </c>
      <c r="L3712">
        <v>93</v>
      </c>
      <c r="M3712">
        <v>20.49</v>
      </c>
      <c r="N3712">
        <v>211.1</v>
      </c>
      <c r="O3712">
        <v>108</v>
      </c>
      <c r="P3712">
        <v>9.5</v>
      </c>
      <c r="Q3712">
        <v>12.5</v>
      </c>
      <c r="R3712">
        <v>4</v>
      </c>
      <c r="S3712">
        <v>3.38</v>
      </c>
      <c r="T3712">
        <v>0</v>
      </c>
      <c r="U3712" t="s">
        <v>22</v>
      </c>
      <c r="V3712">
        <f>IF(tbl_Customers[[#This Row],[churn]] = "yes", 1, 0)</f>
        <v>0</v>
      </c>
      <c r="W3712" t="str">
        <f>IF(tbl_Customers[[#This Row],[number_customer_service_calls]] &lt;= 1, "0-1 Calls", IF(tbl_Customers[[#This Row],[number_customer_service_calls]] &lt;= 3, "2-3 Calls", IF(tbl_Customers[[#This Row],[number_customer_service_calls]] &lt;=5, "4-5 Calls", "6+ Calls")))</f>
        <v>0-1 Calls</v>
      </c>
      <c r="X3712" t="str">
        <f>IF(tbl_Customers[[#This Row],[account_length]] &lt;= 50, "0-50", IF(tbl_Customers[[#This Row],[account_length]] &lt;=100, "51-100", IF(tbl_Customers[[#This Row],[account_length]] &lt;= 150, "101-150", "151+")))</f>
        <v>101-150</v>
      </c>
      <c r="Y3712" t="str">
        <f>IF(tbl_Customers[[#This Row],[total_intl_charge]] &lt;= 3, "Low Charges", "High Charges")</f>
        <v>High Charges</v>
      </c>
      <c r="Z3712" t="str">
        <f>IF(tbl_Customers[[#This Row],[total_eve_calls]]&lt;=80,"Low Calls",
IF(tbl_Customers[[#This Row],[total_eve_calls]]&lt;=120,"Medium Calls","High Calls"))</f>
        <v>Medium Calls</v>
      </c>
      <c r="AA3712" t="str">
        <f>IF(tbl_Customers[[#This Row],[total_eve_charge]]&lt;=15,"Low Charges",
IF(tbl_Customers[[#This Row],[total_eve_charge]]&lt;=20,"Medium Charges","High Charges"))</f>
        <v>High Charges</v>
      </c>
      <c r="AB37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12" t="str">
        <f>IF(tbl_Customers[[#This Row],[number_vmail_messages]] = 0, "No Usage", IF(tbl_Customers[[#This Row],[number_vmail_messages]] &lt;= 20, "Low Usage", IF(tbl_Customers[[#This Row],[number_vmail_messages]] &lt;= 40, "Medium Usgae", "High Usage")))</f>
        <v>No Usage</v>
      </c>
      <c r="AD3712" t="str">
        <f>IF(tbl_Customers[[#This Row],[total_day_minutes]]&lt;=150,"Low Usage", IF(tbl_Customers[[#This Row],[total_day_minutes]]&lt;=200,"Medium Usage", IF(tbl_Customers[[#This Row],[total_day_minutes]]&lt;=250,"High Usage","Very High Usage")))</f>
        <v>Medium Usage</v>
      </c>
      <c r="AE3712" t="str">
        <f>IF(tbl_Customers[[#This Row],[total_intl_calls]]&lt;=5,"Low Calls", IF(tbl_Customers[[#This Row],[total_intl_calls]]&lt;=10, "Medium Calls", "High Calls"))</f>
        <v>Low Calls</v>
      </c>
      <c r="AF37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12" s="36" t="str">
        <f>IF(tbl_Customers[[#This Row],[Churn_Risk_Score]]&gt;=10,"High Risk", IF(tbl_Customers[[#This Row],[Churn_Risk_Score]]&gt;=5,"Medium Risk","Low Risk"))</f>
        <v>Low Risk</v>
      </c>
    </row>
    <row r="3713" spans="1:33" x14ac:dyDescent="0.35">
      <c r="A3713">
        <v>3712</v>
      </c>
      <c r="B3713" t="s">
        <v>71</v>
      </c>
      <c r="C3713">
        <v>222</v>
      </c>
      <c r="D3713" t="s">
        <v>25</v>
      </c>
      <c r="E3713" t="s">
        <v>22</v>
      </c>
      <c r="F3713" t="s">
        <v>23</v>
      </c>
      <c r="G3713">
        <v>34</v>
      </c>
      <c r="H3713">
        <v>218.5</v>
      </c>
      <c r="I3713">
        <v>89</v>
      </c>
      <c r="J3713">
        <v>37.15</v>
      </c>
      <c r="K3713">
        <v>160.69999999999999</v>
      </c>
      <c r="L3713">
        <v>76</v>
      </c>
      <c r="M3713">
        <v>13.66</v>
      </c>
      <c r="N3713">
        <v>181.6</v>
      </c>
      <c r="O3713">
        <v>76</v>
      </c>
      <c r="P3713">
        <v>8.17</v>
      </c>
      <c r="Q3713">
        <v>4.9000000000000004</v>
      </c>
      <c r="R3713">
        <v>5</v>
      </c>
      <c r="S3713">
        <v>1.32</v>
      </c>
      <c r="T3713">
        <v>4</v>
      </c>
      <c r="U3713" t="s">
        <v>22</v>
      </c>
      <c r="V3713">
        <f>IF(tbl_Customers[[#This Row],[churn]] = "yes", 1, 0)</f>
        <v>0</v>
      </c>
      <c r="W3713" t="str">
        <f>IF(tbl_Customers[[#This Row],[number_customer_service_calls]] &lt;= 1, "0-1 Calls", IF(tbl_Customers[[#This Row],[number_customer_service_calls]] &lt;= 3, "2-3 Calls", IF(tbl_Customers[[#This Row],[number_customer_service_calls]] &lt;=5, "4-5 Calls", "6+ Calls")))</f>
        <v>4-5 Calls</v>
      </c>
      <c r="X3713" t="str">
        <f>IF(tbl_Customers[[#This Row],[account_length]] &lt;= 50, "0-50", IF(tbl_Customers[[#This Row],[account_length]] &lt;=100, "51-100", IF(tbl_Customers[[#This Row],[account_length]] &lt;= 150, "101-150", "151+")))</f>
        <v>151+</v>
      </c>
      <c r="Y3713" t="str">
        <f>IF(tbl_Customers[[#This Row],[total_intl_charge]] &lt;= 3, "Low Charges", "High Charges")</f>
        <v>Low Charges</v>
      </c>
      <c r="Z3713" t="str">
        <f>IF(tbl_Customers[[#This Row],[total_eve_calls]]&lt;=80,"Low Calls",
IF(tbl_Customers[[#This Row],[total_eve_calls]]&lt;=120,"Medium Calls","High Calls"))</f>
        <v>Low Calls</v>
      </c>
      <c r="AA3713" t="str">
        <f>IF(tbl_Customers[[#This Row],[total_eve_charge]]&lt;=15,"Low Charges",
IF(tbl_Customers[[#This Row],[total_eve_charge]]&lt;=20,"Medium Charges","High Charges"))</f>
        <v>Low Charges</v>
      </c>
      <c r="AB37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3" t="str">
        <f>IF(tbl_Customers[[#This Row],[number_vmail_messages]] = 0, "No Usage", IF(tbl_Customers[[#This Row],[number_vmail_messages]] &lt;= 20, "Low Usage", IF(tbl_Customers[[#This Row],[number_vmail_messages]] &lt;= 40, "Medium Usgae", "High Usage")))</f>
        <v>Medium Usgae</v>
      </c>
      <c r="AD3713" t="str">
        <f>IF(tbl_Customers[[#This Row],[total_day_minutes]]&lt;=150,"Low Usage", IF(tbl_Customers[[#This Row],[total_day_minutes]]&lt;=200,"Medium Usage", IF(tbl_Customers[[#This Row],[total_day_minutes]]&lt;=250,"High Usage","Very High Usage")))</f>
        <v>High Usage</v>
      </c>
      <c r="AE3713" t="str">
        <f>IF(tbl_Customers[[#This Row],[total_intl_calls]]&lt;=5,"Low Calls", IF(tbl_Customers[[#This Row],[total_intl_calls]]&lt;=10, "Medium Calls", "High Calls"))</f>
        <v>Low Calls</v>
      </c>
      <c r="AF37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13" s="36" t="str">
        <f>IF(tbl_Customers[[#This Row],[Churn_Risk_Score]]&gt;=10,"High Risk", IF(tbl_Customers[[#This Row],[Churn_Risk_Score]]&gt;=5,"Medium Risk","Low Risk"))</f>
        <v>Low Risk</v>
      </c>
    </row>
    <row r="3714" spans="1:33" x14ac:dyDescent="0.35">
      <c r="A3714">
        <v>3713</v>
      </c>
      <c r="B3714" t="s">
        <v>53</v>
      </c>
      <c r="C3714">
        <v>130</v>
      </c>
      <c r="D3714" t="s">
        <v>21</v>
      </c>
      <c r="E3714" t="s">
        <v>22</v>
      </c>
      <c r="F3714" t="s">
        <v>22</v>
      </c>
      <c r="G3714">
        <v>0</v>
      </c>
      <c r="H3714">
        <v>143.80000000000001</v>
      </c>
      <c r="I3714">
        <v>76</v>
      </c>
      <c r="J3714">
        <v>24.45</v>
      </c>
      <c r="K3714">
        <v>274.8</v>
      </c>
      <c r="L3714">
        <v>103</v>
      </c>
      <c r="M3714">
        <v>23.36</v>
      </c>
      <c r="N3714">
        <v>194.7</v>
      </c>
      <c r="O3714">
        <v>105</v>
      </c>
      <c r="P3714">
        <v>8.76</v>
      </c>
      <c r="Q3714">
        <v>12.3</v>
      </c>
      <c r="R3714">
        <v>1</v>
      </c>
      <c r="S3714">
        <v>3.32</v>
      </c>
      <c r="T3714">
        <v>0</v>
      </c>
      <c r="U3714" t="s">
        <v>22</v>
      </c>
      <c r="V3714">
        <f>IF(tbl_Customers[[#This Row],[churn]] = "yes", 1, 0)</f>
        <v>0</v>
      </c>
      <c r="W3714" t="str">
        <f>IF(tbl_Customers[[#This Row],[number_customer_service_calls]] &lt;= 1, "0-1 Calls", IF(tbl_Customers[[#This Row],[number_customer_service_calls]] &lt;= 3, "2-3 Calls", IF(tbl_Customers[[#This Row],[number_customer_service_calls]] &lt;=5, "4-5 Calls", "6+ Calls")))</f>
        <v>0-1 Calls</v>
      </c>
      <c r="X3714" t="str">
        <f>IF(tbl_Customers[[#This Row],[account_length]] &lt;= 50, "0-50", IF(tbl_Customers[[#This Row],[account_length]] &lt;=100, "51-100", IF(tbl_Customers[[#This Row],[account_length]] &lt;= 150, "101-150", "151+")))</f>
        <v>101-150</v>
      </c>
      <c r="Y3714" t="str">
        <f>IF(tbl_Customers[[#This Row],[total_intl_charge]] &lt;= 3, "Low Charges", "High Charges")</f>
        <v>High Charges</v>
      </c>
      <c r="Z3714" t="str">
        <f>IF(tbl_Customers[[#This Row],[total_eve_calls]]&lt;=80,"Low Calls",
IF(tbl_Customers[[#This Row],[total_eve_calls]]&lt;=120,"Medium Calls","High Calls"))</f>
        <v>Medium Calls</v>
      </c>
      <c r="AA3714" t="str">
        <f>IF(tbl_Customers[[#This Row],[total_eve_charge]]&lt;=15,"Low Charges",
IF(tbl_Customers[[#This Row],[total_eve_charge]]&lt;=20,"Medium Charges","High Charges"))</f>
        <v>High Charges</v>
      </c>
      <c r="AB37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4" t="str">
        <f>IF(tbl_Customers[[#This Row],[number_vmail_messages]] = 0, "No Usage", IF(tbl_Customers[[#This Row],[number_vmail_messages]] &lt;= 20, "Low Usage", IF(tbl_Customers[[#This Row],[number_vmail_messages]] &lt;= 40, "Medium Usgae", "High Usage")))</f>
        <v>No Usage</v>
      </c>
      <c r="AD3714" t="str">
        <f>IF(tbl_Customers[[#This Row],[total_day_minutes]]&lt;=150,"Low Usage", IF(tbl_Customers[[#This Row],[total_day_minutes]]&lt;=200,"Medium Usage", IF(tbl_Customers[[#This Row],[total_day_minutes]]&lt;=250,"High Usage","Very High Usage")))</f>
        <v>Low Usage</v>
      </c>
      <c r="AE3714" t="str">
        <f>IF(tbl_Customers[[#This Row],[total_intl_calls]]&lt;=5,"Low Calls", IF(tbl_Customers[[#This Row],[total_intl_calls]]&lt;=10, "Medium Calls", "High Calls"))</f>
        <v>Low Calls</v>
      </c>
      <c r="AF37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14" s="36" t="str">
        <f>IF(tbl_Customers[[#This Row],[Churn_Risk_Score]]&gt;=10,"High Risk", IF(tbl_Customers[[#This Row],[Churn_Risk_Score]]&gt;=5,"Medium Risk","Low Risk"))</f>
        <v>Low Risk</v>
      </c>
    </row>
    <row r="3715" spans="1:33" x14ac:dyDescent="0.35">
      <c r="A3715">
        <v>3714</v>
      </c>
      <c r="B3715" t="s">
        <v>54</v>
      </c>
      <c r="C3715">
        <v>140</v>
      </c>
      <c r="D3715" t="s">
        <v>21</v>
      </c>
      <c r="E3715" t="s">
        <v>22</v>
      </c>
      <c r="F3715" t="s">
        <v>22</v>
      </c>
      <c r="G3715">
        <v>0</v>
      </c>
      <c r="H3715">
        <v>143</v>
      </c>
      <c r="I3715">
        <v>100</v>
      </c>
      <c r="J3715">
        <v>24.31</v>
      </c>
      <c r="K3715">
        <v>193.4</v>
      </c>
      <c r="L3715">
        <v>89</v>
      </c>
      <c r="M3715">
        <v>16.440000000000001</v>
      </c>
      <c r="N3715">
        <v>59.5</v>
      </c>
      <c r="O3715">
        <v>81</v>
      </c>
      <c r="P3715">
        <v>2.68</v>
      </c>
      <c r="Q3715">
        <v>12.3</v>
      </c>
      <c r="R3715">
        <v>8</v>
      </c>
      <c r="S3715">
        <v>3.32</v>
      </c>
      <c r="T3715">
        <v>4</v>
      </c>
      <c r="U3715" t="s">
        <v>23</v>
      </c>
      <c r="V3715">
        <f>IF(tbl_Customers[[#This Row],[churn]] = "yes", 1, 0)</f>
        <v>1</v>
      </c>
      <c r="W3715" t="str">
        <f>IF(tbl_Customers[[#This Row],[number_customer_service_calls]] &lt;= 1, "0-1 Calls", IF(tbl_Customers[[#This Row],[number_customer_service_calls]] &lt;= 3, "2-3 Calls", IF(tbl_Customers[[#This Row],[number_customer_service_calls]] &lt;=5, "4-5 Calls", "6+ Calls")))</f>
        <v>4-5 Calls</v>
      </c>
      <c r="X3715" t="str">
        <f>IF(tbl_Customers[[#This Row],[account_length]] &lt;= 50, "0-50", IF(tbl_Customers[[#This Row],[account_length]] &lt;=100, "51-100", IF(tbl_Customers[[#This Row],[account_length]] &lt;= 150, "101-150", "151+")))</f>
        <v>101-150</v>
      </c>
      <c r="Y3715" t="str">
        <f>IF(tbl_Customers[[#This Row],[total_intl_charge]] &lt;= 3, "Low Charges", "High Charges")</f>
        <v>High Charges</v>
      </c>
      <c r="Z3715" t="str">
        <f>IF(tbl_Customers[[#This Row],[total_eve_calls]]&lt;=80,"Low Calls",
IF(tbl_Customers[[#This Row],[total_eve_calls]]&lt;=120,"Medium Calls","High Calls"))</f>
        <v>Medium Calls</v>
      </c>
      <c r="AA3715" t="str">
        <f>IF(tbl_Customers[[#This Row],[total_eve_charge]]&lt;=15,"Low Charges",
IF(tbl_Customers[[#This Row],[total_eve_charge]]&lt;=20,"Medium Charges","High Charges"))</f>
        <v>Medium Charges</v>
      </c>
      <c r="AB37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5" t="str">
        <f>IF(tbl_Customers[[#This Row],[number_vmail_messages]] = 0, "No Usage", IF(tbl_Customers[[#This Row],[number_vmail_messages]] &lt;= 20, "Low Usage", IF(tbl_Customers[[#This Row],[number_vmail_messages]] &lt;= 40, "Medium Usgae", "High Usage")))</f>
        <v>No Usage</v>
      </c>
      <c r="AD3715" t="str">
        <f>IF(tbl_Customers[[#This Row],[total_day_minutes]]&lt;=150,"Low Usage", IF(tbl_Customers[[#This Row],[total_day_minutes]]&lt;=200,"Medium Usage", IF(tbl_Customers[[#This Row],[total_day_minutes]]&lt;=250,"High Usage","Very High Usage")))</f>
        <v>Low Usage</v>
      </c>
      <c r="AE3715" t="str">
        <f>IF(tbl_Customers[[#This Row],[total_intl_calls]]&lt;=5,"Low Calls", IF(tbl_Customers[[#This Row],[total_intl_calls]]&lt;=10, "Medium Calls", "High Calls"))</f>
        <v>Medium Calls</v>
      </c>
      <c r="AF37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15" s="36" t="str">
        <f>IF(tbl_Customers[[#This Row],[Churn_Risk_Score]]&gt;=10,"High Risk", IF(tbl_Customers[[#This Row],[Churn_Risk_Score]]&gt;=5,"Medium Risk","Low Risk"))</f>
        <v>Medium Risk</v>
      </c>
    </row>
    <row r="3716" spans="1:33" x14ac:dyDescent="0.35">
      <c r="A3716">
        <v>3715</v>
      </c>
      <c r="B3716" t="s">
        <v>41</v>
      </c>
      <c r="C3716">
        <v>101</v>
      </c>
      <c r="D3716" t="s">
        <v>21</v>
      </c>
      <c r="E3716" t="s">
        <v>22</v>
      </c>
      <c r="F3716" t="s">
        <v>23</v>
      </c>
      <c r="G3716">
        <v>39</v>
      </c>
      <c r="H3716">
        <v>147.19999999999999</v>
      </c>
      <c r="I3716">
        <v>105</v>
      </c>
      <c r="J3716">
        <v>25.02</v>
      </c>
      <c r="K3716">
        <v>168.8</v>
      </c>
      <c r="L3716">
        <v>96</v>
      </c>
      <c r="M3716">
        <v>14.35</v>
      </c>
      <c r="N3716">
        <v>165.3</v>
      </c>
      <c r="O3716">
        <v>118</v>
      </c>
      <c r="P3716">
        <v>7.44</v>
      </c>
      <c r="Q3716">
        <v>13</v>
      </c>
      <c r="R3716">
        <v>4</v>
      </c>
      <c r="S3716">
        <v>3.51</v>
      </c>
      <c r="T3716">
        <v>1</v>
      </c>
      <c r="U3716" t="s">
        <v>22</v>
      </c>
      <c r="V3716">
        <f>IF(tbl_Customers[[#This Row],[churn]] = "yes", 1, 0)</f>
        <v>0</v>
      </c>
      <c r="W3716" t="str">
        <f>IF(tbl_Customers[[#This Row],[number_customer_service_calls]] &lt;= 1, "0-1 Calls", IF(tbl_Customers[[#This Row],[number_customer_service_calls]] &lt;= 3, "2-3 Calls", IF(tbl_Customers[[#This Row],[number_customer_service_calls]] &lt;=5, "4-5 Calls", "6+ Calls")))</f>
        <v>0-1 Calls</v>
      </c>
      <c r="X3716" t="str">
        <f>IF(tbl_Customers[[#This Row],[account_length]] &lt;= 50, "0-50", IF(tbl_Customers[[#This Row],[account_length]] &lt;=100, "51-100", IF(tbl_Customers[[#This Row],[account_length]] &lt;= 150, "101-150", "151+")))</f>
        <v>101-150</v>
      </c>
      <c r="Y3716" t="str">
        <f>IF(tbl_Customers[[#This Row],[total_intl_charge]] &lt;= 3, "Low Charges", "High Charges")</f>
        <v>High Charges</v>
      </c>
      <c r="Z3716" t="str">
        <f>IF(tbl_Customers[[#This Row],[total_eve_calls]]&lt;=80,"Low Calls",
IF(tbl_Customers[[#This Row],[total_eve_calls]]&lt;=120,"Medium Calls","High Calls"))</f>
        <v>Medium Calls</v>
      </c>
      <c r="AA3716" t="str">
        <f>IF(tbl_Customers[[#This Row],[total_eve_charge]]&lt;=15,"Low Charges",
IF(tbl_Customers[[#This Row],[total_eve_charge]]&lt;=20,"Medium Charges","High Charges"))</f>
        <v>Low Charges</v>
      </c>
      <c r="AB37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6" t="str">
        <f>IF(tbl_Customers[[#This Row],[number_vmail_messages]] = 0, "No Usage", IF(tbl_Customers[[#This Row],[number_vmail_messages]] &lt;= 20, "Low Usage", IF(tbl_Customers[[#This Row],[number_vmail_messages]] &lt;= 40, "Medium Usgae", "High Usage")))</f>
        <v>Medium Usgae</v>
      </c>
      <c r="AD3716" t="str">
        <f>IF(tbl_Customers[[#This Row],[total_day_minutes]]&lt;=150,"Low Usage", IF(tbl_Customers[[#This Row],[total_day_minutes]]&lt;=200,"Medium Usage", IF(tbl_Customers[[#This Row],[total_day_minutes]]&lt;=250,"High Usage","Very High Usage")))</f>
        <v>Low Usage</v>
      </c>
      <c r="AE3716" t="str">
        <f>IF(tbl_Customers[[#This Row],[total_intl_calls]]&lt;=5,"Low Calls", IF(tbl_Customers[[#This Row],[total_intl_calls]]&lt;=10, "Medium Calls", "High Calls"))</f>
        <v>Low Calls</v>
      </c>
      <c r="AF37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16" s="36" t="str">
        <f>IF(tbl_Customers[[#This Row],[Churn_Risk_Score]]&gt;=10,"High Risk", IF(tbl_Customers[[#This Row],[Churn_Risk_Score]]&gt;=5,"Medium Risk","Low Risk"))</f>
        <v>Low Risk</v>
      </c>
    </row>
    <row r="3717" spans="1:33" x14ac:dyDescent="0.35">
      <c r="A3717">
        <v>3716</v>
      </c>
      <c r="B3717" t="s">
        <v>24</v>
      </c>
      <c r="C3717">
        <v>134</v>
      </c>
      <c r="D3717" t="s">
        <v>21</v>
      </c>
      <c r="E3717" t="s">
        <v>22</v>
      </c>
      <c r="F3717" t="s">
        <v>23</v>
      </c>
      <c r="G3717">
        <v>32</v>
      </c>
      <c r="H3717">
        <v>224</v>
      </c>
      <c r="I3717">
        <v>75</v>
      </c>
      <c r="J3717">
        <v>38.08</v>
      </c>
      <c r="K3717">
        <v>97.5</v>
      </c>
      <c r="L3717">
        <v>103</v>
      </c>
      <c r="M3717">
        <v>8.2899999999999991</v>
      </c>
      <c r="N3717">
        <v>211.6</v>
      </c>
      <c r="O3717">
        <v>80</v>
      </c>
      <c r="P3717">
        <v>9.52</v>
      </c>
      <c r="Q3717">
        <v>10.7</v>
      </c>
      <c r="R3717">
        <v>5</v>
      </c>
      <c r="S3717">
        <v>2.89</v>
      </c>
      <c r="T3717">
        <v>2</v>
      </c>
      <c r="U3717" t="s">
        <v>22</v>
      </c>
      <c r="V3717">
        <f>IF(tbl_Customers[[#This Row],[churn]] = "yes", 1, 0)</f>
        <v>0</v>
      </c>
      <c r="W3717" t="str">
        <f>IF(tbl_Customers[[#This Row],[number_customer_service_calls]] &lt;= 1, "0-1 Calls", IF(tbl_Customers[[#This Row],[number_customer_service_calls]] &lt;= 3, "2-3 Calls", IF(tbl_Customers[[#This Row],[number_customer_service_calls]] &lt;=5, "4-5 Calls", "6+ Calls")))</f>
        <v>2-3 Calls</v>
      </c>
      <c r="X3717" t="str">
        <f>IF(tbl_Customers[[#This Row],[account_length]] &lt;= 50, "0-50", IF(tbl_Customers[[#This Row],[account_length]] &lt;=100, "51-100", IF(tbl_Customers[[#This Row],[account_length]] &lt;= 150, "101-150", "151+")))</f>
        <v>101-150</v>
      </c>
      <c r="Y3717" t="str">
        <f>IF(tbl_Customers[[#This Row],[total_intl_charge]] &lt;= 3, "Low Charges", "High Charges")</f>
        <v>Low Charges</v>
      </c>
      <c r="Z3717" t="str">
        <f>IF(tbl_Customers[[#This Row],[total_eve_calls]]&lt;=80,"Low Calls",
IF(tbl_Customers[[#This Row],[total_eve_calls]]&lt;=120,"Medium Calls","High Calls"))</f>
        <v>Medium Calls</v>
      </c>
      <c r="AA3717" t="str">
        <f>IF(tbl_Customers[[#This Row],[total_eve_charge]]&lt;=15,"Low Charges",
IF(tbl_Customers[[#This Row],[total_eve_charge]]&lt;=20,"Medium Charges","High Charges"))</f>
        <v>Low Charges</v>
      </c>
      <c r="AB37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7" t="str">
        <f>IF(tbl_Customers[[#This Row],[number_vmail_messages]] = 0, "No Usage", IF(tbl_Customers[[#This Row],[number_vmail_messages]] &lt;= 20, "Low Usage", IF(tbl_Customers[[#This Row],[number_vmail_messages]] &lt;= 40, "Medium Usgae", "High Usage")))</f>
        <v>Medium Usgae</v>
      </c>
      <c r="AD3717" t="str">
        <f>IF(tbl_Customers[[#This Row],[total_day_minutes]]&lt;=150,"Low Usage", IF(tbl_Customers[[#This Row],[total_day_minutes]]&lt;=200,"Medium Usage", IF(tbl_Customers[[#This Row],[total_day_minutes]]&lt;=250,"High Usage","Very High Usage")))</f>
        <v>High Usage</v>
      </c>
      <c r="AE3717" t="str">
        <f>IF(tbl_Customers[[#This Row],[total_intl_calls]]&lt;=5,"Low Calls", IF(tbl_Customers[[#This Row],[total_intl_calls]]&lt;=10, "Medium Calls", "High Calls"))</f>
        <v>Low Calls</v>
      </c>
      <c r="AF37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17" s="36" t="str">
        <f>IF(tbl_Customers[[#This Row],[Churn_Risk_Score]]&gt;=10,"High Risk", IF(tbl_Customers[[#This Row],[Churn_Risk_Score]]&gt;=5,"Medium Risk","Low Risk"))</f>
        <v>Low Risk</v>
      </c>
    </row>
    <row r="3718" spans="1:33" x14ac:dyDescent="0.35">
      <c r="A3718">
        <v>3717</v>
      </c>
      <c r="B3718" t="s">
        <v>26</v>
      </c>
      <c r="C3718">
        <v>88</v>
      </c>
      <c r="D3718" t="s">
        <v>25</v>
      </c>
      <c r="E3718" t="s">
        <v>23</v>
      </c>
      <c r="F3718" t="s">
        <v>22</v>
      </c>
      <c r="G3718">
        <v>0</v>
      </c>
      <c r="H3718">
        <v>132.9</v>
      </c>
      <c r="I3718">
        <v>132</v>
      </c>
      <c r="J3718">
        <v>22.59</v>
      </c>
      <c r="K3718">
        <v>208.2</v>
      </c>
      <c r="L3718">
        <v>82</v>
      </c>
      <c r="M3718">
        <v>17.7</v>
      </c>
      <c r="N3718">
        <v>260.5</v>
      </c>
      <c r="O3718">
        <v>42</v>
      </c>
      <c r="P3718">
        <v>11.72</v>
      </c>
      <c r="Q3718">
        <v>14.4</v>
      </c>
      <c r="R3718">
        <v>11</v>
      </c>
      <c r="S3718">
        <v>3.89</v>
      </c>
      <c r="T3718">
        <v>2</v>
      </c>
      <c r="U3718" t="s">
        <v>23</v>
      </c>
      <c r="V3718">
        <f>IF(tbl_Customers[[#This Row],[churn]] = "yes", 1, 0)</f>
        <v>1</v>
      </c>
      <c r="W3718" t="str">
        <f>IF(tbl_Customers[[#This Row],[number_customer_service_calls]] &lt;= 1, "0-1 Calls", IF(tbl_Customers[[#This Row],[number_customer_service_calls]] &lt;= 3, "2-3 Calls", IF(tbl_Customers[[#This Row],[number_customer_service_calls]] &lt;=5, "4-5 Calls", "6+ Calls")))</f>
        <v>2-3 Calls</v>
      </c>
      <c r="X3718" t="str">
        <f>IF(tbl_Customers[[#This Row],[account_length]] &lt;= 50, "0-50", IF(tbl_Customers[[#This Row],[account_length]] &lt;=100, "51-100", IF(tbl_Customers[[#This Row],[account_length]] &lt;= 150, "101-150", "151+")))</f>
        <v>51-100</v>
      </c>
      <c r="Y3718" t="str">
        <f>IF(tbl_Customers[[#This Row],[total_intl_charge]] &lt;= 3, "Low Charges", "High Charges")</f>
        <v>High Charges</v>
      </c>
      <c r="Z3718" t="str">
        <f>IF(tbl_Customers[[#This Row],[total_eve_calls]]&lt;=80,"Low Calls",
IF(tbl_Customers[[#This Row],[total_eve_calls]]&lt;=120,"Medium Calls","High Calls"))</f>
        <v>Medium Calls</v>
      </c>
      <c r="AA3718" t="str">
        <f>IF(tbl_Customers[[#This Row],[total_eve_charge]]&lt;=15,"Low Charges",
IF(tbl_Customers[[#This Row],[total_eve_charge]]&lt;=20,"Medium Charges","High Charges"))</f>
        <v>Medium Charges</v>
      </c>
      <c r="AB37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8" t="str">
        <f>IF(tbl_Customers[[#This Row],[number_vmail_messages]] = 0, "No Usage", IF(tbl_Customers[[#This Row],[number_vmail_messages]] &lt;= 20, "Low Usage", IF(tbl_Customers[[#This Row],[number_vmail_messages]] &lt;= 40, "Medium Usgae", "High Usage")))</f>
        <v>No Usage</v>
      </c>
      <c r="AD3718" t="str">
        <f>IF(tbl_Customers[[#This Row],[total_day_minutes]]&lt;=150,"Low Usage", IF(tbl_Customers[[#This Row],[total_day_minutes]]&lt;=200,"Medium Usage", IF(tbl_Customers[[#This Row],[total_day_minutes]]&lt;=250,"High Usage","Very High Usage")))</f>
        <v>Low Usage</v>
      </c>
      <c r="AE3718" t="str">
        <f>IF(tbl_Customers[[#This Row],[total_intl_calls]]&lt;=5,"Low Calls", IF(tbl_Customers[[#This Row],[total_intl_calls]]&lt;=10, "Medium Calls", "High Calls"))</f>
        <v>High Calls</v>
      </c>
      <c r="AF37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718" s="36" t="str">
        <f>IF(tbl_Customers[[#This Row],[Churn_Risk_Score]]&gt;=10,"High Risk", IF(tbl_Customers[[#This Row],[Churn_Risk_Score]]&gt;=5,"Medium Risk","Low Risk"))</f>
        <v>Medium Risk</v>
      </c>
    </row>
    <row r="3719" spans="1:33" x14ac:dyDescent="0.35">
      <c r="A3719">
        <v>3718</v>
      </c>
      <c r="B3719" t="s">
        <v>38</v>
      </c>
      <c r="C3719">
        <v>118</v>
      </c>
      <c r="D3719" t="s">
        <v>25</v>
      </c>
      <c r="E3719" t="s">
        <v>22</v>
      </c>
      <c r="F3719" t="s">
        <v>22</v>
      </c>
      <c r="G3719">
        <v>0</v>
      </c>
      <c r="H3719">
        <v>160.30000000000001</v>
      </c>
      <c r="I3719">
        <v>110</v>
      </c>
      <c r="J3719">
        <v>27.25</v>
      </c>
      <c r="K3719">
        <v>53.2</v>
      </c>
      <c r="L3719">
        <v>92</v>
      </c>
      <c r="M3719">
        <v>4.5199999999999996</v>
      </c>
      <c r="N3719">
        <v>130.69999999999999</v>
      </c>
      <c r="O3719">
        <v>119</v>
      </c>
      <c r="P3719">
        <v>5.88</v>
      </c>
      <c r="Q3719">
        <v>10.5</v>
      </c>
      <c r="R3719">
        <v>4</v>
      </c>
      <c r="S3719">
        <v>2.84</v>
      </c>
      <c r="T3719">
        <v>0</v>
      </c>
      <c r="U3719" t="s">
        <v>22</v>
      </c>
      <c r="V3719">
        <f>IF(tbl_Customers[[#This Row],[churn]] = "yes", 1, 0)</f>
        <v>0</v>
      </c>
      <c r="W3719" t="str">
        <f>IF(tbl_Customers[[#This Row],[number_customer_service_calls]] &lt;= 1, "0-1 Calls", IF(tbl_Customers[[#This Row],[number_customer_service_calls]] &lt;= 3, "2-3 Calls", IF(tbl_Customers[[#This Row],[number_customer_service_calls]] &lt;=5, "4-5 Calls", "6+ Calls")))</f>
        <v>0-1 Calls</v>
      </c>
      <c r="X3719" t="str">
        <f>IF(tbl_Customers[[#This Row],[account_length]] &lt;= 50, "0-50", IF(tbl_Customers[[#This Row],[account_length]] &lt;=100, "51-100", IF(tbl_Customers[[#This Row],[account_length]] &lt;= 150, "101-150", "151+")))</f>
        <v>101-150</v>
      </c>
      <c r="Y3719" t="str">
        <f>IF(tbl_Customers[[#This Row],[total_intl_charge]] &lt;= 3, "Low Charges", "High Charges")</f>
        <v>Low Charges</v>
      </c>
      <c r="Z3719" t="str">
        <f>IF(tbl_Customers[[#This Row],[total_eve_calls]]&lt;=80,"Low Calls",
IF(tbl_Customers[[#This Row],[total_eve_calls]]&lt;=120,"Medium Calls","High Calls"))</f>
        <v>Medium Calls</v>
      </c>
      <c r="AA3719" t="str">
        <f>IF(tbl_Customers[[#This Row],[total_eve_charge]]&lt;=15,"Low Charges",
IF(tbl_Customers[[#This Row],[total_eve_charge]]&lt;=20,"Medium Charges","High Charges"))</f>
        <v>Low Charges</v>
      </c>
      <c r="AB37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9" t="str">
        <f>IF(tbl_Customers[[#This Row],[number_vmail_messages]] = 0, "No Usage", IF(tbl_Customers[[#This Row],[number_vmail_messages]] &lt;= 20, "Low Usage", IF(tbl_Customers[[#This Row],[number_vmail_messages]] &lt;= 40, "Medium Usgae", "High Usage")))</f>
        <v>No Usage</v>
      </c>
      <c r="AD3719" t="str">
        <f>IF(tbl_Customers[[#This Row],[total_day_minutes]]&lt;=150,"Low Usage", IF(tbl_Customers[[#This Row],[total_day_minutes]]&lt;=200,"Medium Usage", IF(tbl_Customers[[#This Row],[total_day_minutes]]&lt;=250,"High Usage","Very High Usage")))</f>
        <v>Medium Usage</v>
      </c>
      <c r="AE3719" t="str">
        <f>IF(tbl_Customers[[#This Row],[total_intl_calls]]&lt;=5,"Low Calls", IF(tbl_Customers[[#This Row],[total_intl_calls]]&lt;=10, "Medium Calls", "High Calls"))</f>
        <v>Low Calls</v>
      </c>
      <c r="AF37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19" s="36" t="str">
        <f>IF(tbl_Customers[[#This Row],[Churn_Risk_Score]]&gt;=10,"High Risk", IF(tbl_Customers[[#This Row],[Churn_Risk_Score]]&gt;=5,"Medium Risk","Low Risk"))</f>
        <v>Low Risk</v>
      </c>
    </row>
    <row r="3720" spans="1:33" x14ac:dyDescent="0.35">
      <c r="A3720">
        <v>3719</v>
      </c>
      <c r="B3720" t="s">
        <v>71</v>
      </c>
      <c r="C3720">
        <v>93</v>
      </c>
      <c r="D3720" t="s">
        <v>21</v>
      </c>
      <c r="E3720" t="s">
        <v>22</v>
      </c>
      <c r="F3720" t="s">
        <v>23</v>
      </c>
      <c r="G3720">
        <v>21</v>
      </c>
      <c r="H3720">
        <v>213.8</v>
      </c>
      <c r="I3720">
        <v>103</v>
      </c>
      <c r="J3720">
        <v>36.35</v>
      </c>
      <c r="K3720">
        <v>257.7</v>
      </c>
      <c r="L3720">
        <v>72</v>
      </c>
      <c r="M3720">
        <v>21.9</v>
      </c>
      <c r="N3720">
        <v>218.4</v>
      </c>
      <c r="O3720">
        <v>114</v>
      </c>
      <c r="P3720">
        <v>9.83</v>
      </c>
      <c r="Q3720">
        <v>7.2</v>
      </c>
      <c r="R3720">
        <v>6</v>
      </c>
      <c r="S3720">
        <v>1.94</v>
      </c>
      <c r="T3720">
        <v>1</v>
      </c>
      <c r="U3720" t="s">
        <v>22</v>
      </c>
      <c r="V3720">
        <f>IF(tbl_Customers[[#This Row],[churn]] = "yes", 1, 0)</f>
        <v>0</v>
      </c>
      <c r="W3720" t="str">
        <f>IF(tbl_Customers[[#This Row],[number_customer_service_calls]] &lt;= 1, "0-1 Calls", IF(tbl_Customers[[#This Row],[number_customer_service_calls]] &lt;= 3, "2-3 Calls", IF(tbl_Customers[[#This Row],[number_customer_service_calls]] &lt;=5, "4-5 Calls", "6+ Calls")))</f>
        <v>0-1 Calls</v>
      </c>
      <c r="X3720" t="str">
        <f>IF(tbl_Customers[[#This Row],[account_length]] &lt;= 50, "0-50", IF(tbl_Customers[[#This Row],[account_length]] &lt;=100, "51-100", IF(tbl_Customers[[#This Row],[account_length]] &lt;= 150, "101-150", "151+")))</f>
        <v>51-100</v>
      </c>
      <c r="Y3720" t="str">
        <f>IF(tbl_Customers[[#This Row],[total_intl_charge]] &lt;= 3, "Low Charges", "High Charges")</f>
        <v>Low Charges</v>
      </c>
      <c r="Z3720" t="str">
        <f>IF(tbl_Customers[[#This Row],[total_eve_calls]]&lt;=80,"Low Calls",
IF(tbl_Customers[[#This Row],[total_eve_calls]]&lt;=120,"Medium Calls","High Calls"))</f>
        <v>Low Calls</v>
      </c>
      <c r="AA3720" t="str">
        <f>IF(tbl_Customers[[#This Row],[total_eve_charge]]&lt;=15,"Low Charges",
IF(tbl_Customers[[#This Row],[total_eve_charge]]&lt;=20,"Medium Charges","High Charges"))</f>
        <v>High Charges</v>
      </c>
      <c r="AB37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0" t="str">
        <f>IF(tbl_Customers[[#This Row],[number_vmail_messages]] = 0, "No Usage", IF(tbl_Customers[[#This Row],[number_vmail_messages]] &lt;= 20, "Low Usage", IF(tbl_Customers[[#This Row],[number_vmail_messages]] &lt;= 40, "Medium Usgae", "High Usage")))</f>
        <v>Medium Usgae</v>
      </c>
      <c r="AD3720" t="str">
        <f>IF(tbl_Customers[[#This Row],[total_day_minutes]]&lt;=150,"Low Usage", IF(tbl_Customers[[#This Row],[total_day_minutes]]&lt;=200,"Medium Usage", IF(tbl_Customers[[#This Row],[total_day_minutes]]&lt;=250,"High Usage","Very High Usage")))</f>
        <v>High Usage</v>
      </c>
      <c r="AE3720" t="str">
        <f>IF(tbl_Customers[[#This Row],[total_intl_calls]]&lt;=5,"Low Calls", IF(tbl_Customers[[#This Row],[total_intl_calls]]&lt;=10, "Medium Calls", "High Calls"))</f>
        <v>Medium Calls</v>
      </c>
      <c r="AF37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20" s="36" t="str">
        <f>IF(tbl_Customers[[#This Row],[Churn_Risk_Score]]&gt;=10,"High Risk", IF(tbl_Customers[[#This Row],[Churn_Risk_Score]]&gt;=5,"Medium Risk","Low Risk"))</f>
        <v>Low Risk</v>
      </c>
    </row>
    <row r="3721" spans="1:33" x14ac:dyDescent="0.35">
      <c r="A3721">
        <v>3720</v>
      </c>
      <c r="B3721" t="s">
        <v>45</v>
      </c>
      <c r="C3721">
        <v>232</v>
      </c>
      <c r="D3721" t="s">
        <v>21</v>
      </c>
      <c r="E3721" t="s">
        <v>22</v>
      </c>
      <c r="F3721" t="s">
        <v>22</v>
      </c>
      <c r="G3721">
        <v>0</v>
      </c>
      <c r="H3721">
        <v>248.2</v>
      </c>
      <c r="I3721">
        <v>128</v>
      </c>
      <c r="J3721">
        <v>42.19</v>
      </c>
      <c r="K3721">
        <v>211.2</v>
      </c>
      <c r="L3721">
        <v>96</v>
      </c>
      <c r="M3721">
        <v>17.95</v>
      </c>
      <c r="N3721">
        <v>147.1</v>
      </c>
      <c r="O3721">
        <v>117</v>
      </c>
      <c r="P3721">
        <v>6.62</v>
      </c>
      <c r="Q3721">
        <v>10</v>
      </c>
      <c r="R3721">
        <v>6</v>
      </c>
      <c r="S3721">
        <v>2.7</v>
      </c>
      <c r="T3721">
        <v>2</v>
      </c>
      <c r="U3721" t="s">
        <v>22</v>
      </c>
      <c r="V3721">
        <f>IF(tbl_Customers[[#This Row],[churn]] = "yes", 1, 0)</f>
        <v>0</v>
      </c>
      <c r="W3721" t="str">
        <f>IF(tbl_Customers[[#This Row],[number_customer_service_calls]] &lt;= 1, "0-1 Calls", IF(tbl_Customers[[#This Row],[number_customer_service_calls]] &lt;= 3, "2-3 Calls", IF(tbl_Customers[[#This Row],[number_customer_service_calls]] &lt;=5, "4-5 Calls", "6+ Calls")))</f>
        <v>2-3 Calls</v>
      </c>
      <c r="X3721" t="str">
        <f>IF(tbl_Customers[[#This Row],[account_length]] &lt;= 50, "0-50", IF(tbl_Customers[[#This Row],[account_length]] &lt;=100, "51-100", IF(tbl_Customers[[#This Row],[account_length]] &lt;= 150, "101-150", "151+")))</f>
        <v>151+</v>
      </c>
      <c r="Y3721" t="str">
        <f>IF(tbl_Customers[[#This Row],[total_intl_charge]] &lt;= 3, "Low Charges", "High Charges")</f>
        <v>Low Charges</v>
      </c>
      <c r="Z3721" t="str">
        <f>IF(tbl_Customers[[#This Row],[total_eve_calls]]&lt;=80,"Low Calls",
IF(tbl_Customers[[#This Row],[total_eve_calls]]&lt;=120,"Medium Calls","High Calls"))</f>
        <v>Medium Calls</v>
      </c>
      <c r="AA3721" t="str">
        <f>IF(tbl_Customers[[#This Row],[total_eve_charge]]&lt;=15,"Low Charges",
IF(tbl_Customers[[#This Row],[total_eve_charge]]&lt;=20,"Medium Charges","High Charges"))</f>
        <v>Medium Charges</v>
      </c>
      <c r="AB37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1" t="str">
        <f>IF(tbl_Customers[[#This Row],[number_vmail_messages]] = 0, "No Usage", IF(tbl_Customers[[#This Row],[number_vmail_messages]] &lt;= 20, "Low Usage", IF(tbl_Customers[[#This Row],[number_vmail_messages]] &lt;= 40, "Medium Usgae", "High Usage")))</f>
        <v>No Usage</v>
      </c>
      <c r="AD3721" t="str">
        <f>IF(tbl_Customers[[#This Row],[total_day_minutes]]&lt;=150,"Low Usage", IF(tbl_Customers[[#This Row],[total_day_minutes]]&lt;=200,"Medium Usage", IF(tbl_Customers[[#This Row],[total_day_minutes]]&lt;=250,"High Usage","Very High Usage")))</f>
        <v>High Usage</v>
      </c>
      <c r="AE3721" t="str">
        <f>IF(tbl_Customers[[#This Row],[total_intl_calls]]&lt;=5,"Low Calls", IF(tbl_Customers[[#This Row],[total_intl_calls]]&lt;=10, "Medium Calls", "High Calls"))</f>
        <v>Medium Calls</v>
      </c>
      <c r="AF37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1" s="36" t="str">
        <f>IF(tbl_Customers[[#This Row],[Churn_Risk_Score]]&gt;=10,"High Risk", IF(tbl_Customers[[#This Row],[Churn_Risk_Score]]&gt;=5,"Medium Risk","Low Risk"))</f>
        <v>Low Risk</v>
      </c>
    </row>
    <row r="3722" spans="1:33" x14ac:dyDescent="0.35">
      <c r="A3722">
        <v>3721</v>
      </c>
      <c r="B3722" t="s">
        <v>73</v>
      </c>
      <c r="C3722">
        <v>137</v>
      </c>
      <c r="D3722" t="s">
        <v>21</v>
      </c>
      <c r="E3722" t="s">
        <v>22</v>
      </c>
      <c r="F3722" t="s">
        <v>23</v>
      </c>
      <c r="G3722">
        <v>25</v>
      </c>
      <c r="H3722">
        <v>174.6</v>
      </c>
      <c r="I3722">
        <v>88</v>
      </c>
      <c r="J3722">
        <v>29.68</v>
      </c>
      <c r="K3722">
        <v>243.8</v>
      </c>
      <c r="L3722">
        <v>118</v>
      </c>
      <c r="M3722">
        <v>20.72</v>
      </c>
      <c r="N3722">
        <v>259.7</v>
      </c>
      <c r="O3722">
        <v>103</v>
      </c>
      <c r="P3722">
        <v>11.69</v>
      </c>
      <c r="Q3722">
        <v>12.2</v>
      </c>
      <c r="R3722">
        <v>3</v>
      </c>
      <c r="S3722">
        <v>3.29</v>
      </c>
      <c r="T3722">
        <v>3</v>
      </c>
      <c r="U3722" t="s">
        <v>22</v>
      </c>
      <c r="V3722">
        <f>IF(tbl_Customers[[#This Row],[churn]] = "yes", 1, 0)</f>
        <v>0</v>
      </c>
      <c r="W3722" t="str">
        <f>IF(tbl_Customers[[#This Row],[number_customer_service_calls]] &lt;= 1, "0-1 Calls", IF(tbl_Customers[[#This Row],[number_customer_service_calls]] &lt;= 3, "2-3 Calls", IF(tbl_Customers[[#This Row],[number_customer_service_calls]] &lt;=5, "4-5 Calls", "6+ Calls")))</f>
        <v>2-3 Calls</v>
      </c>
      <c r="X3722" t="str">
        <f>IF(tbl_Customers[[#This Row],[account_length]] &lt;= 50, "0-50", IF(tbl_Customers[[#This Row],[account_length]] &lt;=100, "51-100", IF(tbl_Customers[[#This Row],[account_length]] &lt;= 150, "101-150", "151+")))</f>
        <v>101-150</v>
      </c>
      <c r="Y3722" t="str">
        <f>IF(tbl_Customers[[#This Row],[total_intl_charge]] &lt;= 3, "Low Charges", "High Charges")</f>
        <v>High Charges</v>
      </c>
      <c r="Z3722" t="str">
        <f>IF(tbl_Customers[[#This Row],[total_eve_calls]]&lt;=80,"Low Calls",
IF(tbl_Customers[[#This Row],[total_eve_calls]]&lt;=120,"Medium Calls","High Calls"))</f>
        <v>Medium Calls</v>
      </c>
      <c r="AA3722" t="str">
        <f>IF(tbl_Customers[[#This Row],[total_eve_charge]]&lt;=15,"Low Charges",
IF(tbl_Customers[[#This Row],[total_eve_charge]]&lt;=20,"Medium Charges","High Charges"))</f>
        <v>High Charges</v>
      </c>
      <c r="AB37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2" t="str">
        <f>IF(tbl_Customers[[#This Row],[number_vmail_messages]] = 0, "No Usage", IF(tbl_Customers[[#This Row],[number_vmail_messages]] &lt;= 20, "Low Usage", IF(tbl_Customers[[#This Row],[number_vmail_messages]] &lt;= 40, "Medium Usgae", "High Usage")))</f>
        <v>Medium Usgae</v>
      </c>
      <c r="AD3722" t="str">
        <f>IF(tbl_Customers[[#This Row],[total_day_minutes]]&lt;=150,"Low Usage", IF(tbl_Customers[[#This Row],[total_day_minutes]]&lt;=200,"Medium Usage", IF(tbl_Customers[[#This Row],[total_day_minutes]]&lt;=250,"High Usage","Very High Usage")))</f>
        <v>Medium Usage</v>
      </c>
      <c r="AE3722" t="str">
        <f>IF(tbl_Customers[[#This Row],[total_intl_calls]]&lt;=5,"Low Calls", IF(tbl_Customers[[#This Row],[total_intl_calls]]&lt;=10, "Medium Calls", "High Calls"))</f>
        <v>Low Calls</v>
      </c>
      <c r="AF37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22" s="36" t="str">
        <f>IF(tbl_Customers[[#This Row],[Churn_Risk_Score]]&gt;=10,"High Risk", IF(tbl_Customers[[#This Row],[Churn_Risk_Score]]&gt;=5,"Medium Risk","Low Risk"))</f>
        <v>Low Risk</v>
      </c>
    </row>
    <row r="3723" spans="1:33" x14ac:dyDescent="0.35">
      <c r="A3723">
        <v>3722</v>
      </c>
      <c r="B3723" t="s">
        <v>44</v>
      </c>
      <c r="C3723">
        <v>3</v>
      </c>
      <c r="D3723" t="s">
        <v>21</v>
      </c>
      <c r="E3723" t="s">
        <v>22</v>
      </c>
      <c r="F3723" t="s">
        <v>23</v>
      </c>
      <c r="G3723">
        <v>23</v>
      </c>
      <c r="H3723">
        <v>205.5</v>
      </c>
      <c r="I3723">
        <v>102</v>
      </c>
      <c r="J3723">
        <v>34.94</v>
      </c>
      <c r="K3723">
        <v>209.5</v>
      </c>
      <c r="L3723">
        <v>83</v>
      </c>
      <c r="M3723">
        <v>17.809999999999999</v>
      </c>
      <c r="N3723">
        <v>182.3</v>
      </c>
      <c r="O3723">
        <v>99</v>
      </c>
      <c r="P3723">
        <v>8.1999999999999993</v>
      </c>
      <c r="Q3723">
        <v>6.4</v>
      </c>
      <c r="R3723">
        <v>4</v>
      </c>
      <c r="S3723">
        <v>1.73</v>
      </c>
      <c r="T3723">
        <v>0</v>
      </c>
      <c r="U3723" t="s">
        <v>22</v>
      </c>
      <c r="V3723">
        <f>IF(tbl_Customers[[#This Row],[churn]] = "yes", 1, 0)</f>
        <v>0</v>
      </c>
      <c r="W3723" t="str">
        <f>IF(tbl_Customers[[#This Row],[number_customer_service_calls]] &lt;= 1, "0-1 Calls", IF(tbl_Customers[[#This Row],[number_customer_service_calls]] &lt;= 3, "2-3 Calls", IF(tbl_Customers[[#This Row],[number_customer_service_calls]] &lt;=5, "4-5 Calls", "6+ Calls")))</f>
        <v>0-1 Calls</v>
      </c>
      <c r="X3723" t="str">
        <f>IF(tbl_Customers[[#This Row],[account_length]] &lt;= 50, "0-50", IF(tbl_Customers[[#This Row],[account_length]] &lt;=100, "51-100", IF(tbl_Customers[[#This Row],[account_length]] &lt;= 150, "101-150", "151+")))</f>
        <v>0-50</v>
      </c>
      <c r="Y3723" t="str">
        <f>IF(tbl_Customers[[#This Row],[total_intl_charge]] &lt;= 3, "Low Charges", "High Charges")</f>
        <v>Low Charges</v>
      </c>
      <c r="Z3723" t="str">
        <f>IF(tbl_Customers[[#This Row],[total_eve_calls]]&lt;=80,"Low Calls",
IF(tbl_Customers[[#This Row],[total_eve_calls]]&lt;=120,"Medium Calls","High Calls"))</f>
        <v>Medium Calls</v>
      </c>
      <c r="AA3723" t="str">
        <f>IF(tbl_Customers[[#This Row],[total_eve_charge]]&lt;=15,"Low Charges",
IF(tbl_Customers[[#This Row],[total_eve_charge]]&lt;=20,"Medium Charges","High Charges"))</f>
        <v>Medium Charges</v>
      </c>
      <c r="AB37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3" t="str">
        <f>IF(tbl_Customers[[#This Row],[number_vmail_messages]] = 0, "No Usage", IF(tbl_Customers[[#This Row],[number_vmail_messages]] &lt;= 20, "Low Usage", IF(tbl_Customers[[#This Row],[number_vmail_messages]] &lt;= 40, "Medium Usgae", "High Usage")))</f>
        <v>Medium Usgae</v>
      </c>
      <c r="AD3723" t="str">
        <f>IF(tbl_Customers[[#This Row],[total_day_minutes]]&lt;=150,"Low Usage", IF(tbl_Customers[[#This Row],[total_day_minutes]]&lt;=200,"Medium Usage", IF(tbl_Customers[[#This Row],[total_day_minutes]]&lt;=250,"High Usage","Very High Usage")))</f>
        <v>High Usage</v>
      </c>
      <c r="AE3723" t="str">
        <f>IF(tbl_Customers[[#This Row],[total_intl_calls]]&lt;=5,"Low Calls", IF(tbl_Customers[[#This Row],[total_intl_calls]]&lt;=10, "Medium Calls", "High Calls"))</f>
        <v>Low Calls</v>
      </c>
      <c r="AF37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23" s="36" t="str">
        <f>IF(tbl_Customers[[#This Row],[Churn_Risk_Score]]&gt;=10,"High Risk", IF(tbl_Customers[[#This Row],[Churn_Risk_Score]]&gt;=5,"Medium Risk","Low Risk"))</f>
        <v>Low Risk</v>
      </c>
    </row>
    <row r="3724" spans="1:33" x14ac:dyDescent="0.35">
      <c r="A3724">
        <v>3723</v>
      </c>
      <c r="B3724" t="s">
        <v>33</v>
      </c>
      <c r="C3724">
        <v>137</v>
      </c>
      <c r="D3724" t="s">
        <v>21</v>
      </c>
      <c r="E3724" t="s">
        <v>22</v>
      </c>
      <c r="F3724" t="s">
        <v>22</v>
      </c>
      <c r="G3724">
        <v>0</v>
      </c>
      <c r="H3724">
        <v>209.1</v>
      </c>
      <c r="I3724">
        <v>104</v>
      </c>
      <c r="J3724">
        <v>35.549999999999997</v>
      </c>
      <c r="K3724">
        <v>189.4</v>
      </c>
      <c r="L3724">
        <v>96</v>
      </c>
      <c r="M3724">
        <v>16.100000000000001</v>
      </c>
      <c r="N3724">
        <v>214.4</v>
      </c>
      <c r="O3724">
        <v>83</v>
      </c>
      <c r="P3724">
        <v>9.65</v>
      </c>
      <c r="Q3724">
        <v>14.8</v>
      </c>
      <c r="R3724">
        <v>4</v>
      </c>
      <c r="S3724">
        <v>4</v>
      </c>
      <c r="T3724">
        <v>3</v>
      </c>
      <c r="U3724" t="s">
        <v>22</v>
      </c>
      <c r="V3724">
        <f>IF(tbl_Customers[[#This Row],[churn]] = "yes", 1, 0)</f>
        <v>0</v>
      </c>
      <c r="W3724" t="str">
        <f>IF(tbl_Customers[[#This Row],[number_customer_service_calls]] &lt;= 1, "0-1 Calls", IF(tbl_Customers[[#This Row],[number_customer_service_calls]] &lt;= 3, "2-3 Calls", IF(tbl_Customers[[#This Row],[number_customer_service_calls]] &lt;=5, "4-5 Calls", "6+ Calls")))</f>
        <v>2-3 Calls</v>
      </c>
      <c r="X3724" t="str">
        <f>IF(tbl_Customers[[#This Row],[account_length]] &lt;= 50, "0-50", IF(tbl_Customers[[#This Row],[account_length]] &lt;=100, "51-100", IF(tbl_Customers[[#This Row],[account_length]] &lt;= 150, "101-150", "151+")))</f>
        <v>101-150</v>
      </c>
      <c r="Y3724" t="str">
        <f>IF(tbl_Customers[[#This Row],[total_intl_charge]] &lt;= 3, "Low Charges", "High Charges")</f>
        <v>High Charges</v>
      </c>
      <c r="Z3724" t="str">
        <f>IF(tbl_Customers[[#This Row],[total_eve_calls]]&lt;=80,"Low Calls",
IF(tbl_Customers[[#This Row],[total_eve_calls]]&lt;=120,"Medium Calls","High Calls"))</f>
        <v>Medium Calls</v>
      </c>
      <c r="AA3724" t="str">
        <f>IF(tbl_Customers[[#This Row],[total_eve_charge]]&lt;=15,"Low Charges",
IF(tbl_Customers[[#This Row],[total_eve_charge]]&lt;=20,"Medium Charges","High Charges"))</f>
        <v>Medium Charges</v>
      </c>
      <c r="AB37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4" t="str">
        <f>IF(tbl_Customers[[#This Row],[number_vmail_messages]] = 0, "No Usage", IF(tbl_Customers[[#This Row],[number_vmail_messages]] &lt;= 20, "Low Usage", IF(tbl_Customers[[#This Row],[number_vmail_messages]] &lt;= 40, "Medium Usgae", "High Usage")))</f>
        <v>No Usage</v>
      </c>
      <c r="AD3724" t="str">
        <f>IF(tbl_Customers[[#This Row],[total_day_minutes]]&lt;=150,"Low Usage", IF(tbl_Customers[[#This Row],[total_day_minutes]]&lt;=200,"Medium Usage", IF(tbl_Customers[[#This Row],[total_day_minutes]]&lt;=250,"High Usage","Very High Usage")))</f>
        <v>High Usage</v>
      </c>
      <c r="AE3724" t="str">
        <f>IF(tbl_Customers[[#This Row],[total_intl_calls]]&lt;=5,"Low Calls", IF(tbl_Customers[[#This Row],[total_intl_calls]]&lt;=10, "Medium Calls", "High Calls"))</f>
        <v>Low Calls</v>
      </c>
      <c r="AF37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24" s="36" t="str">
        <f>IF(tbl_Customers[[#This Row],[Churn_Risk_Score]]&gt;=10,"High Risk", IF(tbl_Customers[[#This Row],[Churn_Risk_Score]]&gt;=5,"Medium Risk","Low Risk"))</f>
        <v>Low Risk</v>
      </c>
    </row>
    <row r="3725" spans="1:33" x14ac:dyDescent="0.35">
      <c r="A3725">
        <v>3724</v>
      </c>
      <c r="B3725" t="s">
        <v>33</v>
      </c>
      <c r="C3725">
        <v>42</v>
      </c>
      <c r="D3725" t="s">
        <v>21</v>
      </c>
      <c r="E3725" t="s">
        <v>22</v>
      </c>
      <c r="F3725" t="s">
        <v>22</v>
      </c>
      <c r="G3725">
        <v>0</v>
      </c>
      <c r="H3725">
        <v>251.1</v>
      </c>
      <c r="I3725">
        <v>81</v>
      </c>
      <c r="J3725">
        <v>42.69</v>
      </c>
      <c r="K3725">
        <v>178.3</v>
      </c>
      <c r="L3725">
        <v>106</v>
      </c>
      <c r="M3725">
        <v>15.16</v>
      </c>
      <c r="N3725">
        <v>184.6</v>
      </c>
      <c r="O3725">
        <v>90</v>
      </c>
      <c r="P3725">
        <v>8.31</v>
      </c>
      <c r="Q3725">
        <v>12.7</v>
      </c>
      <c r="R3725">
        <v>5</v>
      </c>
      <c r="S3725">
        <v>3.43</v>
      </c>
      <c r="T3725">
        <v>0</v>
      </c>
      <c r="U3725" t="s">
        <v>22</v>
      </c>
      <c r="V3725">
        <f>IF(tbl_Customers[[#This Row],[churn]] = "yes", 1, 0)</f>
        <v>0</v>
      </c>
      <c r="W3725" t="str">
        <f>IF(tbl_Customers[[#This Row],[number_customer_service_calls]] &lt;= 1, "0-1 Calls", IF(tbl_Customers[[#This Row],[number_customer_service_calls]] &lt;= 3, "2-3 Calls", IF(tbl_Customers[[#This Row],[number_customer_service_calls]] &lt;=5, "4-5 Calls", "6+ Calls")))</f>
        <v>0-1 Calls</v>
      </c>
      <c r="X3725" t="str">
        <f>IF(tbl_Customers[[#This Row],[account_length]] &lt;= 50, "0-50", IF(tbl_Customers[[#This Row],[account_length]] &lt;=100, "51-100", IF(tbl_Customers[[#This Row],[account_length]] &lt;= 150, "101-150", "151+")))</f>
        <v>0-50</v>
      </c>
      <c r="Y3725" t="str">
        <f>IF(tbl_Customers[[#This Row],[total_intl_charge]] &lt;= 3, "Low Charges", "High Charges")</f>
        <v>High Charges</v>
      </c>
      <c r="Z3725" t="str">
        <f>IF(tbl_Customers[[#This Row],[total_eve_calls]]&lt;=80,"Low Calls",
IF(tbl_Customers[[#This Row],[total_eve_calls]]&lt;=120,"Medium Calls","High Calls"))</f>
        <v>Medium Calls</v>
      </c>
      <c r="AA3725" t="str">
        <f>IF(tbl_Customers[[#This Row],[total_eve_charge]]&lt;=15,"Low Charges",
IF(tbl_Customers[[#This Row],[total_eve_charge]]&lt;=20,"Medium Charges","High Charges"))</f>
        <v>Medium Charges</v>
      </c>
      <c r="AB37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5" t="str">
        <f>IF(tbl_Customers[[#This Row],[number_vmail_messages]] = 0, "No Usage", IF(tbl_Customers[[#This Row],[number_vmail_messages]] &lt;= 20, "Low Usage", IF(tbl_Customers[[#This Row],[number_vmail_messages]] &lt;= 40, "Medium Usgae", "High Usage")))</f>
        <v>No Usage</v>
      </c>
      <c r="AD3725" t="str">
        <f>IF(tbl_Customers[[#This Row],[total_day_minutes]]&lt;=150,"Low Usage", IF(tbl_Customers[[#This Row],[total_day_minutes]]&lt;=200,"Medium Usage", IF(tbl_Customers[[#This Row],[total_day_minutes]]&lt;=250,"High Usage","Very High Usage")))</f>
        <v>Very High Usage</v>
      </c>
      <c r="AE3725" t="str">
        <f>IF(tbl_Customers[[#This Row],[total_intl_calls]]&lt;=5,"Low Calls", IF(tbl_Customers[[#This Row],[total_intl_calls]]&lt;=10, "Medium Calls", "High Calls"))</f>
        <v>Low Calls</v>
      </c>
      <c r="AF37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25" s="36" t="str">
        <f>IF(tbl_Customers[[#This Row],[Churn_Risk_Score]]&gt;=10,"High Risk", IF(tbl_Customers[[#This Row],[Churn_Risk_Score]]&gt;=5,"Medium Risk","Low Risk"))</f>
        <v>Medium Risk</v>
      </c>
    </row>
    <row r="3726" spans="1:33" x14ac:dyDescent="0.35">
      <c r="A3726">
        <v>3725</v>
      </c>
      <c r="B3726" t="s">
        <v>49</v>
      </c>
      <c r="C3726">
        <v>58</v>
      </c>
      <c r="D3726" t="s">
        <v>25</v>
      </c>
      <c r="E3726" t="s">
        <v>22</v>
      </c>
      <c r="F3726" t="s">
        <v>22</v>
      </c>
      <c r="G3726">
        <v>0</v>
      </c>
      <c r="H3726">
        <v>187.6</v>
      </c>
      <c r="I3726">
        <v>113</v>
      </c>
      <c r="J3726">
        <v>31.89</v>
      </c>
      <c r="K3726">
        <v>217.4</v>
      </c>
      <c r="L3726">
        <v>115</v>
      </c>
      <c r="M3726">
        <v>18.48</v>
      </c>
      <c r="N3726">
        <v>139.69999999999999</v>
      </c>
      <c r="O3726">
        <v>92</v>
      </c>
      <c r="P3726">
        <v>6.29</v>
      </c>
      <c r="Q3726">
        <v>9.8000000000000007</v>
      </c>
      <c r="R3726">
        <v>5</v>
      </c>
      <c r="S3726">
        <v>2.65</v>
      </c>
      <c r="T3726">
        <v>3</v>
      </c>
      <c r="U3726" t="s">
        <v>22</v>
      </c>
      <c r="V3726">
        <f>IF(tbl_Customers[[#This Row],[churn]] = "yes", 1, 0)</f>
        <v>0</v>
      </c>
      <c r="W3726" t="str">
        <f>IF(tbl_Customers[[#This Row],[number_customer_service_calls]] &lt;= 1, "0-1 Calls", IF(tbl_Customers[[#This Row],[number_customer_service_calls]] &lt;= 3, "2-3 Calls", IF(tbl_Customers[[#This Row],[number_customer_service_calls]] &lt;=5, "4-5 Calls", "6+ Calls")))</f>
        <v>2-3 Calls</v>
      </c>
      <c r="X3726" t="str">
        <f>IF(tbl_Customers[[#This Row],[account_length]] &lt;= 50, "0-50", IF(tbl_Customers[[#This Row],[account_length]] &lt;=100, "51-100", IF(tbl_Customers[[#This Row],[account_length]] &lt;= 150, "101-150", "151+")))</f>
        <v>51-100</v>
      </c>
      <c r="Y3726" t="str">
        <f>IF(tbl_Customers[[#This Row],[total_intl_charge]] &lt;= 3, "Low Charges", "High Charges")</f>
        <v>Low Charges</v>
      </c>
      <c r="Z3726" t="str">
        <f>IF(tbl_Customers[[#This Row],[total_eve_calls]]&lt;=80,"Low Calls",
IF(tbl_Customers[[#This Row],[total_eve_calls]]&lt;=120,"Medium Calls","High Calls"))</f>
        <v>Medium Calls</v>
      </c>
      <c r="AA3726" t="str">
        <f>IF(tbl_Customers[[#This Row],[total_eve_charge]]&lt;=15,"Low Charges",
IF(tbl_Customers[[#This Row],[total_eve_charge]]&lt;=20,"Medium Charges","High Charges"))</f>
        <v>Medium Charges</v>
      </c>
      <c r="AB37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6" t="str">
        <f>IF(tbl_Customers[[#This Row],[number_vmail_messages]] = 0, "No Usage", IF(tbl_Customers[[#This Row],[number_vmail_messages]] &lt;= 20, "Low Usage", IF(tbl_Customers[[#This Row],[number_vmail_messages]] &lt;= 40, "Medium Usgae", "High Usage")))</f>
        <v>No Usage</v>
      </c>
      <c r="AD3726" t="str">
        <f>IF(tbl_Customers[[#This Row],[total_day_minutes]]&lt;=150,"Low Usage", IF(tbl_Customers[[#This Row],[total_day_minutes]]&lt;=200,"Medium Usage", IF(tbl_Customers[[#This Row],[total_day_minutes]]&lt;=250,"High Usage","Very High Usage")))</f>
        <v>Medium Usage</v>
      </c>
      <c r="AE3726" t="str">
        <f>IF(tbl_Customers[[#This Row],[total_intl_calls]]&lt;=5,"Low Calls", IF(tbl_Customers[[#This Row],[total_intl_calls]]&lt;=10, "Medium Calls", "High Calls"))</f>
        <v>Low Calls</v>
      </c>
      <c r="AF37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6" s="36" t="str">
        <f>IF(tbl_Customers[[#This Row],[Churn_Risk_Score]]&gt;=10,"High Risk", IF(tbl_Customers[[#This Row],[Churn_Risk_Score]]&gt;=5,"Medium Risk","Low Risk"))</f>
        <v>Low Risk</v>
      </c>
    </row>
    <row r="3727" spans="1:33" x14ac:dyDescent="0.35">
      <c r="A3727">
        <v>3726</v>
      </c>
      <c r="B3727" t="s">
        <v>65</v>
      </c>
      <c r="C3727">
        <v>55</v>
      </c>
      <c r="D3727" t="s">
        <v>21</v>
      </c>
      <c r="E3727" t="s">
        <v>22</v>
      </c>
      <c r="F3727" t="s">
        <v>23</v>
      </c>
      <c r="G3727">
        <v>37</v>
      </c>
      <c r="H3727">
        <v>197.5</v>
      </c>
      <c r="I3727">
        <v>89</v>
      </c>
      <c r="J3727">
        <v>33.58</v>
      </c>
      <c r="K3727">
        <v>228.7</v>
      </c>
      <c r="L3727">
        <v>141</v>
      </c>
      <c r="M3727">
        <v>19.440000000000001</v>
      </c>
      <c r="N3727">
        <v>313.39999999999998</v>
      </c>
      <c r="O3727">
        <v>121</v>
      </c>
      <c r="P3727">
        <v>14.1</v>
      </c>
      <c r="Q3727">
        <v>19.7</v>
      </c>
      <c r="R3727">
        <v>2</v>
      </c>
      <c r="S3727">
        <v>5.32</v>
      </c>
      <c r="T3727">
        <v>1</v>
      </c>
      <c r="U3727" t="s">
        <v>22</v>
      </c>
      <c r="V3727">
        <f>IF(tbl_Customers[[#This Row],[churn]] = "yes", 1, 0)</f>
        <v>0</v>
      </c>
      <c r="W3727" t="str">
        <f>IF(tbl_Customers[[#This Row],[number_customer_service_calls]] &lt;= 1, "0-1 Calls", IF(tbl_Customers[[#This Row],[number_customer_service_calls]] &lt;= 3, "2-3 Calls", IF(tbl_Customers[[#This Row],[number_customer_service_calls]] &lt;=5, "4-5 Calls", "6+ Calls")))</f>
        <v>0-1 Calls</v>
      </c>
      <c r="X3727" t="str">
        <f>IF(tbl_Customers[[#This Row],[account_length]] &lt;= 50, "0-50", IF(tbl_Customers[[#This Row],[account_length]] &lt;=100, "51-100", IF(tbl_Customers[[#This Row],[account_length]] &lt;= 150, "101-150", "151+")))</f>
        <v>51-100</v>
      </c>
      <c r="Y3727" t="str">
        <f>IF(tbl_Customers[[#This Row],[total_intl_charge]] &lt;= 3, "Low Charges", "High Charges")</f>
        <v>High Charges</v>
      </c>
      <c r="Z3727" t="str">
        <f>IF(tbl_Customers[[#This Row],[total_eve_calls]]&lt;=80,"Low Calls",
IF(tbl_Customers[[#This Row],[total_eve_calls]]&lt;=120,"Medium Calls","High Calls"))</f>
        <v>High Calls</v>
      </c>
      <c r="AA3727" t="str">
        <f>IF(tbl_Customers[[#This Row],[total_eve_charge]]&lt;=15,"Low Charges",
IF(tbl_Customers[[#This Row],[total_eve_charge]]&lt;=20,"Medium Charges","High Charges"))</f>
        <v>Medium Charges</v>
      </c>
      <c r="AB37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7" t="str">
        <f>IF(tbl_Customers[[#This Row],[number_vmail_messages]] = 0, "No Usage", IF(tbl_Customers[[#This Row],[number_vmail_messages]] &lt;= 20, "Low Usage", IF(tbl_Customers[[#This Row],[number_vmail_messages]] &lt;= 40, "Medium Usgae", "High Usage")))</f>
        <v>Medium Usgae</v>
      </c>
      <c r="AD3727" t="str">
        <f>IF(tbl_Customers[[#This Row],[total_day_minutes]]&lt;=150,"Low Usage", IF(tbl_Customers[[#This Row],[total_day_minutes]]&lt;=200,"Medium Usage", IF(tbl_Customers[[#This Row],[total_day_minutes]]&lt;=250,"High Usage","Very High Usage")))</f>
        <v>Medium Usage</v>
      </c>
      <c r="AE3727" t="str">
        <f>IF(tbl_Customers[[#This Row],[total_intl_calls]]&lt;=5,"Low Calls", IF(tbl_Customers[[#This Row],[total_intl_calls]]&lt;=10, "Medium Calls", "High Calls"))</f>
        <v>Low Calls</v>
      </c>
      <c r="AF37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27" s="36" t="str">
        <f>IF(tbl_Customers[[#This Row],[Churn_Risk_Score]]&gt;=10,"High Risk", IF(tbl_Customers[[#This Row],[Churn_Risk_Score]]&gt;=5,"Medium Risk","Low Risk"))</f>
        <v>Low Risk</v>
      </c>
    </row>
    <row r="3728" spans="1:33" x14ac:dyDescent="0.35">
      <c r="A3728">
        <v>3727</v>
      </c>
      <c r="B3728" t="s">
        <v>20</v>
      </c>
      <c r="C3728">
        <v>69</v>
      </c>
      <c r="D3728" t="s">
        <v>28</v>
      </c>
      <c r="E3728" t="s">
        <v>22</v>
      </c>
      <c r="F3728" t="s">
        <v>22</v>
      </c>
      <c r="G3728">
        <v>0</v>
      </c>
      <c r="H3728">
        <v>221.6</v>
      </c>
      <c r="I3728">
        <v>88</v>
      </c>
      <c r="J3728">
        <v>37.67</v>
      </c>
      <c r="K3728">
        <v>231.8</v>
      </c>
      <c r="L3728">
        <v>87</v>
      </c>
      <c r="M3728">
        <v>19.7</v>
      </c>
      <c r="N3728">
        <v>211.7</v>
      </c>
      <c r="O3728">
        <v>116</v>
      </c>
      <c r="P3728">
        <v>9.5299999999999994</v>
      </c>
      <c r="Q3728">
        <v>8.6</v>
      </c>
      <c r="R3728">
        <v>9</v>
      </c>
      <c r="S3728">
        <v>2.3199999999999998</v>
      </c>
      <c r="T3728">
        <v>1</v>
      </c>
      <c r="U3728" t="s">
        <v>22</v>
      </c>
      <c r="V3728">
        <f>IF(tbl_Customers[[#This Row],[churn]] = "yes", 1, 0)</f>
        <v>0</v>
      </c>
      <c r="W3728" t="str">
        <f>IF(tbl_Customers[[#This Row],[number_customer_service_calls]] &lt;= 1, "0-1 Calls", IF(tbl_Customers[[#This Row],[number_customer_service_calls]] &lt;= 3, "2-3 Calls", IF(tbl_Customers[[#This Row],[number_customer_service_calls]] &lt;=5, "4-5 Calls", "6+ Calls")))</f>
        <v>0-1 Calls</v>
      </c>
      <c r="X3728" t="str">
        <f>IF(tbl_Customers[[#This Row],[account_length]] &lt;= 50, "0-50", IF(tbl_Customers[[#This Row],[account_length]] &lt;=100, "51-100", IF(tbl_Customers[[#This Row],[account_length]] &lt;= 150, "101-150", "151+")))</f>
        <v>51-100</v>
      </c>
      <c r="Y3728" t="str">
        <f>IF(tbl_Customers[[#This Row],[total_intl_charge]] &lt;= 3, "Low Charges", "High Charges")</f>
        <v>Low Charges</v>
      </c>
      <c r="Z3728" t="str">
        <f>IF(tbl_Customers[[#This Row],[total_eve_calls]]&lt;=80,"Low Calls",
IF(tbl_Customers[[#This Row],[total_eve_calls]]&lt;=120,"Medium Calls","High Calls"))</f>
        <v>Medium Calls</v>
      </c>
      <c r="AA3728" t="str">
        <f>IF(tbl_Customers[[#This Row],[total_eve_charge]]&lt;=15,"Low Charges",
IF(tbl_Customers[[#This Row],[total_eve_charge]]&lt;=20,"Medium Charges","High Charges"))</f>
        <v>Medium Charges</v>
      </c>
      <c r="AB37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8" t="str">
        <f>IF(tbl_Customers[[#This Row],[number_vmail_messages]] = 0, "No Usage", IF(tbl_Customers[[#This Row],[number_vmail_messages]] &lt;= 20, "Low Usage", IF(tbl_Customers[[#This Row],[number_vmail_messages]] &lt;= 40, "Medium Usgae", "High Usage")))</f>
        <v>No Usage</v>
      </c>
      <c r="AD3728" t="str">
        <f>IF(tbl_Customers[[#This Row],[total_day_minutes]]&lt;=150,"Low Usage", IF(tbl_Customers[[#This Row],[total_day_minutes]]&lt;=200,"Medium Usage", IF(tbl_Customers[[#This Row],[total_day_minutes]]&lt;=250,"High Usage","Very High Usage")))</f>
        <v>High Usage</v>
      </c>
      <c r="AE3728" t="str">
        <f>IF(tbl_Customers[[#This Row],[total_intl_calls]]&lt;=5,"Low Calls", IF(tbl_Customers[[#This Row],[total_intl_calls]]&lt;=10, "Medium Calls", "High Calls"))</f>
        <v>Medium Calls</v>
      </c>
      <c r="AF37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8" s="36" t="str">
        <f>IF(tbl_Customers[[#This Row],[Churn_Risk_Score]]&gt;=10,"High Risk", IF(tbl_Customers[[#This Row],[Churn_Risk_Score]]&gt;=5,"Medium Risk","Low Risk"))</f>
        <v>Low Risk</v>
      </c>
    </row>
    <row r="3729" spans="1:33" x14ac:dyDescent="0.35">
      <c r="A3729">
        <v>3728</v>
      </c>
      <c r="B3729" t="s">
        <v>38</v>
      </c>
      <c r="C3729">
        <v>100</v>
      </c>
      <c r="D3729" t="s">
        <v>21</v>
      </c>
      <c r="E3729" t="s">
        <v>22</v>
      </c>
      <c r="F3729" t="s">
        <v>22</v>
      </c>
      <c r="G3729">
        <v>0</v>
      </c>
      <c r="H3729">
        <v>200.7</v>
      </c>
      <c r="I3729">
        <v>151</v>
      </c>
      <c r="J3729">
        <v>34.119999999999997</v>
      </c>
      <c r="K3729">
        <v>290.8</v>
      </c>
      <c r="L3729">
        <v>127</v>
      </c>
      <c r="M3729">
        <v>24.72</v>
      </c>
      <c r="N3729">
        <v>186.7</v>
      </c>
      <c r="O3729">
        <v>105</v>
      </c>
      <c r="P3729">
        <v>8.4</v>
      </c>
      <c r="Q3729">
        <v>10.199999999999999</v>
      </c>
      <c r="R3729">
        <v>9</v>
      </c>
      <c r="S3729">
        <v>2.75</v>
      </c>
      <c r="T3729">
        <v>1</v>
      </c>
      <c r="U3729" t="s">
        <v>22</v>
      </c>
      <c r="V3729">
        <f>IF(tbl_Customers[[#This Row],[churn]] = "yes", 1, 0)</f>
        <v>0</v>
      </c>
      <c r="W3729" t="str">
        <f>IF(tbl_Customers[[#This Row],[number_customer_service_calls]] &lt;= 1, "0-1 Calls", IF(tbl_Customers[[#This Row],[number_customer_service_calls]] &lt;= 3, "2-3 Calls", IF(tbl_Customers[[#This Row],[number_customer_service_calls]] &lt;=5, "4-5 Calls", "6+ Calls")))</f>
        <v>0-1 Calls</v>
      </c>
      <c r="X3729" t="str">
        <f>IF(tbl_Customers[[#This Row],[account_length]] &lt;= 50, "0-50", IF(tbl_Customers[[#This Row],[account_length]] &lt;=100, "51-100", IF(tbl_Customers[[#This Row],[account_length]] &lt;= 150, "101-150", "151+")))</f>
        <v>51-100</v>
      </c>
      <c r="Y3729" t="str">
        <f>IF(tbl_Customers[[#This Row],[total_intl_charge]] &lt;= 3, "Low Charges", "High Charges")</f>
        <v>Low Charges</v>
      </c>
      <c r="Z3729" t="str">
        <f>IF(tbl_Customers[[#This Row],[total_eve_calls]]&lt;=80,"Low Calls",
IF(tbl_Customers[[#This Row],[total_eve_calls]]&lt;=120,"Medium Calls","High Calls"))</f>
        <v>High Calls</v>
      </c>
      <c r="AA3729" t="str">
        <f>IF(tbl_Customers[[#This Row],[total_eve_charge]]&lt;=15,"Low Charges",
IF(tbl_Customers[[#This Row],[total_eve_charge]]&lt;=20,"Medium Charges","High Charges"))</f>
        <v>High Charges</v>
      </c>
      <c r="AB37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9" t="str">
        <f>IF(tbl_Customers[[#This Row],[number_vmail_messages]] = 0, "No Usage", IF(tbl_Customers[[#This Row],[number_vmail_messages]] &lt;= 20, "Low Usage", IF(tbl_Customers[[#This Row],[number_vmail_messages]] &lt;= 40, "Medium Usgae", "High Usage")))</f>
        <v>No Usage</v>
      </c>
      <c r="AD3729" t="str">
        <f>IF(tbl_Customers[[#This Row],[total_day_minutes]]&lt;=150,"Low Usage", IF(tbl_Customers[[#This Row],[total_day_minutes]]&lt;=200,"Medium Usage", IF(tbl_Customers[[#This Row],[total_day_minutes]]&lt;=250,"High Usage","Very High Usage")))</f>
        <v>High Usage</v>
      </c>
      <c r="AE3729" t="str">
        <f>IF(tbl_Customers[[#This Row],[total_intl_calls]]&lt;=5,"Low Calls", IF(tbl_Customers[[#This Row],[total_intl_calls]]&lt;=10, "Medium Calls", "High Calls"))</f>
        <v>Medium Calls</v>
      </c>
      <c r="AF37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9" s="36" t="str">
        <f>IF(tbl_Customers[[#This Row],[Churn_Risk_Score]]&gt;=10,"High Risk", IF(tbl_Customers[[#This Row],[Churn_Risk_Score]]&gt;=5,"Medium Risk","Low Risk"))</f>
        <v>Low Risk</v>
      </c>
    </row>
    <row r="3730" spans="1:33" x14ac:dyDescent="0.35">
      <c r="A3730">
        <v>3729</v>
      </c>
      <c r="B3730" t="s">
        <v>73</v>
      </c>
      <c r="C3730">
        <v>86</v>
      </c>
      <c r="D3730" t="s">
        <v>28</v>
      </c>
      <c r="E3730" t="s">
        <v>22</v>
      </c>
      <c r="F3730" t="s">
        <v>22</v>
      </c>
      <c r="G3730">
        <v>0</v>
      </c>
      <c r="H3730">
        <v>212.8</v>
      </c>
      <c r="I3730">
        <v>79</v>
      </c>
      <c r="J3730">
        <v>36.18</v>
      </c>
      <c r="K3730">
        <v>90.9</v>
      </c>
      <c r="L3730">
        <v>145</v>
      </c>
      <c r="M3730">
        <v>7.73</v>
      </c>
      <c r="N3730">
        <v>152.30000000000001</v>
      </c>
      <c r="O3730">
        <v>67</v>
      </c>
      <c r="P3730">
        <v>6.85</v>
      </c>
      <c r="Q3730">
        <v>11.9</v>
      </c>
      <c r="R3730">
        <v>3</v>
      </c>
      <c r="S3730">
        <v>3.21</v>
      </c>
      <c r="T3730">
        <v>2</v>
      </c>
      <c r="U3730" t="s">
        <v>22</v>
      </c>
      <c r="V3730">
        <f>IF(tbl_Customers[[#This Row],[churn]] = "yes", 1, 0)</f>
        <v>0</v>
      </c>
      <c r="W3730" t="str">
        <f>IF(tbl_Customers[[#This Row],[number_customer_service_calls]] &lt;= 1, "0-1 Calls", IF(tbl_Customers[[#This Row],[number_customer_service_calls]] &lt;= 3, "2-3 Calls", IF(tbl_Customers[[#This Row],[number_customer_service_calls]] &lt;=5, "4-5 Calls", "6+ Calls")))</f>
        <v>2-3 Calls</v>
      </c>
      <c r="X3730" t="str">
        <f>IF(tbl_Customers[[#This Row],[account_length]] &lt;= 50, "0-50", IF(tbl_Customers[[#This Row],[account_length]] &lt;=100, "51-100", IF(tbl_Customers[[#This Row],[account_length]] &lt;= 150, "101-150", "151+")))</f>
        <v>51-100</v>
      </c>
      <c r="Y3730" t="str">
        <f>IF(tbl_Customers[[#This Row],[total_intl_charge]] &lt;= 3, "Low Charges", "High Charges")</f>
        <v>High Charges</v>
      </c>
      <c r="Z3730" t="str">
        <f>IF(tbl_Customers[[#This Row],[total_eve_calls]]&lt;=80,"Low Calls",
IF(tbl_Customers[[#This Row],[total_eve_calls]]&lt;=120,"Medium Calls","High Calls"))</f>
        <v>High Calls</v>
      </c>
      <c r="AA3730" t="str">
        <f>IF(tbl_Customers[[#This Row],[total_eve_charge]]&lt;=15,"Low Charges",
IF(tbl_Customers[[#This Row],[total_eve_charge]]&lt;=20,"Medium Charges","High Charges"))</f>
        <v>Low Charges</v>
      </c>
      <c r="AB37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0" t="str">
        <f>IF(tbl_Customers[[#This Row],[number_vmail_messages]] = 0, "No Usage", IF(tbl_Customers[[#This Row],[number_vmail_messages]] &lt;= 20, "Low Usage", IF(tbl_Customers[[#This Row],[number_vmail_messages]] &lt;= 40, "Medium Usgae", "High Usage")))</f>
        <v>No Usage</v>
      </c>
      <c r="AD3730" t="str">
        <f>IF(tbl_Customers[[#This Row],[total_day_minutes]]&lt;=150,"Low Usage", IF(tbl_Customers[[#This Row],[total_day_minutes]]&lt;=200,"Medium Usage", IF(tbl_Customers[[#This Row],[total_day_minutes]]&lt;=250,"High Usage","Very High Usage")))</f>
        <v>High Usage</v>
      </c>
      <c r="AE3730" t="str">
        <f>IF(tbl_Customers[[#This Row],[total_intl_calls]]&lt;=5,"Low Calls", IF(tbl_Customers[[#This Row],[total_intl_calls]]&lt;=10, "Medium Calls", "High Calls"))</f>
        <v>Low Calls</v>
      </c>
      <c r="AF37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30" s="36" t="str">
        <f>IF(tbl_Customers[[#This Row],[Churn_Risk_Score]]&gt;=10,"High Risk", IF(tbl_Customers[[#This Row],[Churn_Risk_Score]]&gt;=5,"Medium Risk","Low Risk"))</f>
        <v>Low Risk</v>
      </c>
    </row>
    <row r="3731" spans="1:33" x14ac:dyDescent="0.35">
      <c r="A3731">
        <v>3730</v>
      </c>
      <c r="B3731" t="s">
        <v>69</v>
      </c>
      <c r="C3731">
        <v>105</v>
      </c>
      <c r="D3731" t="s">
        <v>28</v>
      </c>
      <c r="E3731" t="s">
        <v>22</v>
      </c>
      <c r="F3731" t="s">
        <v>22</v>
      </c>
      <c r="G3731">
        <v>0</v>
      </c>
      <c r="H3731">
        <v>213.3</v>
      </c>
      <c r="I3731">
        <v>99</v>
      </c>
      <c r="J3731">
        <v>36.26</v>
      </c>
      <c r="K3731">
        <v>153.1</v>
      </c>
      <c r="L3731">
        <v>79</v>
      </c>
      <c r="M3731">
        <v>13.01</v>
      </c>
      <c r="N3731">
        <v>227.9</v>
      </c>
      <c r="O3731">
        <v>98</v>
      </c>
      <c r="P3731">
        <v>10.26</v>
      </c>
      <c r="Q3731">
        <v>10.8</v>
      </c>
      <c r="R3731">
        <v>5</v>
      </c>
      <c r="S3731">
        <v>2.92</v>
      </c>
      <c r="T3731">
        <v>1</v>
      </c>
      <c r="U3731" t="s">
        <v>22</v>
      </c>
      <c r="V3731">
        <f>IF(tbl_Customers[[#This Row],[churn]] = "yes", 1, 0)</f>
        <v>0</v>
      </c>
      <c r="W3731" t="str">
        <f>IF(tbl_Customers[[#This Row],[number_customer_service_calls]] &lt;= 1, "0-1 Calls", IF(tbl_Customers[[#This Row],[number_customer_service_calls]] &lt;= 3, "2-3 Calls", IF(tbl_Customers[[#This Row],[number_customer_service_calls]] &lt;=5, "4-5 Calls", "6+ Calls")))</f>
        <v>0-1 Calls</v>
      </c>
      <c r="X3731" t="str">
        <f>IF(tbl_Customers[[#This Row],[account_length]] &lt;= 50, "0-50", IF(tbl_Customers[[#This Row],[account_length]] &lt;=100, "51-100", IF(tbl_Customers[[#This Row],[account_length]] &lt;= 150, "101-150", "151+")))</f>
        <v>101-150</v>
      </c>
      <c r="Y3731" t="str">
        <f>IF(tbl_Customers[[#This Row],[total_intl_charge]] &lt;= 3, "Low Charges", "High Charges")</f>
        <v>Low Charges</v>
      </c>
      <c r="Z3731" t="str">
        <f>IF(tbl_Customers[[#This Row],[total_eve_calls]]&lt;=80,"Low Calls",
IF(tbl_Customers[[#This Row],[total_eve_calls]]&lt;=120,"Medium Calls","High Calls"))</f>
        <v>Low Calls</v>
      </c>
      <c r="AA3731" t="str">
        <f>IF(tbl_Customers[[#This Row],[total_eve_charge]]&lt;=15,"Low Charges",
IF(tbl_Customers[[#This Row],[total_eve_charge]]&lt;=20,"Medium Charges","High Charges"))</f>
        <v>Low Charges</v>
      </c>
      <c r="AB37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1" t="str">
        <f>IF(tbl_Customers[[#This Row],[number_vmail_messages]] = 0, "No Usage", IF(tbl_Customers[[#This Row],[number_vmail_messages]] &lt;= 20, "Low Usage", IF(tbl_Customers[[#This Row],[number_vmail_messages]] &lt;= 40, "Medium Usgae", "High Usage")))</f>
        <v>No Usage</v>
      </c>
      <c r="AD3731" t="str">
        <f>IF(tbl_Customers[[#This Row],[total_day_minutes]]&lt;=150,"Low Usage", IF(tbl_Customers[[#This Row],[total_day_minutes]]&lt;=200,"Medium Usage", IF(tbl_Customers[[#This Row],[total_day_minutes]]&lt;=250,"High Usage","Very High Usage")))</f>
        <v>High Usage</v>
      </c>
      <c r="AE3731" t="str">
        <f>IF(tbl_Customers[[#This Row],[total_intl_calls]]&lt;=5,"Low Calls", IF(tbl_Customers[[#This Row],[total_intl_calls]]&lt;=10, "Medium Calls", "High Calls"))</f>
        <v>Low Calls</v>
      </c>
      <c r="AF37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31" s="36" t="str">
        <f>IF(tbl_Customers[[#This Row],[Churn_Risk_Score]]&gt;=10,"High Risk", IF(tbl_Customers[[#This Row],[Churn_Risk_Score]]&gt;=5,"Medium Risk","Low Risk"))</f>
        <v>Low Risk</v>
      </c>
    </row>
    <row r="3732" spans="1:33" x14ac:dyDescent="0.35">
      <c r="A3732">
        <v>3731</v>
      </c>
      <c r="B3732" t="s">
        <v>48</v>
      </c>
      <c r="C3732">
        <v>111</v>
      </c>
      <c r="D3732" t="s">
        <v>25</v>
      </c>
      <c r="E3732" t="s">
        <v>23</v>
      </c>
      <c r="F3732" t="s">
        <v>22</v>
      </c>
      <c r="G3732">
        <v>0</v>
      </c>
      <c r="H3732">
        <v>177.1</v>
      </c>
      <c r="I3732">
        <v>102</v>
      </c>
      <c r="J3732">
        <v>30.11</v>
      </c>
      <c r="K3732">
        <v>249.1</v>
      </c>
      <c r="L3732">
        <v>102</v>
      </c>
      <c r="M3732">
        <v>21.17</v>
      </c>
      <c r="N3732">
        <v>153.30000000000001</v>
      </c>
      <c r="O3732">
        <v>66</v>
      </c>
      <c r="P3732">
        <v>6.9</v>
      </c>
      <c r="Q3732">
        <v>8.8000000000000007</v>
      </c>
      <c r="R3732">
        <v>4</v>
      </c>
      <c r="S3732">
        <v>2.38</v>
      </c>
      <c r="T3732">
        <v>2</v>
      </c>
      <c r="U3732" t="s">
        <v>22</v>
      </c>
      <c r="V3732">
        <f>IF(tbl_Customers[[#This Row],[churn]] = "yes", 1, 0)</f>
        <v>0</v>
      </c>
      <c r="W3732" t="str">
        <f>IF(tbl_Customers[[#This Row],[number_customer_service_calls]] &lt;= 1, "0-1 Calls", IF(tbl_Customers[[#This Row],[number_customer_service_calls]] &lt;= 3, "2-3 Calls", IF(tbl_Customers[[#This Row],[number_customer_service_calls]] &lt;=5, "4-5 Calls", "6+ Calls")))</f>
        <v>2-3 Calls</v>
      </c>
      <c r="X3732" t="str">
        <f>IF(tbl_Customers[[#This Row],[account_length]] &lt;= 50, "0-50", IF(tbl_Customers[[#This Row],[account_length]] &lt;=100, "51-100", IF(tbl_Customers[[#This Row],[account_length]] &lt;= 150, "101-150", "151+")))</f>
        <v>101-150</v>
      </c>
      <c r="Y3732" t="str">
        <f>IF(tbl_Customers[[#This Row],[total_intl_charge]] &lt;= 3, "Low Charges", "High Charges")</f>
        <v>Low Charges</v>
      </c>
      <c r="Z3732" t="str">
        <f>IF(tbl_Customers[[#This Row],[total_eve_calls]]&lt;=80,"Low Calls",
IF(tbl_Customers[[#This Row],[total_eve_calls]]&lt;=120,"Medium Calls","High Calls"))</f>
        <v>Medium Calls</v>
      </c>
      <c r="AA3732" t="str">
        <f>IF(tbl_Customers[[#This Row],[total_eve_charge]]&lt;=15,"Low Charges",
IF(tbl_Customers[[#This Row],[total_eve_charge]]&lt;=20,"Medium Charges","High Charges"))</f>
        <v>High Charges</v>
      </c>
      <c r="AB37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2" t="str">
        <f>IF(tbl_Customers[[#This Row],[number_vmail_messages]] = 0, "No Usage", IF(tbl_Customers[[#This Row],[number_vmail_messages]] &lt;= 20, "Low Usage", IF(tbl_Customers[[#This Row],[number_vmail_messages]] &lt;= 40, "Medium Usgae", "High Usage")))</f>
        <v>No Usage</v>
      </c>
      <c r="AD3732" t="str">
        <f>IF(tbl_Customers[[#This Row],[total_day_minutes]]&lt;=150,"Low Usage", IF(tbl_Customers[[#This Row],[total_day_minutes]]&lt;=200,"Medium Usage", IF(tbl_Customers[[#This Row],[total_day_minutes]]&lt;=250,"High Usage","Very High Usage")))</f>
        <v>Medium Usage</v>
      </c>
      <c r="AE3732" t="str">
        <f>IF(tbl_Customers[[#This Row],[total_intl_calls]]&lt;=5,"Low Calls", IF(tbl_Customers[[#This Row],[total_intl_calls]]&lt;=10, "Medium Calls", "High Calls"))</f>
        <v>Low Calls</v>
      </c>
      <c r="AF37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32" s="36" t="str">
        <f>IF(tbl_Customers[[#This Row],[Churn_Risk_Score]]&gt;=10,"High Risk", IF(tbl_Customers[[#This Row],[Churn_Risk_Score]]&gt;=5,"Medium Risk","Low Risk"))</f>
        <v>Low Risk</v>
      </c>
    </row>
    <row r="3733" spans="1:33" x14ac:dyDescent="0.35">
      <c r="A3733">
        <v>3732</v>
      </c>
      <c r="B3733" t="s">
        <v>66</v>
      </c>
      <c r="C3733">
        <v>75</v>
      </c>
      <c r="D3733" t="s">
        <v>25</v>
      </c>
      <c r="E3733" t="s">
        <v>22</v>
      </c>
      <c r="F3733" t="s">
        <v>22</v>
      </c>
      <c r="G3733">
        <v>0</v>
      </c>
      <c r="H3733">
        <v>229.2</v>
      </c>
      <c r="I3733">
        <v>59</v>
      </c>
      <c r="J3733">
        <v>38.96</v>
      </c>
      <c r="K3733">
        <v>142.80000000000001</v>
      </c>
      <c r="L3733">
        <v>107</v>
      </c>
      <c r="M3733">
        <v>12.14</v>
      </c>
      <c r="N3733">
        <v>291.60000000000002</v>
      </c>
      <c r="O3733">
        <v>109</v>
      </c>
      <c r="P3733">
        <v>13.12</v>
      </c>
      <c r="Q3733">
        <v>8.5</v>
      </c>
      <c r="R3733">
        <v>5</v>
      </c>
      <c r="S3733">
        <v>2.2999999999999998</v>
      </c>
      <c r="T3733">
        <v>0</v>
      </c>
      <c r="U3733" t="s">
        <v>22</v>
      </c>
      <c r="V3733">
        <f>IF(tbl_Customers[[#This Row],[churn]] = "yes", 1, 0)</f>
        <v>0</v>
      </c>
      <c r="W3733" t="str">
        <f>IF(tbl_Customers[[#This Row],[number_customer_service_calls]] &lt;= 1, "0-1 Calls", IF(tbl_Customers[[#This Row],[number_customer_service_calls]] &lt;= 3, "2-3 Calls", IF(tbl_Customers[[#This Row],[number_customer_service_calls]] &lt;=5, "4-5 Calls", "6+ Calls")))</f>
        <v>0-1 Calls</v>
      </c>
      <c r="X3733" t="str">
        <f>IF(tbl_Customers[[#This Row],[account_length]] &lt;= 50, "0-50", IF(tbl_Customers[[#This Row],[account_length]] &lt;=100, "51-100", IF(tbl_Customers[[#This Row],[account_length]] &lt;= 150, "101-150", "151+")))</f>
        <v>51-100</v>
      </c>
      <c r="Y3733" t="str">
        <f>IF(tbl_Customers[[#This Row],[total_intl_charge]] &lt;= 3, "Low Charges", "High Charges")</f>
        <v>Low Charges</v>
      </c>
      <c r="Z3733" t="str">
        <f>IF(tbl_Customers[[#This Row],[total_eve_calls]]&lt;=80,"Low Calls",
IF(tbl_Customers[[#This Row],[total_eve_calls]]&lt;=120,"Medium Calls","High Calls"))</f>
        <v>Medium Calls</v>
      </c>
      <c r="AA3733" t="str">
        <f>IF(tbl_Customers[[#This Row],[total_eve_charge]]&lt;=15,"Low Charges",
IF(tbl_Customers[[#This Row],[total_eve_charge]]&lt;=20,"Medium Charges","High Charges"))</f>
        <v>Low Charges</v>
      </c>
      <c r="AB37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3" t="str">
        <f>IF(tbl_Customers[[#This Row],[number_vmail_messages]] = 0, "No Usage", IF(tbl_Customers[[#This Row],[number_vmail_messages]] &lt;= 20, "Low Usage", IF(tbl_Customers[[#This Row],[number_vmail_messages]] &lt;= 40, "Medium Usgae", "High Usage")))</f>
        <v>No Usage</v>
      </c>
      <c r="AD3733" t="str">
        <f>IF(tbl_Customers[[#This Row],[total_day_minutes]]&lt;=150,"Low Usage", IF(tbl_Customers[[#This Row],[total_day_minutes]]&lt;=200,"Medium Usage", IF(tbl_Customers[[#This Row],[total_day_minutes]]&lt;=250,"High Usage","Very High Usage")))</f>
        <v>High Usage</v>
      </c>
      <c r="AE3733" t="str">
        <f>IF(tbl_Customers[[#This Row],[total_intl_calls]]&lt;=5,"Low Calls", IF(tbl_Customers[[#This Row],[total_intl_calls]]&lt;=10, "Medium Calls", "High Calls"))</f>
        <v>Low Calls</v>
      </c>
      <c r="AF37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33" s="36" t="str">
        <f>IF(tbl_Customers[[#This Row],[Churn_Risk_Score]]&gt;=10,"High Risk", IF(tbl_Customers[[#This Row],[Churn_Risk_Score]]&gt;=5,"Medium Risk","Low Risk"))</f>
        <v>Low Risk</v>
      </c>
    </row>
    <row r="3734" spans="1:33" x14ac:dyDescent="0.35">
      <c r="A3734">
        <v>3733</v>
      </c>
      <c r="B3734" t="s">
        <v>20</v>
      </c>
      <c r="C3734">
        <v>95</v>
      </c>
      <c r="D3734" t="s">
        <v>28</v>
      </c>
      <c r="E3734" t="s">
        <v>22</v>
      </c>
      <c r="F3734" t="s">
        <v>23</v>
      </c>
      <c r="G3734">
        <v>24</v>
      </c>
      <c r="H3734">
        <v>129.4</v>
      </c>
      <c r="I3734">
        <v>120</v>
      </c>
      <c r="J3734">
        <v>22</v>
      </c>
      <c r="K3734">
        <v>159.80000000000001</v>
      </c>
      <c r="L3734">
        <v>68</v>
      </c>
      <c r="M3734">
        <v>13.58</v>
      </c>
      <c r="N3734">
        <v>214.4</v>
      </c>
      <c r="O3734">
        <v>83</v>
      </c>
      <c r="P3734">
        <v>9.65</v>
      </c>
      <c r="Q3734">
        <v>12.6</v>
      </c>
      <c r="R3734">
        <v>4</v>
      </c>
      <c r="S3734">
        <v>3.4</v>
      </c>
      <c r="T3734">
        <v>4</v>
      </c>
      <c r="U3734" t="s">
        <v>23</v>
      </c>
      <c r="V3734">
        <f>IF(tbl_Customers[[#This Row],[churn]] = "yes", 1, 0)</f>
        <v>1</v>
      </c>
      <c r="W3734" t="str">
        <f>IF(tbl_Customers[[#This Row],[number_customer_service_calls]] &lt;= 1, "0-1 Calls", IF(tbl_Customers[[#This Row],[number_customer_service_calls]] &lt;= 3, "2-3 Calls", IF(tbl_Customers[[#This Row],[number_customer_service_calls]] &lt;=5, "4-5 Calls", "6+ Calls")))</f>
        <v>4-5 Calls</v>
      </c>
      <c r="X3734" t="str">
        <f>IF(tbl_Customers[[#This Row],[account_length]] &lt;= 50, "0-50", IF(tbl_Customers[[#This Row],[account_length]] &lt;=100, "51-100", IF(tbl_Customers[[#This Row],[account_length]] &lt;= 150, "101-150", "151+")))</f>
        <v>51-100</v>
      </c>
      <c r="Y3734" t="str">
        <f>IF(tbl_Customers[[#This Row],[total_intl_charge]] &lt;= 3, "Low Charges", "High Charges")</f>
        <v>High Charges</v>
      </c>
      <c r="Z3734" t="str">
        <f>IF(tbl_Customers[[#This Row],[total_eve_calls]]&lt;=80,"Low Calls",
IF(tbl_Customers[[#This Row],[total_eve_calls]]&lt;=120,"Medium Calls","High Calls"))</f>
        <v>Low Calls</v>
      </c>
      <c r="AA3734" t="str">
        <f>IF(tbl_Customers[[#This Row],[total_eve_charge]]&lt;=15,"Low Charges",
IF(tbl_Customers[[#This Row],[total_eve_charge]]&lt;=20,"Medium Charges","High Charges"))</f>
        <v>Low Charges</v>
      </c>
      <c r="AB37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4" t="str">
        <f>IF(tbl_Customers[[#This Row],[number_vmail_messages]] = 0, "No Usage", IF(tbl_Customers[[#This Row],[number_vmail_messages]] &lt;= 20, "Low Usage", IF(tbl_Customers[[#This Row],[number_vmail_messages]] &lt;= 40, "Medium Usgae", "High Usage")))</f>
        <v>Medium Usgae</v>
      </c>
      <c r="AD3734" t="str">
        <f>IF(tbl_Customers[[#This Row],[total_day_minutes]]&lt;=150,"Low Usage", IF(tbl_Customers[[#This Row],[total_day_minutes]]&lt;=200,"Medium Usage", IF(tbl_Customers[[#This Row],[total_day_minutes]]&lt;=250,"High Usage","Very High Usage")))</f>
        <v>Low Usage</v>
      </c>
      <c r="AE3734" t="str">
        <f>IF(tbl_Customers[[#This Row],[total_intl_calls]]&lt;=5,"Low Calls", IF(tbl_Customers[[#This Row],[total_intl_calls]]&lt;=10, "Medium Calls", "High Calls"))</f>
        <v>Low Calls</v>
      </c>
      <c r="AF37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734" s="36" t="str">
        <f>IF(tbl_Customers[[#This Row],[Churn_Risk_Score]]&gt;=10,"High Risk", IF(tbl_Customers[[#This Row],[Churn_Risk_Score]]&gt;=5,"Medium Risk","Low Risk"))</f>
        <v>Medium Risk</v>
      </c>
    </row>
    <row r="3735" spans="1:33" x14ac:dyDescent="0.35">
      <c r="A3735">
        <v>3734</v>
      </c>
      <c r="B3735" t="s">
        <v>37</v>
      </c>
      <c r="C3735">
        <v>137</v>
      </c>
      <c r="D3735" t="s">
        <v>28</v>
      </c>
      <c r="E3735" t="s">
        <v>22</v>
      </c>
      <c r="F3735" t="s">
        <v>22</v>
      </c>
      <c r="G3735">
        <v>0</v>
      </c>
      <c r="H3735">
        <v>203.1</v>
      </c>
      <c r="I3735">
        <v>97</v>
      </c>
      <c r="J3735">
        <v>34.53</v>
      </c>
      <c r="K3735">
        <v>132</v>
      </c>
      <c r="L3735">
        <v>76</v>
      </c>
      <c r="M3735">
        <v>11.22</v>
      </c>
      <c r="N3735">
        <v>250.9</v>
      </c>
      <c r="O3735">
        <v>94</v>
      </c>
      <c r="P3735">
        <v>11.29</v>
      </c>
      <c r="Q3735">
        <v>9.1999999999999993</v>
      </c>
      <c r="R3735">
        <v>4</v>
      </c>
      <c r="S3735">
        <v>2.48</v>
      </c>
      <c r="T3735">
        <v>4</v>
      </c>
      <c r="U3735" t="s">
        <v>22</v>
      </c>
      <c r="V3735">
        <f>IF(tbl_Customers[[#This Row],[churn]] = "yes", 1, 0)</f>
        <v>0</v>
      </c>
      <c r="W3735" t="str">
        <f>IF(tbl_Customers[[#This Row],[number_customer_service_calls]] &lt;= 1, "0-1 Calls", IF(tbl_Customers[[#This Row],[number_customer_service_calls]] &lt;= 3, "2-3 Calls", IF(tbl_Customers[[#This Row],[number_customer_service_calls]] &lt;=5, "4-5 Calls", "6+ Calls")))</f>
        <v>4-5 Calls</v>
      </c>
      <c r="X3735" t="str">
        <f>IF(tbl_Customers[[#This Row],[account_length]] &lt;= 50, "0-50", IF(tbl_Customers[[#This Row],[account_length]] &lt;=100, "51-100", IF(tbl_Customers[[#This Row],[account_length]] &lt;= 150, "101-150", "151+")))</f>
        <v>101-150</v>
      </c>
      <c r="Y3735" t="str">
        <f>IF(tbl_Customers[[#This Row],[total_intl_charge]] &lt;= 3, "Low Charges", "High Charges")</f>
        <v>Low Charges</v>
      </c>
      <c r="Z3735" t="str">
        <f>IF(tbl_Customers[[#This Row],[total_eve_calls]]&lt;=80,"Low Calls",
IF(tbl_Customers[[#This Row],[total_eve_calls]]&lt;=120,"Medium Calls","High Calls"))</f>
        <v>Low Calls</v>
      </c>
      <c r="AA3735" t="str">
        <f>IF(tbl_Customers[[#This Row],[total_eve_charge]]&lt;=15,"Low Charges",
IF(tbl_Customers[[#This Row],[total_eve_charge]]&lt;=20,"Medium Charges","High Charges"))</f>
        <v>Low Charges</v>
      </c>
      <c r="AB37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5" t="str">
        <f>IF(tbl_Customers[[#This Row],[number_vmail_messages]] = 0, "No Usage", IF(tbl_Customers[[#This Row],[number_vmail_messages]] &lt;= 20, "Low Usage", IF(tbl_Customers[[#This Row],[number_vmail_messages]] &lt;= 40, "Medium Usgae", "High Usage")))</f>
        <v>No Usage</v>
      </c>
      <c r="AD3735" t="str">
        <f>IF(tbl_Customers[[#This Row],[total_day_minutes]]&lt;=150,"Low Usage", IF(tbl_Customers[[#This Row],[total_day_minutes]]&lt;=200,"Medium Usage", IF(tbl_Customers[[#This Row],[total_day_minutes]]&lt;=250,"High Usage","Very High Usage")))</f>
        <v>High Usage</v>
      </c>
      <c r="AE3735" t="str">
        <f>IF(tbl_Customers[[#This Row],[total_intl_calls]]&lt;=5,"Low Calls", IF(tbl_Customers[[#This Row],[total_intl_calls]]&lt;=10, "Medium Calls", "High Calls"))</f>
        <v>Low Calls</v>
      </c>
      <c r="AF37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35" s="36" t="str">
        <f>IF(tbl_Customers[[#This Row],[Churn_Risk_Score]]&gt;=10,"High Risk", IF(tbl_Customers[[#This Row],[Churn_Risk_Score]]&gt;=5,"Medium Risk","Low Risk"))</f>
        <v>Medium Risk</v>
      </c>
    </row>
    <row r="3736" spans="1:33" x14ac:dyDescent="0.35">
      <c r="A3736">
        <v>3735</v>
      </c>
      <c r="B3736" t="s">
        <v>70</v>
      </c>
      <c r="C3736">
        <v>116</v>
      </c>
      <c r="D3736" t="s">
        <v>25</v>
      </c>
      <c r="E3736" t="s">
        <v>23</v>
      </c>
      <c r="F3736" t="s">
        <v>22</v>
      </c>
      <c r="G3736">
        <v>0</v>
      </c>
      <c r="H3736">
        <v>232.2</v>
      </c>
      <c r="I3736">
        <v>98</v>
      </c>
      <c r="J3736">
        <v>39.47</v>
      </c>
      <c r="K3736">
        <v>244.7</v>
      </c>
      <c r="L3736">
        <v>91</v>
      </c>
      <c r="M3736">
        <v>20.8</v>
      </c>
      <c r="N3736">
        <v>151.30000000000001</v>
      </c>
      <c r="O3736">
        <v>69</v>
      </c>
      <c r="P3736">
        <v>6.81</v>
      </c>
      <c r="Q3736">
        <v>10.6</v>
      </c>
      <c r="R3736">
        <v>1</v>
      </c>
      <c r="S3736">
        <v>2.86</v>
      </c>
      <c r="T3736">
        <v>7</v>
      </c>
      <c r="U3736" t="s">
        <v>23</v>
      </c>
      <c r="V3736">
        <f>IF(tbl_Customers[[#This Row],[churn]] = "yes", 1, 0)</f>
        <v>1</v>
      </c>
      <c r="W3736" t="str">
        <f>IF(tbl_Customers[[#This Row],[number_customer_service_calls]] &lt;= 1, "0-1 Calls", IF(tbl_Customers[[#This Row],[number_customer_service_calls]] &lt;= 3, "2-3 Calls", IF(tbl_Customers[[#This Row],[number_customer_service_calls]] &lt;=5, "4-5 Calls", "6+ Calls")))</f>
        <v>6+ Calls</v>
      </c>
      <c r="X3736" t="str">
        <f>IF(tbl_Customers[[#This Row],[account_length]] &lt;= 50, "0-50", IF(tbl_Customers[[#This Row],[account_length]] &lt;=100, "51-100", IF(tbl_Customers[[#This Row],[account_length]] &lt;= 150, "101-150", "151+")))</f>
        <v>101-150</v>
      </c>
      <c r="Y3736" t="str">
        <f>IF(tbl_Customers[[#This Row],[total_intl_charge]] &lt;= 3, "Low Charges", "High Charges")</f>
        <v>Low Charges</v>
      </c>
      <c r="Z3736" t="str">
        <f>IF(tbl_Customers[[#This Row],[total_eve_calls]]&lt;=80,"Low Calls",
IF(tbl_Customers[[#This Row],[total_eve_calls]]&lt;=120,"Medium Calls","High Calls"))</f>
        <v>Medium Calls</v>
      </c>
      <c r="AA3736" t="str">
        <f>IF(tbl_Customers[[#This Row],[total_eve_charge]]&lt;=15,"Low Charges",
IF(tbl_Customers[[#This Row],[total_eve_charge]]&lt;=20,"Medium Charges","High Charges"))</f>
        <v>High Charges</v>
      </c>
      <c r="AB37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6" t="str">
        <f>IF(tbl_Customers[[#This Row],[number_vmail_messages]] = 0, "No Usage", IF(tbl_Customers[[#This Row],[number_vmail_messages]] &lt;= 20, "Low Usage", IF(tbl_Customers[[#This Row],[number_vmail_messages]] &lt;= 40, "Medium Usgae", "High Usage")))</f>
        <v>No Usage</v>
      </c>
      <c r="AD3736" t="str">
        <f>IF(tbl_Customers[[#This Row],[total_day_minutes]]&lt;=150,"Low Usage", IF(tbl_Customers[[#This Row],[total_day_minutes]]&lt;=200,"Medium Usage", IF(tbl_Customers[[#This Row],[total_day_minutes]]&lt;=250,"High Usage","Very High Usage")))</f>
        <v>High Usage</v>
      </c>
      <c r="AE3736" t="str">
        <f>IF(tbl_Customers[[#This Row],[total_intl_calls]]&lt;=5,"Low Calls", IF(tbl_Customers[[#This Row],[total_intl_calls]]&lt;=10, "Medium Calls", "High Calls"))</f>
        <v>Low Calls</v>
      </c>
      <c r="AF37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36" s="36" t="str">
        <f>IF(tbl_Customers[[#This Row],[Churn_Risk_Score]]&gt;=10,"High Risk", IF(tbl_Customers[[#This Row],[Churn_Risk_Score]]&gt;=5,"Medium Risk","Low Risk"))</f>
        <v>Medium Risk</v>
      </c>
    </row>
    <row r="3737" spans="1:33" x14ac:dyDescent="0.35">
      <c r="A3737">
        <v>3736</v>
      </c>
      <c r="B3737" t="s">
        <v>71</v>
      </c>
      <c r="C3737">
        <v>125</v>
      </c>
      <c r="D3737" t="s">
        <v>21</v>
      </c>
      <c r="E3737" t="s">
        <v>22</v>
      </c>
      <c r="F3737" t="s">
        <v>22</v>
      </c>
      <c r="G3737">
        <v>0</v>
      </c>
      <c r="H3737">
        <v>138.5</v>
      </c>
      <c r="I3737">
        <v>96</v>
      </c>
      <c r="J3737">
        <v>23.55</v>
      </c>
      <c r="K3737">
        <v>159.69999999999999</v>
      </c>
      <c r="L3737">
        <v>117</v>
      </c>
      <c r="M3737">
        <v>13.57</v>
      </c>
      <c r="N3737">
        <v>212.7</v>
      </c>
      <c r="O3737">
        <v>91</v>
      </c>
      <c r="P3737">
        <v>9.57</v>
      </c>
      <c r="Q3737">
        <v>7.7</v>
      </c>
      <c r="R3737">
        <v>3</v>
      </c>
      <c r="S3737">
        <v>2.08</v>
      </c>
      <c r="T3737">
        <v>2</v>
      </c>
      <c r="U3737" t="s">
        <v>22</v>
      </c>
      <c r="V3737">
        <f>IF(tbl_Customers[[#This Row],[churn]] = "yes", 1, 0)</f>
        <v>0</v>
      </c>
      <c r="W3737" t="str">
        <f>IF(tbl_Customers[[#This Row],[number_customer_service_calls]] &lt;= 1, "0-1 Calls", IF(tbl_Customers[[#This Row],[number_customer_service_calls]] &lt;= 3, "2-3 Calls", IF(tbl_Customers[[#This Row],[number_customer_service_calls]] &lt;=5, "4-5 Calls", "6+ Calls")))</f>
        <v>2-3 Calls</v>
      </c>
      <c r="X3737" t="str">
        <f>IF(tbl_Customers[[#This Row],[account_length]] &lt;= 50, "0-50", IF(tbl_Customers[[#This Row],[account_length]] &lt;=100, "51-100", IF(tbl_Customers[[#This Row],[account_length]] &lt;= 150, "101-150", "151+")))</f>
        <v>101-150</v>
      </c>
      <c r="Y3737" t="str">
        <f>IF(tbl_Customers[[#This Row],[total_intl_charge]] &lt;= 3, "Low Charges", "High Charges")</f>
        <v>Low Charges</v>
      </c>
      <c r="Z3737" t="str">
        <f>IF(tbl_Customers[[#This Row],[total_eve_calls]]&lt;=80,"Low Calls",
IF(tbl_Customers[[#This Row],[total_eve_calls]]&lt;=120,"Medium Calls","High Calls"))</f>
        <v>Medium Calls</v>
      </c>
      <c r="AA3737" t="str">
        <f>IF(tbl_Customers[[#This Row],[total_eve_charge]]&lt;=15,"Low Charges",
IF(tbl_Customers[[#This Row],[total_eve_charge]]&lt;=20,"Medium Charges","High Charges"))</f>
        <v>Low Charges</v>
      </c>
      <c r="AB37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7" t="str">
        <f>IF(tbl_Customers[[#This Row],[number_vmail_messages]] = 0, "No Usage", IF(tbl_Customers[[#This Row],[number_vmail_messages]] &lt;= 20, "Low Usage", IF(tbl_Customers[[#This Row],[number_vmail_messages]] &lt;= 40, "Medium Usgae", "High Usage")))</f>
        <v>No Usage</v>
      </c>
      <c r="AD3737" t="str">
        <f>IF(tbl_Customers[[#This Row],[total_day_minutes]]&lt;=150,"Low Usage", IF(tbl_Customers[[#This Row],[total_day_minutes]]&lt;=200,"Medium Usage", IF(tbl_Customers[[#This Row],[total_day_minutes]]&lt;=250,"High Usage","Very High Usage")))</f>
        <v>Low Usage</v>
      </c>
      <c r="AE3737" t="str">
        <f>IF(tbl_Customers[[#This Row],[total_intl_calls]]&lt;=5,"Low Calls", IF(tbl_Customers[[#This Row],[total_intl_calls]]&lt;=10, "Medium Calls", "High Calls"))</f>
        <v>Low Calls</v>
      </c>
      <c r="AF37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37" s="36" t="str">
        <f>IF(tbl_Customers[[#This Row],[Churn_Risk_Score]]&gt;=10,"High Risk", IF(tbl_Customers[[#This Row],[Churn_Risk_Score]]&gt;=5,"Medium Risk","Low Risk"))</f>
        <v>Low Risk</v>
      </c>
    </row>
    <row r="3738" spans="1:33" x14ac:dyDescent="0.35">
      <c r="A3738">
        <v>3737</v>
      </c>
      <c r="B3738" t="s">
        <v>59</v>
      </c>
      <c r="C3738">
        <v>65</v>
      </c>
      <c r="D3738" t="s">
        <v>21</v>
      </c>
      <c r="E3738" t="s">
        <v>22</v>
      </c>
      <c r="F3738" t="s">
        <v>22</v>
      </c>
      <c r="G3738">
        <v>0</v>
      </c>
      <c r="H3738">
        <v>189.3</v>
      </c>
      <c r="I3738">
        <v>74</v>
      </c>
      <c r="J3738">
        <v>32.18</v>
      </c>
      <c r="K3738">
        <v>205.3</v>
      </c>
      <c r="L3738">
        <v>90</v>
      </c>
      <c r="M3738">
        <v>17.45</v>
      </c>
      <c r="N3738">
        <v>228.2</v>
      </c>
      <c r="O3738">
        <v>78</v>
      </c>
      <c r="P3738">
        <v>10.27</v>
      </c>
      <c r="Q3738">
        <v>8.5</v>
      </c>
      <c r="R3738">
        <v>13</v>
      </c>
      <c r="S3738">
        <v>2.2999999999999998</v>
      </c>
      <c r="T3738">
        <v>3</v>
      </c>
      <c r="U3738" t="s">
        <v>22</v>
      </c>
      <c r="V3738">
        <f>IF(tbl_Customers[[#This Row],[churn]] = "yes", 1, 0)</f>
        <v>0</v>
      </c>
      <c r="W3738" t="str">
        <f>IF(tbl_Customers[[#This Row],[number_customer_service_calls]] &lt;= 1, "0-1 Calls", IF(tbl_Customers[[#This Row],[number_customer_service_calls]] &lt;= 3, "2-3 Calls", IF(tbl_Customers[[#This Row],[number_customer_service_calls]] &lt;=5, "4-5 Calls", "6+ Calls")))</f>
        <v>2-3 Calls</v>
      </c>
      <c r="X3738" t="str">
        <f>IF(tbl_Customers[[#This Row],[account_length]] &lt;= 50, "0-50", IF(tbl_Customers[[#This Row],[account_length]] &lt;=100, "51-100", IF(tbl_Customers[[#This Row],[account_length]] &lt;= 150, "101-150", "151+")))</f>
        <v>51-100</v>
      </c>
      <c r="Y3738" t="str">
        <f>IF(tbl_Customers[[#This Row],[total_intl_charge]] &lt;= 3, "Low Charges", "High Charges")</f>
        <v>Low Charges</v>
      </c>
      <c r="Z3738" t="str">
        <f>IF(tbl_Customers[[#This Row],[total_eve_calls]]&lt;=80,"Low Calls",
IF(tbl_Customers[[#This Row],[total_eve_calls]]&lt;=120,"Medium Calls","High Calls"))</f>
        <v>Medium Calls</v>
      </c>
      <c r="AA3738" t="str">
        <f>IF(tbl_Customers[[#This Row],[total_eve_charge]]&lt;=15,"Low Charges",
IF(tbl_Customers[[#This Row],[total_eve_charge]]&lt;=20,"Medium Charges","High Charges"))</f>
        <v>Medium Charges</v>
      </c>
      <c r="AB37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8" t="str">
        <f>IF(tbl_Customers[[#This Row],[number_vmail_messages]] = 0, "No Usage", IF(tbl_Customers[[#This Row],[number_vmail_messages]] &lt;= 20, "Low Usage", IF(tbl_Customers[[#This Row],[number_vmail_messages]] &lt;= 40, "Medium Usgae", "High Usage")))</f>
        <v>No Usage</v>
      </c>
      <c r="AD3738" t="str">
        <f>IF(tbl_Customers[[#This Row],[total_day_minutes]]&lt;=150,"Low Usage", IF(tbl_Customers[[#This Row],[total_day_minutes]]&lt;=200,"Medium Usage", IF(tbl_Customers[[#This Row],[total_day_minutes]]&lt;=250,"High Usage","Very High Usage")))</f>
        <v>Medium Usage</v>
      </c>
      <c r="AE3738" t="str">
        <f>IF(tbl_Customers[[#This Row],[total_intl_calls]]&lt;=5,"Low Calls", IF(tbl_Customers[[#This Row],[total_intl_calls]]&lt;=10, "Medium Calls", "High Calls"))</f>
        <v>High Calls</v>
      </c>
      <c r="AF37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38" s="36" t="str">
        <f>IF(tbl_Customers[[#This Row],[Churn_Risk_Score]]&gt;=10,"High Risk", IF(tbl_Customers[[#This Row],[Churn_Risk_Score]]&gt;=5,"Medium Risk","Low Risk"))</f>
        <v>Low Risk</v>
      </c>
    </row>
    <row r="3739" spans="1:33" x14ac:dyDescent="0.35">
      <c r="A3739">
        <v>3738</v>
      </c>
      <c r="B3739" t="s">
        <v>64</v>
      </c>
      <c r="C3739">
        <v>100</v>
      </c>
      <c r="D3739" t="s">
        <v>28</v>
      </c>
      <c r="E3739" t="s">
        <v>22</v>
      </c>
      <c r="F3739" t="s">
        <v>22</v>
      </c>
      <c r="G3739">
        <v>0</v>
      </c>
      <c r="H3739">
        <v>254.2</v>
      </c>
      <c r="I3739">
        <v>97</v>
      </c>
      <c r="J3739">
        <v>43.21</v>
      </c>
      <c r="K3739">
        <v>262</v>
      </c>
      <c r="L3739">
        <v>88</v>
      </c>
      <c r="M3739">
        <v>22.27</v>
      </c>
      <c r="N3739">
        <v>256.3</v>
      </c>
      <c r="O3739">
        <v>82</v>
      </c>
      <c r="P3739">
        <v>11.53</v>
      </c>
      <c r="Q3739">
        <v>13.6</v>
      </c>
      <c r="R3739">
        <v>6</v>
      </c>
      <c r="S3739">
        <v>3.67</v>
      </c>
      <c r="T3739">
        <v>0</v>
      </c>
      <c r="U3739" t="s">
        <v>23</v>
      </c>
      <c r="V3739">
        <f>IF(tbl_Customers[[#This Row],[churn]] = "yes", 1, 0)</f>
        <v>1</v>
      </c>
      <c r="W3739" t="str">
        <f>IF(tbl_Customers[[#This Row],[number_customer_service_calls]] &lt;= 1, "0-1 Calls", IF(tbl_Customers[[#This Row],[number_customer_service_calls]] &lt;= 3, "2-3 Calls", IF(tbl_Customers[[#This Row],[number_customer_service_calls]] &lt;=5, "4-5 Calls", "6+ Calls")))</f>
        <v>0-1 Calls</v>
      </c>
      <c r="X3739" t="str">
        <f>IF(tbl_Customers[[#This Row],[account_length]] &lt;= 50, "0-50", IF(tbl_Customers[[#This Row],[account_length]] &lt;=100, "51-100", IF(tbl_Customers[[#This Row],[account_length]] &lt;= 150, "101-150", "151+")))</f>
        <v>51-100</v>
      </c>
      <c r="Y3739" t="str">
        <f>IF(tbl_Customers[[#This Row],[total_intl_charge]] &lt;= 3, "Low Charges", "High Charges")</f>
        <v>High Charges</v>
      </c>
      <c r="Z3739" t="str">
        <f>IF(tbl_Customers[[#This Row],[total_eve_calls]]&lt;=80,"Low Calls",
IF(tbl_Customers[[#This Row],[total_eve_calls]]&lt;=120,"Medium Calls","High Calls"))</f>
        <v>Medium Calls</v>
      </c>
      <c r="AA3739" t="str">
        <f>IF(tbl_Customers[[#This Row],[total_eve_charge]]&lt;=15,"Low Charges",
IF(tbl_Customers[[#This Row],[total_eve_charge]]&lt;=20,"Medium Charges","High Charges"))</f>
        <v>High Charges</v>
      </c>
      <c r="AB37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9" t="str">
        <f>IF(tbl_Customers[[#This Row],[number_vmail_messages]] = 0, "No Usage", IF(tbl_Customers[[#This Row],[number_vmail_messages]] &lt;= 20, "Low Usage", IF(tbl_Customers[[#This Row],[number_vmail_messages]] &lt;= 40, "Medium Usgae", "High Usage")))</f>
        <v>No Usage</v>
      </c>
      <c r="AD3739" t="str">
        <f>IF(tbl_Customers[[#This Row],[total_day_minutes]]&lt;=150,"Low Usage", IF(tbl_Customers[[#This Row],[total_day_minutes]]&lt;=200,"Medium Usage", IF(tbl_Customers[[#This Row],[total_day_minutes]]&lt;=250,"High Usage","Very High Usage")))</f>
        <v>Very High Usage</v>
      </c>
      <c r="AE3739" t="str">
        <f>IF(tbl_Customers[[#This Row],[total_intl_calls]]&lt;=5,"Low Calls", IF(tbl_Customers[[#This Row],[total_intl_calls]]&lt;=10, "Medium Calls", "High Calls"))</f>
        <v>Medium Calls</v>
      </c>
      <c r="AF37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39" s="36" t="str">
        <f>IF(tbl_Customers[[#This Row],[Churn_Risk_Score]]&gt;=10,"High Risk", IF(tbl_Customers[[#This Row],[Churn_Risk_Score]]&gt;=5,"Medium Risk","Low Risk"))</f>
        <v>Medium Risk</v>
      </c>
    </row>
    <row r="3740" spans="1:33" x14ac:dyDescent="0.35">
      <c r="A3740">
        <v>3739</v>
      </c>
      <c r="B3740" t="s">
        <v>72</v>
      </c>
      <c r="C3740">
        <v>70</v>
      </c>
      <c r="D3740" t="s">
        <v>25</v>
      </c>
      <c r="E3740" t="s">
        <v>22</v>
      </c>
      <c r="F3740" t="s">
        <v>22</v>
      </c>
      <c r="G3740">
        <v>0</v>
      </c>
      <c r="H3740">
        <v>176.5</v>
      </c>
      <c r="I3740">
        <v>85</v>
      </c>
      <c r="J3740">
        <v>30.01</v>
      </c>
      <c r="K3740">
        <v>119.2</v>
      </c>
      <c r="L3740">
        <v>93</v>
      </c>
      <c r="M3740">
        <v>10.130000000000001</v>
      </c>
      <c r="N3740">
        <v>227.7</v>
      </c>
      <c r="O3740">
        <v>90</v>
      </c>
      <c r="P3740">
        <v>10.25</v>
      </c>
      <c r="Q3740">
        <v>8.6999999999999993</v>
      </c>
      <c r="R3740">
        <v>5</v>
      </c>
      <c r="S3740">
        <v>2.35</v>
      </c>
      <c r="T3740">
        <v>1</v>
      </c>
      <c r="U3740" t="s">
        <v>22</v>
      </c>
      <c r="V3740">
        <f>IF(tbl_Customers[[#This Row],[churn]] = "yes", 1, 0)</f>
        <v>0</v>
      </c>
      <c r="W3740" t="str">
        <f>IF(tbl_Customers[[#This Row],[number_customer_service_calls]] &lt;= 1, "0-1 Calls", IF(tbl_Customers[[#This Row],[number_customer_service_calls]] &lt;= 3, "2-3 Calls", IF(tbl_Customers[[#This Row],[number_customer_service_calls]] &lt;=5, "4-5 Calls", "6+ Calls")))</f>
        <v>0-1 Calls</v>
      </c>
      <c r="X3740" t="str">
        <f>IF(tbl_Customers[[#This Row],[account_length]] &lt;= 50, "0-50", IF(tbl_Customers[[#This Row],[account_length]] &lt;=100, "51-100", IF(tbl_Customers[[#This Row],[account_length]] &lt;= 150, "101-150", "151+")))</f>
        <v>51-100</v>
      </c>
      <c r="Y3740" t="str">
        <f>IF(tbl_Customers[[#This Row],[total_intl_charge]] &lt;= 3, "Low Charges", "High Charges")</f>
        <v>Low Charges</v>
      </c>
      <c r="Z3740" t="str">
        <f>IF(tbl_Customers[[#This Row],[total_eve_calls]]&lt;=80,"Low Calls",
IF(tbl_Customers[[#This Row],[total_eve_calls]]&lt;=120,"Medium Calls","High Calls"))</f>
        <v>Medium Calls</v>
      </c>
      <c r="AA3740" t="str">
        <f>IF(tbl_Customers[[#This Row],[total_eve_charge]]&lt;=15,"Low Charges",
IF(tbl_Customers[[#This Row],[total_eve_charge]]&lt;=20,"Medium Charges","High Charges"))</f>
        <v>Low Charges</v>
      </c>
      <c r="AB37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0" t="str">
        <f>IF(tbl_Customers[[#This Row],[number_vmail_messages]] = 0, "No Usage", IF(tbl_Customers[[#This Row],[number_vmail_messages]] &lt;= 20, "Low Usage", IF(tbl_Customers[[#This Row],[number_vmail_messages]] &lt;= 40, "Medium Usgae", "High Usage")))</f>
        <v>No Usage</v>
      </c>
      <c r="AD3740" t="str">
        <f>IF(tbl_Customers[[#This Row],[total_day_minutes]]&lt;=150,"Low Usage", IF(tbl_Customers[[#This Row],[total_day_minutes]]&lt;=200,"Medium Usage", IF(tbl_Customers[[#This Row],[total_day_minutes]]&lt;=250,"High Usage","Very High Usage")))</f>
        <v>Medium Usage</v>
      </c>
      <c r="AE3740" t="str">
        <f>IF(tbl_Customers[[#This Row],[total_intl_calls]]&lt;=5,"Low Calls", IF(tbl_Customers[[#This Row],[total_intl_calls]]&lt;=10, "Medium Calls", "High Calls"))</f>
        <v>Low Calls</v>
      </c>
      <c r="AF37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0" s="36" t="str">
        <f>IF(tbl_Customers[[#This Row],[Churn_Risk_Score]]&gt;=10,"High Risk", IF(tbl_Customers[[#This Row],[Churn_Risk_Score]]&gt;=5,"Medium Risk","Low Risk"))</f>
        <v>Low Risk</v>
      </c>
    </row>
    <row r="3741" spans="1:33" x14ac:dyDescent="0.35">
      <c r="A3741">
        <v>3740</v>
      </c>
      <c r="B3741" t="s">
        <v>37</v>
      </c>
      <c r="C3741">
        <v>67</v>
      </c>
      <c r="D3741" t="s">
        <v>21</v>
      </c>
      <c r="E3741" t="s">
        <v>22</v>
      </c>
      <c r="F3741" t="s">
        <v>22</v>
      </c>
      <c r="G3741">
        <v>0</v>
      </c>
      <c r="H3741">
        <v>234.3</v>
      </c>
      <c r="I3741">
        <v>111</v>
      </c>
      <c r="J3741">
        <v>39.83</v>
      </c>
      <c r="K3741">
        <v>206.4</v>
      </c>
      <c r="L3741">
        <v>87</v>
      </c>
      <c r="M3741">
        <v>17.54</v>
      </c>
      <c r="N3741">
        <v>157.30000000000001</v>
      </c>
      <c r="O3741">
        <v>101</v>
      </c>
      <c r="P3741">
        <v>7.08</v>
      </c>
      <c r="Q3741">
        <v>5.8</v>
      </c>
      <c r="R3741">
        <v>10</v>
      </c>
      <c r="S3741">
        <v>1.57</v>
      </c>
      <c r="T3741">
        <v>3</v>
      </c>
      <c r="U3741" t="s">
        <v>22</v>
      </c>
      <c r="V3741">
        <f>IF(tbl_Customers[[#This Row],[churn]] = "yes", 1, 0)</f>
        <v>0</v>
      </c>
      <c r="W3741" t="str">
        <f>IF(tbl_Customers[[#This Row],[number_customer_service_calls]] &lt;= 1, "0-1 Calls", IF(tbl_Customers[[#This Row],[number_customer_service_calls]] &lt;= 3, "2-3 Calls", IF(tbl_Customers[[#This Row],[number_customer_service_calls]] &lt;=5, "4-5 Calls", "6+ Calls")))</f>
        <v>2-3 Calls</v>
      </c>
      <c r="X3741" t="str">
        <f>IF(tbl_Customers[[#This Row],[account_length]] &lt;= 50, "0-50", IF(tbl_Customers[[#This Row],[account_length]] &lt;=100, "51-100", IF(tbl_Customers[[#This Row],[account_length]] &lt;= 150, "101-150", "151+")))</f>
        <v>51-100</v>
      </c>
      <c r="Y3741" t="str">
        <f>IF(tbl_Customers[[#This Row],[total_intl_charge]] &lt;= 3, "Low Charges", "High Charges")</f>
        <v>Low Charges</v>
      </c>
      <c r="Z3741" t="str">
        <f>IF(tbl_Customers[[#This Row],[total_eve_calls]]&lt;=80,"Low Calls",
IF(tbl_Customers[[#This Row],[total_eve_calls]]&lt;=120,"Medium Calls","High Calls"))</f>
        <v>Medium Calls</v>
      </c>
      <c r="AA3741" t="str">
        <f>IF(tbl_Customers[[#This Row],[total_eve_charge]]&lt;=15,"Low Charges",
IF(tbl_Customers[[#This Row],[total_eve_charge]]&lt;=20,"Medium Charges","High Charges"))</f>
        <v>Medium Charges</v>
      </c>
      <c r="AB37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1" t="str">
        <f>IF(tbl_Customers[[#This Row],[number_vmail_messages]] = 0, "No Usage", IF(tbl_Customers[[#This Row],[number_vmail_messages]] &lt;= 20, "Low Usage", IF(tbl_Customers[[#This Row],[number_vmail_messages]] &lt;= 40, "Medium Usgae", "High Usage")))</f>
        <v>No Usage</v>
      </c>
      <c r="AD3741" t="str">
        <f>IF(tbl_Customers[[#This Row],[total_day_minutes]]&lt;=150,"Low Usage", IF(tbl_Customers[[#This Row],[total_day_minutes]]&lt;=200,"Medium Usage", IF(tbl_Customers[[#This Row],[total_day_minutes]]&lt;=250,"High Usage","Very High Usage")))</f>
        <v>High Usage</v>
      </c>
      <c r="AE3741" t="str">
        <f>IF(tbl_Customers[[#This Row],[total_intl_calls]]&lt;=5,"Low Calls", IF(tbl_Customers[[#This Row],[total_intl_calls]]&lt;=10, "Medium Calls", "High Calls"))</f>
        <v>Medium Calls</v>
      </c>
      <c r="AF37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1" s="36" t="str">
        <f>IF(tbl_Customers[[#This Row],[Churn_Risk_Score]]&gt;=10,"High Risk", IF(tbl_Customers[[#This Row],[Churn_Risk_Score]]&gt;=5,"Medium Risk","Low Risk"))</f>
        <v>Low Risk</v>
      </c>
    </row>
    <row r="3742" spans="1:33" x14ac:dyDescent="0.35">
      <c r="A3742">
        <v>3741</v>
      </c>
      <c r="B3742" t="s">
        <v>54</v>
      </c>
      <c r="C3742">
        <v>50</v>
      </c>
      <c r="D3742" t="s">
        <v>28</v>
      </c>
      <c r="E3742" t="s">
        <v>22</v>
      </c>
      <c r="F3742" t="s">
        <v>23</v>
      </c>
      <c r="G3742">
        <v>39</v>
      </c>
      <c r="H3742">
        <v>147.30000000000001</v>
      </c>
      <c r="I3742">
        <v>75</v>
      </c>
      <c r="J3742">
        <v>25.04</v>
      </c>
      <c r="K3742">
        <v>244.8</v>
      </c>
      <c r="L3742">
        <v>74</v>
      </c>
      <c r="M3742">
        <v>20.81</v>
      </c>
      <c r="N3742">
        <v>216.9</v>
      </c>
      <c r="O3742">
        <v>101</v>
      </c>
      <c r="P3742">
        <v>9.76</v>
      </c>
      <c r="Q3742">
        <v>13.2</v>
      </c>
      <c r="R3742">
        <v>3</v>
      </c>
      <c r="S3742">
        <v>3.56</v>
      </c>
      <c r="T3742">
        <v>2</v>
      </c>
      <c r="U3742" t="s">
        <v>22</v>
      </c>
      <c r="V3742">
        <f>IF(tbl_Customers[[#This Row],[churn]] = "yes", 1, 0)</f>
        <v>0</v>
      </c>
      <c r="W3742" t="str">
        <f>IF(tbl_Customers[[#This Row],[number_customer_service_calls]] &lt;= 1, "0-1 Calls", IF(tbl_Customers[[#This Row],[number_customer_service_calls]] &lt;= 3, "2-3 Calls", IF(tbl_Customers[[#This Row],[number_customer_service_calls]] &lt;=5, "4-5 Calls", "6+ Calls")))</f>
        <v>2-3 Calls</v>
      </c>
      <c r="X3742" t="str">
        <f>IF(tbl_Customers[[#This Row],[account_length]] &lt;= 50, "0-50", IF(tbl_Customers[[#This Row],[account_length]] &lt;=100, "51-100", IF(tbl_Customers[[#This Row],[account_length]] &lt;= 150, "101-150", "151+")))</f>
        <v>0-50</v>
      </c>
      <c r="Y3742" t="str">
        <f>IF(tbl_Customers[[#This Row],[total_intl_charge]] &lt;= 3, "Low Charges", "High Charges")</f>
        <v>High Charges</v>
      </c>
      <c r="Z3742" t="str">
        <f>IF(tbl_Customers[[#This Row],[total_eve_calls]]&lt;=80,"Low Calls",
IF(tbl_Customers[[#This Row],[total_eve_calls]]&lt;=120,"Medium Calls","High Calls"))</f>
        <v>Low Calls</v>
      </c>
      <c r="AA3742" t="str">
        <f>IF(tbl_Customers[[#This Row],[total_eve_charge]]&lt;=15,"Low Charges",
IF(tbl_Customers[[#This Row],[total_eve_charge]]&lt;=20,"Medium Charges","High Charges"))</f>
        <v>High Charges</v>
      </c>
      <c r="AB37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2" t="str">
        <f>IF(tbl_Customers[[#This Row],[number_vmail_messages]] = 0, "No Usage", IF(tbl_Customers[[#This Row],[number_vmail_messages]] &lt;= 20, "Low Usage", IF(tbl_Customers[[#This Row],[number_vmail_messages]] &lt;= 40, "Medium Usgae", "High Usage")))</f>
        <v>Medium Usgae</v>
      </c>
      <c r="AD3742" t="str">
        <f>IF(tbl_Customers[[#This Row],[total_day_minutes]]&lt;=150,"Low Usage", IF(tbl_Customers[[#This Row],[total_day_minutes]]&lt;=200,"Medium Usage", IF(tbl_Customers[[#This Row],[total_day_minutes]]&lt;=250,"High Usage","Very High Usage")))</f>
        <v>Low Usage</v>
      </c>
      <c r="AE3742" t="str">
        <f>IF(tbl_Customers[[#This Row],[total_intl_calls]]&lt;=5,"Low Calls", IF(tbl_Customers[[#This Row],[total_intl_calls]]&lt;=10, "Medium Calls", "High Calls"))</f>
        <v>Low Calls</v>
      </c>
      <c r="AF37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42" s="36" t="str">
        <f>IF(tbl_Customers[[#This Row],[Churn_Risk_Score]]&gt;=10,"High Risk", IF(tbl_Customers[[#This Row],[Churn_Risk_Score]]&gt;=5,"Medium Risk","Low Risk"))</f>
        <v>Low Risk</v>
      </c>
    </row>
    <row r="3743" spans="1:33" x14ac:dyDescent="0.35">
      <c r="A3743">
        <v>3742</v>
      </c>
      <c r="B3743" t="s">
        <v>47</v>
      </c>
      <c r="C3743">
        <v>42</v>
      </c>
      <c r="D3743" t="s">
        <v>21</v>
      </c>
      <c r="E3743" t="s">
        <v>22</v>
      </c>
      <c r="F3743" t="s">
        <v>22</v>
      </c>
      <c r="G3743">
        <v>0</v>
      </c>
      <c r="H3743">
        <v>171</v>
      </c>
      <c r="I3743">
        <v>129</v>
      </c>
      <c r="J3743">
        <v>29.07</v>
      </c>
      <c r="K3743">
        <v>183.9</v>
      </c>
      <c r="L3743">
        <v>96</v>
      </c>
      <c r="M3743">
        <v>15.63</v>
      </c>
      <c r="N3743">
        <v>130.19999999999999</v>
      </c>
      <c r="O3743">
        <v>90</v>
      </c>
      <c r="P3743">
        <v>5.86</v>
      </c>
      <c r="Q3743">
        <v>4.5999999999999996</v>
      </c>
      <c r="R3743">
        <v>6</v>
      </c>
      <c r="S3743">
        <v>1.24</v>
      </c>
      <c r="T3743">
        <v>0</v>
      </c>
      <c r="U3743" t="s">
        <v>22</v>
      </c>
      <c r="V3743">
        <f>IF(tbl_Customers[[#This Row],[churn]] = "yes", 1, 0)</f>
        <v>0</v>
      </c>
      <c r="W3743" t="str">
        <f>IF(tbl_Customers[[#This Row],[number_customer_service_calls]] &lt;= 1, "0-1 Calls", IF(tbl_Customers[[#This Row],[number_customer_service_calls]] &lt;= 3, "2-3 Calls", IF(tbl_Customers[[#This Row],[number_customer_service_calls]] &lt;=5, "4-5 Calls", "6+ Calls")))</f>
        <v>0-1 Calls</v>
      </c>
      <c r="X3743" t="str">
        <f>IF(tbl_Customers[[#This Row],[account_length]] &lt;= 50, "0-50", IF(tbl_Customers[[#This Row],[account_length]] &lt;=100, "51-100", IF(tbl_Customers[[#This Row],[account_length]] &lt;= 150, "101-150", "151+")))</f>
        <v>0-50</v>
      </c>
      <c r="Y3743" t="str">
        <f>IF(tbl_Customers[[#This Row],[total_intl_charge]] &lt;= 3, "Low Charges", "High Charges")</f>
        <v>Low Charges</v>
      </c>
      <c r="Z3743" t="str">
        <f>IF(tbl_Customers[[#This Row],[total_eve_calls]]&lt;=80,"Low Calls",
IF(tbl_Customers[[#This Row],[total_eve_calls]]&lt;=120,"Medium Calls","High Calls"))</f>
        <v>Medium Calls</v>
      </c>
      <c r="AA3743" t="str">
        <f>IF(tbl_Customers[[#This Row],[total_eve_charge]]&lt;=15,"Low Charges",
IF(tbl_Customers[[#This Row],[total_eve_charge]]&lt;=20,"Medium Charges","High Charges"))</f>
        <v>Medium Charges</v>
      </c>
      <c r="AB37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43" t="str">
        <f>IF(tbl_Customers[[#This Row],[number_vmail_messages]] = 0, "No Usage", IF(tbl_Customers[[#This Row],[number_vmail_messages]] &lt;= 20, "Low Usage", IF(tbl_Customers[[#This Row],[number_vmail_messages]] &lt;= 40, "Medium Usgae", "High Usage")))</f>
        <v>No Usage</v>
      </c>
      <c r="AD3743" t="str">
        <f>IF(tbl_Customers[[#This Row],[total_day_minutes]]&lt;=150,"Low Usage", IF(tbl_Customers[[#This Row],[total_day_minutes]]&lt;=200,"Medium Usage", IF(tbl_Customers[[#This Row],[total_day_minutes]]&lt;=250,"High Usage","Very High Usage")))</f>
        <v>Medium Usage</v>
      </c>
      <c r="AE3743" t="str">
        <f>IF(tbl_Customers[[#This Row],[total_intl_calls]]&lt;=5,"Low Calls", IF(tbl_Customers[[#This Row],[total_intl_calls]]&lt;=10, "Medium Calls", "High Calls"))</f>
        <v>Medium Calls</v>
      </c>
      <c r="AF37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3" s="36" t="str">
        <f>IF(tbl_Customers[[#This Row],[Churn_Risk_Score]]&gt;=10,"High Risk", IF(tbl_Customers[[#This Row],[Churn_Risk_Score]]&gt;=5,"Medium Risk","Low Risk"))</f>
        <v>Low Risk</v>
      </c>
    </row>
    <row r="3744" spans="1:33" x14ac:dyDescent="0.35">
      <c r="A3744">
        <v>3743</v>
      </c>
      <c r="B3744" t="s">
        <v>29</v>
      </c>
      <c r="C3744">
        <v>103</v>
      </c>
      <c r="D3744" t="s">
        <v>21</v>
      </c>
      <c r="E3744" t="s">
        <v>22</v>
      </c>
      <c r="F3744" t="s">
        <v>23</v>
      </c>
      <c r="G3744">
        <v>34</v>
      </c>
      <c r="H3744">
        <v>240.6</v>
      </c>
      <c r="I3744">
        <v>92</v>
      </c>
      <c r="J3744">
        <v>40.9</v>
      </c>
      <c r="K3744">
        <v>204.2</v>
      </c>
      <c r="L3744">
        <v>99</v>
      </c>
      <c r="M3744">
        <v>17.36</v>
      </c>
      <c r="N3744">
        <v>297</v>
      </c>
      <c r="O3744">
        <v>82</v>
      </c>
      <c r="P3744">
        <v>13.37</v>
      </c>
      <c r="Q3744">
        <v>12.7</v>
      </c>
      <c r="R3744">
        <v>9</v>
      </c>
      <c r="S3744">
        <v>3.43</v>
      </c>
      <c r="T3744">
        <v>5</v>
      </c>
      <c r="U3744" t="s">
        <v>22</v>
      </c>
      <c r="V3744">
        <f>IF(tbl_Customers[[#This Row],[churn]] = "yes", 1, 0)</f>
        <v>0</v>
      </c>
      <c r="W3744" t="str">
        <f>IF(tbl_Customers[[#This Row],[number_customer_service_calls]] &lt;= 1, "0-1 Calls", IF(tbl_Customers[[#This Row],[number_customer_service_calls]] &lt;= 3, "2-3 Calls", IF(tbl_Customers[[#This Row],[number_customer_service_calls]] &lt;=5, "4-5 Calls", "6+ Calls")))</f>
        <v>4-5 Calls</v>
      </c>
      <c r="X3744" t="str">
        <f>IF(tbl_Customers[[#This Row],[account_length]] &lt;= 50, "0-50", IF(tbl_Customers[[#This Row],[account_length]] &lt;=100, "51-100", IF(tbl_Customers[[#This Row],[account_length]] &lt;= 150, "101-150", "151+")))</f>
        <v>101-150</v>
      </c>
      <c r="Y3744" t="str">
        <f>IF(tbl_Customers[[#This Row],[total_intl_charge]] &lt;= 3, "Low Charges", "High Charges")</f>
        <v>High Charges</v>
      </c>
      <c r="Z3744" t="str">
        <f>IF(tbl_Customers[[#This Row],[total_eve_calls]]&lt;=80,"Low Calls",
IF(tbl_Customers[[#This Row],[total_eve_calls]]&lt;=120,"Medium Calls","High Calls"))</f>
        <v>Medium Calls</v>
      </c>
      <c r="AA3744" t="str">
        <f>IF(tbl_Customers[[#This Row],[total_eve_charge]]&lt;=15,"Low Charges",
IF(tbl_Customers[[#This Row],[total_eve_charge]]&lt;=20,"Medium Charges","High Charges"))</f>
        <v>Medium Charges</v>
      </c>
      <c r="AB37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4" t="str">
        <f>IF(tbl_Customers[[#This Row],[number_vmail_messages]] = 0, "No Usage", IF(tbl_Customers[[#This Row],[number_vmail_messages]] &lt;= 20, "Low Usage", IF(tbl_Customers[[#This Row],[number_vmail_messages]] &lt;= 40, "Medium Usgae", "High Usage")))</f>
        <v>Medium Usgae</v>
      </c>
      <c r="AD3744" t="str">
        <f>IF(tbl_Customers[[#This Row],[total_day_minutes]]&lt;=150,"Low Usage", IF(tbl_Customers[[#This Row],[total_day_minutes]]&lt;=200,"Medium Usage", IF(tbl_Customers[[#This Row],[total_day_minutes]]&lt;=250,"High Usage","Very High Usage")))</f>
        <v>High Usage</v>
      </c>
      <c r="AE3744" t="str">
        <f>IF(tbl_Customers[[#This Row],[total_intl_calls]]&lt;=5,"Low Calls", IF(tbl_Customers[[#This Row],[total_intl_calls]]&lt;=10, "Medium Calls", "High Calls"))</f>
        <v>Medium Calls</v>
      </c>
      <c r="AF37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744" s="36" t="str">
        <f>IF(tbl_Customers[[#This Row],[Churn_Risk_Score]]&gt;=10,"High Risk", IF(tbl_Customers[[#This Row],[Churn_Risk_Score]]&gt;=5,"Medium Risk","Low Risk"))</f>
        <v>Medium Risk</v>
      </c>
    </row>
    <row r="3745" spans="1:33" x14ac:dyDescent="0.35">
      <c r="A3745">
        <v>3744</v>
      </c>
      <c r="B3745" t="s">
        <v>69</v>
      </c>
      <c r="C3745">
        <v>90</v>
      </c>
      <c r="D3745" t="s">
        <v>21</v>
      </c>
      <c r="E3745" t="s">
        <v>22</v>
      </c>
      <c r="F3745" t="s">
        <v>22</v>
      </c>
      <c r="G3745">
        <v>0</v>
      </c>
      <c r="H3745">
        <v>114.4</v>
      </c>
      <c r="I3745">
        <v>108</v>
      </c>
      <c r="J3745">
        <v>19.45</v>
      </c>
      <c r="K3745">
        <v>232.8</v>
      </c>
      <c r="L3745">
        <v>150</v>
      </c>
      <c r="M3745">
        <v>19.79</v>
      </c>
      <c r="N3745">
        <v>198.1</v>
      </c>
      <c r="O3745">
        <v>78</v>
      </c>
      <c r="P3745">
        <v>8.91</v>
      </c>
      <c r="Q3745">
        <v>8.9</v>
      </c>
      <c r="R3745">
        <v>3</v>
      </c>
      <c r="S3745">
        <v>2.4</v>
      </c>
      <c r="T3745">
        <v>0</v>
      </c>
      <c r="U3745" t="s">
        <v>22</v>
      </c>
      <c r="V3745">
        <f>IF(tbl_Customers[[#This Row],[churn]] = "yes", 1, 0)</f>
        <v>0</v>
      </c>
      <c r="W3745" t="str">
        <f>IF(tbl_Customers[[#This Row],[number_customer_service_calls]] &lt;= 1, "0-1 Calls", IF(tbl_Customers[[#This Row],[number_customer_service_calls]] &lt;= 3, "2-3 Calls", IF(tbl_Customers[[#This Row],[number_customer_service_calls]] &lt;=5, "4-5 Calls", "6+ Calls")))</f>
        <v>0-1 Calls</v>
      </c>
      <c r="X3745" t="str">
        <f>IF(tbl_Customers[[#This Row],[account_length]] &lt;= 50, "0-50", IF(tbl_Customers[[#This Row],[account_length]] &lt;=100, "51-100", IF(tbl_Customers[[#This Row],[account_length]] &lt;= 150, "101-150", "151+")))</f>
        <v>51-100</v>
      </c>
      <c r="Y3745" t="str">
        <f>IF(tbl_Customers[[#This Row],[total_intl_charge]] &lt;= 3, "Low Charges", "High Charges")</f>
        <v>Low Charges</v>
      </c>
      <c r="Z3745" t="str">
        <f>IF(tbl_Customers[[#This Row],[total_eve_calls]]&lt;=80,"Low Calls",
IF(tbl_Customers[[#This Row],[total_eve_calls]]&lt;=120,"Medium Calls","High Calls"))</f>
        <v>High Calls</v>
      </c>
      <c r="AA3745" t="str">
        <f>IF(tbl_Customers[[#This Row],[total_eve_charge]]&lt;=15,"Low Charges",
IF(tbl_Customers[[#This Row],[total_eve_charge]]&lt;=20,"Medium Charges","High Charges"))</f>
        <v>Medium Charges</v>
      </c>
      <c r="AB37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5" t="str">
        <f>IF(tbl_Customers[[#This Row],[number_vmail_messages]] = 0, "No Usage", IF(tbl_Customers[[#This Row],[number_vmail_messages]] &lt;= 20, "Low Usage", IF(tbl_Customers[[#This Row],[number_vmail_messages]] &lt;= 40, "Medium Usgae", "High Usage")))</f>
        <v>No Usage</v>
      </c>
      <c r="AD3745" t="str">
        <f>IF(tbl_Customers[[#This Row],[total_day_minutes]]&lt;=150,"Low Usage", IF(tbl_Customers[[#This Row],[total_day_minutes]]&lt;=200,"Medium Usage", IF(tbl_Customers[[#This Row],[total_day_minutes]]&lt;=250,"High Usage","Very High Usage")))</f>
        <v>Low Usage</v>
      </c>
      <c r="AE3745" t="str">
        <f>IF(tbl_Customers[[#This Row],[total_intl_calls]]&lt;=5,"Low Calls", IF(tbl_Customers[[#This Row],[total_intl_calls]]&lt;=10, "Medium Calls", "High Calls"))</f>
        <v>Low Calls</v>
      </c>
      <c r="AF37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5" s="36" t="str">
        <f>IF(tbl_Customers[[#This Row],[Churn_Risk_Score]]&gt;=10,"High Risk", IF(tbl_Customers[[#This Row],[Churn_Risk_Score]]&gt;=5,"Medium Risk","Low Risk"))</f>
        <v>Low Risk</v>
      </c>
    </row>
    <row r="3746" spans="1:33" x14ac:dyDescent="0.35">
      <c r="A3746">
        <v>3745</v>
      </c>
      <c r="B3746" t="s">
        <v>40</v>
      </c>
      <c r="C3746">
        <v>66</v>
      </c>
      <c r="D3746" t="s">
        <v>28</v>
      </c>
      <c r="E3746" t="s">
        <v>22</v>
      </c>
      <c r="F3746" t="s">
        <v>22</v>
      </c>
      <c r="G3746">
        <v>0</v>
      </c>
      <c r="H3746">
        <v>113.9</v>
      </c>
      <c r="I3746">
        <v>112</v>
      </c>
      <c r="J3746">
        <v>19.36</v>
      </c>
      <c r="K3746">
        <v>271.8</v>
      </c>
      <c r="L3746">
        <v>106</v>
      </c>
      <c r="M3746">
        <v>23.1</v>
      </c>
      <c r="N3746">
        <v>216.7</v>
      </c>
      <c r="O3746">
        <v>95</v>
      </c>
      <c r="P3746">
        <v>9.75</v>
      </c>
      <c r="Q3746">
        <v>15.6</v>
      </c>
      <c r="R3746">
        <v>3</v>
      </c>
      <c r="S3746">
        <v>4.21</v>
      </c>
      <c r="T3746">
        <v>2</v>
      </c>
      <c r="U3746" t="s">
        <v>22</v>
      </c>
      <c r="V3746">
        <f>IF(tbl_Customers[[#This Row],[churn]] = "yes", 1, 0)</f>
        <v>0</v>
      </c>
      <c r="W3746" t="str">
        <f>IF(tbl_Customers[[#This Row],[number_customer_service_calls]] &lt;= 1, "0-1 Calls", IF(tbl_Customers[[#This Row],[number_customer_service_calls]] &lt;= 3, "2-3 Calls", IF(tbl_Customers[[#This Row],[number_customer_service_calls]] &lt;=5, "4-5 Calls", "6+ Calls")))</f>
        <v>2-3 Calls</v>
      </c>
      <c r="X3746" t="str">
        <f>IF(tbl_Customers[[#This Row],[account_length]] &lt;= 50, "0-50", IF(tbl_Customers[[#This Row],[account_length]] &lt;=100, "51-100", IF(tbl_Customers[[#This Row],[account_length]] &lt;= 150, "101-150", "151+")))</f>
        <v>51-100</v>
      </c>
      <c r="Y3746" t="str">
        <f>IF(tbl_Customers[[#This Row],[total_intl_charge]] &lt;= 3, "Low Charges", "High Charges")</f>
        <v>High Charges</v>
      </c>
      <c r="Z3746" t="str">
        <f>IF(tbl_Customers[[#This Row],[total_eve_calls]]&lt;=80,"Low Calls",
IF(tbl_Customers[[#This Row],[total_eve_calls]]&lt;=120,"Medium Calls","High Calls"))</f>
        <v>Medium Calls</v>
      </c>
      <c r="AA3746" t="str">
        <f>IF(tbl_Customers[[#This Row],[total_eve_charge]]&lt;=15,"Low Charges",
IF(tbl_Customers[[#This Row],[total_eve_charge]]&lt;=20,"Medium Charges","High Charges"))</f>
        <v>High Charges</v>
      </c>
      <c r="AB37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6" t="str">
        <f>IF(tbl_Customers[[#This Row],[number_vmail_messages]] = 0, "No Usage", IF(tbl_Customers[[#This Row],[number_vmail_messages]] &lt;= 20, "Low Usage", IF(tbl_Customers[[#This Row],[number_vmail_messages]] &lt;= 40, "Medium Usgae", "High Usage")))</f>
        <v>No Usage</v>
      </c>
      <c r="AD3746" t="str">
        <f>IF(tbl_Customers[[#This Row],[total_day_minutes]]&lt;=150,"Low Usage", IF(tbl_Customers[[#This Row],[total_day_minutes]]&lt;=200,"Medium Usage", IF(tbl_Customers[[#This Row],[total_day_minutes]]&lt;=250,"High Usage","Very High Usage")))</f>
        <v>Low Usage</v>
      </c>
      <c r="AE3746" t="str">
        <f>IF(tbl_Customers[[#This Row],[total_intl_calls]]&lt;=5,"Low Calls", IF(tbl_Customers[[#This Row],[total_intl_calls]]&lt;=10, "Medium Calls", "High Calls"))</f>
        <v>Low Calls</v>
      </c>
      <c r="AF37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46" s="36" t="str">
        <f>IF(tbl_Customers[[#This Row],[Churn_Risk_Score]]&gt;=10,"High Risk", IF(tbl_Customers[[#This Row],[Churn_Risk_Score]]&gt;=5,"Medium Risk","Low Risk"))</f>
        <v>Low Risk</v>
      </c>
    </row>
    <row r="3747" spans="1:33" x14ac:dyDescent="0.35">
      <c r="A3747">
        <v>3746</v>
      </c>
      <c r="B3747" t="s">
        <v>53</v>
      </c>
      <c r="C3747">
        <v>22</v>
      </c>
      <c r="D3747" t="s">
        <v>25</v>
      </c>
      <c r="E3747" t="s">
        <v>22</v>
      </c>
      <c r="F3747" t="s">
        <v>22</v>
      </c>
      <c r="G3747">
        <v>0</v>
      </c>
      <c r="H3747">
        <v>180</v>
      </c>
      <c r="I3747">
        <v>65</v>
      </c>
      <c r="J3747">
        <v>30.6</v>
      </c>
      <c r="K3747">
        <v>207</v>
      </c>
      <c r="L3747">
        <v>106</v>
      </c>
      <c r="M3747">
        <v>17.600000000000001</v>
      </c>
      <c r="N3747">
        <v>182.8</v>
      </c>
      <c r="O3747">
        <v>111</v>
      </c>
      <c r="P3747">
        <v>8.23</v>
      </c>
      <c r="Q3747">
        <v>8.3000000000000007</v>
      </c>
      <c r="R3747">
        <v>6</v>
      </c>
      <c r="S3747">
        <v>2.2400000000000002</v>
      </c>
      <c r="T3747">
        <v>1</v>
      </c>
      <c r="U3747" t="s">
        <v>22</v>
      </c>
      <c r="V3747">
        <f>IF(tbl_Customers[[#This Row],[churn]] = "yes", 1, 0)</f>
        <v>0</v>
      </c>
      <c r="W3747" t="str">
        <f>IF(tbl_Customers[[#This Row],[number_customer_service_calls]] &lt;= 1, "0-1 Calls", IF(tbl_Customers[[#This Row],[number_customer_service_calls]] &lt;= 3, "2-3 Calls", IF(tbl_Customers[[#This Row],[number_customer_service_calls]] &lt;=5, "4-5 Calls", "6+ Calls")))</f>
        <v>0-1 Calls</v>
      </c>
      <c r="X3747" t="str">
        <f>IF(tbl_Customers[[#This Row],[account_length]] &lt;= 50, "0-50", IF(tbl_Customers[[#This Row],[account_length]] &lt;=100, "51-100", IF(tbl_Customers[[#This Row],[account_length]] &lt;= 150, "101-150", "151+")))</f>
        <v>0-50</v>
      </c>
      <c r="Y3747" t="str">
        <f>IF(tbl_Customers[[#This Row],[total_intl_charge]] &lt;= 3, "Low Charges", "High Charges")</f>
        <v>Low Charges</v>
      </c>
      <c r="Z3747" t="str">
        <f>IF(tbl_Customers[[#This Row],[total_eve_calls]]&lt;=80,"Low Calls",
IF(tbl_Customers[[#This Row],[total_eve_calls]]&lt;=120,"Medium Calls","High Calls"))</f>
        <v>Medium Calls</v>
      </c>
      <c r="AA3747" t="str">
        <f>IF(tbl_Customers[[#This Row],[total_eve_charge]]&lt;=15,"Low Charges",
IF(tbl_Customers[[#This Row],[total_eve_charge]]&lt;=20,"Medium Charges","High Charges"))</f>
        <v>Medium Charges</v>
      </c>
      <c r="AB37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7" t="str">
        <f>IF(tbl_Customers[[#This Row],[number_vmail_messages]] = 0, "No Usage", IF(tbl_Customers[[#This Row],[number_vmail_messages]] &lt;= 20, "Low Usage", IF(tbl_Customers[[#This Row],[number_vmail_messages]] &lt;= 40, "Medium Usgae", "High Usage")))</f>
        <v>No Usage</v>
      </c>
      <c r="AD3747" t="str">
        <f>IF(tbl_Customers[[#This Row],[total_day_minutes]]&lt;=150,"Low Usage", IF(tbl_Customers[[#This Row],[total_day_minutes]]&lt;=200,"Medium Usage", IF(tbl_Customers[[#This Row],[total_day_minutes]]&lt;=250,"High Usage","Very High Usage")))</f>
        <v>Medium Usage</v>
      </c>
      <c r="AE3747" t="str">
        <f>IF(tbl_Customers[[#This Row],[total_intl_calls]]&lt;=5,"Low Calls", IF(tbl_Customers[[#This Row],[total_intl_calls]]&lt;=10, "Medium Calls", "High Calls"))</f>
        <v>Medium Calls</v>
      </c>
      <c r="AF37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7" s="36" t="str">
        <f>IF(tbl_Customers[[#This Row],[Churn_Risk_Score]]&gt;=10,"High Risk", IF(tbl_Customers[[#This Row],[Churn_Risk_Score]]&gt;=5,"Medium Risk","Low Risk"))</f>
        <v>Low Risk</v>
      </c>
    </row>
    <row r="3748" spans="1:33" x14ac:dyDescent="0.35">
      <c r="A3748">
        <v>3747</v>
      </c>
      <c r="B3748" t="s">
        <v>73</v>
      </c>
      <c r="C3748">
        <v>147</v>
      </c>
      <c r="D3748" t="s">
        <v>28</v>
      </c>
      <c r="E3748" t="s">
        <v>22</v>
      </c>
      <c r="F3748" t="s">
        <v>23</v>
      </c>
      <c r="G3748">
        <v>35</v>
      </c>
      <c r="H3748">
        <v>110.8</v>
      </c>
      <c r="I3748">
        <v>123</v>
      </c>
      <c r="J3748">
        <v>18.84</v>
      </c>
      <c r="K3748">
        <v>199.2</v>
      </c>
      <c r="L3748">
        <v>81</v>
      </c>
      <c r="M3748">
        <v>16.93</v>
      </c>
      <c r="N3748">
        <v>212.9</v>
      </c>
      <c r="O3748">
        <v>77</v>
      </c>
      <c r="P3748">
        <v>9.58</v>
      </c>
      <c r="Q3748">
        <v>8.9</v>
      </c>
      <c r="R3748">
        <v>4</v>
      </c>
      <c r="S3748">
        <v>2.4</v>
      </c>
      <c r="T3748">
        <v>2</v>
      </c>
      <c r="U3748" t="s">
        <v>22</v>
      </c>
      <c r="V3748">
        <f>IF(tbl_Customers[[#This Row],[churn]] = "yes", 1, 0)</f>
        <v>0</v>
      </c>
      <c r="W3748" t="str">
        <f>IF(tbl_Customers[[#This Row],[number_customer_service_calls]] &lt;= 1, "0-1 Calls", IF(tbl_Customers[[#This Row],[number_customer_service_calls]] &lt;= 3, "2-3 Calls", IF(tbl_Customers[[#This Row],[number_customer_service_calls]] &lt;=5, "4-5 Calls", "6+ Calls")))</f>
        <v>2-3 Calls</v>
      </c>
      <c r="X3748" t="str">
        <f>IF(tbl_Customers[[#This Row],[account_length]] &lt;= 50, "0-50", IF(tbl_Customers[[#This Row],[account_length]] &lt;=100, "51-100", IF(tbl_Customers[[#This Row],[account_length]] &lt;= 150, "101-150", "151+")))</f>
        <v>101-150</v>
      </c>
      <c r="Y3748" t="str">
        <f>IF(tbl_Customers[[#This Row],[total_intl_charge]] &lt;= 3, "Low Charges", "High Charges")</f>
        <v>Low Charges</v>
      </c>
      <c r="Z3748" t="str">
        <f>IF(tbl_Customers[[#This Row],[total_eve_calls]]&lt;=80,"Low Calls",
IF(tbl_Customers[[#This Row],[total_eve_calls]]&lt;=120,"Medium Calls","High Calls"))</f>
        <v>Medium Calls</v>
      </c>
      <c r="AA3748" t="str">
        <f>IF(tbl_Customers[[#This Row],[total_eve_charge]]&lt;=15,"Low Charges",
IF(tbl_Customers[[#This Row],[total_eve_charge]]&lt;=20,"Medium Charges","High Charges"))</f>
        <v>Medium Charges</v>
      </c>
      <c r="AB37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8" t="str">
        <f>IF(tbl_Customers[[#This Row],[number_vmail_messages]] = 0, "No Usage", IF(tbl_Customers[[#This Row],[number_vmail_messages]] &lt;= 20, "Low Usage", IF(tbl_Customers[[#This Row],[number_vmail_messages]] &lt;= 40, "Medium Usgae", "High Usage")))</f>
        <v>Medium Usgae</v>
      </c>
      <c r="AD3748" t="str">
        <f>IF(tbl_Customers[[#This Row],[total_day_minutes]]&lt;=150,"Low Usage", IF(tbl_Customers[[#This Row],[total_day_minutes]]&lt;=200,"Medium Usage", IF(tbl_Customers[[#This Row],[total_day_minutes]]&lt;=250,"High Usage","Very High Usage")))</f>
        <v>Low Usage</v>
      </c>
      <c r="AE3748" t="str">
        <f>IF(tbl_Customers[[#This Row],[total_intl_calls]]&lt;=5,"Low Calls", IF(tbl_Customers[[#This Row],[total_intl_calls]]&lt;=10, "Medium Calls", "High Calls"))</f>
        <v>Low Calls</v>
      </c>
      <c r="AF37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48" s="36" t="str">
        <f>IF(tbl_Customers[[#This Row],[Churn_Risk_Score]]&gt;=10,"High Risk", IF(tbl_Customers[[#This Row],[Churn_Risk_Score]]&gt;=5,"Medium Risk","Low Risk"))</f>
        <v>Low Risk</v>
      </c>
    </row>
    <row r="3749" spans="1:33" x14ac:dyDescent="0.35">
      <c r="A3749">
        <v>3748</v>
      </c>
      <c r="B3749" t="s">
        <v>50</v>
      </c>
      <c r="C3749">
        <v>57</v>
      </c>
      <c r="D3749" t="s">
        <v>21</v>
      </c>
      <c r="E3749" t="s">
        <v>22</v>
      </c>
      <c r="F3749" t="s">
        <v>23</v>
      </c>
      <c r="G3749">
        <v>26</v>
      </c>
      <c r="H3749">
        <v>138.69999999999999</v>
      </c>
      <c r="I3749">
        <v>99</v>
      </c>
      <c r="J3749">
        <v>23.58</v>
      </c>
      <c r="K3749">
        <v>134.5</v>
      </c>
      <c r="L3749">
        <v>105</v>
      </c>
      <c r="M3749">
        <v>11.43</v>
      </c>
      <c r="N3749">
        <v>261.7</v>
      </c>
      <c r="O3749">
        <v>95</v>
      </c>
      <c r="P3749">
        <v>11.78</v>
      </c>
      <c r="Q3749">
        <v>13</v>
      </c>
      <c r="R3749">
        <v>5</v>
      </c>
      <c r="S3749">
        <v>3.51</v>
      </c>
      <c r="T3749">
        <v>2</v>
      </c>
      <c r="U3749" t="s">
        <v>22</v>
      </c>
      <c r="V3749">
        <f>IF(tbl_Customers[[#This Row],[churn]] = "yes", 1, 0)</f>
        <v>0</v>
      </c>
      <c r="W3749" t="str">
        <f>IF(tbl_Customers[[#This Row],[number_customer_service_calls]] &lt;= 1, "0-1 Calls", IF(tbl_Customers[[#This Row],[number_customer_service_calls]] &lt;= 3, "2-3 Calls", IF(tbl_Customers[[#This Row],[number_customer_service_calls]] &lt;=5, "4-5 Calls", "6+ Calls")))</f>
        <v>2-3 Calls</v>
      </c>
      <c r="X3749" t="str">
        <f>IF(tbl_Customers[[#This Row],[account_length]] &lt;= 50, "0-50", IF(tbl_Customers[[#This Row],[account_length]] &lt;=100, "51-100", IF(tbl_Customers[[#This Row],[account_length]] &lt;= 150, "101-150", "151+")))</f>
        <v>51-100</v>
      </c>
      <c r="Y3749" t="str">
        <f>IF(tbl_Customers[[#This Row],[total_intl_charge]] &lt;= 3, "Low Charges", "High Charges")</f>
        <v>High Charges</v>
      </c>
      <c r="Z3749" t="str">
        <f>IF(tbl_Customers[[#This Row],[total_eve_calls]]&lt;=80,"Low Calls",
IF(tbl_Customers[[#This Row],[total_eve_calls]]&lt;=120,"Medium Calls","High Calls"))</f>
        <v>Medium Calls</v>
      </c>
      <c r="AA3749" t="str">
        <f>IF(tbl_Customers[[#This Row],[total_eve_charge]]&lt;=15,"Low Charges",
IF(tbl_Customers[[#This Row],[total_eve_charge]]&lt;=20,"Medium Charges","High Charges"))</f>
        <v>Low Charges</v>
      </c>
      <c r="AB37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9" t="str">
        <f>IF(tbl_Customers[[#This Row],[number_vmail_messages]] = 0, "No Usage", IF(tbl_Customers[[#This Row],[number_vmail_messages]] &lt;= 20, "Low Usage", IF(tbl_Customers[[#This Row],[number_vmail_messages]] &lt;= 40, "Medium Usgae", "High Usage")))</f>
        <v>Medium Usgae</v>
      </c>
      <c r="AD3749" t="str">
        <f>IF(tbl_Customers[[#This Row],[total_day_minutes]]&lt;=150,"Low Usage", IF(tbl_Customers[[#This Row],[total_day_minutes]]&lt;=200,"Medium Usage", IF(tbl_Customers[[#This Row],[total_day_minutes]]&lt;=250,"High Usage","Very High Usage")))</f>
        <v>Low Usage</v>
      </c>
      <c r="AE3749" t="str">
        <f>IF(tbl_Customers[[#This Row],[total_intl_calls]]&lt;=5,"Low Calls", IF(tbl_Customers[[#This Row],[total_intl_calls]]&lt;=10, "Medium Calls", "High Calls"))</f>
        <v>Low Calls</v>
      </c>
      <c r="AF37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49" s="36" t="str">
        <f>IF(tbl_Customers[[#This Row],[Churn_Risk_Score]]&gt;=10,"High Risk", IF(tbl_Customers[[#This Row],[Churn_Risk_Score]]&gt;=5,"Medium Risk","Low Risk"))</f>
        <v>Low Risk</v>
      </c>
    </row>
    <row r="3750" spans="1:33" x14ac:dyDescent="0.35">
      <c r="A3750">
        <v>3749</v>
      </c>
      <c r="B3750" t="s">
        <v>65</v>
      </c>
      <c r="C3750">
        <v>7</v>
      </c>
      <c r="D3750" t="s">
        <v>28</v>
      </c>
      <c r="E3750" t="s">
        <v>22</v>
      </c>
      <c r="F3750" t="s">
        <v>23</v>
      </c>
      <c r="G3750">
        <v>33</v>
      </c>
      <c r="H3750">
        <v>211.8</v>
      </c>
      <c r="I3750">
        <v>99</v>
      </c>
      <c r="J3750">
        <v>36.01</v>
      </c>
      <c r="K3750">
        <v>170.9</v>
      </c>
      <c r="L3750">
        <v>110</v>
      </c>
      <c r="M3750">
        <v>14.53</v>
      </c>
      <c r="N3750">
        <v>244.2</v>
      </c>
      <c r="O3750">
        <v>125</v>
      </c>
      <c r="P3750">
        <v>10.99</v>
      </c>
      <c r="Q3750">
        <v>11.2</v>
      </c>
      <c r="R3750">
        <v>4</v>
      </c>
      <c r="S3750">
        <v>3.02</v>
      </c>
      <c r="T3750">
        <v>2</v>
      </c>
      <c r="U3750" t="s">
        <v>22</v>
      </c>
      <c r="V3750">
        <f>IF(tbl_Customers[[#This Row],[churn]] = "yes", 1, 0)</f>
        <v>0</v>
      </c>
      <c r="W3750" t="str">
        <f>IF(tbl_Customers[[#This Row],[number_customer_service_calls]] &lt;= 1, "0-1 Calls", IF(tbl_Customers[[#This Row],[number_customer_service_calls]] &lt;= 3, "2-3 Calls", IF(tbl_Customers[[#This Row],[number_customer_service_calls]] &lt;=5, "4-5 Calls", "6+ Calls")))</f>
        <v>2-3 Calls</v>
      </c>
      <c r="X3750" t="str">
        <f>IF(tbl_Customers[[#This Row],[account_length]] &lt;= 50, "0-50", IF(tbl_Customers[[#This Row],[account_length]] &lt;=100, "51-100", IF(tbl_Customers[[#This Row],[account_length]] &lt;= 150, "101-150", "151+")))</f>
        <v>0-50</v>
      </c>
      <c r="Y3750" t="str">
        <f>IF(tbl_Customers[[#This Row],[total_intl_charge]] &lt;= 3, "Low Charges", "High Charges")</f>
        <v>High Charges</v>
      </c>
      <c r="Z3750" t="str">
        <f>IF(tbl_Customers[[#This Row],[total_eve_calls]]&lt;=80,"Low Calls",
IF(tbl_Customers[[#This Row],[total_eve_calls]]&lt;=120,"Medium Calls","High Calls"))</f>
        <v>Medium Calls</v>
      </c>
      <c r="AA3750" t="str">
        <f>IF(tbl_Customers[[#This Row],[total_eve_charge]]&lt;=15,"Low Charges",
IF(tbl_Customers[[#This Row],[total_eve_charge]]&lt;=20,"Medium Charges","High Charges"))</f>
        <v>Low Charges</v>
      </c>
      <c r="AB37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0" t="str">
        <f>IF(tbl_Customers[[#This Row],[number_vmail_messages]] = 0, "No Usage", IF(tbl_Customers[[#This Row],[number_vmail_messages]] &lt;= 20, "Low Usage", IF(tbl_Customers[[#This Row],[number_vmail_messages]] &lt;= 40, "Medium Usgae", "High Usage")))</f>
        <v>Medium Usgae</v>
      </c>
      <c r="AD3750" t="str">
        <f>IF(tbl_Customers[[#This Row],[total_day_minutes]]&lt;=150,"Low Usage", IF(tbl_Customers[[#This Row],[total_day_minutes]]&lt;=200,"Medium Usage", IF(tbl_Customers[[#This Row],[total_day_minutes]]&lt;=250,"High Usage","Very High Usage")))</f>
        <v>High Usage</v>
      </c>
      <c r="AE3750" t="str">
        <f>IF(tbl_Customers[[#This Row],[total_intl_calls]]&lt;=5,"Low Calls", IF(tbl_Customers[[#This Row],[total_intl_calls]]&lt;=10, "Medium Calls", "High Calls"))</f>
        <v>Low Calls</v>
      </c>
      <c r="AF37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50" s="36" t="str">
        <f>IF(tbl_Customers[[#This Row],[Churn_Risk_Score]]&gt;=10,"High Risk", IF(tbl_Customers[[#This Row],[Churn_Risk_Score]]&gt;=5,"Medium Risk","Low Risk"))</f>
        <v>Low Risk</v>
      </c>
    </row>
    <row r="3751" spans="1:33" x14ac:dyDescent="0.35">
      <c r="A3751">
        <v>3750</v>
      </c>
      <c r="B3751" t="s">
        <v>60</v>
      </c>
      <c r="C3751">
        <v>85</v>
      </c>
      <c r="D3751" t="s">
        <v>21</v>
      </c>
      <c r="E3751" t="s">
        <v>22</v>
      </c>
      <c r="F3751" t="s">
        <v>22</v>
      </c>
      <c r="G3751">
        <v>0</v>
      </c>
      <c r="H3751">
        <v>234.5</v>
      </c>
      <c r="I3751">
        <v>113</v>
      </c>
      <c r="J3751">
        <v>39.869999999999997</v>
      </c>
      <c r="K3751">
        <v>237.3</v>
      </c>
      <c r="L3751">
        <v>116</v>
      </c>
      <c r="M3751">
        <v>20.170000000000002</v>
      </c>
      <c r="N3751">
        <v>122.7</v>
      </c>
      <c r="O3751">
        <v>110</v>
      </c>
      <c r="P3751">
        <v>5.52</v>
      </c>
      <c r="Q3751">
        <v>12.9</v>
      </c>
      <c r="R3751">
        <v>3</v>
      </c>
      <c r="S3751">
        <v>3.48</v>
      </c>
      <c r="T3751">
        <v>4</v>
      </c>
      <c r="U3751" t="s">
        <v>22</v>
      </c>
      <c r="V3751">
        <f>IF(tbl_Customers[[#This Row],[churn]] = "yes", 1, 0)</f>
        <v>0</v>
      </c>
      <c r="W3751" t="str">
        <f>IF(tbl_Customers[[#This Row],[number_customer_service_calls]] &lt;= 1, "0-1 Calls", IF(tbl_Customers[[#This Row],[number_customer_service_calls]] &lt;= 3, "2-3 Calls", IF(tbl_Customers[[#This Row],[number_customer_service_calls]] &lt;=5, "4-5 Calls", "6+ Calls")))</f>
        <v>4-5 Calls</v>
      </c>
      <c r="X3751" t="str">
        <f>IF(tbl_Customers[[#This Row],[account_length]] &lt;= 50, "0-50", IF(tbl_Customers[[#This Row],[account_length]] &lt;=100, "51-100", IF(tbl_Customers[[#This Row],[account_length]] &lt;= 150, "101-150", "151+")))</f>
        <v>51-100</v>
      </c>
      <c r="Y3751" t="str">
        <f>IF(tbl_Customers[[#This Row],[total_intl_charge]] &lt;= 3, "Low Charges", "High Charges")</f>
        <v>High Charges</v>
      </c>
      <c r="Z3751" t="str">
        <f>IF(tbl_Customers[[#This Row],[total_eve_calls]]&lt;=80,"Low Calls",
IF(tbl_Customers[[#This Row],[total_eve_calls]]&lt;=120,"Medium Calls","High Calls"))</f>
        <v>Medium Calls</v>
      </c>
      <c r="AA3751" t="str">
        <f>IF(tbl_Customers[[#This Row],[total_eve_charge]]&lt;=15,"Low Charges",
IF(tbl_Customers[[#This Row],[total_eve_charge]]&lt;=20,"Medium Charges","High Charges"))</f>
        <v>High Charges</v>
      </c>
      <c r="AB37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51" t="str">
        <f>IF(tbl_Customers[[#This Row],[number_vmail_messages]] = 0, "No Usage", IF(tbl_Customers[[#This Row],[number_vmail_messages]] &lt;= 20, "Low Usage", IF(tbl_Customers[[#This Row],[number_vmail_messages]] &lt;= 40, "Medium Usgae", "High Usage")))</f>
        <v>No Usage</v>
      </c>
      <c r="AD3751" t="str">
        <f>IF(tbl_Customers[[#This Row],[total_day_minutes]]&lt;=150,"Low Usage", IF(tbl_Customers[[#This Row],[total_day_minutes]]&lt;=200,"Medium Usage", IF(tbl_Customers[[#This Row],[total_day_minutes]]&lt;=250,"High Usage","Very High Usage")))</f>
        <v>High Usage</v>
      </c>
      <c r="AE3751" t="str">
        <f>IF(tbl_Customers[[#This Row],[total_intl_calls]]&lt;=5,"Low Calls", IF(tbl_Customers[[#This Row],[total_intl_calls]]&lt;=10, "Medium Calls", "High Calls"))</f>
        <v>Low Calls</v>
      </c>
      <c r="AF37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51" s="36" t="str">
        <f>IF(tbl_Customers[[#This Row],[Churn_Risk_Score]]&gt;=10,"High Risk", IF(tbl_Customers[[#This Row],[Churn_Risk_Score]]&gt;=5,"Medium Risk","Low Risk"))</f>
        <v>Medium Risk</v>
      </c>
    </row>
    <row r="3752" spans="1:33" x14ac:dyDescent="0.35">
      <c r="A3752">
        <v>3751</v>
      </c>
      <c r="B3752" t="s">
        <v>39</v>
      </c>
      <c r="C3752">
        <v>92</v>
      </c>
      <c r="D3752" t="s">
        <v>28</v>
      </c>
      <c r="E3752" t="s">
        <v>22</v>
      </c>
      <c r="F3752" t="s">
        <v>22</v>
      </c>
      <c r="G3752">
        <v>0</v>
      </c>
      <c r="H3752">
        <v>240.2</v>
      </c>
      <c r="I3752">
        <v>86</v>
      </c>
      <c r="J3752">
        <v>40.83</v>
      </c>
      <c r="K3752">
        <v>107.6</v>
      </c>
      <c r="L3752">
        <v>79</v>
      </c>
      <c r="M3752">
        <v>9.15</v>
      </c>
      <c r="N3752">
        <v>156.6</v>
      </c>
      <c r="O3752">
        <v>121</v>
      </c>
      <c r="P3752">
        <v>7.05</v>
      </c>
      <c r="Q3752">
        <v>7.5</v>
      </c>
      <c r="R3752">
        <v>4</v>
      </c>
      <c r="S3752">
        <v>2.0299999999999998</v>
      </c>
      <c r="T3752">
        <v>1</v>
      </c>
      <c r="U3752" t="s">
        <v>22</v>
      </c>
      <c r="V3752">
        <f>IF(tbl_Customers[[#This Row],[churn]] = "yes", 1, 0)</f>
        <v>0</v>
      </c>
      <c r="W3752" t="str">
        <f>IF(tbl_Customers[[#This Row],[number_customer_service_calls]] &lt;= 1, "0-1 Calls", IF(tbl_Customers[[#This Row],[number_customer_service_calls]] &lt;= 3, "2-3 Calls", IF(tbl_Customers[[#This Row],[number_customer_service_calls]] &lt;=5, "4-5 Calls", "6+ Calls")))</f>
        <v>0-1 Calls</v>
      </c>
      <c r="X3752" t="str">
        <f>IF(tbl_Customers[[#This Row],[account_length]] &lt;= 50, "0-50", IF(tbl_Customers[[#This Row],[account_length]] &lt;=100, "51-100", IF(tbl_Customers[[#This Row],[account_length]] &lt;= 150, "101-150", "151+")))</f>
        <v>51-100</v>
      </c>
      <c r="Y3752" t="str">
        <f>IF(tbl_Customers[[#This Row],[total_intl_charge]] &lt;= 3, "Low Charges", "High Charges")</f>
        <v>Low Charges</v>
      </c>
      <c r="Z3752" t="str">
        <f>IF(tbl_Customers[[#This Row],[total_eve_calls]]&lt;=80,"Low Calls",
IF(tbl_Customers[[#This Row],[total_eve_calls]]&lt;=120,"Medium Calls","High Calls"))</f>
        <v>Low Calls</v>
      </c>
      <c r="AA3752" t="str">
        <f>IF(tbl_Customers[[#This Row],[total_eve_charge]]&lt;=15,"Low Charges",
IF(tbl_Customers[[#This Row],[total_eve_charge]]&lt;=20,"Medium Charges","High Charges"))</f>
        <v>Low Charges</v>
      </c>
      <c r="AB37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2" t="str">
        <f>IF(tbl_Customers[[#This Row],[number_vmail_messages]] = 0, "No Usage", IF(tbl_Customers[[#This Row],[number_vmail_messages]] &lt;= 20, "Low Usage", IF(tbl_Customers[[#This Row],[number_vmail_messages]] &lt;= 40, "Medium Usgae", "High Usage")))</f>
        <v>No Usage</v>
      </c>
      <c r="AD3752" t="str">
        <f>IF(tbl_Customers[[#This Row],[total_day_minutes]]&lt;=150,"Low Usage", IF(tbl_Customers[[#This Row],[total_day_minutes]]&lt;=200,"Medium Usage", IF(tbl_Customers[[#This Row],[total_day_minutes]]&lt;=250,"High Usage","Very High Usage")))</f>
        <v>High Usage</v>
      </c>
      <c r="AE3752" t="str">
        <f>IF(tbl_Customers[[#This Row],[total_intl_calls]]&lt;=5,"Low Calls", IF(tbl_Customers[[#This Row],[total_intl_calls]]&lt;=10, "Medium Calls", "High Calls"))</f>
        <v>Low Calls</v>
      </c>
      <c r="AF37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2" s="36" t="str">
        <f>IF(tbl_Customers[[#This Row],[Churn_Risk_Score]]&gt;=10,"High Risk", IF(tbl_Customers[[#This Row],[Churn_Risk_Score]]&gt;=5,"Medium Risk","Low Risk"))</f>
        <v>Low Risk</v>
      </c>
    </row>
    <row r="3753" spans="1:33" x14ac:dyDescent="0.35">
      <c r="A3753">
        <v>3752</v>
      </c>
      <c r="B3753" t="s">
        <v>45</v>
      </c>
      <c r="C3753">
        <v>92</v>
      </c>
      <c r="D3753" t="s">
        <v>28</v>
      </c>
      <c r="E3753" t="s">
        <v>22</v>
      </c>
      <c r="F3753" t="s">
        <v>22</v>
      </c>
      <c r="G3753">
        <v>0</v>
      </c>
      <c r="H3753">
        <v>222.4</v>
      </c>
      <c r="I3753">
        <v>105</v>
      </c>
      <c r="J3753">
        <v>37.81</v>
      </c>
      <c r="K3753">
        <v>164</v>
      </c>
      <c r="L3753">
        <v>129</v>
      </c>
      <c r="M3753">
        <v>13.94</v>
      </c>
      <c r="N3753">
        <v>233.3</v>
      </c>
      <c r="O3753">
        <v>113</v>
      </c>
      <c r="P3753">
        <v>10.5</v>
      </c>
      <c r="Q3753">
        <v>9.9</v>
      </c>
      <c r="R3753">
        <v>8</v>
      </c>
      <c r="S3753">
        <v>2.67</v>
      </c>
      <c r="T3753">
        <v>1</v>
      </c>
      <c r="U3753" t="s">
        <v>22</v>
      </c>
      <c r="V3753">
        <f>IF(tbl_Customers[[#This Row],[churn]] = "yes", 1, 0)</f>
        <v>0</v>
      </c>
      <c r="W3753" t="str">
        <f>IF(tbl_Customers[[#This Row],[number_customer_service_calls]] &lt;= 1, "0-1 Calls", IF(tbl_Customers[[#This Row],[number_customer_service_calls]] &lt;= 3, "2-3 Calls", IF(tbl_Customers[[#This Row],[number_customer_service_calls]] &lt;=5, "4-5 Calls", "6+ Calls")))</f>
        <v>0-1 Calls</v>
      </c>
      <c r="X3753" t="str">
        <f>IF(tbl_Customers[[#This Row],[account_length]] &lt;= 50, "0-50", IF(tbl_Customers[[#This Row],[account_length]] &lt;=100, "51-100", IF(tbl_Customers[[#This Row],[account_length]] &lt;= 150, "101-150", "151+")))</f>
        <v>51-100</v>
      </c>
      <c r="Y3753" t="str">
        <f>IF(tbl_Customers[[#This Row],[total_intl_charge]] &lt;= 3, "Low Charges", "High Charges")</f>
        <v>Low Charges</v>
      </c>
      <c r="Z3753" t="str">
        <f>IF(tbl_Customers[[#This Row],[total_eve_calls]]&lt;=80,"Low Calls",
IF(tbl_Customers[[#This Row],[total_eve_calls]]&lt;=120,"Medium Calls","High Calls"))</f>
        <v>High Calls</v>
      </c>
      <c r="AA3753" t="str">
        <f>IF(tbl_Customers[[#This Row],[total_eve_charge]]&lt;=15,"Low Charges",
IF(tbl_Customers[[#This Row],[total_eve_charge]]&lt;=20,"Medium Charges","High Charges"))</f>
        <v>Low Charges</v>
      </c>
      <c r="AB37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3" t="str">
        <f>IF(tbl_Customers[[#This Row],[number_vmail_messages]] = 0, "No Usage", IF(tbl_Customers[[#This Row],[number_vmail_messages]] &lt;= 20, "Low Usage", IF(tbl_Customers[[#This Row],[number_vmail_messages]] &lt;= 40, "Medium Usgae", "High Usage")))</f>
        <v>No Usage</v>
      </c>
      <c r="AD3753" t="str">
        <f>IF(tbl_Customers[[#This Row],[total_day_minutes]]&lt;=150,"Low Usage", IF(tbl_Customers[[#This Row],[total_day_minutes]]&lt;=200,"Medium Usage", IF(tbl_Customers[[#This Row],[total_day_minutes]]&lt;=250,"High Usage","Very High Usage")))</f>
        <v>High Usage</v>
      </c>
      <c r="AE3753" t="str">
        <f>IF(tbl_Customers[[#This Row],[total_intl_calls]]&lt;=5,"Low Calls", IF(tbl_Customers[[#This Row],[total_intl_calls]]&lt;=10, "Medium Calls", "High Calls"))</f>
        <v>Medium Calls</v>
      </c>
      <c r="AF37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3" s="36" t="str">
        <f>IF(tbl_Customers[[#This Row],[Churn_Risk_Score]]&gt;=10,"High Risk", IF(tbl_Customers[[#This Row],[Churn_Risk_Score]]&gt;=5,"Medium Risk","Low Risk"))</f>
        <v>Low Risk</v>
      </c>
    </row>
    <row r="3754" spans="1:33" x14ac:dyDescent="0.35">
      <c r="A3754">
        <v>3753</v>
      </c>
      <c r="B3754" t="s">
        <v>51</v>
      </c>
      <c r="C3754">
        <v>133</v>
      </c>
      <c r="D3754" t="s">
        <v>21</v>
      </c>
      <c r="E3754" t="s">
        <v>22</v>
      </c>
      <c r="F3754" t="s">
        <v>22</v>
      </c>
      <c r="G3754">
        <v>0</v>
      </c>
      <c r="H3754">
        <v>113.3</v>
      </c>
      <c r="I3754">
        <v>137</v>
      </c>
      <c r="J3754">
        <v>19.260000000000002</v>
      </c>
      <c r="K3754">
        <v>160.19999999999999</v>
      </c>
      <c r="L3754">
        <v>103</v>
      </c>
      <c r="M3754">
        <v>13.62</v>
      </c>
      <c r="N3754">
        <v>228.8</v>
      </c>
      <c r="O3754">
        <v>98</v>
      </c>
      <c r="P3754">
        <v>10.3</v>
      </c>
      <c r="Q3754">
        <v>10.1</v>
      </c>
      <c r="R3754">
        <v>7</v>
      </c>
      <c r="S3754">
        <v>2.73</v>
      </c>
      <c r="T3754">
        <v>2</v>
      </c>
      <c r="U3754" t="s">
        <v>22</v>
      </c>
      <c r="V3754">
        <f>IF(tbl_Customers[[#This Row],[churn]] = "yes", 1, 0)</f>
        <v>0</v>
      </c>
      <c r="W3754" t="str">
        <f>IF(tbl_Customers[[#This Row],[number_customer_service_calls]] &lt;= 1, "0-1 Calls", IF(tbl_Customers[[#This Row],[number_customer_service_calls]] &lt;= 3, "2-3 Calls", IF(tbl_Customers[[#This Row],[number_customer_service_calls]] &lt;=5, "4-5 Calls", "6+ Calls")))</f>
        <v>2-3 Calls</v>
      </c>
      <c r="X3754" t="str">
        <f>IF(tbl_Customers[[#This Row],[account_length]] &lt;= 50, "0-50", IF(tbl_Customers[[#This Row],[account_length]] &lt;=100, "51-100", IF(tbl_Customers[[#This Row],[account_length]] &lt;= 150, "101-150", "151+")))</f>
        <v>101-150</v>
      </c>
      <c r="Y3754" t="str">
        <f>IF(tbl_Customers[[#This Row],[total_intl_charge]] &lt;= 3, "Low Charges", "High Charges")</f>
        <v>Low Charges</v>
      </c>
      <c r="Z3754" t="str">
        <f>IF(tbl_Customers[[#This Row],[total_eve_calls]]&lt;=80,"Low Calls",
IF(tbl_Customers[[#This Row],[total_eve_calls]]&lt;=120,"Medium Calls","High Calls"))</f>
        <v>Medium Calls</v>
      </c>
      <c r="AA3754" t="str">
        <f>IF(tbl_Customers[[#This Row],[total_eve_charge]]&lt;=15,"Low Charges",
IF(tbl_Customers[[#This Row],[total_eve_charge]]&lt;=20,"Medium Charges","High Charges"))</f>
        <v>Low Charges</v>
      </c>
      <c r="AB37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4" t="str">
        <f>IF(tbl_Customers[[#This Row],[number_vmail_messages]] = 0, "No Usage", IF(tbl_Customers[[#This Row],[number_vmail_messages]] &lt;= 20, "Low Usage", IF(tbl_Customers[[#This Row],[number_vmail_messages]] &lt;= 40, "Medium Usgae", "High Usage")))</f>
        <v>No Usage</v>
      </c>
      <c r="AD3754" t="str">
        <f>IF(tbl_Customers[[#This Row],[total_day_minutes]]&lt;=150,"Low Usage", IF(tbl_Customers[[#This Row],[total_day_minutes]]&lt;=200,"Medium Usage", IF(tbl_Customers[[#This Row],[total_day_minutes]]&lt;=250,"High Usage","Very High Usage")))</f>
        <v>Low Usage</v>
      </c>
      <c r="AE3754" t="str">
        <f>IF(tbl_Customers[[#This Row],[total_intl_calls]]&lt;=5,"Low Calls", IF(tbl_Customers[[#This Row],[total_intl_calls]]&lt;=10, "Medium Calls", "High Calls"))</f>
        <v>Medium Calls</v>
      </c>
      <c r="AF37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4" s="36" t="str">
        <f>IF(tbl_Customers[[#This Row],[Churn_Risk_Score]]&gt;=10,"High Risk", IF(tbl_Customers[[#This Row],[Churn_Risk_Score]]&gt;=5,"Medium Risk","Low Risk"))</f>
        <v>Low Risk</v>
      </c>
    </row>
    <row r="3755" spans="1:33" x14ac:dyDescent="0.35">
      <c r="A3755">
        <v>3754</v>
      </c>
      <c r="B3755" t="s">
        <v>62</v>
      </c>
      <c r="C3755">
        <v>134</v>
      </c>
      <c r="D3755" t="s">
        <v>25</v>
      </c>
      <c r="E3755" t="s">
        <v>22</v>
      </c>
      <c r="F3755" t="s">
        <v>22</v>
      </c>
      <c r="G3755">
        <v>0</v>
      </c>
      <c r="H3755">
        <v>107</v>
      </c>
      <c r="I3755">
        <v>146</v>
      </c>
      <c r="J3755">
        <v>18.190000000000001</v>
      </c>
      <c r="K3755">
        <v>220</v>
      </c>
      <c r="L3755">
        <v>116</v>
      </c>
      <c r="M3755">
        <v>18.7</v>
      </c>
      <c r="N3755">
        <v>149.80000000000001</v>
      </c>
      <c r="O3755">
        <v>108</v>
      </c>
      <c r="P3755">
        <v>6.74</v>
      </c>
      <c r="Q3755">
        <v>7.2</v>
      </c>
      <c r="R3755">
        <v>3</v>
      </c>
      <c r="S3755">
        <v>1.94</v>
      </c>
      <c r="T3755">
        <v>2</v>
      </c>
      <c r="U3755" t="s">
        <v>22</v>
      </c>
      <c r="V3755">
        <f>IF(tbl_Customers[[#This Row],[churn]] = "yes", 1, 0)</f>
        <v>0</v>
      </c>
      <c r="W3755" t="str">
        <f>IF(tbl_Customers[[#This Row],[number_customer_service_calls]] &lt;= 1, "0-1 Calls", IF(tbl_Customers[[#This Row],[number_customer_service_calls]] &lt;= 3, "2-3 Calls", IF(tbl_Customers[[#This Row],[number_customer_service_calls]] &lt;=5, "4-5 Calls", "6+ Calls")))</f>
        <v>2-3 Calls</v>
      </c>
      <c r="X3755" t="str">
        <f>IF(tbl_Customers[[#This Row],[account_length]] &lt;= 50, "0-50", IF(tbl_Customers[[#This Row],[account_length]] &lt;=100, "51-100", IF(tbl_Customers[[#This Row],[account_length]] &lt;= 150, "101-150", "151+")))</f>
        <v>101-150</v>
      </c>
      <c r="Y3755" t="str">
        <f>IF(tbl_Customers[[#This Row],[total_intl_charge]] &lt;= 3, "Low Charges", "High Charges")</f>
        <v>Low Charges</v>
      </c>
      <c r="Z3755" t="str">
        <f>IF(tbl_Customers[[#This Row],[total_eve_calls]]&lt;=80,"Low Calls",
IF(tbl_Customers[[#This Row],[total_eve_calls]]&lt;=120,"Medium Calls","High Calls"))</f>
        <v>Medium Calls</v>
      </c>
      <c r="AA3755" t="str">
        <f>IF(tbl_Customers[[#This Row],[total_eve_charge]]&lt;=15,"Low Charges",
IF(tbl_Customers[[#This Row],[total_eve_charge]]&lt;=20,"Medium Charges","High Charges"))</f>
        <v>Medium Charges</v>
      </c>
      <c r="AB37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5" t="str">
        <f>IF(tbl_Customers[[#This Row],[number_vmail_messages]] = 0, "No Usage", IF(tbl_Customers[[#This Row],[number_vmail_messages]] &lt;= 20, "Low Usage", IF(tbl_Customers[[#This Row],[number_vmail_messages]] &lt;= 40, "Medium Usgae", "High Usage")))</f>
        <v>No Usage</v>
      </c>
      <c r="AD3755" t="str">
        <f>IF(tbl_Customers[[#This Row],[total_day_minutes]]&lt;=150,"Low Usage", IF(tbl_Customers[[#This Row],[total_day_minutes]]&lt;=200,"Medium Usage", IF(tbl_Customers[[#This Row],[total_day_minutes]]&lt;=250,"High Usage","Very High Usage")))</f>
        <v>Low Usage</v>
      </c>
      <c r="AE3755" t="str">
        <f>IF(tbl_Customers[[#This Row],[total_intl_calls]]&lt;=5,"Low Calls", IF(tbl_Customers[[#This Row],[total_intl_calls]]&lt;=10, "Medium Calls", "High Calls"))</f>
        <v>Low Calls</v>
      </c>
      <c r="AF37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5" s="36" t="str">
        <f>IF(tbl_Customers[[#This Row],[Churn_Risk_Score]]&gt;=10,"High Risk", IF(tbl_Customers[[#This Row],[Churn_Risk_Score]]&gt;=5,"Medium Risk","Low Risk"))</f>
        <v>Low Risk</v>
      </c>
    </row>
    <row r="3756" spans="1:33" x14ac:dyDescent="0.35">
      <c r="A3756">
        <v>3755</v>
      </c>
      <c r="B3756" t="s">
        <v>72</v>
      </c>
      <c r="C3756">
        <v>66</v>
      </c>
      <c r="D3756" t="s">
        <v>21</v>
      </c>
      <c r="E3756" t="s">
        <v>22</v>
      </c>
      <c r="F3756" t="s">
        <v>23</v>
      </c>
      <c r="G3756">
        <v>31</v>
      </c>
      <c r="H3756">
        <v>163.19999999999999</v>
      </c>
      <c r="I3756">
        <v>106</v>
      </c>
      <c r="J3756">
        <v>27.74</v>
      </c>
      <c r="K3756">
        <v>267.89999999999998</v>
      </c>
      <c r="L3756">
        <v>108</v>
      </c>
      <c r="M3756">
        <v>22.77</v>
      </c>
      <c r="N3756">
        <v>172.6</v>
      </c>
      <c r="O3756">
        <v>100</v>
      </c>
      <c r="P3756">
        <v>7.77</v>
      </c>
      <c r="Q3756">
        <v>9.6999999999999993</v>
      </c>
      <c r="R3756">
        <v>5</v>
      </c>
      <c r="S3756">
        <v>2.62</v>
      </c>
      <c r="T3756">
        <v>1</v>
      </c>
      <c r="U3756" t="s">
        <v>22</v>
      </c>
      <c r="V3756">
        <f>IF(tbl_Customers[[#This Row],[churn]] = "yes", 1, 0)</f>
        <v>0</v>
      </c>
      <c r="W3756" t="str">
        <f>IF(tbl_Customers[[#This Row],[number_customer_service_calls]] &lt;= 1, "0-1 Calls", IF(tbl_Customers[[#This Row],[number_customer_service_calls]] &lt;= 3, "2-3 Calls", IF(tbl_Customers[[#This Row],[number_customer_service_calls]] &lt;=5, "4-5 Calls", "6+ Calls")))</f>
        <v>0-1 Calls</v>
      </c>
      <c r="X3756" t="str">
        <f>IF(tbl_Customers[[#This Row],[account_length]] &lt;= 50, "0-50", IF(tbl_Customers[[#This Row],[account_length]] &lt;=100, "51-100", IF(tbl_Customers[[#This Row],[account_length]] &lt;= 150, "101-150", "151+")))</f>
        <v>51-100</v>
      </c>
      <c r="Y3756" t="str">
        <f>IF(tbl_Customers[[#This Row],[total_intl_charge]] &lt;= 3, "Low Charges", "High Charges")</f>
        <v>Low Charges</v>
      </c>
      <c r="Z3756" t="str">
        <f>IF(tbl_Customers[[#This Row],[total_eve_calls]]&lt;=80,"Low Calls",
IF(tbl_Customers[[#This Row],[total_eve_calls]]&lt;=120,"Medium Calls","High Calls"))</f>
        <v>Medium Calls</v>
      </c>
      <c r="AA3756" t="str">
        <f>IF(tbl_Customers[[#This Row],[total_eve_charge]]&lt;=15,"Low Charges",
IF(tbl_Customers[[#This Row],[total_eve_charge]]&lt;=20,"Medium Charges","High Charges"))</f>
        <v>High Charges</v>
      </c>
      <c r="AB37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6" t="str">
        <f>IF(tbl_Customers[[#This Row],[number_vmail_messages]] = 0, "No Usage", IF(tbl_Customers[[#This Row],[number_vmail_messages]] &lt;= 20, "Low Usage", IF(tbl_Customers[[#This Row],[number_vmail_messages]] &lt;= 40, "Medium Usgae", "High Usage")))</f>
        <v>Medium Usgae</v>
      </c>
      <c r="AD3756" t="str">
        <f>IF(tbl_Customers[[#This Row],[total_day_minutes]]&lt;=150,"Low Usage", IF(tbl_Customers[[#This Row],[total_day_minutes]]&lt;=200,"Medium Usage", IF(tbl_Customers[[#This Row],[total_day_minutes]]&lt;=250,"High Usage","Very High Usage")))</f>
        <v>Medium Usage</v>
      </c>
      <c r="AE3756" t="str">
        <f>IF(tbl_Customers[[#This Row],[total_intl_calls]]&lt;=5,"Low Calls", IF(tbl_Customers[[#This Row],[total_intl_calls]]&lt;=10, "Medium Calls", "High Calls"))</f>
        <v>Low Calls</v>
      </c>
      <c r="AF37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56" s="36" t="str">
        <f>IF(tbl_Customers[[#This Row],[Churn_Risk_Score]]&gt;=10,"High Risk", IF(tbl_Customers[[#This Row],[Churn_Risk_Score]]&gt;=5,"Medium Risk","Low Risk"))</f>
        <v>Low Risk</v>
      </c>
    </row>
    <row r="3757" spans="1:33" x14ac:dyDescent="0.35">
      <c r="A3757">
        <v>3756</v>
      </c>
      <c r="B3757" t="s">
        <v>67</v>
      </c>
      <c r="C3757">
        <v>65</v>
      </c>
      <c r="D3757" t="s">
        <v>28</v>
      </c>
      <c r="E3757" t="s">
        <v>22</v>
      </c>
      <c r="F3757" t="s">
        <v>22</v>
      </c>
      <c r="G3757">
        <v>0</v>
      </c>
      <c r="H3757">
        <v>193.8</v>
      </c>
      <c r="I3757">
        <v>113</v>
      </c>
      <c r="J3757">
        <v>32.950000000000003</v>
      </c>
      <c r="K3757">
        <v>151.69999999999999</v>
      </c>
      <c r="L3757">
        <v>106</v>
      </c>
      <c r="M3757">
        <v>12.89</v>
      </c>
      <c r="N3757">
        <v>208.9</v>
      </c>
      <c r="O3757">
        <v>94</v>
      </c>
      <c r="P3757">
        <v>9.4</v>
      </c>
      <c r="Q3757">
        <v>12.6</v>
      </c>
      <c r="R3757">
        <v>3</v>
      </c>
      <c r="S3757">
        <v>3.4</v>
      </c>
      <c r="T3757">
        <v>3</v>
      </c>
      <c r="U3757" t="s">
        <v>22</v>
      </c>
      <c r="V3757">
        <f>IF(tbl_Customers[[#This Row],[churn]] = "yes", 1, 0)</f>
        <v>0</v>
      </c>
      <c r="W3757" t="str">
        <f>IF(tbl_Customers[[#This Row],[number_customer_service_calls]] &lt;= 1, "0-1 Calls", IF(tbl_Customers[[#This Row],[number_customer_service_calls]] &lt;= 3, "2-3 Calls", IF(tbl_Customers[[#This Row],[number_customer_service_calls]] &lt;=5, "4-5 Calls", "6+ Calls")))</f>
        <v>2-3 Calls</v>
      </c>
      <c r="X3757" t="str">
        <f>IF(tbl_Customers[[#This Row],[account_length]] &lt;= 50, "0-50", IF(tbl_Customers[[#This Row],[account_length]] &lt;=100, "51-100", IF(tbl_Customers[[#This Row],[account_length]] &lt;= 150, "101-150", "151+")))</f>
        <v>51-100</v>
      </c>
      <c r="Y3757" t="str">
        <f>IF(tbl_Customers[[#This Row],[total_intl_charge]] &lt;= 3, "Low Charges", "High Charges")</f>
        <v>High Charges</v>
      </c>
      <c r="Z3757" t="str">
        <f>IF(tbl_Customers[[#This Row],[total_eve_calls]]&lt;=80,"Low Calls",
IF(tbl_Customers[[#This Row],[total_eve_calls]]&lt;=120,"Medium Calls","High Calls"))</f>
        <v>Medium Calls</v>
      </c>
      <c r="AA3757" t="str">
        <f>IF(tbl_Customers[[#This Row],[total_eve_charge]]&lt;=15,"Low Charges",
IF(tbl_Customers[[#This Row],[total_eve_charge]]&lt;=20,"Medium Charges","High Charges"))</f>
        <v>Low Charges</v>
      </c>
      <c r="AB37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7" t="str">
        <f>IF(tbl_Customers[[#This Row],[number_vmail_messages]] = 0, "No Usage", IF(tbl_Customers[[#This Row],[number_vmail_messages]] &lt;= 20, "Low Usage", IF(tbl_Customers[[#This Row],[number_vmail_messages]] &lt;= 40, "Medium Usgae", "High Usage")))</f>
        <v>No Usage</v>
      </c>
      <c r="AD3757" t="str">
        <f>IF(tbl_Customers[[#This Row],[total_day_minutes]]&lt;=150,"Low Usage", IF(tbl_Customers[[#This Row],[total_day_minutes]]&lt;=200,"Medium Usage", IF(tbl_Customers[[#This Row],[total_day_minutes]]&lt;=250,"High Usage","Very High Usage")))</f>
        <v>Medium Usage</v>
      </c>
      <c r="AE3757" t="str">
        <f>IF(tbl_Customers[[#This Row],[total_intl_calls]]&lt;=5,"Low Calls", IF(tbl_Customers[[#This Row],[total_intl_calls]]&lt;=10, "Medium Calls", "High Calls"))</f>
        <v>Low Calls</v>
      </c>
      <c r="AF37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57" s="36" t="str">
        <f>IF(tbl_Customers[[#This Row],[Churn_Risk_Score]]&gt;=10,"High Risk", IF(tbl_Customers[[#This Row],[Churn_Risk_Score]]&gt;=5,"Medium Risk","Low Risk"))</f>
        <v>Low Risk</v>
      </c>
    </row>
    <row r="3758" spans="1:33" x14ac:dyDescent="0.35">
      <c r="A3758">
        <v>3757</v>
      </c>
      <c r="B3758" t="s">
        <v>27</v>
      </c>
      <c r="C3758">
        <v>102</v>
      </c>
      <c r="D3758" t="s">
        <v>28</v>
      </c>
      <c r="E3758" t="s">
        <v>22</v>
      </c>
      <c r="F3758" t="s">
        <v>22</v>
      </c>
      <c r="G3758">
        <v>0</v>
      </c>
      <c r="H3758">
        <v>143.69999999999999</v>
      </c>
      <c r="I3758">
        <v>82</v>
      </c>
      <c r="J3758">
        <v>24.43</v>
      </c>
      <c r="K3758">
        <v>170.9</v>
      </c>
      <c r="L3758">
        <v>83</v>
      </c>
      <c r="M3758">
        <v>14.53</v>
      </c>
      <c r="N3758">
        <v>310.89999999999998</v>
      </c>
      <c r="O3758">
        <v>112</v>
      </c>
      <c r="P3758">
        <v>13.99</v>
      </c>
      <c r="Q3758">
        <v>9.8000000000000007</v>
      </c>
      <c r="R3758">
        <v>1</v>
      </c>
      <c r="S3758">
        <v>2.65</v>
      </c>
      <c r="T3758">
        <v>2</v>
      </c>
      <c r="U3758" t="s">
        <v>22</v>
      </c>
      <c r="V3758">
        <f>IF(tbl_Customers[[#This Row],[churn]] = "yes", 1, 0)</f>
        <v>0</v>
      </c>
      <c r="W3758" t="str">
        <f>IF(tbl_Customers[[#This Row],[number_customer_service_calls]] &lt;= 1, "0-1 Calls", IF(tbl_Customers[[#This Row],[number_customer_service_calls]] &lt;= 3, "2-3 Calls", IF(tbl_Customers[[#This Row],[number_customer_service_calls]] &lt;=5, "4-5 Calls", "6+ Calls")))</f>
        <v>2-3 Calls</v>
      </c>
      <c r="X3758" t="str">
        <f>IF(tbl_Customers[[#This Row],[account_length]] &lt;= 50, "0-50", IF(tbl_Customers[[#This Row],[account_length]] &lt;=100, "51-100", IF(tbl_Customers[[#This Row],[account_length]] &lt;= 150, "101-150", "151+")))</f>
        <v>101-150</v>
      </c>
      <c r="Y3758" t="str">
        <f>IF(tbl_Customers[[#This Row],[total_intl_charge]] &lt;= 3, "Low Charges", "High Charges")</f>
        <v>Low Charges</v>
      </c>
      <c r="Z3758" t="str">
        <f>IF(tbl_Customers[[#This Row],[total_eve_calls]]&lt;=80,"Low Calls",
IF(tbl_Customers[[#This Row],[total_eve_calls]]&lt;=120,"Medium Calls","High Calls"))</f>
        <v>Medium Calls</v>
      </c>
      <c r="AA3758" t="str">
        <f>IF(tbl_Customers[[#This Row],[total_eve_charge]]&lt;=15,"Low Charges",
IF(tbl_Customers[[#This Row],[total_eve_charge]]&lt;=20,"Medium Charges","High Charges"))</f>
        <v>Low Charges</v>
      </c>
      <c r="AB37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8" t="str">
        <f>IF(tbl_Customers[[#This Row],[number_vmail_messages]] = 0, "No Usage", IF(tbl_Customers[[#This Row],[number_vmail_messages]] &lt;= 20, "Low Usage", IF(tbl_Customers[[#This Row],[number_vmail_messages]] &lt;= 40, "Medium Usgae", "High Usage")))</f>
        <v>No Usage</v>
      </c>
      <c r="AD3758" t="str">
        <f>IF(tbl_Customers[[#This Row],[total_day_minutes]]&lt;=150,"Low Usage", IF(tbl_Customers[[#This Row],[total_day_minutes]]&lt;=200,"Medium Usage", IF(tbl_Customers[[#This Row],[total_day_minutes]]&lt;=250,"High Usage","Very High Usage")))</f>
        <v>Low Usage</v>
      </c>
      <c r="AE3758" t="str">
        <f>IF(tbl_Customers[[#This Row],[total_intl_calls]]&lt;=5,"Low Calls", IF(tbl_Customers[[#This Row],[total_intl_calls]]&lt;=10, "Medium Calls", "High Calls"))</f>
        <v>Low Calls</v>
      </c>
      <c r="AF37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8" s="36" t="str">
        <f>IF(tbl_Customers[[#This Row],[Churn_Risk_Score]]&gt;=10,"High Risk", IF(tbl_Customers[[#This Row],[Churn_Risk_Score]]&gt;=5,"Medium Risk","Low Risk"))</f>
        <v>Low Risk</v>
      </c>
    </row>
    <row r="3759" spans="1:33" x14ac:dyDescent="0.35">
      <c r="A3759">
        <v>3758</v>
      </c>
      <c r="B3759" t="s">
        <v>52</v>
      </c>
      <c r="C3759">
        <v>101</v>
      </c>
      <c r="D3759" t="s">
        <v>21</v>
      </c>
      <c r="E3759" t="s">
        <v>23</v>
      </c>
      <c r="F3759" t="s">
        <v>22</v>
      </c>
      <c r="G3759">
        <v>0</v>
      </c>
      <c r="H3759">
        <v>169.5</v>
      </c>
      <c r="I3759">
        <v>117</v>
      </c>
      <c r="J3759">
        <v>28.82</v>
      </c>
      <c r="K3759">
        <v>212</v>
      </c>
      <c r="L3759">
        <v>111</v>
      </c>
      <c r="M3759">
        <v>18.02</v>
      </c>
      <c r="N3759">
        <v>204</v>
      </c>
      <c r="O3759">
        <v>120</v>
      </c>
      <c r="P3759">
        <v>9.18</v>
      </c>
      <c r="Q3759">
        <v>9.6999999999999993</v>
      </c>
      <c r="R3759">
        <v>1</v>
      </c>
      <c r="S3759">
        <v>2.62</v>
      </c>
      <c r="T3759">
        <v>0</v>
      </c>
      <c r="U3759" t="s">
        <v>23</v>
      </c>
      <c r="V3759">
        <f>IF(tbl_Customers[[#This Row],[churn]] = "yes", 1, 0)</f>
        <v>1</v>
      </c>
      <c r="W3759" t="str">
        <f>IF(tbl_Customers[[#This Row],[number_customer_service_calls]] &lt;= 1, "0-1 Calls", IF(tbl_Customers[[#This Row],[number_customer_service_calls]] &lt;= 3, "2-3 Calls", IF(tbl_Customers[[#This Row],[number_customer_service_calls]] &lt;=5, "4-5 Calls", "6+ Calls")))</f>
        <v>0-1 Calls</v>
      </c>
      <c r="X3759" t="str">
        <f>IF(tbl_Customers[[#This Row],[account_length]] &lt;= 50, "0-50", IF(tbl_Customers[[#This Row],[account_length]] &lt;=100, "51-100", IF(tbl_Customers[[#This Row],[account_length]] &lt;= 150, "101-150", "151+")))</f>
        <v>101-150</v>
      </c>
      <c r="Y3759" t="str">
        <f>IF(tbl_Customers[[#This Row],[total_intl_charge]] &lt;= 3, "Low Charges", "High Charges")</f>
        <v>Low Charges</v>
      </c>
      <c r="Z3759" t="str">
        <f>IF(tbl_Customers[[#This Row],[total_eve_calls]]&lt;=80,"Low Calls",
IF(tbl_Customers[[#This Row],[total_eve_calls]]&lt;=120,"Medium Calls","High Calls"))</f>
        <v>Medium Calls</v>
      </c>
      <c r="AA3759" t="str">
        <f>IF(tbl_Customers[[#This Row],[total_eve_charge]]&lt;=15,"Low Charges",
IF(tbl_Customers[[#This Row],[total_eve_charge]]&lt;=20,"Medium Charges","High Charges"))</f>
        <v>Medium Charges</v>
      </c>
      <c r="AB37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9" t="str">
        <f>IF(tbl_Customers[[#This Row],[number_vmail_messages]] = 0, "No Usage", IF(tbl_Customers[[#This Row],[number_vmail_messages]] &lt;= 20, "Low Usage", IF(tbl_Customers[[#This Row],[number_vmail_messages]] &lt;= 40, "Medium Usgae", "High Usage")))</f>
        <v>No Usage</v>
      </c>
      <c r="AD3759" t="str">
        <f>IF(tbl_Customers[[#This Row],[total_day_minutes]]&lt;=150,"Low Usage", IF(tbl_Customers[[#This Row],[total_day_minutes]]&lt;=200,"Medium Usage", IF(tbl_Customers[[#This Row],[total_day_minutes]]&lt;=250,"High Usage","Very High Usage")))</f>
        <v>Medium Usage</v>
      </c>
      <c r="AE3759" t="str">
        <f>IF(tbl_Customers[[#This Row],[total_intl_calls]]&lt;=5,"Low Calls", IF(tbl_Customers[[#This Row],[total_intl_calls]]&lt;=10, "Medium Calls", "High Calls"))</f>
        <v>Low Calls</v>
      </c>
      <c r="AF37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59" s="36" t="str">
        <f>IF(tbl_Customers[[#This Row],[Churn_Risk_Score]]&gt;=10,"High Risk", IF(tbl_Customers[[#This Row],[Churn_Risk_Score]]&gt;=5,"Medium Risk","Low Risk"))</f>
        <v>Low Risk</v>
      </c>
    </row>
    <row r="3760" spans="1:33" x14ac:dyDescent="0.35">
      <c r="A3760">
        <v>3759</v>
      </c>
      <c r="B3760" t="s">
        <v>50</v>
      </c>
      <c r="C3760">
        <v>115</v>
      </c>
      <c r="D3760" t="s">
        <v>21</v>
      </c>
      <c r="E3760" t="s">
        <v>22</v>
      </c>
      <c r="F3760" t="s">
        <v>23</v>
      </c>
      <c r="G3760">
        <v>37</v>
      </c>
      <c r="H3760">
        <v>184.1</v>
      </c>
      <c r="I3760">
        <v>67</v>
      </c>
      <c r="J3760">
        <v>31.3</v>
      </c>
      <c r="K3760">
        <v>159.4</v>
      </c>
      <c r="L3760">
        <v>104</v>
      </c>
      <c r="M3760">
        <v>13.55</v>
      </c>
      <c r="N3760">
        <v>193.3</v>
      </c>
      <c r="O3760">
        <v>121</v>
      </c>
      <c r="P3760">
        <v>8.6999999999999993</v>
      </c>
      <c r="Q3760">
        <v>13.3</v>
      </c>
      <c r="R3760">
        <v>3</v>
      </c>
      <c r="S3760">
        <v>3.59</v>
      </c>
      <c r="T3760">
        <v>0</v>
      </c>
      <c r="U3760" t="s">
        <v>22</v>
      </c>
      <c r="V3760">
        <f>IF(tbl_Customers[[#This Row],[churn]] = "yes", 1, 0)</f>
        <v>0</v>
      </c>
      <c r="W3760" t="str">
        <f>IF(tbl_Customers[[#This Row],[number_customer_service_calls]] &lt;= 1, "0-1 Calls", IF(tbl_Customers[[#This Row],[number_customer_service_calls]] &lt;= 3, "2-3 Calls", IF(tbl_Customers[[#This Row],[number_customer_service_calls]] &lt;=5, "4-5 Calls", "6+ Calls")))</f>
        <v>0-1 Calls</v>
      </c>
      <c r="X3760" t="str">
        <f>IF(tbl_Customers[[#This Row],[account_length]] &lt;= 50, "0-50", IF(tbl_Customers[[#This Row],[account_length]] &lt;=100, "51-100", IF(tbl_Customers[[#This Row],[account_length]] &lt;= 150, "101-150", "151+")))</f>
        <v>101-150</v>
      </c>
      <c r="Y3760" t="str">
        <f>IF(tbl_Customers[[#This Row],[total_intl_charge]] &lt;= 3, "Low Charges", "High Charges")</f>
        <v>High Charges</v>
      </c>
      <c r="Z3760" t="str">
        <f>IF(tbl_Customers[[#This Row],[total_eve_calls]]&lt;=80,"Low Calls",
IF(tbl_Customers[[#This Row],[total_eve_calls]]&lt;=120,"Medium Calls","High Calls"))</f>
        <v>Medium Calls</v>
      </c>
      <c r="AA3760" t="str">
        <f>IF(tbl_Customers[[#This Row],[total_eve_charge]]&lt;=15,"Low Charges",
IF(tbl_Customers[[#This Row],[total_eve_charge]]&lt;=20,"Medium Charges","High Charges"))</f>
        <v>Low Charges</v>
      </c>
      <c r="AB37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0" t="str">
        <f>IF(tbl_Customers[[#This Row],[number_vmail_messages]] = 0, "No Usage", IF(tbl_Customers[[#This Row],[number_vmail_messages]] &lt;= 20, "Low Usage", IF(tbl_Customers[[#This Row],[number_vmail_messages]] &lt;= 40, "Medium Usgae", "High Usage")))</f>
        <v>Medium Usgae</v>
      </c>
      <c r="AD3760" t="str">
        <f>IF(tbl_Customers[[#This Row],[total_day_minutes]]&lt;=150,"Low Usage", IF(tbl_Customers[[#This Row],[total_day_minutes]]&lt;=200,"Medium Usage", IF(tbl_Customers[[#This Row],[total_day_minutes]]&lt;=250,"High Usage","Very High Usage")))</f>
        <v>Medium Usage</v>
      </c>
      <c r="AE3760" t="str">
        <f>IF(tbl_Customers[[#This Row],[total_intl_calls]]&lt;=5,"Low Calls", IF(tbl_Customers[[#This Row],[total_intl_calls]]&lt;=10, "Medium Calls", "High Calls"))</f>
        <v>Low Calls</v>
      </c>
      <c r="AF37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60" s="36" t="str">
        <f>IF(tbl_Customers[[#This Row],[Churn_Risk_Score]]&gt;=10,"High Risk", IF(tbl_Customers[[#This Row],[Churn_Risk_Score]]&gt;=5,"Medium Risk","Low Risk"))</f>
        <v>Low Risk</v>
      </c>
    </row>
    <row r="3761" spans="1:33" x14ac:dyDescent="0.35">
      <c r="A3761">
        <v>3760</v>
      </c>
      <c r="B3761" t="s">
        <v>30</v>
      </c>
      <c r="C3761">
        <v>111</v>
      </c>
      <c r="D3761" t="s">
        <v>25</v>
      </c>
      <c r="E3761" t="s">
        <v>22</v>
      </c>
      <c r="F3761" t="s">
        <v>23</v>
      </c>
      <c r="G3761">
        <v>33</v>
      </c>
      <c r="H3761">
        <v>154</v>
      </c>
      <c r="I3761">
        <v>122</v>
      </c>
      <c r="J3761">
        <v>26.18</v>
      </c>
      <c r="K3761">
        <v>207.3</v>
      </c>
      <c r="L3761">
        <v>123</v>
      </c>
      <c r="M3761">
        <v>17.62</v>
      </c>
      <c r="N3761">
        <v>186.2</v>
      </c>
      <c r="O3761">
        <v>105</v>
      </c>
      <c r="P3761">
        <v>8.3800000000000008</v>
      </c>
      <c r="Q3761">
        <v>10.8</v>
      </c>
      <c r="R3761">
        <v>8</v>
      </c>
      <c r="S3761">
        <v>2.92</v>
      </c>
      <c r="T3761">
        <v>1</v>
      </c>
      <c r="U3761" t="s">
        <v>22</v>
      </c>
      <c r="V3761">
        <f>IF(tbl_Customers[[#This Row],[churn]] = "yes", 1, 0)</f>
        <v>0</v>
      </c>
      <c r="W3761" t="str">
        <f>IF(tbl_Customers[[#This Row],[number_customer_service_calls]] &lt;= 1, "0-1 Calls", IF(tbl_Customers[[#This Row],[number_customer_service_calls]] &lt;= 3, "2-3 Calls", IF(tbl_Customers[[#This Row],[number_customer_service_calls]] &lt;=5, "4-5 Calls", "6+ Calls")))</f>
        <v>0-1 Calls</v>
      </c>
      <c r="X3761" t="str">
        <f>IF(tbl_Customers[[#This Row],[account_length]] &lt;= 50, "0-50", IF(tbl_Customers[[#This Row],[account_length]] &lt;=100, "51-100", IF(tbl_Customers[[#This Row],[account_length]] &lt;= 150, "101-150", "151+")))</f>
        <v>101-150</v>
      </c>
      <c r="Y3761" t="str">
        <f>IF(tbl_Customers[[#This Row],[total_intl_charge]] &lt;= 3, "Low Charges", "High Charges")</f>
        <v>Low Charges</v>
      </c>
      <c r="Z3761" t="str">
        <f>IF(tbl_Customers[[#This Row],[total_eve_calls]]&lt;=80,"Low Calls",
IF(tbl_Customers[[#This Row],[total_eve_calls]]&lt;=120,"Medium Calls","High Calls"))</f>
        <v>High Calls</v>
      </c>
      <c r="AA3761" t="str">
        <f>IF(tbl_Customers[[#This Row],[total_eve_charge]]&lt;=15,"Low Charges",
IF(tbl_Customers[[#This Row],[total_eve_charge]]&lt;=20,"Medium Charges","High Charges"))</f>
        <v>Medium Charges</v>
      </c>
      <c r="AB37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1" t="str">
        <f>IF(tbl_Customers[[#This Row],[number_vmail_messages]] = 0, "No Usage", IF(tbl_Customers[[#This Row],[number_vmail_messages]] &lt;= 20, "Low Usage", IF(tbl_Customers[[#This Row],[number_vmail_messages]] &lt;= 40, "Medium Usgae", "High Usage")))</f>
        <v>Medium Usgae</v>
      </c>
      <c r="AD3761" t="str">
        <f>IF(tbl_Customers[[#This Row],[total_day_minutes]]&lt;=150,"Low Usage", IF(tbl_Customers[[#This Row],[total_day_minutes]]&lt;=200,"Medium Usage", IF(tbl_Customers[[#This Row],[total_day_minutes]]&lt;=250,"High Usage","Very High Usage")))</f>
        <v>Medium Usage</v>
      </c>
      <c r="AE3761" t="str">
        <f>IF(tbl_Customers[[#This Row],[total_intl_calls]]&lt;=5,"Low Calls", IF(tbl_Customers[[#This Row],[total_intl_calls]]&lt;=10, "Medium Calls", "High Calls"))</f>
        <v>Medium Calls</v>
      </c>
      <c r="AF37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61" s="36" t="str">
        <f>IF(tbl_Customers[[#This Row],[Churn_Risk_Score]]&gt;=10,"High Risk", IF(tbl_Customers[[#This Row],[Churn_Risk_Score]]&gt;=5,"Medium Risk","Low Risk"))</f>
        <v>Low Risk</v>
      </c>
    </row>
    <row r="3762" spans="1:33" x14ac:dyDescent="0.35">
      <c r="A3762">
        <v>3761</v>
      </c>
      <c r="B3762" t="s">
        <v>24</v>
      </c>
      <c r="C3762">
        <v>121</v>
      </c>
      <c r="D3762" t="s">
        <v>21</v>
      </c>
      <c r="E3762" t="s">
        <v>22</v>
      </c>
      <c r="F3762" t="s">
        <v>22</v>
      </c>
      <c r="G3762">
        <v>0</v>
      </c>
      <c r="H3762">
        <v>166.3</v>
      </c>
      <c r="I3762">
        <v>114</v>
      </c>
      <c r="J3762">
        <v>28.27</v>
      </c>
      <c r="K3762">
        <v>138.80000000000001</v>
      </c>
      <c r="L3762">
        <v>130</v>
      </c>
      <c r="M3762">
        <v>11.8</v>
      </c>
      <c r="N3762">
        <v>215.3</v>
      </c>
      <c r="O3762">
        <v>108</v>
      </c>
      <c r="P3762">
        <v>9.69</v>
      </c>
      <c r="Q3762">
        <v>10.4</v>
      </c>
      <c r="R3762">
        <v>10</v>
      </c>
      <c r="S3762">
        <v>2.81</v>
      </c>
      <c r="T3762">
        <v>2</v>
      </c>
      <c r="U3762" t="s">
        <v>22</v>
      </c>
      <c r="V3762">
        <f>IF(tbl_Customers[[#This Row],[churn]] = "yes", 1, 0)</f>
        <v>0</v>
      </c>
      <c r="W3762" t="str">
        <f>IF(tbl_Customers[[#This Row],[number_customer_service_calls]] &lt;= 1, "0-1 Calls", IF(tbl_Customers[[#This Row],[number_customer_service_calls]] &lt;= 3, "2-3 Calls", IF(tbl_Customers[[#This Row],[number_customer_service_calls]] &lt;=5, "4-5 Calls", "6+ Calls")))</f>
        <v>2-3 Calls</v>
      </c>
      <c r="X3762" t="str">
        <f>IF(tbl_Customers[[#This Row],[account_length]] &lt;= 50, "0-50", IF(tbl_Customers[[#This Row],[account_length]] &lt;=100, "51-100", IF(tbl_Customers[[#This Row],[account_length]] &lt;= 150, "101-150", "151+")))</f>
        <v>101-150</v>
      </c>
      <c r="Y3762" t="str">
        <f>IF(tbl_Customers[[#This Row],[total_intl_charge]] &lt;= 3, "Low Charges", "High Charges")</f>
        <v>Low Charges</v>
      </c>
      <c r="Z3762" t="str">
        <f>IF(tbl_Customers[[#This Row],[total_eve_calls]]&lt;=80,"Low Calls",
IF(tbl_Customers[[#This Row],[total_eve_calls]]&lt;=120,"Medium Calls","High Calls"))</f>
        <v>High Calls</v>
      </c>
      <c r="AA3762" t="str">
        <f>IF(tbl_Customers[[#This Row],[total_eve_charge]]&lt;=15,"Low Charges",
IF(tbl_Customers[[#This Row],[total_eve_charge]]&lt;=20,"Medium Charges","High Charges"))</f>
        <v>Low Charges</v>
      </c>
      <c r="AB37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2" t="str">
        <f>IF(tbl_Customers[[#This Row],[number_vmail_messages]] = 0, "No Usage", IF(tbl_Customers[[#This Row],[number_vmail_messages]] &lt;= 20, "Low Usage", IF(tbl_Customers[[#This Row],[number_vmail_messages]] &lt;= 40, "Medium Usgae", "High Usage")))</f>
        <v>No Usage</v>
      </c>
      <c r="AD3762" t="str">
        <f>IF(tbl_Customers[[#This Row],[total_day_minutes]]&lt;=150,"Low Usage", IF(tbl_Customers[[#This Row],[total_day_minutes]]&lt;=200,"Medium Usage", IF(tbl_Customers[[#This Row],[total_day_minutes]]&lt;=250,"High Usage","Very High Usage")))</f>
        <v>Medium Usage</v>
      </c>
      <c r="AE3762" t="str">
        <f>IF(tbl_Customers[[#This Row],[total_intl_calls]]&lt;=5,"Low Calls", IF(tbl_Customers[[#This Row],[total_intl_calls]]&lt;=10, "Medium Calls", "High Calls"))</f>
        <v>Medium Calls</v>
      </c>
      <c r="AF37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2" s="36" t="str">
        <f>IF(tbl_Customers[[#This Row],[Churn_Risk_Score]]&gt;=10,"High Risk", IF(tbl_Customers[[#This Row],[Churn_Risk_Score]]&gt;=5,"Medium Risk","Low Risk"))</f>
        <v>Low Risk</v>
      </c>
    </row>
    <row r="3763" spans="1:33" x14ac:dyDescent="0.35">
      <c r="A3763">
        <v>3762</v>
      </c>
      <c r="B3763" t="s">
        <v>35</v>
      </c>
      <c r="C3763">
        <v>108</v>
      </c>
      <c r="D3763" t="s">
        <v>21</v>
      </c>
      <c r="E3763" t="s">
        <v>22</v>
      </c>
      <c r="F3763" t="s">
        <v>22</v>
      </c>
      <c r="G3763">
        <v>0</v>
      </c>
      <c r="H3763">
        <v>108.6</v>
      </c>
      <c r="I3763">
        <v>128</v>
      </c>
      <c r="J3763">
        <v>18.46</v>
      </c>
      <c r="K3763">
        <v>325.2</v>
      </c>
      <c r="L3763">
        <v>97</v>
      </c>
      <c r="M3763">
        <v>27.64</v>
      </c>
      <c r="N3763">
        <v>173.6</v>
      </c>
      <c r="O3763">
        <v>67</v>
      </c>
      <c r="P3763">
        <v>7.81</v>
      </c>
      <c r="Q3763">
        <v>9.3000000000000007</v>
      </c>
      <c r="R3763">
        <v>6</v>
      </c>
      <c r="S3763">
        <v>2.5099999999999998</v>
      </c>
      <c r="T3763">
        <v>0</v>
      </c>
      <c r="U3763" t="s">
        <v>22</v>
      </c>
      <c r="V3763">
        <f>IF(tbl_Customers[[#This Row],[churn]] = "yes", 1, 0)</f>
        <v>0</v>
      </c>
      <c r="W3763" t="str">
        <f>IF(tbl_Customers[[#This Row],[number_customer_service_calls]] &lt;= 1, "0-1 Calls", IF(tbl_Customers[[#This Row],[number_customer_service_calls]] &lt;= 3, "2-3 Calls", IF(tbl_Customers[[#This Row],[number_customer_service_calls]] &lt;=5, "4-5 Calls", "6+ Calls")))</f>
        <v>0-1 Calls</v>
      </c>
      <c r="X3763" t="str">
        <f>IF(tbl_Customers[[#This Row],[account_length]] &lt;= 50, "0-50", IF(tbl_Customers[[#This Row],[account_length]] &lt;=100, "51-100", IF(tbl_Customers[[#This Row],[account_length]] &lt;= 150, "101-150", "151+")))</f>
        <v>101-150</v>
      </c>
      <c r="Y3763" t="str">
        <f>IF(tbl_Customers[[#This Row],[total_intl_charge]] &lt;= 3, "Low Charges", "High Charges")</f>
        <v>Low Charges</v>
      </c>
      <c r="Z3763" t="str">
        <f>IF(tbl_Customers[[#This Row],[total_eve_calls]]&lt;=80,"Low Calls",
IF(tbl_Customers[[#This Row],[total_eve_calls]]&lt;=120,"Medium Calls","High Calls"))</f>
        <v>Medium Calls</v>
      </c>
      <c r="AA3763" t="str">
        <f>IF(tbl_Customers[[#This Row],[total_eve_charge]]&lt;=15,"Low Charges",
IF(tbl_Customers[[#This Row],[total_eve_charge]]&lt;=20,"Medium Charges","High Charges"))</f>
        <v>High Charges</v>
      </c>
      <c r="AB37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3" t="str">
        <f>IF(tbl_Customers[[#This Row],[number_vmail_messages]] = 0, "No Usage", IF(tbl_Customers[[#This Row],[number_vmail_messages]] &lt;= 20, "Low Usage", IF(tbl_Customers[[#This Row],[number_vmail_messages]] &lt;= 40, "Medium Usgae", "High Usage")))</f>
        <v>No Usage</v>
      </c>
      <c r="AD3763" t="str">
        <f>IF(tbl_Customers[[#This Row],[total_day_minutes]]&lt;=150,"Low Usage", IF(tbl_Customers[[#This Row],[total_day_minutes]]&lt;=200,"Medium Usage", IF(tbl_Customers[[#This Row],[total_day_minutes]]&lt;=250,"High Usage","Very High Usage")))</f>
        <v>Low Usage</v>
      </c>
      <c r="AE3763" t="str">
        <f>IF(tbl_Customers[[#This Row],[total_intl_calls]]&lt;=5,"Low Calls", IF(tbl_Customers[[#This Row],[total_intl_calls]]&lt;=10, "Medium Calls", "High Calls"))</f>
        <v>Medium Calls</v>
      </c>
      <c r="AF37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3" s="36" t="str">
        <f>IF(tbl_Customers[[#This Row],[Churn_Risk_Score]]&gt;=10,"High Risk", IF(tbl_Customers[[#This Row],[Churn_Risk_Score]]&gt;=5,"Medium Risk","Low Risk"))</f>
        <v>Low Risk</v>
      </c>
    </row>
    <row r="3764" spans="1:33" x14ac:dyDescent="0.35">
      <c r="A3764">
        <v>3763</v>
      </c>
      <c r="B3764" t="s">
        <v>49</v>
      </c>
      <c r="C3764">
        <v>63</v>
      </c>
      <c r="D3764" t="s">
        <v>21</v>
      </c>
      <c r="E3764" t="s">
        <v>22</v>
      </c>
      <c r="F3764" t="s">
        <v>23</v>
      </c>
      <c r="G3764">
        <v>25</v>
      </c>
      <c r="H3764">
        <v>230.3</v>
      </c>
      <c r="I3764">
        <v>82</v>
      </c>
      <c r="J3764">
        <v>39.15</v>
      </c>
      <c r="K3764">
        <v>165.6</v>
      </c>
      <c r="L3764">
        <v>96</v>
      </c>
      <c r="M3764">
        <v>14.08</v>
      </c>
      <c r="N3764">
        <v>227.7</v>
      </c>
      <c r="O3764">
        <v>125</v>
      </c>
      <c r="P3764">
        <v>10.25</v>
      </c>
      <c r="Q3764">
        <v>9</v>
      </c>
      <c r="R3764">
        <v>2</v>
      </c>
      <c r="S3764">
        <v>2.4300000000000002</v>
      </c>
      <c r="T3764">
        <v>1</v>
      </c>
      <c r="U3764" t="s">
        <v>22</v>
      </c>
      <c r="V3764">
        <f>IF(tbl_Customers[[#This Row],[churn]] = "yes", 1, 0)</f>
        <v>0</v>
      </c>
      <c r="W3764" t="str">
        <f>IF(tbl_Customers[[#This Row],[number_customer_service_calls]] &lt;= 1, "0-1 Calls", IF(tbl_Customers[[#This Row],[number_customer_service_calls]] &lt;= 3, "2-3 Calls", IF(tbl_Customers[[#This Row],[number_customer_service_calls]] &lt;=5, "4-5 Calls", "6+ Calls")))</f>
        <v>0-1 Calls</v>
      </c>
      <c r="X3764" t="str">
        <f>IF(tbl_Customers[[#This Row],[account_length]] &lt;= 50, "0-50", IF(tbl_Customers[[#This Row],[account_length]] &lt;=100, "51-100", IF(tbl_Customers[[#This Row],[account_length]] &lt;= 150, "101-150", "151+")))</f>
        <v>51-100</v>
      </c>
      <c r="Y3764" t="str">
        <f>IF(tbl_Customers[[#This Row],[total_intl_charge]] &lt;= 3, "Low Charges", "High Charges")</f>
        <v>Low Charges</v>
      </c>
      <c r="Z3764" t="str">
        <f>IF(tbl_Customers[[#This Row],[total_eve_calls]]&lt;=80,"Low Calls",
IF(tbl_Customers[[#This Row],[total_eve_calls]]&lt;=120,"Medium Calls","High Calls"))</f>
        <v>Medium Calls</v>
      </c>
      <c r="AA3764" t="str">
        <f>IF(tbl_Customers[[#This Row],[total_eve_charge]]&lt;=15,"Low Charges",
IF(tbl_Customers[[#This Row],[total_eve_charge]]&lt;=20,"Medium Charges","High Charges"))</f>
        <v>Low Charges</v>
      </c>
      <c r="AB37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4" t="str">
        <f>IF(tbl_Customers[[#This Row],[number_vmail_messages]] = 0, "No Usage", IF(tbl_Customers[[#This Row],[number_vmail_messages]] &lt;= 20, "Low Usage", IF(tbl_Customers[[#This Row],[number_vmail_messages]] &lt;= 40, "Medium Usgae", "High Usage")))</f>
        <v>Medium Usgae</v>
      </c>
      <c r="AD3764" t="str">
        <f>IF(tbl_Customers[[#This Row],[total_day_minutes]]&lt;=150,"Low Usage", IF(tbl_Customers[[#This Row],[total_day_minutes]]&lt;=200,"Medium Usage", IF(tbl_Customers[[#This Row],[total_day_minutes]]&lt;=250,"High Usage","Very High Usage")))</f>
        <v>High Usage</v>
      </c>
      <c r="AE3764" t="str">
        <f>IF(tbl_Customers[[#This Row],[total_intl_calls]]&lt;=5,"Low Calls", IF(tbl_Customers[[#This Row],[total_intl_calls]]&lt;=10, "Medium Calls", "High Calls"))</f>
        <v>Low Calls</v>
      </c>
      <c r="AF37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64" s="36" t="str">
        <f>IF(tbl_Customers[[#This Row],[Churn_Risk_Score]]&gt;=10,"High Risk", IF(tbl_Customers[[#This Row],[Churn_Risk_Score]]&gt;=5,"Medium Risk","Low Risk"))</f>
        <v>Low Risk</v>
      </c>
    </row>
    <row r="3765" spans="1:33" x14ac:dyDescent="0.35">
      <c r="A3765">
        <v>3764</v>
      </c>
      <c r="B3765" t="s">
        <v>74</v>
      </c>
      <c r="C3765">
        <v>59</v>
      </c>
      <c r="D3765" t="s">
        <v>21</v>
      </c>
      <c r="E3765" t="s">
        <v>22</v>
      </c>
      <c r="F3765" t="s">
        <v>23</v>
      </c>
      <c r="G3765">
        <v>46</v>
      </c>
      <c r="H3765">
        <v>200.1</v>
      </c>
      <c r="I3765">
        <v>44</v>
      </c>
      <c r="J3765">
        <v>34.020000000000003</v>
      </c>
      <c r="K3765">
        <v>126</v>
      </c>
      <c r="L3765">
        <v>78</v>
      </c>
      <c r="M3765">
        <v>10.71</v>
      </c>
      <c r="N3765">
        <v>146.30000000000001</v>
      </c>
      <c r="O3765">
        <v>123</v>
      </c>
      <c r="P3765">
        <v>6.58</v>
      </c>
      <c r="Q3765">
        <v>10.6</v>
      </c>
      <c r="R3765">
        <v>5</v>
      </c>
      <c r="S3765">
        <v>2.86</v>
      </c>
      <c r="T3765">
        <v>1</v>
      </c>
      <c r="U3765" t="s">
        <v>22</v>
      </c>
      <c r="V3765">
        <f>IF(tbl_Customers[[#This Row],[churn]] = "yes", 1, 0)</f>
        <v>0</v>
      </c>
      <c r="W3765" t="str">
        <f>IF(tbl_Customers[[#This Row],[number_customer_service_calls]] &lt;= 1, "0-1 Calls", IF(tbl_Customers[[#This Row],[number_customer_service_calls]] &lt;= 3, "2-3 Calls", IF(tbl_Customers[[#This Row],[number_customer_service_calls]] &lt;=5, "4-5 Calls", "6+ Calls")))</f>
        <v>0-1 Calls</v>
      </c>
      <c r="X3765" t="str">
        <f>IF(tbl_Customers[[#This Row],[account_length]] &lt;= 50, "0-50", IF(tbl_Customers[[#This Row],[account_length]] &lt;=100, "51-100", IF(tbl_Customers[[#This Row],[account_length]] &lt;= 150, "101-150", "151+")))</f>
        <v>51-100</v>
      </c>
      <c r="Y3765" t="str">
        <f>IF(tbl_Customers[[#This Row],[total_intl_charge]] &lt;= 3, "Low Charges", "High Charges")</f>
        <v>Low Charges</v>
      </c>
      <c r="Z3765" t="str">
        <f>IF(tbl_Customers[[#This Row],[total_eve_calls]]&lt;=80,"Low Calls",
IF(tbl_Customers[[#This Row],[total_eve_calls]]&lt;=120,"Medium Calls","High Calls"))</f>
        <v>Low Calls</v>
      </c>
      <c r="AA3765" t="str">
        <f>IF(tbl_Customers[[#This Row],[total_eve_charge]]&lt;=15,"Low Charges",
IF(tbl_Customers[[#This Row],[total_eve_charge]]&lt;=20,"Medium Charges","High Charges"))</f>
        <v>Low Charges</v>
      </c>
      <c r="AB37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5" t="str">
        <f>IF(tbl_Customers[[#This Row],[number_vmail_messages]] = 0, "No Usage", IF(tbl_Customers[[#This Row],[number_vmail_messages]] &lt;= 20, "Low Usage", IF(tbl_Customers[[#This Row],[number_vmail_messages]] &lt;= 40, "Medium Usgae", "High Usage")))</f>
        <v>High Usage</v>
      </c>
      <c r="AD3765" t="str">
        <f>IF(tbl_Customers[[#This Row],[total_day_minutes]]&lt;=150,"Low Usage", IF(tbl_Customers[[#This Row],[total_day_minutes]]&lt;=200,"Medium Usage", IF(tbl_Customers[[#This Row],[total_day_minutes]]&lt;=250,"High Usage","Very High Usage")))</f>
        <v>High Usage</v>
      </c>
      <c r="AE3765" t="str">
        <f>IF(tbl_Customers[[#This Row],[total_intl_calls]]&lt;=5,"Low Calls", IF(tbl_Customers[[#This Row],[total_intl_calls]]&lt;=10, "Medium Calls", "High Calls"))</f>
        <v>Low Calls</v>
      </c>
      <c r="AF37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65" s="36" t="str">
        <f>IF(tbl_Customers[[#This Row],[Churn_Risk_Score]]&gt;=10,"High Risk", IF(tbl_Customers[[#This Row],[Churn_Risk_Score]]&gt;=5,"Medium Risk","Low Risk"))</f>
        <v>Low Risk</v>
      </c>
    </row>
    <row r="3766" spans="1:33" x14ac:dyDescent="0.35">
      <c r="A3766">
        <v>3765</v>
      </c>
      <c r="B3766" t="s">
        <v>20</v>
      </c>
      <c r="C3766">
        <v>82</v>
      </c>
      <c r="D3766" t="s">
        <v>21</v>
      </c>
      <c r="E3766" t="s">
        <v>22</v>
      </c>
      <c r="F3766" t="s">
        <v>22</v>
      </c>
      <c r="G3766">
        <v>0</v>
      </c>
      <c r="H3766">
        <v>179.2</v>
      </c>
      <c r="I3766">
        <v>95</v>
      </c>
      <c r="J3766">
        <v>30.46</v>
      </c>
      <c r="K3766">
        <v>228.9</v>
      </c>
      <c r="L3766">
        <v>95</v>
      </c>
      <c r="M3766">
        <v>19.46</v>
      </c>
      <c r="N3766">
        <v>187.7</v>
      </c>
      <c r="O3766">
        <v>100</v>
      </c>
      <c r="P3766">
        <v>8.4499999999999993</v>
      </c>
      <c r="Q3766">
        <v>13.2</v>
      </c>
      <c r="R3766">
        <v>2</v>
      </c>
      <c r="S3766">
        <v>3.56</v>
      </c>
      <c r="T3766">
        <v>1</v>
      </c>
      <c r="U3766" t="s">
        <v>22</v>
      </c>
      <c r="V3766">
        <f>IF(tbl_Customers[[#This Row],[churn]] = "yes", 1, 0)</f>
        <v>0</v>
      </c>
      <c r="W3766" t="str">
        <f>IF(tbl_Customers[[#This Row],[number_customer_service_calls]] &lt;= 1, "0-1 Calls", IF(tbl_Customers[[#This Row],[number_customer_service_calls]] &lt;= 3, "2-3 Calls", IF(tbl_Customers[[#This Row],[number_customer_service_calls]] &lt;=5, "4-5 Calls", "6+ Calls")))</f>
        <v>0-1 Calls</v>
      </c>
      <c r="X3766" t="str">
        <f>IF(tbl_Customers[[#This Row],[account_length]] &lt;= 50, "0-50", IF(tbl_Customers[[#This Row],[account_length]] &lt;=100, "51-100", IF(tbl_Customers[[#This Row],[account_length]] &lt;= 150, "101-150", "151+")))</f>
        <v>51-100</v>
      </c>
      <c r="Y3766" t="str">
        <f>IF(tbl_Customers[[#This Row],[total_intl_charge]] &lt;= 3, "Low Charges", "High Charges")</f>
        <v>High Charges</v>
      </c>
      <c r="Z3766" t="str">
        <f>IF(tbl_Customers[[#This Row],[total_eve_calls]]&lt;=80,"Low Calls",
IF(tbl_Customers[[#This Row],[total_eve_calls]]&lt;=120,"Medium Calls","High Calls"))</f>
        <v>Medium Calls</v>
      </c>
      <c r="AA3766" t="str">
        <f>IF(tbl_Customers[[#This Row],[total_eve_charge]]&lt;=15,"Low Charges",
IF(tbl_Customers[[#This Row],[total_eve_charge]]&lt;=20,"Medium Charges","High Charges"))</f>
        <v>Medium Charges</v>
      </c>
      <c r="AB37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6" t="str">
        <f>IF(tbl_Customers[[#This Row],[number_vmail_messages]] = 0, "No Usage", IF(tbl_Customers[[#This Row],[number_vmail_messages]] &lt;= 20, "Low Usage", IF(tbl_Customers[[#This Row],[number_vmail_messages]] &lt;= 40, "Medium Usgae", "High Usage")))</f>
        <v>No Usage</v>
      </c>
      <c r="AD3766" t="str">
        <f>IF(tbl_Customers[[#This Row],[total_day_minutes]]&lt;=150,"Low Usage", IF(tbl_Customers[[#This Row],[total_day_minutes]]&lt;=200,"Medium Usage", IF(tbl_Customers[[#This Row],[total_day_minutes]]&lt;=250,"High Usage","Very High Usage")))</f>
        <v>Medium Usage</v>
      </c>
      <c r="AE3766" t="str">
        <f>IF(tbl_Customers[[#This Row],[total_intl_calls]]&lt;=5,"Low Calls", IF(tbl_Customers[[#This Row],[total_intl_calls]]&lt;=10, "Medium Calls", "High Calls"))</f>
        <v>Low Calls</v>
      </c>
      <c r="AF37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66" s="36" t="str">
        <f>IF(tbl_Customers[[#This Row],[Churn_Risk_Score]]&gt;=10,"High Risk", IF(tbl_Customers[[#This Row],[Churn_Risk_Score]]&gt;=5,"Medium Risk","Low Risk"))</f>
        <v>Low Risk</v>
      </c>
    </row>
    <row r="3767" spans="1:33" x14ac:dyDescent="0.35">
      <c r="A3767">
        <v>3766</v>
      </c>
      <c r="B3767" t="s">
        <v>62</v>
      </c>
      <c r="C3767">
        <v>110</v>
      </c>
      <c r="D3767" t="s">
        <v>28</v>
      </c>
      <c r="E3767" t="s">
        <v>22</v>
      </c>
      <c r="F3767" t="s">
        <v>22</v>
      </c>
      <c r="G3767">
        <v>0</v>
      </c>
      <c r="H3767">
        <v>129.5</v>
      </c>
      <c r="I3767">
        <v>94</v>
      </c>
      <c r="J3767">
        <v>22.02</v>
      </c>
      <c r="K3767">
        <v>92.6</v>
      </c>
      <c r="L3767">
        <v>96</v>
      </c>
      <c r="M3767">
        <v>7.87</v>
      </c>
      <c r="N3767">
        <v>154.30000000000001</v>
      </c>
      <c r="O3767">
        <v>110</v>
      </c>
      <c r="P3767">
        <v>6.94</v>
      </c>
      <c r="Q3767">
        <v>9.9</v>
      </c>
      <c r="R3767">
        <v>5</v>
      </c>
      <c r="S3767">
        <v>2.67</v>
      </c>
      <c r="T3767">
        <v>3</v>
      </c>
      <c r="U3767" t="s">
        <v>22</v>
      </c>
      <c r="V3767">
        <f>IF(tbl_Customers[[#This Row],[churn]] = "yes", 1, 0)</f>
        <v>0</v>
      </c>
      <c r="W3767" t="str">
        <f>IF(tbl_Customers[[#This Row],[number_customer_service_calls]] &lt;= 1, "0-1 Calls", IF(tbl_Customers[[#This Row],[number_customer_service_calls]] &lt;= 3, "2-3 Calls", IF(tbl_Customers[[#This Row],[number_customer_service_calls]] &lt;=5, "4-5 Calls", "6+ Calls")))</f>
        <v>2-3 Calls</v>
      </c>
      <c r="X3767" t="str">
        <f>IF(tbl_Customers[[#This Row],[account_length]] &lt;= 50, "0-50", IF(tbl_Customers[[#This Row],[account_length]] &lt;=100, "51-100", IF(tbl_Customers[[#This Row],[account_length]] &lt;= 150, "101-150", "151+")))</f>
        <v>101-150</v>
      </c>
      <c r="Y3767" t="str">
        <f>IF(tbl_Customers[[#This Row],[total_intl_charge]] &lt;= 3, "Low Charges", "High Charges")</f>
        <v>Low Charges</v>
      </c>
      <c r="Z3767" t="str">
        <f>IF(tbl_Customers[[#This Row],[total_eve_calls]]&lt;=80,"Low Calls",
IF(tbl_Customers[[#This Row],[total_eve_calls]]&lt;=120,"Medium Calls","High Calls"))</f>
        <v>Medium Calls</v>
      </c>
      <c r="AA3767" t="str">
        <f>IF(tbl_Customers[[#This Row],[total_eve_charge]]&lt;=15,"Low Charges",
IF(tbl_Customers[[#This Row],[total_eve_charge]]&lt;=20,"Medium Charges","High Charges"))</f>
        <v>Low Charges</v>
      </c>
      <c r="AB37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67" t="str">
        <f>IF(tbl_Customers[[#This Row],[number_vmail_messages]] = 0, "No Usage", IF(tbl_Customers[[#This Row],[number_vmail_messages]] &lt;= 20, "Low Usage", IF(tbl_Customers[[#This Row],[number_vmail_messages]] &lt;= 40, "Medium Usgae", "High Usage")))</f>
        <v>No Usage</v>
      </c>
      <c r="AD3767" t="str">
        <f>IF(tbl_Customers[[#This Row],[total_day_minutes]]&lt;=150,"Low Usage", IF(tbl_Customers[[#This Row],[total_day_minutes]]&lt;=200,"Medium Usage", IF(tbl_Customers[[#This Row],[total_day_minutes]]&lt;=250,"High Usage","Very High Usage")))</f>
        <v>Low Usage</v>
      </c>
      <c r="AE3767" t="str">
        <f>IF(tbl_Customers[[#This Row],[total_intl_calls]]&lt;=5,"Low Calls", IF(tbl_Customers[[#This Row],[total_intl_calls]]&lt;=10, "Medium Calls", "High Calls"))</f>
        <v>Low Calls</v>
      </c>
      <c r="AF37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7" s="36" t="str">
        <f>IF(tbl_Customers[[#This Row],[Churn_Risk_Score]]&gt;=10,"High Risk", IF(tbl_Customers[[#This Row],[Churn_Risk_Score]]&gt;=5,"Medium Risk","Low Risk"))</f>
        <v>Low Risk</v>
      </c>
    </row>
    <row r="3768" spans="1:33" x14ac:dyDescent="0.35">
      <c r="A3768">
        <v>3767</v>
      </c>
      <c r="B3768" t="s">
        <v>70</v>
      </c>
      <c r="C3768">
        <v>85</v>
      </c>
      <c r="D3768" t="s">
        <v>25</v>
      </c>
      <c r="E3768" t="s">
        <v>22</v>
      </c>
      <c r="F3768" t="s">
        <v>22</v>
      </c>
      <c r="G3768">
        <v>0</v>
      </c>
      <c r="H3768">
        <v>164</v>
      </c>
      <c r="I3768">
        <v>111</v>
      </c>
      <c r="J3768">
        <v>27.88</v>
      </c>
      <c r="K3768">
        <v>229.4</v>
      </c>
      <c r="L3768">
        <v>108</v>
      </c>
      <c r="M3768">
        <v>19.5</v>
      </c>
      <c r="N3768">
        <v>220.7</v>
      </c>
      <c r="O3768">
        <v>105</v>
      </c>
      <c r="P3768">
        <v>9.93</v>
      </c>
      <c r="Q3768">
        <v>9.3000000000000007</v>
      </c>
      <c r="R3768">
        <v>2</v>
      </c>
      <c r="S3768">
        <v>2.5099999999999998</v>
      </c>
      <c r="T3768">
        <v>1</v>
      </c>
      <c r="U3768" t="s">
        <v>22</v>
      </c>
      <c r="V3768">
        <f>IF(tbl_Customers[[#This Row],[churn]] = "yes", 1, 0)</f>
        <v>0</v>
      </c>
      <c r="W3768" t="str">
        <f>IF(tbl_Customers[[#This Row],[number_customer_service_calls]] &lt;= 1, "0-1 Calls", IF(tbl_Customers[[#This Row],[number_customer_service_calls]] &lt;= 3, "2-3 Calls", IF(tbl_Customers[[#This Row],[number_customer_service_calls]] &lt;=5, "4-5 Calls", "6+ Calls")))</f>
        <v>0-1 Calls</v>
      </c>
      <c r="X3768" t="str">
        <f>IF(tbl_Customers[[#This Row],[account_length]] &lt;= 50, "0-50", IF(tbl_Customers[[#This Row],[account_length]] &lt;=100, "51-100", IF(tbl_Customers[[#This Row],[account_length]] &lt;= 150, "101-150", "151+")))</f>
        <v>51-100</v>
      </c>
      <c r="Y3768" t="str">
        <f>IF(tbl_Customers[[#This Row],[total_intl_charge]] &lt;= 3, "Low Charges", "High Charges")</f>
        <v>Low Charges</v>
      </c>
      <c r="Z3768" t="str">
        <f>IF(tbl_Customers[[#This Row],[total_eve_calls]]&lt;=80,"Low Calls",
IF(tbl_Customers[[#This Row],[total_eve_calls]]&lt;=120,"Medium Calls","High Calls"))</f>
        <v>Medium Calls</v>
      </c>
      <c r="AA3768" t="str">
        <f>IF(tbl_Customers[[#This Row],[total_eve_charge]]&lt;=15,"Low Charges",
IF(tbl_Customers[[#This Row],[total_eve_charge]]&lt;=20,"Medium Charges","High Charges"))</f>
        <v>Medium Charges</v>
      </c>
      <c r="AB37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8" t="str">
        <f>IF(tbl_Customers[[#This Row],[number_vmail_messages]] = 0, "No Usage", IF(tbl_Customers[[#This Row],[number_vmail_messages]] &lt;= 20, "Low Usage", IF(tbl_Customers[[#This Row],[number_vmail_messages]] &lt;= 40, "Medium Usgae", "High Usage")))</f>
        <v>No Usage</v>
      </c>
      <c r="AD3768" t="str">
        <f>IF(tbl_Customers[[#This Row],[total_day_minutes]]&lt;=150,"Low Usage", IF(tbl_Customers[[#This Row],[total_day_minutes]]&lt;=200,"Medium Usage", IF(tbl_Customers[[#This Row],[total_day_minutes]]&lt;=250,"High Usage","Very High Usage")))</f>
        <v>Medium Usage</v>
      </c>
      <c r="AE3768" t="str">
        <f>IF(tbl_Customers[[#This Row],[total_intl_calls]]&lt;=5,"Low Calls", IF(tbl_Customers[[#This Row],[total_intl_calls]]&lt;=10, "Medium Calls", "High Calls"))</f>
        <v>Low Calls</v>
      </c>
      <c r="AF37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8" s="36" t="str">
        <f>IF(tbl_Customers[[#This Row],[Churn_Risk_Score]]&gt;=10,"High Risk", IF(tbl_Customers[[#This Row],[Churn_Risk_Score]]&gt;=5,"Medium Risk","Low Risk"))</f>
        <v>Low Risk</v>
      </c>
    </row>
    <row r="3769" spans="1:33" x14ac:dyDescent="0.35">
      <c r="A3769">
        <v>3768</v>
      </c>
      <c r="B3769" t="s">
        <v>39</v>
      </c>
      <c r="C3769">
        <v>46</v>
      </c>
      <c r="D3769" t="s">
        <v>21</v>
      </c>
      <c r="E3769" t="s">
        <v>22</v>
      </c>
      <c r="F3769" t="s">
        <v>22</v>
      </c>
      <c r="G3769">
        <v>0</v>
      </c>
      <c r="H3769">
        <v>230.7</v>
      </c>
      <c r="I3769">
        <v>117</v>
      </c>
      <c r="J3769">
        <v>39.22</v>
      </c>
      <c r="K3769">
        <v>186.2</v>
      </c>
      <c r="L3769">
        <v>84</v>
      </c>
      <c r="M3769">
        <v>15.83</v>
      </c>
      <c r="N3769">
        <v>182.2</v>
      </c>
      <c r="O3769">
        <v>109</v>
      </c>
      <c r="P3769">
        <v>8.1999999999999993</v>
      </c>
      <c r="Q3769">
        <v>9.1999999999999993</v>
      </c>
      <c r="R3769">
        <v>4</v>
      </c>
      <c r="S3769">
        <v>2.48</v>
      </c>
      <c r="T3769">
        <v>2</v>
      </c>
      <c r="U3769" t="s">
        <v>22</v>
      </c>
      <c r="V3769">
        <f>IF(tbl_Customers[[#This Row],[churn]] = "yes", 1, 0)</f>
        <v>0</v>
      </c>
      <c r="W3769" t="str">
        <f>IF(tbl_Customers[[#This Row],[number_customer_service_calls]] &lt;= 1, "0-1 Calls", IF(tbl_Customers[[#This Row],[number_customer_service_calls]] &lt;= 3, "2-3 Calls", IF(tbl_Customers[[#This Row],[number_customer_service_calls]] &lt;=5, "4-5 Calls", "6+ Calls")))</f>
        <v>2-3 Calls</v>
      </c>
      <c r="X3769" t="str">
        <f>IF(tbl_Customers[[#This Row],[account_length]] &lt;= 50, "0-50", IF(tbl_Customers[[#This Row],[account_length]] &lt;=100, "51-100", IF(tbl_Customers[[#This Row],[account_length]] &lt;= 150, "101-150", "151+")))</f>
        <v>0-50</v>
      </c>
      <c r="Y3769" t="str">
        <f>IF(tbl_Customers[[#This Row],[total_intl_charge]] &lt;= 3, "Low Charges", "High Charges")</f>
        <v>Low Charges</v>
      </c>
      <c r="Z3769" t="str">
        <f>IF(tbl_Customers[[#This Row],[total_eve_calls]]&lt;=80,"Low Calls",
IF(tbl_Customers[[#This Row],[total_eve_calls]]&lt;=120,"Medium Calls","High Calls"))</f>
        <v>Medium Calls</v>
      </c>
      <c r="AA3769" t="str">
        <f>IF(tbl_Customers[[#This Row],[total_eve_charge]]&lt;=15,"Low Charges",
IF(tbl_Customers[[#This Row],[total_eve_charge]]&lt;=20,"Medium Charges","High Charges"))</f>
        <v>Medium Charges</v>
      </c>
      <c r="AB37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9" t="str">
        <f>IF(tbl_Customers[[#This Row],[number_vmail_messages]] = 0, "No Usage", IF(tbl_Customers[[#This Row],[number_vmail_messages]] &lt;= 20, "Low Usage", IF(tbl_Customers[[#This Row],[number_vmail_messages]] &lt;= 40, "Medium Usgae", "High Usage")))</f>
        <v>No Usage</v>
      </c>
      <c r="AD3769" t="str">
        <f>IF(tbl_Customers[[#This Row],[total_day_minutes]]&lt;=150,"Low Usage", IF(tbl_Customers[[#This Row],[total_day_minutes]]&lt;=200,"Medium Usage", IF(tbl_Customers[[#This Row],[total_day_minutes]]&lt;=250,"High Usage","Very High Usage")))</f>
        <v>High Usage</v>
      </c>
      <c r="AE3769" t="str">
        <f>IF(tbl_Customers[[#This Row],[total_intl_calls]]&lt;=5,"Low Calls", IF(tbl_Customers[[#This Row],[total_intl_calls]]&lt;=10, "Medium Calls", "High Calls"))</f>
        <v>Low Calls</v>
      </c>
      <c r="AF37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9" s="36" t="str">
        <f>IF(tbl_Customers[[#This Row],[Churn_Risk_Score]]&gt;=10,"High Risk", IF(tbl_Customers[[#This Row],[Churn_Risk_Score]]&gt;=5,"Medium Risk","Low Risk"))</f>
        <v>Low Risk</v>
      </c>
    </row>
    <row r="3770" spans="1:33" x14ac:dyDescent="0.35">
      <c r="A3770">
        <v>3769</v>
      </c>
      <c r="B3770" t="s">
        <v>60</v>
      </c>
      <c r="C3770">
        <v>44</v>
      </c>
      <c r="D3770" t="s">
        <v>25</v>
      </c>
      <c r="E3770" t="s">
        <v>22</v>
      </c>
      <c r="F3770" t="s">
        <v>22</v>
      </c>
      <c r="G3770">
        <v>0</v>
      </c>
      <c r="H3770">
        <v>207.2</v>
      </c>
      <c r="I3770">
        <v>90</v>
      </c>
      <c r="J3770">
        <v>35.22</v>
      </c>
      <c r="K3770">
        <v>178.6</v>
      </c>
      <c r="L3770">
        <v>76</v>
      </c>
      <c r="M3770">
        <v>15.18</v>
      </c>
      <c r="N3770">
        <v>182</v>
      </c>
      <c r="O3770">
        <v>74</v>
      </c>
      <c r="P3770">
        <v>8.19</v>
      </c>
      <c r="Q3770">
        <v>0</v>
      </c>
      <c r="R3770">
        <v>0</v>
      </c>
      <c r="S3770">
        <v>0</v>
      </c>
      <c r="T3770">
        <v>0</v>
      </c>
      <c r="U3770" t="s">
        <v>22</v>
      </c>
      <c r="V3770">
        <f>IF(tbl_Customers[[#This Row],[churn]] = "yes", 1, 0)</f>
        <v>0</v>
      </c>
      <c r="W3770" t="str">
        <f>IF(tbl_Customers[[#This Row],[number_customer_service_calls]] &lt;= 1, "0-1 Calls", IF(tbl_Customers[[#This Row],[number_customer_service_calls]] &lt;= 3, "2-3 Calls", IF(tbl_Customers[[#This Row],[number_customer_service_calls]] &lt;=5, "4-5 Calls", "6+ Calls")))</f>
        <v>0-1 Calls</v>
      </c>
      <c r="X3770" t="str">
        <f>IF(tbl_Customers[[#This Row],[account_length]] &lt;= 50, "0-50", IF(tbl_Customers[[#This Row],[account_length]] &lt;=100, "51-100", IF(tbl_Customers[[#This Row],[account_length]] &lt;= 150, "101-150", "151+")))</f>
        <v>0-50</v>
      </c>
      <c r="Y3770" t="str">
        <f>IF(tbl_Customers[[#This Row],[total_intl_charge]] &lt;= 3, "Low Charges", "High Charges")</f>
        <v>Low Charges</v>
      </c>
      <c r="Z3770" t="str">
        <f>IF(tbl_Customers[[#This Row],[total_eve_calls]]&lt;=80,"Low Calls",
IF(tbl_Customers[[#This Row],[total_eve_calls]]&lt;=120,"Medium Calls","High Calls"))</f>
        <v>Low Calls</v>
      </c>
      <c r="AA3770" t="str">
        <f>IF(tbl_Customers[[#This Row],[total_eve_charge]]&lt;=15,"Low Charges",
IF(tbl_Customers[[#This Row],[total_eve_charge]]&lt;=20,"Medium Charges","High Charges"))</f>
        <v>Medium Charges</v>
      </c>
      <c r="AB37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0" t="str">
        <f>IF(tbl_Customers[[#This Row],[number_vmail_messages]] = 0, "No Usage", IF(tbl_Customers[[#This Row],[number_vmail_messages]] &lt;= 20, "Low Usage", IF(tbl_Customers[[#This Row],[number_vmail_messages]] &lt;= 40, "Medium Usgae", "High Usage")))</f>
        <v>No Usage</v>
      </c>
      <c r="AD3770" t="str">
        <f>IF(tbl_Customers[[#This Row],[total_day_minutes]]&lt;=150,"Low Usage", IF(tbl_Customers[[#This Row],[total_day_minutes]]&lt;=200,"Medium Usage", IF(tbl_Customers[[#This Row],[total_day_minutes]]&lt;=250,"High Usage","Very High Usage")))</f>
        <v>High Usage</v>
      </c>
      <c r="AE3770" t="str">
        <f>IF(tbl_Customers[[#This Row],[total_intl_calls]]&lt;=5,"Low Calls", IF(tbl_Customers[[#This Row],[total_intl_calls]]&lt;=10, "Medium Calls", "High Calls"))</f>
        <v>Low Calls</v>
      </c>
      <c r="AF37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0" s="36" t="str">
        <f>IF(tbl_Customers[[#This Row],[Churn_Risk_Score]]&gt;=10,"High Risk", IF(tbl_Customers[[#This Row],[Churn_Risk_Score]]&gt;=5,"Medium Risk","Low Risk"))</f>
        <v>Low Risk</v>
      </c>
    </row>
    <row r="3771" spans="1:33" x14ac:dyDescent="0.35">
      <c r="A3771">
        <v>3770</v>
      </c>
      <c r="B3771" t="s">
        <v>35</v>
      </c>
      <c r="C3771">
        <v>171</v>
      </c>
      <c r="D3771" t="s">
        <v>25</v>
      </c>
      <c r="E3771" t="s">
        <v>22</v>
      </c>
      <c r="F3771" t="s">
        <v>22</v>
      </c>
      <c r="G3771">
        <v>0</v>
      </c>
      <c r="H3771">
        <v>171.9</v>
      </c>
      <c r="I3771">
        <v>99</v>
      </c>
      <c r="J3771">
        <v>29.22</v>
      </c>
      <c r="K3771">
        <v>249.2</v>
      </c>
      <c r="L3771">
        <v>95</v>
      </c>
      <c r="M3771">
        <v>21.18</v>
      </c>
      <c r="N3771">
        <v>174.9</v>
      </c>
      <c r="O3771">
        <v>81</v>
      </c>
      <c r="P3771">
        <v>7.87</v>
      </c>
      <c r="Q3771">
        <v>12.5</v>
      </c>
      <c r="R3771">
        <v>4</v>
      </c>
      <c r="S3771">
        <v>3.38</v>
      </c>
      <c r="T3771">
        <v>1</v>
      </c>
      <c r="U3771" t="s">
        <v>22</v>
      </c>
      <c r="V3771">
        <f>IF(tbl_Customers[[#This Row],[churn]] = "yes", 1, 0)</f>
        <v>0</v>
      </c>
      <c r="W3771" t="str">
        <f>IF(tbl_Customers[[#This Row],[number_customer_service_calls]] &lt;= 1, "0-1 Calls", IF(tbl_Customers[[#This Row],[number_customer_service_calls]] &lt;= 3, "2-3 Calls", IF(tbl_Customers[[#This Row],[number_customer_service_calls]] &lt;=5, "4-5 Calls", "6+ Calls")))</f>
        <v>0-1 Calls</v>
      </c>
      <c r="X3771" t="str">
        <f>IF(tbl_Customers[[#This Row],[account_length]] &lt;= 50, "0-50", IF(tbl_Customers[[#This Row],[account_length]] &lt;=100, "51-100", IF(tbl_Customers[[#This Row],[account_length]] &lt;= 150, "101-150", "151+")))</f>
        <v>151+</v>
      </c>
      <c r="Y3771" t="str">
        <f>IF(tbl_Customers[[#This Row],[total_intl_charge]] &lt;= 3, "Low Charges", "High Charges")</f>
        <v>High Charges</v>
      </c>
      <c r="Z3771" t="str">
        <f>IF(tbl_Customers[[#This Row],[total_eve_calls]]&lt;=80,"Low Calls",
IF(tbl_Customers[[#This Row],[total_eve_calls]]&lt;=120,"Medium Calls","High Calls"))</f>
        <v>Medium Calls</v>
      </c>
      <c r="AA3771" t="str">
        <f>IF(tbl_Customers[[#This Row],[total_eve_charge]]&lt;=15,"Low Charges",
IF(tbl_Customers[[#This Row],[total_eve_charge]]&lt;=20,"Medium Charges","High Charges"))</f>
        <v>High Charges</v>
      </c>
      <c r="AB37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71" t="str">
        <f>IF(tbl_Customers[[#This Row],[number_vmail_messages]] = 0, "No Usage", IF(tbl_Customers[[#This Row],[number_vmail_messages]] &lt;= 20, "Low Usage", IF(tbl_Customers[[#This Row],[number_vmail_messages]] &lt;= 40, "Medium Usgae", "High Usage")))</f>
        <v>No Usage</v>
      </c>
      <c r="AD3771" t="str">
        <f>IF(tbl_Customers[[#This Row],[total_day_minutes]]&lt;=150,"Low Usage", IF(tbl_Customers[[#This Row],[total_day_minutes]]&lt;=200,"Medium Usage", IF(tbl_Customers[[#This Row],[total_day_minutes]]&lt;=250,"High Usage","Very High Usage")))</f>
        <v>Medium Usage</v>
      </c>
      <c r="AE3771" t="str">
        <f>IF(tbl_Customers[[#This Row],[total_intl_calls]]&lt;=5,"Low Calls", IF(tbl_Customers[[#This Row],[total_intl_calls]]&lt;=10, "Medium Calls", "High Calls"))</f>
        <v>Low Calls</v>
      </c>
      <c r="AF37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71" s="36" t="str">
        <f>IF(tbl_Customers[[#This Row],[Churn_Risk_Score]]&gt;=10,"High Risk", IF(tbl_Customers[[#This Row],[Churn_Risk_Score]]&gt;=5,"Medium Risk","Low Risk"))</f>
        <v>Low Risk</v>
      </c>
    </row>
    <row r="3772" spans="1:33" x14ac:dyDescent="0.35">
      <c r="A3772">
        <v>3771</v>
      </c>
      <c r="B3772" t="s">
        <v>47</v>
      </c>
      <c r="C3772">
        <v>88</v>
      </c>
      <c r="D3772" t="s">
        <v>21</v>
      </c>
      <c r="E3772" t="s">
        <v>22</v>
      </c>
      <c r="F3772" t="s">
        <v>23</v>
      </c>
      <c r="G3772">
        <v>37</v>
      </c>
      <c r="H3772">
        <v>181.7</v>
      </c>
      <c r="I3772">
        <v>88</v>
      </c>
      <c r="J3772">
        <v>30.89</v>
      </c>
      <c r="K3772">
        <v>237.4</v>
      </c>
      <c r="L3772">
        <v>106</v>
      </c>
      <c r="M3772">
        <v>20.18</v>
      </c>
      <c r="N3772">
        <v>209.1</v>
      </c>
      <c r="O3772">
        <v>111</v>
      </c>
      <c r="P3772">
        <v>9.41</v>
      </c>
      <c r="Q3772">
        <v>9.5</v>
      </c>
      <c r="R3772">
        <v>5</v>
      </c>
      <c r="S3772">
        <v>2.57</v>
      </c>
      <c r="T3772">
        <v>2</v>
      </c>
      <c r="U3772" t="s">
        <v>22</v>
      </c>
      <c r="V3772">
        <f>IF(tbl_Customers[[#This Row],[churn]] = "yes", 1, 0)</f>
        <v>0</v>
      </c>
      <c r="W3772" t="str">
        <f>IF(tbl_Customers[[#This Row],[number_customer_service_calls]] &lt;= 1, "0-1 Calls", IF(tbl_Customers[[#This Row],[number_customer_service_calls]] &lt;= 3, "2-3 Calls", IF(tbl_Customers[[#This Row],[number_customer_service_calls]] &lt;=5, "4-5 Calls", "6+ Calls")))</f>
        <v>2-3 Calls</v>
      </c>
      <c r="X3772" t="str">
        <f>IF(tbl_Customers[[#This Row],[account_length]] &lt;= 50, "0-50", IF(tbl_Customers[[#This Row],[account_length]] &lt;=100, "51-100", IF(tbl_Customers[[#This Row],[account_length]] &lt;= 150, "101-150", "151+")))</f>
        <v>51-100</v>
      </c>
      <c r="Y3772" t="str">
        <f>IF(tbl_Customers[[#This Row],[total_intl_charge]] &lt;= 3, "Low Charges", "High Charges")</f>
        <v>Low Charges</v>
      </c>
      <c r="Z3772" t="str">
        <f>IF(tbl_Customers[[#This Row],[total_eve_calls]]&lt;=80,"Low Calls",
IF(tbl_Customers[[#This Row],[total_eve_calls]]&lt;=120,"Medium Calls","High Calls"))</f>
        <v>Medium Calls</v>
      </c>
      <c r="AA3772" t="str">
        <f>IF(tbl_Customers[[#This Row],[total_eve_charge]]&lt;=15,"Low Charges",
IF(tbl_Customers[[#This Row],[total_eve_charge]]&lt;=20,"Medium Charges","High Charges"))</f>
        <v>High Charges</v>
      </c>
      <c r="AB37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72" t="str">
        <f>IF(tbl_Customers[[#This Row],[number_vmail_messages]] = 0, "No Usage", IF(tbl_Customers[[#This Row],[number_vmail_messages]] &lt;= 20, "Low Usage", IF(tbl_Customers[[#This Row],[number_vmail_messages]] &lt;= 40, "Medium Usgae", "High Usage")))</f>
        <v>Medium Usgae</v>
      </c>
      <c r="AD3772" t="str">
        <f>IF(tbl_Customers[[#This Row],[total_day_minutes]]&lt;=150,"Low Usage", IF(tbl_Customers[[#This Row],[total_day_minutes]]&lt;=200,"Medium Usage", IF(tbl_Customers[[#This Row],[total_day_minutes]]&lt;=250,"High Usage","Very High Usage")))</f>
        <v>Medium Usage</v>
      </c>
      <c r="AE3772" t="str">
        <f>IF(tbl_Customers[[#This Row],[total_intl_calls]]&lt;=5,"Low Calls", IF(tbl_Customers[[#This Row],[total_intl_calls]]&lt;=10, "Medium Calls", "High Calls"))</f>
        <v>Low Calls</v>
      </c>
      <c r="AF37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72" s="36" t="str">
        <f>IF(tbl_Customers[[#This Row],[Churn_Risk_Score]]&gt;=10,"High Risk", IF(tbl_Customers[[#This Row],[Churn_Risk_Score]]&gt;=5,"Medium Risk","Low Risk"))</f>
        <v>Low Risk</v>
      </c>
    </row>
    <row r="3773" spans="1:33" x14ac:dyDescent="0.35">
      <c r="A3773">
        <v>3772</v>
      </c>
      <c r="B3773" t="s">
        <v>45</v>
      </c>
      <c r="C3773">
        <v>169</v>
      </c>
      <c r="D3773" t="s">
        <v>25</v>
      </c>
      <c r="E3773" t="s">
        <v>22</v>
      </c>
      <c r="F3773" t="s">
        <v>22</v>
      </c>
      <c r="G3773">
        <v>0</v>
      </c>
      <c r="H3773">
        <v>240.7</v>
      </c>
      <c r="I3773">
        <v>119</v>
      </c>
      <c r="J3773">
        <v>40.92</v>
      </c>
      <c r="K3773">
        <v>141.1</v>
      </c>
      <c r="L3773">
        <v>102</v>
      </c>
      <c r="M3773">
        <v>11.99</v>
      </c>
      <c r="N3773">
        <v>120.6</v>
      </c>
      <c r="O3773">
        <v>56</v>
      </c>
      <c r="P3773">
        <v>5.43</v>
      </c>
      <c r="Q3773">
        <v>7.7</v>
      </c>
      <c r="R3773">
        <v>2</v>
      </c>
      <c r="S3773">
        <v>2.08</v>
      </c>
      <c r="T3773">
        <v>2</v>
      </c>
      <c r="U3773" t="s">
        <v>22</v>
      </c>
      <c r="V3773">
        <f>IF(tbl_Customers[[#This Row],[churn]] = "yes", 1, 0)</f>
        <v>0</v>
      </c>
      <c r="W3773" t="str">
        <f>IF(tbl_Customers[[#This Row],[number_customer_service_calls]] &lt;= 1, "0-1 Calls", IF(tbl_Customers[[#This Row],[number_customer_service_calls]] &lt;= 3, "2-3 Calls", IF(tbl_Customers[[#This Row],[number_customer_service_calls]] &lt;=5, "4-5 Calls", "6+ Calls")))</f>
        <v>2-3 Calls</v>
      </c>
      <c r="X3773" t="str">
        <f>IF(tbl_Customers[[#This Row],[account_length]] &lt;= 50, "0-50", IF(tbl_Customers[[#This Row],[account_length]] &lt;=100, "51-100", IF(tbl_Customers[[#This Row],[account_length]] &lt;= 150, "101-150", "151+")))</f>
        <v>151+</v>
      </c>
      <c r="Y3773" t="str">
        <f>IF(tbl_Customers[[#This Row],[total_intl_charge]] &lt;= 3, "Low Charges", "High Charges")</f>
        <v>Low Charges</v>
      </c>
      <c r="Z3773" t="str">
        <f>IF(tbl_Customers[[#This Row],[total_eve_calls]]&lt;=80,"Low Calls",
IF(tbl_Customers[[#This Row],[total_eve_calls]]&lt;=120,"Medium Calls","High Calls"))</f>
        <v>Medium Calls</v>
      </c>
      <c r="AA3773" t="str">
        <f>IF(tbl_Customers[[#This Row],[total_eve_charge]]&lt;=15,"Low Charges",
IF(tbl_Customers[[#This Row],[total_eve_charge]]&lt;=20,"Medium Charges","High Charges"))</f>
        <v>Low Charges</v>
      </c>
      <c r="AB37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3" t="str">
        <f>IF(tbl_Customers[[#This Row],[number_vmail_messages]] = 0, "No Usage", IF(tbl_Customers[[#This Row],[number_vmail_messages]] &lt;= 20, "Low Usage", IF(tbl_Customers[[#This Row],[number_vmail_messages]] &lt;= 40, "Medium Usgae", "High Usage")))</f>
        <v>No Usage</v>
      </c>
      <c r="AD3773" t="str">
        <f>IF(tbl_Customers[[#This Row],[total_day_minutes]]&lt;=150,"Low Usage", IF(tbl_Customers[[#This Row],[total_day_minutes]]&lt;=200,"Medium Usage", IF(tbl_Customers[[#This Row],[total_day_minutes]]&lt;=250,"High Usage","Very High Usage")))</f>
        <v>High Usage</v>
      </c>
      <c r="AE3773" t="str">
        <f>IF(tbl_Customers[[#This Row],[total_intl_calls]]&lt;=5,"Low Calls", IF(tbl_Customers[[#This Row],[total_intl_calls]]&lt;=10, "Medium Calls", "High Calls"))</f>
        <v>Low Calls</v>
      </c>
      <c r="AF37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3" s="36" t="str">
        <f>IF(tbl_Customers[[#This Row],[Churn_Risk_Score]]&gt;=10,"High Risk", IF(tbl_Customers[[#This Row],[Churn_Risk_Score]]&gt;=5,"Medium Risk","Low Risk"))</f>
        <v>Low Risk</v>
      </c>
    </row>
    <row r="3774" spans="1:33" x14ac:dyDescent="0.35">
      <c r="A3774">
        <v>3773</v>
      </c>
      <c r="B3774" t="s">
        <v>39</v>
      </c>
      <c r="C3774">
        <v>48</v>
      </c>
      <c r="D3774" t="s">
        <v>28</v>
      </c>
      <c r="E3774" t="s">
        <v>22</v>
      </c>
      <c r="F3774" t="s">
        <v>22</v>
      </c>
      <c r="G3774">
        <v>0</v>
      </c>
      <c r="H3774">
        <v>198.2</v>
      </c>
      <c r="I3774">
        <v>108</v>
      </c>
      <c r="J3774">
        <v>33.69</v>
      </c>
      <c r="K3774">
        <v>181</v>
      </c>
      <c r="L3774">
        <v>70</v>
      </c>
      <c r="M3774">
        <v>15.39</v>
      </c>
      <c r="N3774">
        <v>238.9</v>
      </c>
      <c r="O3774">
        <v>86</v>
      </c>
      <c r="P3774">
        <v>10.75</v>
      </c>
      <c r="Q3774">
        <v>12.1</v>
      </c>
      <c r="R3774">
        <v>2</v>
      </c>
      <c r="S3774">
        <v>3.27</v>
      </c>
      <c r="T3774">
        <v>1</v>
      </c>
      <c r="U3774" t="s">
        <v>22</v>
      </c>
      <c r="V3774">
        <f>IF(tbl_Customers[[#This Row],[churn]] = "yes", 1, 0)</f>
        <v>0</v>
      </c>
      <c r="W3774" t="str">
        <f>IF(tbl_Customers[[#This Row],[number_customer_service_calls]] &lt;= 1, "0-1 Calls", IF(tbl_Customers[[#This Row],[number_customer_service_calls]] &lt;= 3, "2-3 Calls", IF(tbl_Customers[[#This Row],[number_customer_service_calls]] &lt;=5, "4-5 Calls", "6+ Calls")))</f>
        <v>0-1 Calls</v>
      </c>
      <c r="X3774" t="str">
        <f>IF(tbl_Customers[[#This Row],[account_length]] &lt;= 50, "0-50", IF(tbl_Customers[[#This Row],[account_length]] &lt;=100, "51-100", IF(tbl_Customers[[#This Row],[account_length]] &lt;= 150, "101-150", "151+")))</f>
        <v>0-50</v>
      </c>
      <c r="Y3774" t="str">
        <f>IF(tbl_Customers[[#This Row],[total_intl_charge]] &lt;= 3, "Low Charges", "High Charges")</f>
        <v>High Charges</v>
      </c>
      <c r="Z3774" t="str">
        <f>IF(tbl_Customers[[#This Row],[total_eve_calls]]&lt;=80,"Low Calls",
IF(tbl_Customers[[#This Row],[total_eve_calls]]&lt;=120,"Medium Calls","High Calls"))</f>
        <v>Low Calls</v>
      </c>
      <c r="AA3774" t="str">
        <f>IF(tbl_Customers[[#This Row],[total_eve_charge]]&lt;=15,"Low Charges",
IF(tbl_Customers[[#This Row],[total_eve_charge]]&lt;=20,"Medium Charges","High Charges"))</f>
        <v>Medium Charges</v>
      </c>
      <c r="AB37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74" t="str">
        <f>IF(tbl_Customers[[#This Row],[number_vmail_messages]] = 0, "No Usage", IF(tbl_Customers[[#This Row],[number_vmail_messages]] &lt;= 20, "Low Usage", IF(tbl_Customers[[#This Row],[number_vmail_messages]] &lt;= 40, "Medium Usgae", "High Usage")))</f>
        <v>No Usage</v>
      </c>
      <c r="AD3774" t="str">
        <f>IF(tbl_Customers[[#This Row],[total_day_minutes]]&lt;=150,"Low Usage", IF(tbl_Customers[[#This Row],[total_day_minutes]]&lt;=200,"Medium Usage", IF(tbl_Customers[[#This Row],[total_day_minutes]]&lt;=250,"High Usage","Very High Usage")))</f>
        <v>Medium Usage</v>
      </c>
      <c r="AE3774" t="str">
        <f>IF(tbl_Customers[[#This Row],[total_intl_calls]]&lt;=5,"Low Calls", IF(tbl_Customers[[#This Row],[total_intl_calls]]&lt;=10, "Medium Calls", "High Calls"))</f>
        <v>Low Calls</v>
      </c>
      <c r="AF37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74" s="36" t="str">
        <f>IF(tbl_Customers[[#This Row],[Churn_Risk_Score]]&gt;=10,"High Risk", IF(tbl_Customers[[#This Row],[Churn_Risk_Score]]&gt;=5,"Medium Risk","Low Risk"))</f>
        <v>Low Risk</v>
      </c>
    </row>
    <row r="3775" spans="1:33" x14ac:dyDescent="0.35">
      <c r="A3775">
        <v>3774</v>
      </c>
      <c r="B3775" t="s">
        <v>37</v>
      </c>
      <c r="C3775">
        <v>65</v>
      </c>
      <c r="D3775" t="s">
        <v>25</v>
      </c>
      <c r="E3775" t="s">
        <v>22</v>
      </c>
      <c r="F3775" t="s">
        <v>22</v>
      </c>
      <c r="G3775">
        <v>0</v>
      </c>
      <c r="H3775">
        <v>96</v>
      </c>
      <c r="I3775">
        <v>95</v>
      </c>
      <c r="J3775">
        <v>16.32</v>
      </c>
      <c r="K3775">
        <v>117</v>
      </c>
      <c r="L3775">
        <v>82</v>
      </c>
      <c r="M3775">
        <v>9.9499999999999993</v>
      </c>
      <c r="N3775">
        <v>172.9</v>
      </c>
      <c r="O3775">
        <v>114</v>
      </c>
      <c r="P3775">
        <v>7.78</v>
      </c>
      <c r="Q3775">
        <v>6.7</v>
      </c>
      <c r="R3775">
        <v>3</v>
      </c>
      <c r="S3775">
        <v>1.81</v>
      </c>
      <c r="T3775">
        <v>3</v>
      </c>
      <c r="U3775" t="s">
        <v>22</v>
      </c>
      <c r="V3775">
        <f>IF(tbl_Customers[[#This Row],[churn]] = "yes", 1, 0)</f>
        <v>0</v>
      </c>
      <c r="W3775" t="str">
        <f>IF(tbl_Customers[[#This Row],[number_customer_service_calls]] &lt;= 1, "0-1 Calls", IF(tbl_Customers[[#This Row],[number_customer_service_calls]] &lt;= 3, "2-3 Calls", IF(tbl_Customers[[#This Row],[number_customer_service_calls]] &lt;=5, "4-5 Calls", "6+ Calls")))</f>
        <v>2-3 Calls</v>
      </c>
      <c r="X3775" t="str">
        <f>IF(tbl_Customers[[#This Row],[account_length]] &lt;= 50, "0-50", IF(tbl_Customers[[#This Row],[account_length]] &lt;=100, "51-100", IF(tbl_Customers[[#This Row],[account_length]] &lt;= 150, "101-150", "151+")))</f>
        <v>51-100</v>
      </c>
      <c r="Y3775" t="str">
        <f>IF(tbl_Customers[[#This Row],[total_intl_charge]] &lt;= 3, "Low Charges", "High Charges")</f>
        <v>Low Charges</v>
      </c>
      <c r="Z3775" t="str">
        <f>IF(tbl_Customers[[#This Row],[total_eve_calls]]&lt;=80,"Low Calls",
IF(tbl_Customers[[#This Row],[total_eve_calls]]&lt;=120,"Medium Calls","High Calls"))</f>
        <v>Medium Calls</v>
      </c>
      <c r="AA3775" t="str">
        <f>IF(tbl_Customers[[#This Row],[total_eve_charge]]&lt;=15,"Low Charges",
IF(tbl_Customers[[#This Row],[total_eve_charge]]&lt;=20,"Medium Charges","High Charges"))</f>
        <v>Low Charges</v>
      </c>
      <c r="AB37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75" t="str">
        <f>IF(tbl_Customers[[#This Row],[number_vmail_messages]] = 0, "No Usage", IF(tbl_Customers[[#This Row],[number_vmail_messages]] &lt;= 20, "Low Usage", IF(tbl_Customers[[#This Row],[number_vmail_messages]] &lt;= 40, "Medium Usgae", "High Usage")))</f>
        <v>No Usage</v>
      </c>
      <c r="AD3775" t="str">
        <f>IF(tbl_Customers[[#This Row],[total_day_minutes]]&lt;=150,"Low Usage", IF(tbl_Customers[[#This Row],[total_day_minutes]]&lt;=200,"Medium Usage", IF(tbl_Customers[[#This Row],[total_day_minutes]]&lt;=250,"High Usage","Very High Usage")))</f>
        <v>Low Usage</v>
      </c>
      <c r="AE3775" t="str">
        <f>IF(tbl_Customers[[#This Row],[total_intl_calls]]&lt;=5,"Low Calls", IF(tbl_Customers[[#This Row],[total_intl_calls]]&lt;=10, "Medium Calls", "High Calls"))</f>
        <v>Low Calls</v>
      </c>
      <c r="AF37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5" s="36" t="str">
        <f>IF(tbl_Customers[[#This Row],[Churn_Risk_Score]]&gt;=10,"High Risk", IF(tbl_Customers[[#This Row],[Churn_Risk_Score]]&gt;=5,"Medium Risk","Low Risk"))</f>
        <v>Low Risk</v>
      </c>
    </row>
    <row r="3776" spans="1:33" x14ac:dyDescent="0.35">
      <c r="A3776">
        <v>3775</v>
      </c>
      <c r="B3776" t="s">
        <v>65</v>
      </c>
      <c r="C3776">
        <v>53</v>
      </c>
      <c r="D3776" t="s">
        <v>28</v>
      </c>
      <c r="E3776" t="s">
        <v>22</v>
      </c>
      <c r="F3776" t="s">
        <v>22</v>
      </c>
      <c r="G3776">
        <v>0</v>
      </c>
      <c r="H3776">
        <v>171.5</v>
      </c>
      <c r="I3776">
        <v>75</v>
      </c>
      <c r="J3776">
        <v>29.16</v>
      </c>
      <c r="K3776">
        <v>224.5</v>
      </c>
      <c r="L3776">
        <v>111</v>
      </c>
      <c r="M3776">
        <v>19.079999999999998</v>
      </c>
      <c r="N3776">
        <v>187.4</v>
      </c>
      <c r="O3776">
        <v>84</v>
      </c>
      <c r="P3776">
        <v>8.43</v>
      </c>
      <c r="Q3776">
        <v>9.6999999999999993</v>
      </c>
      <c r="R3776">
        <v>6</v>
      </c>
      <c r="S3776">
        <v>2.62</v>
      </c>
      <c r="T3776">
        <v>1</v>
      </c>
      <c r="U3776" t="s">
        <v>22</v>
      </c>
      <c r="V3776">
        <f>IF(tbl_Customers[[#This Row],[churn]] = "yes", 1, 0)</f>
        <v>0</v>
      </c>
      <c r="W3776" t="str">
        <f>IF(tbl_Customers[[#This Row],[number_customer_service_calls]] &lt;= 1, "0-1 Calls", IF(tbl_Customers[[#This Row],[number_customer_service_calls]] &lt;= 3, "2-3 Calls", IF(tbl_Customers[[#This Row],[number_customer_service_calls]] &lt;=5, "4-5 Calls", "6+ Calls")))</f>
        <v>0-1 Calls</v>
      </c>
      <c r="X3776" t="str">
        <f>IF(tbl_Customers[[#This Row],[account_length]] &lt;= 50, "0-50", IF(tbl_Customers[[#This Row],[account_length]] &lt;=100, "51-100", IF(tbl_Customers[[#This Row],[account_length]] &lt;= 150, "101-150", "151+")))</f>
        <v>51-100</v>
      </c>
      <c r="Y3776" t="str">
        <f>IF(tbl_Customers[[#This Row],[total_intl_charge]] &lt;= 3, "Low Charges", "High Charges")</f>
        <v>Low Charges</v>
      </c>
      <c r="Z3776" t="str">
        <f>IF(tbl_Customers[[#This Row],[total_eve_calls]]&lt;=80,"Low Calls",
IF(tbl_Customers[[#This Row],[total_eve_calls]]&lt;=120,"Medium Calls","High Calls"))</f>
        <v>Medium Calls</v>
      </c>
      <c r="AA3776" t="str">
        <f>IF(tbl_Customers[[#This Row],[total_eve_charge]]&lt;=15,"Low Charges",
IF(tbl_Customers[[#This Row],[total_eve_charge]]&lt;=20,"Medium Charges","High Charges"))</f>
        <v>Medium Charges</v>
      </c>
      <c r="AB37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6" t="str">
        <f>IF(tbl_Customers[[#This Row],[number_vmail_messages]] = 0, "No Usage", IF(tbl_Customers[[#This Row],[number_vmail_messages]] &lt;= 20, "Low Usage", IF(tbl_Customers[[#This Row],[number_vmail_messages]] &lt;= 40, "Medium Usgae", "High Usage")))</f>
        <v>No Usage</v>
      </c>
      <c r="AD3776" t="str">
        <f>IF(tbl_Customers[[#This Row],[total_day_minutes]]&lt;=150,"Low Usage", IF(tbl_Customers[[#This Row],[total_day_minutes]]&lt;=200,"Medium Usage", IF(tbl_Customers[[#This Row],[total_day_minutes]]&lt;=250,"High Usage","Very High Usage")))</f>
        <v>Medium Usage</v>
      </c>
      <c r="AE3776" t="str">
        <f>IF(tbl_Customers[[#This Row],[total_intl_calls]]&lt;=5,"Low Calls", IF(tbl_Customers[[#This Row],[total_intl_calls]]&lt;=10, "Medium Calls", "High Calls"))</f>
        <v>Medium Calls</v>
      </c>
      <c r="AF37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6" s="36" t="str">
        <f>IF(tbl_Customers[[#This Row],[Churn_Risk_Score]]&gt;=10,"High Risk", IF(tbl_Customers[[#This Row],[Churn_Risk_Score]]&gt;=5,"Medium Risk","Low Risk"))</f>
        <v>Low Risk</v>
      </c>
    </row>
    <row r="3777" spans="1:33" x14ac:dyDescent="0.35">
      <c r="A3777">
        <v>3776</v>
      </c>
      <c r="B3777" t="s">
        <v>50</v>
      </c>
      <c r="C3777">
        <v>72</v>
      </c>
      <c r="D3777" t="s">
        <v>21</v>
      </c>
      <c r="E3777" t="s">
        <v>22</v>
      </c>
      <c r="F3777" t="s">
        <v>23</v>
      </c>
      <c r="G3777">
        <v>27</v>
      </c>
      <c r="H3777">
        <v>111.7</v>
      </c>
      <c r="I3777">
        <v>68</v>
      </c>
      <c r="J3777">
        <v>18.989999999999998</v>
      </c>
      <c r="K3777">
        <v>252.8</v>
      </c>
      <c r="L3777">
        <v>106</v>
      </c>
      <c r="M3777">
        <v>21.49</v>
      </c>
      <c r="N3777">
        <v>255.5</v>
      </c>
      <c r="O3777">
        <v>109</v>
      </c>
      <c r="P3777">
        <v>11.5</v>
      </c>
      <c r="Q3777">
        <v>7.8</v>
      </c>
      <c r="R3777">
        <v>4</v>
      </c>
      <c r="S3777">
        <v>2.11</v>
      </c>
      <c r="T3777">
        <v>1</v>
      </c>
      <c r="U3777" t="s">
        <v>22</v>
      </c>
      <c r="V3777">
        <f>IF(tbl_Customers[[#This Row],[churn]] = "yes", 1, 0)</f>
        <v>0</v>
      </c>
      <c r="W3777" t="str">
        <f>IF(tbl_Customers[[#This Row],[number_customer_service_calls]] &lt;= 1, "0-1 Calls", IF(tbl_Customers[[#This Row],[number_customer_service_calls]] &lt;= 3, "2-3 Calls", IF(tbl_Customers[[#This Row],[number_customer_service_calls]] &lt;=5, "4-5 Calls", "6+ Calls")))</f>
        <v>0-1 Calls</v>
      </c>
      <c r="X3777" t="str">
        <f>IF(tbl_Customers[[#This Row],[account_length]] &lt;= 50, "0-50", IF(tbl_Customers[[#This Row],[account_length]] &lt;=100, "51-100", IF(tbl_Customers[[#This Row],[account_length]] &lt;= 150, "101-150", "151+")))</f>
        <v>51-100</v>
      </c>
      <c r="Y3777" t="str">
        <f>IF(tbl_Customers[[#This Row],[total_intl_charge]] &lt;= 3, "Low Charges", "High Charges")</f>
        <v>Low Charges</v>
      </c>
      <c r="Z3777" t="str">
        <f>IF(tbl_Customers[[#This Row],[total_eve_calls]]&lt;=80,"Low Calls",
IF(tbl_Customers[[#This Row],[total_eve_calls]]&lt;=120,"Medium Calls","High Calls"))</f>
        <v>Medium Calls</v>
      </c>
      <c r="AA3777" t="str">
        <f>IF(tbl_Customers[[#This Row],[total_eve_charge]]&lt;=15,"Low Charges",
IF(tbl_Customers[[#This Row],[total_eve_charge]]&lt;=20,"Medium Charges","High Charges"))</f>
        <v>High Charges</v>
      </c>
      <c r="AB37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7" t="str">
        <f>IF(tbl_Customers[[#This Row],[number_vmail_messages]] = 0, "No Usage", IF(tbl_Customers[[#This Row],[number_vmail_messages]] &lt;= 20, "Low Usage", IF(tbl_Customers[[#This Row],[number_vmail_messages]] &lt;= 40, "Medium Usgae", "High Usage")))</f>
        <v>Medium Usgae</v>
      </c>
      <c r="AD3777" t="str">
        <f>IF(tbl_Customers[[#This Row],[total_day_minutes]]&lt;=150,"Low Usage", IF(tbl_Customers[[#This Row],[total_day_minutes]]&lt;=200,"Medium Usage", IF(tbl_Customers[[#This Row],[total_day_minutes]]&lt;=250,"High Usage","Very High Usage")))</f>
        <v>Low Usage</v>
      </c>
      <c r="AE3777" t="str">
        <f>IF(tbl_Customers[[#This Row],[total_intl_calls]]&lt;=5,"Low Calls", IF(tbl_Customers[[#This Row],[total_intl_calls]]&lt;=10, "Medium Calls", "High Calls"))</f>
        <v>Low Calls</v>
      </c>
      <c r="AF37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77" s="36" t="str">
        <f>IF(tbl_Customers[[#This Row],[Churn_Risk_Score]]&gt;=10,"High Risk", IF(tbl_Customers[[#This Row],[Churn_Risk_Score]]&gt;=5,"Medium Risk","Low Risk"))</f>
        <v>Low Risk</v>
      </c>
    </row>
    <row r="3778" spans="1:33" x14ac:dyDescent="0.35">
      <c r="A3778">
        <v>3777</v>
      </c>
      <c r="B3778" t="s">
        <v>52</v>
      </c>
      <c r="C3778">
        <v>100</v>
      </c>
      <c r="D3778" t="s">
        <v>28</v>
      </c>
      <c r="E3778" t="s">
        <v>22</v>
      </c>
      <c r="F3778" t="s">
        <v>22</v>
      </c>
      <c r="G3778">
        <v>0</v>
      </c>
      <c r="H3778">
        <v>152.69999999999999</v>
      </c>
      <c r="I3778">
        <v>98</v>
      </c>
      <c r="J3778">
        <v>25.96</v>
      </c>
      <c r="K3778">
        <v>212.4</v>
      </c>
      <c r="L3778">
        <v>73</v>
      </c>
      <c r="M3778">
        <v>18.05</v>
      </c>
      <c r="N3778">
        <v>264.5</v>
      </c>
      <c r="O3778">
        <v>90</v>
      </c>
      <c r="P3778">
        <v>11.9</v>
      </c>
      <c r="Q3778">
        <v>7.9</v>
      </c>
      <c r="R3778">
        <v>3</v>
      </c>
      <c r="S3778">
        <v>2.13</v>
      </c>
      <c r="T3778">
        <v>2</v>
      </c>
      <c r="U3778" t="s">
        <v>22</v>
      </c>
      <c r="V3778">
        <f>IF(tbl_Customers[[#This Row],[churn]] = "yes", 1, 0)</f>
        <v>0</v>
      </c>
      <c r="W3778" t="str">
        <f>IF(tbl_Customers[[#This Row],[number_customer_service_calls]] &lt;= 1, "0-1 Calls", IF(tbl_Customers[[#This Row],[number_customer_service_calls]] &lt;= 3, "2-3 Calls", IF(tbl_Customers[[#This Row],[number_customer_service_calls]] &lt;=5, "4-5 Calls", "6+ Calls")))</f>
        <v>2-3 Calls</v>
      </c>
      <c r="X3778" t="str">
        <f>IF(tbl_Customers[[#This Row],[account_length]] &lt;= 50, "0-50", IF(tbl_Customers[[#This Row],[account_length]] &lt;=100, "51-100", IF(tbl_Customers[[#This Row],[account_length]] &lt;= 150, "101-150", "151+")))</f>
        <v>51-100</v>
      </c>
      <c r="Y3778" t="str">
        <f>IF(tbl_Customers[[#This Row],[total_intl_charge]] &lt;= 3, "Low Charges", "High Charges")</f>
        <v>Low Charges</v>
      </c>
      <c r="Z3778" t="str">
        <f>IF(tbl_Customers[[#This Row],[total_eve_calls]]&lt;=80,"Low Calls",
IF(tbl_Customers[[#This Row],[total_eve_calls]]&lt;=120,"Medium Calls","High Calls"))</f>
        <v>Low Calls</v>
      </c>
      <c r="AA3778" t="str">
        <f>IF(tbl_Customers[[#This Row],[total_eve_charge]]&lt;=15,"Low Charges",
IF(tbl_Customers[[#This Row],[total_eve_charge]]&lt;=20,"Medium Charges","High Charges"))</f>
        <v>Medium Charges</v>
      </c>
      <c r="AB37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8" t="str">
        <f>IF(tbl_Customers[[#This Row],[number_vmail_messages]] = 0, "No Usage", IF(tbl_Customers[[#This Row],[number_vmail_messages]] &lt;= 20, "Low Usage", IF(tbl_Customers[[#This Row],[number_vmail_messages]] &lt;= 40, "Medium Usgae", "High Usage")))</f>
        <v>No Usage</v>
      </c>
      <c r="AD3778" t="str">
        <f>IF(tbl_Customers[[#This Row],[total_day_minutes]]&lt;=150,"Low Usage", IF(tbl_Customers[[#This Row],[total_day_minutes]]&lt;=200,"Medium Usage", IF(tbl_Customers[[#This Row],[total_day_minutes]]&lt;=250,"High Usage","Very High Usage")))</f>
        <v>Medium Usage</v>
      </c>
      <c r="AE3778" t="str">
        <f>IF(tbl_Customers[[#This Row],[total_intl_calls]]&lt;=5,"Low Calls", IF(tbl_Customers[[#This Row],[total_intl_calls]]&lt;=10, "Medium Calls", "High Calls"))</f>
        <v>Low Calls</v>
      </c>
      <c r="AF37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8" s="36" t="str">
        <f>IF(tbl_Customers[[#This Row],[Churn_Risk_Score]]&gt;=10,"High Risk", IF(tbl_Customers[[#This Row],[Churn_Risk_Score]]&gt;=5,"Medium Risk","Low Risk"))</f>
        <v>Low Risk</v>
      </c>
    </row>
    <row r="3779" spans="1:33" x14ac:dyDescent="0.35">
      <c r="A3779">
        <v>3778</v>
      </c>
      <c r="B3779" t="s">
        <v>60</v>
      </c>
      <c r="C3779">
        <v>82</v>
      </c>
      <c r="D3779" t="s">
        <v>21</v>
      </c>
      <c r="E3779" t="s">
        <v>22</v>
      </c>
      <c r="F3779" t="s">
        <v>22</v>
      </c>
      <c r="G3779">
        <v>0</v>
      </c>
      <c r="H3779">
        <v>194.7</v>
      </c>
      <c r="I3779">
        <v>105</v>
      </c>
      <c r="J3779">
        <v>33.1</v>
      </c>
      <c r="K3779">
        <v>210.9</v>
      </c>
      <c r="L3779">
        <v>100</v>
      </c>
      <c r="M3779">
        <v>17.93</v>
      </c>
      <c r="N3779">
        <v>236.9</v>
      </c>
      <c r="O3779">
        <v>143</v>
      </c>
      <c r="P3779">
        <v>10.66</v>
      </c>
      <c r="Q3779">
        <v>11.6</v>
      </c>
      <c r="R3779">
        <v>3</v>
      </c>
      <c r="S3779">
        <v>3.13</v>
      </c>
      <c r="T3779">
        <v>3</v>
      </c>
      <c r="U3779" t="s">
        <v>22</v>
      </c>
      <c r="V3779">
        <f>IF(tbl_Customers[[#This Row],[churn]] = "yes", 1, 0)</f>
        <v>0</v>
      </c>
      <c r="W3779" t="str">
        <f>IF(tbl_Customers[[#This Row],[number_customer_service_calls]] &lt;= 1, "0-1 Calls", IF(tbl_Customers[[#This Row],[number_customer_service_calls]] &lt;= 3, "2-3 Calls", IF(tbl_Customers[[#This Row],[number_customer_service_calls]] &lt;=5, "4-5 Calls", "6+ Calls")))</f>
        <v>2-3 Calls</v>
      </c>
      <c r="X3779" t="str">
        <f>IF(tbl_Customers[[#This Row],[account_length]] &lt;= 50, "0-50", IF(tbl_Customers[[#This Row],[account_length]] &lt;=100, "51-100", IF(tbl_Customers[[#This Row],[account_length]] &lt;= 150, "101-150", "151+")))</f>
        <v>51-100</v>
      </c>
      <c r="Y3779" t="str">
        <f>IF(tbl_Customers[[#This Row],[total_intl_charge]] &lt;= 3, "Low Charges", "High Charges")</f>
        <v>High Charges</v>
      </c>
      <c r="Z3779" t="str">
        <f>IF(tbl_Customers[[#This Row],[total_eve_calls]]&lt;=80,"Low Calls",
IF(tbl_Customers[[#This Row],[total_eve_calls]]&lt;=120,"Medium Calls","High Calls"))</f>
        <v>Medium Calls</v>
      </c>
      <c r="AA3779" t="str">
        <f>IF(tbl_Customers[[#This Row],[total_eve_charge]]&lt;=15,"Low Charges",
IF(tbl_Customers[[#This Row],[total_eve_charge]]&lt;=20,"Medium Charges","High Charges"))</f>
        <v>Medium Charges</v>
      </c>
      <c r="AB37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79" t="str">
        <f>IF(tbl_Customers[[#This Row],[number_vmail_messages]] = 0, "No Usage", IF(tbl_Customers[[#This Row],[number_vmail_messages]] &lt;= 20, "Low Usage", IF(tbl_Customers[[#This Row],[number_vmail_messages]] &lt;= 40, "Medium Usgae", "High Usage")))</f>
        <v>No Usage</v>
      </c>
      <c r="AD3779" t="str">
        <f>IF(tbl_Customers[[#This Row],[total_day_minutes]]&lt;=150,"Low Usage", IF(tbl_Customers[[#This Row],[total_day_minutes]]&lt;=200,"Medium Usage", IF(tbl_Customers[[#This Row],[total_day_minutes]]&lt;=250,"High Usage","Very High Usage")))</f>
        <v>Medium Usage</v>
      </c>
      <c r="AE3779" t="str">
        <f>IF(tbl_Customers[[#This Row],[total_intl_calls]]&lt;=5,"Low Calls", IF(tbl_Customers[[#This Row],[total_intl_calls]]&lt;=10, "Medium Calls", "High Calls"))</f>
        <v>Low Calls</v>
      </c>
      <c r="AF37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79" s="36" t="str">
        <f>IF(tbl_Customers[[#This Row],[Churn_Risk_Score]]&gt;=10,"High Risk", IF(tbl_Customers[[#This Row],[Churn_Risk_Score]]&gt;=5,"Medium Risk","Low Risk"))</f>
        <v>Low Risk</v>
      </c>
    </row>
    <row r="3780" spans="1:33" x14ac:dyDescent="0.35">
      <c r="A3780">
        <v>3779</v>
      </c>
      <c r="B3780" t="s">
        <v>45</v>
      </c>
      <c r="C3780">
        <v>71</v>
      </c>
      <c r="D3780" t="s">
        <v>21</v>
      </c>
      <c r="E3780" t="s">
        <v>22</v>
      </c>
      <c r="F3780" t="s">
        <v>22</v>
      </c>
      <c r="G3780">
        <v>0</v>
      </c>
      <c r="H3780">
        <v>119.9</v>
      </c>
      <c r="I3780">
        <v>108</v>
      </c>
      <c r="J3780">
        <v>20.38</v>
      </c>
      <c r="K3780">
        <v>240.7</v>
      </c>
      <c r="L3780">
        <v>82</v>
      </c>
      <c r="M3780">
        <v>20.46</v>
      </c>
      <c r="N3780">
        <v>151.1</v>
      </c>
      <c r="O3780">
        <v>124</v>
      </c>
      <c r="P3780">
        <v>6.8</v>
      </c>
      <c r="Q3780">
        <v>8.1</v>
      </c>
      <c r="R3780">
        <v>7</v>
      </c>
      <c r="S3780">
        <v>2.19</v>
      </c>
      <c r="T3780">
        <v>3</v>
      </c>
      <c r="U3780" t="s">
        <v>22</v>
      </c>
      <c r="V3780">
        <f>IF(tbl_Customers[[#This Row],[churn]] = "yes", 1, 0)</f>
        <v>0</v>
      </c>
      <c r="W3780" t="str">
        <f>IF(tbl_Customers[[#This Row],[number_customer_service_calls]] &lt;= 1, "0-1 Calls", IF(tbl_Customers[[#This Row],[number_customer_service_calls]] &lt;= 3, "2-3 Calls", IF(tbl_Customers[[#This Row],[number_customer_service_calls]] &lt;=5, "4-5 Calls", "6+ Calls")))</f>
        <v>2-3 Calls</v>
      </c>
      <c r="X3780" t="str">
        <f>IF(tbl_Customers[[#This Row],[account_length]] &lt;= 50, "0-50", IF(tbl_Customers[[#This Row],[account_length]] &lt;=100, "51-100", IF(tbl_Customers[[#This Row],[account_length]] &lt;= 150, "101-150", "151+")))</f>
        <v>51-100</v>
      </c>
      <c r="Y3780" t="str">
        <f>IF(tbl_Customers[[#This Row],[total_intl_charge]] &lt;= 3, "Low Charges", "High Charges")</f>
        <v>Low Charges</v>
      </c>
      <c r="Z3780" t="str">
        <f>IF(tbl_Customers[[#This Row],[total_eve_calls]]&lt;=80,"Low Calls",
IF(tbl_Customers[[#This Row],[total_eve_calls]]&lt;=120,"Medium Calls","High Calls"))</f>
        <v>Medium Calls</v>
      </c>
      <c r="AA3780" t="str">
        <f>IF(tbl_Customers[[#This Row],[total_eve_charge]]&lt;=15,"Low Charges",
IF(tbl_Customers[[#This Row],[total_eve_charge]]&lt;=20,"Medium Charges","High Charges"))</f>
        <v>High Charges</v>
      </c>
      <c r="AB37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80" t="str">
        <f>IF(tbl_Customers[[#This Row],[number_vmail_messages]] = 0, "No Usage", IF(tbl_Customers[[#This Row],[number_vmail_messages]] &lt;= 20, "Low Usage", IF(tbl_Customers[[#This Row],[number_vmail_messages]] &lt;= 40, "Medium Usgae", "High Usage")))</f>
        <v>No Usage</v>
      </c>
      <c r="AD3780" t="str">
        <f>IF(tbl_Customers[[#This Row],[total_day_minutes]]&lt;=150,"Low Usage", IF(tbl_Customers[[#This Row],[total_day_minutes]]&lt;=200,"Medium Usage", IF(tbl_Customers[[#This Row],[total_day_minutes]]&lt;=250,"High Usage","Very High Usage")))</f>
        <v>Low Usage</v>
      </c>
      <c r="AE3780" t="str">
        <f>IF(tbl_Customers[[#This Row],[total_intl_calls]]&lt;=5,"Low Calls", IF(tbl_Customers[[#This Row],[total_intl_calls]]&lt;=10, "Medium Calls", "High Calls"))</f>
        <v>Medium Calls</v>
      </c>
      <c r="AF37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80" s="36" t="str">
        <f>IF(tbl_Customers[[#This Row],[Churn_Risk_Score]]&gt;=10,"High Risk", IF(tbl_Customers[[#This Row],[Churn_Risk_Score]]&gt;=5,"Medium Risk","Low Risk"))</f>
        <v>Low Risk</v>
      </c>
    </row>
    <row r="3781" spans="1:33" x14ac:dyDescent="0.35">
      <c r="A3781">
        <v>3780</v>
      </c>
      <c r="B3781" t="s">
        <v>30</v>
      </c>
      <c r="C3781">
        <v>103</v>
      </c>
      <c r="D3781" t="s">
        <v>21</v>
      </c>
      <c r="E3781" t="s">
        <v>22</v>
      </c>
      <c r="F3781" t="s">
        <v>22</v>
      </c>
      <c r="G3781">
        <v>0</v>
      </c>
      <c r="H3781">
        <v>222.9</v>
      </c>
      <c r="I3781">
        <v>129</v>
      </c>
      <c r="J3781">
        <v>37.89</v>
      </c>
      <c r="K3781">
        <v>205</v>
      </c>
      <c r="L3781">
        <v>87</v>
      </c>
      <c r="M3781">
        <v>17.43</v>
      </c>
      <c r="N3781">
        <v>141.30000000000001</v>
      </c>
      <c r="O3781">
        <v>99</v>
      </c>
      <c r="P3781">
        <v>6.36</v>
      </c>
      <c r="Q3781">
        <v>9.9</v>
      </c>
      <c r="R3781">
        <v>2</v>
      </c>
      <c r="S3781">
        <v>2.67</v>
      </c>
      <c r="T3781">
        <v>1</v>
      </c>
      <c r="U3781" t="s">
        <v>22</v>
      </c>
      <c r="V3781">
        <f>IF(tbl_Customers[[#This Row],[churn]] = "yes", 1, 0)</f>
        <v>0</v>
      </c>
      <c r="W3781" t="str">
        <f>IF(tbl_Customers[[#This Row],[number_customer_service_calls]] &lt;= 1, "0-1 Calls", IF(tbl_Customers[[#This Row],[number_customer_service_calls]] &lt;= 3, "2-3 Calls", IF(tbl_Customers[[#This Row],[number_customer_service_calls]] &lt;=5, "4-5 Calls", "6+ Calls")))</f>
        <v>0-1 Calls</v>
      </c>
      <c r="X3781" t="str">
        <f>IF(tbl_Customers[[#This Row],[account_length]] &lt;= 50, "0-50", IF(tbl_Customers[[#This Row],[account_length]] &lt;=100, "51-100", IF(tbl_Customers[[#This Row],[account_length]] &lt;= 150, "101-150", "151+")))</f>
        <v>101-150</v>
      </c>
      <c r="Y3781" t="str">
        <f>IF(tbl_Customers[[#This Row],[total_intl_charge]] &lt;= 3, "Low Charges", "High Charges")</f>
        <v>Low Charges</v>
      </c>
      <c r="Z3781" t="str">
        <f>IF(tbl_Customers[[#This Row],[total_eve_calls]]&lt;=80,"Low Calls",
IF(tbl_Customers[[#This Row],[total_eve_calls]]&lt;=120,"Medium Calls","High Calls"))</f>
        <v>Medium Calls</v>
      </c>
      <c r="AA3781" t="str">
        <f>IF(tbl_Customers[[#This Row],[total_eve_charge]]&lt;=15,"Low Charges",
IF(tbl_Customers[[#This Row],[total_eve_charge]]&lt;=20,"Medium Charges","High Charges"))</f>
        <v>Medium Charges</v>
      </c>
      <c r="AB37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1" t="str">
        <f>IF(tbl_Customers[[#This Row],[number_vmail_messages]] = 0, "No Usage", IF(tbl_Customers[[#This Row],[number_vmail_messages]] &lt;= 20, "Low Usage", IF(tbl_Customers[[#This Row],[number_vmail_messages]] &lt;= 40, "Medium Usgae", "High Usage")))</f>
        <v>No Usage</v>
      </c>
      <c r="AD3781" t="str">
        <f>IF(tbl_Customers[[#This Row],[total_day_minutes]]&lt;=150,"Low Usage", IF(tbl_Customers[[#This Row],[total_day_minutes]]&lt;=200,"Medium Usage", IF(tbl_Customers[[#This Row],[total_day_minutes]]&lt;=250,"High Usage","Very High Usage")))</f>
        <v>High Usage</v>
      </c>
      <c r="AE3781" t="str">
        <f>IF(tbl_Customers[[#This Row],[total_intl_calls]]&lt;=5,"Low Calls", IF(tbl_Customers[[#This Row],[total_intl_calls]]&lt;=10, "Medium Calls", "High Calls"))</f>
        <v>Low Calls</v>
      </c>
      <c r="AF37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81" s="36" t="str">
        <f>IF(tbl_Customers[[#This Row],[Churn_Risk_Score]]&gt;=10,"High Risk", IF(tbl_Customers[[#This Row],[Churn_Risk_Score]]&gt;=5,"Medium Risk","Low Risk"))</f>
        <v>Low Risk</v>
      </c>
    </row>
    <row r="3782" spans="1:33" x14ac:dyDescent="0.35">
      <c r="A3782">
        <v>3781</v>
      </c>
      <c r="B3782" t="s">
        <v>33</v>
      </c>
      <c r="C3782">
        <v>87</v>
      </c>
      <c r="D3782" t="s">
        <v>21</v>
      </c>
      <c r="E3782" t="s">
        <v>22</v>
      </c>
      <c r="F3782" t="s">
        <v>22</v>
      </c>
      <c r="G3782">
        <v>0</v>
      </c>
      <c r="H3782">
        <v>210.7</v>
      </c>
      <c r="I3782">
        <v>46</v>
      </c>
      <c r="J3782">
        <v>35.82</v>
      </c>
      <c r="K3782">
        <v>215.6</v>
      </c>
      <c r="L3782">
        <v>116</v>
      </c>
      <c r="M3782">
        <v>18.329999999999998</v>
      </c>
      <c r="N3782">
        <v>170.4</v>
      </c>
      <c r="O3782">
        <v>79</v>
      </c>
      <c r="P3782">
        <v>7.67</v>
      </c>
      <c r="Q3782">
        <v>13.2</v>
      </c>
      <c r="R3782">
        <v>3</v>
      </c>
      <c r="S3782">
        <v>3.56</v>
      </c>
      <c r="T3782">
        <v>1</v>
      </c>
      <c r="U3782" t="s">
        <v>22</v>
      </c>
      <c r="V3782">
        <f>IF(tbl_Customers[[#This Row],[churn]] = "yes", 1, 0)</f>
        <v>0</v>
      </c>
      <c r="W3782" t="str">
        <f>IF(tbl_Customers[[#This Row],[number_customer_service_calls]] &lt;= 1, "0-1 Calls", IF(tbl_Customers[[#This Row],[number_customer_service_calls]] &lt;= 3, "2-3 Calls", IF(tbl_Customers[[#This Row],[number_customer_service_calls]] &lt;=5, "4-5 Calls", "6+ Calls")))</f>
        <v>0-1 Calls</v>
      </c>
      <c r="X3782" t="str">
        <f>IF(tbl_Customers[[#This Row],[account_length]] &lt;= 50, "0-50", IF(tbl_Customers[[#This Row],[account_length]] &lt;=100, "51-100", IF(tbl_Customers[[#This Row],[account_length]] &lt;= 150, "101-150", "151+")))</f>
        <v>51-100</v>
      </c>
      <c r="Y3782" t="str">
        <f>IF(tbl_Customers[[#This Row],[total_intl_charge]] &lt;= 3, "Low Charges", "High Charges")</f>
        <v>High Charges</v>
      </c>
      <c r="Z3782" t="str">
        <f>IF(tbl_Customers[[#This Row],[total_eve_calls]]&lt;=80,"Low Calls",
IF(tbl_Customers[[#This Row],[total_eve_calls]]&lt;=120,"Medium Calls","High Calls"))</f>
        <v>Medium Calls</v>
      </c>
      <c r="AA3782" t="str">
        <f>IF(tbl_Customers[[#This Row],[total_eve_charge]]&lt;=15,"Low Charges",
IF(tbl_Customers[[#This Row],[total_eve_charge]]&lt;=20,"Medium Charges","High Charges"))</f>
        <v>Medium Charges</v>
      </c>
      <c r="AB37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2" t="str">
        <f>IF(tbl_Customers[[#This Row],[number_vmail_messages]] = 0, "No Usage", IF(tbl_Customers[[#This Row],[number_vmail_messages]] &lt;= 20, "Low Usage", IF(tbl_Customers[[#This Row],[number_vmail_messages]] &lt;= 40, "Medium Usgae", "High Usage")))</f>
        <v>No Usage</v>
      </c>
      <c r="AD3782" t="str">
        <f>IF(tbl_Customers[[#This Row],[total_day_minutes]]&lt;=150,"Low Usage", IF(tbl_Customers[[#This Row],[total_day_minutes]]&lt;=200,"Medium Usage", IF(tbl_Customers[[#This Row],[total_day_minutes]]&lt;=250,"High Usage","Very High Usage")))</f>
        <v>High Usage</v>
      </c>
      <c r="AE3782" t="str">
        <f>IF(tbl_Customers[[#This Row],[total_intl_calls]]&lt;=5,"Low Calls", IF(tbl_Customers[[#This Row],[total_intl_calls]]&lt;=10, "Medium Calls", "High Calls"))</f>
        <v>Low Calls</v>
      </c>
      <c r="AF37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82" s="36" t="str">
        <f>IF(tbl_Customers[[#This Row],[Churn_Risk_Score]]&gt;=10,"High Risk", IF(tbl_Customers[[#This Row],[Churn_Risk_Score]]&gt;=5,"Medium Risk","Low Risk"))</f>
        <v>Low Risk</v>
      </c>
    </row>
    <row r="3783" spans="1:33" x14ac:dyDescent="0.35">
      <c r="A3783">
        <v>3782</v>
      </c>
      <c r="B3783" t="s">
        <v>49</v>
      </c>
      <c r="C3783">
        <v>116</v>
      </c>
      <c r="D3783" t="s">
        <v>25</v>
      </c>
      <c r="E3783" t="s">
        <v>22</v>
      </c>
      <c r="F3783" t="s">
        <v>22</v>
      </c>
      <c r="G3783">
        <v>0</v>
      </c>
      <c r="H3783">
        <v>254.6</v>
      </c>
      <c r="I3783">
        <v>107</v>
      </c>
      <c r="J3783">
        <v>43.28</v>
      </c>
      <c r="K3783">
        <v>249.4</v>
      </c>
      <c r="L3783">
        <v>89</v>
      </c>
      <c r="M3783">
        <v>21.2</v>
      </c>
      <c r="N3783">
        <v>229.6</v>
      </c>
      <c r="O3783">
        <v>77</v>
      </c>
      <c r="P3783">
        <v>10.33</v>
      </c>
      <c r="Q3783">
        <v>9</v>
      </c>
      <c r="R3783">
        <v>18</v>
      </c>
      <c r="S3783">
        <v>2.4300000000000002</v>
      </c>
      <c r="T3783">
        <v>2</v>
      </c>
      <c r="U3783" t="s">
        <v>23</v>
      </c>
      <c r="V3783">
        <f>IF(tbl_Customers[[#This Row],[churn]] = "yes", 1, 0)</f>
        <v>1</v>
      </c>
      <c r="W3783" t="str">
        <f>IF(tbl_Customers[[#This Row],[number_customer_service_calls]] &lt;= 1, "0-1 Calls", IF(tbl_Customers[[#This Row],[number_customer_service_calls]] &lt;= 3, "2-3 Calls", IF(tbl_Customers[[#This Row],[number_customer_service_calls]] &lt;=5, "4-5 Calls", "6+ Calls")))</f>
        <v>2-3 Calls</v>
      </c>
      <c r="X3783" t="str">
        <f>IF(tbl_Customers[[#This Row],[account_length]] &lt;= 50, "0-50", IF(tbl_Customers[[#This Row],[account_length]] &lt;=100, "51-100", IF(tbl_Customers[[#This Row],[account_length]] &lt;= 150, "101-150", "151+")))</f>
        <v>101-150</v>
      </c>
      <c r="Y3783" t="str">
        <f>IF(tbl_Customers[[#This Row],[total_intl_charge]] &lt;= 3, "Low Charges", "High Charges")</f>
        <v>Low Charges</v>
      </c>
      <c r="Z3783" t="str">
        <f>IF(tbl_Customers[[#This Row],[total_eve_calls]]&lt;=80,"Low Calls",
IF(tbl_Customers[[#This Row],[total_eve_calls]]&lt;=120,"Medium Calls","High Calls"))</f>
        <v>Medium Calls</v>
      </c>
      <c r="AA3783" t="str">
        <f>IF(tbl_Customers[[#This Row],[total_eve_charge]]&lt;=15,"Low Charges",
IF(tbl_Customers[[#This Row],[total_eve_charge]]&lt;=20,"Medium Charges","High Charges"))</f>
        <v>High Charges</v>
      </c>
      <c r="AB37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3" t="str">
        <f>IF(tbl_Customers[[#This Row],[number_vmail_messages]] = 0, "No Usage", IF(tbl_Customers[[#This Row],[number_vmail_messages]] &lt;= 20, "Low Usage", IF(tbl_Customers[[#This Row],[number_vmail_messages]] &lt;= 40, "Medium Usgae", "High Usage")))</f>
        <v>No Usage</v>
      </c>
      <c r="AD3783" t="str">
        <f>IF(tbl_Customers[[#This Row],[total_day_minutes]]&lt;=150,"Low Usage", IF(tbl_Customers[[#This Row],[total_day_minutes]]&lt;=200,"Medium Usage", IF(tbl_Customers[[#This Row],[total_day_minutes]]&lt;=250,"High Usage","Very High Usage")))</f>
        <v>Very High Usage</v>
      </c>
      <c r="AE3783" t="str">
        <f>IF(tbl_Customers[[#This Row],[total_intl_calls]]&lt;=5,"Low Calls", IF(tbl_Customers[[#This Row],[total_intl_calls]]&lt;=10, "Medium Calls", "High Calls"))</f>
        <v>High Calls</v>
      </c>
      <c r="AF37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83" s="36" t="str">
        <f>IF(tbl_Customers[[#This Row],[Churn_Risk_Score]]&gt;=10,"High Risk", IF(tbl_Customers[[#This Row],[Churn_Risk_Score]]&gt;=5,"Medium Risk","Low Risk"))</f>
        <v>Medium Risk</v>
      </c>
    </row>
    <row r="3784" spans="1:33" x14ac:dyDescent="0.35">
      <c r="A3784">
        <v>3783</v>
      </c>
      <c r="B3784" t="s">
        <v>67</v>
      </c>
      <c r="C3784">
        <v>140</v>
      </c>
      <c r="D3784" t="s">
        <v>21</v>
      </c>
      <c r="E3784" t="s">
        <v>22</v>
      </c>
      <c r="F3784" t="s">
        <v>22</v>
      </c>
      <c r="G3784">
        <v>0</v>
      </c>
      <c r="H3784">
        <v>265</v>
      </c>
      <c r="I3784">
        <v>100</v>
      </c>
      <c r="J3784">
        <v>45.05</v>
      </c>
      <c r="K3784">
        <v>147.6</v>
      </c>
      <c r="L3784">
        <v>89</v>
      </c>
      <c r="M3784">
        <v>12.55</v>
      </c>
      <c r="N3784">
        <v>247.7</v>
      </c>
      <c r="O3784">
        <v>94</v>
      </c>
      <c r="P3784">
        <v>11.15</v>
      </c>
      <c r="Q3784">
        <v>10.7</v>
      </c>
      <c r="R3784">
        <v>3</v>
      </c>
      <c r="S3784">
        <v>2.89</v>
      </c>
      <c r="T3784">
        <v>1</v>
      </c>
      <c r="U3784" t="s">
        <v>22</v>
      </c>
      <c r="V3784">
        <f>IF(tbl_Customers[[#This Row],[churn]] = "yes", 1, 0)</f>
        <v>0</v>
      </c>
      <c r="W3784" t="str">
        <f>IF(tbl_Customers[[#This Row],[number_customer_service_calls]] &lt;= 1, "0-1 Calls", IF(tbl_Customers[[#This Row],[number_customer_service_calls]] &lt;= 3, "2-3 Calls", IF(tbl_Customers[[#This Row],[number_customer_service_calls]] &lt;=5, "4-5 Calls", "6+ Calls")))</f>
        <v>0-1 Calls</v>
      </c>
      <c r="X3784" t="str">
        <f>IF(tbl_Customers[[#This Row],[account_length]] &lt;= 50, "0-50", IF(tbl_Customers[[#This Row],[account_length]] &lt;=100, "51-100", IF(tbl_Customers[[#This Row],[account_length]] &lt;= 150, "101-150", "151+")))</f>
        <v>101-150</v>
      </c>
      <c r="Y3784" t="str">
        <f>IF(tbl_Customers[[#This Row],[total_intl_charge]] &lt;= 3, "Low Charges", "High Charges")</f>
        <v>Low Charges</v>
      </c>
      <c r="Z3784" t="str">
        <f>IF(tbl_Customers[[#This Row],[total_eve_calls]]&lt;=80,"Low Calls",
IF(tbl_Customers[[#This Row],[total_eve_calls]]&lt;=120,"Medium Calls","High Calls"))</f>
        <v>Medium Calls</v>
      </c>
      <c r="AA3784" t="str">
        <f>IF(tbl_Customers[[#This Row],[total_eve_charge]]&lt;=15,"Low Charges",
IF(tbl_Customers[[#This Row],[total_eve_charge]]&lt;=20,"Medium Charges","High Charges"))</f>
        <v>Low Charges</v>
      </c>
      <c r="AB37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4" t="str">
        <f>IF(tbl_Customers[[#This Row],[number_vmail_messages]] = 0, "No Usage", IF(tbl_Customers[[#This Row],[number_vmail_messages]] &lt;= 20, "Low Usage", IF(tbl_Customers[[#This Row],[number_vmail_messages]] &lt;= 40, "Medium Usgae", "High Usage")))</f>
        <v>No Usage</v>
      </c>
      <c r="AD3784" t="str">
        <f>IF(tbl_Customers[[#This Row],[total_day_minutes]]&lt;=150,"Low Usage", IF(tbl_Customers[[#This Row],[total_day_minutes]]&lt;=200,"Medium Usage", IF(tbl_Customers[[#This Row],[total_day_minutes]]&lt;=250,"High Usage","Very High Usage")))</f>
        <v>Very High Usage</v>
      </c>
      <c r="AE3784" t="str">
        <f>IF(tbl_Customers[[#This Row],[total_intl_calls]]&lt;=5,"Low Calls", IF(tbl_Customers[[#This Row],[total_intl_calls]]&lt;=10, "Medium Calls", "High Calls"))</f>
        <v>Low Calls</v>
      </c>
      <c r="AF37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84" s="36" t="str">
        <f>IF(tbl_Customers[[#This Row],[Churn_Risk_Score]]&gt;=10,"High Risk", IF(tbl_Customers[[#This Row],[Churn_Risk_Score]]&gt;=5,"Medium Risk","Low Risk"))</f>
        <v>Medium Risk</v>
      </c>
    </row>
    <row r="3785" spans="1:33" x14ac:dyDescent="0.35">
      <c r="A3785">
        <v>3784</v>
      </c>
      <c r="B3785" t="s">
        <v>71</v>
      </c>
      <c r="C3785">
        <v>93</v>
      </c>
      <c r="D3785" t="s">
        <v>25</v>
      </c>
      <c r="E3785" t="s">
        <v>22</v>
      </c>
      <c r="F3785" t="s">
        <v>22</v>
      </c>
      <c r="G3785">
        <v>0</v>
      </c>
      <c r="H3785">
        <v>172.3</v>
      </c>
      <c r="I3785">
        <v>135</v>
      </c>
      <c r="J3785">
        <v>29.29</v>
      </c>
      <c r="K3785">
        <v>318.7</v>
      </c>
      <c r="L3785">
        <v>95</v>
      </c>
      <c r="M3785">
        <v>27.09</v>
      </c>
      <c r="N3785">
        <v>131.5</v>
      </c>
      <c r="O3785">
        <v>104</v>
      </c>
      <c r="P3785">
        <v>5.92</v>
      </c>
      <c r="Q3785">
        <v>11.5</v>
      </c>
      <c r="R3785">
        <v>4</v>
      </c>
      <c r="S3785">
        <v>3.11</v>
      </c>
      <c r="T3785">
        <v>3</v>
      </c>
      <c r="U3785" t="s">
        <v>22</v>
      </c>
      <c r="V3785">
        <f>IF(tbl_Customers[[#This Row],[churn]] = "yes", 1, 0)</f>
        <v>0</v>
      </c>
      <c r="W3785" t="str">
        <f>IF(tbl_Customers[[#This Row],[number_customer_service_calls]] &lt;= 1, "0-1 Calls", IF(tbl_Customers[[#This Row],[number_customer_service_calls]] &lt;= 3, "2-3 Calls", IF(tbl_Customers[[#This Row],[number_customer_service_calls]] &lt;=5, "4-5 Calls", "6+ Calls")))</f>
        <v>2-3 Calls</v>
      </c>
      <c r="X3785" t="str">
        <f>IF(tbl_Customers[[#This Row],[account_length]] &lt;= 50, "0-50", IF(tbl_Customers[[#This Row],[account_length]] &lt;=100, "51-100", IF(tbl_Customers[[#This Row],[account_length]] &lt;= 150, "101-150", "151+")))</f>
        <v>51-100</v>
      </c>
      <c r="Y3785" t="str">
        <f>IF(tbl_Customers[[#This Row],[total_intl_charge]] &lt;= 3, "Low Charges", "High Charges")</f>
        <v>High Charges</v>
      </c>
      <c r="Z3785" t="str">
        <f>IF(tbl_Customers[[#This Row],[total_eve_calls]]&lt;=80,"Low Calls",
IF(tbl_Customers[[#This Row],[total_eve_calls]]&lt;=120,"Medium Calls","High Calls"))</f>
        <v>Medium Calls</v>
      </c>
      <c r="AA3785" t="str">
        <f>IF(tbl_Customers[[#This Row],[total_eve_charge]]&lt;=15,"Low Charges",
IF(tbl_Customers[[#This Row],[total_eve_charge]]&lt;=20,"Medium Charges","High Charges"))</f>
        <v>High Charges</v>
      </c>
      <c r="AB37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5" t="str">
        <f>IF(tbl_Customers[[#This Row],[number_vmail_messages]] = 0, "No Usage", IF(tbl_Customers[[#This Row],[number_vmail_messages]] &lt;= 20, "Low Usage", IF(tbl_Customers[[#This Row],[number_vmail_messages]] &lt;= 40, "Medium Usgae", "High Usage")))</f>
        <v>No Usage</v>
      </c>
      <c r="AD3785" t="str">
        <f>IF(tbl_Customers[[#This Row],[total_day_minutes]]&lt;=150,"Low Usage", IF(tbl_Customers[[#This Row],[total_day_minutes]]&lt;=200,"Medium Usage", IF(tbl_Customers[[#This Row],[total_day_minutes]]&lt;=250,"High Usage","Very High Usage")))</f>
        <v>Medium Usage</v>
      </c>
      <c r="AE3785" t="str">
        <f>IF(tbl_Customers[[#This Row],[total_intl_calls]]&lt;=5,"Low Calls", IF(tbl_Customers[[#This Row],[total_intl_calls]]&lt;=10, "Medium Calls", "High Calls"))</f>
        <v>Low Calls</v>
      </c>
      <c r="AF37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85" s="36" t="str">
        <f>IF(tbl_Customers[[#This Row],[Churn_Risk_Score]]&gt;=10,"High Risk", IF(tbl_Customers[[#This Row],[Churn_Risk_Score]]&gt;=5,"Medium Risk","Low Risk"))</f>
        <v>Low Risk</v>
      </c>
    </row>
    <row r="3786" spans="1:33" x14ac:dyDescent="0.35">
      <c r="A3786">
        <v>3785</v>
      </c>
      <c r="B3786" t="s">
        <v>37</v>
      </c>
      <c r="C3786">
        <v>90</v>
      </c>
      <c r="D3786" t="s">
        <v>21</v>
      </c>
      <c r="E3786" t="s">
        <v>22</v>
      </c>
      <c r="F3786" t="s">
        <v>22</v>
      </c>
      <c r="G3786">
        <v>0</v>
      </c>
      <c r="H3786">
        <v>259.10000000000002</v>
      </c>
      <c r="I3786">
        <v>140</v>
      </c>
      <c r="J3786">
        <v>44.05</v>
      </c>
      <c r="K3786">
        <v>124</v>
      </c>
      <c r="L3786">
        <v>119</v>
      </c>
      <c r="M3786">
        <v>10.54</v>
      </c>
      <c r="N3786">
        <v>188.3</v>
      </c>
      <c r="O3786">
        <v>79</v>
      </c>
      <c r="P3786">
        <v>8.4700000000000006</v>
      </c>
      <c r="Q3786">
        <v>12.8</v>
      </c>
      <c r="R3786">
        <v>3</v>
      </c>
      <c r="S3786">
        <v>3.46</v>
      </c>
      <c r="T3786">
        <v>0</v>
      </c>
      <c r="U3786" t="s">
        <v>22</v>
      </c>
      <c r="V3786">
        <f>IF(tbl_Customers[[#This Row],[churn]] = "yes", 1, 0)</f>
        <v>0</v>
      </c>
      <c r="W3786" t="str">
        <f>IF(tbl_Customers[[#This Row],[number_customer_service_calls]] &lt;= 1, "0-1 Calls", IF(tbl_Customers[[#This Row],[number_customer_service_calls]] &lt;= 3, "2-3 Calls", IF(tbl_Customers[[#This Row],[number_customer_service_calls]] &lt;=5, "4-5 Calls", "6+ Calls")))</f>
        <v>0-1 Calls</v>
      </c>
      <c r="X3786" t="str">
        <f>IF(tbl_Customers[[#This Row],[account_length]] &lt;= 50, "0-50", IF(tbl_Customers[[#This Row],[account_length]] &lt;=100, "51-100", IF(tbl_Customers[[#This Row],[account_length]] &lt;= 150, "101-150", "151+")))</f>
        <v>51-100</v>
      </c>
      <c r="Y3786" t="str">
        <f>IF(tbl_Customers[[#This Row],[total_intl_charge]] &lt;= 3, "Low Charges", "High Charges")</f>
        <v>High Charges</v>
      </c>
      <c r="Z3786" t="str">
        <f>IF(tbl_Customers[[#This Row],[total_eve_calls]]&lt;=80,"Low Calls",
IF(tbl_Customers[[#This Row],[total_eve_calls]]&lt;=120,"Medium Calls","High Calls"))</f>
        <v>Medium Calls</v>
      </c>
      <c r="AA3786" t="str">
        <f>IF(tbl_Customers[[#This Row],[total_eve_charge]]&lt;=15,"Low Charges",
IF(tbl_Customers[[#This Row],[total_eve_charge]]&lt;=20,"Medium Charges","High Charges"))</f>
        <v>Low Charges</v>
      </c>
      <c r="AB37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6" t="str">
        <f>IF(tbl_Customers[[#This Row],[number_vmail_messages]] = 0, "No Usage", IF(tbl_Customers[[#This Row],[number_vmail_messages]] &lt;= 20, "Low Usage", IF(tbl_Customers[[#This Row],[number_vmail_messages]] &lt;= 40, "Medium Usgae", "High Usage")))</f>
        <v>No Usage</v>
      </c>
      <c r="AD3786" t="str">
        <f>IF(tbl_Customers[[#This Row],[total_day_minutes]]&lt;=150,"Low Usage", IF(tbl_Customers[[#This Row],[total_day_minutes]]&lt;=200,"Medium Usage", IF(tbl_Customers[[#This Row],[total_day_minutes]]&lt;=250,"High Usage","Very High Usage")))</f>
        <v>Very High Usage</v>
      </c>
      <c r="AE3786" t="str">
        <f>IF(tbl_Customers[[#This Row],[total_intl_calls]]&lt;=5,"Low Calls", IF(tbl_Customers[[#This Row],[total_intl_calls]]&lt;=10, "Medium Calls", "High Calls"))</f>
        <v>Low Calls</v>
      </c>
      <c r="AF37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86" s="36" t="str">
        <f>IF(tbl_Customers[[#This Row],[Churn_Risk_Score]]&gt;=10,"High Risk", IF(tbl_Customers[[#This Row],[Churn_Risk_Score]]&gt;=5,"Medium Risk","Low Risk"))</f>
        <v>Medium Risk</v>
      </c>
    </row>
    <row r="3787" spans="1:33" x14ac:dyDescent="0.35">
      <c r="A3787">
        <v>3786</v>
      </c>
      <c r="B3787" t="s">
        <v>48</v>
      </c>
      <c r="C3787">
        <v>130</v>
      </c>
      <c r="D3787" t="s">
        <v>21</v>
      </c>
      <c r="E3787" t="s">
        <v>22</v>
      </c>
      <c r="F3787" t="s">
        <v>22</v>
      </c>
      <c r="G3787">
        <v>0</v>
      </c>
      <c r="H3787">
        <v>211.4</v>
      </c>
      <c r="I3787">
        <v>91</v>
      </c>
      <c r="J3787">
        <v>35.94</v>
      </c>
      <c r="K3787">
        <v>191</v>
      </c>
      <c r="L3787">
        <v>62</v>
      </c>
      <c r="M3787">
        <v>16.239999999999998</v>
      </c>
      <c r="N3787">
        <v>207.3</v>
      </c>
      <c r="O3787">
        <v>109</v>
      </c>
      <c r="P3787">
        <v>9.33</v>
      </c>
      <c r="Q3787">
        <v>11.6</v>
      </c>
      <c r="R3787">
        <v>3</v>
      </c>
      <c r="S3787">
        <v>3.13</v>
      </c>
      <c r="T3787">
        <v>1</v>
      </c>
      <c r="U3787" t="s">
        <v>22</v>
      </c>
      <c r="V3787">
        <f>IF(tbl_Customers[[#This Row],[churn]] = "yes", 1, 0)</f>
        <v>0</v>
      </c>
      <c r="W3787" t="str">
        <f>IF(tbl_Customers[[#This Row],[number_customer_service_calls]] &lt;= 1, "0-1 Calls", IF(tbl_Customers[[#This Row],[number_customer_service_calls]] &lt;= 3, "2-3 Calls", IF(tbl_Customers[[#This Row],[number_customer_service_calls]] &lt;=5, "4-5 Calls", "6+ Calls")))</f>
        <v>0-1 Calls</v>
      </c>
      <c r="X3787" t="str">
        <f>IF(tbl_Customers[[#This Row],[account_length]] &lt;= 50, "0-50", IF(tbl_Customers[[#This Row],[account_length]] &lt;=100, "51-100", IF(tbl_Customers[[#This Row],[account_length]] &lt;= 150, "101-150", "151+")))</f>
        <v>101-150</v>
      </c>
      <c r="Y3787" t="str">
        <f>IF(tbl_Customers[[#This Row],[total_intl_charge]] &lt;= 3, "Low Charges", "High Charges")</f>
        <v>High Charges</v>
      </c>
      <c r="Z3787" t="str">
        <f>IF(tbl_Customers[[#This Row],[total_eve_calls]]&lt;=80,"Low Calls",
IF(tbl_Customers[[#This Row],[total_eve_calls]]&lt;=120,"Medium Calls","High Calls"))</f>
        <v>Low Calls</v>
      </c>
      <c r="AA3787" t="str">
        <f>IF(tbl_Customers[[#This Row],[total_eve_charge]]&lt;=15,"Low Charges",
IF(tbl_Customers[[#This Row],[total_eve_charge]]&lt;=20,"Medium Charges","High Charges"))</f>
        <v>Medium Charges</v>
      </c>
      <c r="AB37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7" t="str">
        <f>IF(tbl_Customers[[#This Row],[number_vmail_messages]] = 0, "No Usage", IF(tbl_Customers[[#This Row],[number_vmail_messages]] &lt;= 20, "Low Usage", IF(tbl_Customers[[#This Row],[number_vmail_messages]] &lt;= 40, "Medium Usgae", "High Usage")))</f>
        <v>No Usage</v>
      </c>
      <c r="AD3787" t="str">
        <f>IF(tbl_Customers[[#This Row],[total_day_minutes]]&lt;=150,"Low Usage", IF(tbl_Customers[[#This Row],[total_day_minutes]]&lt;=200,"Medium Usage", IF(tbl_Customers[[#This Row],[total_day_minutes]]&lt;=250,"High Usage","Very High Usage")))</f>
        <v>High Usage</v>
      </c>
      <c r="AE3787" t="str">
        <f>IF(tbl_Customers[[#This Row],[total_intl_calls]]&lt;=5,"Low Calls", IF(tbl_Customers[[#This Row],[total_intl_calls]]&lt;=10, "Medium Calls", "High Calls"))</f>
        <v>Low Calls</v>
      </c>
      <c r="AF37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87" s="36" t="str">
        <f>IF(tbl_Customers[[#This Row],[Churn_Risk_Score]]&gt;=10,"High Risk", IF(tbl_Customers[[#This Row],[Churn_Risk_Score]]&gt;=5,"Medium Risk","Low Risk"))</f>
        <v>Low Risk</v>
      </c>
    </row>
    <row r="3788" spans="1:33" x14ac:dyDescent="0.35">
      <c r="A3788">
        <v>3787</v>
      </c>
      <c r="B3788" t="s">
        <v>70</v>
      </c>
      <c r="C3788">
        <v>121</v>
      </c>
      <c r="D3788" t="s">
        <v>25</v>
      </c>
      <c r="E3788" t="s">
        <v>23</v>
      </c>
      <c r="F3788" t="s">
        <v>22</v>
      </c>
      <c r="G3788">
        <v>0</v>
      </c>
      <c r="H3788">
        <v>175.9</v>
      </c>
      <c r="I3788">
        <v>87</v>
      </c>
      <c r="J3788">
        <v>29.9</v>
      </c>
      <c r="K3788">
        <v>225.3</v>
      </c>
      <c r="L3788">
        <v>114</v>
      </c>
      <c r="M3788">
        <v>19.149999999999999</v>
      </c>
      <c r="N3788">
        <v>156.19999999999999</v>
      </c>
      <c r="O3788">
        <v>113</v>
      </c>
      <c r="P3788">
        <v>7.03</v>
      </c>
      <c r="Q3788">
        <v>10.4</v>
      </c>
      <c r="R3788">
        <v>3</v>
      </c>
      <c r="S3788">
        <v>2.81</v>
      </c>
      <c r="T3788">
        <v>2</v>
      </c>
      <c r="U3788" t="s">
        <v>22</v>
      </c>
      <c r="V3788">
        <f>IF(tbl_Customers[[#This Row],[churn]] = "yes", 1, 0)</f>
        <v>0</v>
      </c>
      <c r="W3788" t="str">
        <f>IF(tbl_Customers[[#This Row],[number_customer_service_calls]] &lt;= 1, "0-1 Calls", IF(tbl_Customers[[#This Row],[number_customer_service_calls]] &lt;= 3, "2-3 Calls", IF(tbl_Customers[[#This Row],[number_customer_service_calls]] &lt;=5, "4-5 Calls", "6+ Calls")))</f>
        <v>2-3 Calls</v>
      </c>
      <c r="X3788" t="str">
        <f>IF(tbl_Customers[[#This Row],[account_length]] &lt;= 50, "0-50", IF(tbl_Customers[[#This Row],[account_length]] &lt;=100, "51-100", IF(tbl_Customers[[#This Row],[account_length]] &lt;= 150, "101-150", "151+")))</f>
        <v>101-150</v>
      </c>
      <c r="Y3788" t="str">
        <f>IF(tbl_Customers[[#This Row],[total_intl_charge]] &lt;= 3, "Low Charges", "High Charges")</f>
        <v>Low Charges</v>
      </c>
      <c r="Z3788" t="str">
        <f>IF(tbl_Customers[[#This Row],[total_eve_calls]]&lt;=80,"Low Calls",
IF(tbl_Customers[[#This Row],[total_eve_calls]]&lt;=120,"Medium Calls","High Calls"))</f>
        <v>Medium Calls</v>
      </c>
      <c r="AA3788" t="str">
        <f>IF(tbl_Customers[[#This Row],[total_eve_charge]]&lt;=15,"Low Charges",
IF(tbl_Customers[[#This Row],[total_eve_charge]]&lt;=20,"Medium Charges","High Charges"))</f>
        <v>Medium Charges</v>
      </c>
      <c r="AB37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8" t="str">
        <f>IF(tbl_Customers[[#This Row],[number_vmail_messages]] = 0, "No Usage", IF(tbl_Customers[[#This Row],[number_vmail_messages]] &lt;= 20, "Low Usage", IF(tbl_Customers[[#This Row],[number_vmail_messages]] &lt;= 40, "Medium Usgae", "High Usage")))</f>
        <v>No Usage</v>
      </c>
      <c r="AD3788" t="str">
        <f>IF(tbl_Customers[[#This Row],[total_day_minutes]]&lt;=150,"Low Usage", IF(tbl_Customers[[#This Row],[total_day_minutes]]&lt;=200,"Medium Usage", IF(tbl_Customers[[#This Row],[total_day_minutes]]&lt;=250,"High Usage","Very High Usage")))</f>
        <v>Medium Usage</v>
      </c>
      <c r="AE3788" t="str">
        <f>IF(tbl_Customers[[#This Row],[total_intl_calls]]&lt;=5,"Low Calls", IF(tbl_Customers[[#This Row],[total_intl_calls]]&lt;=10, "Medium Calls", "High Calls"))</f>
        <v>Low Calls</v>
      </c>
      <c r="AF37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88" s="36" t="str">
        <f>IF(tbl_Customers[[#This Row],[Churn_Risk_Score]]&gt;=10,"High Risk", IF(tbl_Customers[[#This Row],[Churn_Risk_Score]]&gt;=5,"Medium Risk","Low Risk"))</f>
        <v>Low Risk</v>
      </c>
    </row>
    <row r="3789" spans="1:33" x14ac:dyDescent="0.35">
      <c r="A3789">
        <v>3788</v>
      </c>
      <c r="B3789" t="s">
        <v>31</v>
      </c>
      <c r="C3789">
        <v>94</v>
      </c>
      <c r="D3789" t="s">
        <v>21</v>
      </c>
      <c r="E3789" t="s">
        <v>23</v>
      </c>
      <c r="F3789" t="s">
        <v>23</v>
      </c>
      <c r="G3789">
        <v>39</v>
      </c>
      <c r="H3789">
        <v>115.5</v>
      </c>
      <c r="I3789">
        <v>90</v>
      </c>
      <c r="J3789">
        <v>19.64</v>
      </c>
      <c r="K3789">
        <v>122.5</v>
      </c>
      <c r="L3789">
        <v>99</v>
      </c>
      <c r="M3789">
        <v>10.41</v>
      </c>
      <c r="N3789">
        <v>197.7</v>
      </c>
      <c r="O3789">
        <v>110</v>
      </c>
      <c r="P3789">
        <v>8.9</v>
      </c>
      <c r="Q3789">
        <v>7</v>
      </c>
      <c r="R3789">
        <v>3</v>
      </c>
      <c r="S3789">
        <v>1.89</v>
      </c>
      <c r="T3789">
        <v>0</v>
      </c>
      <c r="U3789" t="s">
        <v>22</v>
      </c>
      <c r="V3789">
        <f>IF(tbl_Customers[[#This Row],[churn]] = "yes", 1, 0)</f>
        <v>0</v>
      </c>
      <c r="W3789" t="str">
        <f>IF(tbl_Customers[[#This Row],[number_customer_service_calls]] &lt;= 1, "0-1 Calls", IF(tbl_Customers[[#This Row],[number_customer_service_calls]] &lt;= 3, "2-3 Calls", IF(tbl_Customers[[#This Row],[number_customer_service_calls]] &lt;=5, "4-5 Calls", "6+ Calls")))</f>
        <v>0-1 Calls</v>
      </c>
      <c r="X3789" t="str">
        <f>IF(tbl_Customers[[#This Row],[account_length]] &lt;= 50, "0-50", IF(tbl_Customers[[#This Row],[account_length]] &lt;=100, "51-100", IF(tbl_Customers[[#This Row],[account_length]] &lt;= 150, "101-150", "151+")))</f>
        <v>51-100</v>
      </c>
      <c r="Y3789" t="str">
        <f>IF(tbl_Customers[[#This Row],[total_intl_charge]] &lt;= 3, "Low Charges", "High Charges")</f>
        <v>Low Charges</v>
      </c>
      <c r="Z3789" t="str">
        <f>IF(tbl_Customers[[#This Row],[total_eve_calls]]&lt;=80,"Low Calls",
IF(tbl_Customers[[#This Row],[total_eve_calls]]&lt;=120,"Medium Calls","High Calls"))</f>
        <v>Medium Calls</v>
      </c>
      <c r="AA3789" t="str">
        <f>IF(tbl_Customers[[#This Row],[total_eve_charge]]&lt;=15,"Low Charges",
IF(tbl_Customers[[#This Row],[total_eve_charge]]&lt;=20,"Medium Charges","High Charges"))</f>
        <v>Low Charges</v>
      </c>
      <c r="AB37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89" t="str">
        <f>IF(tbl_Customers[[#This Row],[number_vmail_messages]] = 0, "No Usage", IF(tbl_Customers[[#This Row],[number_vmail_messages]] &lt;= 20, "Low Usage", IF(tbl_Customers[[#This Row],[number_vmail_messages]] &lt;= 40, "Medium Usgae", "High Usage")))</f>
        <v>Medium Usgae</v>
      </c>
      <c r="AD3789" t="str">
        <f>IF(tbl_Customers[[#This Row],[total_day_minutes]]&lt;=150,"Low Usage", IF(tbl_Customers[[#This Row],[total_day_minutes]]&lt;=200,"Medium Usage", IF(tbl_Customers[[#This Row],[total_day_minutes]]&lt;=250,"High Usage","Very High Usage")))</f>
        <v>Low Usage</v>
      </c>
      <c r="AE3789" t="str">
        <f>IF(tbl_Customers[[#This Row],[total_intl_calls]]&lt;=5,"Low Calls", IF(tbl_Customers[[#This Row],[total_intl_calls]]&lt;=10, "Medium Calls", "High Calls"))</f>
        <v>Low Calls</v>
      </c>
      <c r="AF37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89" s="36" t="str">
        <f>IF(tbl_Customers[[#This Row],[Churn_Risk_Score]]&gt;=10,"High Risk", IF(tbl_Customers[[#This Row],[Churn_Risk_Score]]&gt;=5,"Medium Risk","Low Risk"))</f>
        <v>Low Risk</v>
      </c>
    </row>
    <row r="3790" spans="1:33" x14ac:dyDescent="0.35">
      <c r="A3790">
        <v>3789</v>
      </c>
      <c r="B3790" t="s">
        <v>67</v>
      </c>
      <c r="C3790">
        <v>76</v>
      </c>
      <c r="D3790" t="s">
        <v>25</v>
      </c>
      <c r="E3790" t="s">
        <v>22</v>
      </c>
      <c r="F3790" t="s">
        <v>22</v>
      </c>
      <c r="G3790">
        <v>0</v>
      </c>
      <c r="H3790">
        <v>193</v>
      </c>
      <c r="I3790">
        <v>82</v>
      </c>
      <c r="J3790">
        <v>32.81</v>
      </c>
      <c r="K3790">
        <v>200.8</v>
      </c>
      <c r="L3790">
        <v>109</v>
      </c>
      <c r="M3790">
        <v>17.07</v>
      </c>
      <c r="N3790">
        <v>135.9</v>
      </c>
      <c r="O3790">
        <v>79</v>
      </c>
      <c r="P3790">
        <v>6.12</v>
      </c>
      <c r="Q3790">
        <v>14.4</v>
      </c>
      <c r="R3790">
        <v>3</v>
      </c>
      <c r="S3790">
        <v>3.89</v>
      </c>
      <c r="T3790">
        <v>0</v>
      </c>
      <c r="U3790" t="s">
        <v>22</v>
      </c>
      <c r="V3790">
        <f>IF(tbl_Customers[[#This Row],[churn]] = "yes", 1, 0)</f>
        <v>0</v>
      </c>
      <c r="W3790" t="str">
        <f>IF(tbl_Customers[[#This Row],[number_customer_service_calls]] &lt;= 1, "0-1 Calls", IF(tbl_Customers[[#This Row],[number_customer_service_calls]] &lt;= 3, "2-3 Calls", IF(tbl_Customers[[#This Row],[number_customer_service_calls]] &lt;=5, "4-5 Calls", "6+ Calls")))</f>
        <v>0-1 Calls</v>
      </c>
      <c r="X3790" t="str">
        <f>IF(tbl_Customers[[#This Row],[account_length]] &lt;= 50, "0-50", IF(tbl_Customers[[#This Row],[account_length]] &lt;=100, "51-100", IF(tbl_Customers[[#This Row],[account_length]] &lt;= 150, "101-150", "151+")))</f>
        <v>51-100</v>
      </c>
      <c r="Y3790" t="str">
        <f>IF(tbl_Customers[[#This Row],[total_intl_charge]] &lt;= 3, "Low Charges", "High Charges")</f>
        <v>High Charges</v>
      </c>
      <c r="Z3790" t="str">
        <f>IF(tbl_Customers[[#This Row],[total_eve_calls]]&lt;=80,"Low Calls",
IF(tbl_Customers[[#This Row],[total_eve_calls]]&lt;=120,"Medium Calls","High Calls"))</f>
        <v>Medium Calls</v>
      </c>
      <c r="AA3790" t="str">
        <f>IF(tbl_Customers[[#This Row],[total_eve_charge]]&lt;=15,"Low Charges",
IF(tbl_Customers[[#This Row],[total_eve_charge]]&lt;=20,"Medium Charges","High Charges"))</f>
        <v>Medium Charges</v>
      </c>
      <c r="AB37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0" t="str">
        <f>IF(tbl_Customers[[#This Row],[number_vmail_messages]] = 0, "No Usage", IF(tbl_Customers[[#This Row],[number_vmail_messages]] &lt;= 20, "Low Usage", IF(tbl_Customers[[#This Row],[number_vmail_messages]] &lt;= 40, "Medium Usgae", "High Usage")))</f>
        <v>No Usage</v>
      </c>
      <c r="AD3790" t="str">
        <f>IF(tbl_Customers[[#This Row],[total_day_minutes]]&lt;=150,"Low Usage", IF(tbl_Customers[[#This Row],[total_day_minutes]]&lt;=200,"Medium Usage", IF(tbl_Customers[[#This Row],[total_day_minutes]]&lt;=250,"High Usage","Very High Usage")))</f>
        <v>Medium Usage</v>
      </c>
      <c r="AE3790" t="str">
        <f>IF(tbl_Customers[[#This Row],[total_intl_calls]]&lt;=5,"Low Calls", IF(tbl_Customers[[#This Row],[total_intl_calls]]&lt;=10, "Medium Calls", "High Calls"))</f>
        <v>Low Calls</v>
      </c>
      <c r="AF37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90" s="36" t="str">
        <f>IF(tbl_Customers[[#This Row],[Churn_Risk_Score]]&gt;=10,"High Risk", IF(tbl_Customers[[#This Row],[Churn_Risk_Score]]&gt;=5,"Medium Risk","Low Risk"))</f>
        <v>Low Risk</v>
      </c>
    </row>
    <row r="3791" spans="1:33" x14ac:dyDescent="0.35">
      <c r="A3791">
        <v>3790</v>
      </c>
      <c r="B3791" t="s">
        <v>67</v>
      </c>
      <c r="C3791">
        <v>69</v>
      </c>
      <c r="D3791" t="s">
        <v>28</v>
      </c>
      <c r="E3791" t="s">
        <v>22</v>
      </c>
      <c r="F3791" t="s">
        <v>22</v>
      </c>
      <c r="G3791">
        <v>0</v>
      </c>
      <c r="H3791">
        <v>167.4</v>
      </c>
      <c r="I3791">
        <v>105</v>
      </c>
      <c r="J3791">
        <v>28.46</v>
      </c>
      <c r="K3791">
        <v>121.5</v>
      </c>
      <c r="L3791">
        <v>142</v>
      </c>
      <c r="M3791">
        <v>10.33</v>
      </c>
      <c r="N3791">
        <v>209.3</v>
      </c>
      <c r="O3791">
        <v>83</v>
      </c>
      <c r="P3791">
        <v>9.42</v>
      </c>
      <c r="Q3791">
        <v>16</v>
      </c>
      <c r="R3791">
        <v>2</v>
      </c>
      <c r="S3791">
        <v>4.32</v>
      </c>
      <c r="T3791">
        <v>1</v>
      </c>
      <c r="U3791" t="s">
        <v>22</v>
      </c>
      <c r="V3791">
        <f>IF(tbl_Customers[[#This Row],[churn]] = "yes", 1, 0)</f>
        <v>0</v>
      </c>
      <c r="W3791" t="str">
        <f>IF(tbl_Customers[[#This Row],[number_customer_service_calls]] &lt;= 1, "0-1 Calls", IF(tbl_Customers[[#This Row],[number_customer_service_calls]] &lt;= 3, "2-3 Calls", IF(tbl_Customers[[#This Row],[number_customer_service_calls]] &lt;=5, "4-5 Calls", "6+ Calls")))</f>
        <v>0-1 Calls</v>
      </c>
      <c r="X3791" t="str">
        <f>IF(tbl_Customers[[#This Row],[account_length]] &lt;= 50, "0-50", IF(tbl_Customers[[#This Row],[account_length]] &lt;=100, "51-100", IF(tbl_Customers[[#This Row],[account_length]] &lt;= 150, "101-150", "151+")))</f>
        <v>51-100</v>
      </c>
      <c r="Y3791" t="str">
        <f>IF(tbl_Customers[[#This Row],[total_intl_charge]] &lt;= 3, "Low Charges", "High Charges")</f>
        <v>High Charges</v>
      </c>
      <c r="Z3791" t="str">
        <f>IF(tbl_Customers[[#This Row],[total_eve_calls]]&lt;=80,"Low Calls",
IF(tbl_Customers[[#This Row],[total_eve_calls]]&lt;=120,"Medium Calls","High Calls"))</f>
        <v>High Calls</v>
      </c>
      <c r="AA3791" t="str">
        <f>IF(tbl_Customers[[#This Row],[total_eve_charge]]&lt;=15,"Low Charges",
IF(tbl_Customers[[#This Row],[total_eve_charge]]&lt;=20,"Medium Charges","High Charges"))</f>
        <v>Low Charges</v>
      </c>
      <c r="AB37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1" t="str">
        <f>IF(tbl_Customers[[#This Row],[number_vmail_messages]] = 0, "No Usage", IF(tbl_Customers[[#This Row],[number_vmail_messages]] &lt;= 20, "Low Usage", IF(tbl_Customers[[#This Row],[number_vmail_messages]] &lt;= 40, "Medium Usgae", "High Usage")))</f>
        <v>No Usage</v>
      </c>
      <c r="AD3791" t="str">
        <f>IF(tbl_Customers[[#This Row],[total_day_minutes]]&lt;=150,"Low Usage", IF(tbl_Customers[[#This Row],[total_day_minutes]]&lt;=200,"Medium Usage", IF(tbl_Customers[[#This Row],[total_day_minutes]]&lt;=250,"High Usage","Very High Usage")))</f>
        <v>Medium Usage</v>
      </c>
      <c r="AE3791" t="str">
        <f>IF(tbl_Customers[[#This Row],[total_intl_calls]]&lt;=5,"Low Calls", IF(tbl_Customers[[#This Row],[total_intl_calls]]&lt;=10, "Medium Calls", "High Calls"))</f>
        <v>Low Calls</v>
      </c>
      <c r="AF37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91" s="36" t="str">
        <f>IF(tbl_Customers[[#This Row],[Churn_Risk_Score]]&gt;=10,"High Risk", IF(tbl_Customers[[#This Row],[Churn_Risk_Score]]&gt;=5,"Medium Risk","Low Risk"))</f>
        <v>Low Risk</v>
      </c>
    </row>
    <row r="3792" spans="1:33" x14ac:dyDescent="0.35">
      <c r="A3792">
        <v>3791</v>
      </c>
      <c r="B3792" t="s">
        <v>43</v>
      </c>
      <c r="C3792">
        <v>117</v>
      </c>
      <c r="D3792" t="s">
        <v>21</v>
      </c>
      <c r="E3792" t="s">
        <v>22</v>
      </c>
      <c r="F3792" t="s">
        <v>23</v>
      </c>
      <c r="G3792">
        <v>35</v>
      </c>
      <c r="H3792">
        <v>190.7</v>
      </c>
      <c r="I3792">
        <v>100</v>
      </c>
      <c r="J3792">
        <v>32.42</v>
      </c>
      <c r="K3792">
        <v>209.7</v>
      </c>
      <c r="L3792">
        <v>107</v>
      </c>
      <c r="M3792">
        <v>17.82</v>
      </c>
      <c r="N3792">
        <v>202.5</v>
      </c>
      <c r="O3792">
        <v>101</v>
      </c>
      <c r="P3792">
        <v>9.11</v>
      </c>
      <c r="Q3792">
        <v>12.4</v>
      </c>
      <c r="R3792">
        <v>5</v>
      </c>
      <c r="S3792">
        <v>3.35</v>
      </c>
      <c r="T3792">
        <v>1</v>
      </c>
      <c r="U3792" t="s">
        <v>22</v>
      </c>
      <c r="V3792">
        <f>IF(tbl_Customers[[#This Row],[churn]] = "yes", 1, 0)</f>
        <v>0</v>
      </c>
      <c r="W3792" t="str">
        <f>IF(tbl_Customers[[#This Row],[number_customer_service_calls]] &lt;= 1, "0-1 Calls", IF(tbl_Customers[[#This Row],[number_customer_service_calls]] &lt;= 3, "2-3 Calls", IF(tbl_Customers[[#This Row],[number_customer_service_calls]] &lt;=5, "4-5 Calls", "6+ Calls")))</f>
        <v>0-1 Calls</v>
      </c>
      <c r="X3792" t="str">
        <f>IF(tbl_Customers[[#This Row],[account_length]] &lt;= 50, "0-50", IF(tbl_Customers[[#This Row],[account_length]] &lt;=100, "51-100", IF(tbl_Customers[[#This Row],[account_length]] &lt;= 150, "101-150", "151+")))</f>
        <v>101-150</v>
      </c>
      <c r="Y3792" t="str">
        <f>IF(tbl_Customers[[#This Row],[total_intl_charge]] &lt;= 3, "Low Charges", "High Charges")</f>
        <v>High Charges</v>
      </c>
      <c r="Z3792" t="str">
        <f>IF(tbl_Customers[[#This Row],[total_eve_calls]]&lt;=80,"Low Calls",
IF(tbl_Customers[[#This Row],[total_eve_calls]]&lt;=120,"Medium Calls","High Calls"))</f>
        <v>Medium Calls</v>
      </c>
      <c r="AA3792" t="str">
        <f>IF(tbl_Customers[[#This Row],[total_eve_charge]]&lt;=15,"Low Charges",
IF(tbl_Customers[[#This Row],[total_eve_charge]]&lt;=20,"Medium Charges","High Charges"))</f>
        <v>Medium Charges</v>
      </c>
      <c r="AB37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2" t="str">
        <f>IF(tbl_Customers[[#This Row],[number_vmail_messages]] = 0, "No Usage", IF(tbl_Customers[[#This Row],[number_vmail_messages]] &lt;= 20, "Low Usage", IF(tbl_Customers[[#This Row],[number_vmail_messages]] &lt;= 40, "Medium Usgae", "High Usage")))</f>
        <v>Medium Usgae</v>
      </c>
      <c r="AD3792" t="str">
        <f>IF(tbl_Customers[[#This Row],[total_day_minutes]]&lt;=150,"Low Usage", IF(tbl_Customers[[#This Row],[total_day_minutes]]&lt;=200,"Medium Usage", IF(tbl_Customers[[#This Row],[total_day_minutes]]&lt;=250,"High Usage","Very High Usage")))</f>
        <v>Medium Usage</v>
      </c>
      <c r="AE3792" t="str">
        <f>IF(tbl_Customers[[#This Row],[total_intl_calls]]&lt;=5,"Low Calls", IF(tbl_Customers[[#This Row],[total_intl_calls]]&lt;=10, "Medium Calls", "High Calls"))</f>
        <v>Low Calls</v>
      </c>
      <c r="AF37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92" s="36" t="str">
        <f>IF(tbl_Customers[[#This Row],[Churn_Risk_Score]]&gt;=10,"High Risk", IF(tbl_Customers[[#This Row],[Churn_Risk_Score]]&gt;=5,"Medium Risk","Low Risk"))</f>
        <v>Low Risk</v>
      </c>
    </row>
    <row r="3793" spans="1:33" x14ac:dyDescent="0.35">
      <c r="A3793">
        <v>3792</v>
      </c>
      <c r="B3793" t="s">
        <v>70</v>
      </c>
      <c r="C3793">
        <v>70</v>
      </c>
      <c r="D3793" t="s">
        <v>21</v>
      </c>
      <c r="E3793" t="s">
        <v>22</v>
      </c>
      <c r="F3793" t="s">
        <v>22</v>
      </c>
      <c r="G3793">
        <v>0</v>
      </c>
      <c r="H3793">
        <v>325.5</v>
      </c>
      <c r="I3793">
        <v>128</v>
      </c>
      <c r="J3793">
        <v>55.34</v>
      </c>
      <c r="K3793">
        <v>300.3</v>
      </c>
      <c r="L3793">
        <v>105</v>
      </c>
      <c r="M3793">
        <v>25.53</v>
      </c>
      <c r="N3793">
        <v>199.8</v>
      </c>
      <c r="O3793">
        <v>93</v>
      </c>
      <c r="P3793">
        <v>8.99</v>
      </c>
      <c r="Q3793">
        <v>5.7</v>
      </c>
      <c r="R3793">
        <v>7</v>
      </c>
      <c r="S3793">
        <v>1.54</v>
      </c>
      <c r="T3793">
        <v>1</v>
      </c>
      <c r="U3793" t="s">
        <v>23</v>
      </c>
      <c r="V3793">
        <f>IF(tbl_Customers[[#This Row],[churn]] = "yes", 1, 0)</f>
        <v>1</v>
      </c>
      <c r="W3793" t="str">
        <f>IF(tbl_Customers[[#This Row],[number_customer_service_calls]] &lt;= 1, "0-1 Calls", IF(tbl_Customers[[#This Row],[number_customer_service_calls]] &lt;= 3, "2-3 Calls", IF(tbl_Customers[[#This Row],[number_customer_service_calls]] &lt;=5, "4-5 Calls", "6+ Calls")))</f>
        <v>0-1 Calls</v>
      </c>
      <c r="X3793" t="str">
        <f>IF(tbl_Customers[[#This Row],[account_length]] &lt;= 50, "0-50", IF(tbl_Customers[[#This Row],[account_length]] &lt;=100, "51-100", IF(tbl_Customers[[#This Row],[account_length]] &lt;= 150, "101-150", "151+")))</f>
        <v>51-100</v>
      </c>
      <c r="Y3793" t="str">
        <f>IF(tbl_Customers[[#This Row],[total_intl_charge]] &lt;= 3, "Low Charges", "High Charges")</f>
        <v>Low Charges</v>
      </c>
      <c r="Z3793" t="str">
        <f>IF(tbl_Customers[[#This Row],[total_eve_calls]]&lt;=80,"Low Calls",
IF(tbl_Customers[[#This Row],[total_eve_calls]]&lt;=120,"Medium Calls","High Calls"))</f>
        <v>Medium Calls</v>
      </c>
      <c r="AA3793" t="str">
        <f>IF(tbl_Customers[[#This Row],[total_eve_charge]]&lt;=15,"Low Charges",
IF(tbl_Customers[[#This Row],[total_eve_charge]]&lt;=20,"Medium Charges","High Charges"))</f>
        <v>High Charges</v>
      </c>
      <c r="AB37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3" t="str">
        <f>IF(tbl_Customers[[#This Row],[number_vmail_messages]] = 0, "No Usage", IF(tbl_Customers[[#This Row],[number_vmail_messages]] &lt;= 20, "Low Usage", IF(tbl_Customers[[#This Row],[number_vmail_messages]] &lt;= 40, "Medium Usgae", "High Usage")))</f>
        <v>No Usage</v>
      </c>
      <c r="AD3793" t="str">
        <f>IF(tbl_Customers[[#This Row],[total_day_minutes]]&lt;=150,"Low Usage", IF(tbl_Customers[[#This Row],[total_day_minutes]]&lt;=200,"Medium Usage", IF(tbl_Customers[[#This Row],[total_day_minutes]]&lt;=250,"High Usage","Very High Usage")))</f>
        <v>Very High Usage</v>
      </c>
      <c r="AE3793" t="str">
        <f>IF(tbl_Customers[[#This Row],[total_intl_calls]]&lt;=5,"Low Calls", IF(tbl_Customers[[#This Row],[total_intl_calls]]&lt;=10, "Medium Calls", "High Calls"))</f>
        <v>Medium Calls</v>
      </c>
      <c r="AF37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93" s="36" t="str">
        <f>IF(tbl_Customers[[#This Row],[Churn_Risk_Score]]&gt;=10,"High Risk", IF(tbl_Customers[[#This Row],[Churn_Risk_Score]]&gt;=5,"Medium Risk","Low Risk"))</f>
        <v>Medium Risk</v>
      </c>
    </row>
    <row r="3794" spans="1:33" x14ac:dyDescent="0.35">
      <c r="A3794">
        <v>3793</v>
      </c>
      <c r="B3794" t="s">
        <v>37</v>
      </c>
      <c r="C3794">
        <v>130</v>
      </c>
      <c r="D3794" t="s">
        <v>21</v>
      </c>
      <c r="E3794" t="s">
        <v>22</v>
      </c>
      <c r="F3794" t="s">
        <v>22</v>
      </c>
      <c r="G3794">
        <v>0</v>
      </c>
      <c r="H3794">
        <v>139</v>
      </c>
      <c r="I3794">
        <v>98</v>
      </c>
      <c r="J3794">
        <v>23.63</v>
      </c>
      <c r="K3794">
        <v>120.2</v>
      </c>
      <c r="L3794">
        <v>116</v>
      </c>
      <c r="M3794">
        <v>10.220000000000001</v>
      </c>
      <c r="N3794">
        <v>160.4</v>
      </c>
      <c r="O3794">
        <v>113</v>
      </c>
      <c r="P3794">
        <v>7.22</v>
      </c>
      <c r="Q3794">
        <v>14.5</v>
      </c>
      <c r="R3794">
        <v>2</v>
      </c>
      <c r="S3794">
        <v>3.92</v>
      </c>
      <c r="T3794">
        <v>3</v>
      </c>
      <c r="U3794" t="s">
        <v>22</v>
      </c>
      <c r="V3794">
        <f>IF(tbl_Customers[[#This Row],[churn]] = "yes", 1, 0)</f>
        <v>0</v>
      </c>
      <c r="W3794" t="str">
        <f>IF(tbl_Customers[[#This Row],[number_customer_service_calls]] &lt;= 1, "0-1 Calls", IF(tbl_Customers[[#This Row],[number_customer_service_calls]] &lt;= 3, "2-3 Calls", IF(tbl_Customers[[#This Row],[number_customer_service_calls]] &lt;=5, "4-5 Calls", "6+ Calls")))</f>
        <v>2-3 Calls</v>
      </c>
      <c r="X3794" t="str">
        <f>IF(tbl_Customers[[#This Row],[account_length]] &lt;= 50, "0-50", IF(tbl_Customers[[#This Row],[account_length]] &lt;=100, "51-100", IF(tbl_Customers[[#This Row],[account_length]] &lt;= 150, "101-150", "151+")))</f>
        <v>101-150</v>
      </c>
      <c r="Y3794" t="str">
        <f>IF(tbl_Customers[[#This Row],[total_intl_charge]] &lt;= 3, "Low Charges", "High Charges")</f>
        <v>High Charges</v>
      </c>
      <c r="Z3794" t="str">
        <f>IF(tbl_Customers[[#This Row],[total_eve_calls]]&lt;=80,"Low Calls",
IF(tbl_Customers[[#This Row],[total_eve_calls]]&lt;=120,"Medium Calls","High Calls"))</f>
        <v>Medium Calls</v>
      </c>
      <c r="AA3794" t="str">
        <f>IF(tbl_Customers[[#This Row],[total_eve_charge]]&lt;=15,"Low Charges",
IF(tbl_Customers[[#This Row],[total_eve_charge]]&lt;=20,"Medium Charges","High Charges"))</f>
        <v>Low Charges</v>
      </c>
      <c r="AB37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4" t="str">
        <f>IF(tbl_Customers[[#This Row],[number_vmail_messages]] = 0, "No Usage", IF(tbl_Customers[[#This Row],[number_vmail_messages]] &lt;= 20, "Low Usage", IF(tbl_Customers[[#This Row],[number_vmail_messages]] &lt;= 40, "Medium Usgae", "High Usage")))</f>
        <v>No Usage</v>
      </c>
      <c r="AD3794" t="str">
        <f>IF(tbl_Customers[[#This Row],[total_day_minutes]]&lt;=150,"Low Usage", IF(tbl_Customers[[#This Row],[total_day_minutes]]&lt;=200,"Medium Usage", IF(tbl_Customers[[#This Row],[total_day_minutes]]&lt;=250,"High Usage","Very High Usage")))</f>
        <v>Low Usage</v>
      </c>
      <c r="AE3794" t="str">
        <f>IF(tbl_Customers[[#This Row],[total_intl_calls]]&lt;=5,"Low Calls", IF(tbl_Customers[[#This Row],[total_intl_calls]]&lt;=10, "Medium Calls", "High Calls"))</f>
        <v>Low Calls</v>
      </c>
      <c r="AF37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94" s="36" t="str">
        <f>IF(tbl_Customers[[#This Row],[Churn_Risk_Score]]&gt;=10,"High Risk", IF(tbl_Customers[[#This Row],[Churn_Risk_Score]]&gt;=5,"Medium Risk","Low Risk"))</f>
        <v>Low Risk</v>
      </c>
    </row>
    <row r="3795" spans="1:33" x14ac:dyDescent="0.35">
      <c r="A3795">
        <v>3794</v>
      </c>
      <c r="B3795" t="s">
        <v>47</v>
      </c>
      <c r="C3795">
        <v>109</v>
      </c>
      <c r="D3795" t="s">
        <v>21</v>
      </c>
      <c r="E3795" t="s">
        <v>22</v>
      </c>
      <c r="F3795" t="s">
        <v>23</v>
      </c>
      <c r="G3795">
        <v>40</v>
      </c>
      <c r="H3795">
        <v>155.9</v>
      </c>
      <c r="I3795">
        <v>110</v>
      </c>
      <c r="J3795">
        <v>26.5</v>
      </c>
      <c r="K3795">
        <v>161.19999999999999</v>
      </c>
      <c r="L3795">
        <v>99</v>
      </c>
      <c r="M3795">
        <v>13.7</v>
      </c>
      <c r="N3795">
        <v>229.2</v>
      </c>
      <c r="O3795">
        <v>81</v>
      </c>
      <c r="P3795">
        <v>10.31</v>
      </c>
      <c r="Q3795">
        <v>11.5</v>
      </c>
      <c r="R3795">
        <v>13</v>
      </c>
      <c r="S3795">
        <v>3.11</v>
      </c>
      <c r="T3795">
        <v>0</v>
      </c>
      <c r="U3795" t="s">
        <v>22</v>
      </c>
      <c r="V3795">
        <f>IF(tbl_Customers[[#This Row],[churn]] = "yes", 1, 0)</f>
        <v>0</v>
      </c>
      <c r="W3795" t="str">
        <f>IF(tbl_Customers[[#This Row],[number_customer_service_calls]] &lt;= 1, "0-1 Calls", IF(tbl_Customers[[#This Row],[number_customer_service_calls]] &lt;= 3, "2-3 Calls", IF(tbl_Customers[[#This Row],[number_customer_service_calls]] &lt;=5, "4-5 Calls", "6+ Calls")))</f>
        <v>0-1 Calls</v>
      </c>
      <c r="X3795" t="str">
        <f>IF(tbl_Customers[[#This Row],[account_length]] &lt;= 50, "0-50", IF(tbl_Customers[[#This Row],[account_length]] &lt;=100, "51-100", IF(tbl_Customers[[#This Row],[account_length]] &lt;= 150, "101-150", "151+")))</f>
        <v>101-150</v>
      </c>
      <c r="Y3795" t="str">
        <f>IF(tbl_Customers[[#This Row],[total_intl_charge]] &lt;= 3, "Low Charges", "High Charges")</f>
        <v>High Charges</v>
      </c>
      <c r="Z3795" t="str">
        <f>IF(tbl_Customers[[#This Row],[total_eve_calls]]&lt;=80,"Low Calls",
IF(tbl_Customers[[#This Row],[total_eve_calls]]&lt;=120,"Medium Calls","High Calls"))</f>
        <v>Medium Calls</v>
      </c>
      <c r="AA3795" t="str">
        <f>IF(tbl_Customers[[#This Row],[total_eve_charge]]&lt;=15,"Low Charges",
IF(tbl_Customers[[#This Row],[total_eve_charge]]&lt;=20,"Medium Charges","High Charges"))</f>
        <v>Low Charges</v>
      </c>
      <c r="AB37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5" t="str">
        <f>IF(tbl_Customers[[#This Row],[number_vmail_messages]] = 0, "No Usage", IF(tbl_Customers[[#This Row],[number_vmail_messages]] &lt;= 20, "Low Usage", IF(tbl_Customers[[#This Row],[number_vmail_messages]] &lt;= 40, "Medium Usgae", "High Usage")))</f>
        <v>Medium Usgae</v>
      </c>
      <c r="AD3795" t="str">
        <f>IF(tbl_Customers[[#This Row],[total_day_minutes]]&lt;=150,"Low Usage", IF(tbl_Customers[[#This Row],[total_day_minutes]]&lt;=200,"Medium Usage", IF(tbl_Customers[[#This Row],[total_day_minutes]]&lt;=250,"High Usage","Very High Usage")))</f>
        <v>Medium Usage</v>
      </c>
      <c r="AE3795" t="str">
        <f>IF(tbl_Customers[[#This Row],[total_intl_calls]]&lt;=5,"Low Calls", IF(tbl_Customers[[#This Row],[total_intl_calls]]&lt;=10, "Medium Calls", "High Calls"))</f>
        <v>High Calls</v>
      </c>
      <c r="AF37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95" s="36" t="str">
        <f>IF(tbl_Customers[[#This Row],[Churn_Risk_Score]]&gt;=10,"High Risk", IF(tbl_Customers[[#This Row],[Churn_Risk_Score]]&gt;=5,"Medium Risk","Low Risk"))</f>
        <v>Low Risk</v>
      </c>
    </row>
    <row r="3796" spans="1:33" x14ac:dyDescent="0.35">
      <c r="A3796">
        <v>3795</v>
      </c>
      <c r="B3796" t="s">
        <v>67</v>
      </c>
      <c r="C3796">
        <v>115</v>
      </c>
      <c r="D3796" t="s">
        <v>21</v>
      </c>
      <c r="E3796" t="s">
        <v>22</v>
      </c>
      <c r="F3796" t="s">
        <v>22</v>
      </c>
      <c r="G3796">
        <v>0</v>
      </c>
      <c r="H3796">
        <v>182.1</v>
      </c>
      <c r="I3796">
        <v>97</v>
      </c>
      <c r="J3796">
        <v>30.96</v>
      </c>
      <c r="K3796">
        <v>231.1</v>
      </c>
      <c r="L3796">
        <v>76</v>
      </c>
      <c r="M3796">
        <v>19.64</v>
      </c>
      <c r="N3796">
        <v>246.2</v>
      </c>
      <c r="O3796">
        <v>103</v>
      </c>
      <c r="P3796">
        <v>11.08</v>
      </c>
      <c r="Q3796">
        <v>15</v>
      </c>
      <c r="R3796">
        <v>2</v>
      </c>
      <c r="S3796">
        <v>4.05</v>
      </c>
      <c r="T3796">
        <v>0</v>
      </c>
      <c r="U3796" t="s">
        <v>22</v>
      </c>
      <c r="V3796">
        <f>IF(tbl_Customers[[#This Row],[churn]] = "yes", 1, 0)</f>
        <v>0</v>
      </c>
      <c r="W3796" t="str">
        <f>IF(tbl_Customers[[#This Row],[number_customer_service_calls]] &lt;= 1, "0-1 Calls", IF(tbl_Customers[[#This Row],[number_customer_service_calls]] &lt;= 3, "2-3 Calls", IF(tbl_Customers[[#This Row],[number_customer_service_calls]] &lt;=5, "4-5 Calls", "6+ Calls")))</f>
        <v>0-1 Calls</v>
      </c>
      <c r="X3796" t="str">
        <f>IF(tbl_Customers[[#This Row],[account_length]] &lt;= 50, "0-50", IF(tbl_Customers[[#This Row],[account_length]] &lt;=100, "51-100", IF(tbl_Customers[[#This Row],[account_length]] &lt;= 150, "101-150", "151+")))</f>
        <v>101-150</v>
      </c>
      <c r="Y3796" t="str">
        <f>IF(tbl_Customers[[#This Row],[total_intl_charge]] &lt;= 3, "Low Charges", "High Charges")</f>
        <v>High Charges</v>
      </c>
      <c r="Z3796" t="str">
        <f>IF(tbl_Customers[[#This Row],[total_eve_calls]]&lt;=80,"Low Calls",
IF(tbl_Customers[[#This Row],[total_eve_calls]]&lt;=120,"Medium Calls","High Calls"))</f>
        <v>Low Calls</v>
      </c>
      <c r="AA3796" t="str">
        <f>IF(tbl_Customers[[#This Row],[total_eve_charge]]&lt;=15,"Low Charges",
IF(tbl_Customers[[#This Row],[total_eve_charge]]&lt;=20,"Medium Charges","High Charges"))</f>
        <v>Medium Charges</v>
      </c>
      <c r="AB37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6" t="str">
        <f>IF(tbl_Customers[[#This Row],[number_vmail_messages]] = 0, "No Usage", IF(tbl_Customers[[#This Row],[number_vmail_messages]] &lt;= 20, "Low Usage", IF(tbl_Customers[[#This Row],[number_vmail_messages]] &lt;= 40, "Medium Usgae", "High Usage")))</f>
        <v>No Usage</v>
      </c>
      <c r="AD3796" t="str">
        <f>IF(tbl_Customers[[#This Row],[total_day_minutes]]&lt;=150,"Low Usage", IF(tbl_Customers[[#This Row],[total_day_minutes]]&lt;=200,"Medium Usage", IF(tbl_Customers[[#This Row],[total_day_minutes]]&lt;=250,"High Usage","Very High Usage")))</f>
        <v>Medium Usage</v>
      </c>
      <c r="AE3796" t="str">
        <f>IF(tbl_Customers[[#This Row],[total_intl_calls]]&lt;=5,"Low Calls", IF(tbl_Customers[[#This Row],[total_intl_calls]]&lt;=10, "Medium Calls", "High Calls"))</f>
        <v>Low Calls</v>
      </c>
      <c r="AF37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96" s="36" t="str">
        <f>IF(tbl_Customers[[#This Row],[Churn_Risk_Score]]&gt;=10,"High Risk", IF(tbl_Customers[[#This Row],[Churn_Risk_Score]]&gt;=5,"Medium Risk","Low Risk"))</f>
        <v>Low Risk</v>
      </c>
    </row>
    <row r="3797" spans="1:33" x14ac:dyDescent="0.35">
      <c r="A3797">
        <v>3796</v>
      </c>
      <c r="B3797" t="s">
        <v>36</v>
      </c>
      <c r="C3797">
        <v>114</v>
      </c>
      <c r="D3797" t="s">
        <v>25</v>
      </c>
      <c r="E3797" t="s">
        <v>22</v>
      </c>
      <c r="F3797" t="s">
        <v>22</v>
      </c>
      <c r="G3797">
        <v>0</v>
      </c>
      <c r="H3797">
        <v>139.80000000000001</v>
      </c>
      <c r="I3797">
        <v>152</v>
      </c>
      <c r="J3797">
        <v>23.77</v>
      </c>
      <c r="K3797">
        <v>215.9</v>
      </c>
      <c r="L3797">
        <v>76</v>
      </c>
      <c r="M3797">
        <v>18.350000000000001</v>
      </c>
      <c r="N3797">
        <v>96.9</v>
      </c>
      <c r="O3797">
        <v>111</v>
      </c>
      <c r="P3797">
        <v>4.3600000000000003</v>
      </c>
      <c r="Q3797">
        <v>7.9</v>
      </c>
      <c r="R3797">
        <v>10</v>
      </c>
      <c r="S3797">
        <v>2.13</v>
      </c>
      <c r="T3797">
        <v>2</v>
      </c>
      <c r="U3797" t="s">
        <v>22</v>
      </c>
      <c r="V3797">
        <f>IF(tbl_Customers[[#This Row],[churn]] = "yes", 1, 0)</f>
        <v>0</v>
      </c>
      <c r="W3797" t="str">
        <f>IF(tbl_Customers[[#This Row],[number_customer_service_calls]] &lt;= 1, "0-1 Calls", IF(tbl_Customers[[#This Row],[number_customer_service_calls]] &lt;= 3, "2-3 Calls", IF(tbl_Customers[[#This Row],[number_customer_service_calls]] &lt;=5, "4-5 Calls", "6+ Calls")))</f>
        <v>2-3 Calls</v>
      </c>
      <c r="X3797" t="str">
        <f>IF(tbl_Customers[[#This Row],[account_length]] &lt;= 50, "0-50", IF(tbl_Customers[[#This Row],[account_length]] &lt;=100, "51-100", IF(tbl_Customers[[#This Row],[account_length]] &lt;= 150, "101-150", "151+")))</f>
        <v>101-150</v>
      </c>
      <c r="Y3797" t="str">
        <f>IF(tbl_Customers[[#This Row],[total_intl_charge]] &lt;= 3, "Low Charges", "High Charges")</f>
        <v>Low Charges</v>
      </c>
      <c r="Z3797" t="str">
        <f>IF(tbl_Customers[[#This Row],[total_eve_calls]]&lt;=80,"Low Calls",
IF(tbl_Customers[[#This Row],[total_eve_calls]]&lt;=120,"Medium Calls","High Calls"))</f>
        <v>Low Calls</v>
      </c>
      <c r="AA3797" t="str">
        <f>IF(tbl_Customers[[#This Row],[total_eve_charge]]&lt;=15,"Low Charges",
IF(tbl_Customers[[#This Row],[total_eve_charge]]&lt;=20,"Medium Charges","High Charges"))</f>
        <v>Medium Charges</v>
      </c>
      <c r="AB37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97" t="str">
        <f>IF(tbl_Customers[[#This Row],[number_vmail_messages]] = 0, "No Usage", IF(tbl_Customers[[#This Row],[number_vmail_messages]] &lt;= 20, "Low Usage", IF(tbl_Customers[[#This Row],[number_vmail_messages]] &lt;= 40, "Medium Usgae", "High Usage")))</f>
        <v>No Usage</v>
      </c>
      <c r="AD3797" t="str">
        <f>IF(tbl_Customers[[#This Row],[total_day_minutes]]&lt;=150,"Low Usage", IF(tbl_Customers[[#This Row],[total_day_minutes]]&lt;=200,"Medium Usage", IF(tbl_Customers[[#This Row],[total_day_minutes]]&lt;=250,"High Usage","Very High Usage")))</f>
        <v>Low Usage</v>
      </c>
      <c r="AE3797" t="str">
        <f>IF(tbl_Customers[[#This Row],[total_intl_calls]]&lt;=5,"Low Calls", IF(tbl_Customers[[#This Row],[total_intl_calls]]&lt;=10, "Medium Calls", "High Calls"))</f>
        <v>Medium Calls</v>
      </c>
      <c r="AF37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97" s="36" t="str">
        <f>IF(tbl_Customers[[#This Row],[Churn_Risk_Score]]&gt;=10,"High Risk", IF(tbl_Customers[[#This Row],[Churn_Risk_Score]]&gt;=5,"Medium Risk","Low Risk"))</f>
        <v>Low Risk</v>
      </c>
    </row>
    <row r="3798" spans="1:33" x14ac:dyDescent="0.35">
      <c r="A3798">
        <v>3797</v>
      </c>
      <c r="B3798" t="s">
        <v>20</v>
      </c>
      <c r="C3798">
        <v>135</v>
      </c>
      <c r="D3798" t="s">
        <v>28</v>
      </c>
      <c r="E3798" t="s">
        <v>22</v>
      </c>
      <c r="F3798" t="s">
        <v>22</v>
      </c>
      <c r="G3798">
        <v>0</v>
      </c>
      <c r="H3798">
        <v>112.7</v>
      </c>
      <c r="I3798">
        <v>123</v>
      </c>
      <c r="J3798">
        <v>19.16</v>
      </c>
      <c r="K3798">
        <v>280</v>
      </c>
      <c r="L3798">
        <v>90</v>
      </c>
      <c r="M3798">
        <v>23.8</v>
      </c>
      <c r="N3798">
        <v>251.9</v>
      </c>
      <c r="O3798">
        <v>110</v>
      </c>
      <c r="P3798">
        <v>11.34</v>
      </c>
      <c r="Q3798">
        <v>10.4</v>
      </c>
      <c r="R3798">
        <v>2</v>
      </c>
      <c r="S3798">
        <v>2.81</v>
      </c>
      <c r="T3798">
        <v>0</v>
      </c>
      <c r="U3798" t="s">
        <v>22</v>
      </c>
      <c r="V3798">
        <f>IF(tbl_Customers[[#This Row],[churn]] = "yes", 1, 0)</f>
        <v>0</v>
      </c>
      <c r="W3798" t="str">
        <f>IF(tbl_Customers[[#This Row],[number_customer_service_calls]] &lt;= 1, "0-1 Calls", IF(tbl_Customers[[#This Row],[number_customer_service_calls]] &lt;= 3, "2-3 Calls", IF(tbl_Customers[[#This Row],[number_customer_service_calls]] &lt;=5, "4-5 Calls", "6+ Calls")))</f>
        <v>0-1 Calls</v>
      </c>
      <c r="X3798" t="str">
        <f>IF(tbl_Customers[[#This Row],[account_length]] &lt;= 50, "0-50", IF(tbl_Customers[[#This Row],[account_length]] &lt;=100, "51-100", IF(tbl_Customers[[#This Row],[account_length]] &lt;= 150, "101-150", "151+")))</f>
        <v>101-150</v>
      </c>
      <c r="Y3798" t="str">
        <f>IF(tbl_Customers[[#This Row],[total_intl_charge]] &lt;= 3, "Low Charges", "High Charges")</f>
        <v>Low Charges</v>
      </c>
      <c r="Z3798" t="str">
        <f>IF(tbl_Customers[[#This Row],[total_eve_calls]]&lt;=80,"Low Calls",
IF(tbl_Customers[[#This Row],[total_eve_calls]]&lt;=120,"Medium Calls","High Calls"))</f>
        <v>Medium Calls</v>
      </c>
      <c r="AA3798" t="str">
        <f>IF(tbl_Customers[[#This Row],[total_eve_charge]]&lt;=15,"Low Charges",
IF(tbl_Customers[[#This Row],[total_eve_charge]]&lt;=20,"Medium Charges","High Charges"))</f>
        <v>High Charges</v>
      </c>
      <c r="AB37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8" t="str">
        <f>IF(tbl_Customers[[#This Row],[number_vmail_messages]] = 0, "No Usage", IF(tbl_Customers[[#This Row],[number_vmail_messages]] &lt;= 20, "Low Usage", IF(tbl_Customers[[#This Row],[number_vmail_messages]] &lt;= 40, "Medium Usgae", "High Usage")))</f>
        <v>No Usage</v>
      </c>
      <c r="AD3798" t="str">
        <f>IF(tbl_Customers[[#This Row],[total_day_minutes]]&lt;=150,"Low Usage", IF(tbl_Customers[[#This Row],[total_day_minutes]]&lt;=200,"Medium Usage", IF(tbl_Customers[[#This Row],[total_day_minutes]]&lt;=250,"High Usage","Very High Usage")))</f>
        <v>Low Usage</v>
      </c>
      <c r="AE3798" t="str">
        <f>IF(tbl_Customers[[#This Row],[total_intl_calls]]&lt;=5,"Low Calls", IF(tbl_Customers[[#This Row],[total_intl_calls]]&lt;=10, "Medium Calls", "High Calls"))</f>
        <v>Low Calls</v>
      </c>
      <c r="AF37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98" s="36" t="str">
        <f>IF(tbl_Customers[[#This Row],[Churn_Risk_Score]]&gt;=10,"High Risk", IF(tbl_Customers[[#This Row],[Churn_Risk_Score]]&gt;=5,"Medium Risk","Low Risk"))</f>
        <v>Low Risk</v>
      </c>
    </row>
    <row r="3799" spans="1:33" x14ac:dyDescent="0.35">
      <c r="A3799">
        <v>3798</v>
      </c>
      <c r="B3799" t="s">
        <v>54</v>
      </c>
      <c r="C3799">
        <v>79</v>
      </c>
      <c r="D3799" t="s">
        <v>21</v>
      </c>
      <c r="E3799" t="s">
        <v>22</v>
      </c>
      <c r="F3799" t="s">
        <v>23</v>
      </c>
      <c r="G3799">
        <v>31</v>
      </c>
      <c r="H3799">
        <v>173.2</v>
      </c>
      <c r="I3799">
        <v>98</v>
      </c>
      <c r="J3799">
        <v>29.44</v>
      </c>
      <c r="K3799">
        <v>149.5</v>
      </c>
      <c r="L3799">
        <v>123</v>
      </c>
      <c r="M3799">
        <v>12.71</v>
      </c>
      <c r="N3799">
        <v>245.7</v>
      </c>
      <c r="O3799">
        <v>91</v>
      </c>
      <c r="P3799">
        <v>11.06</v>
      </c>
      <c r="Q3799">
        <v>11.5</v>
      </c>
      <c r="R3799">
        <v>7</v>
      </c>
      <c r="S3799">
        <v>3.11</v>
      </c>
      <c r="T3799">
        <v>1</v>
      </c>
      <c r="U3799" t="s">
        <v>22</v>
      </c>
      <c r="V3799">
        <f>IF(tbl_Customers[[#This Row],[churn]] = "yes", 1, 0)</f>
        <v>0</v>
      </c>
      <c r="W3799" t="str">
        <f>IF(tbl_Customers[[#This Row],[number_customer_service_calls]] &lt;= 1, "0-1 Calls", IF(tbl_Customers[[#This Row],[number_customer_service_calls]] &lt;= 3, "2-3 Calls", IF(tbl_Customers[[#This Row],[number_customer_service_calls]] &lt;=5, "4-5 Calls", "6+ Calls")))</f>
        <v>0-1 Calls</v>
      </c>
      <c r="X3799" t="str">
        <f>IF(tbl_Customers[[#This Row],[account_length]] &lt;= 50, "0-50", IF(tbl_Customers[[#This Row],[account_length]] &lt;=100, "51-100", IF(tbl_Customers[[#This Row],[account_length]] &lt;= 150, "101-150", "151+")))</f>
        <v>51-100</v>
      </c>
      <c r="Y3799" t="str">
        <f>IF(tbl_Customers[[#This Row],[total_intl_charge]] &lt;= 3, "Low Charges", "High Charges")</f>
        <v>High Charges</v>
      </c>
      <c r="Z3799" t="str">
        <f>IF(tbl_Customers[[#This Row],[total_eve_calls]]&lt;=80,"Low Calls",
IF(tbl_Customers[[#This Row],[total_eve_calls]]&lt;=120,"Medium Calls","High Calls"))</f>
        <v>High Calls</v>
      </c>
      <c r="AA3799" t="str">
        <f>IF(tbl_Customers[[#This Row],[total_eve_charge]]&lt;=15,"Low Charges",
IF(tbl_Customers[[#This Row],[total_eve_charge]]&lt;=20,"Medium Charges","High Charges"))</f>
        <v>Low Charges</v>
      </c>
      <c r="AB37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9" t="str">
        <f>IF(tbl_Customers[[#This Row],[number_vmail_messages]] = 0, "No Usage", IF(tbl_Customers[[#This Row],[number_vmail_messages]] &lt;= 20, "Low Usage", IF(tbl_Customers[[#This Row],[number_vmail_messages]] &lt;= 40, "Medium Usgae", "High Usage")))</f>
        <v>Medium Usgae</v>
      </c>
      <c r="AD3799" t="str">
        <f>IF(tbl_Customers[[#This Row],[total_day_minutes]]&lt;=150,"Low Usage", IF(tbl_Customers[[#This Row],[total_day_minutes]]&lt;=200,"Medium Usage", IF(tbl_Customers[[#This Row],[total_day_minutes]]&lt;=250,"High Usage","Very High Usage")))</f>
        <v>Medium Usage</v>
      </c>
      <c r="AE3799" t="str">
        <f>IF(tbl_Customers[[#This Row],[total_intl_calls]]&lt;=5,"Low Calls", IF(tbl_Customers[[#This Row],[total_intl_calls]]&lt;=10, "Medium Calls", "High Calls"))</f>
        <v>Medium Calls</v>
      </c>
      <c r="AF37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99" s="36" t="str">
        <f>IF(tbl_Customers[[#This Row],[Churn_Risk_Score]]&gt;=10,"High Risk", IF(tbl_Customers[[#This Row],[Churn_Risk_Score]]&gt;=5,"Medium Risk","Low Risk"))</f>
        <v>Low Risk</v>
      </c>
    </row>
    <row r="3800" spans="1:33" x14ac:dyDescent="0.35">
      <c r="A3800">
        <v>3799</v>
      </c>
      <c r="B3800" t="s">
        <v>33</v>
      </c>
      <c r="C3800">
        <v>123</v>
      </c>
      <c r="D3800" t="s">
        <v>25</v>
      </c>
      <c r="E3800" t="s">
        <v>22</v>
      </c>
      <c r="F3800" t="s">
        <v>22</v>
      </c>
      <c r="G3800">
        <v>0</v>
      </c>
      <c r="H3800">
        <v>225.6</v>
      </c>
      <c r="I3800">
        <v>102</v>
      </c>
      <c r="J3800">
        <v>38.35</v>
      </c>
      <c r="K3800">
        <v>225.8</v>
      </c>
      <c r="L3800">
        <v>56</v>
      </c>
      <c r="M3800">
        <v>19.190000000000001</v>
      </c>
      <c r="N3800">
        <v>186.7</v>
      </c>
      <c r="O3800">
        <v>128</v>
      </c>
      <c r="P3800">
        <v>8.4</v>
      </c>
      <c r="Q3800">
        <v>6.7</v>
      </c>
      <c r="R3800">
        <v>2</v>
      </c>
      <c r="S3800">
        <v>1.81</v>
      </c>
      <c r="T3800">
        <v>1</v>
      </c>
      <c r="U3800" t="s">
        <v>22</v>
      </c>
      <c r="V3800">
        <f>IF(tbl_Customers[[#This Row],[churn]] = "yes", 1, 0)</f>
        <v>0</v>
      </c>
      <c r="W3800" t="str">
        <f>IF(tbl_Customers[[#This Row],[number_customer_service_calls]] &lt;= 1, "0-1 Calls", IF(tbl_Customers[[#This Row],[number_customer_service_calls]] &lt;= 3, "2-3 Calls", IF(tbl_Customers[[#This Row],[number_customer_service_calls]] &lt;=5, "4-5 Calls", "6+ Calls")))</f>
        <v>0-1 Calls</v>
      </c>
      <c r="X3800" t="str">
        <f>IF(tbl_Customers[[#This Row],[account_length]] &lt;= 50, "0-50", IF(tbl_Customers[[#This Row],[account_length]] &lt;=100, "51-100", IF(tbl_Customers[[#This Row],[account_length]] &lt;= 150, "101-150", "151+")))</f>
        <v>101-150</v>
      </c>
      <c r="Y3800" t="str">
        <f>IF(tbl_Customers[[#This Row],[total_intl_charge]] &lt;= 3, "Low Charges", "High Charges")</f>
        <v>Low Charges</v>
      </c>
      <c r="Z3800" t="str">
        <f>IF(tbl_Customers[[#This Row],[total_eve_calls]]&lt;=80,"Low Calls",
IF(tbl_Customers[[#This Row],[total_eve_calls]]&lt;=120,"Medium Calls","High Calls"))</f>
        <v>Low Calls</v>
      </c>
      <c r="AA3800" t="str">
        <f>IF(tbl_Customers[[#This Row],[total_eve_charge]]&lt;=15,"Low Charges",
IF(tbl_Customers[[#This Row],[total_eve_charge]]&lt;=20,"Medium Charges","High Charges"))</f>
        <v>Medium Charges</v>
      </c>
      <c r="AB38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0" t="str">
        <f>IF(tbl_Customers[[#This Row],[number_vmail_messages]] = 0, "No Usage", IF(tbl_Customers[[#This Row],[number_vmail_messages]] &lt;= 20, "Low Usage", IF(tbl_Customers[[#This Row],[number_vmail_messages]] &lt;= 40, "Medium Usgae", "High Usage")))</f>
        <v>No Usage</v>
      </c>
      <c r="AD3800" t="str">
        <f>IF(tbl_Customers[[#This Row],[total_day_minutes]]&lt;=150,"Low Usage", IF(tbl_Customers[[#This Row],[total_day_minutes]]&lt;=200,"Medium Usage", IF(tbl_Customers[[#This Row],[total_day_minutes]]&lt;=250,"High Usage","Very High Usage")))</f>
        <v>High Usage</v>
      </c>
      <c r="AE3800" t="str">
        <f>IF(tbl_Customers[[#This Row],[total_intl_calls]]&lt;=5,"Low Calls", IF(tbl_Customers[[#This Row],[total_intl_calls]]&lt;=10, "Medium Calls", "High Calls"))</f>
        <v>Low Calls</v>
      </c>
      <c r="AF38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00" s="36" t="str">
        <f>IF(tbl_Customers[[#This Row],[Churn_Risk_Score]]&gt;=10,"High Risk", IF(tbl_Customers[[#This Row],[Churn_Risk_Score]]&gt;=5,"Medium Risk","Low Risk"))</f>
        <v>Low Risk</v>
      </c>
    </row>
    <row r="3801" spans="1:33" x14ac:dyDescent="0.35">
      <c r="A3801">
        <v>3800</v>
      </c>
      <c r="B3801" t="s">
        <v>69</v>
      </c>
      <c r="C3801">
        <v>112</v>
      </c>
      <c r="D3801" t="s">
        <v>21</v>
      </c>
      <c r="E3801" t="s">
        <v>23</v>
      </c>
      <c r="F3801" t="s">
        <v>22</v>
      </c>
      <c r="G3801">
        <v>0</v>
      </c>
      <c r="H3801">
        <v>195.7</v>
      </c>
      <c r="I3801">
        <v>123</v>
      </c>
      <c r="J3801">
        <v>33.270000000000003</v>
      </c>
      <c r="K3801">
        <v>141.9</v>
      </c>
      <c r="L3801">
        <v>124</v>
      </c>
      <c r="M3801">
        <v>12.06</v>
      </c>
      <c r="N3801">
        <v>136.4</v>
      </c>
      <c r="O3801">
        <v>72</v>
      </c>
      <c r="P3801">
        <v>6.14</v>
      </c>
      <c r="Q3801">
        <v>7.9</v>
      </c>
      <c r="R3801">
        <v>6</v>
      </c>
      <c r="S3801">
        <v>2.13</v>
      </c>
      <c r="T3801">
        <v>1</v>
      </c>
      <c r="U3801" t="s">
        <v>22</v>
      </c>
      <c r="V3801">
        <f>IF(tbl_Customers[[#This Row],[churn]] = "yes", 1, 0)</f>
        <v>0</v>
      </c>
      <c r="W3801" t="str">
        <f>IF(tbl_Customers[[#This Row],[number_customer_service_calls]] &lt;= 1, "0-1 Calls", IF(tbl_Customers[[#This Row],[number_customer_service_calls]] &lt;= 3, "2-3 Calls", IF(tbl_Customers[[#This Row],[number_customer_service_calls]] &lt;=5, "4-5 Calls", "6+ Calls")))</f>
        <v>0-1 Calls</v>
      </c>
      <c r="X3801" t="str">
        <f>IF(tbl_Customers[[#This Row],[account_length]] &lt;= 50, "0-50", IF(tbl_Customers[[#This Row],[account_length]] &lt;=100, "51-100", IF(tbl_Customers[[#This Row],[account_length]] &lt;= 150, "101-150", "151+")))</f>
        <v>101-150</v>
      </c>
      <c r="Y3801" t="str">
        <f>IF(tbl_Customers[[#This Row],[total_intl_charge]] &lt;= 3, "Low Charges", "High Charges")</f>
        <v>Low Charges</v>
      </c>
      <c r="Z3801" t="str">
        <f>IF(tbl_Customers[[#This Row],[total_eve_calls]]&lt;=80,"Low Calls",
IF(tbl_Customers[[#This Row],[total_eve_calls]]&lt;=120,"Medium Calls","High Calls"))</f>
        <v>High Calls</v>
      </c>
      <c r="AA3801" t="str">
        <f>IF(tbl_Customers[[#This Row],[total_eve_charge]]&lt;=15,"Low Charges",
IF(tbl_Customers[[#This Row],[total_eve_charge]]&lt;=20,"Medium Charges","High Charges"))</f>
        <v>Low Charges</v>
      </c>
      <c r="AB38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01" t="str">
        <f>IF(tbl_Customers[[#This Row],[number_vmail_messages]] = 0, "No Usage", IF(tbl_Customers[[#This Row],[number_vmail_messages]] &lt;= 20, "Low Usage", IF(tbl_Customers[[#This Row],[number_vmail_messages]] &lt;= 40, "Medium Usgae", "High Usage")))</f>
        <v>No Usage</v>
      </c>
      <c r="AD3801" t="str">
        <f>IF(tbl_Customers[[#This Row],[total_day_minutes]]&lt;=150,"Low Usage", IF(tbl_Customers[[#This Row],[total_day_minutes]]&lt;=200,"Medium Usage", IF(tbl_Customers[[#This Row],[total_day_minutes]]&lt;=250,"High Usage","Very High Usage")))</f>
        <v>Medium Usage</v>
      </c>
      <c r="AE3801" t="str">
        <f>IF(tbl_Customers[[#This Row],[total_intl_calls]]&lt;=5,"Low Calls", IF(tbl_Customers[[#This Row],[total_intl_calls]]&lt;=10, "Medium Calls", "High Calls"))</f>
        <v>Medium Calls</v>
      </c>
      <c r="AF38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01" s="36" t="str">
        <f>IF(tbl_Customers[[#This Row],[Churn_Risk_Score]]&gt;=10,"High Risk", IF(tbl_Customers[[#This Row],[Churn_Risk_Score]]&gt;=5,"Medium Risk","Low Risk"))</f>
        <v>Low Risk</v>
      </c>
    </row>
    <row r="3802" spans="1:33" x14ac:dyDescent="0.35">
      <c r="A3802">
        <v>3801</v>
      </c>
      <c r="B3802" t="s">
        <v>45</v>
      </c>
      <c r="C3802">
        <v>57</v>
      </c>
      <c r="D3802" t="s">
        <v>21</v>
      </c>
      <c r="E3802" t="s">
        <v>22</v>
      </c>
      <c r="F3802" t="s">
        <v>22</v>
      </c>
      <c r="G3802">
        <v>0</v>
      </c>
      <c r="H3802">
        <v>214</v>
      </c>
      <c r="I3802">
        <v>100</v>
      </c>
      <c r="J3802">
        <v>36.380000000000003</v>
      </c>
      <c r="K3802">
        <v>209.9</v>
      </c>
      <c r="L3802">
        <v>80</v>
      </c>
      <c r="M3802">
        <v>17.84</v>
      </c>
      <c r="N3802">
        <v>105.1</v>
      </c>
      <c r="O3802">
        <v>112</v>
      </c>
      <c r="P3802">
        <v>4.7300000000000004</v>
      </c>
      <c r="Q3802">
        <v>11.3</v>
      </c>
      <c r="R3802">
        <v>1</v>
      </c>
      <c r="S3802">
        <v>3.05</v>
      </c>
      <c r="T3802">
        <v>0</v>
      </c>
      <c r="U3802" t="s">
        <v>22</v>
      </c>
      <c r="V3802">
        <f>IF(tbl_Customers[[#This Row],[churn]] = "yes", 1, 0)</f>
        <v>0</v>
      </c>
      <c r="W3802" t="str">
        <f>IF(tbl_Customers[[#This Row],[number_customer_service_calls]] &lt;= 1, "0-1 Calls", IF(tbl_Customers[[#This Row],[number_customer_service_calls]] &lt;= 3, "2-3 Calls", IF(tbl_Customers[[#This Row],[number_customer_service_calls]] &lt;=5, "4-5 Calls", "6+ Calls")))</f>
        <v>0-1 Calls</v>
      </c>
      <c r="X3802" t="str">
        <f>IF(tbl_Customers[[#This Row],[account_length]] &lt;= 50, "0-50", IF(tbl_Customers[[#This Row],[account_length]] &lt;=100, "51-100", IF(tbl_Customers[[#This Row],[account_length]] &lt;= 150, "101-150", "151+")))</f>
        <v>51-100</v>
      </c>
      <c r="Y3802" t="str">
        <f>IF(tbl_Customers[[#This Row],[total_intl_charge]] &lt;= 3, "Low Charges", "High Charges")</f>
        <v>High Charges</v>
      </c>
      <c r="Z3802" t="str">
        <f>IF(tbl_Customers[[#This Row],[total_eve_calls]]&lt;=80,"Low Calls",
IF(tbl_Customers[[#This Row],[total_eve_calls]]&lt;=120,"Medium Calls","High Calls"))</f>
        <v>Low Calls</v>
      </c>
      <c r="AA3802" t="str">
        <f>IF(tbl_Customers[[#This Row],[total_eve_charge]]&lt;=15,"Low Charges",
IF(tbl_Customers[[#This Row],[total_eve_charge]]&lt;=20,"Medium Charges","High Charges"))</f>
        <v>Medium Charges</v>
      </c>
      <c r="AB38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2" t="str">
        <f>IF(tbl_Customers[[#This Row],[number_vmail_messages]] = 0, "No Usage", IF(tbl_Customers[[#This Row],[number_vmail_messages]] &lt;= 20, "Low Usage", IF(tbl_Customers[[#This Row],[number_vmail_messages]] &lt;= 40, "Medium Usgae", "High Usage")))</f>
        <v>No Usage</v>
      </c>
      <c r="AD3802" t="str">
        <f>IF(tbl_Customers[[#This Row],[total_day_minutes]]&lt;=150,"Low Usage", IF(tbl_Customers[[#This Row],[total_day_minutes]]&lt;=200,"Medium Usage", IF(tbl_Customers[[#This Row],[total_day_minutes]]&lt;=250,"High Usage","Very High Usage")))</f>
        <v>High Usage</v>
      </c>
      <c r="AE3802" t="str">
        <f>IF(tbl_Customers[[#This Row],[total_intl_calls]]&lt;=5,"Low Calls", IF(tbl_Customers[[#This Row],[total_intl_calls]]&lt;=10, "Medium Calls", "High Calls"))</f>
        <v>Low Calls</v>
      </c>
      <c r="AF38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02" s="36" t="str">
        <f>IF(tbl_Customers[[#This Row],[Churn_Risk_Score]]&gt;=10,"High Risk", IF(tbl_Customers[[#This Row],[Churn_Risk_Score]]&gt;=5,"Medium Risk","Low Risk"))</f>
        <v>Low Risk</v>
      </c>
    </row>
    <row r="3803" spans="1:33" x14ac:dyDescent="0.35">
      <c r="A3803">
        <v>3802</v>
      </c>
      <c r="B3803" t="s">
        <v>61</v>
      </c>
      <c r="C3803">
        <v>143</v>
      </c>
      <c r="D3803" t="s">
        <v>21</v>
      </c>
      <c r="E3803" t="s">
        <v>22</v>
      </c>
      <c r="F3803" t="s">
        <v>22</v>
      </c>
      <c r="G3803">
        <v>0</v>
      </c>
      <c r="H3803">
        <v>271.7</v>
      </c>
      <c r="I3803">
        <v>67</v>
      </c>
      <c r="J3803">
        <v>46.19</v>
      </c>
      <c r="K3803">
        <v>189.1</v>
      </c>
      <c r="L3803">
        <v>155</v>
      </c>
      <c r="M3803">
        <v>16.07</v>
      </c>
      <c r="N3803">
        <v>101.1</v>
      </c>
      <c r="O3803">
        <v>55</v>
      </c>
      <c r="P3803">
        <v>4.55</v>
      </c>
      <c r="Q3803">
        <v>17.2</v>
      </c>
      <c r="R3803">
        <v>5</v>
      </c>
      <c r="S3803">
        <v>4.6399999999999997</v>
      </c>
      <c r="T3803">
        <v>1</v>
      </c>
      <c r="U3803" t="s">
        <v>22</v>
      </c>
      <c r="V3803">
        <f>IF(tbl_Customers[[#This Row],[churn]] = "yes", 1, 0)</f>
        <v>0</v>
      </c>
      <c r="W3803" t="str">
        <f>IF(tbl_Customers[[#This Row],[number_customer_service_calls]] &lt;= 1, "0-1 Calls", IF(tbl_Customers[[#This Row],[number_customer_service_calls]] &lt;= 3, "2-3 Calls", IF(tbl_Customers[[#This Row],[number_customer_service_calls]] &lt;=5, "4-5 Calls", "6+ Calls")))</f>
        <v>0-1 Calls</v>
      </c>
      <c r="X3803" t="str">
        <f>IF(tbl_Customers[[#This Row],[account_length]] &lt;= 50, "0-50", IF(tbl_Customers[[#This Row],[account_length]] &lt;=100, "51-100", IF(tbl_Customers[[#This Row],[account_length]] &lt;= 150, "101-150", "151+")))</f>
        <v>101-150</v>
      </c>
      <c r="Y3803" t="str">
        <f>IF(tbl_Customers[[#This Row],[total_intl_charge]] &lt;= 3, "Low Charges", "High Charges")</f>
        <v>High Charges</v>
      </c>
      <c r="Z3803" t="str">
        <f>IF(tbl_Customers[[#This Row],[total_eve_calls]]&lt;=80,"Low Calls",
IF(tbl_Customers[[#This Row],[total_eve_calls]]&lt;=120,"Medium Calls","High Calls"))</f>
        <v>High Calls</v>
      </c>
      <c r="AA3803" t="str">
        <f>IF(tbl_Customers[[#This Row],[total_eve_charge]]&lt;=15,"Low Charges",
IF(tbl_Customers[[#This Row],[total_eve_charge]]&lt;=20,"Medium Charges","High Charges"))</f>
        <v>Medium Charges</v>
      </c>
      <c r="AB38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3" t="str">
        <f>IF(tbl_Customers[[#This Row],[number_vmail_messages]] = 0, "No Usage", IF(tbl_Customers[[#This Row],[number_vmail_messages]] &lt;= 20, "Low Usage", IF(tbl_Customers[[#This Row],[number_vmail_messages]] &lt;= 40, "Medium Usgae", "High Usage")))</f>
        <v>No Usage</v>
      </c>
      <c r="AD3803" t="str">
        <f>IF(tbl_Customers[[#This Row],[total_day_minutes]]&lt;=150,"Low Usage", IF(tbl_Customers[[#This Row],[total_day_minutes]]&lt;=200,"Medium Usage", IF(tbl_Customers[[#This Row],[total_day_minutes]]&lt;=250,"High Usage","Very High Usage")))</f>
        <v>Very High Usage</v>
      </c>
      <c r="AE3803" t="str">
        <f>IF(tbl_Customers[[#This Row],[total_intl_calls]]&lt;=5,"Low Calls", IF(tbl_Customers[[#This Row],[total_intl_calls]]&lt;=10, "Medium Calls", "High Calls"))</f>
        <v>Low Calls</v>
      </c>
      <c r="AF38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03" s="36" t="str">
        <f>IF(tbl_Customers[[#This Row],[Churn_Risk_Score]]&gt;=10,"High Risk", IF(tbl_Customers[[#This Row],[Churn_Risk_Score]]&gt;=5,"Medium Risk","Low Risk"))</f>
        <v>Medium Risk</v>
      </c>
    </row>
    <row r="3804" spans="1:33" x14ac:dyDescent="0.35">
      <c r="A3804">
        <v>3803</v>
      </c>
      <c r="B3804" t="s">
        <v>55</v>
      </c>
      <c r="C3804">
        <v>107</v>
      </c>
      <c r="D3804" t="s">
        <v>28</v>
      </c>
      <c r="E3804" t="s">
        <v>22</v>
      </c>
      <c r="F3804" t="s">
        <v>22</v>
      </c>
      <c r="G3804">
        <v>0</v>
      </c>
      <c r="H3804">
        <v>257.7</v>
      </c>
      <c r="I3804">
        <v>98</v>
      </c>
      <c r="J3804">
        <v>43.81</v>
      </c>
      <c r="K3804">
        <v>156.5</v>
      </c>
      <c r="L3804">
        <v>84</v>
      </c>
      <c r="M3804">
        <v>13.3</v>
      </c>
      <c r="N3804">
        <v>104.4</v>
      </c>
      <c r="O3804">
        <v>123</v>
      </c>
      <c r="P3804">
        <v>4.7</v>
      </c>
      <c r="Q3804">
        <v>9.8000000000000007</v>
      </c>
      <c r="R3804">
        <v>3</v>
      </c>
      <c r="S3804">
        <v>2.65</v>
      </c>
      <c r="T3804">
        <v>1</v>
      </c>
      <c r="U3804" t="s">
        <v>22</v>
      </c>
      <c r="V3804">
        <f>IF(tbl_Customers[[#This Row],[churn]] = "yes", 1, 0)</f>
        <v>0</v>
      </c>
      <c r="W3804" t="str">
        <f>IF(tbl_Customers[[#This Row],[number_customer_service_calls]] &lt;= 1, "0-1 Calls", IF(tbl_Customers[[#This Row],[number_customer_service_calls]] &lt;= 3, "2-3 Calls", IF(tbl_Customers[[#This Row],[number_customer_service_calls]] &lt;=5, "4-5 Calls", "6+ Calls")))</f>
        <v>0-1 Calls</v>
      </c>
      <c r="X3804" t="str">
        <f>IF(tbl_Customers[[#This Row],[account_length]] &lt;= 50, "0-50", IF(tbl_Customers[[#This Row],[account_length]] &lt;=100, "51-100", IF(tbl_Customers[[#This Row],[account_length]] &lt;= 150, "101-150", "151+")))</f>
        <v>101-150</v>
      </c>
      <c r="Y3804" t="str">
        <f>IF(tbl_Customers[[#This Row],[total_intl_charge]] &lt;= 3, "Low Charges", "High Charges")</f>
        <v>Low Charges</v>
      </c>
      <c r="Z3804" t="str">
        <f>IF(tbl_Customers[[#This Row],[total_eve_calls]]&lt;=80,"Low Calls",
IF(tbl_Customers[[#This Row],[total_eve_calls]]&lt;=120,"Medium Calls","High Calls"))</f>
        <v>Medium Calls</v>
      </c>
      <c r="AA3804" t="str">
        <f>IF(tbl_Customers[[#This Row],[total_eve_charge]]&lt;=15,"Low Charges",
IF(tbl_Customers[[#This Row],[total_eve_charge]]&lt;=20,"Medium Charges","High Charges"))</f>
        <v>Low Charges</v>
      </c>
      <c r="AB38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04" t="str">
        <f>IF(tbl_Customers[[#This Row],[number_vmail_messages]] = 0, "No Usage", IF(tbl_Customers[[#This Row],[number_vmail_messages]] &lt;= 20, "Low Usage", IF(tbl_Customers[[#This Row],[number_vmail_messages]] &lt;= 40, "Medium Usgae", "High Usage")))</f>
        <v>No Usage</v>
      </c>
      <c r="AD3804" t="str">
        <f>IF(tbl_Customers[[#This Row],[total_day_minutes]]&lt;=150,"Low Usage", IF(tbl_Customers[[#This Row],[total_day_minutes]]&lt;=200,"Medium Usage", IF(tbl_Customers[[#This Row],[total_day_minutes]]&lt;=250,"High Usage","Very High Usage")))</f>
        <v>Very High Usage</v>
      </c>
      <c r="AE3804" t="str">
        <f>IF(tbl_Customers[[#This Row],[total_intl_calls]]&lt;=5,"Low Calls", IF(tbl_Customers[[#This Row],[total_intl_calls]]&lt;=10, "Medium Calls", "High Calls"))</f>
        <v>Low Calls</v>
      </c>
      <c r="AF38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04" s="36" t="str">
        <f>IF(tbl_Customers[[#This Row],[Churn_Risk_Score]]&gt;=10,"High Risk", IF(tbl_Customers[[#This Row],[Churn_Risk_Score]]&gt;=5,"Medium Risk","Low Risk"))</f>
        <v>Medium Risk</v>
      </c>
    </row>
    <row r="3805" spans="1:33" x14ac:dyDescent="0.35">
      <c r="A3805">
        <v>3804</v>
      </c>
      <c r="B3805" t="s">
        <v>49</v>
      </c>
      <c r="C3805">
        <v>103</v>
      </c>
      <c r="D3805" t="s">
        <v>21</v>
      </c>
      <c r="E3805" t="s">
        <v>23</v>
      </c>
      <c r="F3805" t="s">
        <v>22</v>
      </c>
      <c r="G3805">
        <v>0</v>
      </c>
      <c r="H3805">
        <v>133.19999999999999</v>
      </c>
      <c r="I3805">
        <v>90</v>
      </c>
      <c r="J3805">
        <v>22.64</v>
      </c>
      <c r="K3805">
        <v>236.8</v>
      </c>
      <c r="L3805">
        <v>70</v>
      </c>
      <c r="M3805">
        <v>20.13</v>
      </c>
      <c r="N3805">
        <v>214.1</v>
      </c>
      <c r="O3805">
        <v>120</v>
      </c>
      <c r="P3805">
        <v>9.6300000000000008</v>
      </c>
      <c r="Q3805">
        <v>12.5</v>
      </c>
      <c r="R3805">
        <v>2</v>
      </c>
      <c r="S3805">
        <v>3.38</v>
      </c>
      <c r="T3805">
        <v>1</v>
      </c>
      <c r="U3805" t="s">
        <v>23</v>
      </c>
      <c r="V3805">
        <f>IF(tbl_Customers[[#This Row],[churn]] = "yes", 1, 0)</f>
        <v>1</v>
      </c>
      <c r="W3805" t="str">
        <f>IF(tbl_Customers[[#This Row],[number_customer_service_calls]] &lt;= 1, "0-1 Calls", IF(tbl_Customers[[#This Row],[number_customer_service_calls]] &lt;= 3, "2-3 Calls", IF(tbl_Customers[[#This Row],[number_customer_service_calls]] &lt;=5, "4-5 Calls", "6+ Calls")))</f>
        <v>0-1 Calls</v>
      </c>
      <c r="X3805" t="str">
        <f>IF(tbl_Customers[[#This Row],[account_length]] &lt;= 50, "0-50", IF(tbl_Customers[[#This Row],[account_length]] &lt;=100, "51-100", IF(tbl_Customers[[#This Row],[account_length]] &lt;= 150, "101-150", "151+")))</f>
        <v>101-150</v>
      </c>
      <c r="Y3805" t="str">
        <f>IF(tbl_Customers[[#This Row],[total_intl_charge]] &lt;= 3, "Low Charges", "High Charges")</f>
        <v>High Charges</v>
      </c>
      <c r="Z3805" t="str">
        <f>IF(tbl_Customers[[#This Row],[total_eve_calls]]&lt;=80,"Low Calls",
IF(tbl_Customers[[#This Row],[total_eve_calls]]&lt;=120,"Medium Calls","High Calls"))</f>
        <v>Low Calls</v>
      </c>
      <c r="AA3805" t="str">
        <f>IF(tbl_Customers[[#This Row],[total_eve_charge]]&lt;=15,"Low Charges",
IF(tbl_Customers[[#This Row],[total_eve_charge]]&lt;=20,"Medium Charges","High Charges"))</f>
        <v>High Charges</v>
      </c>
      <c r="AB38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5" t="str">
        <f>IF(tbl_Customers[[#This Row],[number_vmail_messages]] = 0, "No Usage", IF(tbl_Customers[[#This Row],[number_vmail_messages]] &lt;= 20, "Low Usage", IF(tbl_Customers[[#This Row],[number_vmail_messages]] &lt;= 40, "Medium Usgae", "High Usage")))</f>
        <v>No Usage</v>
      </c>
      <c r="AD3805" t="str">
        <f>IF(tbl_Customers[[#This Row],[total_day_minutes]]&lt;=150,"Low Usage", IF(tbl_Customers[[#This Row],[total_day_minutes]]&lt;=200,"Medium Usage", IF(tbl_Customers[[#This Row],[total_day_minutes]]&lt;=250,"High Usage","Very High Usage")))</f>
        <v>Low Usage</v>
      </c>
      <c r="AE3805" t="str">
        <f>IF(tbl_Customers[[#This Row],[total_intl_calls]]&lt;=5,"Low Calls", IF(tbl_Customers[[#This Row],[total_intl_calls]]&lt;=10, "Medium Calls", "High Calls"))</f>
        <v>Low Calls</v>
      </c>
      <c r="AF38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05" s="36" t="str">
        <f>IF(tbl_Customers[[#This Row],[Churn_Risk_Score]]&gt;=10,"High Risk", IF(tbl_Customers[[#This Row],[Churn_Risk_Score]]&gt;=5,"Medium Risk","Low Risk"))</f>
        <v>Medium Risk</v>
      </c>
    </row>
    <row r="3806" spans="1:33" x14ac:dyDescent="0.35">
      <c r="A3806">
        <v>3805</v>
      </c>
      <c r="B3806" t="s">
        <v>34</v>
      </c>
      <c r="C3806">
        <v>157</v>
      </c>
      <c r="D3806" t="s">
        <v>21</v>
      </c>
      <c r="E3806" t="s">
        <v>22</v>
      </c>
      <c r="F3806" t="s">
        <v>22</v>
      </c>
      <c r="G3806">
        <v>0</v>
      </c>
      <c r="H3806">
        <v>248.7</v>
      </c>
      <c r="I3806">
        <v>113</v>
      </c>
      <c r="J3806">
        <v>42.28</v>
      </c>
      <c r="K3806">
        <v>251.8</v>
      </c>
      <c r="L3806">
        <v>79</v>
      </c>
      <c r="M3806">
        <v>21.4</v>
      </c>
      <c r="N3806">
        <v>262.7</v>
      </c>
      <c r="O3806">
        <v>46</v>
      </c>
      <c r="P3806">
        <v>11.82</v>
      </c>
      <c r="Q3806">
        <v>7.5</v>
      </c>
      <c r="R3806">
        <v>3</v>
      </c>
      <c r="S3806">
        <v>2.0299999999999998</v>
      </c>
      <c r="T3806">
        <v>5</v>
      </c>
      <c r="U3806" t="s">
        <v>23</v>
      </c>
      <c r="V3806">
        <f>IF(tbl_Customers[[#This Row],[churn]] = "yes", 1, 0)</f>
        <v>1</v>
      </c>
      <c r="W3806" t="str">
        <f>IF(tbl_Customers[[#This Row],[number_customer_service_calls]] &lt;= 1, "0-1 Calls", IF(tbl_Customers[[#This Row],[number_customer_service_calls]] &lt;= 3, "2-3 Calls", IF(tbl_Customers[[#This Row],[number_customer_service_calls]] &lt;=5, "4-5 Calls", "6+ Calls")))</f>
        <v>4-5 Calls</v>
      </c>
      <c r="X3806" t="str">
        <f>IF(tbl_Customers[[#This Row],[account_length]] &lt;= 50, "0-50", IF(tbl_Customers[[#This Row],[account_length]] &lt;=100, "51-100", IF(tbl_Customers[[#This Row],[account_length]] &lt;= 150, "101-150", "151+")))</f>
        <v>151+</v>
      </c>
      <c r="Y3806" t="str">
        <f>IF(tbl_Customers[[#This Row],[total_intl_charge]] &lt;= 3, "Low Charges", "High Charges")</f>
        <v>Low Charges</v>
      </c>
      <c r="Z3806" t="str">
        <f>IF(tbl_Customers[[#This Row],[total_eve_calls]]&lt;=80,"Low Calls",
IF(tbl_Customers[[#This Row],[total_eve_calls]]&lt;=120,"Medium Calls","High Calls"))</f>
        <v>Low Calls</v>
      </c>
      <c r="AA3806" t="str">
        <f>IF(tbl_Customers[[#This Row],[total_eve_charge]]&lt;=15,"Low Charges",
IF(tbl_Customers[[#This Row],[total_eve_charge]]&lt;=20,"Medium Charges","High Charges"))</f>
        <v>High Charges</v>
      </c>
      <c r="AB38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6" t="str">
        <f>IF(tbl_Customers[[#This Row],[number_vmail_messages]] = 0, "No Usage", IF(tbl_Customers[[#This Row],[number_vmail_messages]] &lt;= 20, "Low Usage", IF(tbl_Customers[[#This Row],[number_vmail_messages]] &lt;= 40, "Medium Usgae", "High Usage")))</f>
        <v>No Usage</v>
      </c>
      <c r="AD3806" t="str">
        <f>IF(tbl_Customers[[#This Row],[total_day_minutes]]&lt;=150,"Low Usage", IF(tbl_Customers[[#This Row],[total_day_minutes]]&lt;=200,"Medium Usage", IF(tbl_Customers[[#This Row],[total_day_minutes]]&lt;=250,"High Usage","Very High Usage")))</f>
        <v>High Usage</v>
      </c>
      <c r="AE3806" t="str">
        <f>IF(tbl_Customers[[#This Row],[total_intl_calls]]&lt;=5,"Low Calls", IF(tbl_Customers[[#This Row],[total_intl_calls]]&lt;=10, "Medium Calls", "High Calls"))</f>
        <v>Low Calls</v>
      </c>
      <c r="AF38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06" s="36" t="str">
        <f>IF(tbl_Customers[[#This Row],[Churn_Risk_Score]]&gt;=10,"High Risk", IF(tbl_Customers[[#This Row],[Churn_Risk_Score]]&gt;=5,"Medium Risk","Low Risk"))</f>
        <v>Medium Risk</v>
      </c>
    </row>
    <row r="3807" spans="1:33" x14ac:dyDescent="0.35">
      <c r="A3807">
        <v>3806</v>
      </c>
      <c r="B3807" t="s">
        <v>65</v>
      </c>
      <c r="C3807">
        <v>120</v>
      </c>
      <c r="D3807" t="s">
        <v>25</v>
      </c>
      <c r="E3807" t="s">
        <v>22</v>
      </c>
      <c r="F3807" t="s">
        <v>22</v>
      </c>
      <c r="G3807">
        <v>0</v>
      </c>
      <c r="H3807">
        <v>180.8</v>
      </c>
      <c r="I3807">
        <v>93</v>
      </c>
      <c r="J3807">
        <v>30.74</v>
      </c>
      <c r="K3807">
        <v>190.1</v>
      </c>
      <c r="L3807">
        <v>82</v>
      </c>
      <c r="M3807">
        <v>16.16</v>
      </c>
      <c r="N3807">
        <v>192.3</v>
      </c>
      <c r="O3807">
        <v>66</v>
      </c>
      <c r="P3807">
        <v>8.65</v>
      </c>
      <c r="Q3807">
        <v>10.5</v>
      </c>
      <c r="R3807">
        <v>7</v>
      </c>
      <c r="S3807">
        <v>2.84</v>
      </c>
      <c r="T3807">
        <v>2</v>
      </c>
      <c r="U3807" t="s">
        <v>22</v>
      </c>
      <c r="V3807">
        <f>IF(tbl_Customers[[#This Row],[churn]] = "yes", 1, 0)</f>
        <v>0</v>
      </c>
      <c r="W3807" t="str">
        <f>IF(tbl_Customers[[#This Row],[number_customer_service_calls]] &lt;= 1, "0-1 Calls", IF(tbl_Customers[[#This Row],[number_customer_service_calls]] &lt;= 3, "2-3 Calls", IF(tbl_Customers[[#This Row],[number_customer_service_calls]] &lt;=5, "4-5 Calls", "6+ Calls")))</f>
        <v>2-3 Calls</v>
      </c>
      <c r="X3807" t="str">
        <f>IF(tbl_Customers[[#This Row],[account_length]] &lt;= 50, "0-50", IF(tbl_Customers[[#This Row],[account_length]] &lt;=100, "51-100", IF(tbl_Customers[[#This Row],[account_length]] &lt;= 150, "101-150", "151+")))</f>
        <v>101-150</v>
      </c>
      <c r="Y3807" t="str">
        <f>IF(tbl_Customers[[#This Row],[total_intl_charge]] &lt;= 3, "Low Charges", "High Charges")</f>
        <v>Low Charges</v>
      </c>
      <c r="Z3807" t="str">
        <f>IF(tbl_Customers[[#This Row],[total_eve_calls]]&lt;=80,"Low Calls",
IF(tbl_Customers[[#This Row],[total_eve_calls]]&lt;=120,"Medium Calls","High Calls"))</f>
        <v>Medium Calls</v>
      </c>
      <c r="AA3807" t="str">
        <f>IF(tbl_Customers[[#This Row],[total_eve_charge]]&lt;=15,"Low Charges",
IF(tbl_Customers[[#This Row],[total_eve_charge]]&lt;=20,"Medium Charges","High Charges"))</f>
        <v>Medium Charges</v>
      </c>
      <c r="AB38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7" t="str">
        <f>IF(tbl_Customers[[#This Row],[number_vmail_messages]] = 0, "No Usage", IF(tbl_Customers[[#This Row],[number_vmail_messages]] &lt;= 20, "Low Usage", IF(tbl_Customers[[#This Row],[number_vmail_messages]] &lt;= 40, "Medium Usgae", "High Usage")))</f>
        <v>No Usage</v>
      </c>
      <c r="AD3807" t="str">
        <f>IF(tbl_Customers[[#This Row],[total_day_minutes]]&lt;=150,"Low Usage", IF(tbl_Customers[[#This Row],[total_day_minutes]]&lt;=200,"Medium Usage", IF(tbl_Customers[[#This Row],[total_day_minutes]]&lt;=250,"High Usage","Very High Usage")))</f>
        <v>Medium Usage</v>
      </c>
      <c r="AE3807" t="str">
        <f>IF(tbl_Customers[[#This Row],[total_intl_calls]]&lt;=5,"Low Calls", IF(tbl_Customers[[#This Row],[total_intl_calls]]&lt;=10, "Medium Calls", "High Calls"))</f>
        <v>Medium Calls</v>
      </c>
      <c r="AF38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07" s="36" t="str">
        <f>IF(tbl_Customers[[#This Row],[Churn_Risk_Score]]&gt;=10,"High Risk", IF(tbl_Customers[[#This Row],[Churn_Risk_Score]]&gt;=5,"Medium Risk","Low Risk"))</f>
        <v>Low Risk</v>
      </c>
    </row>
    <row r="3808" spans="1:33" x14ac:dyDescent="0.35">
      <c r="A3808">
        <v>3807</v>
      </c>
      <c r="B3808" t="s">
        <v>64</v>
      </c>
      <c r="C3808">
        <v>81</v>
      </c>
      <c r="D3808" t="s">
        <v>21</v>
      </c>
      <c r="E3808" t="s">
        <v>23</v>
      </c>
      <c r="F3808" t="s">
        <v>23</v>
      </c>
      <c r="G3808">
        <v>32</v>
      </c>
      <c r="H3808">
        <v>229</v>
      </c>
      <c r="I3808">
        <v>80</v>
      </c>
      <c r="J3808">
        <v>38.93</v>
      </c>
      <c r="K3808">
        <v>221</v>
      </c>
      <c r="L3808">
        <v>113</v>
      </c>
      <c r="M3808">
        <v>18.79</v>
      </c>
      <c r="N3808">
        <v>291.39999999999998</v>
      </c>
      <c r="O3808">
        <v>91</v>
      </c>
      <c r="P3808">
        <v>13.11</v>
      </c>
      <c r="Q3808">
        <v>12.4</v>
      </c>
      <c r="R3808">
        <v>5</v>
      </c>
      <c r="S3808">
        <v>3.35</v>
      </c>
      <c r="T3808">
        <v>1</v>
      </c>
      <c r="U3808" t="s">
        <v>22</v>
      </c>
      <c r="V3808">
        <f>IF(tbl_Customers[[#This Row],[churn]] = "yes", 1, 0)</f>
        <v>0</v>
      </c>
      <c r="W3808" t="str">
        <f>IF(tbl_Customers[[#This Row],[number_customer_service_calls]] &lt;= 1, "0-1 Calls", IF(tbl_Customers[[#This Row],[number_customer_service_calls]] &lt;= 3, "2-3 Calls", IF(tbl_Customers[[#This Row],[number_customer_service_calls]] &lt;=5, "4-5 Calls", "6+ Calls")))</f>
        <v>0-1 Calls</v>
      </c>
      <c r="X3808" t="str">
        <f>IF(tbl_Customers[[#This Row],[account_length]] &lt;= 50, "0-50", IF(tbl_Customers[[#This Row],[account_length]] &lt;=100, "51-100", IF(tbl_Customers[[#This Row],[account_length]] &lt;= 150, "101-150", "151+")))</f>
        <v>51-100</v>
      </c>
      <c r="Y3808" t="str">
        <f>IF(tbl_Customers[[#This Row],[total_intl_charge]] &lt;= 3, "Low Charges", "High Charges")</f>
        <v>High Charges</v>
      </c>
      <c r="Z3808" t="str">
        <f>IF(tbl_Customers[[#This Row],[total_eve_calls]]&lt;=80,"Low Calls",
IF(tbl_Customers[[#This Row],[total_eve_calls]]&lt;=120,"Medium Calls","High Calls"))</f>
        <v>Medium Calls</v>
      </c>
      <c r="AA3808" t="str">
        <f>IF(tbl_Customers[[#This Row],[total_eve_charge]]&lt;=15,"Low Charges",
IF(tbl_Customers[[#This Row],[total_eve_charge]]&lt;=20,"Medium Charges","High Charges"))</f>
        <v>Medium Charges</v>
      </c>
      <c r="AB38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8" t="str">
        <f>IF(tbl_Customers[[#This Row],[number_vmail_messages]] = 0, "No Usage", IF(tbl_Customers[[#This Row],[number_vmail_messages]] &lt;= 20, "Low Usage", IF(tbl_Customers[[#This Row],[number_vmail_messages]] &lt;= 40, "Medium Usgae", "High Usage")))</f>
        <v>Medium Usgae</v>
      </c>
      <c r="AD3808" t="str">
        <f>IF(tbl_Customers[[#This Row],[total_day_minutes]]&lt;=150,"Low Usage", IF(tbl_Customers[[#This Row],[total_day_minutes]]&lt;=200,"Medium Usage", IF(tbl_Customers[[#This Row],[total_day_minutes]]&lt;=250,"High Usage","Very High Usage")))</f>
        <v>High Usage</v>
      </c>
      <c r="AE3808" t="str">
        <f>IF(tbl_Customers[[#This Row],[total_intl_calls]]&lt;=5,"Low Calls", IF(tbl_Customers[[#This Row],[total_intl_calls]]&lt;=10, "Medium Calls", "High Calls"))</f>
        <v>Low Calls</v>
      </c>
      <c r="AF38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808" s="36" t="str">
        <f>IF(tbl_Customers[[#This Row],[Churn_Risk_Score]]&gt;=10,"High Risk", IF(tbl_Customers[[#This Row],[Churn_Risk_Score]]&gt;=5,"Medium Risk","Low Risk"))</f>
        <v>Medium Risk</v>
      </c>
    </row>
    <row r="3809" spans="1:33" x14ac:dyDescent="0.35">
      <c r="A3809">
        <v>3808</v>
      </c>
      <c r="B3809" t="s">
        <v>61</v>
      </c>
      <c r="C3809">
        <v>136</v>
      </c>
      <c r="D3809" t="s">
        <v>25</v>
      </c>
      <c r="E3809" t="s">
        <v>22</v>
      </c>
      <c r="F3809" t="s">
        <v>22</v>
      </c>
      <c r="G3809">
        <v>0</v>
      </c>
      <c r="H3809">
        <v>276.3</v>
      </c>
      <c r="I3809">
        <v>94</v>
      </c>
      <c r="J3809">
        <v>46.97</v>
      </c>
      <c r="K3809">
        <v>226</v>
      </c>
      <c r="L3809">
        <v>125</v>
      </c>
      <c r="M3809">
        <v>19.21</v>
      </c>
      <c r="N3809">
        <v>221.4</v>
      </c>
      <c r="O3809">
        <v>87</v>
      </c>
      <c r="P3809">
        <v>9.9600000000000009</v>
      </c>
      <c r="Q3809">
        <v>7.2</v>
      </c>
      <c r="R3809">
        <v>1</v>
      </c>
      <c r="S3809">
        <v>1.94</v>
      </c>
      <c r="T3809">
        <v>1</v>
      </c>
      <c r="U3809" t="s">
        <v>23</v>
      </c>
      <c r="V3809">
        <f>IF(tbl_Customers[[#This Row],[churn]] = "yes", 1, 0)</f>
        <v>1</v>
      </c>
      <c r="W3809" t="str">
        <f>IF(tbl_Customers[[#This Row],[number_customer_service_calls]] &lt;= 1, "0-1 Calls", IF(tbl_Customers[[#This Row],[number_customer_service_calls]] &lt;= 3, "2-3 Calls", IF(tbl_Customers[[#This Row],[number_customer_service_calls]] &lt;=5, "4-5 Calls", "6+ Calls")))</f>
        <v>0-1 Calls</v>
      </c>
      <c r="X3809" t="str">
        <f>IF(tbl_Customers[[#This Row],[account_length]] &lt;= 50, "0-50", IF(tbl_Customers[[#This Row],[account_length]] &lt;=100, "51-100", IF(tbl_Customers[[#This Row],[account_length]] &lt;= 150, "101-150", "151+")))</f>
        <v>101-150</v>
      </c>
      <c r="Y3809" t="str">
        <f>IF(tbl_Customers[[#This Row],[total_intl_charge]] &lt;= 3, "Low Charges", "High Charges")</f>
        <v>Low Charges</v>
      </c>
      <c r="Z3809" t="str">
        <f>IF(tbl_Customers[[#This Row],[total_eve_calls]]&lt;=80,"Low Calls",
IF(tbl_Customers[[#This Row],[total_eve_calls]]&lt;=120,"Medium Calls","High Calls"))</f>
        <v>High Calls</v>
      </c>
      <c r="AA3809" t="str">
        <f>IF(tbl_Customers[[#This Row],[total_eve_charge]]&lt;=15,"Low Charges",
IF(tbl_Customers[[#This Row],[total_eve_charge]]&lt;=20,"Medium Charges","High Charges"))</f>
        <v>Medium Charges</v>
      </c>
      <c r="AB38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9" t="str">
        <f>IF(tbl_Customers[[#This Row],[number_vmail_messages]] = 0, "No Usage", IF(tbl_Customers[[#This Row],[number_vmail_messages]] &lt;= 20, "Low Usage", IF(tbl_Customers[[#This Row],[number_vmail_messages]] &lt;= 40, "Medium Usgae", "High Usage")))</f>
        <v>No Usage</v>
      </c>
      <c r="AD3809" t="str">
        <f>IF(tbl_Customers[[#This Row],[total_day_minutes]]&lt;=150,"Low Usage", IF(tbl_Customers[[#This Row],[total_day_minutes]]&lt;=200,"Medium Usage", IF(tbl_Customers[[#This Row],[total_day_minutes]]&lt;=250,"High Usage","Very High Usage")))</f>
        <v>Very High Usage</v>
      </c>
      <c r="AE3809" t="str">
        <f>IF(tbl_Customers[[#This Row],[total_intl_calls]]&lt;=5,"Low Calls", IF(tbl_Customers[[#This Row],[total_intl_calls]]&lt;=10, "Medium Calls", "High Calls"))</f>
        <v>Low Calls</v>
      </c>
      <c r="AF38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09" s="36" t="str">
        <f>IF(tbl_Customers[[#This Row],[Churn_Risk_Score]]&gt;=10,"High Risk", IF(tbl_Customers[[#This Row],[Churn_Risk_Score]]&gt;=5,"Medium Risk","Low Risk"))</f>
        <v>Medium Risk</v>
      </c>
    </row>
    <row r="3810" spans="1:33" x14ac:dyDescent="0.35">
      <c r="A3810">
        <v>3809</v>
      </c>
      <c r="B3810" t="s">
        <v>64</v>
      </c>
      <c r="C3810">
        <v>83</v>
      </c>
      <c r="D3810" t="s">
        <v>28</v>
      </c>
      <c r="E3810" t="s">
        <v>22</v>
      </c>
      <c r="F3810" t="s">
        <v>23</v>
      </c>
      <c r="G3810">
        <v>37</v>
      </c>
      <c r="H3810">
        <v>133.1</v>
      </c>
      <c r="I3810">
        <v>117</v>
      </c>
      <c r="J3810">
        <v>22.63</v>
      </c>
      <c r="K3810">
        <v>171.4</v>
      </c>
      <c r="L3810">
        <v>89</v>
      </c>
      <c r="M3810">
        <v>14.57</v>
      </c>
      <c r="N3810">
        <v>218.1</v>
      </c>
      <c r="O3810">
        <v>92</v>
      </c>
      <c r="P3810">
        <v>9.81</v>
      </c>
      <c r="Q3810">
        <v>10.9</v>
      </c>
      <c r="R3810">
        <v>4</v>
      </c>
      <c r="S3810">
        <v>2.94</v>
      </c>
      <c r="T3810">
        <v>3</v>
      </c>
      <c r="U3810" t="s">
        <v>22</v>
      </c>
      <c r="V3810">
        <f>IF(tbl_Customers[[#This Row],[churn]] = "yes", 1, 0)</f>
        <v>0</v>
      </c>
      <c r="W3810" t="str">
        <f>IF(tbl_Customers[[#This Row],[number_customer_service_calls]] &lt;= 1, "0-1 Calls", IF(tbl_Customers[[#This Row],[number_customer_service_calls]] &lt;= 3, "2-3 Calls", IF(tbl_Customers[[#This Row],[number_customer_service_calls]] &lt;=5, "4-5 Calls", "6+ Calls")))</f>
        <v>2-3 Calls</v>
      </c>
      <c r="X3810" t="str">
        <f>IF(tbl_Customers[[#This Row],[account_length]] &lt;= 50, "0-50", IF(tbl_Customers[[#This Row],[account_length]] &lt;=100, "51-100", IF(tbl_Customers[[#This Row],[account_length]] &lt;= 150, "101-150", "151+")))</f>
        <v>51-100</v>
      </c>
      <c r="Y3810" t="str">
        <f>IF(tbl_Customers[[#This Row],[total_intl_charge]] &lt;= 3, "Low Charges", "High Charges")</f>
        <v>Low Charges</v>
      </c>
      <c r="Z3810" t="str">
        <f>IF(tbl_Customers[[#This Row],[total_eve_calls]]&lt;=80,"Low Calls",
IF(tbl_Customers[[#This Row],[total_eve_calls]]&lt;=120,"Medium Calls","High Calls"))</f>
        <v>Medium Calls</v>
      </c>
      <c r="AA3810" t="str">
        <f>IF(tbl_Customers[[#This Row],[total_eve_charge]]&lt;=15,"Low Charges",
IF(tbl_Customers[[#This Row],[total_eve_charge]]&lt;=20,"Medium Charges","High Charges"))</f>
        <v>Low Charges</v>
      </c>
      <c r="AB38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0" t="str">
        <f>IF(tbl_Customers[[#This Row],[number_vmail_messages]] = 0, "No Usage", IF(tbl_Customers[[#This Row],[number_vmail_messages]] &lt;= 20, "Low Usage", IF(tbl_Customers[[#This Row],[number_vmail_messages]] &lt;= 40, "Medium Usgae", "High Usage")))</f>
        <v>Medium Usgae</v>
      </c>
      <c r="AD3810" t="str">
        <f>IF(tbl_Customers[[#This Row],[total_day_minutes]]&lt;=150,"Low Usage", IF(tbl_Customers[[#This Row],[total_day_minutes]]&lt;=200,"Medium Usage", IF(tbl_Customers[[#This Row],[total_day_minutes]]&lt;=250,"High Usage","Very High Usage")))</f>
        <v>Low Usage</v>
      </c>
      <c r="AE3810" t="str">
        <f>IF(tbl_Customers[[#This Row],[total_intl_calls]]&lt;=5,"Low Calls", IF(tbl_Customers[[#This Row],[total_intl_calls]]&lt;=10, "Medium Calls", "High Calls"))</f>
        <v>Low Calls</v>
      </c>
      <c r="AF38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10" s="36" t="str">
        <f>IF(tbl_Customers[[#This Row],[Churn_Risk_Score]]&gt;=10,"High Risk", IF(tbl_Customers[[#This Row],[Churn_Risk_Score]]&gt;=5,"Medium Risk","Low Risk"))</f>
        <v>Low Risk</v>
      </c>
    </row>
    <row r="3811" spans="1:33" x14ac:dyDescent="0.35">
      <c r="A3811">
        <v>3810</v>
      </c>
      <c r="B3811" t="s">
        <v>73</v>
      </c>
      <c r="C3811">
        <v>137</v>
      </c>
      <c r="D3811" t="s">
        <v>21</v>
      </c>
      <c r="E3811" t="s">
        <v>22</v>
      </c>
      <c r="F3811" t="s">
        <v>22</v>
      </c>
      <c r="G3811">
        <v>0</v>
      </c>
      <c r="H3811">
        <v>248.3</v>
      </c>
      <c r="I3811">
        <v>63</v>
      </c>
      <c r="J3811">
        <v>42.21</v>
      </c>
      <c r="K3811">
        <v>250.4</v>
      </c>
      <c r="L3811">
        <v>108</v>
      </c>
      <c r="M3811">
        <v>21.28</v>
      </c>
      <c r="N3811">
        <v>159.1</v>
      </c>
      <c r="O3811">
        <v>94</v>
      </c>
      <c r="P3811">
        <v>7.16</v>
      </c>
      <c r="Q3811">
        <v>9.6</v>
      </c>
      <c r="R3811">
        <v>4</v>
      </c>
      <c r="S3811">
        <v>2.59</v>
      </c>
      <c r="T3811">
        <v>1</v>
      </c>
      <c r="U3811" t="s">
        <v>22</v>
      </c>
      <c r="V3811">
        <f>IF(tbl_Customers[[#This Row],[churn]] = "yes", 1, 0)</f>
        <v>0</v>
      </c>
      <c r="W3811" t="str">
        <f>IF(tbl_Customers[[#This Row],[number_customer_service_calls]] &lt;= 1, "0-1 Calls", IF(tbl_Customers[[#This Row],[number_customer_service_calls]] &lt;= 3, "2-3 Calls", IF(tbl_Customers[[#This Row],[number_customer_service_calls]] &lt;=5, "4-5 Calls", "6+ Calls")))</f>
        <v>0-1 Calls</v>
      </c>
      <c r="X3811" t="str">
        <f>IF(tbl_Customers[[#This Row],[account_length]] &lt;= 50, "0-50", IF(tbl_Customers[[#This Row],[account_length]] &lt;=100, "51-100", IF(tbl_Customers[[#This Row],[account_length]] &lt;= 150, "101-150", "151+")))</f>
        <v>101-150</v>
      </c>
      <c r="Y3811" t="str">
        <f>IF(tbl_Customers[[#This Row],[total_intl_charge]] &lt;= 3, "Low Charges", "High Charges")</f>
        <v>Low Charges</v>
      </c>
      <c r="Z3811" t="str">
        <f>IF(tbl_Customers[[#This Row],[total_eve_calls]]&lt;=80,"Low Calls",
IF(tbl_Customers[[#This Row],[total_eve_calls]]&lt;=120,"Medium Calls","High Calls"))</f>
        <v>Medium Calls</v>
      </c>
      <c r="AA3811" t="str">
        <f>IF(tbl_Customers[[#This Row],[total_eve_charge]]&lt;=15,"Low Charges",
IF(tbl_Customers[[#This Row],[total_eve_charge]]&lt;=20,"Medium Charges","High Charges"))</f>
        <v>High Charges</v>
      </c>
      <c r="AB38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11" t="str">
        <f>IF(tbl_Customers[[#This Row],[number_vmail_messages]] = 0, "No Usage", IF(tbl_Customers[[#This Row],[number_vmail_messages]] &lt;= 20, "Low Usage", IF(tbl_Customers[[#This Row],[number_vmail_messages]] &lt;= 40, "Medium Usgae", "High Usage")))</f>
        <v>No Usage</v>
      </c>
      <c r="AD3811" t="str">
        <f>IF(tbl_Customers[[#This Row],[total_day_minutes]]&lt;=150,"Low Usage", IF(tbl_Customers[[#This Row],[total_day_minutes]]&lt;=200,"Medium Usage", IF(tbl_Customers[[#This Row],[total_day_minutes]]&lt;=250,"High Usage","Very High Usage")))</f>
        <v>High Usage</v>
      </c>
      <c r="AE3811" t="str">
        <f>IF(tbl_Customers[[#This Row],[total_intl_calls]]&lt;=5,"Low Calls", IF(tbl_Customers[[#This Row],[total_intl_calls]]&lt;=10, "Medium Calls", "High Calls"))</f>
        <v>Low Calls</v>
      </c>
      <c r="AF38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11" s="36" t="str">
        <f>IF(tbl_Customers[[#This Row],[Churn_Risk_Score]]&gt;=10,"High Risk", IF(tbl_Customers[[#This Row],[Churn_Risk_Score]]&gt;=5,"Medium Risk","Low Risk"))</f>
        <v>Low Risk</v>
      </c>
    </row>
    <row r="3812" spans="1:33" x14ac:dyDescent="0.35">
      <c r="A3812">
        <v>3811</v>
      </c>
      <c r="B3812" t="s">
        <v>64</v>
      </c>
      <c r="C3812">
        <v>93</v>
      </c>
      <c r="D3812" t="s">
        <v>21</v>
      </c>
      <c r="E3812" t="s">
        <v>22</v>
      </c>
      <c r="F3812" t="s">
        <v>23</v>
      </c>
      <c r="G3812">
        <v>37</v>
      </c>
      <c r="H3812">
        <v>230.4</v>
      </c>
      <c r="I3812">
        <v>95</v>
      </c>
      <c r="J3812">
        <v>39.17</v>
      </c>
      <c r="K3812">
        <v>155.5</v>
      </c>
      <c r="L3812">
        <v>89</v>
      </c>
      <c r="M3812">
        <v>13.22</v>
      </c>
      <c r="N3812">
        <v>179</v>
      </c>
      <c r="O3812">
        <v>90</v>
      </c>
      <c r="P3812">
        <v>8.06</v>
      </c>
      <c r="Q3812">
        <v>10.4</v>
      </c>
      <c r="R3812">
        <v>9</v>
      </c>
      <c r="S3812">
        <v>2.81</v>
      </c>
      <c r="T3812">
        <v>3</v>
      </c>
      <c r="U3812" t="s">
        <v>22</v>
      </c>
      <c r="V3812">
        <f>IF(tbl_Customers[[#This Row],[churn]] = "yes", 1, 0)</f>
        <v>0</v>
      </c>
      <c r="W3812" t="str">
        <f>IF(tbl_Customers[[#This Row],[number_customer_service_calls]] &lt;= 1, "0-1 Calls", IF(tbl_Customers[[#This Row],[number_customer_service_calls]] &lt;= 3, "2-3 Calls", IF(tbl_Customers[[#This Row],[number_customer_service_calls]] &lt;=5, "4-5 Calls", "6+ Calls")))</f>
        <v>2-3 Calls</v>
      </c>
      <c r="X3812" t="str">
        <f>IF(tbl_Customers[[#This Row],[account_length]] &lt;= 50, "0-50", IF(tbl_Customers[[#This Row],[account_length]] &lt;=100, "51-100", IF(tbl_Customers[[#This Row],[account_length]] &lt;= 150, "101-150", "151+")))</f>
        <v>51-100</v>
      </c>
      <c r="Y3812" t="str">
        <f>IF(tbl_Customers[[#This Row],[total_intl_charge]] &lt;= 3, "Low Charges", "High Charges")</f>
        <v>Low Charges</v>
      </c>
      <c r="Z3812" t="str">
        <f>IF(tbl_Customers[[#This Row],[total_eve_calls]]&lt;=80,"Low Calls",
IF(tbl_Customers[[#This Row],[total_eve_calls]]&lt;=120,"Medium Calls","High Calls"))</f>
        <v>Medium Calls</v>
      </c>
      <c r="AA3812" t="str">
        <f>IF(tbl_Customers[[#This Row],[total_eve_charge]]&lt;=15,"Low Charges",
IF(tbl_Customers[[#This Row],[total_eve_charge]]&lt;=20,"Medium Charges","High Charges"))</f>
        <v>Low Charges</v>
      </c>
      <c r="AB38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2" t="str">
        <f>IF(tbl_Customers[[#This Row],[number_vmail_messages]] = 0, "No Usage", IF(tbl_Customers[[#This Row],[number_vmail_messages]] &lt;= 20, "Low Usage", IF(tbl_Customers[[#This Row],[number_vmail_messages]] &lt;= 40, "Medium Usgae", "High Usage")))</f>
        <v>Medium Usgae</v>
      </c>
      <c r="AD3812" t="str">
        <f>IF(tbl_Customers[[#This Row],[total_day_minutes]]&lt;=150,"Low Usage", IF(tbl_Customers[[#This Row],[total_day_minutes]]&lt;=200,"Medium Usage", IF(tbl_Customers[[#This Row],[total_day_minutes]]&lt;=250,"High Usage","Very High Usage")))</f>
        <v>High Usage</v>
      </c>
      <c r="AE3812" t="str">
        <f>IF(tbl_Customers[[#This Row],[total_intl_calls]]&lt;=5,"Low Calls", IF(tbl_Customers[[#This Row],[total_intl_calls]]&lt;=10, "Medium Calls", "High Calls"))</f>
        <v>Medium Calls</v>
      </c>
      <c r="AF38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12" s="36" t="str">
        <f>IF(tbl_Customers[[#This Row],[Churn_Risk_Score]]&gt;=10,"High Risk", IF(tbl_Customers[[#This Row],[Churn_Risk_Score]]&gt;=5,"Medium Risk","Low Risk"))</f>
        <v>Low Risk</v>
      </c>
    </row>
    <row r="3813" spans="1:33" x14ac:dyDescent="0.35">
      <c r="A3813">
        <v>3812</v>
      </c>
      <c r="B3813" t="s">
        <v>52</v>
      </c>
      <c r="C3813">
        <v>103</v>
      </c>
      <c r="D3813" t="s">
        <v>25</v>
      </c>
      <c r="E3813" t="s">
        <v>22</v>
      </c>
      <c r="F3813" t="s">
        <v>22</v>
      </c>
      <c r="G3813">
        <v>0</v>
      </c>
      <c r="H3813">
        <v>185.8</v>
      </c>
      <c r="I3813">
        <v>118</v>
      </c>
      <c r="J3813">
        <v>31.59</v>
      </c>
      <c r="K3813">
        <v>86.8</v>
      </c>
      <c r="L3813">
        <v>84</v>
      </c>
      <c r="M3813">
        <v>7.38</v>
      </c>
      <c r="N3813">
        <v>208.4</v>
      </c>
      <c r="O3813">
        <v>115</v>
      </c>
      <c r="P3813">
        <v>9.3800000000000008</v>
      </c>
      <c r="Q3813">
        <v>10.7</v>
      </c>
      <c r="R3813">
        <v>9</v>
      </c>
      <c r="S3813">
        <v>2.89</v>
      </c>
      <c r="T3813">
        <v>1</v>
      </c>
      <c r="U3813" t="s">
        <v>22</v>
      </c>
      <c r="V3813">
        <f>IF(tbl_Customers[[#This Row],[churn]] = "yes", 1, 0)</f>
        <v>0</v>
      </c>
      <c r="W3813" t="str">
        <f>IF(tbl_Customers[[#This Row],[number_customer_service_calls]] &lt;= 1, "0-1 Calls", IF(tbl_Customers[[#This Row],[number_customer_service_calls]] &lt;= 3, "2-3 Calls", IF(tbl_Customers[[#This Row],[number_customer_service_calls]] &lt;=5, "4-5 Calls", "6+ Calls")))</f>
        <v>0-1 Calls</v>
      </c>
      <c r="X3813" t="str">
        <f>IF(tbl_Customers[[#This Row],[account_length]] &lt;= 50, "0-50", IF(tbl_Customers[[#This Row],[account_length]] &lt;=100, "51-100", IF(tbl_Customers[[#This Row],[account_length]] &lt;= 150, "101-150", "151+")))</f>
        <v>101-150</v>
      </c>
      <c r="Y3813" t="str">
        <f>IF(tbl_Customers[[#This Row],[total_intl_charge]] &lt;= 3, "Low Charges", "High Charges")</f>
        <v>Low Charges</v>
      </c>
      <c r="Z3813" t="str">
        <f>IF(tbl_Customers[[#This Row],[total_eve_calls]]&lt;=80,"Low Calls",
IF(tbl_Customers[[#This Row],[total_eve_calls]]&lt;=120,"Medium Calls","High Calls"))</f>
        <v>Medium Calls</v>
      </c>
      <c r="AA3813" t="str">
        <f>IF(tbl_Customers[[#This Row],[total_eve_charge]]&lt;=15,"Low Charges",
IF(tbl_Customers[[#This Row],[total_eve_charge]]&lt;=20,"Medium Charges","High Charges"))</f>
        <v>Low Charges</v>
      </c>
      <c r="AB38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3" t="str">
        <f>IF(tbl_Customers[[#This Row],[number_vmail_messages]] = 0, "No Usage", IF(tbl_Customers[[#This Row],[number_vmail_messages]] &lt;= 20, "Low Usage", IF(tbl_Customers[[#This Row],[number_vmail_messages]] &lt;= 40, "Medium Usgae", "High Usage")))</f>
        <v>No Usage</v>
      </c>
      <c r="AD3813" t="str">
        <f>IF(tbl_Customers[[#This Row],[total_day_minutes]]&lt;=150,"Low Usage", IF(tbl_Customers[[#This Row],[total_day_minutes]]&lt;=200,"Medium Usage", IF(tbl_Customers[[#This Row],[total_day_minutes]]&lt;=250,"High Usage","Very High Usage")))</f>
        <v>Medium Usage</v>
      </c>
      <c r="AE3813" t="str">
        <f>IF(tbl_Customers[[#This Row],[total_intl_calls]]&lt;=5,"Low Calls", IF(tbl_Customers[[#This Row],[total_intl_calls]]&lt;=10, "Medium Calls", "High Calls"))</f>
        <v>Medium Calls</v>
      </c>
      <c r="AF38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13" s="36" t="str">
        <f>IF(tbl_Customers[[#This Row],[Churn_Risk_Score]]&gt;=10,"High Risk", IF(tbl_Customers[[#This Row],[Churn_Risk_Score]]&gt;=5,"Medium Risk","Low Risk"))</f>
        <v>Low Risk</v>
      </c>
    </row>
    <row r="3814" spans="1:33" x14ac:dyDescent="0.35">
      <c r="A3814">
        <v>3813</v>
      </c>
      <c r="B3814" t="s">
        <v>56</v>
      </c>
      <c r="C3814">
        <v>96</v>
      </c>
      <c r="D3814" t="s">
        <v>21</v>
      </c>
      <c r="E3814" t="s">
        <v>22</v>
      </c>
      <c r="F3814" t="s">
        <v>22</v>
      </c>
      <c r="G3814">
        <v>0</v>
      </c>
      <c r="H3814">
        <v>183.9</v>
      </c>
      <c r="I3814">
        <v>88</v>
      </c>
      <c r="J3814">
        <v>31.26</v>
      </c>
      <c r="K3814">
        <v>109.2</v>
      </c>
      <c r="L3814">
        <v>86</v>
      </c>
      <c r="M3814">
        <v>9.2799999999999994</v>
      </c>
      <c r="N3814">
        <v>190.2</v>
      </c>
      <c r="O3814">
        <v>78</v>
      </c>
      <c r="P3814">
        <v>8.56</v>
      </c>
      <c r="Q3814">
        <v>16.600000000000001</v>
      </c>
      <c r="R3814">
        <v>7</v>
      </c>
      <c r="S3814">
        <v>4.4800000000000004</v>
      </c>
      <c r="T3814">
        <v>2</v>
      </c>
      <c r="U3814" t="s">
        <v>22</v>
      </c>
      <c r="V3814">
        <f>IF(tbl_Customers[[#This Row],[churn]] = "yes", 1, 0)</f>
        <v>0</v>
      </c>
      <c r="W3814" t="str">
        <f>IF(tbl_Customers[[#This Row],[number_customer_service_calls]] &lt;= 1, "0-1 Calls", IF(tbl_Customers[[#This Row],[number_customer_service_calls]] &lt;= 3, "2-3 Calls", IF(tbl_Customers[[#This Row],[number_customer_service_calls]] &lt;=5, "4-5 Calls", "6+ Calls")))</f>
        <v>2-3 Calls</v>
      </c>
      <c r="X3814" t="str">
        <f>IF(tbl_Customers[[#This Row],[account_length]] &lt;= 50, "0-50", IF(tbl_Customers[[#This Row],[account_length]] &lt;=100, "51-100", IF(tbl_Customers[[#This Row],[account_length]] &lt;= 150, "101-150", "151+")))</f>
        <v>51-100</v>
      </c>
      <c r="Y3814" t="str">
        <f>IF(tbl_Customers[[#This Row],[total_intl_charge]] &lt;= 3, "Low Charges", "High Charges")</f>
        <v>High Charges</v>
      </c>
      <c r="Z3814" t="str">
        <f>IF(tbl_Customers[[#This Row],[total_eve_calls]]&lt;=80,"Low Calls",
IF(tbl_Customers[[#This Row],[total_eve_calls]]&lt;=120,"Medium Calls","High Calls"))</f>
        <v>Medium Calls</v>
      </c>
      <c r="AA3814" t="str">
        <f>IF(tbl_Customers[[#This Row],[total_eve_charge]]&lt;=15,"Low Charges",
IF(tbl_Customers[[#This Row],[total_eve_charge]]&lt;=20,"Medium Charges","High Charges"))</f>
        <v>Low Charges</v>
      </c>
      <c r="AB38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4" t="str">
        <f>IF(tbl_Customers[[#This Row],[number_vmail_messages]] = 0, "No Usage", IF(tbl_Customers[[#This Row],[number_vmail_messages]] &lt;= 20, "Low Usage", IF(tbl_Customers[[#This Row],[number_vmail_messages]] &lt;= 40, "Medium Usgae", "High Usage")))</f>
        <v>No Usage</v>
      </c>
      <c r="AD3814" t="str">
        <f>IF(tbl_Customers[[#This Row],[total_day_minutes]]&lt;=150,"Low Usage", IF(tbl_Customers[[#This Row],[total_day_minutes]]&lt;=200,"Medium Usage", IF(tbl_Customers[[#This Row],[total_day_minutes]]&lt;=250,"High Usage","Very High Usage")))</f>
        <v>Medium Usage</v>
      </c>
      <c r="AE3814" t="str">
        <f>IF(tbl_Customers[[#This Row],[total_intl_calls]]&lt;=5,"Low Calls", IF(tbl_Customers[[#This Row],[total_intl_calls]]&lt;=10, "Medium Calls", "High Calls"))</f>
        <v>Medium Calls</v>
      </c>
      <c r="AF38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14" s="36" t="str">
        <f>IF(tbl_Customers[[#This Row],[Churn_Risk_Score]]&gt;=10,"High Risk", IF(tbl_Customers[[#This Row],[Churn_Risk_Score]]&gt;=5,"Medium Risk","Low Risk"))</f>
        <v>Low Risk</v>
      </c>
    </row>
    <row r="3815" spans="1:33" x14ac:dyDescent="0.35">
      <c r="A3815">
        <v>3814</v>
      </c>
      <c r="B3815" t="s">
        <v>36</v>
      </c>
      <c r="C3815">
        <v>77</v>
      </c>
      <c r="D3815" t="s">
        <v>21</v>
      </c>
      <c r="E3815" t="s">
        <v>23</v>
      </c>
      <c r="F3815" t="s">
        <v>22</v>
      </c>
      <c r="G3815">
        <v>0</v>
      </c>
      <c r="H3815">
        <v>132.9</v>
      </c>
      <c r="I3815">
        <v>86</v>
      </c>
      <c r="J3815">
        <v>22.59</v>
      </c>
      <c r="K3815">
        <v>168.1</v>
      </c>
      <c r="L3815">
        <v>121</v>
      </c>
      <c r="M3815">
        <v>14.29</v>
      </c>
      <c r="N3815">
        <v>196.3</v>
      </c>
      <c r="O3815">
        <v>102</v>
      </c>
      <c r="P3815">
        <v>8.83</v>
      </c>
      <c r="Q3815">
        <v>7.8</v>
      </c>
      <c r="R3815">
        <v>3</v>
      </c>
      <c r="S3815">
        <v>2.11</v>
      </c>
      <c r="T3815">
        <v>0</v>
      </c>
      <c r="U3815" t="s">
        <v>22</v>
      </c>
      <c r="V3815">
        <f>IF(tbl_Customers[[#This Row],[churn]] = "yes", 1, 0)</f>
        <v>0</v>
      </c>
      <c r="W3815" t="str">
        <f>IF(tbl_Customers[[#This Row],[number_customer_service_calls]] &lt;= 1, "0-1 Calls", IF(tbl_Customers[[#This Row],[number_customer_service_calls]] &lt;= 3, "2-3 Calls", IF(tbl_Customers[[#This Row],[number_customer_service_calls]] &lt;=5, "4-5 Calls", "6+ Calls")))</f>
        <v>0-1 Calls</v>
      </c>
      <c r="X3815" t="str">
        <f>IF(tbl_Customers[[#This Row],[account_length]] &lt;= 50, "0-50", IF(tbl_Customers[[#This Row],[account_length]] &lt;=100, "51-100", IF(tbl_Customers[[#This Row],[account_length]] &lt;= 150, "101-150", "151+")))</f>
        <v>51-100</v>
      </c>
      <c r="Y3815" t="str">
        <f>IF(tbl_Customers[[#This Row],[total_intl_charge]] &lt;= 3, "Low Charges", "High Charges")</f>
        <v>Low Charges</v>
      </c>
      <c r="Z3815" t="str">
        <f>IF(tbl_Customers[[#This Row],[total_eve_calls]]&lt;=80,"Low Calls",
IF(tbl_Customers[[#This Row],[total_eve_calls]]&lt;=120,"Medium Calls","High Calls"))</f>
        <v>High Calls</v>
      </c>
      <c r="AA3815" t="str">
        <f>IF(tbl_Customers[[#This Row],[total_eve_charge]]&lt;=15,"Low Charges",
IF(tbl_Customers[[#This Row],[total_eve_charge]]&lt;=20,"Medium Charges","High Charges"))</f>
        <v>Low Charges</v>
      </c>
      <c r="AB38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15" t="str">
        <f>IF(tbl_Customers[[#This Row],[number_vmail_messages]] = 0, "No Usage", IF(tbl_Customers[[#This Row],[number_vmail_messages]] &lt;= 20, "Low Usage", IF(tbl_Customers[[#This Row],[number_vmail_messages]] &lt;= 40, "Medium Usgae", "High Usage")))</f>
        <v>No Usage</v>
      </c>
      <c r="AD3815" t="str">
        <f>IF(tbl_Customers[[#This Row],[total_day_minutes]]&lt;=150,"Low Usage", IF(tbl_Customers[[#This Row],[total_day_minutes]]&lt;=200,"Medium Usage", IF(tbl_Customers[[#This Row],[total_day_minutes]]&lt;=250,"High Usage","Very High Usage")))</f>
        <v>Low Usage</v>
      </c>
      <c r="AE3815" t="str">
        <f>IF(tbl_Customers[[#This Row],[total_intl_calls]]&lt;=5,"Low Calls", IF(tbl_Customers[[#This Row],[total_intl_calls]]&lt;=10, "Medium Calls", "High Calls"))</f>
        <v>Low Calls</v>
      </c>
      <c r="AF38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15" s="36" t="str">
        <f>IF(tbl_Customers[[#This Row],[Churn_Risk_Score]]&gt;=10,"High Risk", IF(tbl_Customers[[#This Row],[Churn_Risk_Score]]&gt;=5,"Medium Risk","Low Risk"))</f>
        <v>Low Risk</v>
      </c>
    </row>
    <row r="3816" spans="1:33" x14ac:dyDescent="0.35">
      <c r="A3816">
        <v>3815</v>
      </c>
      <c r="B3816" t="s">
        <v>61</v>
      </c>
      <c r="C3816">
        <v>116</v>
      </c>
      <c r="D3816" t="s">
        <v>28</v>
      </c>
      <c r="E3816" t="s">
        <v>22</v>
      </c>
      <c r="F3816" t="s">
        <v>22</v>
      </c>
      <c r="G3816">
        <v>0</v>
      </c>
      <c r="H3816">
        <v>179</v>
      </c>
      <c r="I3816">
        <v>81</v>
      </c>
      <c r="J3816">
        <v>30.43</v>
      </c>
      <c r="K3816">
        <v>200</v>
      </c>
      <c r="L3816">
        <v>116</v>
      </c>
      <c r="M3816">
        <v>17</v>
      </c>
      <c r="N3816">
        <v>168.6</v>
      </c>
      <c r="O3816">
        <v>74</v>
      </c>
      <c r="P3816">
        <v>7.59</v>
      </c>
      <c r="Q3816">
        <v>15.8</v>
      </c>
      <c r="R3816">
        <v>7</v>
      </c>
      <c r="S3816">
        <v>4.2699999999999996</v>
      </c>
      <c r="T3816">
        <v>1</v>
      </c>
      <c r="U3816" t="s">
        <v>22</v>
      </c>
      <c r="V3816">
        <f>IF(tbl_Customers[[#This Row],[churn]] = "yes", 1, 0)</f>
        <v>0</v>
      </c>
      <c r="W3816" t="str">
        <f>IF(tbl_Customers[[#This Row],[number_customer_service_calls]] &lt;= 1, "0-1 Calls", IF(tbl_Customers[[#This Row],[number_customer_service_calls]] &lt;= 3, "2-3 Calls", IF(tbl_Customers[[#This Row],[number_customer_service_calls]] &lt;=5, "4-5 Calls", "6+ Calls")))</f>
        <v>0-1 Calls</v>
      </c>
      <c r="X3816" t="str">
        <f>IF(tbl_Customers[[#This Row],[account_length]] &lt;= 50, "0-50", IF(tbl_Customers[[#This Row],[account_length]] &lt;=100, "51-100", IF(tbl_Customers[[#This Row],[account_length]] &lt;= 150, "101-150", "151+")))</f>
        <v>101-150</v>
      </c>
      <c r="Y3816" t="str">
        <f>IF(tbl_Customers[[#This Row],[total_intl_charge]] &lt;= 3, "Low Charges", "High Charges")</f>
        <v>High Charges</v>
      </c>
      <c r="Z3816" t="str">
        <f>IF(tbl_Customers[[#This Row],[total_eve_calls]]&lt;=80,"Low Calls",
IF(tbl_Customers[[#This Row],[total_eve_calls]]&lt;=120,"Medium Calls","High Calls"))</f>
        <v>Medium Calls</v>
      </c>
      <c r="AA3816" t="str">
        <f>IF(tbl_Customers[[#This Row],[total_eve_charge]]&lt;=15,"Low Charges",
IF(tbl_Customers[[#This Row],[total_eve_charge]]&lt;=20,"Medium Charges","High Charges"))</f>
        <v>Medium Charges</v>
      </c>
      <c r="AB38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6" t="str">
        <f>IF(tbl_Customers[[#This Row],[number_vmail_messages]] = 0, "No Usage", IF(tbl_Customers[[#This Row],[number_vmail_messages]] &lt;= 20, "Low Usage", IF(tbl_Customers[[#This Row],[number_vmail_messages]] &lt;= 40, "Medium Usgae", "High Usage")))</f>
        <v>No Usage</v>
      </c>
      <c r="AD3816" t="str">
        <f>IF(tbl_Customers[[#This Row],[total_day_minutes]]&lt;=150,"Low Usage", IF(tbl_Customers[[#This Row],[total_day_minutes]]&lt;=200,"Medium Usage", IF(tbl_Customers[[#This Row],[total_day_minutes]]&lt;=250,"High Usage","Very High Usage")))</f>
        <v>Medium Usage</v>
      </c>
      <c r="AE3816" t="str">
        <f>IF(tbl_Customers[[#This Row],[total_intl_calls]]&lt;=5,"Low Calls", IF(tbl_Customers[[#This Row],[total_intl_calls]]&lt;=10, "Medium Calls", "High Calls"))</f>
        <v>Medium Calls</v>
      </c>
      <c r="AF38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16" s="36" t="str">
        <f>IF(tbl_Customers[[#This Row],[Churn_Risk_Score]]&gt;=10,"High Risk", IF(tbl_Customers[[#This Row],[Churn_Risk_Score]]&gt;=5,"Medium Risk","Low Risk"))</f>
        <v>Low Risk</v>
      </c>
    </row>
    <row r="3817" spans="1:33" x14ac:dyDescent="0.35">
      <c r="A3817">
        <v>3816</v>
      </c>
      <c r="B3817" t="s">
        <v>60</v>
      </c>
      <c r="C3817">
        <v>96</v>
      </c>
      <c r="D3817" t="s">
        <v>25</v>
      </c>
      <c r="E3817" t="s">
        <v>23</v>
      </c>
      <c r="F3817" t="s">
        <v>22</v>
      </c>
      <c r="G3817">
        <v>0</v>
      </c>
      <c r="H3817">
        <v>188.8</v>
      </c>
      <c r="I3817">
        <v>119</v>
      </c>
      <c r="J3817">
        <v>32.1</v>
      </c>
      <c r="K3817">
        <v>216.9</v>
      </c>
      <c r="L3817">
        <v>100</v>
      </c>
      <c r="M3817">
        <v>18.440000000000001</v>
      </c>
      <c r="N3817">
        <v>208.5</v>
      </c>
      <c r="O3817">
        <v>116</v>
      </c>
      <c r="P3817">
        <v>9.3800000000000008</v>
      </c>
      <c r="Q3817">
        <v>5.8</v>
      </c>
      <c r="R3817">
        <v>3</v>
      </c>
      <c r="S3817">
        <v>1.57</v>
      </c>
      <c r="T3817">
        <v>3</v>
      </c>
      <c r="U3817" t="s">
        <v>22</v>
      </c>
      <c r="V3817">
        <f>IF(tbl_Customers[[#This Row],[churn]] = "yes", 1, 0)</f>
        <v>0</v>
      </c>
      <c r="W3817" t="str">
        <f>IF(tbl_Customers[[#This Row],[number_customer_service_calls]] &lt;= 1, "0-1 Calls", IF(tbl_Customers[[#This Row],[number_customer_service_calls]] &lt;= 3, "2-3 Calls", IF(tbl_Customers[[#This Row],[number_customer_service_calls]] &lt;=5, "4-5 Calls", "6+ Calls")))</f>
        <v>2-3 Calls</v>
      </c>
      <c r="X3817" t="str">
        <f>IF(tbl_Customers[[#This Row],[account_length]] &lt;= 50, "0-50", IF(tbl_Customers[[#This Row],[account_length]] &lt;=100, "51-100", IF(tbl_Customers[[#This Row],[account_length]] &lt;= 150, "101-150", "151+")))</f>
        <v>51-100</v>
      </c>
      <c r="Y3817" t="str">
        <f>IF(tbl_Customers[[#This Row],[total_intl_charge]] &lt;= 3, "Low Charges", "High Charges")</f>
        <v>Low Charges</v>
      </c>
      <c r="Z3817" t="str">
        <f>IF(tbl_Customers[[#This Row],[total_eve_calls]]&lt;=80,"Low Calls",
IF(tbl_Customers[[#This Row],[total_eve_calls]]&lt;=120,"Medium Calls","High Calls"))</f>
        <v>Medium Calls</v>
      </c>
      <c r="AA3817" t="str">
        <f>IF(tbl_Customers[[#This Row],[total_eve_charge]]&lt;=15,"Low Charges",
IF(tbl_Customers[[#This Row],[total_eve_charge]]&lt;=20,"Medium Charges","High Charges"))</f>
        <v>Medium Charges</v>
      </c>
      <c r="AB38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17" t="str">
        <f>IF(tbl_Customers[[#This Row],[number_vmail_messages]] = 0, "No Usage", IF(tbl_Customers[[#This Row],[number_vmail_messages]] &lt;= 20, "Low Usage", IF(tbl_Customers[[#This Row],[number_vmail_messages]] &lt;= 40, "Medium Usgae", "High Usage")))</f>
        <v>No Usage</v>
      </c>
      <c r="AD3817" t="str">
        <f>IF(tbl_Customers[[#This Row],[total_day_minutes]]&lt;=150,"Low Usage", IF(tbl_Customers[[#This Row],[total_day_minutes]]&lt;=200,"Medium Usage", IF(tbl_Customers[[#This Row],[total_day_minutes]]&lt;=250,"High Usage","Very High Usage")))</f>
        <v>Medium Usage</v>
      </c>
      <c r="AE3817" t="str">
        <f>IF(tbl_Customers[[#This Row],[total_intl_calls]]&lt;=5,"Low Calls", IF(tbl_Customers[[#This Row],[total_intl_calls]]&lt;=10, "Medium Calls", "High Calls"))</f>
        <v>Low Calls</v>
      </c>
      <c r="AF38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17" s="36" t="str">
        <f>IF(tbl_Customers[[#This Row],[Churn_Risk_Score]]&gt;=10,"High Risk", IF(tbl_Customers[[#This Row],[Churn_Risk_Score]]&gt;=5,"Medium Risk","Low Risk"))</f>
        <v>Low Risk</v>
      </c>
    </row>
    <row r="3818" spans="1:33" x14ac:dyDescent="0.35">
      <c r="A3818">
        <v>3817</v>
      </c>
      <c r="B3818" t="s">
        <v>74</v>
      </c>
      <c r="C3818">
        <v>60</v>
      </c>
      <c r="D3818" t="s">
        <v>21</v>
      </c>
      <c r="E3818" t="s">
        <v>23</v>
      </c>
      <c r="F3818" t="s">
        <v>23</v>
      </c>
      <c r="G3818">
        <v>45</v>
      </c>
      <c r="H3818">
        <v>135.6</v>
      </c>
      <c r="I3818">
        <v>101</v>
      </c>
      <c r="J3818">
        <v>23.05</v>
      </c>
      <c r="K3818">
        <v>94.9</v>
      </c>
      <c r="L3818">
        <v>73</v>
      </c>
      <c r="M3818">
        <v>8.07</v>
      </c>
      <c r="N3818">
        <v>154</v>
      </c>
      <c r="O3818">
        <v>118</v>
      </c>
      <c r="P3818">
        <v>6.93</v>
      </c>
      <c r="Q3818">
        <v>9.8000000000000007</v>
      </c>
      <c r="R3818">
        <v>3</v>
      </c>
      <c r="S3818">
        <v>2.65</v>
      </c>
      <c r="T3818">
        <v>4</v>
      </c>
      <c r="U3818" t="s">
        <v>23</v>
      </c>
      <c r="V3818">
        <f>IF(tbl_Customers[[#This Row],[churn]] = "yes", 1, 0)</f>
        <v>1</v>
      </c>
      <c r="W3818" t="str">
        <f>IF(tbl_Customers[[#This Row],[number_customer_service_calls]] &lt;= 1, "0-1 Calls", IF(tbl_Customers[[#This Row],[number_customer_service_calls]] &lt;= 3, "2-3 Calls", IF(tbl_Customers[[#This Row],[number_customer_service_calls]] &lt;=5, "4-5 Calls", "6+ Calls")))</f>
        <v>4-5 Calls</v>
      </c>
      <c r="X3818" t="str">
        <f>IF(tbl_Customers[[#This Row],[account_length]] &lt;= 50, "0-50", IF(tbl_Customers[[#This Row],[account_length]] &lt;=100, "51-100", IF(tbl_Customers[[#This Row],[account_length]] &lt;= 150, "101-150", "151+")))</f>
        <v>51-100</v>
      </c>
      <c r="Y3818" t="str">
        <f>IF(tbl_Customers[[#This Row],[total_intl_charge]] &lt;= 3, "Low Charges", "High Charges")</f>
        <v>Low Charges</v>
      </c>
      <c r="Z3818" t="str">
        <f>IF(tbl_Customers[[#This Row],[total_eve_calls]]&lt;=80,"Low Calls",
IF(tbl_Customers[[#This Row],[total_eve_calls]]&lt;=120,"Medium Calls","High Calls"))</f>
        <v>Low Calls</v>
      </c>
      <c r="AA3818" t="str">
        <f>IF(tbl_Customers[[#This Row],[total_eve_charge]]&lt;=15,"Low Charges",
IF(tbl_Customers[[#This Row],[total_eve_charge]]&lt;=20,"Medium Charges","High Charges"))</f>
        <v>Low Charges</v>
      </c>
      <c r="AB38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18" t="str">
        <f>IF(tbl_Customers[[#This Row],[number_vmail_messages]] = 0, "No Usage", IF(tbl_Customers[[#This Row],[number_vmail_messages]] &lt;= 20, "Low Usage", IF(tbl_Customers[[#This Row],[number_vmail_messages]] &lt;= 40, "Medium Usgae", "High Usage")))</f>
        <v>High Usage</v>
      </c>
      <c r="AD3818" t="str">
        <f>IF(tbl_Customers[[#This Row],[total_day_minutes]]&lt;=150,"Low Usage", IF(tbl_Customers[[#This Row],[total_day_minutes]]&lt;=200,"Medium Usage", IF(tbl_Customers[[#This Row],[total_day_minutes]]&lt;=250,"High Usage","Very High Usage")))</f>
        <v>Low Usage</v>
      </c>
      <c r="AE3818" t="str">
        <f>IF(tbl_Customers[[#This Row],[total_intl_calls]]&lt;=5,"Low Calls", IF(tbl_Customers[[#This Row],[total_intl_calls]]&lt;=10, "Medium Calls", "High Calls"))</f>
        <v>Low Calls</v>
      </c>
      <c r="AF38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18" s="36" t="str">
        <f>IF(tbl_Customers[[#This Row],[Churn_Risk_Score]]&gt;=10,"High Risk", IF(tbl_Customers[[#This Row],[Churn_Risk_Score]]&gt;=5,"Medium Risk","Low Risk"))</f>
        <v>Medium Risk</v>
      </c>
    </row>
    <row r="3819" spans="1:33" x14ac:dyDescent="0.35">
      <c r="A3819">
        <v>3818</v>
      </c>
      <c r="B3819" t="s">
        <v>34</v>
      </c>
      <c r="C3819">
        <v>105</v>
      </c>
      <c r="D3819" t="s">
        <v>25</v>
      </c>
      <c r="E3819" t="s">
        <v>23</v>
      </c>
      <c r="F3819" t="s">
        <v>23</v>
      </c>
      <c r="G3819">
        <v>31</v>
      </c>
      <c r="H3819">
        <v>172.5</v>
      </c>
      <c r="I3819">
        <v>103</v>
      </c>
      <c r="J3819">
        <v>29.33</v>
      </c>
      <c r="K3819">
        <v>113.6</v>
      </c>
      <c r="L3819">
        <v>102</v>
      </c>
      <c r="M3819">
        <v>9.66</v>
      </c>
      <c r="N3819">
        <v>261.60000000000002</v>
      </c>
      <c r="O3819">
        <v>104</v>
      </c>
      <c r="P3819">
        <v>11.77</v>
      </c>
      <c r="Q3819">
        <v>10.8</v>
      </c>
      <c r="R3819">
        <v>4</v>
      </c>
      <c r="S3819">
        <v>2.92</v>
      </c>
      <c r="T3819">
        <v>2</v>
      </c>
      <c r="U3819" t="s">
        <v>22</v>
      </c>
      <c r="V3819">
        <f>IF(tbl_Customers[[#This Row],[churn]] = "yes", 1, 0)</f>
        <v>0</v>
      </c>
      <c r="W3819" t="str">
        <f>IF(tbl_Customers[[#This Row],[number_customer_service_calls]] &lt;= 1, "0-1 Calls", IF(tbl_Customers[[#This Row],[number_customer_service_calls]] &lt;= 3, "2-3 Calls", IF(tbl_Customers[[#This Row],[number_customer_service_calls]] &lt;=5, "4-5 Calls", "6+ Calls")))</f>
        <v>2-3 Calls</v>
      </c>
      <c r="X3819" t="str">
        <f>IF(tbl_Customers[[#This Row],[account_length]] &lt;= 50, "0-50", IF(tbl_Customers[[#This Row],[account_length]] &lt;=100, "51-100", IF(tbl_Customers[[#This Row],[account_length]] &lt;= 150, "101-150", "151+")))</f>
        <v>101-150</v>
      </c>
      <c r="Y3819" t="str">
        <f>IF(tbl_Customers[[#This Row],[total_intl_charge]] &lt;= 3, "Low Charges", "High Charges")</f>
        <v>Low Charges</v>
      </c>
      <c r="Z3819" t="str">
        <f>IF(tbl_Customers[[#This Row],[total_eve_calls]]&lt;=80,"Low Calls",
IF(tbl_Customers[[#This Row],[total_eve_calls]]&lt;=120,"Medium Calls","High Calls"))</f>
        <v>Medium Calls</v>
      </c>
      <c r="AA3819" t="str">
        <f>IF(tbl_Customers[[#This Row],[total_eve_charge]]&lt;=15,"Low Charges",
IF(tbl_Customers[[#This Row],[total_eve_charge]]&lt;=20,"Medium Charges","High Charges"))</f>
        <v>Low Charges</v>
      </c>
      <c r="AB38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9" t="str">
        <f>IF(tbl_Customers[[#This Row],[number_vmail_messages]] = 0, "No Usage", IF(tbl_Customers[[#This Row],[number_vmail_messages]] &lt;= 20, "Low Usage", IF(tbl_Customers[[#This Row],[number_vmail_messages]] &lt;= 40, "Medium Usgae", "High Usage")))</f>
        <v>Medium Usgae</v>
      </c>
      <c r="AD3819" t="str">
        <f>IF(tbl_Customers[[#This Row],[total_day_minutes]]&lt;=150,"Low Usage", IF(tbl_Customers[[#This Row],[total_day_minutes]]&lt;=200,"Medium Usage", IF(tbl_Customers[[#This Row],[total_day_minutes]]&lt;=250,"High Usage","Very High Usage")))</f>
        <v>Medium Usage</v>
      </c>
      <c r="AE3819" t="str">
        <f>IF(tbl_Customers[[#This Row],[total_intl_calls]]&lt;=5,"Low Calls", IF(tbl_Customers[[#This Row],[total_intl_calls]]&lt;=10, "Medium Calls", "High Calls"))</f>
        <v>Low Calls</v>
      </c>
      <c r="AF38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19" s="36" t="str">
        <f>IF(tbl_Customers[[#This Row],[Churn_Risk_Score]]&gt;=10,"High Risk", IF(tbl_Customers[[#This Row],[Churn_Risk_Score]]&gt;=5,"Medium Risk","Low Risk"))</f>
        <v>Low Risk</v>
      </c>
    </row>
    <row r="3820" spans="1:33" x14ac:dyDescent="0.35">
      <c r="A3820">
        <v>3819</v>
      </c>
      <c r="B3820" t="s">
        <v>24</v>
      </c>
      <c r="C3820">
        <v>107</v>
      </c>
      <c r="D3820" t="s">
        <v>28</v>
      </c>
      <c r="E3820" t="s">
        <v>22</v>
      </c>
      <c r="F3820" t="s">
        <v>22</v>
      </c>
      <c r="G3820">
        <v>0</v>
      </c>
      <c r="H3820">
        <v>156.30000000000001</v>
      </c>
      <c r="I3820">
        <v>75</v>
      </c>
      <c r="J3820">
        <v>26.57</v>
      </c>
      <c r="K3820">
        <v>215.3</v>
      </c>
      <c r="L3820">
        <v>93</v>
      </c>
      <c r="M3820">
        <v>18.3</v>
      </c>
      <c r="N3820">
        <v>118.2</v>
      </c>
      <c r="O3820">
        <v>115</v>
      </c>
      <c r="P3820">
        <v>5.32</v>
      </c>
      <c r="Q3820">
        <v>8.8000000000000007</v>
      </c>
      <c r="R3820">
        <v>2</v>
      </c>
      <c r="S3820">
        <v>2.38</v>
      </c>
      <c r="T3820">
        <v>1</v>
      </c>
      <c r="U3820" t="s">
        <v>22</v>
      </c>
      <c r="V3820">
        <f>IF(tbl_Customers[[#This Row],[churn]] = "yes", 1, 0)</f>
        <v>0</v>
      </c>
      <c r="W3820" t="str">
        <f>IF(tbl_Customers[[#This Row],[number_customer_service_calls]] &lt;= 1, "0-1 Calls", IF(tbl_Customers[[#This Row],[number_customer_service_calls]] &lt;= 3, "2-3 Calls", IF(tbl_Customers[[#This Row],[number_customer_service_calls]] &lt;=5, "4-5 Calls", "6+ Calls")))</f>
        <v>0-1 Calls</v>
      </c>
      <c r="X3820" t="str">
        <f>IF(tbl_Customers[[#This Row],[account_length]] &lt;= 50, "0-50", IF(tbl_Customers[[#This Row],[account_length]] &lt;=100, "51-100", IF(tbl_Customers[[#This Row],[account_length]] &lt;= 150, "101-150", "151+")))</f>
        <v>101-150</v>
      </c>
      <c r="Y3820" t="str">
        <f>IF(tbl_Customers[[#This Row],[total_intl_charge]] &lt;= 3, "Low Charges", "High Charges")</f>
        <v>Low Charges</v>
      </c>
      <c r="Z3820" t="str">
        <f>IF(tbl_Customers[[#This Row],[total_eve_calls]]&lt;=80,"Low Calls",
IF(tbl_Customers[[#This Row],[total_eve_calls]]&lt;=120,"Medium Calls","High Calls"))</f>
        <v>Medium Calls</v>
      </c>
      <c r="AA3820" t="str">
        <f>IF(tbl_Customers[[#This Row],[total_eve_charge]]&lt;=15,"Low Charges",
IF(tbl_Customers[[#This Row],[total_eve_charge]]&lt;=20,"Medium Charges","High Charges"))</f>
        <v>Medium Charges</v>
      </c>
      <c r="AB38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0" t="str">
        <f>IF(tbl_Customers[[#This Row],[number_vmail_messages]] = 0, "No Usage", IF(tbl_Customers[[#This Row],[number_vmail_messages]] &lt;= 20, "Low Usage", IF(tbl_Customers[[#This Row],[number_vmail_messages]] &lt;= 40, "Medium Usgae", "High Usage")))</f>
        <v>No Usage</v>
      </c>
      <c r="AD3820" t="str">
        <f>IF(tbl_Customers[[#This Row],[total_day_minutes]]&lt;=150,"Low Usage", IF(tbl_Customers[[#This Row],[total_day_minutes]]&lt;=200,"Medium Usage", IF(tbl_Customers[[#This Row],[total_day_minutes]]&lt;=250,"High Usage","Very High Usage")))</f>
        <v>Medium Usage</v>
      </c>
      <c r="AE3820" t="str">
        <f>IF(tbl_Customers[[#This Row],[total_intl_calls]]&lt;=5,"Low Calls", IF(tbl_Customers[[#This Row],[total_intl_calls]]&lt;=10, "Medium Calls", "High Calls"))</f>
        <v>Low Calls</v>
      </c>
      <c r="AF38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20" s="36" t="str">
        <f>IF(tbl_Customers[[#This Row],[Churn_Risk_Score]]&gt;=10,"High Risk", IF(tbl_Customers[[#This Row],[Churn_Risk_Score]]&gt;=5,"Medium Risk","Low Risk"))</f>
        <v>Low Risk</v>
      </c>
    </row>
    <row r="3821" spans="1:33" x14ac:dyDescent="0.35">
      <c r="A3821">
        <v>3820</v>
      </c>
      <c r="B3821" t="s">
        <v>56</v>
      </c>
      <c r="C3821">
        <v>86</v>
      </c>
      <c r="D3821" t="s">
        <v>21</v>
      </c>
      <c r="E3821" t="s">
        <v>22</v>
      </c>
      <c r="F3821" t="s">
        <v>22</v>
      </c>
      <c r="G3821">
        <v>0</v>
      </c>
      <c r="H3821">
        <v>234.6</v>
      </c>
      <c r="I3821">
        <v>102</v>
      </c>
      <c r="J3821">
        <v>39.880000000000003</v>
      </c>
      <c r="K3821">
        <v>268.3</v>
      </c>
      <c r="L3821">
        <v>109</v>
      </c>
      <c r="M3821">
        <v>22.81</v>
      </c>
      <c r="N3821">
        <v>195.6</v>
      </c>
      <c r="O3821">
        <v>102</v>
      </c>
      <c r="P3821">
        <v>8.8000000000000007</v>
      </c>
      <c r="Q3821">
        <v>11.6</v>
      </c>
      <c r="R3821">
        <v>4</v>
      </c>
      <c r="S3821">
        <v>3.13</v>
      </c>
      <c r="T3821">
        <v>1</v>
      </c>
      <c r="U3821" t="s">
        <v>23</v>
      </c>
      <c r="V3821">
        <f>IF(tbl_Customers[[#This Row],[churn]] = "yes", 1, 0)</f>
        <v>1</v>
      </c>
      <c r="W3821" t="str">
        <f>IF(tbl_Customers[[#This Row],[number_customer_service_calls]] &lt;= 1, "0-1 Calls", IF(tbl_Customers[[#This Row],[number_customer_service_calls]] &lt;= 3, "2-3 Calls", IF(tbl_Customers[[#This Row],[number_customer_service_calls]] &lt;=5, "4-5 Calls", "6+ Calls")))</f>
        <v>0-1 Calls</v>
      </c>
      <c r="X3821" t="str">
        <f>IF(tbl_Customers[[#This Row],[account_length]] &lt;= 50, "0-50", IF(tbl_Customers[[#This Row],[account_length]] &lt;=100, "51-100", IF(tbl_Customers[[#This Row],[account_length]] &lt;= 150, "101-150", "151+")))</f>
        <v>51-100</v>
      </c>
      <c r="Y3821" t="str">
        <f>IF(tbl_Customers[[#This Row],[total_intl_charge]] &lt;= 3, "Low Charges", "High Charges")</f>
        <v>High Charges</v>
      </c>
      <c r="Z3821" t="str">
        <f>IF(tbl_Customers[[#This Row],[total_eve_calls]]&lt;=80,"Low Calls",
IF(tbl_Customers[[#This Row],[total_eve_calls]]&lt;=120,"Medium Calls","High Calls"))</f>
        <v>Medium Calls</v>
      </c>
      <c r="AA3821" t="str">
        <f>IF(tbl_Customers[[#This Row],[total_eve_charge]]&lt;=15,"Low Charges",
IF(tbl_Customers[[#This Row],[total_eve_charge]]&lt;=20,"Medium Charges","High Charges"))</f>
        <v>High Charges</v>
      </c>
      <c r="AB38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1" t="str">
        <f>IF(tbl_Customers[[#This Row],[number_vmail_messages]] = 0, "No Usage", IF(tbl_Customers[[#This Row],[number_vmail_messages]] &lt;= 20, "Low Usage", IF(tbl_Customers[[#This Row],[number_vmail_messages]] &lt;= 40, "Medium Usgae", "High Usage")))</f>
        <v>No Usage</v>
      </c>
      <c r="AD3821" t="str">
        <f>IF(tbl_Customers[[#This Row],[total_day_minutes]]&lt;=150,"Low Usage", IF(tbl_Customers[[#This Row],[total_day_minutes]]&lt;=200,"Medium Usage", IF(tbl_Customers[[#This Row],[total_day_minutes]]&lt;=250,"High Usage","Very High Usage")))</f>
        <v>High Usage</v>
      </c>
      <c r="AE3821" t="str">
        <f>IF(tbl_Customers[[#This Row],[total_intl_calls]]&lt;=5,"Low Calls", IF(tbl_Customers[[#This Row],[total_intl_calls]]&lt;=10, "Medium Calls", "High Calls"))</f>
        <v>Low Calls</v>
      </c>
      <c r="AF38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21" s="36" t="str">
        <f>IF(tbl_Customers[[#This Row],[Churn_Risk_Score]]&gt;=10,"High Risk", IF(tbl_Customers[[#This Row],[Churn_Risk_Score]]&gt;=5,"Medium Risk","Low Risk"))</f>
        <v>Low Risk</v>
      </c>
    </row>
    <row r="3822" spans="1:33" x14ac:dyDescent="0.35">
      <c r="A3822">
        <v>3821</v>
      </c>
      <c r="B3822" t="s">
        <v>64</v>
      </c>
      <c r="C3822">
        <v>115</v>
      </c>
      <c r="D3822" t="s">
        <v>21</v>
      </c>
      <c r="E3822" t="s">
        <v>22</v>
      </c>
      <c r="F3822" t="s">
        <v>22</v>
      </c>
      <c r="G3822">
        <v>0</v>
      </c>
      <c r="H3822">
        <v>202.1</v>
      </c>
      <c r="I3822">
        <v>95</v>
      </c>
      <c r="J3822">
        <v>34.36</v>
      </c>
      <c r="K3822">
        <v>231.6</v>
      </c>
      <c r="L3822">
        <v>89</v>
      </c>
      <c r="M3822">
        <v>19.690000000000001</v>
      </c>
      <c r="N3822">
        <v>214.6</v>
      </c>
      <c r="O3822">
        <v>165</v>
      </c>
      <c r="P3822">
        <v>9.66</v>
      </c>
      <c r="Q3822">
        <v>13.1</v>
      </c>
      <c r="R3822">
        <v>7</v>
      </c>
      <c r="S3822">
        <v>3.54</v>
      </c>
      <c r="T3822">
        <v>1</v>
      </c>
      <c r="U3822" t="s">
        <v>22</v>
      </c>
      <c r="V3822">
        <f>IF(tbl_Customers[[#This Row],[churn]] = "yes", 1, 0)</f>
        <v>0</v>
      </c>
      <c r="W3822" t="str">
        <f>IF(tbl_Customers[[#This Row],[number_customer_service_calls]] &lt;= 1, "0-1 Calls", IF(tbl_Customers[[#This Row],[number_customer_service_calls]] &lt;= 3, "2-3 Calls", IF(tbl_Customers[[#This Row],[number_customer_service_calls]] &lt;=5, "4-5 Calls", "6+ Calls")))</f>
        <v>0-1 Calls</v>
      </c>
      <c r="X3822" t="str">
        <f>IF(tbl_Customers[[#This Row],[account_length]] &lt;= 50, "0-50", IF(tbl_Customers[[#This Row],[account_length]] &lt;=100, "51-100", IF(tbl_Customers[[#This Row],[account_length]] &lt;= 150, "101-150", "151+")))</f>
        <v>101-150</v>
      </c>
      <c r="Y3822" t="str">
        <f>IF(tbl_Customers[[#This Row],[total_intl_charge]] &lt;= 3, "Low Charges", "High Charges")</f>
        <v>High Charges</v>
      </c>
      <c r="Z3822" t="str">
        <f>IF(tbl_Customers[[#This Row],[total_eve_calls]]&lt;=80,"Low Calls",
IF(tbl_Customers[[#This Row],[total_eve_calls]]&lt;=120,"Medium Calls","High Calls"))</f>
        <v>Medium Calls</v>
      </c>
      <c r="AA3822" t="str">
        <f>IF(tbl_Customers[[#This Row],[total_eve_charge]]&lt;=15,"Low Charges",
IF(tbl_Customers[[#This Row],[total_eve_charge]]&lt;=20,"Medium Charges","High Charges"))</f>
        <v>Medium Charges</v>
      </c>
      <c r="AB38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2" t="str">
        <f>IF(tbl_Customers[[#This Row],[number_vmail_messages]] = 0, "No Usage", IF(tbl_Customers[[#This Row],[number_vmail_messages]] &lt;= 20, "Low Usage", IF(tbl_Customers[[#This Row],[number_vmail_messages]] &lt;= 40, "Medium Usgae", "High Usage")))</f>
        <v>No Usage</v>
      </c>
      <c r="AD3822" t="str">
        <f>IF(tbl_Customers[[#This Row],[total_day_minutes]]&lt;=150,"Low Usage", IF(tbl_Customers[[#This Row],[total_day_minutes]]&lt;=200,"Medium Usage", IF(tbl_Customers[[#This Row],[total_day_minutes]]&lt;=250,"High Usage","Very High Usage")))</f>
        <v>High Usage</v>
      </c>
      <c r="AE3822" t="str">
        <f>IF(tbl_Customers[[#This Row],[total_intl_calls]]&lt;=5,"Low Calls", IF(tbl_Customers[[#This Row],[total_intl_calls]]&lt;=10, "Medium Calls", "High Calls"))</f>
        <v>Medium Calls</v>
      </c>
      <c r="AF38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22" s="36" t="str">
        <f>IF(tbl_Customers[[#This Row],[Churn_Risk_Score]]&gt;=10,"High Risk", IF(tbl_Customers[[#This Row],[Churn_Risk_Score]]&gt;=5,"Medium Risk","Low Risk"))</f>
        <v>Low Risk</v>
      </c>
    </row>
    <row r="3823" spans="1:33" x14ac:dyDescent="0.35">
      <c r="A3823">
        <v>3822</v>
      </c>
      <c r="B3823" t="s">
        <v>71</v>
      </c>
      <c r="C3823">
        <v>128</v>
      </c>
      <c r="D3823" t="s">
        <v>28</v>
      </c>
      <c r="E3823" t="s">
        <v>22</v>
      </c>
      <c r="F3823" t="s">
        <v>23</v>
      </c>
      <c r="G3823">
        <v>40</v>
      </c>
      <c r="H3823">
        <v>272.2</v>
      </c>
      <c r="I3823">
        <v>112</v>
      </c>
      <c r="J3823">
        <v>46.27</v>
      </c>
      <c r="K3823">
        <v>239.9</v>
      </c>
      <c r="L3823">
        <v>111</v>
      </c>
      <c r="M3823">
        <v>20.39</v>
      </c>
      <c r="N3823">
        <v>257.3</v>
      </c>
      <c r="O3823">
        <v>124</v>
      </c>
      <c r="P3823">
        <v>11.58</v>
      </c>
      <c r="Q3823">
        <v>11.6</v>
      </c>
      <c r="R3823">
        <v>2</v>
      </c>
      <c r="S3823">
        <v>3.13</v>
      </c>
      <c r="T3823">
        <v>1</v>
      </c>
      <c r="U3823" t="s">
        <v>22</v>
      </c>
      <c r="V3823">
        <f>IF(tbl_Customers[[#This Row],[churn]] = "yes", 1, 0)</f>
        <v>0</v>
      </c>
      <c r="W3823" t="str">
        <f>IF(tbl_Customers[[#This Row],[number_customer_service_calls]] &lt;= 1, "0-1 Calls", IF(tbl_Customers[[#This Row],[number_customer_service_calls]] &lt;= 3, "2-3 Calls", IF(tbl_Customers[[#This Row],[number_customer_service_calls]] &lt;=5, "4-5 Calls", "6+ Calls")))</f>
        <v>0-1 Calls</v>
      </c>
      <c r="X3823" t="str">
        <f>IF(tbl_Customers[[#This Row],[account_length]] &lt;= 50, "0-50", IF(tbl_Customers[[#This Row],[account_length]] &lt;=100, "51-100", IF(tbl_Customers[[#This Row],[account_length]] &lt;= 150, "101-150", "151+")))</f>
        <v>101-150</v>
      </c>
      <c r="Y3823" t="str">
        <f>IF(tbl_Customers[[#This Row],[total_intl_charge]] &lt;= 3, "Low Charges", "High Charges")</f>
        <v>High Charges</v>
      </c>
      <c r="Z3823" t="str">
        <f>IF(tbl_Customers[[#This Row],[total_eve_calls]]&lt;=80,"Low Calls",
IF(tbl_Customers[[#This Row],[total_eve_calls]]&lt;=120,"Medium Calls","High Calls"))</f>
        <v>Medium Calls</v>
      </c>
      <c r="AA3823" t="str">
        <f>IF(tbl_Customers[[#This Row],[total_eve_charge]]&lt;=15,"Low Charges",
IF(tbl_Customers[[#This Row],[total_eve_charge]]&lt;=20,"Medium Charges","High Charges"))</f>
        <v>High Charges</v>
      </c>
      <c r="AB38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3" t="str">
        <f>IF(tbl_Customers[[#This Row],[number_vmail_messages]] = 0, "No Usage", IF(tbl_Customers[[#This Row],[number_vmail_messages]] &lt;= 20, "Low Usage", IF(tbl_Customers[[#This Row],[number_vmail_messages]] &lt;= 40, "Medium Usgae", "High Usage")))</f>
        <v>Medium Usgae</v>
      </c>
      <c r="AD3823" t="str">
        <f>IF(tbl_Customers[[#This Row],[total_day_minutes]]&lt;=150,"Low Usage", IF(tbl_Customers[[#This Row],[total_day_minutes]]&lt;=200,"Medium Usage", IF(tbl_Customers[[#This Row],[total_day_minutes]]&lt;=250,"High Usage","Very High Usage")))</f>
        <v>Very High Usage</v>
      </c>
      <c r="AE3823" t="str">
        <f>IF(tbl_Customers[[#This Row],[total_intl_calls]]&lt;=5,"Low Calls", IF(tbl_Customers[[#This Row],[total_intl_calls]]&lt;=10, "Medium Calls", "High Calls"))</f>
        <v>Low Calls</v>
      </c>
      <c r="AF38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23" s="36" t="str">
        <f>IF(tbl_Customers[[#This Row],[Churn_Risk_Score]]&gt;=10,"High Risk", IF(tbl_Customers[[#This Row],[Churn_Risk_Score]]&gt;=5,"Medium Risk","Low Risk"))</f>
        <v>Medium Risk</v>
      </c>
    </row>
    <row r="3824" spans="1:33" x14ac:dyDescent="0.35">
      <c r="A3824">
        <v>3823</v>
      </c>
      <c r="B3824" t="s">
        <v>57</v>
      </c>
      <c r="C3824">
        <v>97</v>
      </c>
      <c r="D3824" t="s">
        <v>21</v>
      </c>
      <c r="E3824" t="s">
        <v>22</v>
      </c>
      <c r="F3824" t="s">
        <v>22</v>
      </c>
      <c r="G3824">
        <v>0</v>
      </c>
      <c r="H3824">
        <v>245.2</v>
      </c>
      <c r="I3824">
        <v>109</v>
      </c>
      <c r="J3824">
        <v>41.68</v>
      </c>
      <c r="K3824">
        <v>165.5</v>
      </c>
      <c r="L3824">
        <v>152</v>
      </c>
      <c r="M3824">
        <v>14.07</v>
      </c>
      <c r="N3824">
        <v>159.19999999999999</v>
      </c>
      <c r="O3824">
        <v>96</v>
      </c>
      <c r="P3824">
        <v>7.16</v>
      </c>
      <c r="Q3824">
        <v>9.1</v>
      </c>
      <c r="R3824">
        <v>8</v>
      </c>
      <c r="S3824">
        <v>2.46</v>
      </c>
      <c r="T3824">
        <v>1</v>
      </c>
      <c r="U3824" t="s">
        <v>22</v>
      </c>
      <c r="V3824">
        <f>IF(tbl_Customers[[#This Row],[churn]] = "yes", 1, 0)</f>
        <v>0</v>
      </c>
      <c r="W3824" t="str">
        <f>IF(tbl_Customers[[#This Row],[number_customer_service_calls]] &lt;= 1, "0-1 Calls", IF(tbl_Customers[[#This Row],[number_customer_service_calls]] &lt;= 3, "2-3 Calls", IF(tbl_Customers[[#This Row],[number_customer_service_calls]] &lt;=5, "4-5 Calls", "6+ Calls")))</f>
        <v>0-1 Calls</v>
      </c>
      <c r="X3824" t="str">
        <f>IF(tbl_Customers[[#This Row],[account_length]] &lt;= 50, "0-50", IF(tbl_Customers[[#This Row],[account_length]] &lt;=100, "51-100", IF(tbl_Customers[[#This Row],[account_length]] &lt;= 150, "101-150", "151+")))</f>
        <v>51-100</v>
      </c>
      <c r="Y3824" t="str">
        <f>IF(tbl_Customers[[#This Row],[total_intl_charge]] &lt;= 3, "Low Charges", "High Charges")</f>
        <v>Low Charges</v>
      </c>
      <c r="Z3824" t="str">
        <f>IF(tbl_Customers[[#This Row],[total_eve_calls]]&lt;=80,"Low Calls",
IF(tbl_Customers[[#This Row],[total_eve_calls]]&lt;=120,"Medium Calls","High Calls"))</f>
        <v>High Calls</v>
      </c>
      <c r="AA3824" t="str">
        <f>IF(tbl_Customers[[#This Row],[total_eve_charge]]&lt;=15,"Low Charges",
IF(tbl_Customers[[#This Row],[total_eve_charge]]&lt;=20,"Medium Charges","High Charges"))</f>
        <v>Low Charges</v>
      </c>
      <c r="AB38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4" t="str">
        <f>IF(tbl_Customers[[#This Row],[number_vmail_messages]] = 0, "No Usage", IF(tbl_Customers[[#This Row],[number_vmail_messages]] &lt;= 20, "Low Usage", IF(tbl_Customers[[#This Row],[number_vmail_messages]] &lt;= 40, "Medium Usgae", "High Usage")))</f>
        <v>No Usage</v>
      </c>
      <c r="AD3824" t="str">
        <f>IF(tbl_Customers[[#This Row],[total_day_minutes]]&lt;=150,"Low Usage", IF(tbl_Customers[[#This Row],[total_day_minutes]]&lt;=200,"Medium Usage", IF(tbl_Customers[[#This Row],[total_day_minutes]]&lt;=250,"High Usage","Very High Usage")))</f>
        <v>High Usage</v>
      </c>
      <c r="AE3824" t="str">
        <f>IF(tbl_Customers[[#This Row],[total_intl_calls]]&lt;=5,"Low Calls", IF(tbl_Customers[[#This Row],[total_intl_calls]]&lt;=10, "Medium Calls", "High Calls"))</f>
        <v>Medium Calls</v>
      </c>
      <c r="AF38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24" s="36" t="str">
        <f>IF(tbl_Customers[[#This Row],[Churn_Risk_Score]]&gt;=10,"High Risk", IF(tbl_Customers[[#This Row],[Churn_Risk_Score]]&gt;=5,"Medium Risk","Low Risk"))</f>
        <v>Low Risk</v>
      </c>
    </row>
    <row r="3825" spans="1:33" x14ac:dyDescent="0.35">
      <c r="A3825">
        <v>3824</v>
      </c>
      <c r="B3825" t="s">
        <v>41</v>
      </c>
      <c r="C3825">
        <v>90</v>
      </c>
      <c r="D3825" t="s">
        <v>21</v>
      </c>
      <c r="E3825" t="s">
        <v>22</v>
      </c>
      <c r="F3825" t="s">
        <v>22</v>
      </c>
      <c r="G3825">
        <v>0</v>
      </c>
      <c r="H3825">
        <v>207.6</v>
      </c>
      <c r="I3825">
        <v>82</v>
      </c>
      <c r="J3825">
        <v>35.29</v>
      </c>
      <c r="K3825">
        <v>193.3</v>
      </c>
      <c r="L3825">
        <v>105</v>
      </c>
      <c r="M3825">
        <v>16.43</v>
      </c>
      <c r="N3825">
        <v>149.69999999999999</v>
      </c>
      <c r="O3825">
        <v>68</v>
      </c>
      <c r="P3825">
        <v>6.74</v>
      </c>
      <c r="Q3825">
        <v>11.2</v>
      </c>
      <c r="R3825">
        <v>6</v>
      </c>
      <c r="S3825">
        <v>3.02</v>
      </c>
      <c r="T3825">
        <v>1</v>
      </c>
      <c r="U3825" t="s">
        <v>22</v>
      </c>
      <c r="V3825">
        <f>IF(tbl_Customers[[#This Row],[churn]] = "yes", 1, 0)</f>
        <v>0</v>
      </c>
      <c r="W3825" t="str">
        <f>IF(tbl_Customers[[#This Row],[number_customer_service_calls]] &lt;= 1, "0-1 Calls", IF(tbl_Customers[[#This Row],[number_customer_service_calls]] &lt;= 3, "2-3 Calls", IF(tbl_Customers[[#This Row],[number_customer_service_calls]] &lt;=5, "4-5 Calls", "6+ Calls")))</f>
        <v>0-1 Calls</v>
      </c>
      <c r="X3825" t="str">
        <f>IF(tbl_Customers[[#This Row],[account_length]] &lt;= 50, "0-50", IF(tbl_Customers[[#This Row],[account_length]] &lt;=100, "51-100", IF(tbl_Customers[[#This Row],[account_length]] &lt;= 150, "101-150", "151+")))</f>
        <v>51-100</v>
      </c>
      <c r="Y3825" t="str">
        <f>IF(tbl_Customers[[#This Row],[total_intl_charge]] &lt;= 3, "Low Charges", "High Charges")</f>
        <v>High Charges</v>
      </c>
      <c r="Z3825" t="str">
        <f>IF(tbl_Customers[[#This Row],[total_eve_calls]]&lt;=80,"Low Calls",
IF(tbl_Customers[[#This Row],[total_eve_calls]]&lt;=120,"Medium Calls","High Calls"))</f>
        <v>Medium Calls</v>
      </c>
      <c r="AA3825" t="str">
        <f>IF(tbl_Customers[[#This Row],[total_eve_charge]]&lt;=15,"Low Charges",
IF(tbl_Customers[[#This Row],[total_eve_charge]]&lt;=20,"Medium Charges","High Charges"))</f>
        <v>Medium Charges</v>
      </c>
      <c r="AB38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25" t="str">
        <f>IF(tbl_Customers[[#This Row],[number_vmail_messages]] = 0, "No Usage", IF(tbl_Customers[[#This Row],[number_vmail_messages]] &lt;= 20, "Low Usage", IF(tbl_Customers[[#This Row],[number_vmail_messages]] &lt;= 40, "Medium Usgae", "High Usage")))</f>
        <v>No Usage</v>
      </c>
      <c r="AD3825" t="str">
        <f>IF(tbl_Customers[[#This Row],[total_day_minutes]]&lt;=150,"Low Usage", IF(tbl_Customers[[#This Row],[total_day_minutes]]&lt;=200,"Medium Usage", IF(tbl_Customers[[#This Row],[total_day_minutes]]&lt;=250,"High Usage","Very High Usage")))</f>
        <v>High Usage</v>
      </c>
      <c r="AE3825" t="str">
        <f>IF(tbl_Customers[[#This Row],[total_intl_calls]]&lt;=5,"Low Calls", IF(tbl_Customers[[#This Row],[total_intl_calls]]&lt;=10, "Medium Calls", "High Calls"))</f>
        <v>Medium Calls</v>
      </c>
      <c r="AF38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25" s="36" t="str">
        <f>IF(tbl_Customers[[#This Row],[Churn_Risk_Score]]&gt;=10,"High Risk", IF(tbl_Customers[[#This Row],[Churn_Risk_Score]]&gt;=5,"Medium Risk","Low Risk"))</f>
        <v>Low Risk</v>
      </c>
    </row>
    <row r="3826" spans="1:33" x14ac:dyDescent="0.35">
      <c r="A3826">
        <v>3825</v>
      </c>
      <c r="B3826" t="s">
        <v>65</v>
      </c>
      <c r="C3826">
        <v>22</v>
      </c>
      <c r="D3826" t="s">
        <v>21</v>
      </c>
      <c r="E3826" t="s">
        <v>22</v>
      </c>
      <c r="F3826" t="s">
        <v>22</v>
      </c>
      <c r="G3826">
        <v>0</v>
      </c>
      <c r="H3826">
        <v>222.9</v>
      </c>
      <c r="I3826">
        <v>97</v>
      </c>
      <c r="J3826">
        <v>37.89</v>
      </c>
      <c r="K3826">
        <v>172.6</v>
      </c>
      <c r="L3826">
        <v>91</v>
      </c>
      <c r="M3826">
        <v>14.67</v>
      </c>
      <c r="N3826">
        <v>187.6</v>
      </c>
      <c r="O3826">
        <v>99</v>
      </c>
      <c r="P3826">
        <v>8.44</v>
      </c>
      <c r="Q3826">
        <v>10.1</v>
      </c>
      <c r="R3826">
        <v>3</v>
      </c>
      <c r="S3826">
        <v>2.73</v>
      </c>
      <c r="T3826">
        <v>1</v>
      </c>
      <c r="U3826" t="s">
        <v>22</v>
      </c>
      <c r="V3826">
        <f>IF(tbl_Customers[[#This Row],[churn]] = "yes", 1, 0)</f>
        <v>0</v>
      </c>
      <c r="W3826" t="str">
        <f>IF(tbl_Customers[[#This Row],[number_customer_service_calls]] &lt;= 1, "0-1 Calls", IF(tbl_Customers[[#This Row],[number_customer_service_calls]] &lt;= 3, "2-3 Calls", IF(tbl_Customers[[#This Row],[number_customer_service_calls]] &lt;=5, "4-5 Calls", "6+ Calls")))</f>
        <v>0-1 Calls</v>
      </c>
      <c r="X3826" t="str">
        <f>IF(tbl_Customers[[#This Row],[account_length]] &lt;= 50, "0-50", IF(tbl_Customers[[#This Row],[account_length]] &lt;=100, "51-100", IF(tbl_Customers[[#This Row],[account_length]] &lt;= 150, "101-150", "151+")))</f>
        <v>0-50</v>
      </c>
      <c r="Y3826" t="str">
        <f>IF(tbl_Customers[[#This Row],[total_intl_charge]] &lt;= 3, "Low Charges", "High Charges")</f>
        <v>Low Charges</v>
      </c>
      <c r="Z3826" t="str">
        <f>IF(tbl_Customers[[#This Row],[total_eve_calls]]&lt;=80,"Low Calls",
IF(tbl_Customers[[#This Row],[total_eve_calls]]&lt;=120,"Medium Calls","High Calls"))</f>
        <v>Medium Calls</v>
      </c>
      <c r="AA3826" t="str">
        <f>IF(tbl_Customers[[#This Row],[total_eve_charge]]&lt;=15,"Low Charges",
IF(tbl_Customers[[#This Row],[total_eve_charge]]&lt;=20,"Medium Charges","High Charges"))</f>
        <v>Low Charges</v>
      </c>
      <c r="AB38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26" t="str">
        <f>IF(tbl_Customers[[#This Row],[number_vmail_messages]] = 0, "No Usage", IF(tbl_Customers[[#This Row],[number_vmail_messages]] &lt;= 20, "Low Usage", IF(tbl_Customers[[#This Row],[number_vmail_messages]] &lt;= 40, "Medium Usgae", "High Usage")))</f>
        <v>No Usage</v>
      </c>
      <c r="AD3826" t="str">
        <f>IF(tbl_Customers[[#This Row],[total_day_minutes]]&lt;=150,"Low Usage", IF(tbl_Customers[[#This Row],[total_day_minutes]]&lt;=200,"Medium Usage", IF(tbl_Customers[[#This Row],[total_day_minutes]]&lt;=250,"High Usage","Very High Usage")))</f>
        <v>High Usage</v>
      </c>
      <c r="AE3826" t="str">
        <f>IF(tbl_Customers[[#This Row],[total_intl_calls]]&lt;=5,"Low Calls", IF(tbl_Customers[[#This Row],[total_intl_calls]]&lt;=10, "Medium Calls", "High Calls"))</f>
        <v>Low Calls</v>
      </c>
      <c r="AF38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26" s="36" t="str">
        <f>IF(tbl_Customers[[#This Row],[Churn_Risk_Score]]&gt;=10,"High Risk", IF(tbl_Customers[[#This Row],[Churn_Risk_Score]]&gt;=5,"Medium Risk","Low Risk"))</f>
        <v>Low Risk</v>
      </c>
    </row>
    <row r="3827" spans="1:33" x14ac:dyDescent="0.35">
      <c r="A3827">
        <v>3826</v>
      </c>
      <c r="B3827" t="s">
        <v>34</v>
      </c>
      <c r="C3827">
        <v>121</v>
      </c>
      <c r="D3827" t="s">
        <v>21</v>
      </c>
      <c r="E3827" t="s">
        <v>22</v>
      </c>
      <c r="F3827" t="s">
        <v>22</v>
      </c>
      <c r="G3827">
        <v>0</v>
      </c>
      <c r="H3827">
        <v>273.8</v>
      </c>
      <c r="I3827">
        <v>96</v>
      </c>
      <c r="J3827">
        <v>46.55</v>
      </c>
      <c r="K3827">
        <v>263.10000000000002</v>
      </c>
      <c r="L3827">
        <v>106</v>
      </c>
      <c r="M3827">
        <v>22.36</v>
      </c>
      <c r="N3827">
        <v>201.5</v>
      </c>
      <c r="O3827">
        <v>83</v>
      </c>
      <c r="P3827">
        <v>9.07</v>
      </c>
      <c r="Q3827">
        <v>10.8</v>
      </c>
      <c r="R3827">
        <v>3</v>
      </c>
      <c r="S3827">
        <v>2.92</v>
      </c>
      <c r="T3827">
        <v>1</v>
      </c>
      <c r="U3827" t="s">
        <v>23</v>
      </c>
      <c r="V3827">
        <f>IF(tbl_Customers[[#This Row],[churn]] = "yes", 1, 0)</f>
        <v>1</v>
      </c>
      <c r="W3827" t="str">
        <f>IF(tbl_Customers[[#This Row],[number_customer_service_calls]] &lt;= 1, "0-1 Calls", IF(tbl_Customers[[#This Row],[number_customer_service_calls]] &lt;= 3, "2-3 Calls", IF(tbl_Customers[[#This Row],[number_customer_service_calls]] &lt;=5, "4-5 Calls", "6+ Calls")))</f>
        <v>0-1 Calls</v>
      </c>
      <c r="X3827" t="str">
        <f>IF(tbl_Customers[[#This Row],[account_length]] &lt;= 50, "0-50", IF(tbl_Customers[[#This Row],[account_length]] &lt;=100, "51-100", IF(tbl_Customers[[#This Row],[account_length]] &lt;= 150, "101-150", "151+")))</f>
        <v>101-150</v>
      </c>
      <c r="Y3827" t="str">
        <f>IF(tbl_Customers[[#This Row],[total_intl_charge]] &lt;= 3, "Low Charges", "High Charges")</f>
        <v>Low Charges</v>
      </c>
      <c r="Z3827" t="str">
        <f>IF(tbl_Customers[[#This Row],[total_eve_calls]]&lt;=80,"Low Calls",
IF(tbl_Customers[[#This Row],[total_eve_calls]]&lt;=120,"Medium Calls","High Calls"))</f>
        <v>Medium Calls</v>
      </c>
      <c r="AA3827" t="str">
        <f>IF(tbl_Customers[[#This Row],[total_eve_charge]]&lt;=15,"Low Charges",
IF(tbl_Customers[[#This Row],[total_eve_charge]]&lt;=20,"Medium Charges","High Charges"))</f>
        <v>High Charges</v>
      </c>
      <c r="AB38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7" t="str">
        <f>IF(tbl_Customers[[#This Row],[number_vmail_messages]] = 0, "No Usage", IF(tbl_Customers[[#This Row],[number_vmail_messages]] &lt;= 20, "Low Usage", IF(tbl_Customers[[#This Row],[number_vmail_messages]] &lt;= 40, "Medium Usgae", "High Usage")))</f>
        <v>No Usage</v>
      </c>
      <c r="AD3827" t="str">
        <f>IF(tbl_Customers[[#This Row],[total_day_minutes]]&lt;=150,"Low Usage", IF(tbl_Customers[[#This Row],[total_day_minutes]]&lt;=200,"Medium Usage", IF(tbl_Customers[[#This Row],[total_day_minutes]]&lt;=250,"High Usage","Very High Usage")))</f>
        <v>Very High Usage</v>
      </c>
      <c r="AE3827" t="str">
        <f>IF(tbl_Customers[[#This Row],[total_intl_calls]]&lt;=5,"Low Calls", IF(tbl_Customers[[#This Row],[total_intl_calls]]&lt;=10, "Medium Calls", "High Calls"))</f>
        <v>Low Calls</v>
      </c>
      <c r="AF38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27" s="36" t="str">
        <f>IF(tbl_Customers[[#This Row],[Churn_Risk_Score]]&gt;=10,"High Risk", IF(tbl_Customers[[#This Row],[Churn_Risk_Score]]&gt;=5,"Medium Risk","Low Risk"))</f>
        <v>Medium Risk</v>
      </c>
    </row>
    <row r="3828" spans="1:33" x14ac:dyDescent="0.35">
      <c r="A3828">
        <v>3827</v>
      </c>
      <c r="B3828" t="s">
        <v>74</v>
      </c>
      <c r="C3828">
        <v>169</v>
      </c>
      <c r="D3828" t="s">
        <v>28</v>
      </c>
      <c r="E3828" t="s">
        <v>22</v>
      </c>
      <c r="F3828" t="s">
        <v>22</v>
      </c>
      <c r="G3828">
        <v>0</v>
      </c>
      <c r="H3828">
        <v>192.8</v>
      </c>
      <c r="I3828">
        <v>98</v>
      </c>
      <c r="J3828">
        <v>32.78</v>
      </c>
      <c r="K3828">
        <v>273.2</v>
      </c>
      <c r="L3828">
        <v>125</v>
      </c>
      <c r="M3828">
        <v>23.22</v>
      </c>
      <c r="N3828">
        <v>266.3</v>
      </c>
      <c r="O3828">
        <v>102</v>
      </c>
      <c r="P3828">
        <v>11.98</v>
      </c>
      <c r="Q3828">
        <v>11.4</v>
      </c>
      <c r="R3828">
        <v>6</v>
      </c>
      <c r="S3828">
        <v>3.08</v>
      </c>
      <c r="T3828">
        <v>2</v>
      </c>
      <c r="U3828" t="s">
        <v>22</v>
      </c>
      <c r="V3828">
        <f>IF(tbl_Customers[[#This Row],[churn]] = "yes", 1, 0)</f>
        <v>0</v>
      </c>
      <c r="W3828" t="str">
        <f>IF(tbl_Customers[[#This Row],[number_customer_service_calls]] &lt;= 1, "0-1 Calls", IF(tbl_Customers[[#This Row],[number_customer_service_calls]] &lt;= 3, "2-3 Calls", IF(tbl_Customers[[#This Row],[number_customer_service_calls]] &lt;=5, "4-5 Calls", "6+ Calls")))</f>
        <v>2-3 Calls</v>
      </c>
      <c r="X3828" t="str">
        <f>IF(tbl_Customers[[#This Row],[account_length]] &lt;= 50, "0-50", IF(tbl_Customers[[#This Row],[account_length]] &lt;=100, "51-100", IF(tbl_Customers[[#This Row],[account_length]] &lt;= 150, "101-150", "151+")))</f>
        <v>151+</v>
      </c>
      <c r="Y3828" t="str">
        <f>IF(tbl_Customers[[#This Row],[total_intl_charge]] &lt;= 3, "Low Charges", "High Charges")</f>
        <v>High Charges</v>
      </c>
      <c r="Z3828" t="str">
        <f>IF(tbl_Customers[[#This Row],[total_eve_calls]]&lt;=80,"Low Calls",
IF(tbl_Customers[[#This Row],[total_eve_calls]]&lt;=120,"Medium Calls","High Calls"))</f>
        <v>High Calls</v>
      </c>
      <c r="AA3828" t="str">
        <f>IF(tbl_Customers[[#This Row],[total_eve_charge]]&lt;=15,"Low Charges",
IF(tbl_Customers[[#This Row],[total_eve_charge]]&lt;=20,"Medium Charges","High Charges"))</f>
        <v>High Charges</v>
      </c>
      <c r="AB38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8" t="str">
        <f>IF(tbl_Customers[[#This Row],[number_vmail_messages]] = 0, "No Usage", IF(tbl_Customers[[#This Row],[number_vmail_messages]] &lt;= 20, "Low Usage", IF(tbl_Customers[[#This Row],[number_vmail_messages]] &lt;= 40, "Medium Usgae", "High Usage")))</f>
        <v>No Usage</v>
      </c>
      <c r="AD3828" t="str">
        <f>IF(tbl_Customers[[#This Row],[total_day_minutes]]&lt;=150,"Low Usage", IF(tbl_Customers[[#This Row],[total_day_minutes]]&lt;=200,"Medium Usage", IF(tbl_Customers[[#This Row],[total_day_minutes]]&lt;=250,"High Usage","Very High Usage")))</f>
        <v>Medium Usage</v>
      </c>
      <c r="AE3828" t="str">
        <f>IF(tbl_Customers[[#This Row],[total_intl_calls]]&lt;=5,"Low Calls", IF(tbl_Customers[[#This Row],[total_intl_calls]]&lt;=10, "Medium Calls", "High Calls"))</f>
        <v>Medium Calls</v>
      </c>
      <c r="AF38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28" s="36" t="str">
        <f>IF(tbl_Customers[[#This Row],[Churn_Risk_Score]]&gt;=10,"High Risk", IF(tbl_Customers[[#This Row],[Churn_Risk_Score]]&gt;=5,"Medium Risk","Low Risk"))</f>
        <v>Low Risk</v>
      </c>
    </row>
    <row r="3829" spans="1:33" x14ac:dyDescent="0.35">
      <c r="A3829">
        <v>3828</v>
      </c>
      <c r="B3829" t="s">
        <v>27</v>
      </c>
      <c r="C3829">
        <v>83</v>
      </c>
      <c r="D3829" t="s">
        <v>28</v>
      </c>
      <c r="E3829" t="s">
        <v>22</v>
      </c>
      <c r="F3829" t="s">
        <v>22</v>
      </c>
      <c r="G3829">
        <v>0</v>
      </c>
      <c r="H3829">
        <v>268.7</v>
      </c>
      <c r="I3829">
        <v>81</v>
      </c>
      <c r="J3829">
        <v>45.68</v>
      </c>
      <c r="K3829">
        <v>145.5</v>
      </c>
      <c r="L3829">
        <v>100</v>
      </c>
      <c r="M3829">
        <v>12.37</v>
      </c>
      <c r="N3829">
        <v>185.6</v>
      </c>
      <c r="O3829">
        <v>86</v>
      </c>
      <c r="P3829">
        <v>8.35</v>
      </c>
      <c r="Q3829">
        <v>9.4</v>
      </c>
      <c r="R3829">
        <v>6</v>
      </c>
      <c r="S3829">
        <v>2.54</v>
      </c>
      <c r="T3829">
        <v>0</v>
      </c>
      <c r="U3829" t="s">
        <v>22</v>
      </c>
      <c r="V3829">
        <f>IF(tbl_Customers[[#This Row],[churn]] = "yes", 1, 0)</f>
        <v>0</v>
      </c>
      <c r="W3829" t="str">
        <f>IF(tbl_Customers[[#This Row],[number_customer_service_calls]] &lt;= 1, "0-1 Calls", IF(tbl_Customers[[#This Row],[number_customer_service_calls]] &lt;= 3, "2-3 Calls", IF(tbl_Customers[[#This Row],[number_customer_service_calls]] &lt;=5, "4-5 Calls", "6+ Calls")))</f>
        <v>0-1 Calls</v>
      </c>
      <c r="X3829" t="str">
        <f>IF(tbl_Customers[[#This Row],[account_length]] &lt;= 50, "0-50", IF(tbl_Customers[[#This Row],[account_length]] &lt;=100, "51-100", IF(tbl_Customers[[#This Row],[account_length]] &lt;= 150, "101-150", "151+")))</f>
        <v>51-100</v>
      </c>
      <c r="Y3829" t="str">
        <f>IF(tbl_Customers[[#This Row],[total_intl_charge]] &lt;= 3, "Low Charges", "High Charges")</f>
        <v>Low Charges</v>
      </c>
      <c r="Z3829" t="str">
        <f>IF(tbl_Customers[[#This Row],[total_eve_calls]]&lt;=80,"Low Calls",
IF(tbl_Customers[[#This Row],[total_eve_calls]]&lt;=120,"Medium Calls","High Calls"))</f>
        <v>Medium Calls</v>
      </c>
      <c r="AA3829" t="str">
        <f>IF(tbl_Customers[[#This Row],[total_eve_charge]]&lt;=15,"Low Charges",
IF(tbl_Customers[[#This Row],[total_eve_charge]]&lt;=20,"Medium Charges","High Charges"))</f>
        <v>Low Charges</v>
      </c>
      <c r="AB38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9" t="str">
        <f>IF(tbl_Customers[[#This Row],[number_vmail_messages]] = 0, "No Usage", IF(tbl_Customers[[#This Row],[number_vmail_messages]] &lt;= 20, "Low Usage", IF(tbl_Customers[[#This Row],[number_vmail_messages]] &lt;= 40, "Medium Usgae", "High Usage")))</f>
        <v>No Usage</v>
      </c>
      <c r="AD3829" t="str">
        <f>IF(tbl_Customers[[#This Row],[total_day_minutes]]&lt;=150,"Low Usage", IF(tbl_Customers[[#This Row],[total_day_minutes]]&lt;=200,"Medium Usage", IF(tbl_Customers[[#This Row],[total_day_minutes]]&lt;=250,"High Usage","Very High Usage")))</f>
        <v>Very High Usage</v>
      </c>
      <c r="AE3829" t="str">
        <f>IF(tbl_Customers[[#This Row],[total_intl_calls]]&lt;=5,"Low Calls", IF(tbl_Customers[[#This Row],[total_intl_calls]]&lt;=10, "Medium Calls", "High Calls"))</f>
        <v>Medium Calls</v>
      </c>
      <c r="AF38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29" s="36" t="str">
        <f>IF(tbl_Customers[[#This Row],[Churn_Risk_Score]]&gt;=10,"High Risk", IF(tbl_Customers[[#This Row],[Churn_Risk_Score]]&gt;=5,"Medium Risk","Low Risk"))</f>
        <v>Medium Risk</v>
      </c>
    </row>
    <row r="3830" spans="1:33" x14ac:dyDescent="0.35">
      <c r="A3830">
        <v>3829</v>
      </c>
      <c r="B3830" t="s">
        <v>62</v>
      </c>
      <c r="C3830">
        <v>87</v>
      </c>
      <c r="D3830" t="s">
        <v>25</v>
      </c>
      <c r="E3830" t="s">
        <v>22</v>
      </c>
      <c r="F3830" t="s">
        <v>23</v>
      </c>
      <c r="G3830">
        <v>48</v>
      </c>
      <c r="H3830">
        <v>178.8</v>
      </c>
      <c r="I3830">
        <v>91</v>
      </c>
      <c r="J3830">
        <v>30.4</v>
      </c>
      <c r="K3830">
        <v>246.8</v>
      </c>
      <c r="L3830">
        <v>106</v>
      </c>
      <c r="M3830">
        <v>20.98</v>
      </c>
      <c r="N3830">
        <v>262.39999999999998</v>
      </c>
      <c r="O3830">
        <v>119</v>
      </c>
      <c r="P3830">
        <v>11.81</v>
      </c>
      <c r="Q3830">
        <v>9</v>
      </c>
      <c r="R3830">
        <v>8</v>
      </c>
      <c r="S3830">
        <v>2.4300000000000002</v>
      </c>
      <c r="T3830">
        <v>1</v>
      </c>
      <c r="U3830" t="s">
        <v>22</v>
      </c>
      <c r="V3830">
        <f>IF(tbl_Customers[[#This Row],[churn]] = "yes", 1, 0)</f>
        <v>0</v>
      </c>
      <c r="W3830" t="str">
        <f>IF(tbl_Customers[[#This Row],[number_customer_service_calls]] &lt;= 1, "0-1 Calls", IF(tbl_Customers[[#This Row],[number_customer_service_calls]] &lt;= 3, "2-3 Calls", IF(tbl_Customers[[#This Row],[number_customer_service_calls]] &lt;=5, "4-5 Calls", "6+ Calls")))</f>
        <v>0-1 Calls</v>
      </c>
      <c r="X3830" t="str">
        <f>IF(tbl_Customers[[#This Row],[account_length]] &lt;= 50, "0-50", IF(tbl_Customers[[#This Row],[account_length]] &lt;=100, "51-100", IF(tbl_Customers[[#This Row],[account_length]] &lt;= 150, "101-150", "151+")))</f>
        <v>51-100</v>
      </c>
      <c r="Y3830" t="str">
        <f>IF(tbl_Customers[[#This Row],[total_intl_charge]] &lt;= 3, "Low Charges", "High Charges")</f>
        <v>Low Charges</v>
      </c>
      <c r="Z3830" t="str">
        <f>IF(tbl_Customers[[#This Row],[total_eve_calls]]&lt;=80,"Low Calls",
IF(tbl_Customers[[#This Row],[total_eve_calls]]&lt;=120,"Medium Calls","High Calls"))</f>
        <v>Medium Calls</v>
      </c>
      <c r="AA3830" t="str">
        <f>IF(tbl_Customers[[#This Row],[total_eve_charge]]&lt;=15,"Low Charges",
IF(tbl_Customers[[#This Row],[total_eve_charge]]&lt;=20,"Medium Charges","High Charges"))</f>
        <v>High Charges</v>
      </c>
      <c r="AB38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0" t="str">
        <f>IF(tbl_Customers[[#This Row],[number_vmail_messages]] = 0, "No Usage", IF(tbl_Customers[[#This Row],[number_vmail_messages]] &lt;= 20, "Low Usage", IF(tbl_Customers[[#This Row],[number_vmail_messages]] &lt;= 40, "Medium Usgae", "High Usage")))</f>
        <v>High Usage</v>
      </c>
      <c r="AD3830" t="str">
        <f>IF(tbl_Customers[[#This Row],[total_day_minutes]]&lt;=150,"Low Usage", IF(tbl_Customers[[#This Row],[total_day_minutes]]&lt;=200,"Medium Usage", IF(tbl_Customers[[#This Row],[total_day_minutes]]&lt;=250,"High Usage","Very High Usage")))</f>
        <v>Medium Usage</v>
      </c>
      <c r="AE3830" t="str">
        <f>IF(tbl_Customers[[#This Row],[total_intl_calls]]&lt;=5,"Low Calls", IF(tbl_Customers[[#This Row],[total_intl_calls]]&lt;=10, "Medium Calls", "High Calls"))</f>
        <v>Medium Calls</v>
      </c>
      <c r="AF38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30" s="36" t="str">
        <f>IF(tbl_Customers[[#This Row],[Churn_Risk_Score]]&gt;=10,"High Risk", IF(tbl_Customers[[#This Row],[Churn_Risk_Score]]&gt;=5,"Medium Risk","Low Risk"))</f>
        <v>Low Risk</v>
      </c>
    </row>
    <row r="3831" spans="1:33" x14ac:dyDescent="0.35">
      <c r="A3831">
        <v>3830</v>
      </c>
      <c r="B3831" t="s">
        <v>38</v>
      </c>
      <c r="C3831">
        <v>126</v>
      </c>
      <c r="D3831" t="s">
        <v>21</v>
      </c>
      <c r="E3831" t="s">
        <v>22</v>
      </c>
      <c r="F3831" t="s">
        <v>23</v>
      </c>
      <c r="G3831">
        <v>24</v>
      </c>
      <c r="H3831">
        <v>197.3</v>
      </c>
      <c r="I3831">
        <v>82</v>
      </c>
      <c r="J3831">
        <v>33.54</v>
      </c>
      <c r="K3831">
        <v>167.6</v>
      </c>
      <c r="L3831">
        <v>51</v>
      </c>
      <c r="M3831">
        <v>14.25</v>
      </c>
      <c r="N3831">
        <v>222</v>
      </c>
      <c r="O3831">
        <v>89</v>
      </c>
      <c r="P3831">
        <v>9.99</v>
      </c>
      <c r="Q3831">
        <v>7.4</v>
      </c>
      <c r="R3831">
        <v>3</v>
      </c>
      <c r="S3831">
        <v>2</v>
      </c>
      <c r="T3831">
        <v>1</v>
      </c>
      <c r="U3831" t="s">
        <v>22</v>
      </c>
      <c r="V3831">
        <f>IF(tbl_Customers[[#This Row],[churn]] = "yes", 1, 0)</f>
        <v>0</v>
      </c>
      <c r="W3831" t="str">
        <f>IF(tbl_Customers[[#This Row],[number_customer_service_calls]] &lt;= 1, "0-1 Calls", IF(tbl_Customers[[#This Row],[number_customer_service_calls]] &lt;= 3, "2-3 Calls", IF(tbl_Customers[[#This Row],[number_customer_service_calls]] &lt;=5, "4-5 Calls", "6+ Calls")))</f>
        <v>0-1 Calls</v>
      </c>
      <c r="X3831" t="str">
        <f>IF(tbl_Customers[[#This Row],[account_length]] &lt;= 50, "0-50", IF(tbl_Customers[[#This Row],[account_length]] &lt;=100, "51-100", IF(tbl_Customers[[#This Row],[account_length]] &lt;= 150, "101-150", "151+")))</f>
        <v>101-150</v>
      </c>
      <c r="Y3831" t="str">
        <f>IF(tbl_Customers[[#This Row],[total_intl_charge]] &lt;= 3, "Low Charges", "High Charges")</f>
        <v>Low Charges</v>
      </c>
      <c r="Z3831" t="str">
        <f>IF(tbl_Customers[[#This Row],[total_eve_calls]]&lt;=80,"Low Calls",
IF(tbl_Customers[[#This Row],[total_eve_calls]]&lt;=120,"Medium Calls","High Calls"))</f>
        <v>Low Calls</v>
      </c>
      <c r="AA3831" t="str">
        <f>IF(tbl_Customers[[#This Row],[total_eve_charge]]&lt;=15,"Low Charges",
IF(tbl_Customers[[#This Row],[total_eve_charge]]&lt;=20,"Medium Charges","High Charges"))</f>
        <v>Low Charges</v>
      </c>
      <c r="AB38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1" t="str">
        <f>IF(tbl_Customers[[#This Row],[number_vmail_messages]] = 0, "No Usage", IF(tbl_Customers[[#This Row],[number_vmail_messages]] &lt;= 20, "Low Usage", IF(tbl_Customers[[#This Row],[number_vmail_messages]] &lt;= 40, "Medium Usgae", "High Usage")))</f>
        <v>Medium Usgae</v>
      </c>
      <c r="AD3831" t="str">
        <f>IF(tbl_Customers[[#This Row],[total_day_minutes]]&lt;=150,"Low Usage", IF(tbl_Customers[[#This Row],[total_day_minutes]]&lt;=200,"Medium Usage", IF(tbl_Customers[[#This Row],[total_day_minutes]]&lt;=250,"High Usage","Very High Usage")))</f>
        <v>Medium Usage</v>
      </c>
      <c r="AE3831" t="str">
        <f>IF(tbl_Customers[[#This Row],[total_intl_calls]]&lt;=5,"Low Calls", IF(tbl_Customers[[#This Row],[total_intl_calls]]&lt;=10, "Medium Calls", "High Calls"))</f>
        <v>Low Calls</v>
      </c>
      <c r="AF38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31" s="36" t="str">
        <f>IF(tbl_Customers[[#This Row],[Churn_Risk_Score]]&gt;=10,"High Risk", IF(tbl_Customers[[#This Row],[Churn_Risk_Score]]&gt;=5,"Medium Risk","Low Risk"))</f>
        <v>Low Risk</v>
      </c>
    </row>
    <row r="3832" spans="1:33" x14ac:dyDescent="0.35">
      <c r="A3832">
        <v>3831</v>
      </c>
      <c r="B3832" t="s">
        <v>36</v>
      </c>
      <c r="C3832">
        <v>61</v>
      </c>
      <c r="D3832" t="s">
        <v>21</v>
      </c>
      <c r="E3832" t="s">
        <v>22</v>
      </c>
      <c r="F3832" t="s">
        <v>23</v>
      </c>
      <c r="G3832">
        <v>36</v>
      </c>
      <c r="H3832">
        <v>233.9</v>
      </c>
      <c r="I3832">
        <v>97</v>
      </c>
      <c r="J3832">
        <v>39.76</v>
      </c>
      <c r="K3832">
        <v>175.6</v>
      </c>
      <c r="L3832">
        <v>133</v>
      </c>
      <c r="M3832">
        <v>14.93</v>
      </c>
      <c r="N3832">
        <v>177</v>
      </c>
      <c r="O3832">
        <v>83</v>
      </c>
      <c r="P3832">
        <v>7.97</v>
      </c>
      <c r="Q3832">
        <v>9.5</v>
      </c>
      <c r="R3832">
        <v>4</v>
      </c>
      <c r="S3832">
        <v>2.57</v>
      </c>
      <c r="T3832">
        <v>1</v>
      </c>
      <c r="U3832" t="s">
        <v>22</v>
      </c>
      <c r="V3832">
        <f>IF(tbl_Customers[[#This Row],[churn]] = "yes", 1, 0)</f>
        <v>0</v>
      </c>
      <c r="W3832" t="str">
        <f>IF(tbl_Customers[[#This Row],[number_customer_service_calls]] &lt;= 1, "0-1 Calls", IF(tbl_Customers[[#This Row],[number_customer_service_calls]] &lt;= 3, "2-3 Calls", IF(tbl_Customers[[#This Row],[number_customer_service_calls]] &lt;=5, "4-5 Calls", "6+ Calls")))</f>
        <v>0-1 Calls</v>
      </c>
      <c r="X3832" t="str">
        <f>IF(tbl_Customers[[#This Row],[account_length]] &lt;= 50, "0-50", IF(tbl_Customers[[#This Row],[account_length]] &lt;=100, "51-100", IF(tbl_Customers[[#This Row],[account_length]] &lt;= 150, "101-150", "151+")))</f>
        <v>51-100</v>
      </c>
      <c r="Y3832" t="str">
        <f>IF(tbl_Customers[[#This Row],[total_intl_charge]] &lt;= 3, "Low Charges", "High Charges")</f>
        <v>Low Charges</v>
      </c>
      <c r="Z3832" t="str">
        <f>IF(tbl_Customers[[#This Row],[total_eve_calls]]&lt;=80,"Low Calls",
IF(tbl_Customers[[#This Row],[total_eve_calls]]&lt;=120,"Medium Calls","High Calls"))</f>
        <v>High Calls</v>
      </c>
      <c r="AA3832" t="str">
        <f>IF(tbl_Customers[[#This Row],[total_eve_charge]]&lt;=15,"Low Charges",
IF(tbl_Customers[[#This Row],[total_eve_charge]]&lt;=20,"Medium Charges","High Charges"))</f>
        <v>Low Charges</v>
      </c>
      <c r="AB38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2" t="str">
        <f>IF(tbl_Customers[[#This Row],[number_vmail_messages]] = 0, "No Usage", IF(tbl_Customers[[#This Row],[number_vmail_messages]] &lt;= 20, "Low Usage", IF(tbl_Customers[[#This Row],[number_vmail_messages]] &lt;= 40, "Medium Usgae", "High Usage")))</f>
        <v>Medium Usgae</v>
      </c>
      <c r="AD3832" t="str">
        <f>IF(tbl_Customers[[#This Row],[total_day_minutes]]&lt;=150,"Low Usage", IF(tbl_Customers[[#This Row],[total_day_minutes]]&lt;=200,"Medium Usage", IF(tbl_Customers[[#This Row],[total_day_minutes]]&lt;=250,"High Usage","Very High Usage")))</f>
        <v>High Usage</v>
      </c>
      <c r="AE3832" t="str">
        <f>IF(tbl_Customers[[#This Row],[total_intl_calls]]&lt;=5,"Low Calls", IF(tbl_Customers[[#This Row],[total_intl_calls]]&lt;=10, "Medium Calls", "High Calls"))</f>
        <v>Low Calls</v>
      </c>
      <c r="AF38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32" s="36" t="str">
        <f>IF(tbl_Customers[[#This Row],[Churn_Risk_Score]]&gt;=10,"High Risk", IF(tbl_Customers[[#This Row],[Churn_Risk_Score]]&gt;=5,"Medium Risk","Low Risk"))</f>
        <v>Low Risk</v>
      </c>
    </row>
    <row r="3833" spans="1:33" x14ac:dyDescent="0.35">
      <c r="A3833">
        <v>3832</v>
      </c>
      <c r="B3833" t="s">
        <v>29</v>
      </c>
      <c r="C3833">
        <v>90</v>
      </c>
      <c r="D3833" t="s">
        <v>25</v>
      </c>
      <c r="E3833" t="s">
        <v>23</v>
      </c>
      <c r="F3833" t="s">
        <v>22</v>
      </c>
      <c r="G3833">
        <v>0</v>
      </c>
      <c r="H3833">
        <v>207.1</v>
      </c>
      <c r="I3833">
        <v>87</v>
      </c>
      <c r="J3833">
        <v>35.21</v>
      </c>
      <c r="K3833">
        <v>208.5</v>
      </c>
      <c r="L3833">
        <v>87</v>
      </c>
      <c r="M3833">
        <v>17.72</v>
      </c>
      <c r="N3833">
        <v>146</v>
      </c>
      <c r="O3833">
        <v>95</v>
      </c>
      <c r="P3833">
        <v>6.57</v>
      </c>
      <c r="Q3833">
        <v>4.4000000000000004</v>
      </c>
      <c r="R3833">
        <v>5</v>
      </c>
      <c r="S3833">
        <v>1.19</v>
      </c>
      <c r="T3833">
        <v>2</v>
      </c>
      <c r="U3833" t="s">
        <v>22</v>
      </c>
      <c r="V3833">
        <f>IF(tbl_Customers[[#This Row],[churn]] = "yes", 1, 0)</f>
        <v>0</v>
      </c>
      <c r="W3833" t="str">
        <f>IF(tbl_Customers[[#This Row],[number_customer_service_calls]] &lt;= 1, "0-1 Calls", IF(tbl_Customers[[#This Row],[number_customer_service_calls]] &lt;= 3, "2-3 Calls", IF(tbl_Customers[[#This Row],[number_customer_service_calls]] &lt;=5, "4-5 Calls", "6+ Calls")))</f>
        <v>2-3 Calls</v>
      </c>
      <c r="X3833" t="str">
        <f>IF(tbl_Customers[[#This Row],[account_length]] &lt;= 50, "0-50", IF(tbl_Customers[[#This Row],[account_length]] &lt;=100, "51-100", IF(tbl_Customers[[#This Row],[account_length]] &lt;= 150, "101-150", "151+")))</f>
        <v>51-100</v>
      </c>
      <c r="Y3833" t="str">
        <f>IF(tbl_Customers[[#This Row],[total_intl_charge]] &lt;= 3, "Low Charges", "High Charges")</f>
        <v>Low Charges</v>
      </c>
      <c r="Z3833" t="str">
        <f>IF(tbl_Customers[[#This Row],[total_eve_calls]]&lt;=80,"Low Calls",
IF(tbl_Customers[[#This Row],[total_eve_calls]]&lt;=120,"Medium Calls","High Calls"))</f>
        <v>Medium Calls</v>
      </c>
      <c r="AA3833" t="str">
        <f>IF(tbl_Customers[[#This Row],[total_eve_charge]]&lt;=15,"Low Charges",
IF(tbl_Customers[[#This Row],[total_eve_charge]]&lt;=20,"Medium Charges","High Charges"))</f>
        <v>Medium Charges</v>
      </c>
      <c r="AB38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33" t="str">
        <f>IF(tbl_Customers[[#This Row],[number_vmail_messages]] = 0, "No Usage", IF(tbl_Customers[[#This Row],[number_vmail_messages]] &lt;= 20, "Low Usage", IF(tbl_Customers[[#This Row],[number_vmail_messages]] &lt;= 40, "Medium Usgae", "High Usage")))</f>
        <v>No Usage</v>
      </c>
      <c r="AD3833" t="str">
        <f>IF(tbl_Customers[[#This Row],[total_day_minutes]]&lt;=150,"Low Usage", IF(tbl_Customers[[#This Row],[total_day_minutes]]&lt;=200,"Medium Usage", IF(tbl_Customers[[#This Row],[total_day_minutes]]&lt;=250,"High Usage","Very High Usage")))</f>
        <v>High Usage</v>
      </c>
      <c r="AE3833" t="str">
        <f>IF(tbl_Customers[[#This Row],[total_intl_calls]]&lt;=5,"Low Calls", IF(tbl_Customers[[#This Row],[total_intl_calls]]&lt;=10, "Medium Calls", "High Calls"))</f>
        <v>Low Calls</v>
      </c>
      <c r="AF38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33" s="36" t="str">
        <f>IF(tbl_Customers[[#This Row],[Churn_Risk_Score]]&gt;=10,"High Risk", IF(tbl_Customers[[#This Row],[Churn_Risk_Score]]&gt;=5,"Medium Risk","Low Risk"))</f>
        <v>Low Risk</v>
      </c>
    </row>
    <row r="3834" spans="1:33" x14ac:dyDescent="0.35">
      <c r="A3834">
        <v>3833</v>
      </c>
      <c r="B3834" t="s">
        <v>40</v>
      </c>
      <c r="C3834">
        <v>131</v>
      </c>
      <c r="D3834" t="s">
        <v>25</v>
      </c>
      <c r="E3834" t="s">
        <v>22</v>
      </c>
      <c r="F3834" t="s">
        <v>22</v>
      </c>
      <c r="G3834">
        <v>0</v>
      </c>
      <c r="H3834">
        <v>136.80000000000001</v>
      </c>
      <c r="I3834">
        <v>84</v>
      </c>
      <c r="J3834">
        <v>23.26</v>
      </c>
      <c r="K3834">
        <v>179.4</v>
      </c>
      <c r="L3834">
        <v>81</v>
      </c>
      <c r="M3834">
        <v>15.25</v>
      </c>
      <c r="N3834">
        <v>235.2</v>
      </c>
      <c r="O3834">
        <v>151</v>
      </c>
      <c r="P3834">
        <v>10.58</v>
      </c>
      <c r="Q3834">
        <v>5</v>
      </c>
      <c r="R3834">
        <v>3</v>
      </c>
      <c r="S3834">
        <v>1.35</v>
      </c>
      <c r="T3834">
        <v>2</v>
      </c>
      <c r="U3834" t="s">
        <v>22</v>
      </c>
      <c r="V3834">
        <f>IF(tbl_Customers[[#This Row],[churn]] = "yes", 1, 0)</f>
        <v>0</v>
      </c>
      <c r="W3834" t="str">
        <f>IF(tbl_Customers[[#This Row],[number_customer_service_calls]] &lt;= 1, "0-1 Calls", IF(tbl_Customers[[#This Row],[number_customer_service_calls]] &lt;= 3, "2-3 Calls", IF(tbl_Customers[[#This Row],[number_customer_service_calls]] &lt;=5, "4-5 Calls", "6+ Calls")))</f>
        <v>2-3 Calls</v>
      </c>
      <c r="X3834" t="str">
        <f>IF(tbl_Customers[[#This Row],[account_length]] &lt;= 50, "0-50", IF(tbl_Customers[[#This Row],[account_length]] &lt;=100, "51-100", IF(tbl_Customers[[#This Row],[account_length]] &lt;= 150, "101-150", "151+")))</f>
        <v>101-150</v>
      </c>
      <c r="Y3834" t="str">
        <f>IF(tbl_Customers[[#This Row],[total_intl_charge]] &lt;= 3, "Low Charges", "High Charges")</f>
        <v>Low Charges</v>
      </c>
      <c r="Z3834" t="str">
        <f>IF(tbl_Customers[[#This Row],[total_eve_calls]]&lt;=80,"Low Calls",
IF(tbl_Customers[[#This Row],[total_eve_calls]]&lt;=120,"Medium Calls","High Calls"))</f>
        <v>Medium Calls</v>
      </c>
      <c r="AA3834" t="str">
        <f>IF(tbl_Customers[[#This Row],[total_eve_charge]]&lt;=15,"Low Charges",
IF(tbl_Customers[[#This Row],[total_eve_charge]]&lt;=20,"Medium Charges","High Charges"))</f>
        <v>Medium Charges</v>
      </c>
      <c r="AB38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4" t="str">
        <f>IF(tbl_Customers[[#This Row],[number_vmail_messages]] = 0, "No Usage", IF(tbl_Customers[[#This Row],[number_vmail_messages]] &lt;= 20, "Low Usage", IF(tbl_Customers[[#This Row],[number_vmail_messages]] &lt;= 40, "Medium Usgae", "High Usage")))</f>
        <v>No Usage</v>
      </c>
      <c r="AD3834" t="str">
        <f>IF(tbl_Customers[[#This Row],[total_day_minutes]]&lt;=150,"Low Usage", IF(tbl_Customers[[#This Row],[total_day_minutes]]&lt;=200,"Medium Usage", IF(tbl_Customers[[#This Row],[total_day_minutes]]&lt;=250,"High Usage","Very High Usage")))</f>
        <v>Low Usage</v>
      </c>
      <c r="AE3834" t="str">
        <f>IF(tbl_Customers[[#This Row],[total_intl_calls]]&lt;=5,"Low Calls", IF(tbl_Customers[[#This Row],[total_intl_calls]]&lt;=10, "Medium Calls", "High Calls"))</f>
        <v>Low Calls</v>
      </c>
      <c r="AF38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34" s="36" t="str">
        <f>IF(tbl_Customers[[#This Row],[Churn_Risk_Score]]&gt;=10,"High Risk", IF(tbl_Customers[[#This Row],[Churn_Risk_Score]]&gt;=5,"Medium Risk","Low Risk"))</f>
        <v>Low Risk</v>
      </c>
    </row>
    <row r="3835" spans="1:33" x14ac:dyDescent="0.35">
      <c r="A3835">
        <v>3834</v>
      </c>
      <c r="B3835" t="s">
        <v>43</v>
      </c>
      <c r="C3835">
        <v>89</v>
      </c>
      <c r="D3835" t="s">
        <v>21</v>
      </c>
      <c r="E3835" t="s">
        <v>22</v>
      </c>
      <c r="F3835" t="s">
        <v>22</v>
      </c>
      <c r="G3835">
        <v>0</v>
      </c>
      <c r="H3835">
        <v>159.4</v>
      </c>
      <c r="I3835">
        <v>126</v>
      </c>
      <c r="J3835">
        <v>27.1</v>
      </c>
      <c r="K3835">
        <v>207</v>
      </c>
      <c r="L3835">
        <v>108</v>
      </c>
      <c r="M3835">
        <v>17.600000000000001</v>
      </c>
      <c r="N3835">
        <v>141.6</v>
      </c>
      <c r="O3835">
        <v>121</v>
      </c>
      <c r="P3835">
        <v>6.37</v>
      </c>
      <c r="Q3835">
        <v>11.1</v>
      </c>
      <c r="R3835">
        <v>4</v>
      </c>
      <c r="S3835">
        <v>3</v>
      </c>
      <c r="T3835">
        <v>1</v>
      </c>
      <c r="U3835" t="s">
        <v>22</v>
      </c>
      <c r="V3835">
        <f>IF(tbl_Customers[[#This Row],[churn]] = "yes", 1, 0)</f>
        <v>0</v>
      </c>
      <c r="W3835" t="str">
        <f>IF(tbl_Customers[[#This Row],[number_customer_service_calls]] &lt;= 1, "0-1 Calls", IF(tbl_Customers[[#This Row],[number_customer_service_calls]] &lt;= 3, "2-3 Calls", IF(tbl_Customers[[#This Row],[number_customer_service_calls]] &lt;=5, "4-5 Calls", "6+ Calls")))</f>
        <v>0-1 Calls</v>
      </c>
      <c r="X3835" t="str">
        <f>IF(tbl_Customers[[#This Row],[account_length]] &lt;= 50, "0-50", IF(tbl_Customers[[#This Row],[account_length]] &lt;=100, "51-100", IF(tbl_Customers[[#This Row],[account_length]] &lt;= 150, "101-150", "151+")))</f>
        <v>51-100</v>
      </c>
      <c r="Y3835" t="str">
        <f>IF(tbl_Customers[[#This Row],[total_intl_charge]] &lt;= 3, "Low Charges", "High Charges")</f>
        <v>Low Charges</v>
      </c>
      <c r="Z3835" t="str">
        <f>IF(tbl_Customers[[#This Row],[total_eve_calls]]&lt;=80,"Low Calls",
IF(tbl_Customers[[#This Row],[total_eve_calls]]&lt;=120,"Medium Calls","High Calls"))</f>
        <v>Medium Calls</v>
      </c>
      <c r="AA3835" t="str">
        <f>IF(tbl_Customers[[#This Row],[total_eve_charge]]&lt;=15,"Low Charges",
IF(tbl_Customers[[#This Row],[total_eve_charge]]&lt;=20,"Medium Charges","High Charges"))</f>
        <v>Medium Charges</v>
      </c>
      <c r="AB38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5" t="str">
        <f>IF(tbl_Customers[[#This Row],[number_vmail_messages]] = 0, "No Usage", IF(tbl_Customers[[#This Row],[number_vmail_messages]] &lt;= 20, "Low Usage", IF(tbl_Customers[[#This Row],[number_vmail_messages]] &lt;= 40, "Medium Usgae", "High Usage")))</f>
        <v>No Usage</v>
      </c>
      <c r="AD3835" t="str">
        <f>IF(tbl_Customers[[#This Row],[total_day_minutes]]&lt;=150,"Low Usage", IF(tbl_Customers[[#This Row],[total_day_minutes]]&lt;=200,"Medium Usage", IF(tbl_Customers[[#This Row],[total_day_minutes]]&lt;=250,"High Usage","Very High Usage")))</f>
        <v>Medium Usage</v>
      </c>
      <c r="AE3835" t="str">
        <f>IF(tbl_Customers[[#This Row],[total_intl_calls]]&lt;=5,"Low Calls", IF(tbl_Customers[[#This Row],[total_intl_calls]]&lt;=10, "Medium Calls", "High Calls"))</f>
        <v>Low Calls</v>
      </c>
      <c r="AF38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35" s="36" t="str">
        <f>IF(tbl_Customers[[#This Row],[Churn_Risk_Score]]&gt;=10,"High Risk", IF(tbl_Customers[[#This Row],[Churn_Risk_Score]]&gt;=5,"Medium Risk","Low Risk"))</f>
        <v>Low Risk</v>
      </c>
    </row>
    <row r="3836" spans="1:33" x14ac:dyDescent="0.35">
      <c r="A3836">
        <v>3835</v>
      </c>
      <c r="B3836" t="s">
        <v>72</v>
      </c>
      <c r="C3836">
        <v>71</v>
      </c>
      <c r="D3836" t="s">
        <v>21</v>
      </c>
      <c r="E3836" t="s">
        <v>22</v>
      </c>
      <c r="F3836" t="s">
        <v>22</v>
      </c>
      <c r="G3836">
        <v>0</v>
      </c>
      <c r="H3836">
        <v>112.1</v>
      </c>
      <c r="I3836">
        <v>122</v>
      </c>
      <c r="J3836">
        <v>19.059999999999999</v>
      </c>
      <c r="K3836">
        <v>157.9</v>
      </c>
      <c r="L3836">
        <v>86</v>
      </c>
      <c r="M3836">
        <v>13.42</v>
      </c>
      <c r="N3836">
        <v>271.60000000000002</v>
      </c>
      <c r="O3836">
        <v>104</v>
      </c>
      <c r="P3836">
        <v>12.22</v>
      </c>
      <c r="Q3836">
        <v>11.1</v>
      </c>
      <c r="R3836">
        <v>5</v>
      </c>
      <c r="S3836">
        <v>3</v>
      </c>
      <c r="T3836">
        <v>0</v>
      </c>
      <c r="U3836" t="s">
        <v>22</v>
      </c>
      <c r="V3836">
        <f>IF(tbl_Customers[[#This Row],[churn]] = "yes", 1, 0)</f>
        <v>0</v>
      </c>
      <c r="W3836" t="str">
        <f>IF(tbl_Customers[[#This Row],[number_customer_service_calls]] &lt;= 1, "0-1 Calls", IF(tbl_Customers[[#This Row],[number_customer_service_calls]] &lt;= 3, "2-3 Calls", IF(tbl_Customers[[#This Row],[number_customer_service_calls]] &lt;=5, "4-5 Calls", "6+ Calls")))</f>
        <v>0-1 Calls</v>
      </c>
      <c r="X3836" t="str">
        <f>IF(tbl_Customers[[#This Row],[account_length]] &lt;= 50, "0-50", IF(tbl_Customers[[#This Row],[account_length]] &lt;=100, "51-100", IF(tbl_Customers[[#This Row],[account_length]] &lt;= 150, "101-150", "151+")))</f>
        <v>51-100</v>
      </c>
      <c r="Y3836" t="str">
        <f>IF(tbl_Customers[[#This Row],[total_intl_charge]] &lt;= 3, "Low Charges", "High Charges")</f>
        <v>Low Charges</v>
      </c>
      <c r="Z3836" t="str">
        <f>IF(tbl_Customers[[#This Row],[total_eve_calls]]&lt;=80,"Low Calls",
IF(tbl_Customers[[#This Row],[total_eve_calls]]&lt;=120,"Medium Calls","High Calls"))</f>
        <v>Medium Calls</v>
      </c>
      <c r="AA3836" t="str">
        <f>IF(tbl_Customers[[#This Row],[total_eve_charge]]&lt;=15,"Low Charges",
IF(tbl_Customers[[#This Row],[total_eve_charge]]&lt;=20,"Medium Charges","High Charges"))</f>
        <v>Low Charges</v>
      </c>
      <c r="AB38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6" t="str">
        <f>IF(tbl_Customers[[#This Row],[number_vmail_messages]] = 0, "No Usage", IF(tbl_Customers[[#This Row],[number_vmail_messages]] &lt;= 20, "Low Usage", IF(tbl_Customers[[#This Row],[number_vmail_messages]] &lt;= 40, "Medium Usgae", "High Usage")))</f>
        <v>No Usage</v>
      </c>
      <c r="AD3836" t="str">
        <f>IF(tbl_Customers[[#This Row],[total_day_minutes]]&lt;=150,"Low Usage", IF(tbl_Customers[[#This Row],[total_day_minutes]]&lt;=200,"Medium Usage", IF(tbl_Customers[[#This Row],[total_day_minutes]]&lt;=250,"High Usage","Very High Usage")))</f>
        <v>Low Usage</v>
      </c>
      <c r="AE3836" t="str">
        <f>IF(tbl_Customers[[#This Row],[total_intl_calls]]&lt;=5,"Low Calls", IF(tbl_Customers[[#This Row],[total_intl_calls]]&lt;=10, "Medium Calls", "High Calls"))</f>
        <v>Low Calls</v>
      </c>
      <c r="AF38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36" s="36" t="str">
        <f>IF(tbl_Customers[[#This Row],[Churn_Risk_Score]]&gt;=10,"High Risk", IF(tbl_Customers[[#This Row],[Churn_Risk_Score]]&gt;=5,"Medium Risk","Low Risk"))</f>
        <v>Low Risk</v>
      </c>
    </row>
    <row r="3837" spans="1:33" x14ac:dyDescent="0.35">
      <c r="A3837">
        <v>3836</v>
      </c>
      <c r="B3837" t="s">
        <v>69</v>
      </c>
      <c r="C3837">
        <v>166</v>
      </c>
      <c r="D3837" t="s">
        <v>21</v>
      </c>
      <c r="E3837" t="s">
        <v>22</v>
      </c>
      <c r="F3837" t="s">
        <v>22</v>
      </c>
      <c r="G3837">
        <v>0</v>
      </c>
      <c r="H3837">
        <v>238.6</v>
      </c>
      <c r="I3837">
        <v>117</v>
      </c>
      <c r="J3837">
        <v>40.56</v>
      </c>
      <c r="K3837">
        <v>242.8</v>
      </c>
      <c r="L3837">
        <v>73</v>
      </c>
      <c r="M3837">
        <v>20.64</v>
      </c>
      <c r="N3837">
        <v>203.3</v>
      </c>
      <c r="O3837">
        <v>130</v>
      </c>
      <c r="P3837">
        <v>9.15</v>
      </c>
      <c r="Q3837">
        <v>10</v>
      </c>
      <c r="R3837">
        <v>8</v>
      </c>
      <c r="S3837">
        <v>2.7</v>
      </c>
      <c r="T3837">
        <v>4</v>
      </c>
      <c r="U3837" t="s">
        <v>22</v>
      </c>
      <c r="V3837">
        <f>IF(tbl_Customers[[#This Row],[churn]] = "yes", 1, 0)</f>
        <v>0</v>
      </c>
      <c r="W3837" t="str">
        <f>IF(tbl_Customers[[#This Row],[number_customer_service_calls]] &lt;= 1, "0-1 Calls", IF(tbl_Customers[[#This Row],[number_customer_service_calls]] &lt;= 3, "2-3 Calls", IF(tbl_Customers[[#This Row],[number_customer_service_calls]] &lt;=5, "4-5 Calls", "6+ Calls")))</f>
        <v>4-5 Calls</v>
      </c>
      <c r="X3837" t="str">
        <f>IF(tbl_Customers[[#This Row],[account_length]] &lt;= 50, "0-50", IF(tbl_Customers[[#This Row],[account_length]] &lt;=100, "51-100", IF(tbl_Customers[[#This Row],[account_length]] &lt;= 150, "101-150", "151+")))</f>
        <v>151+</v>
      </c>
      <c r="Y3837" t="str">
        <f>IF(tbl_Customers[[#This Row],[total_intl_charge]] &lt;= 3, "Low Charges", "High Charges")</f>
        <v>Low Charges</v>
      </c>
      <c r="Z3837" t="str">
        <f>IF(tbl_Customers[[#This Row],[total_eve_calls]]&lt;=80,"Low Calls",
IF(tbl_Customers[[#This Row],[total_eve_calls]]&lt;=120,"Medium Calls","High Calls"))</f>
        <v>Low Calls</v>
      </c>
      <c r="AA3837" t="str">
        <f>IF(tbl_Customers[[#This Row],[total_eve_charge]]&lt;=15,"Low Charges",
IF(tbl_Customers[[#This Row],[total_eve_charge]]&lt;=20,"Medium Charges","High Charges"))</f>
        <v>High Charges</v>
      </c>
      <c r="AB38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37" t="str">
        <f>IF(tbl_Customers[[#This Row],[number_vmail_messages]] = 0, "No Usage", IF(tbl_Customers[[#This Row],[number_vmail_messages]] &lt;= 20, "Low Usage", IF(tbl_Customers[[#This Row],[number_vmail_messages]] &lt;= 40, "Medium Usgae", "High Usage")))</f>
        <v>No Usage</v>
      </c>
      <c r="AD3837" t="str">
        <f>IF(tbl_Customers[[#This Row],[total_day_minutes]]&lt;=150,"Low Usage", IF(tbl_Customers[[#This Row],[total_day_minutes]]&lt;=200,"Medium Usage", IF(tbl_Customers[[#This Row],[total_day_minutes]]&lt;=250,"High Usage","Very High Usage")))</f>
        <v>High Usage</v>
      </c>
      <c r="AE3837" t="str">
        <f>IF(tbl_Customers[[#This Row],[total_intl_calls]]&lt;=5,"Low Calls", IF(tbl_Customers[[#This Row],[total_intl_calls]]&lt;=10, "Medium Calls", "High Calls"))</f>
        <v>Medium Calls</v>
      </c>
      <c r="AF38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37" s="36" t="str">
        <f>IF(tbl_Customers[[#This Row],[Churn_Risk_Score]]&gt;=10,"High Risk", IF(tbl_Customers[[#This Row],[Churn_Risk_Score]]&gt;=5,"Medium Risk","Low Risk"))</f>
        <v>Medium Risk</v>
      </c>
    </row>
    <row r="3838" spans="1:33" x14ac:dyDescent="0.35">
      <c r="A3838">
        <v>3837</v>
      </c>
      <c r="B3838" t="s">
        <v>47</v>
      </c>
      <c r="C3838">
        <v>146</v>
      </c>
      <c r="D3838" t="s">
        <v>28</v>
      </c>
      <c r="E3838" t="s">
        <v>23</v>
      </c>
      <c r="F3838" t="s">
        <v>22</v>
      </c>
      <c r="G3838">
        <v>0</v>
      </c>
      <c r="H3838">
        <v>163.5</v>
      </c>
      <c r="I3838">
        <v>85</v>
      </c>
      <c r="J3838">
        <v>27.8</v>
      </c>
      <c r="K3838">
        <v>224.8</v>
      </c>
      <c r="L3838">
        <v>149</v>
      </c>
      <c r="M3838">
        <v>19.11</v>
      </c>
      <c r="N3838">
        <v>253.1</v>
      </c>
      <c r="O3838">
        <v>116</v>
      </c>
      <c r="P3838">
        <v>11.39</v>
      </c>
      <c r="Q3838">
        <v>9.8000000000000007</v>
      </c>
      <c r="R3838">
        <v>4</v>
      </c>
      <c r="S3838">
        <v>2.65</v>
      </c>
      <c r="T3838">
        <v>1</v>
      </c>
      <c r="U3838" t="s">
        <v>22</v>
      </c>
      <c r="V3838">
        <f>IF(tbl_Customers[[#This Row],[churn]] = "yes", 1, 0)</f>
        <v>0</v>
      </c>
      <c r="W3838" t="str">
        <f>IF(tbl_Customers[[#This Row],[number_customer_service_calls]] &lt;= 1, "0-1 Calls", IF(tbl_Customers[[#This Row],[number_customer_service_calls]] &lt;= 3, "2-3 Calls", IF(tbl_Customers[[#This Row],[number_customer_service_calls]] &lt;=5, "4-5 Calls", "6+ Calls")))</f>
        <v>0-1 Calls</v>
      </c>
      <c r="X3838" t="str">
        <f>IF(tbl_Customers[[#This Row],[account_length]] &lt;= 50, "0-50", IF(tbl_Customers[[#This Row],[account_length]] &lt;=100, "51-100", IF(tbl_Customers[[#This Row],[account_length]] &lt;= 150, "101-150", "151+")))</f>
        <v>101-150</v>
      </c>
      <c r="Y3838" t="str">
        <f>IF(tbl_Customers[[#This Row],[total_intl_charge]] &lt;= 3, "Low Charges", "High Charges")</f>
        <v>Low Charges</v>
      </c>
      <c r="Z3838" t="str">
        <f>IF(tbl_Customers[[#This Row],[total_eve_calls]]&lt;=80,"Low Calls",
IF(tbl_Customers[[#This Row],[total_eve_calls]]&lt;=120,"Medium Calls","High Calls"))</f>
        <v>High Calls</v>
      </c>
      <c r="AA3838" t="str">
        <f>IF(tbl_Customers[[#This Row],[total_eve_charge]]&lt;=15,"Low Charges",
IF(tbl_Customers[[#This Row],[total_eve_charge]]&lt;=20,"Medium Charges","High Charges"))</f>
        <v>Medium Charges</v>
      </c>
      <c r="AB38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8" t="str">
        <f>IF(tbl_Customers[[#This Row],[number_vmail_messages]] = 0, "No Usage", IF(tbl_Customers[[#This Row],[number_vmail_messages]] &lt;= 20, "Low Usage", IF(tbl_Customers[[#This Row],[number_vmail_messages]] &lt;= 40, "Medium Usgae", "High Usage")))</f>
        <v>No Usage</v>
      </c>
      <c r="AD3838" t="str">
        <f>IF(tbl_Customers[[#This Row],[total_day_minutes]]&lt;=150,"Low Usage", IF(tbl_Customers[[#This Row],[total_day_minutes]]&lt;=200,"Medium Usage", IF(tbl_Customers[[#This Row],[total_day_minutes]]&lt;=250,"High Usage","Very High Usage")))</f>
        <v>Medium Usage</v>
      </c>
      <c r="AE3838" t="str">
        <f>IF(tbl_Customers[[#This Row],[total_intl_calls]]&lt;=5,"Low Calls", IF(tbl_Customers[[#This Row],[total_intl_calls]]&lt;=10, "Medium Calls", "High Calls"))</f>
        <v>Low Calls</v>
      </c>
      <c r="AF38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38" s="36" t="str">
        <f>IF(tbl_Customers[[#This Row],[Churn_Risk_Score]]&gt;=10,"High Risk", IF(tbl_Customers[[#This Row],[Churn_Risk_Score]]&gt;=5,"Medium Risk","Low Risk"))</f>
        <v>Low Risk</v>
      </c>
    </row>
    <row r="3839" spans="1:33" x14ac:dyDescent="0.35">
      <c r="A3839">
        <v>3838</v>
      </c>
      <c r="B3839" t="s">
        <v>71</v>
      </c>
      <c r="C3839">
        <v>90</v>
      </c>
      <c r="D3839" t="s">
        <v>25</v>
      </c>
      <c r="E3839" t="s">
        <v>23</v>
      </c>
      <c r="F3839" t="s">
        <v>22</v>
      </c>
      <c r="G3839">
        <v>0</v>
      </c>
      <c r="H3839">
        <v>127.2</v>
      </c>
      <c r="I3839">
        <v>94</v>
      </c>
      <c r="J3839">
        <v>21.62</v>
      </c>
      <c r="K3839">
        <v>221.1</v>
      </c>
      <c r="L3839">
        <v>108</v>
      </c>
      <c r="M3839">
        <v>18.79</v>
      </c>
      <c r="N3839">
        <v>110.7</v>
      </c>
      <c r="O3839">
        <v>106</v>
      </c>
      <c r="P3839">
        <v>4.9800000000000004</v>
      </c>
      <c r="Q3839">
        <v>11.2</v>
      </c>
      <c r="R3839">
        <v>3</v>
      </c>
      <c r="S3839">
        <v>3.02</v>
      </c>
      <c r="T3839">
        <v>2</v>
      </c>
      <c r="U3839" t="s">
        <v>22</v>
      </c>
      <c r="V3839">
        <f>IF(tbl_Customers[[#This Row],[churn]] = "yes", 1, 0)</f>
        <v>0</v>
      </c>
      <c r="W3839" t="str">
        <f>IF(tbl_Customers[[#This Row],[number_customer_service_calls]] &lt;= 1, "0-1 Calls", IF(tbl_Customers[[#This Row],[number_customer_service_calls]] &lt;= 3, "2-3 Calls", IF(tbl_Customers[[#This Row],[number_customer_service_calls]] &lt;=5, "4-5 Calls", "6+ Calls")))</f>
        <v>2-3 Calls</v>
      </c>
      <c r="X3839" t="str">
        <f>IF(tbl_Customers[[#This Row],[account_length]] &lt;= 50, "0-50", IF(tbl_Customers[[#This Row],[account_length]] &lt;=100, "51-100", IF(tbl_Customers[[#This Row],[account_length]] &lt;= 150, "101-150", "151+")))</f>
        <v>51-100</v>
      </c>
      <c r="Y3839" t="str">
        <f>IF(tbl_Customers[[#This Row],[total_intl_charge]] &lt;= 3, "Low Charges", "High Charges")</f>
        <v>High Charges</v>
      </c>
      <c r="Z3839" t="str">
        <f>IF(tbl_Customers[[#This Row],[total_eve_calls]]&lt;=80,"Low Calls",
IF(tbl_Customers[[#This Row],[total_eve_calls]]&lt;=120,"Medium Calls","High Calls"))</f>
        <v>Medium Calls</v>
      </c>
      <c r="AA3839" t="str">
        <f>IF(tbl_Customers[[#This Row],[total_eve_charge]]&lt;=15,"Low Charges",
IF(tbl_Customers[[#This Row],[total_eve_charge]]&lt;=20,"Medium Charges","High Charges"))</f>
        <v>Medium Charges</v>
      </c>
      <c r="AB38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9" t="str">
        <f>IF(tbl_Customers[[#This Row],[number_vmail_messages]] = 0, "No Usage", IF(tbl_Customers[[#This Row],[number_vmail_messages]] &lt;= 20, "Low Usage", IF(tbl_Customers[[#This Row],[number_vmail_messages]] &lt;= 40, "Medium Usgae", "High Usage")))</f>
        <v>No Usage</v>
      </c>
      <c r="AD3839" t="str">
        <f>IF(tbl_Customers[[#This Row],[total_day_minutes]]&lt;=150,"Low Usage", IF(tbl_Customers[[#This Row],[total_day_minutes]]&lt;=200,"Medium Usage", IF(tbl_Customers[[#This Row],[total_day_minutes]]&lt;=250,"High Usage","Very High Usage")))</f>
        <v>Low Usage</v>
      </c>
      <c r="AE3839" t="str">
        <f>IF(tbl_Customers[[#This Row],[total_intl_calls]]&lt;=5,"Low Calls", IF(tbl_Customers[[#This Row],[total_intl_calls]]&lt;=10, "Medium Calls", "High Calls"))</f>
        <v>Low Calls</v>
      </c>
      <c r="AF38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39" s="36" t="str">
        <f>IF(tbl_Customers[[#This Row],[Churn_Risk_Score]]&gt;=10,"High Risk", IF(tbl_Customers[[#This Row],[Churn_Risk_Score]]&gt;=5,"Medium Risk","Low Risk"))</f>
        <v>Medium Risk</v>
      </c>
    </row>
    <row r="3840" spans="1:33" x14ac:dyDescent="0.35">
      <c r="A3840">
        <v>3839</v>
      </c>
      <c r="B3840" t="s">
        <v>61</v>
      </c>
      <c r="C3840">
        <v>59</v>
      </c>
      <c r="D3840" t="s">
        <v>25</v>
      </c>
      <c r="E3840" t="s">
        <v>22</v>
      </c>
      <c r="F3840" t="s">
        <v>22</v>
      </c>
      <c r="G3840">
        <v>0</v>
      </c>
      <c r="H3840">
        <v>145.80000000000001</v>
      </c>
      <c r="I3840">
        <v>95</v>
      </c>
      <c r="J3840">
        <v>24.79</v>
      </c>
      <c r="K3840">
        <v>228.3</v>
      </c>
      <c r="L3840">
        <v>81</v>
      </c>
      <c r="M3840">
        <v>19.41</v>
      </c>
      <c r="N3840">
        <v>247.5</v>
      </c>
      <c r="O3840">
        <v>87</v>
      </c>
      <c r="P3840">
        <v>11.14</v>
      </c>
      <c r="Q3840">
        <v>9.6</v>
      </c>
      <c r="R3840">
        <v>5</v>
      </c>
      <c r="S3840">
        <v>2.59</v>
      </c>
      <c r="T3840">
        <v>0</v>
      </c>
      <c r="U3840" t="s">
        <v>22</v>
      </c>
      <c r="V3840">
        <f>IF(tbl_Customers[[#This Row],[churn]] = "yes", 1, 0)</f>
        <v>0</v>
      </c>
      <c r="W3840" t="str">
        <f>IF(tbl_Customers[[#This Row],[number_customer_service_calls]] &lt;= 1, "0-1 Calls", IF(tbl_Customers[[#This Row],[number_customer_service_calls]] &lt;= 3, "2-3 Calls", IF(tbl_Customers[[#This Row],[number_customer_service_calls]] &lt;=5, "4-5 Calls", "6+ Calls")))</f>
        <v>0-1 Calls</v>
      </c>
      <c r="X3840" t="str">
        <f>IF(tbl_Customers[[#This Row],[account_length]] &lt;= 50, "0-50", IF(tbl_Customers[[#This Row],[account_length]] &lt;=100, "51-100", IF(tbl_Customers[[#This Row],[account_length]] &lt;= 150, "101-150", "151+")))</f>
        <v>51-100</v>
      </c>
      <c r="Y3840" t="str">
        <f>IF(tbl_Customers[[#This Row],[total_intl_charge]] &lt;= 3, "Low Charges", "High Charges")</f>
        <v>Low Charges</v>
      </c>
      <c r="Z3840" t="str">
        <f>IF(tbl_Customers[[#This Row],[total_eve_calls]]&lt;=80,"Low Calls",
IF(tbl_Customers[[#This Row],[total_eve_calls]]&lt;=120,"Medium Calls","High Calls"))</f>
        <v>Medium Calls</v>
      </c>
      <c r="AA3840" t="str">
        <f>IF(tbl_Customers[[#This Row],[total_eve_charge]]&lt;=15,"Low Charges",
IF(tbl_Customers[[#This Row],[total_eve_charge]]&lt;=20,"Medium Charges","High Charges"))</f>
        <v>Medium Charges</v>
      </c>
      <c r="AB38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40" t="str">
        <f>IF(tbl_Customers[[#This Row],[number_vmail_messages]] = 0, "No Usage", IF(tbl_Customers[[#This Row],[number_vmail_messages]] &lt;= 20, "Low Usage", IF(tbl_Customers[[#This Row],[number_vmail_messages]] &lt;= 40, "Medium Usgae", "High Usage")))</f>
        <v>No Usage</v>
      </c>
      <c r="AD3840" t="str">
        <f>IF(tbl_Customers[[#This Row],[total_day_minutes]]&lt;=150,"Low Usage", IF(tbl_Customers[[#This Row],[total_day_minutes]]&lt;=200,"Medium Usage", IF(tbl_Customers[[#This Row],[total_day_minutes]]&lt;=250,"High Usage","Very High Usage")))</f>
        <v>Low Usage</v>
      </c>
      <c r="AE3840" t="str">
        <f>IF(tbl_Customers[[#This Row],[total_intl_calls]]&lt;=5,"Low Calls", IF(tbl_Customers[[#This Row],[total_intl_calls]]&lt;=10, "Medium Calls", "High Calls"))</f>
        <v>Low Calls</v>
      </c>
      <c r="AF38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40" s="36" t="str">
        <f>IF(tbl_Customers[[#This Row],[Churn_Risk_Score]]&gt;=10,"High Risk", IF(tbl_Customers[[#This Row],[Churn_Risk_Score]]&gt;=5,"Medium Risk","Low Risk"))</f>
        <v>Low Risk</v>
      </c>
    </row>
    <row r="3841" spans="1:33" x14ac:dyDescent="0.35">
      <c r="A3841">
        <v>3840</v>
      </c>
      <c r="B3841" t="s">
        <v>62</v>
      </c>
      <c r="C3841">
        <v>25</v>
      </c>
      <c r="D3841" t="s">
        <v>21</v>
      </c>
      <c r="E3841" t="s">
        <v>22</v>
      </c>
      <c r="F3841" t="s">
        <v>22</v>
      </c>
      <c r="G3841">
        <v>0</v>
      </c>
      <c r="H3841">
        <v>250.1</v>
      </c>
      <c r="I3841">
        <v>108</v>
      </c>
      <c r="J3841">
        <v>42.52</v>
      </c>
      <c r="K3841">
        <v>221.9</v>
      </c>
      <c r="L3841">
        <v>97</v>
      </c>
      <c r="M3841">
        <v>18.86</v>
      </c>
      <c r="N3841">
        <v>208.5</v>
      </c>
      <c r="O3841">
        <v>84</v>
      </c>
      <c r="P3841">
        <v>9.3800000000000008</v>
      </c>
      <c r="Q3841">
        <v>11.1</v>
      </c>
      <c r="R3841">
        <v>3</v>
      </c>
      <c r="S3841">
        <v>3</v>
      </c>
      <c r="T3841">
        <v>2</v>
      </c>
      <c r="U3841" t="s">
        <v>22</v>
      </c>
      <c r="V3841">
        <f>IF(tbl_Customers[[#This Row],[churn]] = "yes", 1, 0)</f>
        <v>0</v>
      </c>
      <c r="W3841" t="str">
        <f>IF(tbl_Customers[[#This Row],[number_customer_service_calls]] &lt;= 1, "0-1 Calls", IF(tbl_Customers[[#This Row],[number_customer_service_calls]] &lt;= 3, "2-3 Calls", IF(tbl_Customers[[#This Row],[number_customer_service_calls]] &lt;=5, "4-5 Calls", "6+ Calls")))</f>
        <v>2-3 Calls</v>
      </c>
      <c r="X3841" t="str">
        <f>IF(tbl_Customers[[#This Row],[account_length]] &lt;= 50, "0-50", IF(tbl_Customers[[#This Row],[account_length]] &lt;=100, "51-100", IF(tbl_Customers[[#This Row],[account_length]] &lt;= 150, "101-150", "151+")))</f>
        <v>0-50</v>
      </c>
      <c r="Y3841" t="str">
        <f>IF(tbl_Customers[[#This Row],[total_intl_charge]] &lt;= 3, "Low Charges", "High Charges")</f>
        <v>Low Charges</v>
      </c>
      <c r="Z3841" t="str">
        <f>IF(tbl_Customers[[#This Row],[total_eve_calls]]&lt;=80,"Low Calls",
IF(tbl_Customers[[#This Row],[total_eve_calls]]&lt;=120,"Medium Calls","High Calls"))</f>
        <v>Medium Calls</v>
      </c>
      <c r="AA3841" t="str">
        <f>IF(tbl_Customers[[#This Row],[total_eve_charge]]&lt;=15,"Low Charges",
IF(tbl_Customers[[#This Row],[total_eve_charge]]&lt;=20,"Medium Charges","High Charges"))</f>
        <v>Medium Charges</v>
      </c>
      <c r="AB38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1" t="str">
        <f>IF(tbl_Customers[[#This Row],[number_vmail_messages]] = 0, "No Usage", IF(tbl_Customers[[#This Row],[number_vmail_messages]] &lt;= 20, "Low Usage", IF(tbl_Customers[[#This Row],[number_vmail_messages]] &lt;= 40, "Medium Usgae", "High Usage")))</f>
        <v>No Usage</v>
      </c>
      <c r="AD3841" t="str">
        <f>IF(tbl_Customers[[#This Row],[total_day_minutes]]&lt;=150,"Low Usage", IF(tbl_Customers[[#This Row],[total_day_minutes]]&lt;=200,"Medium Usage", IF(tbl_Customers[[#This Row],[total_day_minutes]]&lt;=250,"High Usage","Very High Usage")))</f>
        <v>Very High Usage</v>
      </c>
      <c r="AE3841" t="str">
        <f>IF(tbl_Customers[[#This Row],[total_intl_calls]]&lt;=5,"Low Calls", IF(tbl_Customers[[#This Row],[total_intl_calls]]&lt;=10, "Medium Calls", "High Calls"))</f>
        <v>Low Calls</v>
      </c>
      <c r="AF38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41" s="36" t="str">
        <f>IF(tbl_Customers[[#This Row],[Churn_Risk_Score]]&gt;=10,"High Risk", IF(tbl_Customers[[#This Row],[Churn_Risk_Score]]&gt;=5,"Medium Risk","Low Risk"))</f>
        <v>Medium Risk</v>
      </c>
    </row>
    <row r="3842" spans="1:33" x14ac:dyDescent="0.35">
      <c r="A3842">
        <v>3841</v>
      </c>
      <c r="B3842" t="s">
        <v>31</v>
      </c>
      <c r="C3842">
        <v>105</v>
      </c>
      <c r="D3842" t="s">
        <v>28</v>
      </c>
      <c r="E3842" t="s">
        <v>22</v>
      </c>
      <c r="F3842" t="s">
        <v>22</v>
      </c>
      <c r="G3842">
        <v>0</v>
      </c>
      <c r="H3842">
        <v>101.5</v>
      </c>
      <c r="I3842">
        <v>83</v>
      </c>
      <c r="J3842">
        <v>17.260000000000002</v>
      </c>
      <c r="K3842">
        <v>193.8</v>
      </c>
      <c r="L3842">
        <v>83</v>
      </c>
      <c r="M3842">
        <v>16.47</v>
      </c>
      <c r="N3842">
        <v>214.3</v>
      </c>
      <c r="O3842">
        <v>113</v>
      </c>
      <c r="P3842">
        <v>9.64</v>
      </c>
      <c r="Q3842">
        <v>11.7</v>
      </c>
      <c r="R3842">
        <v>4</v>
      </c>
      <c r="S3842">
        <v>3.16</v>
      </c>
      <c r="T3842">
        <v>3</v>
      </c>
      <c r="U3842" t="s">
        <v>22</v>
      </c>
      <c r="V3842">
        <f>IF(tbl_Customers[[#This Row],[churn]] = "yes", 1, 0)</f>
        <v>0</v>
      </c>
      <c r="W3842" t="str">
        <f>IF(tbl_Customers[[#This Row],[number_customer_service_calls]] &lt;= 1, "0-1 Calls", IF(tbl_Customers[[#This Row],[number_customer_service_calls]] &lt;= 3, "2-3 Calls", IF(tbl_Customers[[#This Row],[number_customer_service_calls]] &lt;=5, "4-5 Calls", "6+ Calls")))</f>
        <v>2-3 Calls</v>
      </c>
      <c r="X3842" t="str">
        <f>IF(tbl_Customers[[#This Row],[account_length]] &lt;= 50, "0-50", IF(tbl_Customers[[#This Row],[account_length]] &lt;=100, "51-100", IF(tbl_Customers[[#This Row],[account_length]] &lt;= 150, "101-150", "151+")))</f>
        <v>101-150</v>
      </c>
      <c r="Y3842" t="str">
        <f>IF(tbl_Customers[[#This Row],[total_intl_charge]] &lt;= 3, "Low Charges", "High Charges")</f>
        <v>High Charges</v>
      </c>
      <c r="Z3842" t="str">
        <f>IF(tbl_Customers[[#This Row],[total_eve_calls]]&lt;=80,"Low Calls",
IF(tbl_Customers[[#This Row],[total_eve_calls]]&lt;=120,"Medium Calls","High Calls"))</f>
        <v>Medium Calls</v>
      </c>
      <c r="AA3842" t="str">
        <f>IF(tbl_Customers[[#This Row],[total_eve_charge]]&lt;=15,"Low Charges",
IF(tbl_Customers[[#This Row],[total_eve_charge]]&lt;=20,"Medium Charges","High Charges"))</f>
        <v>Medium Charges</v>
      </c>
      <c r="AB38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2" t="str">
        <f>IF(tbl_Customers[[#This Row],[number_vmail_messages]] = 0, "No Usage", IF(tbl_Customers[[#This Row],[number_vmail_messages]] &lt;= 20, "Low Usage", IF(tbl_Customers[[#This Row],[number_vmail_messages]] &lt;= 40, "Medium Usgae", "High Usage")))</f>
        <v>No Usage</v>
      </c>
      <c r="AD3842" t="str">
        <f>IF(tbl_Customers[[#This Row],[total_day_minutes]]&lt;=150,"Low Usage", IF(tbl_Customers[[#This Row],[total_day_minutes]]&lt;=200,"Medium Usage", IF(tbl_Customers[[#This Row],[total_day_minutes]]&lt;=250,"High Usage","Very High Usage")))</f>
        <v>Low Usage</v>
      </c>
      <c r="AE3842" t="str">
        <f>IF(tbl_Customers[[#This Row],[total_intl_calls]]&lt;=5,"Low Calls", IF(tbl_Customers[[#This Row],[total_intl_calls]]&lt;=10, "Medium Calls", "High Calls"))</f>
        <v>Low Calls</v>
      </c>
      <c r="AF38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42" s="36" t="str">
        <f>IF(tbl_Customers[[#This Row],[Churn_Risk_Score]]&gt;=10,"High Risk", IF(tbl_Customers[[#This Row],[Churn_Risk_Score]]&gt;=5,"Medium Risk","Low Risk"))</f>
        <v>Low Risk</v>
      </c>
    </row>
    <row r="3843" spans="1:33" x14ac:dyDescent="0.35">
      <c r="A3843">
        <v>3842</v>
      </c>
      <c r="B3843" t="s">
        <v>72</v>
      </c>
      <c r="C3843">
        <v>143</v>
      </c>
      <c r="D3843" t="s">
        <v>21</v>
      </c>
      <c r="E3843" t="s">
        <v>22</v>
      </c>
      <c r="F3843" t="s">
        <v>23</v>
      </c>
      <c r="G3843">
        <v>26</v>
      </c>
      <c r="H3843">
        <v>119.6</v>
      </c>
      <c r="I3843">
        <v>133</v>
      </c>
      <c r="J3843">
        <v>20.329999999999998</v>
      </c>
      <c r="K3843">
        <v>247</v>
      </c>
      <c r="L3843">
        <v>136</v>
      </c>
      <c r="M3843">
        <v>21</v>
      </c>
      <c r="N3843">
        <v>227.3</v>
      </c>
      <c r="O3843">
        <v>54</v>
      </c>
      <c r="P3843">
        <v>10.23</v>
      </c>
      <c r="Q3843">
        <v>13</v>
      </c>
      <c r="R3843">
        <v>3</v>
      </c>
      <c r="S3843">
        <v>3.51</v>
      </c>
      <c r="T3843">
        <v>1</v>
      </c>
      <c r="U3843" t="s">
        <v>22</v>
      </c>
      <c r="V3843">
        <f>IF(tbl_Customers[[#This Row],[churn]] = "yes", 1, 0)</f>
        <v>0</v>
      </c>
      <c r="W3843" t="str">
        <f>IF(tbl_Customers[[#This Row],[number_customer_service_calls]] &lt;= 1, "0-1 Calls", IF(tbl_Customers[[#This Row],[number_customer_service_calls]] &lt;= 3, "2-3 Calls", IF(tbl_Customers[[#This Row],[number_customer_service_calls]] &lt;=5, "4-5 Calls", "6+ Calls")))</f>
        <v>0-1 Calls</v>
      </c>
      <c r="X3843" t="str">
        <f>IF(tbl_Customers[[#This Row],[account_length]] &lt;= 50, "0-50", IF(tbl_Customers[[#This Row],[account_length]] &lt;=100, "51-100", IF(tbl_Customers[[#This Row],[account_length]] &lt;= 150, "101-150", "151+")))</f>
        <v>101-150</v>
      </c>
      <c r="Y3843" t="str">
        <f>IF(tbl_Customers[[#This Row],[total_intl_charge]] &lt;= 3, "Low Charges", "High Charges")</f>
        <v>High Charges</v>
      </c>
      <c r="Z3843" t="str">
        <f>IF(tbl_Customers[[#This Row],[total_eve_calls]]&lt;=80,"Low Calls",
IF(tbl_Customers[[#This Row],[total_eve_calls]]&lt;=120,"Medium Calls","High Calls"))</f>
        <v>High Calls</v>
      </c>
      <c r="AA3843" t="str">
        <f>IF(tbl_Customers[[#This Row],[total_eve_charge]]&lt;=15,"Low Charges",
IF(tbl_Customers[[#This Row],[total_eve_charge]]&lt;=20,"Medium Charges","High Charges"))</f>
        <v>High Charges</v>
      </c>
      <c r="AB38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3" t="str">
        <f>IF(tbl_Customers[[#This Row],[number_vmail_messages]] = 0, "No Usage", IF(tbl_Customers[[#This Row],[number_vmail_messages]] &lt;= 20, "Low Usage", IF(tbl_Customers[[#This Row],[number_vmail_messages]] &lt;= 40, "Medium Usgae", "High Usage")))</f>
        <v>Medium Usgae</v>
      </c>
      <c r="AD3843" t="str">
        <f>IF(tbl_Customers[[#This Row],[total_day_minutes]]&lt;=150,"Low Usage", IF(tbl_Customers[[#This Row],[total_day_minutes]]&lt;=200,"Medium Usage", IF(tbl_Customers[[#This Row],[total_day_minutes]]&lt;=250,"High Usage","Very High Usage")))</f>
        <v>Low Usage</v>
      </c>
      <c r="AE3843" t="str">
        <f>IF(tbl_Customers[[#This Row],[total_intl_calls]]&lt;=5,"Low Calls", IF(tbl_Customers[[#This Row],[total_intl_calls]]&lt;=10, "Medium Calls", "High Calls"))</f>
        <v>Low Calls</v>
      </c>
      <c r="AF38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43" s="36" t="str">
        <f>IF(tbl_Customers[[#This Row],[Churn_Risk_Score]]&gt;=10,"High Risk", IF(tbl_Customers[[#This Row],[Churn_Risk_Score]]&gt;=5,"Medium Risk","Low Risk"))</f>
        <v>Low Risk</v>
      </c>
    </row>
    <row r="3844" spans="1:33" x14ac:dyDescent="0.35">
      <c r="A3844">
        <v>3843</v>
      </c>
      <c r="B3844" t="s">
        <v>45</v>
      </c>
      <c r="C3844">
        <v>56</v>
      </c>
      <c r="D3844" t="s">
        <v>21</v>
      </c>
      <c r="E3844" t="s">
        <v>22</v>
      </c>
      <c r="F3844" t="s">
        <v>22</v>
      </c>
      <c r="G3844">
        <v>0</v>
      </c>
      <c r="H3844">
        <v>158.19999999999999</v>
      </c>
      <c r="I3844">
        <v>85</v>
      </c>
      <c r="J3844">
        <v>26.89</v>
      </c>
      <c r="K3844">
        <v>197.9</v>
      </c>
      <c r="L3844">
        <v>91</v>
      </c>
      <c r="M3844">
        <v>16.82</v>
      </c>
      <c r="N3844">
        <v>159.9</v>
      </c>
      <c r="O3844">
        <v>133</v>
      </c>
      <c r="P3844">
        <v>7.2</v>
      </c>
      <c r="Q3844">
        <v>7.7</v>
      </c>
      <c r="R3844">
        <v>7</v>
      </c>
      <c r="S3844">
        <v>2.08</v>
      </c>
      <c r="T3844">
        <v>1</v>
      </c>
      <c r="U3844" t="s">
        <v>22</v>
      </c>
      <c r="V3844">
        <f>IF(tbl_Customers[[#This Row],[churn]] = "yes", 1, 0)</f>
        <v>0</v>
      </c>
      <c r="W3844" t="str">
        <f>IF(tbl_Customers[[#This Row],[number_customer_service_calls]] &lt;= 1, "0-1 Calls", IF(tbl_Customers[[#This Row],[number_customer_service_calls]] &lt;= 3, "2-3 Calls", IF(tbl_Customers[[#This Row],[number_customer_service_calls]] &lt;=5, "4-5 Calls", "6+ Calls")))</f>
        <v>0-1 Calls</v>
      </c>
      <c r="X3844" t="str">
        <f>IF(tbl_Customers[[#This Row],[account_length]] &lt;= 50, "0-50", IF(tbl_Customers[[#This Row],[account_length]] &lt;=100, "51-100", IF(tbl_Customers[[#This Row],[account_length]] &lt;= 150, "101-150", "151+")))</f>
        <v>51-100</v>
      </c>
      <c r="Y3844" t="str">
        <f>IF(tbl_Customers[[#This Row],[total_intl_charge]] &lt;= 3, "Low Charges", "High Charges")</f>
        <v>Low Charges</v>
      </c>
      <c r="Z3844" t="str">
        <f>IF(tbl_Customers[[#This Row],[total_eve_calls]]&lt;=80,"Low Calls",
IF(tbl_Customers[[#This Row],[total_eve_calls]]&lt;=120,"Medium Calls","High Calls"))</f>
        <v>Medium Calls</v>
      </c>
      <c r="AA3844" t="str">
        <f>IF(tbl_Customers[[#This Row],[total_eve_charge]]&lt;=15,"Low Charges",
IF(tbl_Customers[[#This Row],[total_eve_charge]]&lt;=20,"Medium Charges","High Charges"))</f>
        <v>Medium Charges</v>
      </c>
      <c r="AB38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44" t="str">
        <f>IF(tbl_Customers[[#This Row],[number_vmail_messages]] = 0, "No Usage", IF(tbl_Customers[[#This Row],[number_vmail_messages]] &lt;= 20, "Low Usage", IF(tbl_Customers[[#This Row],[number_vmail_messages]] &lt;= 40, "Medium Usgae", "High Usage")))</f>
        <v>No Usage</v>
      </c>
      <c r="AD3844" t="str">
        <f>IF(tbl_Customers[[#This Row],[total_day_minutes]]&lt;=150,"Low Usage", IF(tbl_Customers[[#This Row],[total_day_minutes]]&lt;=200,"Medium Usage", IF(tbl_Customers[[#This Row],[total_day_minutes]]&lt;=250,"High Usage","Very High Usage")))</f>
        <v>Medium Usage</v>
      </c>
      <c r="AE3844" t="str">
        <f>IF(tbl_Customers[[#This Row],[total_intl_calls]]&lt;=5,"Low Calls", IF(tbl_Customers[[#This Row],[total_intl_calls]]&lt;=10, "Medium Calls", "High Calls"))</f>
        <v>Medium Calls</v>
      </c>
      <c r="AF38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44" s="36" t="str">
        <f>IF(tbl_Customers[[#This Row],[Churn_Risk_Score]]&gt;=10,"High Risk", IF(tbl_Customers[[#This Row],[Churn_Risk_Score]]&gt;=5,"Medium Risk","Low Risk"))</f>
        <v>Low Risk</v>
      </c>
    </row>
    <row r="3845" spans="1:33" x14ac:dyDescent="0.35">
      <c r="A3845">
        <v>3844</v>
      </c>
      <c r="B3845" t="s">
        <v>63</v>
      </c>
      <c r="C3845">
        <v>105</v>
      </c>
      <c r="D3845" t="s">
        <v>28</v>
      </c>
      <c r="E3845" t="s">
        <v>22</v>
      </c>
      <c r="F3845" t="s">
        <v>22</v>
      </c>
      <c r="G3845">
        <v>0</v>
      </c>
      <c r="H3845">
        <v>193.2</v>
      </c>
      <c r="I3845">
        <v>139</v>
      </c>
      <c r="J3845">
        <v>32.840000000000003</v>
      </c>
      <c r="K3845">
        <v>260.3</v>
      </c>
      <c r="L3845">
        <v>104</v>
      </c>
      <c r="M3845">
        <v>22.13</v>
      </c>
      <c r="N3845">
        <v>226.4</v>
      </c>
      <c r="O3845">
        <v>133</v>
      </c>
      <c r="P3845">
        <v>10.19</v>
      </c>
      <c r="Q3845">
        <v>7.8</v>
      </c>
      <c r="R3845">
        <v>2</v>
      </c>
      <c r="S3845">
        <v>2.11</v>
      </c>
      <c r="T3845">
        <v>1</v>
      </c>
      <c r="U3845" t="s">
        <v>22</v>
      </c>
      <c r="V3845">
        <f>IF(tbl_Customers[[#This Row],[churn]] = "yes", 1, 0)</f>
        <v>0</v>
      </c>
      <c r="W3845" t="str">
        <f>IF(tbl_Customers[[#This Row],[number_customer_service_calls]] &lt;= 1, "0-1 Calls", IF(tbl_Customers[[#This Row],[number_customer_service_calls]] &lt;= 3, "2-3 Calls", IF(tbl_Customers[[#This Row],[number_customer_service_calls]] &lt;=5, "4-5 Calls", "6+ Calls")))</f>
        <v>0-1 Calls</v>
      </c>
      <c r="X3845" t="str">
        <f>IF(tbl_Customers[[#This Row],[account_length]] &lt;= 50, "0-50", IF(tbl_Customers[[#This Row],[account_length]] &lt;=100, "51-100", IF(tbl_Customers[[#This Row],[account_length]] &lt;= 150, "101-150", "151+")))</f>
        <v>101-150</v>
      </c>
      <c r="Y3845" t="str">
        <f>IF(tbl_Customers[[#This Row],[total_intl_charge]] &lt;= 3, "Low Charges", "High Charges")</f>
        <v>Low Charges</v>
      </c>
      <c r="Z3845" t="str">
        <f>IF(tbl_Customers[[#This Row],[total_eve_calls]]&lt;=80,"Low Calls",
IF(tbl_Customers[[#This Row],[total_eve_calls]]&lt;=120,"Medium Calls","High Calls"))</f>
        <v>Medium Calls</v>
      </c>
      <c r="AA3845" t="str">
        <f>IF(tbl_Customers[[#This Row],[total_eve_charge]]&lt;=15,"Low Charges",
IF(tbl_Customers[[#This Row],[total_eve_charge]]&lt;=20,"Medium Charges","High Charges"))</f>
        <v>High Charges</v>
      </c>
      <c r="AB38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5" t="str">
        <f>IF(tbl_Customers[[#This Row],[number_vmail_messages]] = 0, "No Usage", IF(tbl_Customers[[#This Row],[number_vmail_messages]] &lt;= 20, "Low Usage", IF(tbl_Customers[[#This Row],[number_vmail_messages]] &lt;= 40, "Medium Usgae", "High Usage")))</f>
        <v>No Usage</v>
      </c>
      <c r="AD3845" t="str">
        <f>IF(tbl_Customers[[#This Row],[total_day_minutes]]&lt;=150,"Low Usage", IF(tbl_Customers[[#This Row],[total_day_minutes]]&lt;=200,"Medium Usage", IF(tbl_Customers[[#This Row],[total_day_minutes]]&lt;=250,"High Usage","Very High Usage")))</f>
        <v>Medium Usage</v>
      </c>
      <c r="AE3845" t="str">
        <f>IF(tbl_Customers[[#This Row],[total_intl_calls]]&lt;=5,"Low Calls", IF(tbl_Customers[[#This Row],[total_intl_calls]]&lt;=10, "Medium Calls", "High Calls"))</f>
        <v>Low Calls</v>
      </c>
      <c r="AF38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45" s="36" t="str">
        <f>IF(tbl_Customers[[#This Row],[Churn_Risk_Score]]&gt;=10,"High Risk", IF(tbl_Customers[[#This Row],[Churn_Risk_Score]]&gt;=5,"Medium Risk","Low Risk"))</f>
        <v>Low Risk</v>
      </c>
    </row>
    <row r="3846" spans="1:33" x14ac:dyDescent="0.35">
      <c r="A3846">
        <v>3845</v>
      </c>
      <c r="B3846" t="s">
        <v>37</v>
      </c>
      <c r="C3846">
        <v>73</v>
      </c>
      <c r="D3846" t="s">
        <v>28</v>
      </c>
      <c r="E3846" t="s">
        <v>22</v>
      </c>
      <c r="F3846" t="s">
        <v>23</v>
      </c>
      <c r="G3846">
        <v>33</v>
      </c>
      <c r="H3846">
        <v>217.7</v>
      </c>
      <c r="I3846">
        <v>108</v>
      </c>
      <c r="J3846">
        <v>37.01</v>
      </c>
      <c r="K3846">
        <v>245.7</v>
      </c>
      <c r="L3846">
        <v>106</v>
      </c>
      <c r="M3846">
        <v>20.88</v>
      </c>
      <c r="N3846">
        <v>242.9</v>
      </c>
      <c r="O3846">
        <v>100</v>
      </c>
      <c r="P3846">
        <v>10.93</v>
      </c>
      <c r="Q3846">
        <v>8.8000000000000007</v>
      </c>
      <c r="R3846">
        <v>6</v>
      </c>
      <c r="S3846">
        <v>2.38</v>
      </c>
      <c r="T3846">
        <v>1</v>
      </c>
      <c r="U3846" t="s">
        <v>22</v>
      </c>
      <c r="V3846">
        <f>IF(tbl_Customers[[#This Row],[churn]] = "yes", 1, 0)</f>
        <v>0</v>
      </c>
      <c r="W3846" t="str">
        <f>IF(tbl_Customers[[#This Row],[number_customer_service_calls]] &lt;= 1, "0-1 Calls", IF(tbl_Customers[[#This Row],[number_customer_service_calls]] &lt;= 3, "2-3 Calls", IF(tbl_Customers[[#This Row],[number_customer_service_calls]] &lt;=5, "4-5 Calls", "6+ Calls")))</f>
        <v>0-1 Calls</v>
      </c>
      <c r="X3846" t="str">
        <f>IF(tbl_Customers[[#This Row],[account_length]] &lt;= 50, "0-50", IF(tbl_Customers[[#This Row],[account_length]] &lt;=100, "51-100", IF(tbl_Customers[[#This Row],[account_length]] &lt;= 150, "101-150", "151+")))</f>
        <v>51-100</v>
      </c>
      <c r="Y3846" t="str">
        <f>IF(tbl_Customers[[#This Row],[total_intl_charge]] &lt;= 3, "Low Charges", "High Charges")</f>
        <v>Low Charges</v>
      </c>
      <c r="Z3846" t="str">
        <f>IF(tbl_Customers[[#This Row],[total_eve_calls]]&lt;=80,"Low Calls",
IF(tbl_Customers[[#This Row],[total_eve_calls]]&lt;=120,"Medium Calls","High Calls"))</f>
        <v>Medium Calls</v>
      </c>
      <c r="AA3846" t="str">
        <f>IF(tbl_Customers[[#This Row],[total_eve_charge]]&lt;=15,"Low Charges",
IF(tbl_Customers[[#This Row],[total_eve_charge]]&lt;=20,"Medium Charges","High Charges"))</f>
        <v>High Charges</v>
      </c>
      <c r="AB38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6" t="str">
        <f>IF(tbl_Customers[[#This Row],[number_vmail_messages]] = 0, "No Usage", IF(tbl_Customers[[#This Row],[number_vmail_messages]] &lt;= 20, "Low Usage", IF(tbl_Customers[[#This Row],[number_vmail_messages]] &lt;= 40, "Medium Usgae", "High Usage")))</f>
        <v>Medium Usgae</v>
      </c>
      <c r="AD3846" t="str">
        <f>IF(tbl_Customers[[#This Row],[total_day_minutes]]&lt;=150,"Low Usage", IF(tbl_Customers[[#This Row],[total_day_minutes]]&lt;=200,"Medium Usage", IF(tbl_Customers[[#This Row],[total_day_minutes]]&lt;=250,"High Usage","Very High Usage")))</f>
        <v>High Usage</v>
      </c>
      <c r="AE3846" t="str">
        <f>IF(tbl_Customers[[#This Row],[total_intl_calls]]&lt;=5,"Low Calls", IF(tbl_Customers[[#This Row],[total_intl_calls]]&lt;=10, "Medium Calls", "High Calls"))</f>
        <v>Medium Calls</v>
      </c>
      <c r="AF38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46" s="36" t="str">
        <f>IF(tbl_Customers[[#This Row],[Churn_Risk_Score]]&gt;=10,"High Risk", IF(tbl_Customers[[#This Row],[Churn_Risk_Score]]&gt;=5,"Medium Risk","Low Risk"))</f>
        <v>Low Risk</v>
      </c>
    </row>
    <row r="3847" spans="1:33" x14ac:dyDescent="0.35">
      <c r="A3847">
        <v>3846</v>
      </c>
      <c r="B3847" t="s">
        <v>58</v>
      </c>
      <c r="C3847">
        <v>54</v>
      </c>
      <c r="D3847" t="s">
        <v>25</v>
      </c>
      <c r="E3847" t="s">
        <v>22</v>
      </c>
      <c r="F3847" t="s">
        <v>22</v>
      </c>
      <c r="G3847">
        <v>0</v>
      </c>
      <c r="H3847">
        <v>199.8</v>
      </c>
      <c r="I3847">
        <v>94</v>
      </c>
      <c r="J3847">
        <v>33.97</v>
      </c>
      <c r="K3847">
        <v>308</v>
      </c>
      <c r="L3847">
        <v>112</v>
      </c>
      <c r="M3847">
        <v>26.18</v>
      </c>
      <c r="N3847">
        <v>162.6</v>
      </c>
      <c r="O3847">
        <v>99</v>
      </c>
      <c r="P3847">
        <v>7.32</v>
      </c>
      <c r="Q3847">
        <v>10.1</v>
      </c>
      <c r="R3847">
        <v>4</v>
      </c>
      <c r="S3847">
        <v>2.73</v>
      </c>
      <c r="T3847">
        <v>0</v>
      </c>
      <c r="U3847" t="s">
        <v>22</v>
      </c>
      <c r="V3847">
        <f>IF(tbl_Customers[[#This Row],[churn]] = "yes", 1, 0)</f>
        <v>0</v>
      </c>
      <c r="W3847" t="str">
        <f>IF(tbl_Customers[[#This Row],[number_customer_service_calls]] &lt;= 1, "0-1 Calls", IF(tbl_Customers[[#This Row],[number_customer_service_calls]] &lt;= 3, "2-3 Calls", IF(tbl_Customers[[#This Row],[number_customer_service_calls]] &lt;=5, "4-5 Calls", "6+ Calls")))</f>
        <v>0-1 Calls</v>
      </c>
      <c r="X3847" t="str">
        <f>IF(tbl_Customers[[#This Row],[account_length]] &lt;= 50, "0-50", IF(tbl_Customers[[#This Row],[account_length]] &lt;=100, "51-100", IF(tbl_Customers[[#This Row],[account_length]] &lt;= 150, "101-150", "151+")))</f>
        <v>51-100</v>
      </c>
      <c r="Y3847" t="str">
        <f>IF(tbl_Customers[[#This Row],[total_intl_charge]] &lt;= 3, "Low Charges", "High Charges")</f>
        <v>Low Charges</v>
      </c>
      <c r="Z3847" t="str">
        <f>IF(tbl_Customers[[#This Row],[total_eve_calls]]&lt;=80,"Low Calls",
IF(tbl_Customers[[#This Row],[total_eve_calls]]&lt;=120,"Medium Calls","High Calls"))</f>
        <v>Medium Calls</v>
      </c>
      <c r="AA3847" t="str">
        <f>IF(tbl_Customers[[#This Row],[total_eve_charge]]&lt;=15,"Low Charges",
IF(tbl_Customers[[#This Row],[total_eve_charge]]&lt;=20,"Medium Charges","High Charges"))</f>
        <v>High Charges</v>
      </c>
      <c r="AB38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7" t="str">
        <f>IF(tbl_Customers[[#This Row],[number_vmail_messages]] = 0, "No Usage", IF(tbl_Customers[[#This Row],[number_vmail_messages]] &lt;= 20, "Low Usage", IF(tbl_Customers[[#This Row],[number_vmail_messages]] &lt;= 40, "Medium Usgae", "High Usage")))</f>
        <v>No Usage</v>
      </c>
      <c r="AD3847" t="str">
        <f>IF(tbl_Customers[[#This Row],[total_day_minutes]]&lt;=150,"Low Usage", IF(tbl_Customers[[#This Row],[total_day_minutes]]&lt;=200,"Medium Usage", IF(tbl_Customers[[#This Row],[total_day_minutes]]&lt;=250,"High Usage","Very High Usage")))</f>
        <v>Medium Usage</v>
      </c>
      <c r="AE3847" t="str">
        <f>IF(tbl_Customers[[#This Row],[total_intl_calls]]&lt;=5,"Low Calls", IF(tbl_Customers[[#This Row],[total_intl_calls]]&lt;=10, "Medium Calls", "High Calls"))</f>
        <v>Low Calls</v>
      </c>
      <c r="AF38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47" s="36" t="str">
        <f>IF(tbl_Customers[[#This Row],[Churn_Risk_Score]]&gt;=10,"High Risk", IF(tbl_Customers[[#This Row],[Churn_Risk_Score]]&gt;=5,"Medium Risk","Low Risk"))</f>
        <v>Low Risk</v>
      </c>
    </row>
    <row r="3848" spans="1:33" x14ac:dyDescent="0.35">
      <c r="A3848">
        <v>3847</v>
      </c>
      <c r="B3848" t="s">
        <v>68</v>
      </c>
      <c r="C3848">
        <v>98</v>
      </c>
      <c r="D3848" t="s">
        <v>28</v>
      </c>
      <c r="E3848" t="s">
        <v>22</v>
      </c>
      <c r="F3848" t="s">
        <v>22</v>
      </c>
      <c r="G3848">
        <v>0</v>
      </c>
      <c r="H3848">
        <v>171.9</v>
      </c>
      <c r="I3848">
        <v>77</v>
      </c>
      <c r="J3848">
        <v>29.22</v>
      </c>
      <c r="K3848">
        <v>235.3</v>
      </c>
      <c r="L3848">
        <v>90</v>
      </c>
      <c r="M3848">
        <v>20</v>
      </c>
      <c r="N3848">
        <v>140.30000000000001</v>
      </c>
      <c r="O3848">
        <v>125</v>
      </c>
      <c r="P3848">
        <v>6.31</v>
      </c>
      <c r="Q3848">
        <v>14.6</v>
      </c>
      <c r="R3848">
        <v>4</v>
      </c>
      <c r="S3848">
        <v>3.94</v>
      </c>
      <c r="T3848">
        <v>2</v>
      </c>
      <c r="U3848" t="s">
        <v>22</v>
      </c>
      <c r="V3848">
        <f>IF(tbl_Customers[[#This Row],[churn]] = "yes", 1, 0)</f>
        <v>0</v>
      </c>
      <c r="W3848" t="str">
        <f>IF(tbl_Customers[[#This Row],[number_customer_service_calls]] &lt;= 1, "0-1 Calls", IF(tbl_Customers[[#This Row],[number_customer_service_calls]] &lt;= 3, "2-3 Calls", IF(tbl_Customers[[#This Row],[number_customer_service_calls]] &lt;=5, "4-5 Calls", "6+ Calls")))</f>
        <v>2-3 Calls</v>
      </c>
      <c r="X3848" t="str">
        <f>IF(tbl_Customers[[#This Row],[account_length]] &lt;= 50, "0-50", IF(tbl_Customers[[#This Row],[account_length]] &lt;=100, "51-100", IF(tbl_Customers[[#This Row],[account_length]] &lt;= 150, "101-150", "151+")))</f>
        <v>51-100</v>
      </c>
      <c r="Y3848" t="str">
        <f>IF(tbl_Customers[[#This Row],[total_intl_charge]] &lt;= 3, "Low Charges", "High Charges")</f>
        <v>High Charges</v>
      </c>
      <c r="Z3848" t="str">
        <f>IF(tbl_Customers[[#This Row],[total_eve_calls]]&lt;=80,"Low Calls",
IF(tbl_Customers[[#This Row],[total_eve_calls]]&lt;=120,"Medium Calls","High Calls"))</f>
        <v>Medium Calls</v>
      </c>
      <c r="AA3848" t="str">
        <f>IF(tbl_Customers[[#This Row],[total_eve_charge]]&lt;=15,"Low Charges",
IF(tbl_Customers[[#This Row],[total_eve_charge]]&lt;=20,"Medium Charges","High Charges"))</f>
        <v>Medium Charges</v>
      </c>
      <c r="AB38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8" t="str">
        <f>IF(tbl_Customers[[#This Row],[number_vmail_messages]] = 0, "No Usage", IF(tbl_Customers[[#This Row],[number_vmail_messages]] &lt;= 20, "Low Usage", IF(tbl_Customers[[#This Row],[number_vmail_messages]] &lt;= 40, "Medium Usgae", "High Usage")))</f>
        <v>No Usage</v>
      </c>
      <c r="AD3848" t="str">
        <f>IF(tbl_Customers[[#This Row],[total_day_minutes]]&lt;=150,"Low Usage", IF(tbl_Customers[[#This Row],[total_day_minutes]]&lt;=200,"Medium Usage", IF(tbl_Customers[[#This Row],[total_day_minutes]]&lt;=250,"High Usage","Very High Usage")))</f>
        <v>Medium Usage</v>
      </c>
      <c r="AE3848" t="str">
        <f>IF(tbl_Customers[[#This Row],[total_intl_calls]]&lt;=5,"Low Calls", IF(tbl_Customers[[#This Row],[total_intl_calls]]&lt;=10, "Medium Calls", "High Calls"))</f>
        <v>Low Calls</v>
      </c>
      <c r="AF38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48" s="36" t="str">
        <f>IF(tbl_Customers[[#This Row],[Churn_Risk_Score]]&gt;=10,"High Risk", IF(tbl_Customers[[#This Row],[Churn_Risk_Score]]&gt;=5,"Medium Risk","Low Risk"))</f>
        <v>Low Risk</v>
      </c>
    </row>
    <row r="3849" spans="1:33" x14ac:dyDescent="0.35">
      <c r="A3849">
        <v>3848</v>
      </c>
      <c r="B3849" t="s">
        <v>52</v>
      </c>
      <c r="C3849">
        <v>100</v>
      </c>
      <c r="D3849" t="s">
        <v>21</v>
      </c>
      <c r="E3849" t="s">
        <v>22</v>
      </c>
      <c r="F3849" t="s">
        <v>23</v>
      </c>
      <c r="G3849">
        <v>31</v>
      </c>
      <c r="H3849">
        <v>67.7</v>
      </c>
      <c r="I3849">
        <v>67</v>
      </c>
      <c r="J3849">
        <v>11.51</v>
      </c>
      <c r="K3849">
        <v>147.1</v>
      </c>
      <c r="L3849">
        <v>116</v>
      </c>
      <c r="M3849">
        <v>12.5</v>
      </c>
      <c r="N3849">
        <v>288.3</v>
      </c>
      <c r="O3849">
        <v>103</v>
      </c>
      <c r="P3849">
        <v>12.97</v>
      </c>
      <c r="Q3849">
        <v>12.3</v>
      </c>
      <c r="R3849">
        <v>2</v>
      </c>
      <c r="S3849">
        <v>3.32</v>
      </c>
      <c r="T3849">
        <v>6</v>
      </c>
      <c r="U3849" t="s">
        <v>23</v>
      </c>
      <c r="V3849">
        <f>IF(tbl_Customers[[#This Row],[churn]] = "yes", 1, 0)</f>
        <v>1</v>
      </c>
      <c r="W3849" t="str">
        <f>IF(tbl_Customers[[#This Row],[number_customer_service_calls]] &lt;= 1, "0-1 Calls", IF(tbl_Customers[[#This Row],[number_customer_service_calls]] &lt;= 3, "2-3 Calls", IF(tbl_Customers[[#This Row],[number_customer_service_calls]] &lt;=5, "4-5 Calls", "6+ Calls")))</f>
        <v>6+ Calls</v>
      </c>
      <c r="X3849" t="str">
        <f>IF(tbl_Customers[[#This Row],[account_length]] &lt;= 50, "0-50", IF(tbl_Customers[[#This Row],[account_length]] &lt;=100, "51-100", IF(tbl_Customers[[#This Row],[account_length]] &lt;= 150, "101-150", "151+")))</f>
        <v>51-100</v>
      </c>
      <c r="Y3849" t="str">
        <f>IF(tbl_Customers[[#This Row],[total_intl_charge]] &lt;= 3, "Low Charges", "High Charges")</f>
        <v>High Charges</v>
      </c>
      <c r="Z3849" t="str">
        <f>IF(tbl_Customers[[#This Row],[total_eve_calls]]&lt;=80,"Low Calls",
IF(tbl_Customers[[#This Row],[total_eve_calls]]&lt;=120,"Medium Calls","High Calls"))</f>
        <v>Medium Calls</v>
      </c>
      <c r="AA3849" t="str">
        <f>IF(tbl_Customers[[#This Row],[total_eve_charge]]&lt;=15,"Low Charges",
IF(tbl_Customers[[#This Row],[total_eve_charge]]&lt;=20,"Medium Charges","High Charges"))</f>
        <v>Low Charges</v>
      </c>
      <c r="AB38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9" t="str">
        <f>IF(tbl_Customers[[#This Row],[number_vmail_messages]] = 0, "No Usage", IF(tbl_Customers[[#This Row],[number_vmail_messages]] &lt;= 20, "Low Usage", IF(tbl_Customers[[#This Row],[number_vmail_messages]] &lt;= 40, "Medium Usgae", "High Usage")))</f>
        <v>Medium Usgae</v>
      </c>
      <c r="AD3849" t="str">
        <f>IF(tbl_Customers[[#This Row],[total_day_minutes]]&lt;=150,"Low Usage", IF(tbl_Customers[[#This Row],[total_day_minutes]]&lt;=200,"Medium Usage", IF(tbl_Customers[[#This Row],[total_day_minutes]]&lt;=250,"High Usage","Very High Usage")))</f>
        <v>Low Usage</v>
      </c>
      <c r="AE3849" t="str">
        <f>IF(tbl_Customers[[#This Row],[total_intl_calls]]&lt;=5,"Low Calls", IF(tbl_Customers[[#This Row],[total_intl_calls]]&lt;=10, "Medium Calls", "High Calls"))</f>
        <v>Low Calls</v>
      </c>
      <c r="AF38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49" s="36" t="str">
        <f>IF(tbl_Customers[[#This Row],[Churn_Risk_Score]]&gt;=10,"High Risk", IF(tbl_Customers[[#This Row],[Churn_Risk_Score]]&gt;=5,"Medium Risk","Low Risk"))</f>
        <v>Medium Risk</v>
      </c>
    </row>
    <row r="3850" spans="1:33" x14ac:dyDescent="0.35">
      <c r="A3850">
        <v>3849</v>
      </c>
      <c r="B3850" t="s">
        <v>72</v>
      </c>
      <c r="C3850">
        <v>107</v>
      </c>
      <c r="D3850" t="s">
        <v>25</v>
      </c>
      <c r="E3850" t="s">
        <v>22</v>
      </c>
      <c r="F3850" t="s">
        <v>22</v>
      </c>
      <c r="G3850">
        <v>0</v>
      </c>
      <c r="H3850">
        <v>228.2</v>
      </c>
      <c r="I3850">
        <v>90</v>
      </c>
      <c r="J3850">
        <v>38.79</v>
      </c>
      <c r="K3850">
        <v>214.2</v>
      </c>
      <c r="L3850">
        <v>123</v>
      </c>
      <c r="M3850">
        <v>18.21</v>
      </c>
      <c r="N3850">
        <v>183.1</v>
      </c>
      <c r="O3850">
        <v>79</v>
      </c>
      <c r="P3850">
        <v>8.24</v>
      </c>
      <c r="Q3850">
        <v>10.5</v>
      </c>
      <c r="R3850">
        <v>4</v>
      </c>
      <c r="S3850">
        <v>2.84</v>
      </c>
      <c r="T3850">
        <v>4</v>
      </c>
      <c r="U3850" t="s">
        <v>22</v>
      </c>
      <c r="V3850">
        <f>IF(tbl_Customers[[#This Row],[churn]] = "yes", 1, 0)</f>
        <v>0</v>
      </c>
      <c r="W3850" t="str">
        <f>IF(tbl_Customers[[#This Row],[number_customer_service_calls]] &lt;= 1, "0-1 Calls", IF(tbl_Customers[[#This Row],[number_customer_service_calls]] &lt;= 3, "2-3 Calls", IF(tbl_Customers[[#This Row],[number_customer_service_calls]] &lt;=5, "4-5 Calls", "6+ Calls")))</f>
        <v>4-5 Calls</v>
      </c>
      <c r="X3850" t="str">
        <f>IF(tbl_Customers[[#This Row],[account_length]] &lt;= 50, "0-50", IF(tbl_Customers[[#This Row],[account_length]] &lt;=100, "51-100", IF(tbl_Customers[[#This Row],[account_length]] &lt;= 150, "101-150", "151+")))</f>
        <v>101-150</v>
      </c>
      <c r="Y3850" t="str">
        <f>IF(tbl_Customers[[#This Row],[total_intl_charge]] &lt;= 3, "Low Charges", "High Charges")</f>
        <v>Low Charges</v>
      </c>
      <c r="Z3850" t="str">
        <f>IF(tbl_Customers[[#This Row],[total_eve_calls]]&lt;=80,"Low Calls",
IF(tbl_Customers[[#This Row],[total_eve_calls]]&lt;=120,"Medium Calls","High Calls"))</f>
        <v>High Calls</v>
      </c>
      <c r="AA3850" t="str">
        <f>IF(tbl_Customers[[#This Row],[total_eve_charge]]&lt;=15,"Low Charges",
IF(tbl_Customers[[#This Row],[total_eve_charge]]&lt;=20,"Medium Charges","High Charges"))</f>
        <v>Medium Charges</v>
      </c>
      <c r="AB38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0" t="str">
        <f>IF(tbl_Customers[[#This Row],[number_vmail_messages]] = 0, "No Usage", IF(tbl_Customers[[#This Row],[number_vmail_messages]] &lt;= 20, "Low Usage", IF(tbl_Customers[[#This Row],[number_vmail_messages]] &lt;= 40, "Medium Usgae", "High Usage")))</f>
        <v>No Usage</v>
      </c>
      <c r="AD3850" t="str">
        <f>IF(tbl_Customers[[#This Row],[total_day_minutes]]&lt;=150,"Low Usage", IF(tbl_Customers[[#This Row],[total_day_minutes]]&lt;=200,"Medium Usage", IF(tbl_Customers[[#This Row],[total_day_minutes]]&lt;=250,"High Usage","Very High Usage")))</f>
        <v>High Usage</v>
      </c>
      <c r="AE3850" t="str">
        <f>IF(tbl_Customers[[#This Row],[total_intl_calls]]&lt;=5,"Low Calls", IF(tbl_Customers[[#This Row],[total_intl_calls]]&lt;=10, "Medium Calls", "High Calls"))</f>
        <v>Low Calls</v>
      </c>
      <c r="AF38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50" s="36" t="str">
        <f>IF(tbl_Customers[[#This Row],[Churn_Risk_Score]]&gt;=10,"High Risk", IF(tbl_Customers[[#This Row],[Churn_Risk_Score]]&gt;=5,"Medium Risk","Low Risk"))</f>
        <v>Medium Risk</v>
      </c>
    </row>
    <row r="3851" spans="1:33" x14ac:dyDescent="0.35">
      <c r="A3851">
        <v>3850</v>
      </c>
      <c r="B3851" t="s">
        <v>31</v>
      </c>
      <c r="C3851">
        <v>167</v>
      </c>
      <c r="D3851" t="s">
        <v>28</v>
      </c>
      <c r="E3851" t="s">
        <v>22</v>
      </c>
      <c r="F3851" t="s">
        <v>22</v>
      </c>
      <c r="G3851">
        <v>0</v>
      </c>
      <c r="H3851">
        <v>191.5</v>
      </c>
      <c r="I3851">
        <v>93</v>
      </c>
      <c r="J3851">
        <v>32.56</v>
      </c>
      <c r="K3851">
        <v>163.80000000000001</v>
      </c>
      <c r="L3851">
        <v>76</v>
      </c>
      <c r="M3851">
        <v>13.92</v>
      </c>
      <c r="N3851">
        <v>189.1</v>
      </c>
      <c r="O3851">
        <v>103</v>
      </c>
      <c r="P3851">
        <v>8.51</v>
      </c>
      <c r="Q3851">
        <v>14.1</v>
      </c>
      <c r="R3851">
        <v>9</v>
      </c>
      <c r="S3851">
        <v>3.81</v>
      </c>
      <c r="T3851">
        <v>1</v>
      </c>
      <c r="U3851" t="s">
        <v>22</v>
      </c>
      <c r="V3851">
        <f>IF(tbl_Customers[[#This Row],[churn]] = "yes", 1, 0)</f>
        <v>0</v>
      </c>
      <c r="W3851" t="str">
        <f>IF(tbl_Customers[[#This Row],[number_customer_service_calls]] &lt;= 1, "0-1 Calls", IF(tbl_Customers[[#This Row],[number_customer_service_calls]] &lt;= 3, "2-3 Calls", IF(tbl_Customers[[#This Row],[number_customer_service_calls]] &lt;=5, "4-5 Calls", "6+ Calls")))</f>
        <v>0-1 Calls</v>
      </c>
      <c r="X3851" t="str">
        <f>IF(tbl_Customers[[#This Row],[account_length]] &lt;= 50, "0-50", IF(tbl_Customers[[#This Row],[account_length]] &lt;=100, "51-100", IF(tbl_Customers[[#This Row],[account_length]] &lt;= 150, "101-150", "151+")))</f>
        <v>151+</v>
      </c>
      <c r="Y3851" t="str">
        <f>IF(tbl_Customers[[#This Row],[total_intl_charge]] &lt;= 3, "Low Charges", "High Charges")</f>
        <v>High Charges</v>
      </c>
      <c r="Z3851" t="str">
        <f>IF(tbl_Customers[[#This Row],[total_eve_calls]]&lt;=80,"Low Calls",
IF(tbl_Customers[[#This Row],[total_eve_calls]]&lt;=120,"Medium Calls","High Calls"))</f>
        <v>Low Calls</v>
      </c>
      <c r="AA3851" t="str">
        <f>IF(tbl_Customers[[#This Row],[total_eve_charge]]&lt;=15,"Low Charges",
IF(tbl_Customers[[#This Row],[total_eve_charge]]&lt;=20,"Medium Charges","High Charges"))</f>
        <v>Low Charges</v>
      </c>
      <c r="AB38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1" t="str">
        <f>IF(tbl_Customers[[#This Row],[number_vmail_messages]] = 0, "No Usage", IF(tbl_Customers[[#This Row],[number_vmail_messages]] &lt;= 20, "Low Usage", IF(tbl_Customers[[#This Row],[number_vmail_messages]] &lt;= 40, "Medium Usgae", "High Usage")))</f>
        <v>No Usage</v>
      </c>
      <c r="AD3851" t="str">
        <f>IF(tbl_Customers[[#This Row],[total_day_minutes]]&lt;=150,"Low Usage", IF(tbl_Customers[[#This Row],[total_day_minutes]]&lt;=200,"Medium Usage", IF(tbl_Customers[[#This Row],[total_day_minutes]]&lt;=250,"High Usage","Very High Usage")))</f>
        <v>Medium Usage</v>
      </c>
      <c r="AE3851" t="str">
        <f>IF(tbl_Customers[[#This Row],[total_intl_calls]]&lt;=5,"Low Calls", IF(tbl_Customers[[#This Row],[total_intl_calls]]&lt;=10, "Medium Calls", "High Calls"))</f>
        <v>Medium Calls</v>
      </c>
      <c r="AF38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51" s="36" t="str">
        <f>IF(tbl_Customers[[#This Row],[Churn_Risk_Score]]&gt;=10,"High Risk", IF(tbl_Customers[[#This Row],[Churn_Risk_Score]]&gt;=5,"Medium Risk","Low Risk"))</f>
        <v>Low Risk</v>
      </c>
    </row>
    <row r="3852" spans="1:33" x14ac:dyDescent="0.35">
      <c r="A3852">
        <v>3851</v>
      </c>
      <c r="B3852" t="s">
        <v>60</v>
      </c>
      <c r="C3852">
        <v>49</v>
      </c>
      <c r="D3852" t="s">
        <v>21</v>
      </c>
      <c r="E3852" t="s">
        <v>22</v>
      </c>
      <c r="F3852" t="s">
        <v>22</v>
      </c>
      <c r="G3852">
        <v>0</v>
      </c>
      <c r="H3852">
        <v>171.5</v>
      </c>
      <c r="I3852">
        <v>86</v>
      </c>
      <c r="J3852">
        <v>29.16</v>
      </c>
      <c r="K3852">
        <v>188.8</v>
      </c>
      <c r="L3852">
        <v>85</v>
      </c>
      <c r="M3852">
        <v>16.05</v>
      </c>
      <c r="N3852">
        <v>155.1</v>
      </c>
      <c r="O3852">
        <v>82</v>
      </c>
      <c r="P3852">
        <v>6.98</v>
      </c>
      <c r="Q3852">
        <v>8.5</v>
      </c>
      <c r="R3852">
        <v>2</v>
      </c>
      <c r="S3852">
        <v>2.2999999999999998</v>
      </c>
      <c r="T3852">
        <v>2</v>
      </c>
      <c r="U3852" t="s">
        <v>22</v>
      </c>
      <c r="V3852">
        <f>IF(tbl_Customers[[#This Row],[churn]] = "yes", 1, 0)</f>
        <v>0</v>
      </c>
      <c r="W3852" t="str">
        <f>IF(tbl_Customers[[#This Row],[number_customer_service_calls]] &lt;= 1, "0-1 Calls", IF(tbl_Customers[[#This Row],[number_customer_service_calls]] &lt;= 3, "2-3 Calls", IF(tbl_Customers[[#This Row],[number_customer_service_calls]] &lt;=5, "4-5 Calls", "6+ Calls")))</f>
        <v>2-3 Calls</v>
      </c>
      <c r="X3852" t="str">
        <f>IF(tbl_Customers[[#This Row],[account_length]] &lt;= 50, "0-50", IF(tbl_Customers[[#This Row],[account_length]] &lt;=100, "51-100", IF(tbl_Customers[[#This Row],[account_length]] &lt;= 150, "101-150", "151+")))</f>
        <v>0-50</v>
      </c>
      <c r="Y3852" t="str">
        <f>IF(tbl_Customers[[#This Row],[total_intl_charge]] &lt;= 3, "Low Charges", "High Charges")</f>
        <v>Low Charges</v>
      </c>
      <c r="Z3852" t="str">
        <f>IF(tbl_Customers[[#This Row],[total_eve_calls]]&lt;=80,"Low Calls",
IF(tbl_Customers[[#This Row],[total_eve_calls]]&lt;=120,"Medium Calls","High Calls"))</f>
        <v>Medium Calls</v>
      </c>
      <c r="AA3852" t="str">
        <f>IF(tbl_Customers[[#This Row],[total_eve_charge]]&lt;=15,"Low Charges",
IF(tbl_Customers[[#This Row],[total_eve_charge]]&lt;=20,"Medium Charges","High Charges"))</f>
        <v>Medium Charges</v>
      </c>
      <c r="AB38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52" t="str">
        <f>IF(tbl_Customers[[#This Row],[number_vmail_messages]] = 0, "No Usage", IF(tbl_Customers[[#This Row],[number_vmail_messages]] &lt;= 20, "Low Usage", IF(tbl_Customers[[#This Row],[number_vmail_messages]] &lt;= 40, "Medium Usgae", "High Usage")))</f>
        <v>No Usage</v>
      </c>
      <c r="AD3852" t="str">
        <f>IF(tbl_Customers[[#This Row],[total_day_minutes]]&lt;=150,"Low Usage", IF(tbl_Customers[[#This Row],[total_day_minutes]]&lt;=200,"Medium Usage", IF(tbl_Customers[[#This Row],[total_day_minutes]]&lt;=250,"High Usage","Very High Usage")))</f>
        <v>Medium Usage</v>
      </c>
      <c r="AE3852" t="str">
        <f>IF(tbl_Customers[[#This Row],[total_intl_calls]]&lt;=5,"Low Calls", IF(tbl_Customers[[#This Row],[total_intl_calls]]&lt;=10, "Medium Calls", "High Calls"))</f>
        <v>Low Calls</v>
      </c>
      <c r="AF38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2" s="36" t="str">
        <f>IF(tbl_Customers[[#This Row],[Churn_Risk_Score]]&gt;=10,"High Risk", IF(tbl_Customers[[#This Row],[Churn_Risk_Score]]&gt;=5,"Medium Risk","Low Risk"))</f>
        <v>Low Risk</v>
      </c>
    </row>
    <row r="3853" spans="1:33" x14ac:dyDescent="0.35">
      <c r="A3853">
        <v>3852</v>
      </c>
      <c r="B3853" t="s">
        <v>30</v>
      </c>
      <c r="C3853">
        <v>34</v>
      </c>
      <c r="D3853" t="s">
        <v>25</v>
      </c>
      <c r="E3853" t="s">
        <v>22</v>
      </c>
      <c r="F3853" t="s">
        <v>22</v>
      </c>
      <c r="G3853">
        <v>0</v>
      </c>
      <c r="H3853">
        <v>151.1</v>
      </c>
      <c r="I3853">
        <v>92</v>
      </c>
      <c r="J3853">
        <v>25.69</v>
      </c>
      <c r="K3853">
        <v>211.7</v>
      </c>
      <c r="L3853">
        <v>86</v>
      </c>
      <c r="M3853">
        <v>17.989999999999998</v>
      </c>
      <c r="N3853">
        <v>205.8</v>
      </c>
      <c r="O3853">
        <v>72</v>
      </c>
      <c r="P3853">
        <v>9.26</v>
      </c>
      <c r="Q3853">
        <v>9.8000000000000007</v>
      </c>
      <c r="R3853">
        <v>4</v>
      </c>
      <c r="S3853">
        <v>2.65</v>
      </c>
      <c r="T3853">
        <v>0</v>
      </c>
      <c r="U3853" t="s">
        <v>22</v>
      </c>
      <c r="V3853">
        <f>IF(tbl_Customers[[#This Row],[churn]] = "yes", 1, 0)</f>
        <v>0</v>
      </c>
      <c r="W3853" t="str">
        <f>IF(tbl_Customers[[#This Row],[number_customer_service_calls]] &lt;= 1, "0-1 Calls", IF(tbl_Customers[[#This Row],[number_customer_service_calls]] &lt;= 3, "2-3 Calls", IF(tbl_Customers[[#This Row],[number_customer_service_calls]] &lt;=5, "4-5 Calls", "6+ Calls")))</f>
        <v>0-1 Calls</v>
      </c>
      <c r="X3853" t="str">
        <f>IF(tbl_Customers[[#This Row],[account_length]] &lt;= 50, "0-50", IF(tbl_Customers[[#This Row],[account_length]] &lt;=100, "51-100", IF(tbl_Customers[[#This Row],[account_length]] &lt;= 150, "101-150", "151+")))</f>
        <v>0-50</v>
      </c>
      <c r="Y3853" t="str">
        <f>IF(tbl_Customers[[#This Row],[total_intl_charge]] &lt;= 3, "Low Charges", "High Charges")</f>
        <v>Low Charges</v>
      </c>
      <c r="Z3853" t="str">
        <f>IF(tbl_Customers[[#This Row],[total_eve_calls]]&lt;=80,"Low Calls",
IF(tbl_Customers[[#This Row],[total_eve_calls]]&lt;=120,"Medium Calls","High Calls"))</f>
        <v>Medium Calls</v>
      </c>
      <c r="AA3853" t="str">
        <f>IF(tbl_Customers[[#This Row],[total_eve_charge]]&lt;=15,"Low Charges",
IF(tbl_Customers[[#This Row],[total_eve_charge]]&lt;=20,"Medium Charges","High Charges"))</f>
        <v>Medium Charges</v>
      </c>
      <c r="AB38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3" t="str">
        <f>IF(tbl_Customers[[#This Row],[number_vmail_messages]] = 0, "No Usage", IF(tbl_Customers[[#This Row],[number_vmail_messages]] &lt;= 20, "Low Usage", IF(tbl_Customers[[#This Row],[number_vmail_messages]] &lt;= 40, "Medium Usgae", "High Usage")))</f>
        <v>No Usage</v>
      </c>
      <c r="AD3853" t="str">
        <f>IF(tbl_Customers[[#This Row],[total_day_minutes]]&lt;=150,"Low Usage", IF(tbl_Customers[[#This Row],[total_day_minutes]]&lt;=200,"Medium Usage", IF(tbl_Customers[[#This Row],[total_day_minutes]]&lt;=250,"High Usage","Very High Usage")))</f>
        <v>Medium Usage</v>
      </c>
      <c r="AE3853" t="str">
        <f>IF(tbl_Customers[[#This Row],[total_intl_calls]]&lt;=5,"Low Calls", IF(tbl_Customers[[#This Row],[total_intl_calls]]&lt;=10, "Medium Calls", "High Calls"))</f>
        <v>Low Calls</v>
      </c>
      <c r="AF38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3" s="36" t="str">
        <f>IF(tbl_Customers[[#This Row],[Churn_Risk_Score]]&gt;=10,"High Risk", IF(tbl_Customers[[#This Row],[Churn_Risk_Score]]&gt;=5,"Medium Risk","Low Risk"))</f>
        <v>Low Risk</v>
      </c>
    </row>
    <row r="3854" spans="1:33" x14ac:dyDescent="0.35">
      <c r="A3854">
        <v>3853</v>
      </c>
      <c r="B3854" t="s">
        <v>64</v>
      </c>
      <c r="C3854">
        <v>109</v>
      </c>
      <c r="D3854" t="s">
        <v>21</v>
      </c>
      <c r="E3854" t="s">
        <v>22</v>
      </c>
      <c r="F3854" t="s">
        <v>22</v>
      </c>
      <c r="G3854">
        <v>0</v>
      </c>
      <c r="H3854">
        <v>134.30000000000001</v>
      </c>
      <c r="I3854">
        <v>99</v>
      </c>
      <c r="J3854">
        <v>22.83</v>
      </c>
      <c r="K3854">
        <v>203.9</v>
      </c>
      <c r="L3854">
        <v>103</v>
      </c>
      <c r="M3854">
        <v>17.329999999999998</v>
      </c>
      <c r="N3854">
        <v>297.7</v>
      </c>
      <c r="O3854">
        <v>91</v>
      </c>
      <c r="P3854">
        <v>13.4</v>
      </c>
      <c r="Q3854">
        <v>7.6</v>
      </c>
      <c r="R3854">
        <v>2</v>
      </c>
      <c r="S3854">
        <v>2.0499999999999998</v>
      </c>
      <c r="T3854">
        <v>3</v>
      </c>
      <c r="U3854" t="s">
        <v>22</v>
      </c>
      <c r="V3854">
        <f>IF(tbl_Customers[[#This Row],[churn]] = "yes", 1, 0)</f>
        <v>0</v>
      </c>
      <c r="W3854" t="str">
        <f>IF(tbl_Customers[[#This Row],[number_customer_service_calls]] &lt;= 1, "0-1 Calls", IF(tbl_Customers[[#This Row],[number_customer_service_calls]] &lt;= 3, "2-3 Calls", IF(tbl_Customers[[#This Row],[number_customer_service_calls]] &lt;=5, "4-5 Calls", "6+ Calls")))</f>
        <v>2-3 Calls</v>
      </c>
      <c r="X3854" t="str">
        <f>IF(tbl_Customers[[#This Row],[account_length]] &lt;= 50, "0-50", IF(tbl_Customers[[#This Row],[account_length]] &lt;=100, "51-100", IF(tbl_Customers[[#This Row],[account_length]] &lt;= 150, "101-150", "151+")))</f>
        <v>101-150</v>
      </c>
      <c r="Y3854" t="str">
        <f>IF(tbl_Customers[[#This Row],[total_intl_charge]] &lt;= 3, "Low Charges", "High Charges")</f>
        <v>Low Charges</v>
      </c>
      <c r="Z3854" t="str">
        <f>IF(tbl_Customers[[#This Row],[total_eve_calls]]&lt;=80,"Low Calls",
IF(tbl_Customers[[#This Row],[total_eve_calls]]&lt;=120,"Medium Calls","High Calls"))</f>
        <v>Medium Calls</v>
      </c>
      <c r="AA3854" t="str">
        <f>IF(tbl_Customers[[#This Row],[total_eve_charge]]&lt;=15,"Low Charges",
IF(tbl_Customers[[#This Row],[total_eve_charge]]&lt;=20,"Medium Charges","High Charges"))</f>
        <v>Medium Charges</v>
      </c>
      <c r="AB38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4" t="str">
        <f>IF(tbl_Customers[[#This Row],[number_vmail_messages]] = 0, "No Usage", IF(tbl_Customers[[#This Row],[number_vmail_messages]] &lt;= 20, "Low Usage", IF(tbl_Customers[[#This Row],[number_vmail_messages]] &lt;= 40, "Medium Usgae", "High Usage")))</f>
        <v>No Usage</v>
      </c>
      <c r="AD3854" t="str">
        <f>IF(tbl_Customers[[#This Row],[total_day_minutes]]&lt;=150,"Low Usage", IF(tbl_Customers[[#This Row],[total_day_minutes]]&lt;=200,"Medium Usage", IF(tbl_Customers[[#This Row],[total_day_minutes]]&lt;=250,"High Usage","Very High Usage")))</f>
        <v>Low Usage</v>
      </c>
      <c r="AE3854" t="str">
        <f>IF(tbl_Customers[[#This Row],[total_intl_calls]]&lt;=5,"Low Calls", IF(tbl_Customers[[#This Row],[total_intl_calls]]&lt;=10, "Medium Calls", "High Calls"))</f>
        <v>Low Calls</v>
      </c>
      <c r="AF38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4" s="36" t="str">
        <f>IF(tbl_Customers[[#This Row],[Churn_Risk_Score]]&gt;=10,"High Risk", IF(tbl_Customers[[#This Row],[Churn_Risk_Score]]&gt;=5,"Medium Risk","Low Risk"))</f>
        <v>Low Risk</v>
      </c>
    </row>
    <row r="3855" spans="1:33" x14ac:dyDescent="0.35">
      <c r="A3855">
        <v>3854</v>
      </c>
      <c r="B3855" t="s">
        <v>72</v>
      </c>
      <c r="C3855">
        <v>109</v>
      </c>
      <c r="D3855" t="s">
        <v>28</v>
      </c>
      <c r="E3855" t="s">
        <v>22</v>
      </c>
      <c r="F3855" t="s">
        <v>22</v>
      </c>
      <c r="G3855">
        <v>0</v>
      </c>
      <c r="H3855">
        <v>117.8</v>
      </c>
      <c r="I3855">
        <v>64</v>
      </c>
      <c r="J3855">
        <v>20.03</v>
      </c>
      <c r="K3855">
        <v>216.2</v>
      </c>
      <c r="L3855">
        <v>84</v>
      </c>
      <c r="M3855">
        <v>18.38</v>
      </c>
      <c r="N3855">
        <v>148.4</v>
      </c>
      <c r="O3855">
        <v>59</v>
      </c>
      <c r="P3855">
        <v>6.68</v>
      </c>
      <c r="Q3855">
        <v>10.9</v>
      </c>
      <c r="R3855">
        <v>5</v>
      </c>
      <c r="S3855">
        <v>2.94</v>
      </c>
      <c r="T3855">
        <v>1</v>
      </c>
      <c r="U3855" t="s">
        <v>22</v>
      </c>
      <c r="V3855">
        <f>IF(tbl_Customers[[#This Row],[churn]] = "yes", 1, 0)</f>
        <v>0</v>
      </c>
      <c r="W3855" t="str">
        <f>IF(tbl_Customers[[#This Row],[number_customer_service_calls]] &lt;= 1, "0-1 Calls", IF(tbl_Customers[[#This Row],[number_customer_service_calls]] &lt;= 3, "2-3 Calls", IF(tbl_Customers[[#This Row],[number_customer_service_calls]] &lt;=5, "4-5 Calls", "6+ Calls")))</f>
        <v>0-1 Calls</v>
      </c>
      <c r="X3855" t="str">
        <f>IF(tbl_Customers[[#This Row],[account_length]] &lt;= 50, "0-50", IF(tbl_Customers[[#This Row],[account_length]] &lt;=100, "51-100", IF(tbl_Customers[[#This Row],[account_length]] &lt;= 150, "101-150", "151+")))</f>
        <v>101-150</v>
      </c>
      <c r="Y3855" t="str">
        <f>IF(tbl_Customers[[#This Row],[total_intl_charge]] &lt;= 3, "Low Charges", "High Charges")</f>
        <v>Low Charges</v>
      </c>
      <c r="Z3855" t="str">
        <f>IF(tbl_Customers[[#This Row],[total_eve_calls]]&lt;=80,"Low Calls",
IF(tbl_Customers[[#This Row],[total_eve_calls]]&lt;=120,"Medium Calls","High Calls"))</f>
        <v>Medium Calls</v>
      </c>
      <c r="AA3855" t="str">
        <f>IF(tbl_Customers[[#This Row],[total_eve_charge]]&lt;=15,"Low Charges",
IF(tbl_Customers[[#This Row],[total_eve_charge]]&lt;=20,"Medium Charges","High Charges"))</f>
        <v>Medium Charges</v>
      </c>
      <c r="AB38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5" t="str">
        <f>IF(tbl_Customers[[#This Row],[number_vmail_messages]] = 0, "No Usage", IF(tbl_Customers[[#This Row],[number_vmail_messages]] &lt;= 20, "Low Usage", IF(tbl_Customers[[#This Row],[number_vmail_messages]] &lt;= 40, "Medium Usgae", "High Usage")))</f>
        <v>No Usage</v>
      </c>
      <c r="AD3855" t="str">
        <f>IF(tbl_Customers[[#This Row],[total_day_minutes]]&lt;=150,"Low Usage", IF(tbl_Customers[[#This Row],[total_day_minutes]]&lt;=200,"Medium Usage", IF(tbl_Customers[[#This Row],[total_day_minutes]]&lt;=250,"High Usage","Very High Usage")))</f>
        <v>Low Usage</v>
      </c>
      <c r="AE3855" t="str">
        <f>IF(tbl_Customers[[#This Row],[total_intl_calls]]&lt;=5,"Low Calls", IF(tbl_Customers[[#This Row],[total_intl_calls]]&lt;=10, "Medium Calls", "High Calls"))</f>
        <v>Low Calls</v>
      </c>
      <c r="AF38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5" s="36" t="str">
        <f>IF(tbl_Customers[[#This Row],[Churn_Risk_Score]]&gt;=10,"High Risk", IF(tbl_Customers[[#This Row],[Churn_Risk_Score]]&gt;=5,"Medium Risk","Low Risk"))</f>
        <v>Low Risk</v>
      </c>
    </row>
    <row r="3856" spans="1:33" x14ac:dyDescent="0.35">
      <c r="A3856">
        <v>3855</v>
      </c>
      <c r="B3856" t="s">
        <v>70</v>
      </c>
      <c r="C3856">
        <v>39</v>
      </c>
      <c r="D3856" t="s">
        <v>25</v>
      </c>
      <c r="E3856" t="s">
        <v>22</v>
      </c>
      <c r="F3856" t="s">
        <v>22</v>
      </c>
      <c r="G3856">
        <v>0</v>
      </c>
      <c r="H3856">
        <v>181.2</v>
      </c>
      <c r="I3856">
        <v>71</v>
      </c>
      <c r="J3856">
        <v>30.8</v>
      </c>
      <c r="K3856">
        <v>344.9</v>
      </c>
      <c r="L3856">
        <v>108</v>
      </c>
      <c r="M3856">
        <v>29.32</v>
      </c>
      <c r="N3856">
        <v>213.6</v>
      </c>
      <c r="O3856">
        <v>145</v>
      </c>
      <c r="P3856">
        <v>9.61</v>
      </c>
      <c r="Q3856">
        <v>12.1</v>
      </c>
      <c r="R3856">
        <v>2</v>
      </c>
      <c r="S3856">
        <v>3.27</v>
      </c>
      <c r="T3856">
        <v>3</v>
      </c>
      <c r="U3856" t="s">
        <v>22</v>
      </c>
      <c r="V3856">
        <f>IF(tbl_Customers[[#This Row],[churn]] = "yes", 1, 0)</f>
        <v>0</v>
      </c>
      <c r="W3856" t="str">
        <f>IF(tbl_Customers[[#This Row],[number_customer_service_calls]] &lt;= 1, "0-1 Calls", IF(tbl_Customers[[#This Row],[number_customer_service_calls]] &lt;= 3, "2-3 Calls", IF(tbl_Customers[[#This Row],[number_customer_service_calls]] &lt;=5, "4-5 Calls", "6+ Calls")))</f>
        <v>2-3 Calls</v>
      </c>
      <c r="X3856" t="str">
        <f>IF(tbl_Customers[[#This Row],[account_length]] &lt;= 50, "0-50", IF(tbl_Customers[[#This Row],[account_length]] &lt;=100, "51-100", IF(tbl_Customers[[#This Row],[account_length]] &lt;= 150, "101-150", "151+")))</f>
        <v>0-50</v>
      </c>
      <c r="Y3856" t="str">
        <f>IF(tbl_Customers[[#This Row],[total_intl_charge]] &lt;= 3, "Low Charges", "High Charges")</f>
        <v>High Charges</v>
      </c>
      <c r="Z3856" t="str">
        <f>IF(tbl_Customers[[#This Row],[total_eve_calls]]&lt;=80,"Low Calls",
IF(tbl_Customers[[#This Row],[total_eve_calls]]&lt;=120,"Medium Calls","High Calls"))</f>
        <v>Medium Calls</v>
      </c>
      <c r="AA3856" t="str">
        <f>IF(tbl_Customers[[#This Row],[total_eve_charge]]&lt;=15,"Low Charges",
IF(tbl_Customers[[#This Row],[total_eve_charge]]&lt;=20,"Medium Charges","High Charges"))</f>
        <v>High Charges</v>
      </c>
      <c r="AB38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6" t="str">
        <f>IF(tbl_Customers[[#This Row],[number_vmail_messages]] = 0, "No Usage", IF(tbl_Customers[[#This Row],[number_vmail_messages]] &lt;= 20, "Low Usage", IF(tbl_Customers[[#This Row],[number_vmail_messages]] &lt;= 40, "Medium Usgae", "High Usage")))</f>
        <v>No Usage</v>
      </c>
      <c r="AD3856" t="str">
        <f>IF(tbl_Customers[[#This Row],[total_day_minutes]]&lt;=150,"Low Usage", IF(tbl_Customers[[#This Row],[total_day_minutes]]&lt;=200,"Medium Usage", IF(tbl_Customers[[#This Row],[total_day_minutes]]&lt;=250,"High Usage","Very High Usage")))</f>
        <v>Medium Usage</v>
      </c>
      <c r="AE3856" t="str">
        <f>IF(tbl_Customers[[#This Row],[total_intl_calls]]&lt;=5,"Low Calls", IF(tbl_Customers[[#This Row],[total_intl_calls]]&lt;=10, "Medium Calls", "High Calls"))</f>
        <v>Low Calls</v>
      </c>
      <c r="AF38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56" s="36" t="str">
        <f>IF(tbl_Customers[[#This Row],[Churn_Risk_Score]]&gt;=10,"High Risk", IF(tbl_Customers[[#This Row],[Churn_Risk_Score]]&gt;=5,"Medium Risk","Low Risk"))</f>
        <v>Low Risk</v>
      </c>
    </row>
    <row r="3857" spans="1:33" x14ac:dyDescent="0.35">
      <c r="A3857">
        <v>3856</v>
      </c>
      <c r="B3857" t="s">
        <v>55</v>
      </c>
      <c r="C3857">
        <v>90</v>
      </c>
      <c r="D3857" t="s">
        <v>21</v>
      </c>
      <c r="E3857" t="s">
        <v>22</v>
      </c>
      <c r="F3857" t="s">
        <v>22</v>
      </c>
      <c r="G3857">
        <v>0</v>
      </c>
      <c r="H3857">
        <v>152.30000000000001</v>
      </c>
      <c r="I3857">
        <v>91</v>
      </c>
      <c r="J3857">
        <v>25.89</v>
      </c>
      <c r="K3857">
        <v>165</v>
      </c>
      <c r="L3857">
        <v>120</v>
      </c>
      <c r="M3857">
        <v>14.03</v>
      </c>
      <c r="N3857">
        <v>294.3</v>
      </c>
      <c r="O3857">
        <v>73</v>
      </c>
      <c r="P3857">
        <v>13.24</v>
      </c>
      <c r="Q3857">
        <v>9</v>
      </c>
      <c r="R3857">
        <v>3</v>
      </c>
      <c r="S3857">
        <v>2.4300000000000002</v>
      </c>
      <c r="T3857">
        <v>2</v>
      </c>
      <c r="U3857" t="s">
        <v>22</v>
      </c>
      <c r="V3857">
        <f>IF(tbl_Customers[[#This Row],[churn]] = "yes", 1, 0)</f>
        <v>0</v>
      </c>
      <c r="W3857" t="str">
        <f>IF(tbl_Customers[[#This Row],[number_customer_service_calls]] &lt;= 1, "0-1 Calls", IF(tbl_Customers[[#This Row],[number_customer_service_calls]] &lt;= 3, "2-3 Calls", IF(tbl_Customers[[#This Row],[number_customer_service_calls]] &lt;=5, "4-5 Calls", "6+ Calls")))</f>
        <v>2-3 Calls</v>
      </c>
      <c r="X3857" t="str">
        <f>IF(tbl_Customers[[#This Row],[account_length]] &lt;= 50, "0-50", IF(tbl_Customers[[#This Row],[account_length]] &lt;=100, "51-100", IF(tbl_Customers[[#This Row],[account_length]] &lt;= 150, "101-150", "151+")))</f>
        <v>51-100</v>
      </c>
      <c r="Y3857" t="str">
        <f>IF(tbl_Customers[[#This Row],[total_intl_charge]] &lt;= 3, "Low Charges", "High Charges")</f>
        <v>Low Charges</v>
      </c>
      <c r="Z3857" t="str">
        <f>IF(tbl_Customers[[#This Row],[total_eve_calls]]&lt;=80,"Low Calls",
IF(tbl_Customers[[#This Row],[total_eve_calls]]&lt;=120,"Medium Calls","High Calls"))</f>
        <v>Medium Calls</v>
      </c>
      <c r="AA3857" t="str">
        <f>IF(tbl_Customers[[#This Row],[total_eve_charge]]&lt;=15,"Low Charges",
IF(tbl_Customers[[#This Row],[total_eve_charge]]&lt;=20,"Medium Charges","High Charges"))</f>
        <v>Low Charges</v>
      </c>
      <c r="AB38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7" t="str">
        <f>IF(tbl_Customers[[#This Row],[number_vmail_messages]] = 0, "No Usage", IF(tbl_Customers[[#This Row],[number_vmail_messages]] &lt;= 20, "Low Usage", IF(tbl_Customers[[#This Row],[number_vmail_messages]] &lt;= 40, "Medium Usgae", "High Usage")))</f>
        <v>No Usage</v>
      </c>
      <c r="AD3857" t="str">
        <f>IF(tbl_Customers[[#This Row],[total_day_minutes]]&lt;=150,"Low Usage", IF(tbl_Customers[[#This Row],[total_day_minutes]]&lt;=200,"Medium Usage", IF(tbl_Customers[[#This Row],[total_day_minutes]]&lt;=250,"High Usage","Very High Usage")))</f>
        <v>Medium Usage</v>
      </c>
      <c r="AE3857" t="str">
        <f>IF(tbl_Customers[[#This Row],[total_intl_calls]]&lt;=5,"Low Calls", IF(tbl_Customers[[#This Row],[total_intl_calls]]&lt;=10, "Medium Calls", "High Calls"))</f>
        <v>Low Calls</v>
      </c>
      <c r="AF38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7" s="36" t="str">
        <f>IF(tbl_Customers[[#This Row],[Churn_Risk_Score]]&gt;=10,"High Risk", IF(tbl_Customers[[#This Row],[Churn_Risk_Score]]&gt;=5,"Medium Risk","Low Risk"))</f>
        <v>Low Risk</v>
      </c>
    </row>
    <row r="3858" spans="1:33" x14ac:dyDescent="0.35">
      <c r="A3858">
        <v>3857</v>
      </c>
      <c r="B3858" t="s">
        <v>65</v>
      </c>
      <c r="C3858">
        <v>114</v>
      </c>
      <c r="D3858" t="s">
        <v>25</v>
      </c>
      <c r="E3858" t="s">
        <v>22</v>
      </c>
      <c r="F3858" t="s">
        <v>22</v>
      </c>
      <c r="G3858">
        <v>0</v>
      </c>
      <c r="H3858">
        <v>204.4</v>
      </c>
      <c r="I3858">
        <v>91</v>
      </c>
      <c r="J3858">
        <v>34.75</v>
      </c>
      <c r="K3858">
        <v>239.6</v>
      </c>
      <c r="L3858">
        <v>136</v>
      </c>
      <c r="M3858">
        <v>20.37</v>
      </c>
      <c r="N3858">
        <v>235</v>
      </c>
      <c r="O3858">
        <v>64</v>
      </c>
      <c r="P3858">
        <v>10.58</v>
      </c>
      <c r="Q3858">
        <v>11.5</v>
      </c>
      <c r="R3858">
        <v>3</v>
      </c>
      <c r="S3858">
        <v>3.11</v>
      </c>
      <c r="T3858">
        <v>2</v>
      </c>
      <c r="U3858" t="s">
        <v>22</v>
      </c>
      <c r="V3858">
        <f>IF(tbl_Customers[[#This Row],[churn]] = "yes", 1, 0)</f>
        <v>0</v>
      </c>
      <c r="W3858" t="str">
        <f>IF(tbl_Customers[[#This Row],[number_customer_service_calls]] &lt;= 1, "0-1 Calls", IF(tbl_Customers[[#This Row],[number_customer_service_calls]] &lt;= 3, "2-3 Calls", IF(tbl_Customers[[#This Row],[number_customer_service_calls]] &lt;=5, "4-5 Calls", "6+ Calls")))</f>
        <v>2-3 Calls</v>
      </c>
      <c r="X3858" t="str">
        <f>IF(tbl_Customers[[#This Row],[account_length]] &lt;= 50, "0-50", IF(tbl_Customers[[#This Row],[account_length]] &lt;=100, "51-100", IF(tbl_Customers[[#This Row],[account_length]] &lt;= 150, "101-150", "151+")))</f>
        <v>101-150</v>
      </c>
      <c r="Y3858" t="str">
        <f>IF(tbl_Customers[[#This Row],[total_intl_charge]] &lt;= 3, "Low Charges", "High Charges")</f>
        <v>High Charges</v>
      </c>
      <c r="Z3858" t="str">
        <f>IF(tbl_Customers[[#This Row],[total_eve_calls]]&lt;=80,"Low Calls",
IF(tbl_Customers[[#This Row],[total_eve_calls]]&lt;=120,"Medium Calls","High Calls"))</f>
        <v>High Calls</v>
      </c>
      <c r="AA3858" t="str">
        <f>IF(tbl_Customers[[#This Row],[total_eve_charge]]&lt;=15,"Low Charges",
IF(tbl_Customers[[#This Row],[total_eve_charge]]&lt;=20,"Medium Charges","High Charges"))</f>
        <v>High Charges</v>
      </c>
      <c r="AB38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8" t="str">
        <f>IF(tbl_Customers[[#This Row],[number_vmail_messages]] = 0, "No Usage", IF(tbl_Customers[[#This Row],[number_vmail_messages]] &lt;= 20, "Low Usage", IF(tbl_Customers[[#This Row],[number_vmail_messages]] &lt;= 40, "Medium Usgae", "High Usage")))</f>
        <v>No Usage</v>
      </c>
      <c r="AD3858" t="str">
        <f>IF(tbl_Customers[[#This Row],[total_day_minutes]]&lt;=150,"Low Usage", IF(tbl_Customers[[#This Row],[total_day_minutes]]&lt;=200,"Medium Usage", IF(tbl_Customers[[#This Row],[total_day_minutes]]&lt;=250,"High Usage","Very High Usage")))</f>
        <v>High Usage</v>
      </c>
      <c r="AE3858" t="str">
        <f>IF(tbl_Customers[[#This Row],[total_intl_calls]]&lt;=5,"Low Calls", IF(tbl_Customers[[#This Row],[total_intl_calls]]&lt;=10, "Medium Calls", "High Calls"))</f>
        <v>Low Calls</v>
      </c>
      <c r="AF38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58" s="36" t="str">
        <f>IF(tbl_Customers[[#This Row],[Churn_Risk_Score]]&gt;=10,"High Risk", IF(tbl_Customers[[#This Row],[Churn_Risk_Score]]&gt;=5,"Medium Risk","Low Risk"))</f>
        <v>Low Risk</v>
      </c>
    </row>
    <row r="3859" spans="1:33" x14ac:dyDescent="0.35">
      <c r="A3859">
        <v>3858</v>
      </c>
      <c r="B3859" t="s">
        <v>35</v>
      </c>
      <c r="C3859">
        <v>113</v>
      </c>
      <c r="D3859" t="s">
        <v>21</v>
      </c>
      <c r="E3859" t="s">
        <v>22</v>
      </c>
      <c r="F3859" t="s">
        <v>22</v>
      </c>
      <c r="G3859">
        <v>0</v>
      </c>
      <c r="H3859">
        <v>283.89999999999998</v>
      </c>
      <c r="I3859">
        <v>98</v>
      </c>
      <c r="J3859">
        <v>48.26</v>
      </c>
      <c r="K3859">
        <v>137.1</v>
      </c>
      <c r="L3859">
        <v>91</v>
      </c>
      <c r="M3859">
        <v>11.65</v>
      </c>
      <c r="N3859">
        <v>159</v>
      </c>
      <c r="O3859">
        <v>110</v>
      </c>
      <c r="P3859">
        <v>7.15</v>
      </c>
      <c r="Q3859">
        <v>11.3</v>
      </c>
      <c r="R3859">
        <v>5</v>
      </c>
      <c r="S3859">
        <v>3.05</v>
      </c>
      <c r="T3859">
        <v>2</v>
      </c>
      <c r="U3859" t="s">
        <v>22</v>
      </c>
      <c r="V3859">
        <f>IF(tbl_Customers[[#This Row],[churn]] = "yes", 1, 0)</f>
        <v>0</v>
      </c>
      <c r="W3859" t="str">
        <f>IF(tbl_Customers[[#This Row],[number_customer_service_calls]] &lt;= 1, "0-1 Calls", IF(tbl_Customers[[#This Row],[number_customer_service_calls]] &lt;= 3, "2-3 Calls", IF(tbl_Customers[[#This Row],[number_customer_service_calls]] &lt;=5, "4-5 Calls", "6+ Calls")))</f>
        <v>2-3 Calls</v>
      </c>
      <c r="X3859" t="str">
        <f>IF(tbl_Customers[[#This Row],[account_length]] &lt;= 50, "0-50", IF(tbl_Customers[[#This Row],[account_length]] &lt;=100, "51-100", IF(tbl_Customers[[#This Row],[account_length]] &lt;= 150, "101-150", "151+")))</f>
        <v>101-150</v>
      </c>
      <c r="Y3859" t="str">
        <f>IF(tbl_Customers[[#This Row],[total_intl_charge]] &lt;= 3, "Low Charges", "High Charges")</f>
        <v>High Charges</v>
      </c>
      <c r="Z3859" t="str">
        <f>IF(tbl_Customers[[#This Row],[total_eve_calls]]&lt;=80,"Low Calls",
IF(tbl_Customers[[#This Row],[total_eve_calls]]&lt;=120,"Medium Calls","High Calls"))</f>
        <v>Medium Calls</v>
      </c>
      <c r="AA3859" t="str">
        <f>IF(tbl_Customers[[#This Row],[total_eve_charge]]&lt;=15,"Low Charges",
IF(tbl_Customers[[#This Row],[total_eve_charge]]&lt;=20,"Medium Charges","High Charges"))</f>
        <v>Low Charges</v>
      </c>
      <c r="AB38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9" t="str">
        <f>IF(tbl_Customers[[#This Row],[number_vmail_messages]] = 0, "No Usage", IF(tbl_Customers[[#This Row],[number_vmail_messages]] &lt;= 20, "Low Usage", IF(tbl_Customers[[#This Row],[number_vmail_messages]] &lt;= 40, "Medium Usgae", "High Usage")))</f>
        <v>No Usage</v>
      </c>
      <c r="AD3859" t="str">
        <f>IF(tbl_Customers[[#This Row],[total_day_minutes]]&lt;=150,"Low Usage", IF(tbl_Customers[[#This Row],[total_day_minutes]]&lt;=200,"Medium Usage", IF(tbl_Customers[[#This Row],[total_day_minutes]]&lt;=250,"High Usage","Very High Usage")))</f>
        <v>Very High Usage</v>
      </c>
      <c r="AE3859" t="str">
        <f>IF(tbl_Customers[[#This Row],[total_intl_calls]]&lt;=5,"Low Calls", IF(tbl_Customers[[#This Row],[total_intl_calls]]&lt;=10, "Medium Calls", "High Calls"))</f>
        <v>Low Calls</v>
      </c>
      <c r="AF38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59" s="36" t="str">
        <f>IF(tbl_Customers[[#This Row],[Churn_Risk_Score]]&gt;=10,"High Risk", IF(tbl_Customers[[#This Row],[Churn_Risk_Score]]&gt;=5,"Medium Risk","Low Risk"))</f>
        <v>Medium Risk</v>
      </c>
    </row>
    <row r="3860" spans="1:33" x14ac:dyDescent="0.35">
      <c r="A3860">
        <v>3859</v>
      </c>
      <c r="B3860" t="s">
        <v>27</v>
      </c>
      <c r="C3860">
        <v>19</v>
      </c>
      <c r="D3860" t="s">
        <v>21</v>
      </c>
      <c r="E3860" t="s">
        <v>22</v>
      </c>
      <c r="F3860" t="s">
        <v>23</v>
      </c>
      <c r="G3860">
        <v>29</v>
      </c>
      <c r="H3860">
        <v>142.69999999999999</v>
      </c>
      <c r="I3860">
        <v>94</v>
      </c>
      <c r="J3860">
        <v>24.26</v>
      </c>
      <c r="K3860">
        <v>129.9</v>
      </c>
      <c r="L3860">
        <v>60</v>
      </c>
      <c r="M3860">
        <v>11.04</v>
      </c>
      <c r="N3860">
        <v>165.3</v>
      </c>
      <c r="O3860">
        <v>65</v>
      </c>
      <c r="P3860">
        <v>7.44</v>
      </c>
      <c r="Q3860">
        <v>10</v>
      </c>
      <c r="R3860">
        <v>4</v>
      </c>
      <c r="S3860">
        <v>2.7</v>
      </c>
      <c r="T3860">
        <v>0</v>
      </c>
      <c r="U3860" t="s">
        <v>22</v>
      </c>
      <c r="V3860">
        <f>IF(tbl_Customers[[#This Row],[churn]] = "yes", 1, 0)</f>
        <v>0</v>
      </c>
      <c r="W3860" t="str">
        <f>IF(tbl_Customers[[#This Row],[number_customer_service_calls]] &lt;= 1, "0-1 Calls", IF(tbl_Customers[[#This Row],[number_customer_service_calls]] &lt;= 3, "2-3 Calls", IF(tbl_Customers[[#This Row],[number_customer_service_calls]] &lt;=5, "4-5 Calls", "6+ Calls")))</f>
        <v>0-1 Calls</v>
      </c>
      <c r="X3860" t="str">
        <f>IF(tbl_Customers[[#This Row],[account_length]] &lt;= 50, "0-50", IF(tbl_Customers[[#This Row],[account_length]] &lt;=100, "51-100", IF(tbl_Customers[[#This Row],[account_length]] &lt;= 150, "101-150", "151+")))</f>
        <v>0-50</v>
      </c>
      <c r="Y3860" t="str">
        <f>IF(tbl_Customers[[#This Row],[total_intl_charge]] &lt;= 3, "Low Charges", "High Charges")</f>
        <v>Low Charges</v>
      </c>
      <c r="Z3860" t="str">
        <f>IF(tbl_Customers[[#This Row],[total_eve_calls]]&lt;=80,"Low Calls",
IF(tbl_Customers[[#This Row],[total_eve_calls]]&lt;=120,"Medium Calls","High Calls"))</f>
        <v>Low Calls</v>
      </c>
      <c r="AA3860" t="str">
        <f>IF(tbl_Customers[[#This Row],[total_eve_charge]]&lt;=15,"Low Charges",
IF(tbl_Customers[[#This Row],[total_eve_charge]]&lt;=20,"Medium Charges","High Charges"))</f>
        <v>Low Charges</v>
      </c>
      <c r="AB38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60" t="str">
        <f>IF(tbl_Customers[[#This Row],[number_vmail_messages]] = 0, "No Usage", IF(tbl_Customers[[#This Row],[number_vmail_messages]] &lt;= 20, "Low Usage", IF(tbl_Customers[[#This Row],[number_vmail_messages]] &lt;= 40, "Medium Usgae", "High Usage")))</f>
        <v>Medium Usgae</v>
      </c>
      <c r="AD3860" t="str">
        <f>IF(tbl_Customers[[#This Row],[total_day_minutes]]&lt;=150,"Low Usage", IF(tbl_Customers[[#This Row],[total_day_minutes]]&lt;=200,"Medium Usage", IF(tbl_Customers[[#This Row],[total_day_minutes]]&lt;=250,"High Usage","Very High Usage")))</f>
        <v>Low Usage</v>
      </c>
      <c r="AE3860" t="str">
        <f>IF(tbl_Customers[[#This Row],[total_intl_calls]]&lt;=5,"Low Calls", IF(tbl_Customers[[#This Row],[total_intl_calls]]&lt;=10, "Medium Calls", "High Calls"))</f>
        <v>Low Calls</v>
      </c>
      <c r="AF38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60" s="36" t="str">
        <f>IF(tbl_Customers[[#This Row],[Churn_Risk_Score]]&gt;=10,"High Risk", IF(tbl_Customers[[#This Row],[Churn_Risk_Score]]&gt;=5,"Medium Risk","Low Risk"))</f>
        <v>Low Risk</v>
      </c>
    </row>
    <row r="3861" spans="1:33" x14ac:dyDescent="0.35">
      <c r="A3861">
        <v>3860</v>
      </c>
      <c r="B3861" t="s">
        <v>24</v>
      </c>
      <c r="C3861">
        <v>94</v>
      </c>
      <c r="D3861" t="s">
        <v>21</v>
      </c>
      <c r="E3861" t="s">
        <v>22</v>
      </c>
      <c r="F3861" t="s">
        <v>22</v>
      </c>
      <c r="G3861">
        <v>0</v>
      </c>
      <c r="H3861">
        <v>145.4</v>
      </c>
      <c r="I3861">
        <v>92</v>
      </c>
      <c r="J3861">
        <v>24.72</v>
      </c>
      <c r="K3861">
        <v>172.8</v>
      </c>
      <c r="L3861">
        <v>103</v>
      </c>
      <c r="M3861">
        <v>14.69</v>
      </c>
      <c r="N3861">
        <v>183.9</v>
      </c>
      <c r="O3861">
        <v>43</v>
      </c>
      <c r="P3861">
        <v>8.2799999999999994</v>
      </c>
      <c r="Q3861">
        <v>9.3000000000000007</v>
      </c>
      <c r="R3861">
        <v>3</v>
      </c>
      <c r="S3861">
        <v>2.5099999999999998</v>
      </c>
      <c r="T3861">
        <v>2</v>
      </c>
      <c r="U3861" t="s">
        <v>22</v>
      </c>
      <c r="V3861">
        <f>IF(tbl_Customers[[#This Row],[churn]] = "yes", 1, 0)</f>
        <v>0</v>
      </c>
      <c r="W3861" t="str">
        <f>IF(tbl_Customers[[#This Row],[number_customer_service_calls]] &lt;= 1, "0-1 Calls", IF(tbl_Customers[[#This Row],[number_customer_service_calls]] &lt;= 3, "2-3 Calls", IF(tbl_Customers[[#This Row],[number_customer_service_calls]] &lt;=5, "4-5 Calls", "6+ Calls")))</f>
        <v>2-3 Calls</v>
      </c>
      <c r="X3861" t="str">
        <f>IF(tbl_Customers[[#This Row],[account_length]] &lt;= 50, "0-50", IF(tbl_Customers[[#This Row],[account_length]] &lt;=100, "51-100", IF(tbl_Customers[[#This Row],[account_length]] &lt;= 150, "101-150", "151+")))</f>
        <v>51-100</v>
      </c>
      <c r="Y3861" t="str">
        <f>IF(tbl_Customers[[#This Row],[total_intl_charge]] &lt;= 3, "Low Charges", "High Charges")</f>
        <v>Low Charges</v>
      </c>
      <c r="Z3861" t="str">
        <f>IF(tbl_Customers[[#This Row],[total_eve_calls]]&lt;=80,"Low Calls",
IF(tbl_Customers[[#This Row],[total_eve_calls]]&lt;=120,"Medium Calls","High Calls"))</f>
        <v>Medium Calls</v>
      </c>
      <c r="AA3861" t="str">
        <f>IF(tbl_Customers[[#This Row],[total_eve_charge]]&lt;=15,"Low Charges",
IF(tbl_Customers[[#This Row],[total_eve_charge]]&lt;=20,"Medium Charges","High Charges"))</f>
        <v>Low Charges</v>
      </c>
      <c r="AB38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61" t="str">
        <f>IF(tbl_Customers[[#This Row],[number_vmail_messages]] = 0, "No Usage", IF(tbl_Customers[[#This Row],[number_vmail_messages]] &lt;= 20, "Low Usage", IF(tbl_Customers[[#This Row],[number_vmail_messages]] &lt;= 40, "Medium Usgae", "High Usage")))</f>
        <v>No Usage</v>
      </c>
      <c r="AD3861" t="str">
        <f>IF(tbl_Customers[[#This Row],[total_day_minutes]]&lt;=150,"Low Usage", IF(tbl_Customers[[#This Row],[total_day_minutes]]&lt;=200,"Medium Usage", IF(tbl_Customers[[#This Row],[total_day_minutes]]&lt;=250,"High Usage","Very High Usage")))</f>
        <v>Low Usage</v>
      </c>
      <c r="AE3861" t="str">
        <f>IF(tbl_Customers[[#This Row],[total_intl_calls]]&lt;=5,"Low Calls", IF(tbl_Customers[[#This Row],[total_intl_calls]]&lt;=10, "Medium Calls", "High Calls"))</f>
        <v>Low Calls</v>
      </c>
      <c r="AF38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61" s="36" t="str">
        <f>IF(tbl_Customers[[#This Row],[Churn_Risk_Score]]&gt;=10,"High Risk", IF(tbl_Customers[[#This Row],[Churn_Risk_Score]]&gt;=5,"Medium Risk","Low Risk"))</f>
        <v>Low Risk</v>
      </c>
    </row>
    <row r="3862" spans="1:33" x14ac:dyDescent="0.35">
      <c r="A3862">
        <v>3861</v>
      </c>
      <c r="B3862" t="s">
        <v>44</v>
      </c>
      <c r="C3862">
        <v>69</v>
      </c>
      <c r="D3862" t="s">
        <v>21</v>
      </c>
      <c r="E3862" t="s">
        <v>22</v>
      </c>
      <c r="F3862" t="s">
        <v>22</v>
      </c>
      <c r="G3862">
        <v>0</v>
      </c>
      <c r="H3862">
        <v>211.7</v>
      </c>
      <c r="I3862">
        <v>94</v>
      </c>
      <c r="J3862">
        <v>35.99</v>
      </c>
      <c r="K3862">
        <v>236.1</v>
      </c>
      <c r="L3862">
        <v>124</v>
      </c>
      <c r="M3862">
        <v>20.07</v>
      </c>
      <c r="N3862">
        <v>252.7</v>
      </c>
      <c r="O3862">
        <v>90</v>
      </c>
      <c r="P3862">
        <v>11.37</v>
      </c>
      <c r="Q3862">
        <v>7.2</v>
      </c>
      <c r="R3862">
        <v>2</v>
      </c>
      <c r="S3862">
        <v>1.94</v>
      </c>
      <c r="T3862">
        <v>4</v>
      </c>
      <c r="U3862" t="s">
        <v>22</v>
      </c>
      <c r="V3862">
        <f>IF(tbl_Customers[[#This Row],[churn]] = "yes", 1, 0)</f>
        <v>0</v>
      </c>
      <c r="W3862" t="str">
        <f>IF(tbl_Customers[[#This Row],[number_customer_service_calls]] &lt;= 1, "0-1 Calls", IF(tbl_Customers[[#This Row],[number_customer_service_calls]] &lt;= 3, "2-3 Calls", IF(tbl_Customers[[#This Row],[number_customer_service_calls]] &lt;=5, "4-5 Calls", "6+ Calls")))</f>
        <v>4-5 Calls</v>
      </c>
      <c r="X3862" t="str">
        <f>IF(tbl_Customers[[#This Row],[account_length]] &lt;= 50, "0-50", IF(tbl_Customers[[#This Row],[account_length]] &lt;=100, "51-100", IF(tbl_Customers[[#This Row],[account_length]] &lt;= 150, "101-150", "151+")))</f>
        <v>51-100</v>
      </c>
      <c r="Y3862" t="str">
        <f>IF(tbl_Customers[[#This Row],[total_intl_charge]] &lt;= 3, "Low Charges", "High Charges")</f>
        <v>Low Charges</v>
      </c>
      <c r="Z3862" t="str">
        <f>IF(tbl_Customers[[#This Row],[total_eve_calls]]&lt;=80,"Low Calls",
IF(tbl_Customers[[#This Row],[total_eve_calls]]&lt;=120,"Medium Calls","High Calls"))</f>
        <v>High Calls</v>
      </c>
      <c r="AA3862" t="str">
        <f>IF(tbl_Customers[[#This Row],[total_eve_charge]]&lt;=15,"Low Charges",
IF(tbl_Customers[[#This Row],[total_eve_charge]]&lt;=20,"Medium Charges","High Charges"))</f>
        <v>High Charges</v>
      </c>
      <c r="AB38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2" t="str">
        <f>IF(tbl_Customers[[#This Row],[number_vmail_messages]] = 0, "No Usage", IF(tbl_Customers[[#This Row],[number_vmail_messages]] &lt;= 20, "Low Usage", IF(tbl_Customers[[#This Row],[number_vmail_messages]] &lt;= 40, "Medium Usgae", "High Usage")))</f>
        <v>No Usage</v>
      </c>
      <c r="AD3862" t="str">
        <f>IF(tbl_Customers[[#This Row],[total_day_minutes]]&lt;=150,"Low Usage", IF(tbl_Customers[[#This Row],[total_day_minutes]]&lt;=200,"Medium Usage", IF(tbl_Customers[[#This Row],[total_day_minutes]]&lt;=250,"High Usage","Very High Usage")))</f>
        <v>High Usage</v>
      </c>
      <c r="AE3862" t="str">
        <f>IF(tbl_Customers[[#This Row],[total_intl_calls]]&lt;=5,"Low Calls", IF(tbl_Customers[[#This Row],[total_intl_calls]]&lt;=10, "Medium Calls", "High Calls"))</f>
        <v>Low Calls</v>
      </c>
      <c r="AF38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62" s="36" t="str">
        <f>IF(tbl_Customers[[#This Row],[Churn_Risk_Score]]&gt;=10,"High Risk", IF(tbl_Customers[[#This Row],[Churn_Risk_Score]]&gt;=5,"Medium Risk","Low Risk"))</f>
        <v>Medium Risk</v>
      </c>
    </row>
    <row r="3863" spans="1:33" x14ac:dyDescent="0.35">
      <c r="A3863">
        <v>3862</v>
      </c>
      <c r="B3863" t="s">
        <v>64</v>
      </c>
      <c r="C3863">
        <v>90</v>
      </c>
      <c r="D3863" t="s">
        <v>21</v>
      </c>
      <c r="E3863" t="s">
        <v>22</v>
      </c>
      <c r="F3863" t="s">
        <v>22</v>
      </c>
      <c r="G3863">
        <v>0</v>
      </c>
      <c r="H3863">
        <v>192.6</v>
      </c>
      <c r="I3863">
        <v>129</v>
      </c>
      <c r="J3863">
        <v>32.74</v>
      </c>
      <c r="K3863">
        <v>191.6</v>
      </c>
      <c r="L3863">
        <v>100</v>
      </c>
      <c r="M3863">
        <v>16.29</v>
      </c>
      <c r="N3863">
        <v>203.1</v>
      </c>
      <c r="O3863">
        <v>105</v>
      </c>
      <c r="P3863">
        <v>9.14</v>
      </c>
      <c r="Q3863">
        <v>11.4</v>
      </c>
      <c r="R3863">
        <v>2</v>
      </c>
      <c r="S3863">
        <v>3.08</v>
      </c>
      <c r="T3863">
        <v>3</v>
      </c>
      <c r="U3863" t="s">
        <v>22</v>
      </c>
      <c r="V3863">
        <f>IF(tbl_Customers[[#This Row],[churn]] = "yes", 1, 0)</f>
        <v>0</v>
      </c>
      <c r="W3863" t="str">
        <f>IF(tbl_Customers[[#This Row],[number_customer_service_calls]] &lt;= 1, "0-1 Calls", IF(tbl_Customers[[#This Row],[number_customer_service_calls]] &lt;= 3, "2-3 Calls", IF(tbl_Customers[[#This Row],[number_customer_service_calls]] &lt;=5, "4-5 Calls", "6+ Calls")))</f>
        <v>2-3 Calls</v>
      </c>
      <c r="X3863" t="str">
        <f>IF(tbl_Customers[[#This Row],[account_length]] &lt;= 50, "0-50", IF(tbl_Customers[[#This Row],[account_length]] &lt;=100, "51-100", IF(tbl_Customers[[#This Row],[account_length]] &lt;= 150, "101-150", "151+")))</f>
        <v>51-100</v>
      </c>
      <c r="Y3863" t="str">
        <f>IF(tbl_Customers[[#This Row],[total_intl_charge]] &lt;= 3, "Low Charges", "High Charges")</f>
        <v>High Charges</v>
      </c>
      <c r="Z3863" t="str">
        <f>IF(tbl_Customers[[#This Row],[total_eve_calls]]&lt;=80,"Low Calls",
IF(tbl_Customers[[#This Row],[total_eve_calls]]&lt;=120,"Medium Calls","High Calls"))</f>
        <v>Medium Calls</v>
      </c>
      <c r="AA3863" t="str">
        <f>IF(tbl_Customers[[#This Row],[total_eve_charge]]&lt;=15,"Low Charges",
IF(tbl_Customers[[#This Row],[total_eve_charge]]&lt;=20,"Medium Charges","High Charges"))</f>
        <v>Medium Charges</v>
      </c>
      <c r="AB38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3" t="str">
        <f>IF(tbl_Customers[[#This Row],[number_vmail_messages]] = 0, "No Usage", IF(tbl_Customers[[#This Row],[number_vmail_messages]] &lt;= 20, "Low Usage", IF(tbl_Customers[[#This Row],[number_vmail_messages]] &lt;= 40, "Medium Usgae", "High Usage")))</f>
        <v>No Usage</v>
      </c>
      <c r="AD3863" t="str">
        <f>IF(tbl_Customers[[#This Row],[total_day_minutes]]&lt;=150,"Low Usage", IF(tbl_Customers[[#This Row],[total_day_minutes]]&lt;=200,"Medium Usage", IF(tbl_Customers[[#This Row],[total_day_minutes]]&lt;=250,"High Usage","Very High Usage")))</f>
        <v>Medium Usage</v>
      </c>
      <c r="AE3863" t="str">
        <f>IF(tbl_Customers[[#This Row],[total_intl_calls]]&lt;=5,"Low Calls", IF(tbl_Customers[[#This Row],[total_intl_calls]]&lt;=10, "Medium Calls", "High Calls"))</f>
        <v>Low Calls</v>
      </c>
      <c r="AF38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63" s="36" t="str">
        <f>IF(tbl_Customers[[#This Row],[Churn_Risk_Score]]&gt;=10,"High Risk", IF(tbl_Customers[[#This Row],[Churn_Risk_Score]]&gt;=5,"Medium Risk","Low Risk"))</f>
        <v>Low Risk</v>
      </c>
    </row>
    <row r="3864" spans="1:33" x14ac:dyDescent="0.35">
      <c r="A3864">
        <v>3863</v>
      </c>
      <c r="B3864" t="s">
        <v>68</v>
      </c>
      <c r="C3864">
        <v>48</v>
      </c>
      <c r="D3864" t="s">
        <v>25</v>
      </c>
      <c r="E3864" t="s">
        <v>22</v>
      </c>
      <c r="F3864" t="s">
        <v>22</v>
      </c>
      <c r="G3864">
        <v>0</v>
      </c>
      <c r="H3864">
        <v>52</v>
      </c>
      <c r="I3864">
        <v>60</v>
      </c>
      <c r="J3864">
        <v>8.84</v>
      </c>
      <c r="K3864">
        <v>132</v>
      </c>
      <c r="L3864">
        <v>79</v>
      </c>
      <c r="M3864">
        <v>11.22</v>
      </c>
      <c r="N3864">
        <v>185.8</v>
      </c>
      <c r="O3864">
        <v>85</v>
      </c>
      <c r="P3864">
        <v>8.36</v>
      </c>
      <c r="Q3864">
        <v>12.3</v>
      </c>
      <c r="R3864">
        <v>2</v>
      </c>
      <c r="S3864">
        <v>3.32</v>
      </c>
      <c r="T3864">
        <v>2</v>
      </c>
      <c r="U3864" t="s">
        <v>22</v>
      </c>
      <c r="V3864">
        <f>IF(tbl_Customers[[#This Row],[churn]] = "yes", 1, 0)</f>
        <v>0</v>
      </c>
      <c r="W3864" t="str">
        <f>IF(tbl_Customers[[#This Row],[number_customer_service_calls]] &lt;= 1, "0-1 Calls", IF(tbl_Customers[[#This Row],[number_customer_service_calls]] &lt;= 3, "2-3 Calls", IF(tbl_Customers[[#This Row],[number_customer_service_calls]] &lt;=5, "4-5 Calls", "6+ Calls")))</f>
        <v>2-3 Calls</v>
      </c>
      <c r="X3864" t="str">
        <f>IF(tbl_Customers[[#This Row],[account_length]] &lt;= 50, "0-50", IF(tbl_Customers[[#This Row],[account_length]] &lt;=100, "51-100", IF(tbl_Customers[[#This Row],[account_length]] &lt;= 150, "101-150", "151+")))</f>
        <v>0-50</v>
      </c>
      <c r="Y3864" t="str">
        <f>IF(tbl_Customers[[#This Row],[total_intl_charge]] &lt;= 3, "Low Charges", "High Charges")</f>
        <v>High Charges</v>
      </c>
      <c r="Z3864" t="str">
        <f>IF(tbl_Customers[[#This Row],[total_eve_calls]]&lt;=80,"Low Calls",
IF(tbl_Customers[[#This Row],[total_eve_calls]]&lt;=120,"Medium Calls","High Calls"))</f>
        <v>Low Calls</v>
      </c>
      <c r="AA3864" t="str">
        <f>IF(tbl_Customers[[#This Row],[total_eve_charge]]&lt;=15,"Low Charges",
IF(tbl_Customers[[#This Row],[total_eve_charge]]&lt;=20,"Medium Charges","High Charges"))</f>
        <v>Low Charges</v>
      </c>
      <c r="AB38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4" t="str">
        <f>IF(tbl_Customers[[#This Row],[number_vmail_messages]] = 0, "No Usage", IF(tbl_Customers[[#This Row],[number_vmail_messages]] &lt;= 20, "Low Usage", IF(tbl_Customers[[#This Row],[number_vmail_messages]] &lt;= 40, "Medium Usgae", "High Usage")))</f>
        <v>No Usage</v>
      </c>
      <c r="AD3864" t="str">
        <f>IF(tbl_Customers[[#This Row],[total_day_minutes]]&lt;=150,"Low Usage", IF(tbl_Customers[[#This Row],[total_day_minutes]]&lt;=200,"Medium Usage", IF(tbl_Customers[[#This Row],[total_day_minutes]]&lt;=250,"High Usage","Very High Usage")))</f>
        <v>Low Usage</v>
      </c>
      <c r="AE3864" t="str">
        <f>IF(tbl_Customers[[#This Row],[total_intl_calls]]&lt;=5,"Low Calls", IF(tbl_Customers[[#This Row],[total_intl_calls]]&lt;=10, "Medium Calls", "High Calls"))</f>
        <v>Low Calls</v>
      </c>
      <c r="AF38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64" s="36" t="str">
        <f>IF(tbl_Customers[[#This Row],[Churn_Risk_Score]]&gt;=10,"High Risk", IF(tbl_Customers[[#This Row],[Churn_Risk_Score]]&gt;=5,"Medium Risk","Low Risk"))</f>
        <v>Low Risk</v>
      </c>
    </row>
    <row r="3865" spans="1:33" x14ac:dyDescent="0.35">
      <c r="A3865">
        <v>3864</v>
      </c>
      <c r="B3865" t="s">
        <v>54</v>
      </c>
      <c r="C3865">
        <v>122</v>
      </c>
      <c r="D3865" t="s">
        <v>21</v>
      </c>
      <c r="E3865" t="s">
        <v>22</v>
      </c>
      <c r="F3865" t="s">
        <v>23</v>
      </c>
      <c r="G3865">
        <v>30</v>
      </c>
      <c r="H3865">
        <v>237.7</v>
      </c>
      <c r="I3865">
        <v>94</v>
      </c>
      <c r="J3865">
        <v>40.409999999999997</v>
      </c>
      <c r="K3865">
        <v>154.69999999999999</v>
      </c>
      <c r="L3865">
        <v>91</v>
      </c>
      <c r="M3865">
        <v>13.15</v>
      </c>
      <c r="N3865">
        <v>223.1</v>
      </c>
      <c r="O3865">
        <v>98</v>
      </c>
      <c r="P3865">
        <v>10.039999999999999</v>
      </c>
      <c r="Q3865">
        <v>9.5</v>
      </c>
      <c r="R3865">
        <v>3</v>
      </c>
      <c r="S3865">
        <v>2.57</v>
      </c>
      <c r="T3865">
        <v>1</v>
      </c>
      <c r="U3865" t="s">
        <v>22</v>
      </c>
      <c r="V3865">
        <f>IF(tbl_Customers[[#This Row],[churn]] = "yes", 1, 0)</f>
        <v>0</v>
      </c>
      <c r="W3865" t="str">
        <f>IF(tbl_Customers[[#This Row],[number_customer_service_calls]] &lt;= 1, "0-1 Calls", IF(tbl_Customers[[#This Row],[number_customer_service_calls]] &lt;= 3, "2-3 Calls", IF(tbl_Customers[[#This Row],[number_customer_service_calls]] &lt;=5, "4-5 Calls", "6+ Calls")))</f>
        <v>0-1 Calls</v>
      </c>
      <c r="X3865" t="str">
        <f>IF(tbl_Customers[[#This Row],[account_length]] &lt;= 50, "0-50", IF(tbl_Customers[[#This Row],[account_length]] &lt;=100, "51-100", IF(tbl_Customers[[#This Row],[account_length]] &lt;= 150, "101-150", "151+")))</f>
        <v>101-150</v>
      </c>
      <c r="Y3865" t="str">
        <f>IF(tbl_Customers[[#This Row],[total_intl_charge]] &lt;= 3, "Low Charges", "High Charges")</f>
        <v>Low Charges</v>
      </c>
      <c r="Z3865" t="str">
        <f>IF(tbl_Customers[[#This Row],[total_eve_calls]]&lt;=80,"Low Calls",
IF(tbl_Customers[[#This Row],[total_eve_calls]]&lt;=120,"Medium Calls","High Calls"))</f>
        <v>Medium Calls</v>
      </c>
      <c r="AA3865" t="str">
        <f>IF(tbl_Customers[[#This Row],[total_eve_charge]]&lt;=15,"Low Charges",
IF(tbl_Customers[[#This Row],[total_eve_charge]]&lt;=20,"Medium Charges","High Charges"))</f>
        <v>Low Charges</v>
      </c>
      <c r="AB38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65" t="str">
        <f>IF(tbl_Customers[[#This Row],[number_vmail_messages]] = 0, "No Usage", IF(tbl_Customers[[#This Row],[number_vmail_messages]] &lt;= 20, "Low Usage", IF(tbl_Customers[[#This Row],[number_vmail_messages]] &lt;= 40, "Medium Usgae", "High Usage")))</f>
        <v>Medium Usgae</v>
      </c>
      <c r="AD3865" t="str">
        <f>IF(tbl_Customers[[#This Row],[total_day_minutes]]&lt;=150,"Low Usage", IF(tbl_Customers[[#This Row],[total_day_minutes]]&lt;=200,"Medium Usage", IF(tbl_Customers[[#This Row],[total_day_minutes]]&lt;=250,"High Usage","Very High Usage")))</f>
        <v>High Usage</v>
      </c>
      <c r="AE3865" t="str">
        <f>IF(tbl_Customers[[#This Row],[total_intl_calls]]&lt;=5,"Low Calls", IF(tbl_Customers[[#This Row],[total_intl_calls]]&lt;=10, "Medium Calls", "High Calls"))</f>
        <v>Low Calls</v>
      </c>
      <c r="AF38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65" s="36" t="str">
        <f>IF(tbl_Customers[[#This Row],[Churn_Risk_Score]]&gt;=10,"High Risk", IF(tbl_Customers[[#This Row],[Churn_Risk_Score]]&gt;=5,"Medium Risk","Low Risk"))</f>
        <v>Low Risk</v>
      </c>
    </row>
    <row r="3866" spans="1:33" x14ac:dyDescent="0.35">
      <c r="A3866">
        <v>3865</v>
      </c>
      <c r="B3866" t="s">
        <v>31</v>
      </c>
      <c r="C3866">
        <v>123</v>
      </c>
      <c r="D3866" t="s">
        <v>25</v>
      </c>
      <c r="E3866" t="s">
        <v>22</v>
      </c>
      <c r="F3866" t="s">
        <v>23</v>
      </c>
      <c r="G3866">
        <v>31</v>
      </c>
      <c r="H3866">
        <v>203.6</v>
      </c>
      <c r="I3866">
        <v>108</v>
      </c>
      <c r="J3866">
        <v>34.61</v>
      </c>
      <c r="K3866">
        <v>156.9</v>
      </c>
      <c r="L3866">
        <v>112</v>
      </c>
      <c r="M3866">
        <v>13.34</v>
      </c>
      <c r="N3866">
        <v>236.2</v>
      </c>
      <c r="O3866">
        <v>114</v>
      </c>
      <c r="P3866">
        <v>10.63</v>
      </c>
      <c r="Q3866">
        <v>12</v>
      </c>
      <c r="R3866">
        <v>5</v>
      </c>
      <c r="S3866">
        <v>3.24</v>
      </c>
      <c r="T3866">
        <v>1</v>
      </c>
      <c r="U3866" t="s">
        <v>22</v>
      </c>
      <c r="V3866">
        <f>IF(tbl_Customers[[#This Row],[churn]] = "yes", 1, 0)</f>
        <v>0</v>
      </c>
      <c r="W3866" t="str">
        <f>IF(tbl_Customers[[#This Row],[number_customer_service_calls]] &lt;= 1, "0-1 Calls", IF(tbl_Customers[[#This Row],[number_customer_service_calls]] &lt;= 3, "2-3 Calls", IF(tbl_Customers[[#This Row],[number_customer_service_calls]] &lt;=5, "4-5 Calls", "6+ Calls")))</f>
        <v>0-1 Calls</v>
      </c>
      <c r="X3866" t="str">
        <f>IF(tbl_Customers[[#This Row],[account_length]] &lt;= 50, "0-50", IF(tbl_Customers[[#This Row],[account_length]] &lt;=100, "51-100", IF(tbl_Customers[[#This Row],[account_length]] &lt;= 150, "101-150", "151+")))</f>
        <v>101-150</v>
      </c>
      <c r="Y3866" t="str">
        <f>IF(tbl_Customers[[#This Row],[total_intl_charge]] &lt;= 3, "Low Charges", "High Charges")</f>
        <v>High Charges</v>
      </c>
      <c r="Z3866" t="str">
        <f>IF(tbl_Customers[[#This Row],[total_eve_calls]]&lt;=80,"Low Calls",
IF(tbl_Customers[[#This Row],[total_eve_calls]]&lt;=120,"Medium Calls","High Calls"))</f>
        <v>Medium Calls</v>
      </c>
      <c r="AA3866" t="str">
        <f>IF(tbl_Customers[[#This Row],[total_eve_charge]]&lt;=15,"Low Charges",
IF(tbl_Customers[[#This Row],[total_eve_charge]]&lt;=20,"Medium Charges","High Charges"))</f>
        <v>Low Charges</v>
      </c>
      <c r="AB38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6" t="str">
        <f>IF(tbl_Customers[[#This Row],[number_vmail_messages]] = 0, "No Usage", IF(tbl_Customers[[#This Row],[number_vmail_messages]] &lt;= 20, "Low Usage", IF(tbl_Customers[[#This Row],[number_vmail_messages]] &lt;= 40, "Medium Usgae", "High Usage")))</f>
        <v>Medium Usgae</v>
      </c>
      <c r="AD3866" t="str">
        <f>IF(tbl_Customers[[#This Row],[total_day_minutes]]&lt;=150,"Low Usage", IF(tbl_Customers[[#This Row],[total_day_minutes]]&lt;=200,"Medium Usage", IF(tbl_Customers[[#This Row],[total_day_minutes]]&lt;=250,"High Usage","Very High Usage")))</f>
        <v>High Usage</v>
      </c>
      <c r="AE3866" t="str">
        <f>IF(tbl_Customers[[#This Row],[total_intl_calls]]&lt;=5,"Low Calls", IF(tbl_Customers[[#This Row],[total_intl_calls]]&lt;=10, "Medium Calls", "High Calls"))</f>
        <v>Low Calls</v>
      </c>
      <c r="AF38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66" s="36" t="str">
        <f>IF(tbl_Customers[[#This Row],[Churn_Risk_Score]]&gt;=10,"High Risk", IF(tbl_Customers[[#This Row],[Churn_Risk_Score]]&gt;=5,"Medium Risk","Low Risk"))</f>
        <v>Low Risk</v>
      </c>
    </row>
    <row r="3867" spans="1:33" x14ac:dyDescent="0.35">
      <c r="A3867">
        <v>3866</v>
      </c>
      <c r="B3867" t="s">
        <v>34</v>
      </c>
      <c r="C3867">
        <v>81</v>
      </c>
      <c r="D3867" t="s">
        <v>28</v>
      </c>
      <c r="E3867" t="s">
        <v>22</v>
      </c>
      <c r="F3867" t="s">
        <v>22</v>
      </c>
      <c r="G3867">
        <v>0</v>
      </c>
      <c r="H3867">
        <v>192.4</v>
      </c>
      <c r="I3867">
        <v>79</v>
      </c>
      <c r="J3867">
        <v>32.71</v>
      </c>
      <c r="K3867">
        <v>212.7</v>
      </c>
      <c r="L3867">
        <v>106</v>
      </c>
      <c r="M3867">
        <v>18.079999999999998</v>
      </c>
      <c r="N3867">
        <v>244.8</v>
      </c>
      <c r="O3867">
        <v>83</v>
      </c>
      <c r="P3867">
        <v>11.02</v>
      </c>
      <c r="Q3867">
        <v>8.3000000000000007</v>
      </c>
      <c r="R3867">
        <v>5</v>
      </c>
      <c r="S3867">
        <v>2.2400000000000002</v>
      </c>
      <c r="T3867">
        <v>1</v>
      </c>
      <c r="U3867" t="s">
        <v>22</v>
      </c>
      <c r="V3867">
        <f>IF(tbl_Customers[[#This Row],[churn]] = "yes", 1, 0)</f>
        <v>0</v>
      </c>
      <c r="W3867" t="str">
        <f>IF(tbl_Customers[[#This Row],[number_customer_service_calls]] &lt;= 1, "0-1 Calls", IF(tbl_Customers[[#This Row],[number_customer_service_calls]] &lt;= 3, "2-3 Calls", IF(tbl_Customers[[#This Row],[number_customer_service_calls]] &lt;=5, "4-5 Calls", "6+ Calls")))</f>
        <v>0-1 Calls</v>
      </c>
      <c r="X3867" t="str">
        <f>IF(tbl_Customers[[#This Row],[account_length]] &lt;= 50, "0-50", IF(tbl_Customers[[#This Row],[account_length]] &lt;=100, "51-100", IF(tbl_Customers[[#This Row],[account_length]] &lt;= 150, "101-150", "151+")))</f>
        <v>51-100</v>
      </c>
      <c r="Y3867" t="str">
        <f>IF(tbl_Customers[[#This Row],[total_intl_charge]] &lt;= 3, "Low Charges", "High Charges")</f>
        <v>Low Charges</v>
      </c>
      <c r="Z3867" t="str">
        <f>IF(tbl_Customers[[#This Row],[total_eve_calls]]&lt;=80,"Low Calls",
IF(tbl_Customers[[#This Row],[total_eve_calls]]&lt;=120,"Medium Calls","High Calls"))</f>
        <v>Medium Calls</v>
      </c>
      <c r="AA3867" t="str">
        <f>IF(tbl_Customers[[#This Row],[total_eve_charge]]&lt;=15,"Low Charges",
IF(tbl_Customers[[#This Row],[total_eve_charge]]&lt;=20,"Medium Charges","High Charges"))</f>
        <v>Medium Charges</v>
      </c>
      <c r="AB38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7" t="str">
        <f>IF(tbl_Customers[[#This Row],[number_vmail_messages]] = 0, "No Usage", IF(tbl_Customers[[#This Row],[number_vmail_messages]] &lt;= 20, "Low Usage", IF(tbl_Customers[[#This Row],[number_vmail_messages]] &lt;= 40, "Medium Usgae", "High Usage")))</f>
        <v>No Usage</v>
      </c>
      <c r="AD3867" t="str">
        <f>IF(tbl_Customers[[#This Row],[total_day_minutes]]&lt;=150,"Low Usage", IF(tbl_Customers[[#This Row],[total_day_minutes]]&lt;=200,"Medium Usage", IF(tbl_Customers[[#This Row],[total_day_minutes]]&lt;=250,"High Usage","Very High Usage")))</f>
        <v>Medium Usage</v>
      </c>
      <c r="AE3867" t="str">
        <f>IF(tbl_Customers[[#This Row],[total_intl_calls]]&lt;=5,"Low Calls", IF(tbl_Customers[[#This Row],[total_intl_calls]]&lt;=10, "Medium Calls", "High Calls"))</f>
        <v>Low Calls</v>
      </c>
      <c r="AF38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67" s="36" t="str">
        <f>IF(tbl_Customers[[#This Row],[Churn_Risk_Score]]&gt;=10,"High Risk", IF(tbl_Customers[[#This Row],[Churn_Risk_Score]]&gt;=5,"Medium Risk","Low Risk"))</f>
        <v>Low Risk</v>
      </c>
    </row>
    <row r="3868" spans="1:33" x14ac:dyDescent="0.35">
      <c r="A3868">
        <v>3867</v>
      </c>
      <c r="B3868" t="s">
        <v>73</v>
      </c>
      <c r="C3868">
        <v>43</v>
      </c>
      <c r="D3868" t="s">
        <v>25</v>
      </c>
      <c r="E3868" t="s">
        <v>22</v>
      </c>
      <c r="F3868" t="s">
        <v>22</v>
      </c>
      <c r="G3868">
        <v>0</v>
      </c>
      <c r="H3868">
        <v>212.5</v>
      </c>
      <c r="I3868">
        <v>88</v>
      </c>
      <c r="J3868">
        <v>36.130000000000003</v>
      </c>
      <c r="K3868">
        <v>274.10000000000002</v>
      </c>
      <c r="L3868">
        <v>145</v>
      </c>
      <c r="M3868">
        <v>23.3</v>
      </c>
      <c r="N3868">
        <v>194.6</v>
      </c>
      <c r="O3868">
        <v>52</v>
      </c>
      <c r="P3868">
        <v>8.76</v>
      </c>
      <c r="Q3868">
        <v>8.6</v>
      </c>
      <c r="R3868">
        <v>6</v>
      </c>
      <c r="S3868">
        <v>2.3199999999999998</v>
      </c>
      <c r="T3868">
        <v>0</v>
      </c>
      <c r="U3868" t="s">
        <v>22</v>
      </c>
      <c r="V3868">
        <f>IF(tbl_Customers[[#This Row],[churn]] = "yes", 1, 0)</f>
        <v>0</v>
      </c>
      <c r="W3868" t="str">
        <f>IF(tbl_Customers[[#This Row],[number_customer_service_calls]] &lt;= 1, "0-1 Calls", IF(tbl_Customers[[#This Row],[number_customer_service_calls]] &lt;= 3, "2-3 Calls", IF(tbl_Customers[[#This Row],[number_customer_service_calls]] &lt;=5, "4-5 Calls", "6+ Calls")))</f>
        <v>0-1 Calls</v>
      </c>
      <c r="X3868" t="str">
        <f>IF(tbl_Customers[[#This Row],[account_length]] &lt;= 50, "0-50", IF(tbl_Customers[[#This Row],[account_length]] &lt;=100, "51-100", IF(tbl_Customers[[#This Row],[account_length]] &lt;= 150, "101-150", "151+")))</f>
        <v>0-50</v>
      </c>
      <c r="Y3868" t="str">
        <f>IF(tbl_Customers[[#This Row],[total_intl_charge]] &lt;= 3, "Low Charges", "High Charges")</f>
        <v>Low Charges</v>
      </c>
      <c r="Z3868" t="str">
        <f>IF(tbl_Customers[[#This Row],[total_eve_calls]]&lt;=80,"Low Calls",
IF(tbl_Customers[[#This Row],[total_eve_calls]]&lt;=120,"Medium Calls","High Calls"))</f>
        <v>High Calls</v>
      </c>
      <c r="AA3868" t="str">
        <f>IF(tbl_Customers[[#This Row],[total_eve_charge]]&lt;=15,"Low Charges",
IF(tbl_Customers[[#This Row],[total_eve_charge]]&lt;=20,"Medium Charges","High Charges"))</f>
        <v>High Charges</v>
      </c>
      <c r="AB38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8" t="str">
        <f>IF(tbl_Customers[[#This Row],[number_vmail_messages]] = 0, "No Usage", IF(tbl_Customers[[#This Row],[number_vmail_messages]] &lt;= 20, "Low Usage", IF(tbl_Customers[[#This Row],[number_vmail_messages]] &lt;= 40, "Medium Usgae", "High Usage")))</f>
        <v>No Usage</v>
      </c>
      <c r="AD3868" t="str">
        <f>IF(tbl_Customers[[#This Row],[total_day_minutes]]&lt;=150,"Low Usage", IF(tbl_Customers[[#This Row],[total_day_minutes]]&lt;=200,"Medium Usage", IF(tbl_Customers[[#This Row],[total_day_minutes]]&lt;=250,"High Usage","Very High Usage")))</f>
        <v>High Usage</v>
      </c>
      <c r="AE3868" t="str">
        <f>IF(tbl_Customers[[#This Row],[total_intl_calls]]&lt;=5,"Low Calls", IF(tbl_Customers[[#This Row],[total_intl_calls]]&lt;=10, "Medium Calls", "High Calls"))</f>
        <v>Medium Calls</v>
      </c>
      <c r="AF38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68" s="36" t="str">
        <f>IF(tbl_Customers[[#This Row],[Churn_Risk_Score]]&gt;=10,"High Risk", IF(tbl_Customers[[#This Row],[Churn_Risk_Score]]&gt;=5,"Medium Risk","Low Risk"))</f>
        <v>Low Risk</v>
      </c>
    </row>
    <row r="3869" spans="1:33" x14ac:dyDescent="0.35">
      <c r="A3869">
        <v>3868</v>
      </c>
      <c r="B3869" t="s">
        <v>71</v>
      </c>
      <c r="C3869">
        <v>25</v>
      </c>
      <c r="D3869" t="s">
        <v>21</v>
      </c>
      <c r="E3869" t="s">
        <v>22</v>
      </c>
      <c r="F3869" t="s">
        <v>22</v>
      </c>
      <c r="G3869">
        <v>0</v>
      </c>
      <c r="H3869">
        <v>114.4</v>
      </c>
      <c r="I3869">
        <v>114</v>
      </c>
      <c r="J3869">
        <v>19.45</v>
      </c>
      <c r="K3869">
        <v>201.1</v>
      </c>
      <c r="L3869">
        <v>97</v>
      </c>
      <c r="M3869">
        <v>17.09</v>
      </c>
      <c r="N3869">
        <v>238.4</v>
      </c>
      <c r="O3869">
        <v>121</v>
      </c>
      <c r="P3869">
        <v>10.73</v>
      </c>
      <c r="Q3869">
        <v>11.6</v>
      </c>
      <c r="R3869">
        <v>4</v>
      </c>
      <c r="S3869">
        <v>3.13</v>
      </c>
      <c r="T3869">
        <v>3</v>
      </c>
      <c r="U3869" t="s">
        <v>22</v>
      </c>
      <c r="V3869">
        <f>IF(tbl_Customers[[#This Row],[churn]] = "yes", 1, 0)</f>
        <v>0</v>
      </c>
      <c r="W3869" t="str">
        <f>IF(tbl_Customers[[#This Row],[number_customer_service_calls]] &lt;= 1, "0-1 Calls", IF(tbl_Customers[[#This Row],[number_customer_service_calls]] &lt;= 3, "2-3 Calls", IF(tbl_Customers[[#This Row],[number_customer_service_calls]] &lt;=5, "4-5 Calls", "6+ Calls")))</f>
        <v>2-3 Calls</v>
      </c>
      <c r="X3869" t="str">
        <f>IF(tbl_Customers[[#This Row],[account_length]] &lt;= 50, "0-50", IF(tbl_Customers[[#This Row],[account_length]] &lt;=100, "51-100", IF(tbl_Customers[[#This Row],[account_length]] &lt;= 150, "101-150", "151+")))</f>
        <v>0-50</v>
      </c>
      <c r="Y3869" t="str">
        <f>IF(tbl_Customers[[#This Row],[total_intl_charge]] &lt;= 3, "Low Charges", "High Charges")</f>
        <v>High Charges</v>
      </c>
      <c r="Z3869" t="str">
        <f>IF(tbl_Customers[[#This Row],[total_eve_calls]]&lt;=80,"Low Calls",
IF(tbl_Customers[[#This Row],[total_eve_calls]]&lt;=120,"Medium Calls","High Calls"))</f>
        <v>Medium Calls</v>
      </c>
      <c r="AA3869" t="str">
        <f>IF(tbl_Customers[[#This Row],[total_eve_charge]]&lt;=15,"Low Charges",
IF(tbl_Customers[[#This Row],[total_eve_charge]]&lt;=20,"Medium Charges","High Charges"))</f>
        <v>Medium Charges</v>
      </c>
      <c r="AB38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9" t="str">
        <f>IF(tbl_Customers[[#This Row],[number_vmail_messages]] = 0, "No Usage", IF(tbl_Customers[[#This Row],[number_vmail_messages]] &lt;= 20, "Low Usage", IF(tbl_Customers[[#This Row],[number_vmail_messages]] &lt;= 40, "Medium Usgae", "High Usage")))</f>
        <v>No Usage</v>
      </c>
      <c r="AD3869" t="str">
        <f>IF(tbl_Customers[[#This Row],[total_day_minutes]]&lt;=150,"Low Usage", IF(tbl_Customers[[#This Row],[total_day_minutes]]&lt;=200,"Medium Usage", IF(tbl_Customers[[#This Row],[total_day_minutes]]&lt;=250,"High Usage","Very High Usage")))</f>
        <v>Low Usage</v>
      </c>
      <c r="AE3869" t="str">
        <f>IF(tbl_Customers[[#This Row],[total_intl_calls]]&lt;=5,"Low Calls", IF(tbl_Customers[[#This Row],[total_intl_calls]]&lt;=10, "Medium Calls", "High Calls"))</f>
        <v>Low Calls</v>
      </c>
      <c r="AF38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69" s="36" t="str">
        <f>IF(tbl_Customers[[#This Row],[Churn_Risk_Score]]&gt;=10,"High Risk", IF(tbl_Customers[[#This Row],[Churn_Risk_Score]]&gt;=5,"Medium Risk","Low Risk"))</f>
        <v>Low Risk</v>
      </c>
    </row>
    <row r="3870" spans="1:33" x14ac:dyDescent="0.35">
      <c r="A3870">
        <v>3869</v>
      </c>
      <c r="B3870" t="s">
        <v>46</v>
      </c>
      <c r="C3870">
        <v>170</v>
      </c>
      <c r="D3870" t="s">
        <v>21</v>
      </c>
      <c r="E3870" t="s">
        <v>22</v>
      </c>
      <c r="F3870" t="s">
        <v>22</v>
      </c>
      <c r="G3870">
        <v>0</v>
      </c>
      <c r="H3870">
        <v>222.8</v>
      </c>
      <c r="I3870">
        <v>82</v>
      </c>
      <c r="J3870">
        <v>37.880000000000003</v>
      </c>
      <c r="K3870">
        <v>148.19999999999999</v>
      </c>
      <c r="L3870">
        <v>105</v>
      </c>
      <c r="M3870">
        <v>12.6</v>
      </c>
      <c r="N3870">
        <v>231.1</v>
      </c>
      <c r="O3870">
        <v>75</v>
      </c>
      <c r="P3870">
        <v>10.4</v>
      </c>
      <c r="Q3870">
        <v>13.3</v>
      </c>
      <c r="R3870">
        <v>5</v>
      </c>
      <c r="S3870">
        <v>3.59</v>
      </c>
      <c r="T3870">
        <v>1</v>
      </c>
      <c r="U3870" t="s">
        <v>22</v>
      </c>
      <c r="V3870">
        <f>IF(tbl_Customers[[#This Row],[churn]] = "yes", 1, 0)</f>
        <v>0</v>
      </c>
      <c r="W3870" t="str">
        <f>IF(tbl_Customers[[#This Row],[number_customer_service_calls]] &lt;= 1, "0-1 Calls", IF(tbl_Customers[[#This Row],[number_customer_service_calls]] &lt;= 3, "2-3 Calls", IF(tbl_Customers[[#This Row],[number_customer_service_calls]] &lt;=5, "4-5 Calls", "6+ Calls")))</f>
        <v>0-1 Calls</v>
      </c>
      <c r="X3870" t="str">
        <f>IF(tbl_Customers[[#This Row],[account_length]] &lt;= 50, "0-50", IF(tbl_Customers[[#This Row],[account_length]] &lt;=100, "51-100", IF(tbl_Customers[[#This Row],[account_length]] &lt;= 150, "101-150", "151+")))</f>
        <v>151+</v>
      </c>
      <c r="Y3870" t="str">
        <f>IF(tbl_Customers[[#This Row],[total_intl_charge]] &lt;= 3, "Low Charges", "High Charges")</f>
        <v>High Charges</v>
      </c>
      <c r="Z3870" t="str">
        <f>IF(tbl_Customers[[#This Row],[total_eve_calls]]&lt;=80,"Low Calls",
IF(tbl_Customers[[#This Row],[total_eve_calls]]&lt;=120,"Medium Calls","High Calls"))</f>
        <v>Medium Calls</v>
      </c>
      <c r="AA3870" t="str">
        <f>IF(tbl_Customers[[#This Row],[total_eve_charge]]&lt;=15,"Low Charges",
IF(tbl_Customers[[#This Row],[total_eve_charge]]&lt;=20,"Medium Charges","High Charges"))</f>
        <v>Low Charges</v>
      </c>
      <c r="AB38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0" t="str">
        <f>IF(tbl_Customers[[#This Row],[number_vmail_messages]] = 0, "No Usage", IF(tbl_Customers[[#This Row],[number_vmail_messages]] &lt;= 20, "Low Usage", IF(tbl_Customers[[#This Row],[number_vmail_messages]] &lt;= 40, "Medium Usgae", "High Usage")))</f>
        <v>No Usage</v>
      </c>
      <c r="AD3870" t="str">
        <f>IF(tbl_Customers[[#This Row],[total_day_minutes]]&lt;=150,"Low Usage", IF(tbl_Customers[[#This Row],[total_day_minutes]]&lt;=200,"Medium Usage", IF(tbl_Customers[[#This Row],[total_day_minutes]]&lt;=250,"High Usage","Very High Usage")))</f>
        <v>High Usage</v>
      </c>
      <c r="AE3870" t="str">
        <f>IF(tbl_Customers[[#This Row],[total_intl_calls]]&lt;=5,"Low Calls", IF(tbl_Customers[[#This Row],[total_intl_calls]]&lt;=10, "Medium Calls", "High Calls"))</f>
        <v>Low Calls</v>
      </c>
      <c r="AF38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70" s="36" t="str">
        <f>IF(tbl_Customers[[#This Row],[Churn_Risk_Score]]&gt;=10,"High Risk", IF(tbl_Customers[[#This Row],[Churn_Risk_Score]]&gt;=5,"Medium Risk","Low Risk"))</f>
        <v>Low Risk</v>
      </c>
    </row>
    <row r="3871" spans="1:33" x14ac:dyDescent="0.35">
      <c r="A3871">
        <v>3870</v>
      </c>
      <c r="B3871" t="s">
        <v>65</v>
      </c>
      <c r="C3871">
        <v>129</v>
      </c>
      <c r="D3871" t="s">
        <v>21</v>
      </c>
      <c r="E3871" t="s">
        <v>22</v>
      </c>
      <c r="F3871" t="s">
        <v>22</v>
      </c>
      <c r="G3871">
        <v>0</v>
      </c>
      <c r="H3871">
        <v>207.7</v>
      </c>
      <c r="I3871">
        <v>75</v>
      </c>
      <c r="J3871">
        <v>35.31</v>
      </c>
      <c r="K3871">
        <v>191.3</v>
      </c>
      <c r="L3871">
        <v>116</v>
      </c>
      <c r="M3871">
        <v>16.260000000000002</v>
      </c>
      <c r="N3871">
        <v>226.7</v>
      </c>
      <c r="O3871">
        <v>98</v>
      </c>
      <c r="P3871">
        <v>10.199999999999999</v>
      </c>
      <c r="Q3871">
        <v>11.6</v>
      </c>
      <c r="R3871">
        <v>6</v>
      </c>
      <c r="S3871">
        <v>3.13</v>
      </c>
      <c r="T3871">
        <v>2</v>
      </c>
      <c r="U3871" t="s">
        <v>22</v>
      </c>
      <c r="V3871">
        <f>IF(tbl_Customers[[#This Row],[churn]] = "yes", 1, 0)</f>
        <v>0</v>
      </c>
      <c r="W3871" t="str">
        <f>IF(tbl_Customers[[#This Row],[number_customer_service_calls]] &lt;= 1, "0-1 Calls", IF(tbl_Customers[[#This Row],[number_customer_service_calls]] &lt;= 3, "2-3 Calls", IF(tbl_Customers[[#This Row],[number_customer_service_calls]] &lt;=5, "4-5 Calls", "6+ Calls")))</f>
        <v>2-3 Calls</v>
      </c>
      <c r="X3871" t="str">
        <f>IF(tbl_Customers[[#This Row],[account_length]] &lt;= 50, "0-50", IF(tbl_Customers[[#This Row],[account_length]] &lt;=100, "51-100", IF(tbl_Customers[[#This Row],[account_length]] &lt;= 150, "101-150", "151+")))</f>
        <v>101-150</v>
      </c>
      <c r="Y3871" t="str">
        <f>IF(tbl_Customers[[#This Row],[total_intl_charge]] &lt;= 3, "Low Charges", "High Charges")</f>
        <v>High Charges</v>
      </c>
      <c r="Z3871" t="str">
        <f>IF(tbl_Customers[[#This Row],[total_eve_calls]]&lt;=80,"Low Calls",
IF(tbl_Customers[[#This Row],[total_eve_calls]]&lt;=120,"Medium Calls","High Calls"))</f>
        <v>Medium Calls</v>
      </c>
      <c r="AA3871" t="str">
        <f>IF(tbl_Customers[[#This Row],[total_eve_charge]]&lt;=15,"Low Charges",
IF(tbl_Customers[[#This Row],[total_eve_charge]]&lt;=20,"Medium Charges","High Charges"))</f>
        <v>Medium Charges</v>
      </c>
      <c r="AB38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1" t="str">
        <f>IF(tbl_Customers[[#This Row],[number_vmail_messages]] = 0, "No Usage", IF(tbl_Customers[[#This Row],[number_vmail_messages]] &lt;= 20, "Low Usage", IF(tbl_Customers[[#This Row],[number_vmail_messages]] &lt;= 40, "Medium Usgae", "High Usage")))</f>
        <v>No Usage</v>
      </c>
      <c r="AD3871" t="str">
        <f>IF(tbl_Customers[[#This Row],[total_day_minutes]]&lt;=150,"Low Usage", IF(tbl_Customers[[#This Row],[total_day_minutes]]&lt;=200,"Medium Usage", IF(tbl_Customers[[#This Row],[total_day_minutes]]&lt;=250,"High Usage","Very High Usage")))</f>
        <v>High Usage</v>
      </c>
      <c r="AE3871" t="str">
        <f>IF(tbl_Customers[[#This Row],[total_intl_calls]]&lt;=5,"Low Calls", IF(tbl_Customers[[#This Row],[total_intl_calls]]&lt;=10, "Medium Calls", "High Calls"))</f>
        <v>Medium Calls</v>
      </c>
      <c r="AF38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71" s="36" t="str">
        <f>IF(tbl_Customers[[#This Row],[Churn_Risk_Score]]&gt;=10,"High Risk", IF(tbl_Customers[[#This Row],[Churn_Risk_Score]]&gt;=5,"Medium Risk","Low Risk"))</f>
        <v>Low Risk</v>
      </c>
    </row>
    <row r="3872" spans="1:33" x14ac:dyDescent="0.35">
      <c r="A3872">
        <v>3871</v>
      </c>
      <c r="B3872" t="s">
        <v>60</v>
      </c>
      <c r="C3872">
        <v>132</v>
      </c>
      <c r="D3872" t="s">
        <v>28</v>
      </c>
      <c r="E3872" t="s">
        <v>22</v>
      </c>
      <c r="F3872" t="s">
        <v>23</v>
      </c>
      <c r="G3872">
        <v>33</v>
      </c>
      <c r="H3872">
        <v>157.9</v>
      </c>
      <c r="I3872">
        <v>84</v>
      </c>
      <c r="J3872">
        <v>26.84</v>
      </c>
      <c r="K3872">
        <v>163.9</v>
      </c>
      <c r="L3872">
        <v>109</v>
      </c>
      <c r="M3872">
        <v>13.93</v>
      </c>
      <c r="N3872">
        <v>215.4</v>
      </c>
      <c r="O3872">
        <v>87</v>
      </c>
      <c r="P3872">
        <v>9.69</v>
      </c>
      <c r="Q3872">
        <v>11.5</v>
      </c>
      <c r="R3872">
        <v>3</v>
      </c>
      <c r="S3872">
        <v>3.11</v>
      </c>
      <c r="T3872">
        <v>3</v>
      </c>
      <c r="U3872" t="s">
        <v>22</v>
      </c>
      <c r="V3872">
        <f>IF(tbl_Customers[[#This Row],[churn]] = "yes", 1, 0)</f>
        <v>0</v>
      </c>
      <c r="W3872" t="str">
        <f>IF(tbl_Customers[[#This Row],[number_customer_service_calls]] &lt;= 1, "0-1 Calls", IF(tbl_Customers[[#This Row],[number_customer_service_calls]] &lt;= 3, "2-3 Calls", IF(tbl_Customers[[#This Row],[number_customer_service_calls]] &lt;=5, "4-5 Calls", "6+ Calls")))</f>
        <v>2-3 Calls</v>
      </c>
      <c r="X3872" t="str">
        <f>IF(tbl_Customers[[#This Row],[account_length]] &lt;= 50, "0-50", IF(tbl_Customers[[#This Row],[account_length]] &lt;=100, "51-100", IF(tbl_Customers[[#This Row],[account_length]] &lt;= 150, "101-150", "151+")))</f>
        <v>101-150</v>
      </c>
      <c r="Y3872" t="str">
        <f>IF(tbl_Customers[[#This Row],[total_intl_charge]] &lt;= 3, "Low Charges", "High Charges")</f>
        <v>High Charges</v>
      </c>
      <c r="Z3872" t="str">
        <f>IF(tbl_Customers[[#This Row],[total_eve_calls]]&lt;=80,"Low Calls",
IF(tbl_Customers[[#This Row],[total_eve_calls]]&lt;=120,"Medium Calls","High Calls"))</f>
        <v>Medium Calls</v>
      </c>
      <c r="AA3872" t="str">
        <f>IF(tbl_Customers[[#This Row],[total_eve_charge]]&lt;=15,"Low Charges",
IF(tbl_Customers[[#This Row],[total_eve_charge]]&lt;=20,"Medium Charges","High Charges"))</f>
        <v>Low Charges</v>
      </c>
      <c r="AB38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2" t="str">
        <f>IF(tbl_Customers[[#This Row],[number_vmail_messages]] = 0, "No Usage", IF(tbl_Customers[[#This Row],[number_vmail_messages]] &lt;= 20, "Low Usage", IF(tbl_Customers[[#This Row],[number_vmail_messages]] &lt;= 40, "Medium Usgae", "High Usage")))</f>
        <v>Medium Usgae</v>
      </c>
      <c r="AD3872" t="str">
        <f>IF(tbl_Customers[[#This Row],[total_day_minutes]]&lt;=150,"Low Usage", IF(tbl_Customers[[#This Row],[total_day_minutes]]&lt;=200,"Medium Usage", IF(tbl_Customers[[#This Row],[total_day_minutes]]&lt;=250,"High Usage","Very High Usage")))</f>
        <v>Medium Usage</v>
      </c>
      <c r="AE3872" t="str">
        <f>IF(tbl_Customers[[#This Row],[total_intl_calls]]&lt;=5,"Low Calls", IF(tbl_Customers[[#This Row],[total_intl_calls]]&lt;=10, "Medium Calls", "High Calls"))</f>
        <v>Low Calls</v>
      </c>
      <c r="AF38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72" s="36" t="str">
        <f>IF(tbl_Customers[[#This Row],[Churn_Risk_Score]]&gt;=10,"High Risk", IF(tbl_Customers[[#This Row],[Churn_Risk_Score]]&gt;=5,"Medium Risk","Low Risk"))</f>
        <v>Low Risk</v>
      </c>
    </row>
    <row r="3873" spans="1:33" x14ac:dyDescent="0.35">
      <c r="A3873">
        <v>3872</v>
      </c>
      <c r="B3873" t="s">
        <v>61</v>
      </c>
      <c r="C3873">
        <v>42</v>
      </c>
      <c r="D3873" t="s">
        <v>21</v>
      </c>
      <c r="E3873" t="s">
        <v>22</v>
      </c>
      <c r="F3873" t="s">
        <v>22</v>
      </c>
      <c r="G3873">
        <v>0</v>
      </c>
      <c r="H3873">
        <v>137.9</v>
      </c>
      <c r="I3873">
        <v>160</v>
      </c>
      <c r="J3873">
        <v>23.44</v>
      </c>
      <c r="K3873">
        <v>234.9</v>
      </c>
      <c r="L3873">
        <v>107</v>
      </c>
      <c r="M3873">
        <v>19.97</v>
      </c>
      <c r="N3873">
        <v>166.6</v>
      </c>
      <c r="O3873">
        <v>70</v>
      </c>
      <c r="P3873">
        <v>7.5</v>
      </c>
      <c r="Q3873">
        <v>14.3</v>
      </c>
      <c r="R3873">
        <v>3</v>
      </c>
      <c r="S3873">
        <v>3.86</v>
      </c>
      <c r="T3873">
        <v>5</v>
      </c>
      <c r="U3873" t="s">
        <v>23</v>
      </c>
      <c r="V3873">
        <f>IF(tbl_Customers[[#This Row],[churn]] = "yes", 1, 0)</f>
        <v>1</v>
      </c>
      <c r="W3873" t="str">
        <f>IF(tbl_Customers[[#This Row],[number_customer_service_calls]] &lt;= 1, "0-1 Calls", IF(tbl_Customers[[#This Row],[number_customer_service_calls]] &lt;= 3, "2-3 Calls", IF(tbl_Customers[[#This Row],[number_customer_service_calls]] &lt;=5, "4-5 Calls", "6+ Calls")))</f>
        <v>4-5 Calls</v>
      </c>
      <c r="X3873" t="str">
        <f>IF(tbl_Customers[[#This Row],[account_length]] &lt;= 50, "0-50", IF(tbl_Customers[[#This Row],[account_length]] &lt;=100, "51-100", IF(tbl_Customers[[#This Row],[account_length]] &lt;= 150, "101-150", "151+")))</f>
        <v>0-50</v>
      </c>
      <c r="Y3873" t="str">
        <f>IF(tbl_Customers[[#This Row],[total_intl_charge]] &lt;= 3, "Low Charges", "High Charges")</f>
        <v>High Charges</v>
      </c>
      <c r="Z3873" t="str">
        <f>IF(tbl_Customers[[#This Row],[total_eve_calls]]&lt;=80,"Low Calls",
IF(tbl_Customers[[#This Row],[total_eve_calls]]&lt;=120,"Medium Calls","High Calls"))</f>
        <v>Medium Calls</v>
      </c>
      <c r="AA3873" t="str">
        <f>IF(tbl_Customers[[#This Row],[total_eve_charge]]&lt;=15,"Low Charges",
IF(tbl_Customers[[#This Row],[total_eve_charge]]&lt;=20,"Medium Charges","High Charges"))</f>
        <v>Medium Charges</v>
      </c>
      <c r="AB38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3" t="str">
        <f>IF(tbl_Customers[[#This Row],[number_vmail_messages]] = 0, "No Usage", IF(tbl_Customers[[#This Row],[number_vmail_messages]] &lt;= 20, "Low Usage", IF(tbl_Customers[[#This Row],[number_vmail_messages]] &lt;= 40, "Medium Usgae", "High Usage")))</f>
        <v>No Usage</v>
      </c>
      <c r="AD3873" t="str">
        <f>IF(tbl_Customers[[#This Row],[total_day_minutes]]&lt;=150,"Low Usage", IF(tbl_Customers[[#This Row],[total_day_minutes]]&lt;=200,"Medium Usage", IF(tbl_Customers[[#This Row],[total_day_minutes]]&lt;=250,"High Usage","Very High Usage")))</f>
        <v>Low Usage</v>
      </c>
      <c r="AE3873" t="str">
        <f>IF(tbl_Customers[[#This Row],[total_intl_calls]]&lt;=5,"Low Calls", IF(tbl_Customers[[#This Row],[total_intl_calls]]&lt;=10, "Medium Calls", "High Calls"))</f>
        <v>Low Calls</v>
      </c>
      <c r="AF38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73" s="36" t="str">
        <f>IF(tbl_Customers[[#This Row],[Churn_Risk_Score]]&gt;=10,"High Risk", IF(tbl_Customers[[#This Row],[Churn_Risk_Score]]&gt;=5,"Medium Risk","Low Risk"))</f>
        <v>Medium Risk</v>
      </c>
    </row>
    <row r="3874" spans="1:33" x14ac:dyDescent="0.35">
      <c r="A3874">
        <v>3873</v>
      </c>
      <c r="B3874" t="s">
        <v>46</v>
      </c>
      <c r="C3874">
        <v>8</v>
      </c>
      <c r="D3874" t="s">
        <v>21</v>
      </c>
      <c r="E3874" t="s">
        <v>22</v>
      </c>
      <c r="F3874" t="s">
        <v>22</v>
      </c>
      <c r="G3874">
        <v>0</v>
      </c>
      <c r="H3874">
        <v>176</v>
      </c>
      <c r="I3874">
        <v>97</v>
      </c>
      <c r="J3874">
        <v>29.92</v>
      </c>
      <c r="K3874">
        <v>234.2</v>
      </c>
      <c r="L3874">
        <v>136</v>
      </c>
      <c r="M3874">
        <v>19.91</v>
      </c>
      <c r="N3874">
        <v>193.5</v>
      </c>
      <c r="O3874">
        <v>134</v>
      </c>
      <c r="P3874">
        <v>8.7100000000000009</v>
      </c>
      <c r="Q3874">
        <v>8.5</v>
      </c>
      <c r="R3874">
        <v>5</v>
      </c>
      <c r="S3874">
        <v>2.2999999999999998</v>
      </c>
      <c r="T3874">
        <v>1</v>
      </c>
      <c r="U3874" t="s">
        <v>22</v>
      </c>
      <c r="V3874">
        <f>IF(tbl_Customers[[#This Row],[churn]] = "yes", 1, 0)</f>
        <v>0</v>
      </c>
      <c r="W3874" t="str">
        <f>IF(tbl_Customers[[#This Row],[number_customer_service_calls]] &lt;= 1, "0-1 Calls", IF(tbl_Customers[[#This Row],[number_customer_service_calls]] &lt;= 3, "2-3 Calls", IF(tbl_Customers[[#This Row],[number_customer_service_calls]] &lt;=5, "4-5 Calls", "6+ Calls")))</f>
        <v>0-1 Calls</v>
      </c>
      <c r="X3874" t="str">
        <f>IF(tbl_Customers[[#This Row],[account_length]] &lt;= 50, "0-50", IF(tbl_Customers[[#This Row],[account_length]] &lt;=100, "51-100", IF(tbl_Customers[[#This Row],[account_length]] &lt;= 150, "101-150", "151+")))</f>
        <v>0-50</v>
      </c>
      <c r="Y3874" t="str">
        <f>IF(tbl_Customers[[#This Row],[total_intl_charge]] &lt;= 3, "Low Charges", "High Charges")</f>
        <v>Low Charges</v>
      </c>
      <c r="Z3874" t="str">
        <f>IF(tbl_Customers[[#This Row],[total_eve_calls]]&lt;=80,"Low Calls",
IF(tbl_Customers[[#This Row],[total_eve_calls]]&lt;=120,"Medium Calls","High Calls"))</f>
        <v>High Calls</v>
      </c>
      <c r="AA3874" t="str">
        <f>IF(tbl_Customers[[#This Row],[total_eve_charge]]&lt;=15,"Low Charges",
IF(tbl_Customers[[#This Row],[total_eve_charge]]&lt;=20,"Medium Charges","High Charges"))</f>
        <v>Medium Charges</v>
      </c>
      <c r="AB38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4" t="str">
        <f>IF(tbl_Customers[[#This Row],[number_vmail_messages]] = 0, "No Usage", IF(tbl_Customers[[#This Row],[number_vmail_messages]] &lt;= 20, "Low Usage", IF(tbl_Customers[[#This Row],[number_vmail_messages]] &lt;= 40, "Medium Usgae", "High Usage")))</f>
        <v>No Usage</v>
      </c>
      <c r="AD3874" t="str">
        <f>IF(tbl_Customers[[#This Row],[total_day_minutes]]&lt;=150,"Low Usage", IF(tbl_Customers[[#This Row],[total_day_minutes]]&lt;=200,"Medium Usage", IF(tbl_Customers[[#This Row],[total_day_minutes]]&lt;=250,"High Usage","Very High Usage")))</f>
        <v>Medium Usage</v>
      </c>
      <c r="AE3874" t="str">
        <f>IF(tbl_Customers[[#This Row],[total_intl_calls]]&lt;=5,"Low Calls", IF(tbl_Customers[[#This Row],[total_intl_calls]]&lt;=10, "Medium Calls", "High Calls"))</f>
        <v>Low Calls</v>
      </c>
      <c r="AF38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4" s="36" t="str">
        <f>IF(tbl_Customers[[#This Row],[Churn_Risk_Score]]&gt;=10,"High Risk", IF(tbl_Customers[[#This Row],[Churn_Risk_Score]]&gt;=5,"Medium Risk","Low Risk"))</f>
        <v>Low Risk</v>
      </c>
    </row>
    <row r="3875" spans="1:33" x14ac:dyDescent="0.35">
      <c r="A3875">
        <v>3874</v>
      </c>
      <c r="B3875" t="s">
        <v>39</v>
      </c>
      <c r="C3875">
        <v>145</v>
      </c>
      <c r="D3875" t="s">
        <v>28</v>
      </c>
      <c r="E3875" t="s">
        <v>22</v>
      </c>
      <c r="F3875" t="s">
        <v>22</v>
      </c>
      <c r="G3875">
        <v>0</v>
      </c>
      <c r="H3875">
        <v>158.80000000000001</v>
      </c>
      <c r="I3875">
        <v>120</v>
      </c>
      <c r="J3875">
        <v>27</v>
      </c>
      <c r="K3875">
        <v>352.1</v>
      </c>
      <c r="L3875">
        <v>145</v>
      </c>
      <c r="M3875">
        <v>29.93</v>
      </c>
      <c r="N3875">
        <v>177.6</v>
      </c>
      <c r="O3875">
        <v>140</v>
      </c>
      <c r="P3875">
        <v>7.99</v>
      </c>
      <c r="Q3875">
        <v>6.2</v>
      </c>
      <c r="R3875">
        <v>6</v>
      </c>
      <c r="S3875">
        <v>1.67</v>
      </c>
      <c r="T3875">
        <v>2</v>
      </c>
      <c r="U3875" t="s">
        <v>22</v>
      </c>
      <c r="V3875">
        <f>IF(tbl_Customers[[#This Row],[churn]] = "yes", 1, 0)</f>
        <v>0</v>
      </c>
      <c r="W3875" t="str">
        <f>IF(tbl_Customers[[#This Row],[number_customer_service_calls]] &lt;= 1, "0-1 Calls", IF(tbl_Customers[[#This Row],[number_customer_service_calls]] &lt;= 3, "2-3 Calls", IF(tbl_Customers[[#This Row],[number_customer_service_calls]] &lt;=5, "4-5 Calls", "6+ Calls")))</f>
        <v>2-3 Calls</v>
      </c>
      <c r="X3875" t="str">
        <f>IF(tbl_Customers[[#This Row],[account_length]] &lt;= 50, "0-50", IF(tbl_Customers[[#This Row],[account_length]] &lt;=100, "51-100", IF(tbl_Customers[[#This Row],[account_length]] &lt;= 150, "101-150", "151+")))</f>
        <v>101-150</v>
      </c>
      <c r="Y3875" t="str">
        <f>IF(tbl_Customers[[#This Row],[total_intl_charge]] &lt;= 3, "Low Charges", "High Charges")</f>
        <v>Low Charges</v>
      </c>
      <c r="Z3875" t="str">
        <f>IF(tbl_Customers[[#This Row],[total_eve_calls]]&lt;=80,"Low Calls",
IF(tbl_Customers[[#This Row],[total_eve_calls]]&lt;=120,"Medium Calls","High Calls"))</f>
        <v>High Calls</v>
      </c>
      <c r="AA3875" t="str">
        <f>IF(tbl_Customers[[#This Row],[total_eve_charge]]&lt;=15,"Low Charges",
IF(tbl_Customers[[#This Row],[total_eve_charge]]&lt;=20,"Medium Charges","High Charges"))</f>
        <v>High Charges</v>
      </c>
      <c r="AB38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5" t="str">
        <f>IF(tbl_Customers[[#This Row],[number_vmail_messages]] = 0, "No Usage", IF(tbl_Customers[[#This Row],[number_vmail_messages]] &lt;= 20, "Low Usage", IF(tbl_Customers[[#This Row],[number_vmail_messages]] &lt;= 40, "Medium Usgae", "High Usage")))</f>
        <v>No Usage</v>
      </c>
      <c r="AD3875" t="str">
        <f>IF(tbl_Customers[[#This Row],[total_day_minutes]]&lt;=150,"Low Usage", IF(tbl_Customers[[#This Row],[total_day_minutes]]&lt;=200,"Medium Usage", IF(tbl_Customers[[#This Row],[total_day_minutes]]&lt;=250,"High Usage","Very High Usage")))</f>
        <v>Medium Usage</v>
      </c>
      <c r="AE3875" t="str">
        <f>IF(tbl_Customers[[#This Row],[total_intl_calls]]&lt;=5,"Low Calls", IF(tbl_Customers[[#This Row],[total_intl_calls]]&lt;=10, "Medium Calls", "High Calls"))</f>
        <v>Medium Calls</v>
      </c>
      <c r="AF38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5" s="36" t="str">
        <f>IF(tbl_Customers[[#This Row],[Churn_Risk_Score]]&gt;=10,"High Risk", IF(tbl_Customers[[#This Row],[Churn_Risk_Score]]&gt;=5,"Medium Risk","Low Risk"))</f>
        <v>Low Risk</v>
      </c>
    </row>
    <row r="3876" spans="1:33" x14ac:dyDescent="0.35">
      <c r="A3876">
        <v>3875</v>
      </c>
      <c r="B3876" t="s">
        <v>68</v>
      </c>
      <c r="C3876">
        <v>131</v>
      </c>
      <c r="D3876" t="s">
        <v>21</v>
      </c>
      <c r="E3876" t="s">
        <v>22</v>
      </c>
      <c r="F3876" t="s">
        <v>22</v>
      </c>
      <c r="G3876">
        <v>0</v>
      </c>
      <c r="H3876">
        <v>234</v>
      </c>
      <c r="I3876">
        <v>117</v>
      </c>
      <c r="J3876">
        <v>39.78</v>
      </c>
      <c r="K3876">
        <v>209.4</v>
      </c>
      <c r="L3876">
        <v>143</v>
      </c>
      <c r="M3876">
        <v>17.8</v>
      </c>
      <c r="N3876">
        <v>258.8</v>
      </c>
      <c r="O3876">
        <v>105</v>
      </c>
      <c r="P3876">
        <v>11.65</v>
      </c>
      <c r="Q3876">
        <v>9.8000000000000007</v>
      </c>
      <c r="R3876">
        <v>3</v>
      </c>
      <c r="S3876">
        <v>2.65</v>
      </c>
      <c r="T3876">
        <v>1</v>
      </c>
      <c r="U3876" t="s">
        <v>22</v>
      </c>
      <c r="V3876">
        <f>IF(tbl_Customers[[#This Row],[churn]] = "yes", 1, 0)</f>
        <v>0</v>
      </c>
      <c r="W3876" t="str">
        <f>IF(tbl_Customers[[#This Row],[number_customer_service_calls]] &lt;= 1, "0-1 Calls", IF(tbl_Customers[[#This Row],[number_customer_service_calls]] &lt;= 3, "2-3 Calls", IF(tbl_Customers[[#This Row],[number_customer_service_calls]] &lt;=5, "4-5 Calls", "6+ Calls")))</f>
        <v>0-1 Calls</v>
      </c>
      <c r="X3876" t="str">
        <f>IF(tbl_Customers[[#This Row],[account_length]] &lt;= 50, "0-50", IF(tbl_Customers[[#This Row],[account_length]] &lt;=100, "51-100", IF(tbl_Customers[[#This Row],[account_length]] &lt;= 150, "101-150", "151+")))</f>
        <v>101-150</v>
      </c>
      <c r="Y3876" t="str">
        <f>IF(tbl_Customers[[#This Row],[total_intl_charge]] &lt;= 3, "Low Charges", "High Charges")</f>
        <v>Low Charges</v>
      </c>
      <c r="Z3876" t="str">
        <f>IF(tbl_Customers[[#This Row],[total_eve_calls]]&lt;=80,"Low Calls",
IF(tbl_Customers[[#This Row],[total_eve_calls]]&lt;=120,"Medium Calls","High Calls"))</f>
        <v>High Calls</v>
      </c>
      <c r="AA3876" t="str">
        <f>IF(tbl_Customers[[#This Row],[total_eve_charge]]&lt;=15,"Low Charges",
IF(tbl_Customers[[#This Row],[total_eve_charge]]&lt;=20,"Medium Charges","High Charges"))</f>
        <v>Medium Charges</v>
      </c>
      <c r="AB38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76" t="str">
        <f>IF(tbl_Customers[[#This Row],[number_vmail_messages]] = 0, "No Usage", IF(tbl_Customers[[#This Row],[number_vmail_messages]] &lt;= 20, "Low Usage", IF(tbl_Customers[[#This Row],[number_vmail_messages]] &lt;= 40, "Medium Usgae", "High Usage")))</f>
        <v>No Usage</v>
      </c>
      <c r="AD3876" t="str">
        <f>IF(tbl_Customers[[#This Row],[total_day_minutes]]&lt;=150,"Low Usage", IF(tbl_Customers[[#This Row],[total_day_minutes]]&lt;=200,"Medium Usage", IF(tbl_Customers[[#This Row],[total_day_minutes]]&lt;=250,"High Usage","Very High Usage")))</f>
        <v>High Usage</v>
      </c>
      <c r="AE3876" t="str">
        <f>IF(tbl_Customers[[#This Row],[total_intl_calls]]&lt;=5,"Low Calls", IF(tbl_Customers[[#This Row],[total_intl_calls]]&lt;=10, "Medium Calls", "High Calls"))</f>
        <v>Low Calls</v>
      </c>
      <c r="AF38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6" s="36" t="str">
        <f>IF(tbl_Customers[[#This Row],[Churn_Risk_Score]]&gt;=10,"High Risk", IF(tbl_Customers[[#This Row],[Churn_Risk_Score]]&gt;=5,"Medium Risk","Low Risk"))</f>
        <v>Low Risk</v>
      </c>
    </row>
    <row r="3877" spans="1:33" x14ac:dyDescent="0.35">
      <c r="A3877">
        <v>3876</v>
      </c>
      <c r="B3877" t="s">
        <v>59</v>
      </c>
      <c r="C3877">
        <v>105</v>
      </c>
      <c r="D3877" t="s">
        <v>21</v>
      </c>
      <c r="E3877" t="s">
        <v>22</v>
      </c>
      <c r="F3877" t="s">
        <v>22</v>
      </c>
      <c r="G3877">
        <v>0</v>
      </c>
      <c r="H3877">
        <v>132.30000000000001</v>
      </c>
      <c r="I3877">
        <v>105</v>
      </c>
      <c r="J3877">
        <v>22.49</v>
      </c>
      <c r="K3877">
        <v>144.5</v>
      </c>
      <c r="L3877">
        <v>89</v>
      </c>
      <c r="M3877">
        <v>12.28</v>
      </c>
      <c r="N3877">
        <v>195.5</v>
      </c>
      <c r="O3877">
        <v>127</v>
      </c>
      <c r="P3877">
        <v>8.8000000000000007</v>
      </c>
      <c r="Q3877">
        <v>5.4</v>
      </c>
      <c r="R3877">
        <v>3</v>
      </c>
      <c r="S3877">
        <v>1.46</v>
      </c>
      <c r="T3877">
        <v>0</v>
      </c>
      <c r="U3877" t="s">
        <v>22</v>
      </c>
      <c r="V3877">
        <f>IF(tbl_Customers[[#This Row],[churn]] = "yes", 1, 0)</f>
        <v>0</v>
      </c>
      <c r="W3877" t="str">
        <f>IF(tbl_Customers[[#This Row],[number_customer_service_calls]] &lt;= 1, "0-1 Calls", IF(tbl_Customers[[#This Row],[number_customer_service_calls]] &lt;= 3, "2-3 Calls", IF(tbl_Customers[[#This Row],[number_customer_service_calls]] &lt;=5, "4-5 Calls", "6+ Calls")))</f>
        <v>0-1 Calls</v>
      </c>
      <c r="X3877" t="str">
        <f>IF(tbl_Customers[[#This Row],[account_length]] &lt;= 50, "0-50", IF(tbl_Customers[[#This Row],[account_length]] &lt;=100, "51-100", IF(tbl_Customers[[#This Row],[account_length]] &lt;= 150, "101-150", "151+")))</f>
        <v>101-150</v>
      </c>
      <c r="Y3877" t="str">
        <f>IF(tbl_Customers[[#This Row],[total_intl_charge]] &lt;= 3, "Low Charges", "High Charges")</f>
        <v>Low Charges</v>
      </c>
      <c r="Z3877" t="str">
        <f>IF(tbl_Customers[[#This Row],[total_eve_calls]]&lt;=80,"Low Calls",
IF(tbl_Customers[[#This Row],[total_eve_calls]]&lt;=120,"Medium Calls","High Calls"))</f>
        <v>Medium Calls</v>
      </c>
      <c r="AA3877" t="str">
        <f>IF(tbl_Customers[[#This Row],[total_eve_charge]]&lt;=15,"Low Charges",
IF(tbl_Customers[[#This Row],[total_eve_charge]]&lt;=20,"Medium Charges","High Charges"))</f>
        <v>Low Charges</v>
      </c>
      <c r="AB38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77" t="str">
        <f>IF(tbl_Customers[[#This Row],[number_vmail_messages]] = 0, "No Usage", IF(tbl_Customers[[#This Row],[number_vmail_messages]] &lt;= 20, "Low Usage", IF(tbl_Customers[[#This Row],[number_vmail_messages]] &lt;= 40, "Medium Usgae", "High Usage")))</f>
        <v>No Usage</v>
      </c>
      <c r="AD3877" t="str">
        <f>IF(tbl_Customers[[#This Row],[total_day_minutes]]&lt;=150,"Low Usage", IF(tbl_Customers[[#This Row],[total_day_minutes]]&lt;=200,"Medium Usage", IF(tbl_Customers[[#This Row],[total_day_minutes]]&lt;=250,"High Usage","Very High Usage")))</f>
        <v>Low Usage</v>
      </c>
      <c r="AE3877" t="str">
        <f>IF(tbl_Customers[[#This Row],[total_intl_calls]]&lt;=5,"Low Calls", IF(tbl_Customers[[#This Row],[total_intl_calls]]&lt;=10, "Medium Calls", "High Calls"))</f>
        <v>Low Calls</v>
      </c>
      <c r="AF38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7" s="36" t="str">
        <f>IF(tbl_Customers[[#This Row],[Churn_Risk_Score]]&gt;=10,"High Risk", IF(tbl_Customers[[#This Row],[Churn_Risk_Score]]&gt;=5,"Medium Risk","Low Risk"))</f>
        <v>Low Risk</v>
      </c>
    </row>
    <row r="3878" spans="1:33" x14ac:dyDescent="0.35">
      <c r="A3878">
        <v>3877</v>
      </c>
      <c r="B3878" t="s">
        <v>60</v>
      </c>
      <c r="C3878">
        <v>90</v>
      </c>
      <c r="D3878" t="s">
        <v>25</v>
      </c>
      <c r="E3878" t="s">
        <v>22</v>
      </c>
      <c r="F3878" t="s">
        <v>23</v>
      </c>
      <c r="G3878">
        <v>32</v>
      </c>
      <c r="H3878">
        <v>276.60000000000002</v>
      </c>
      <c r="I3878">
        <v>76</v>
      </c>
      <c r="J3878">
        <v>47.02</v>
      </c>
      <c r="K3878">
        <v>138.30000000000001</v>
      </c>
      <c r="L3878">
        <v>90</v>
      </c>
      <c r="M3878">
        <v>11.76</v>
      </c>
      <c r="N3878">
        <v>279.60000000000002</v>
      </c>
      <c r="O3878">
        <v>88</v>
      </c>
      <c r="P3878">
        <v>12.58</v>
      </c>
      <c r="Q3878">
        <v>6.8</v>
      </c>
      <c r="R3878">
        <v>3</v>
      </c>
      <c r="S3878">
        <v>1.84</v>
      </c>
      <c r="T3878">
        <v>3</v>
      </c>
      <c r="U3878" t="s">
        <v>22</v>
      </c>
      <c r="V3878">
        <f>IF(tbl_Customers[[#This Row],[churn]] = "yes", 1, 0)</f>
        <v>0</v>
      </c>
      <c r="W3878" t="str">
        <f>IF(tbl_Customers[[#This Row],[number_customer_service_calls]] &lt;= 1, "0-1 Calls", IF(tbl_Customers[[#This Row],[number_customer_service_calls]] &lt;= 3, "2-3 Calls", IF(tbl_Customers[[#This Row],[number_customer_service_calls]] &lt;=5, "4-5 Calls", "6+ Calls")))</f>
        <v>2-3 Calls</v>
      </c>
      <c r="X3878" t="str">
        <f>IF(tbl_Customers[[#This Row],[account_length]] &lt;= 50, "0-50", IF(tbl_Customers[[#This Row],[account_length]] &lt;=100, "51-100", IF(tbl_Customers[[#This Row],[account_length]] &lt;= 150, "101-150", "151+")))</f>
        <v>51-100</v>
      </c>
      <c r="Y3878" t="str">
        <f>IF(tbl_Customers[[#This Row],[total_intl_charge]] &lt;= 3, "Low Charges", "High Charges")</f>
        <v>Low Charges</v>
      </c>
      <c r="Z3878" t="str">
        <f>IF(tbl_Customers[[#This Row],[total_eve_calls]]&lt;=80,"Low Calls",
IF(tbl_Customers[[#This Row],[total_eve_calls]]&lt;=120,"Medium Calls","High Calls"))</f>
        <v>Medium Calls</v>
      </c>
      <c r="AA3878" t="str">
        <f>IF(tbl_Customers[[#This Row],[total_eve_charge]]&lt;=15,"Low Charges",
IF(tbl_Customers[[#This Row],[total_eve_charge]]&lt;=20,"Medium Charges","High Charges"))</f>
        <v>Low Charges</v>
      </c>
      <c r="AB38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8" t="str">
        <f>IF(tbl_Customers[[#This Row],[number_vmail_messages]] = 0, "No Usage", IF(tbl_Customers[[#This Row],[number_vmail_messages]] &lt;= 20, "Low Usage", IF(tbl_Customers[[#This Row],[number_vmail_messages]] &lt;= 40, "Medium Usgae", "High Usage")))</f>
        <v>Medium Usgae</v>
      </c>
      <c r="AD3878" t="str">
        <f>IF(tbl_Customers[[#This Row],[total_day_minutes]]&lt;=150,"Low Usage", IF(tbl_Customers[[#This Row],[total_day_minutes]]&lt;=200,"Medium Usage", IF(tbl_Customers[[#This Row],[total_day_minutes]]&lt;=250,"High Usage","Very High Usage")))</f>
        <v>Very High Usage</v>
      </c>
      <c r="AE3878" t="str">
        <f>IF(tbl_Customers[[#This Row],[total_intl_calls]]&lt;=5,"Low Calls", IF(tbl_Customers[[#This Row],[total_intl_calls]]&lt;=10, "Medium Calls", "High Calls"))</f>
        <v>Low Calls</v>
      </c>
      <c r="AF38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78" s="36" t="str">
        <f>IF(tbl_Customers[[#This Row],[Churn_Risk_Score]]&gt;=10,"High Risk", IF(tbl_Customers[[#This Row],[Churn_Risk_Score]]&gt;=5,"Medium Risk","Low Risk"))</f>
        <v>Low Risk</v>
      </c>
    </row>
    <row r="3879" spans="1:33" x14ac:dyDescent="0.35">
      <c r="A3879">
        <v>3878</v>
      </c>
      <c r="B3879" t="s">
        <v>24</v>
      </c>
      <c r="C3879">
        <v>124</v>
      </c>
      <c r="D3879" t="s">
        <v>21</v>
      </c>
      <c r="E3879" t="s">
        <v>22</v>
      </c>
      <c r="F3879" t="s">
        <v>22</v>
      </c>
      <c r="G3879">
        <v>0</v>
      </c>
      <c r="H3879">
        <v>108.2</v>
      </c>
      <c r="I3879">
        <v>92</v>
      </c>
      <c r="J3879">
        <v>18.39</v>
      </c>
      <c r="K3879">
        <v>214.3</v>
      </c>
      <c r="L3879">
        <v>83</v>
      </c>
      <c r="M3879">
        <v>18.22</v>
      </c>
      <c r="N3879">
        <v>185.5</v>
      </c>
      <c r="O3879">
        <v>155</v>
      </c>
      <c r="P3879">
        <v>8.35</v>
      </c>
      <c r="Q3879">
        <v>13.2</v>
      </c>
      <c r="R3879">
        <v>11</v>
      </c>
      <c r="S3879">
        <v>3.56</v>
      </c>
      <c r="T3879">
        <v>4</v>
      </c>
      <c r="U3879" t="s">
        <v>23</v>
      </c>
      <c r="V3879">
        <f>IF(tbl_Customers[[#This Row],[churn]] = "yes", 1, 0)</f>
        <v>1</v>
      </c>
      <c r="W3879" t="str">
        <f>IF(tbl_Customers[[#This Row],[number_customer_service_calls]] &lt;= 1, "0-1 Calls", IF(tbl_Customers[[#This Row],[number_customer_service_calls]] &lt;= 3, "2-3 Calls", IF(tbl_Customers[[#This Row],[number_customer_service_calls]] &lt;=5, "4-5 Calls", "6+ Calls")))</f>
        <v>4-5 Calls</v>
      </c>
      <c r="X3879" t="str">
        <f>IF(tbl_Customers[[#This Row],[account_length]] &lt;= 50, "0-50", IF(tbl_Customers[[#This Row],[account_length]] &lt;=100, "51-100", IF(tbl_Customers[[#This Row],[account_length]] &lt;= 150, "101-150", "151+")))</f>
        <v>101-150</v>
      </c>
      <c r="Y3879" t="str">
        <f>IF(tbl_Customers[[#This Row],[total_intl_charge]] &lt;= 3, "Low Charges", "High Charges")</f>
        <v>High Charges</v>
      </c>
      <c r="Z3879" t="str">
        <f>IF(tbl_Customers[[#This Row],[total_eve_calls]]&lt;=80,"Low Calls",
IF(tbl_Customers[[#This Row],[total_eve_calls]]&lt;=120,"Medium Calls","High Calls"))</f>
        <v>Medium Calls</v>
      </c>
      <c r="AA3879" t="str">
        <f>IF(tbl_Customers[[#This Row],[total_eve_charge]]&lt;=15,"Low Charges",
IF(tbl_Customers[[#This Row],[total_eve_charge]]&lt;=20,"Medium Charges","High Charges"))</f>
        <v>Medium Charges</v>
      </c>
      <c r="AB38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9" t="str">
        <f>IF(tbl_Customers[[#This Row],[number_vmail_messages]] = 0, "No Usage", IF(tbl_Customers[[#This Row],[number_vmail_messages]] &lt;= 20, "Low Usage", IF(tbl_Customers[[#This Row],[number_vmail_messages]] &lt;= 40, "Medium Usgae", "High Usage")))</f>
        <v>No Usage</v>
      </c>
      <c r="AD3879" t="str">
        <f>IF(tbl_Customers[[#This Row],[total_day_minutes]]&lt;=150,"Low Usage", IF(tbl_Customers[[#This Row],[total_day_minutes]]&lt;=200,"Medium Usage", IF(tbl_Customers[[#This Row],[total_day_minutes]]&lt;=250,"High Usage","Very High Usage")))</f>
        <v>Low Usage</v>
      </c>
      <c r="AE3879" t="str">
        <f>IF(tbl_Customers[[#This Row],[total_intl_calls]]&lt;=5,"Low Calls", IF(tbl_Customers[[#This Row],[total_intl_calls]]&lt;=10, "Medium Calls", "High Calls"))</f>
        <v>High Calls</v>
      </c>
      <c r="AF38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79" s="36" t="str">
        <f>IF(tbl_Customers[[#This Row],[Churn_Risk_Score]]&gt;=10,"High Risk", IF(tbl_Customers[[#This Row],[Churn_Risk_Score]]&gt;=5,"Medium Risk","Low Risk"))</f>
        <v>Medium Risk</v>
      </c>
    </row>
    <row r="3880" spans="1:33" x14ac:dyDescent="0.35">
      <c r="A3880">
        <v>3879</v>
      </c>
      <c r="B3880" t="s">
        <v>46</v>
      </c>
      <c r="C3880">
        <v>82</v>
      </c>
      <c r="D3880" t="s">
        <v>25</v>
      </c>
      <c r="E3880" t="s">
        <v>22</v>
      </c>
      <c r="F3880" t="s">
        <v>22</v>
      </c>
      <c r="G3880">
        <v>0</v>
      </c>
      <c r="H3880">
        <v>156</v>
      </c>
      <c r="I3880">
        <v>94</v>
      </c>
      <c r="J3880">
        <v>26.52</v>
      </c>
      <c r="K3880">
        <v>295.60000000000002</v>
      </c>
      <c r="L3880">
        <v>118</v>
      </c>
      <c r="M3880">
        <v>25.13</v>
      </c>
      <c r="N3880">
        <v>196.9</v>
      </c>
      <c r="O3880">
        <v>84</v>
      </c>
      <c r="P3880">
        <v>8.86</v>
      </c>
      <c r="Q3880">
        <v>14.3</v>
      </c>
      <c r="R3880">
        <v>3</v>
      </c>
      <c r="S3880">
        <v>3.86</v>
      </c>
      <c r="T3880">
        <v>0</v>
      </c>
      <c r="U3880" t="s">
        <v>22</v>
      </c>
      <c r="V3880">
        <f>IF(tbl_Customers[[#This Row],[churn]] = "yes", 1, 0)</f>
        <v>0</v>
      </c>
      <c r="W3880" t="str">
        <f>IF(tbl_Customers[[#This Row],[number_customer_service_calls]] &lt;= 1, "0-1 Calls", IF(tbl_Customers[[#This Row],[number_customer_service_calls]] &lt;= 3, "2-3 Calls", IF(tbl_Customers[[#This Row],[number_customer_service_calls]] &lt;=5, "4-5 Calls", "6+ Calls")))</f>
        <v>0-1 Calls</v>
      </c>
      <c r="X3880" t="str">
        <f>IF(tbl_Customers[[#This Row],[account_length]] &lt;= 50, "0-50", IF(tbl_Customers[[#This Row],[account_length]] &lt;=100, "51-100", IF(tbl_Customers[[#This Row],[account_length]] &lt;= 150, "101-150", "151+")))</f>
        <v>51-100</v>
      </c>
      <c r="Y3880" t="str">
        <f>IF(tbl_Customers[[#This Row],[total_intl_charge]] &lt;= 3, "Low Charges", "High Charges")</f>
        <v>High Charges</v>
      </c>
      <c r="Z3880" t="str">
        <f>IF(tbl_Customers[[#This Row],[total_eve_calls]]&lt;=80,"Low Calls",
IF(tbl_Customers[[#This Row],[total_eve_calls]]&lt;=120,"Medium Calls","High Calls"))</f>
        <v>Medium Calls</v>
      </c>
      <c r="AA3880" t="str">
        <f>IF(tbl_Customers[[#This Row],[total_eve_charge]]&lt;=15,"Low Charges",
IF(tbl_Customers[[#This Row],[total_eve_charge]]&lt;=20,"Medium Charges","High Charges"))</f>
        <v>High Charges</v>
      </c>
      <c r="AB38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0" t="str">
        <f>IF(tbl_Customers[[#This Row],[number_vmail_messages]] = 0, "No Usage", IF(tbl_Customers[[#This Row],[number_vmail_messages]] &lt;= 20, "Low Usage", IF(tbl_Customers[[#This Row],[number_vmail_messages]] &lt;= 40, "Medium Usgae", "High Usage")))</f>
        <v>No Usage</v>
      </c>
      <c r="AD3880" t="str">
        <f>IF(tbl_Customers[[#This Row],[total_day_minutes]]&lt;=150,"Low Usage", IF(tbl_Customers[[#This Row],[total_day_minutes]]&lt;=200,"Medium Usage", IF(tbl_Customers[[#This Row],[total_day_minutes]]&lt;=250,"High Usage","Very High Usage")))</f>
        <v>Medium Usage</v>
      </c>
      <c r="AE3880" t="str">
        <f>IF(tbl_Customers[[#This Row],[total_intl_calls]]&lt;=5,"Low Calls", IF(tbl_Customers[[#This Row],[total_intl_calls]]&lt;=10, "Medium Calls", "High Calls"))</f>
        <v>Low Calls</v>
      </c>
      <c r="AF38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80" s="36" t="str">
        <f>IF(tbl_Customers[[#This Row],[Churn_Risk_Score]]&gt;=10,"High Risk", IF(tbl_Customers[[#This Row],[Churn_Risk_Score]]&gt;=5,"Medium Risk","Low Risk"))</f>
        <v>Low Risk</v>
      </c>
    </row>
    <row r="3881" spans="1:33" x14ac:dyDescent="0.35">
      <c r="A3881">
        <v>3880</v>
      </c>
      <c r="B3881" t="s">
        <v>64</v>
      </c>
      <c r="C3881">
        <v>76</v>
      </c>
      <c r="D3881" t="s">
        <v>25</v>
      </c>
      <c r="E3881" t="s">
        <v>22</v>
      </c>
      <c r="F3881" t="s">
        <v>22</v>
      </c>
      <c r="G3881">
        <v>0</v>
      </c>
      <c r="H3881">
        <v>208.5</v>
      </c>
      <c r="I3881">
        <v>124</v>
      </c>
      <c r="J3881">
        <v>35.450000000000003</v>
      </c>
      <c r="K3881">
        <v>173</v>
      </c>
      <c r="L3881">
        <v>117</v>
      </c>
      <c r="M3881">
        <v>14.71</v>
      </c>
      <c r="N3881">
        <v>221.1</v>
      </c>
      <c r="O3881">
        <v>95</v>
      </c>
      <c r="P3881">
        <v>9.9499999999999993</v>
      </c>
      <c r="Q3881">
        <v>9.8000000000000007</v>
      </c>
      <c r="R3881">
        <v>3</v>
      </c>
      <c r="S3881">
        <v>2.65</v>
      </c>
      <c r="T3881">
        <v>0</v>
      </c>
      <c r="U3881" t="s">
        <v>22</v>
      </c>
      <c r="V3881">
        <f>IF(tbl_Customers[[#This Row],[churn]] = "yes", 1, 0)</f>
        <v>0</v>
      </c>
      <c r="W3881" t="str">
        <f>IF(tbl_Customers[[#This Row],[number_customer_service_calls]] &lt;= 1, "0-1 Calls", IF(tbl_Customers[[#This Row],[number_customer_service_calls]] &lt;= 3, "2-3 Calls", IF(tbl_Customers[[#This Row],[number_customer_service_calls]] &lt;=5, "4-5 Calls", "6+ Calls")))</f>
        <v>0-1 Calls</v>
      </c>
      <c r="X3881" t="str">
        <f>IF(tbl_Customers[[#This Row],[account_length]] &lt;= 50, "0-50", IF(tbl_Customers[[#This Row],[account_length]] &lt;=100, "51-100", IF(tbl_Customers[[#This Row],[account_length]] &lt;= 150, "101-150", "151+")))</f>
        <v>51-100</v>
      </c>
      <c r="Y3881" t="str">
        <f>IF(tbl_Customers[[#This Row],[total_intl_charge]] &lt;= 3, "Low Charges", "High Charges")</f>
        <v>Low Charges</v>
      </c>
      <c r="Z3881" t="str">
        <f>IF(tbl_Customers[[#This Row],[total_eve_calls]]&lt;=80,"Low Calls",
IF(tbl_Customers[[#This Row],[total_eve_calls]]&lt;=120,"Medium Calls","High Calls"))</f>
        <v>Medium Calls</v>
      </c>
      <c r="AA3881" t="str">
        <f>IF(tbl_Customers[[#This Row],[total_eve_charge]]&lt;=15,"Low Charges",
IF(tbl_Customers[[#This Row],[total_eve_charge]]&lt;=20,"Medium Charges","High Charges"))</f>
        <v>Low Charges</v>
      </c>
      <c r="AB38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1" t="str">
        <f>IF(tbl_Customers[[#This Row],[number_vmail_messages]] = 0, "No Usage", IF(tbl_Customers[[#This Row],[number_vmail_messages]] &lt;= 20, "Low Usage", IF(tbl_Customers[[#This Row],[number_vmail_messages]] &lt;= 40, "Medium Usgae", "High Usage")))</f>
        <v>No Usage</v>
      </c>
      <c r="AD3881" t="str">
        <f>IF(tbl_Customers[[#This Row],[total_day_minutes]]&lt;=150,"Low Usage", IF(tbl_Customers[[#This Row],[total_day_minutes]]&lt;=200,"Medium Usage", IF(tbl_Customers[[#This Row],[total_day_minutes]]&lt;=250,"High Usage","Very High Usage")))</f>
        <v>High Usage</v>
      </c>
      <c r="AE3881" t="str">
        <f>IF(tbl_Customers[[#This Row],[total_intl_calls]]&lt;=5,"Low Calls", IF(tbl_Customers[[#This Row],[total_intl_calls]]&lt;=10, "Medium Calls", "High Calls"))</f>
        <v>Low Calls</v>
      </c>
      <c r="AF38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1" s="36" t="str">
        <f>IF(tbl_Customers[[#This Row],[Churn_Risk_Score]]&gt;=10,"High Risk", IF(tbl_Customers[[#This Row],[Churn_Risk_Score]]&gt;=5,"Medium Risk","Low Risk"))</f>
        <v>Low Risk</v>
      </c>
    </row>
    <row r="3882" spans="1:33" x14ac:dyDescent="0.35">
      <c r="A3882">
        <v>3881</v>
      </c>
      <c r="B3882" t="s">
        <v>46</v>
      </c>
      <c r="C3882">
        <v>98</v>
      </c>
      <c r="D3882" t="s">
        <v>21</v>
      </c>
      <c r="E3882" t="s">
        <v>22</v>
      </c>
      <c r="F3882" t="s">
        <v>22</v>
      </c>
      <c r="G3882">
        <v>0</v>
      </c>
      <c r="H3882">
        <v>243.4</v>
      </c>
      <c r="I3882">
        <v>88</v>
      </c>
      <c r="J3882">
        <v>41.38</v>
      </c>
      <c r="K3882">
        <v>147.1</v>
      </c>
      <c r="L3882">
        <v>155</v>
      </c>
      <c r="M3882">
        <v>12.5</v>
      </c>
      <c r="N3882">
        <v>156.4</v>
      </c>
      <c r="O3882">
        <v>80</v>
      </c>
      <c r="P3882">
        <v>7.04</v>
      </c>
      <c r="Q3882">
        <v>9.6999999999999993</v>
      </c>
      <c r="R3882">
        <v>4</v>
      </c>
      <c r="S3882">
        <v>2.62</v>
      </c>
      <c r="T3882">
        <v>2</v>
      </c>
      <c r="U3882" t="s">
        <v>22</v>
      </c>
      <c r="V3882">
        <f>IF(tbl_Customers[[#This Row],[churn]] = "yes", 1, 0)</f>
        <v>0</v>
      </c>
      <c r="W3882" t="str">
        <f>IF(tbl_Customers[[#This Row],[number_customer_service_calls]] &lt;= 1, "0-1 Calls", IF(tbl_Customers[[#This Row],[number_customer_service_calls]] &lt;= 3, "2-3 Calls", IF(tbl_Customers[[#This Row],[number_customer_service_calls]] &lt;=5, "4-5 Calls", "6+ Calls")))</f>
        <v>2-3 Calls</v>
      </c>
      <c r="X3882" t="str">
        <f>IF(tbl_Customers[[#This Row],[account_length]] &lt;= 50, "0-50", IF(tbl_Customers[[#This Row],[account_length]] &lt;=100, "51-100", IF(tbl_Customers[[#This Row],[account_length]] &lt;= 150, "101-150", "151+")))</f>
        <v>51-100</v>
      </c>
      <c r="Y3882" t="str">
        <f>IF(tbl_Customers[[#This Row],[total_intl_charge]] &lt;= 3, "Low Charges", "High Charges")</f>
        <v>Low Charges</v>
      </c>
      <c r="Z3882" t="str">
        <f>IF(tbl_Customers[[#This Row],[total_eve_calls]]&lt;=80,"Low Calls",
IF(tbl_Customers[[#This Row],[total_eve_calls]]&lt;=120,"Medium Calls","High Calls"))</f>
        <v>High Calls</v>
      </c>
      <c r="AA3882" t="str">
        <f>IF(tbl_Customers[[#This Row],[total_eve_charge]]&lt;=15,"Low Charges",
IF(tbl_Customers[[#This Row],[total_eve_charge]]&lt;=20,"Medium Charges","High Charges"))</f>
        <v>Low Charges</v>
      </c>
      <c r="AB38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2" t="str">
        <f>IF(tbl_Customers[[#This Row],[number_vmail_messages]] = 0, "No Usage", IF(tbl_Customers[[#This Row],[number_vmail_messages]] &lt;= 20, "Low Usage", IF(tbl_Customers[[#This Row],[number_vmail_messages]] &lt;= 40, "Medium Usgae", "High Usage")))</f>
        <v>No Usage</v>
      </c>
      <c r="AD3882" t="str">
        <f>IF(tbl_Customers[[#This Row],[total_day_minutes]]&lt;=150,"Low Usage", IF(tbl_Customers[[#This Row],[total_day_minutes]]&lt;=200,"Medium Usage", IF(tbl_Customers[[#This Row],[total_day_minutes]]&lt;=250,"High Usage","Very High Usage")))</f>
        <v>High Usage</v>
      </c>
      <c r="AE3882" t="str">
        <f>IF(tbl_Customers[[#This Row],[total_intl_calls]]&lt;=5,"Low Calls", IF(tbl_Customers[[#This Row],[total_intl_calls]]&lt;=10, "Medium Calls", "High Calls"))</f>
        <v>Low Calls</v>
      </c>
      <c r="AF38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2" s="36" t="str">
        <f>IF(tbl_Customers[[#This Row],[Churn_Risk_Score]]&gt;=10,"High Risk", IF(tbl_Customers[[#This Row],[Churn_Risk_Score]]&gt;=5,"Medium Risk","Low Risk"))</f>
        <v>Low Risk</v>
      </c>
    </row>
    <row r="3883" spans="1:33" x14ac:dyDescent="0.35">
      <c r="A3883">
        <v>3882</v>
      </c>
      <c r="B3883" t="s">
        <v>49</v>
      </c>
      <c r="C3883">
        <v>80</v>
      </c>
      <c r="D3883" t="s">
        <v>28</v>
      </c>
      <c r="E3883" t="s">
        <v>23</v>
      </c>
      <c r="F3883" t="s">
        <v>22</v>
      </c>
      <c r="G3883">
        <v>0</v>
      </c>
      <c r="H3883">
        <v>275.39999999999998</v>
      </c>
      <c r="I3883">
        <v>89</v>
      </c>
      <c r="J3883">
        <v>46.82</v>
      </c>
      <c r="K3883">
        <v>186.7</v>
      </c>
      <c r="L3883">
        <v>66</v>
      </c>
      <c r="M3883">
        <v>15.87</v>
      </c>
      <c r="N3883">
        <v>201.3</v>
      </c>
      <c r="O3883">
        <v>87</v>
      </c>
      <c r="P3883">
        <v>9.06</v>
      </c>
      <c r="Q3883">
        <v>9.4</v>
      </c>
      <c r="R3883">
        <v>2</v>
      </c>
      <c r="S3883">
        <v>2.54</v>
      </c>
      <c r="T3883">
        <v>0</v>
      </c>
      <c r="U3883" t="s">
        <v>23</v>
      </c>
      <c r="V3883">
        <f>IF(tbl_Customers[[#This Row],[churn]] = "yes", 1, 0)</f>
        <v>1</v>
      </c>
      <c r="W3883" t="str">
        <f>IF(tbl_Customers[[#This Row],[number_customer_service_calls]] &lt;= 1, "0-1 Calls", IF(tbl_Customers[[#This Row],[number_customer_service_calls]] &lt;= 3, "2-3 Calls", IF(tbl_Customers[[#This Row],[number_customer_service_calls]] &lt;=5, "4-5 Calls", "6+ Calls")))</f>
        <v>0-1 Calls</v>
      </c>
      <c r="X3883" t="str">
        <f>IF(tbl_Customers[[#This Row],[account_length]] &lt;= 50, "0-50", IF(tbl_Customers[[#This Row],[account_length]] &lt;=100, "51-100", IF(tbl_Customers[[#This Row],[account_length]] &lt;= 150, "101-150", "151+")))</f>
        <v>51-100</v>
      </c>
      <c r="Y3883" t="str">
        <f>IF(tbl_Customers[[#This Row],[total_intl_charge]] &lt;= 3, "Low Charges", "High Charges")</f>
        <v>Low Charges</v>
      </c>
      <c r="Z3883" t="str">
        <f>IF(tbl_Customers[[#This Row],[total_eve_calls]]&lt;=80,"Low Calls",
IF(tbl_Customers[[#This Row],[total_eve_calls]]&lt;=120,"Medium Calls","High Calls"))</f>
        <v>Low Calls</v>
      </c>
      <c r="AA3883" t="str">
        <f>IF(tbl_Customers[[#This Row],[total_eve_charge]]&lt;=15,"Low Charges",
IF(tbl_Customers[[#This Row],[total_eve_charge]]&lt;=20,"Medium Charges","High Charges"))</f>
        <v>Medium Charges</v>
      </c>
      <c r="AB38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3" t="str">
        <f>IF(tbl_Customers[[#This Row],[number_vmail_messages]] = 0, "No Usage", IF(tbl_Customers[[#This Row],[number_vmail_messages]] &lt;= 20, "Low Usage", IF(tbl_Customers[[#This Row],[number_vmail_messages]] &lt;= 40, "Medium Usgae", "High Usage")))</f>
        <v>No Usage</v>
      </c>
      <c r="AD3883" t="str">
        <f>IF(tbl_Customers[[#This Row],[total_day_minutes]]&lt;=150,"Low Usage", IF(tbl_Customers[[#This Row],[total_day_minutes]]&lt;=200,"Medium Usage", IF(tbl_Customers[[#This Row],[total_day_minutes]]&lt;=250,"High Usage","Very High Usage")))</f>
        <v>Very High Usage</v>
      </c>
      <c r="AE3883" t="str">
        <f>IF(tbl_Customers[[#This Row],[total_intl_calls]]&lt;=5,"Low Calls", IF(tbl_Customers[[#This Row],[total_intl_calls]]&lt;=10, "Medium Calls", "High Calls"))</f>
        <v>Low Calls</v>
      </c>
      <c r="AF38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83" s="36" t="str">
        <f>IF(tbl_Customers[[#This Row],[Churn_Risk_Score]]&gt;=10,"High Risk", IF(tbl_Customers[[#This Row],[Churn_Risk_Score]]&gt;=5,"Medium Risk","Low Risk"))</f>
        <v>Medium Risk</v>
      </c>
    </row>
    <row r="3884" spans="1:33" x14ac:dyDescent="0.35">
      <c r="A3884">
        <v>3883</v>
      </c>
      <c r="B3884" t="s">
        <v>30</v>
      </c>
      <c r="C3884">
        <v>57</v>
      </c>
      <c r="D3884" t="s">
        <v>21</v>
      </c>
      <c r="E3884" t="s">
        <v>22</v>
      </c>
      <c r="F3884" t="s">
        <v>22</v>
      </c>
      <c r="G3884">
        <v>0</v>
      </c>
      <c r="H3884">
        <v>198.1</v>
      </c>
      <c r="I3884">
        <v>89</v>
      </c>
      <c r="J3884">
        <v>33.68</v>
      </c>
      <c r="K3884">
        <v>214.2</v>
      </c>
      <c r="L3884">
        <v>105</v>
      </c>
      <c r="M3884">
        <v>18.21</v>
      </c>
      <c r="N3884">
        <v>109.5</v>
      </c>
      <c r="O3884">
        <v>106</v>
      </c>
      <c r="P3884">
        <v>4.93</v>
      </c>
      <c r="Q3884">
        <v>7</v>
      </c>
      <c r="R3884">
        <v>3</v>
      </c>
      <c r="S3884">
        <v>1.89</v>
      </c>
      <c r="T3884">
        <v>1</v>
      </c>
      <c r="U3884" t="s">
        <v>22</v>
      </c>
      <c r="V3884">
        <f>IF(tbl_Customers[[#This Row],[churn]] = "yes", 1, 0)</f>
        <v>0</v>
      </c>
      <c r="W3884" t="str">
        <f>IF(tbl_Customers[[#This Row],[number_customer_service_calls]] &lt;= 1, "0-1 Calls", IF(tbl_Customers[[#This Row],[number_customer_service_calls]] &lt;= 3, "2-3 Calls", IF(tbl_Customers[[#This Row],[number_customer_service_calls]] &lt;=5, "4-5 Calls", "6+ Calls")))</f>
        <v>0-1 Calls</v>
      </c>
      <c r="X3884" t="str">
        <f>IF(tbl_Customers[[#This Row],[account_length]] &lt;= 50, "0-50", IF(tbl_Customers[[#This Row],[account_length]] &lt;=100, "51-100", IF(tbl_Customers[[#This Row],[account_length]] &lt;= 150, "101-150", "151+")))</f>
        <v>51-100</v>
      </c>
      <c r="Y3884" t="str">
        <f>IF(tbl_Customers[[#This Row],[total_intl_charge]] &lt;= 3, "Low Charges", "High Charges")</f>
        <v>Low Charges</v>
      </c>
      <c r="Z3884" t="str">
        <f>IF(tbl_Customers[[#This Row],[total_eve_calls]]&lt;=80,"Low Calls",
IF(tbl_Customers[[#This Row],[total_eve_calls]]&lt;=120,"Medium Calls","High Calls"))</f>
        <v>Medium Calls</v>
      </c>
      <c r="AA3884" t="str">
        <f>IF(tbl_Customers[[#This Row],[total_eve_charge]]&lt;=15,"Low Charges",
IF(tbl_Customers[[#This Row],[total_eve_charge]]&lt;=20,"Medium Charges","High Charges"))</f>
        <v>Medium Charges</v>
      </c>
      <c r="AB38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84" t="str">
        <f>IF(tbl_Customers[[#This Row],[number_vmail_messages]] = 0, "No Usage", IF(tbl_Customers[[#This Row],[number_vmail_messages]] &lt;= 20, "Low Usage", IF(tbl_Customers[[#This Row],[number_vmail_messages]] &lt;= 40, "Medium Usgae", "High Usage")))</f>
        <v>No Usage</v>
      </c>
      <c r="AD3884" t="str">
        <f>IF(tbl_Customers[[#This Row],[total_day_minutes]]&lt;=150,"Low Usage", IF(tbl_Customers[[#This Row],[total_day_minutes]]&lt;=200,"Medium Usage", IF(tbl_Customers[[#This Row],[total_day_minutes]]&lt;=250,"High Usage","Very High Usage")))</f>
        <v>Medium Usage</v>
      </c>
      <c r="AE3884" t="str">
        <f>IF(tbl_Customers[[#This Row],[total_intl_calls]]&lt;=5,"Low Calls", IF(tbl_Customers[[#This Row],[total_intl_calls]]&lt;=10, "Medium Calls", "High Calls"))</f>
        <v>Low Calls</v>
      </c>
      <c r="AF38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4" s="36" t="str">
        <f>IF(tbl_Customers[[#This Row],[Churn_Risk_Score]]&gt;=10,"High Risk", IF(tbl_Customers[[#This Row],[Churn_Risk_Score]]&gt;=5,"Medium Risk","Low Risk"))</f>
        <v>Low Risk</v>
      </c>
    </row>
    <row r="3885" spans="1:33" x14ac:dyDescent="0.35">
      <c r="A3885">
        <v>3884</v>
      </c>
      <c r="B3885" t="s">
        <v>43</v>
      </c>
      <c r="C3885">
        <v>137</v>
      </c>
      <c r="D3885" t="s">
        <v>28</v>
      </c>
      <c r="E3885" t="s">
        <v>22</v>
      </c>
      <c r="F3885" t="s">
        <v>22</v>
      </c>
      <c r="G3885">
        <v>0</v>
      </c>
      <c r="H3885">
        <v>109.8</v>
      </c>
      <c r="I3885">
        <v>112</v>
      </c>
      <c r="J3885">
        <v>18.670000000000002</v>
      </c>
      <c r="K3885">
        <v>223.5</v>
      </c>
      <c r="L3885">
        <v>88</v>
      </c>
      <c r="M3885">
        <v>19</v>
      </c>
      <c r="N3885">
        <v>247.5</v>
      </c>
      <c r="O3885">
        <v>96</v>
      </c>
      <c r="P3885">
        <v>11.14</v>
      </c>
      <c r="Q3885">
        <v>17.8</v>
      </c>
      <c r="R3885">
        <v>2</v>
      </c>
      <c r="S3885">
        <v>4.8099999999999996</v>
      </c>
      <c r="T3885">
        <v>1</v>
      </c>
      <c r="U3885" t="s">
        <v>22</v>
      </c>
      <c r="V3885">
        <f>IF(tbl_Customers[[#This Row],[churn]] = "yes", 1, 0)</f>
        <v>0</v>
      </c>
      <c r="W3885" t="str">
        <f>IF(tbl_Customers[[#This Row],[number_customer_service_calls]] &lt;= 1, "0-1 Calls", IF(tbl_Customers[[#This Row],[number_customer_service_calls]] &lt;= 3, "2-3 Calls", IF(tbl_Customers[[#This Row],[number_customer_service_calls]] &lt;=5, "4-5 Calls", "6+ Calls")))</f>
        <v>0-1 Calls</v>
      </c>
      <c r="X3885" t="str">
        <f>IF(tbl_Customers[[#This Row],[account_length]] &lt;= 50, "0-50", IF(tbl_Customers[[#This Row],[account_length]] &lt;=100, "51-100", IF(tbl_Customers[[#This Row],[account_length]] &lt;= 150, "101-150", "151+")))</f>
        <v>101-150</v>
      </c>
      <c r="Y3885" t="str">
        <f>IF(tbl_Customers[[#This Row],[total_intl_charge]] &lt;= 3, "Low Charges", "High Charges")</f>
        <v>High Charges</v>
      </c>
      <c r="Z3885" t="str">
        <f>IF(tbl_Customers[[#This Row],[total_eve_calls]]&lt;=80,"Low Calls",
IF(tbl_Customers[[#This Row],[total_eve_calls]]&lt;=120,"Medium Calls","High Calls"))</f>
        <v>Medium Calls</v>
      </c>
      <c r="AA3885" t="str">
        <f>IF(tbl_Customers[[#This Row],[total_eve_charge]]&lt;=15,"Low Charges",
IF(tbl_Customers[[#This Row],[total_eve_charge]]&lt;=20,"Medium Charges","High Charges"))</f>
        <v>Medium Charges</v>
      </c>
      <c r="AB38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5" t="str">
        <f>IF(tbl_Customers[[#This Row],[number_vmail_messages]] = 0, "No Usage", IF(tbl_Customers[[#This Row],[number_vmail_messages]] &lt;= 20, "Low Usage", IF(tbl_Customers[[#This Row],[number_vmail_messages]] &lt;= 40, "Medium Usgae", "High Usage")))</f>
        <v>No Usage</v>
      </c>
      <c r="AD3885" t="str">
        <f>IF(tbl_Customers[[#This Row],[total_day_minutes]]&lt;=150,"Low Usage", IF(tbl_Customers[[#This Row],[total_day_minutes]]&lt;=200,"Medium Usage", IF(tbl_Customers[[#This Row],[total_day_minutes]]&lt;=250,"High Usage","Very High Usage")))</f>
        <v>Low Usage</v>
      </c>
      <c r="AE3885" t="str">
        <f>IF(tbl_Customers[[#This Row],[total_intl_calls]]&lt;=5,"Low Calls", IF(tbl_Customers[[#This Row],[total_intl_calls]]&lt;=10, "Medium Calls", "High Calls"))</f>
        <v>Low Calls</v>
      </c>
      <c r="AF38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85" s="36" t="str">
        <f>IF(tbl_Customers[[#This Row],[Churn_Risk_Score]]&gt;=10,"High Risk", IF(tbl_Customers[[#This Row],[Churn_Risk_Score]]&gt;=5,"Medium Risk","Low Risk"))</f>
        <v>Low Risk</v>
      </c>
    </row>
    <row r="3886" spans="1:33" x14ac:dyDescent="0.35">
      <c r="A3886">
        <v>3885</v>
      </c>
      <c r="B3886" t="s">
        <v>50</v>
      </c>
      <c r="C3886">
        <v>87</v>
      </c>
      <c r="D3886" t="s">
        <v>28</v>
      </c>
      <c r="E3886" t="s">
        <v>22</v>
      </c>
      <c r="F3886" t="s">
        <v>22</v>
      </c>
      <c r="G3886">
        <v>0</v>
      </c>
      <c r="H3886">
        <v>120.5</v>
      </c>
      <c r="I3886">
        <v>99</v>
      </c>
      <c r="J3886">
        <v>20.49</v>
      </c>
      <c r="K3886">
        <v>210</v>
      </c>
      <c r="L3886">
        <v>81</v>
      </c>
      <c r="M3886">
        <v>17.850000000000001</v>
      </c>
      <c r="N3886">
        <v>224.7</v>
      </c>
      <c r="O3886">
        <v>141</v>
      </c>
      <c r="P3886">
        <v>10.11</v>
      </c>
      <c r="Q3886">
        <v>8.6</v>
      </c>
      <c r="R3886">
        <v>2</v>
      </c>
      <c r="S3886">
        <v>2.3199999999999998</v>
      </c>
      <c r="T3886">
        <v>2</v>
      </c>
      <c r="U3886" t="s">
        <v>22</v>
      </c>
      <c r="V3886">
        <f>IF(tbl_Customers[[#This Row],[churn]] = "yes", 1, 0)</f>
        <v>0</v>
      </c>
      <c r="W3886" t="str">
        <f>IF(tbl_Customers[[#This Row],[number_customer_service_calls]] &lt;= 1, "0-1 Calls", IF(tbl_Customers[[#This Row],[number_customer_service_calls]] &lt;= 3, "2-3 Calls", IF(tbl_Customers[[#This Row],[number_customer_service_calls]] &lt;=5, "4-5 Calls", "6+ Calls")))</f>
        <v>2-3 Calls</v>
      </c>
      <c r="X3886" t="str">
        <f>IF(tbl_Customers[[#This Row],[account_length]] &lt;= 50, "0-50", IF(tbl_Customers[[#This Row],[account_length]] &lt;=100, "51-100", IF(tbl_Customers[[#This Row],[account_length]] &lt;= 150, "101-150", "151+")))</f>
        <v>51-100</v>
      </c>
      <c r="Y3886" t="str">
        <f>IF(tbl_Customers[[#This Row],[total_intl_charge]] &lt;= 3, "Low Charges", "High Charges")</f>
        <v>Low Charges</v>
      </c>
      <c r="Z3886" t="str">
        <f>IF(tbl_Customers[[#This Row],[total_eve_calls]]&lt;=80,"Low Calls",
IF(tbl_Customers[[#This Row],[total_eve_calls]]&lt;=120,"Medium Calls","High Calls"))</f>
        <v>Medium Calls</v>
      </c>
      <c r="AA3886" t="str">
        <f>IF(tbl_Customers[[#This Row],[total_eve_charge]]&lt;=15,"Low Charges",
IF(tbl_Customers[[#This Row],[total_eve_charge]]&lt;=20,"Medium Charges","High Charges"))</f>
        <v>Medium Charges</v>
      </c>
      <c r="AB38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6" t="str">
        <f>IF(tbl_Customers[[#This Row],[number_vmail_messages]] = 0, "No Usage", IF(tbl_Customers[[#This Row],[number_vmail_messages]] &lt;= 20, "Low Usage", IF(tbl_Customers[[#This Row],[number_vmail_messages]] &lt;= 40, "Medium Usgae", "High Usage")))</f>
        <v>No Usage</v>
      </c>
      <c r="AD3886" t="str">
        <f>IF(tbl_Customers[[#This Row],[total_day_minutes]]&lt;=150,"Low Usage", IF(tbl_Customers[[#This Row],[total_day_minutes]]&lt;=200,"Medium Usage", IF(tbl_Customers[[#This Row],[total_day_minutes]]&lt;=250,"High Usage","Very High Usage")))</f>
        <v>Low Usage</v>
      </c>
      <c r="AE3886" t="str">
        <f>IF(tbl_Customers[[#This Row],[total_intl_calls]]&lt;=5,"Low Calls", IF(tbl_Customers[[#This Row],[total_intl_calls]]&lt;=10, "Medium Calls", "High Calls"))</f>
        <v>Low Calls</v>
      </c>
      <c r="AF38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6" s="36" t="str">
        <f>IF(tbl_Customers[[#This Row],[Churn_Risk_Score]]&gt;=10,"High Risk", IF(tbl_Customers[[#This Row],[Churn_Risk_Score]]&gt;=5,"Medium Risk","Low Risk"))</f>
        <v>Low Risk</v>
      </c>
    </row>
    <row r="3887" spans="1:33" x14ac:dyDescent="0.35">
      <c r="A3887">
        <v>3886</v>
      </c>
      <c r="B3887" t="s">
        <v>31</v>
      </c>
      <c r="C3887">
        <v>131</v>
      </c>
      <c r="D3887" t="s">
        <v>28</v>
      </c>
      <c r="E3887" t="s">
        <v>22</v>
      </c>
      <c r="F3887" t="s">
        <v>22</v>
      </c>
      <c r="G3887">
        <v>0</v>
      </c>
      <c r="H3887">
        <v>256.60000000000002</v>
      </c>
      <c r="I3887">
        <v>96</v>
      </c>
      <c r="J3887">
        <v>43.62</v>
      </c>
      <c r="K3887">
        <v>225.2</v>
      </c>
      <c r="L3887">
        <v>113</v>
      </c>
      <c r="M3887">
        <v>19.14</v>
      </c>
      <c r="N3887">
        <v>190.2</v>
      </c>
      <c r="O3887">
        <v>91</v>
      </c>
      <c r="P3887">
        <v>8.56</v>
      </c>
      <c r="Q3887">
        <v>11.1</v>
      </c>
      <c r="R3887">
        <v>3</v>
      </c>
      <c r="S3887">
        <v>3</v>
      </c>
      <c r="T3887">
        <v>1</v>
      </c>
      <c r="U3887" t="s">
        <v>23</v>
      </c>
      <c r="V3887">
        <f>IF(tbl_Customers[[#This Row],[churn]] = "yes", 1, 0)</f>
        <v>1</v>
      </c>
      <c r="W3887" t="str">
        <f>IF(tbl_Customers[[#This Row],[number_customer_service_calls]] &lt;= 1, "0-1 Calls", IF(tbl_Customers[[#This Row],[number_customer_service_calls]] &lt;= 3, "2-3 Calls", IF(tbl_Customers[[#This Row],[number_customer_service_calls]] &lt;=5, "4-5 Calls", "6+ Calls")))</f>
        <v>0-1 Calls</v>
      </c>
      <c r="X3887" t="str">
        <f>IF(tbl_Customers[[#This Row],[account_length]] &lt;= 50, "0-50", IF(tbl_Customers[[#This Row],[account_length]] &lt;=100, "51-100", IF(tbl_Customers[[#This Row],[account_length]] &lt;= 150, "101-150", "151+")))</f>
        <v>101-150</v>
      </c>
      <c r="Y3887" t="str">
        <f>IF(tbl_Customers[[#This Row],[total_intl_charge]] &lt;= 3, "Low Charges", "High Charges")</f>
        <v>Low Charges</v>
      </c>
      <c r="Z3887" t="str">
        <f>IF(tbl_Customers[[#This Row],[total_eve_calls]]&lt;=80,"Low Calls",
IF(tbl_Customers[[#This Row],[total_eve_calls]]&lt;=120,"Medium Calls","High Calls"))</f>
        <v>Medium Calls</v>
      </c>
      <c r="AA3887" t="str">
        <f>IF(tbl_Customers[[#This Row],[total_eve_charge]]&lt;=15,"Low Charges",
IF(tbl_Customers[[#This Row],[total_eve_charge]]&lt;=20,"Medium Charges","High Charges"))</f>
        <v>Medium Charges</v>
      </c>
      <c r="AB38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87" t="str">
        <f>IF(tbl_Customers[[#This Row],[number_vmail_messages]] = 0, "No Usage", IF(tbl_Customers[[#This Row],[number_vmail_messages]] &lt;= 20, "Low Usage", IF(tbl_Customers[[#This Row],[number_vmail_messages]] &lt;= 40, "Medium Usgae", "High Usage")))</f>
        <v>No Usage</v>
      </c>
      <c r="AD3887" t="str">
        <f>IF(tbl_Customers[[#This Row],[total_day_minutes]]&lt;=150,"Low Usage", IF(tbl_Customers[[#This Row],[total_day_minutes]]&lt;=200,"Medium Usage", IF(tbl_Customers[[#This Row],[total_day_minutes]]&lt;=250,"High Usage","Very High Usage")))</f>
        <v>Very High Usage</v>
      </c>
      <c r="AE3887" t="str">
        <f>IF(tbl_Customers[[#This Row],[total_intl_calls]]&lt;=5,"Low Calls", IF(tbl_Customers[[#This Row],[total_intl_calls]]&lt;=10, "Medium Calls", "High Calls"))</f>
        <v>Low Calls</v>
      </c>
      <c r="AF38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87" s="36" t="str">
        <f>IF(tbl_Customers[[#This Row],[Churn_Risk_Score]]&gt;=10,"High Risk", IF(tbl_Customers[[#This Row],[Churn_Risk_Score]]&gt;=5,"Medium Risk","Low Risk"))</f>
        <v>Medium Risk</v>
      </c>
    </row>
    <row r="3888" spans="1:33" x14ac:dyDescent="0.35">
      <c r="A3888">
        <v>3887</v>
      </c>
      <c r="B3888" t="s">
        <v>50</v>
      </c>
      <c r="C3888">
        <v>116</v>
      </c>
      <c r="D3888" t="s">
        <v>25</v>
      </c>
      <c r="E3888" t="s">
        <v>22</v>
      </c>
      <c r="F3888" t="s">
        <v>22</v>
      </c>
      <c r="G3888">
        <v>0</v>
      </c>
      <c r="H3888">
        <v>85.8</v>
      </c>
      <c r="I3888">
        <v>88</v>
      </c>
      <c r="J3888">
        <v>14.59</v>
      </c>
      <c r="K3888">
        <v>115.8</v>
      </c>
      <c r="L3888">
        <v>112</v>
      </c>
      <c r="M3888">
        <v>9.84</v>
      </c>
      <c r="N3888">
        <v>195.9</v>
      </c>
      <c r="O3888">
        <v>91</v>
      </c>
      <c r="P3888">
        <v>8.82</v>
      </c>
      <c r="Q3888">
        <v>11</v>
      </c>
      <c r="R3888">
        <v>2</v>
      </c>
      <c r="S3888">
        <v>2.97</v>
      </c>
      <c r="T3888">
        <v>1</v>
      </c>
      <c r="U3888" t="s">
        <v>22</v>
      </c>
      <c r="V3888">
        <f>IF(tbl_Customers[[#This Row],[churn]] = "yes", 1, 0)</f>
        <v>0</v>
      </c>
      <c r="W3888" t="str">
        <f>IF(tbl_Customers[[#This Row],[number_customer_service_calls]] &lt;= 1, "0-1 Calls", IF(tbl_Customers[[#This Row],[number_customer_service_calls]] &lt;= 3, "2-3 Calls", IF(tbl_Customers[[#This Row],[number_customer_service_calls]] &lt;=5, "4-5 Calls", "6+ Calls")))</f>
        <v>0-1 Calls</v>
      </c>
      <c r="X3888" t="str">
        <f>IF(tbl_Customers[[#This Row],[account_length]] &lt;= 50, "0-50", IF(tbl_Customers[[#This Row],[account_length]] &lt;=100, "51-100", IF(tbl_Customers[[#This Row],[account_length]] &lt;= 150, "101-150", "151+")))</f>
        <v>101-150</v>
      </c>
      <c r="Y3888" t="str">
        <f>IF(tbl_Customers[[#This Row],[total_intl_charge]] &lt;= 3, "Low Charges", "High Charges")</f>
        <v>Low Charges</v>
      </c>
      <c r="Z3888" t="str">
        <f>IF(tbl_Customers[[#This Row],[total_eve_calls]]&lt;=80,"Low Calls",
IF(tbl_Customers[[#This Row],[total_eve_calls]]&lt;=120,"Medium Calls","High Calls"))</f>
        <v>Medium Calls</v>
      </c>
      <c r="AA3888" t="str">
        <f>IF(tbl_Customers[[#This Row],[total_eve_charge]]&lt;=15,"Low Charges",
IF(tbl_Customers[[#This Row],[total_eve_charge]]&lt;=20,"Medium Charges","High Charges"))</f>
        <v>Low Charges</v>
      </c>
      <c r="AB38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8" t="str">
        <f>IF(tbl_Customers[[#This Row],[number_vmail_messages]] = 0, "No Usage", IF(tbl_Customers[[#This Row],[number_vmail_messages]] &lt;= 20, "Low Usage", IF(tbl_Customers[[#This Row],[number_vmail_messages]] &lt;= 40, "Medium Usgae", "High Usage")))</f>
        <v>No Usage</v>
      </c>
      <c r="AD3888" t="str">
        <f>IF(tbl_Customers[[#This Row],[total_day_minutes]]&lt;=150,"Low Usage", IF(tbl_Customers[[#This Row],[total_day_minutes]]&lt;=200,"Medium Usage", IF(tbl_Customers[[#This Row],[total_day_minutes]]&lt;=250,"High Usage","Very High Usage")))</f>
        <v>Low Usage</v>
      </c>
      <c r="AE3888" t="str">
        <f>IF(tbl_Customers[[#This Row],[total_intl_calls]]&lt;=5,"Low Calls", IF(tbl_Customers[[#This Row],[total_intl_calls]]&lt;=10, "Medium Calls", "High Calls"))</f>
        <v>Low Calls</v>
      </c>
      <c r="AF38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8" s="36" t="str">
        <f>IF(tbl_Customers[[#This Row],[Churn_Risk_Score]]&gt;=10,"High Risk", IF(tbl_Customers[[#This Row],[Churn_Risk_Score]]&gt;=5,"Medium Risk","Low Risk"))</f>
        <v>Low Risk</v>
      </c>
    </row>
    <row r="3889" spans="1:33" x14ac:dyDescent="0.35">
      <c r="A3889">
        <v>3888</v>
      </c>
      <c r="B3889" t="s">
        <v>46</v>
      </c>
      <c r="C3889">
        <v>136</v>
      </c>
      <c r="D3889" t="s">
        <v>28</v>
      </c>
      <c r="E3889" t="s">
        <v>22</v>
      </c>
      <c r="F3889" t="s">
        <v>23</v>
      </c>
      <c r="G3889">
        <v>19</v>
      </c>
      <c r="H3889">
        <v>174</v>
      </c>
      <c r="I3889">
        <v>96</v>
      </c>
      <c r="J3889">
        <v>29.58</v>
      </c>
      <c r="K3889">
        <v>217.2</v>
      </c>
      <c r="L3889">
        <v>126</v>
      </c>
      <c r="M3889">
        <v>18.46</v>
      </c>
      <c r="N3889">
        <v>220.3</v>
      </c>
      <c r="O3889">
        <v>97</v>
      </c>
      <c r="P3889">
        <v>9.91</v>
      </c>
      <c r="Q3889">
        <v>11.4</v>
      </c>
      <c r="R3889">
        <v>3</v>
      </c>
      <c r="S3889">
        <v>3.08</v>
      </c>
      <c r="T3889">
        <v>1</v>
      </c>
      <c r="U3889" t="s">
        <v>22</v>
      </c>
      <c r="V3889">
        <f>IF(tbl_Customers[[#This Row],[churn]] = "yes", 1, 0)</f>
        <v>0</v>
      </c>
      <c r="W3889" t="str">
        <f>IF(tbl_Customers[[#This Row],[number_customer_service_calls]] &lt;= 1, "0-1 Calls", IF(tbl_Customers[[#This Row],[number_customer_service_calls]] &lt;= 3, "2-3 Calls", IF(tbl_Customers[[#This Row],[number_customer_service_calls]] &lt;=5, "4-5 Calls", "6+ Calls")))</f>
        <v>0-1 Calls</v>
      </c>
      <c r="X3889" t="str">
        <f>IF(tbl_Customers[[#This Row],[account_length]] &lt;= 50, "0-50", IF(tbl_Customers[[#This Row],[account_length]] &lt;=100, "51-100", IF(tbl_Customers[[#This Row],[account_length]] &lt;= 150, "101-150", "151+")))</f>
        <v>101-150</v>
      </c>
      <c r="Y3889" t="str">
        <f>IF(tbl_Customers[[#This Row],[total_intl_charge]] &lt;= 3, "Low Charges", "High Charges")</f>
        <v>High Charges</v>
      </c>
      <c r="Z3889" t="str">
        <f>IF(tbl_Customers[[#This Row],[total_eve_calls]]&lt;=80,"Low Calls",
IF(tbl_Customers[[#This Row],[total_eve_calls]]&lt;=120,"Medium Calls","High Calls"))</f>
        <v>High Calls</v>
      </c>
      <c r="AA3889" t="str">
        <f>IF(tbl_Customers[[#This Row],[total_eve_charge]]&lt;=15,"Low Charges",
IF(tbl_Customers[[#This Row],[total_eve_charge]]&lt;=20,"Medium Charges","High Charges"))</f>
        <v>Medium Charges</v>
      </c>
      <c r="AB38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9" t="str">
        <f>IF(tbl_Customers[[#This Row],[number_vmail_messages]] = 0, "No Usage", IF(tbl_Customers[[#This Row],[number_vmail_messages]] &lt;= 20, "Low Usage", IF(tbl_Customers[[#This Row],[number_vmail_messages]] &lt;= 40, "Medium Usgae", "High Usage")))</f>
        <v>Low Usage</v>
      </c>
      <c r="AD3889" t="str">
        <f>IF(tbl_Customers[[#This Row],[total_day_minutes]]&lt;=150,"Low Usage", IF(tbl_Customers[[#This Row],[total_day_minutes]]&lt;=200,"Medium Usage", IF(tbl_Customers[[#This Row],[total_day_minutes]]&lt;=250,"High Usage","Very High Usage")))</f>
        <v>Medium Usage</v>
      </c>
      <c r="AE3889" t="str">
        <f>IF(tbl_Customers[[#This Row],[total_intl_calls]]&lt;=5,"Low Calls", IF(tbl_Customers[[#This Row],[total_intl_calls]]&lt;=10, "Medium Calls", "High Calls"))</f>
        <v>Low Calls</v>
      </c>
      <c r="AF38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89" s="36" t="str">
        <f>IF(tbl_Customers[[#This Row],[Churn_Risk_Score]]&gt;=10,"High Risk", IF(tbl_Customers[[#This Row],[Churn_Risk_Score]]&gt;=5,"Medium Risk","Low Risk"))</f>
        <v>Low Risk</v>
      </c>
    </row>
    <row r="3890" spans="1:33" x14ac:dyDescent="0.35">
      <c r="A3890">
        <v>3889</v>
      </c>
      <c r="B3890" t="s">
        <v>39</v>
      </c>
      <c r="C3890">
        <v>149</v>
      </c>
      <c r="D3890" t="s">
        <v>28</v>
      </c>
      <c r="E3890" t="s">
        <v>22</v>
      </c>
      <c r="F3890" t="s">
        <v>22</v>
      </c>
      <c r="G3890">
        <v>0</v>
      </c>
      <c r="H3890">
        <v>221.4</v>
      </c>
      <c r="I3890">
        <v>95</v>
      </c>
      <c r="J3890">
        <v>37.64</v>
      </c>
      <c r="K3890">
        <v>198.7</v>
      </c>
      <c r="L3890">
        <v>63</v>
      </c>
      <c r="M3890">
        <v>16.89</v>
      </c>
      <c r="N3890">
        <v>106.2</v>
      </c>
      <c r="O3890">
        <v>70</v>
      </c>
      <c r="P3890">
        <v>4.78</v>
      </c>
      <c r="Q3890">
        <v>10</v>
      </c>
      <c r="R3890">
        <v>3</v>
      </c>
      <c r="S3890">
        <v>2.7</v>
      </c>
      <c r="T3890">
        <v>1</v>
      </c>
      <c r="U3890" t="s">
        <v>22</v>
      </c>
      <c r="V3890">
        <f>IF(tbl_Customers[[#This Row],[churn]] = "yes", 1, 0)</f>
        <v>0</v>
      </c>
      <c r="W3890" t="str">
        <f>IF(tbl_Customers[[#This Row],[number_customer_service_calls]] &lt;= 1, "0-1 Calls", IF(tbl_Customers[[#This Row],[number_customer_service_calls]] &lt;= 3, "2-3 Calls", IF(tbl_Customers[[#This Row],[number_customer_service_calls]] &lt;=5, "4-5 Calls", "6+ Calls")))</f>
        <v>0-1 Calls</v>
      </c>
      <c r="X3890" t="str">
        <f>IF(tbl_Customers[[#This Row],[account_length]] &lt;= 50, "0-50", IF(tbl_Customers[[#This Row],[account_length]] &lt;=100, "51-100", IF(tbl_Customers[[#This Row],[account_length]] &lt;= 150, "101-150", "151+")))</f>
        <v>101-150</v>
      </c>
      <c r="Y3890" t="str">
        <f>IF(tbl_Customers[[#This Row],[total_intl_charge]] &lt;= 3, "Low Charges", "High Charges")</f>
        <v>Low Charges</v>
      </c>
      <c r="Z3890" t="str">
        <f>IF(tbl_Customers[[#This Row],[total_eve_calls]]&lt;=80,"Low Calls",
IF(tbl_Customers[[#This Row],[total_eve_calls]]&lt;=120,"Medium Calls","High Calls"))</f>
        <v>Low Calls</v>
      </c>
      <c r="AA3890" t="str">
        <f>IF(tbl_Customers[[#This Row],[total_eve_charge]]&lt;=15,"Low Charges",
IF(tbl_Customers[[#This Row],[total_eve_charge]]&lt;=20,"Medium Charges","High Charges"))</f>
        <v>Medium Charges</v>
      </c>
      <c r="AB38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0" t="str">
        <f>IF(tbl_Customers[[#This Row],[number_vmail_messages]] = 0, "No Usage", IF(tbl_Customers[[#This Row],[number_vmail_messages]] &lt;= 20, "Low Usage", IF(tbl_Customers[[#This Row],[number_vmail_messages]] &lt;= 40, "Medium Usgae", "High Usage")))</f>
        <v>No Usage</v>
      </c>
      <c r="AD3890" t="str">
        <f>IF(tbl_Customers[[#This Row],[total_day_minutes]]&lt;=150,"Low Usage", IF(tbl_Customers[[#This Row],[total_day_minutes]]&lt;=200,"Medium Usage", IF(tbl_Customers[[#This Row],[total_day_minutes]]&lt;=250,"High Usage","Very High Usage")))</f>
        <v>High Usage</v>
      </c>
      <c r="AE3890" t="str">
        <f>IF(tbl_Customers[[#This Row],[total_intl_calls]]&lt;=5,"Low Calls", IF(tbl_Customers[[#This Row],[total_intl_calls]]&lt;=10, "Medium Calls", "High Calls"))</f>
        <v>Low Calls</v>
      </c>
      <c r="AF38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90" s="36" t="str">
        <f>IF(tbl_Customers[[#This Row],[Churn_Risk_Score]]&gt;=10,"High Risk", IF(tbl_Customers[[#This Row],[Churn_Risk_Score]]&gt;=5,"Medium Risk","Low Risk"))</f>
        <v>Low Risk</v>
      </c>
    </row>
    <row r="3891" spans="1:33" x14ac:dyDescent="0.35">
      <c r="A3891">
        <v>3890</v>
      </c>
      <c r="B3891" t="s">
        <v>39</v>
      </c>
      <c r="C3891">
        <v>108</v>
      </c>
      <c r="D3891" t="s">
        <v>21</v>
      </c>
      <c r="E3891" t="s">
        <v>22</v>
      </c>
      <c r="F3891" t="s">
        <v>22</v>
      </c>
      <c r="G3891">
        <v>0</v>
      </c>
      <c r="H3891">
        <v>133.1</v>
      </c>
      <c r="I3891">
        <v>52</v>
      </c>
      <c r="J3891">
        <v>22.63</v>
      </c>
      <c r="K3891">
        <v>256.3</v>
      </c>
      <c r="L3891">
        <v>103</v>
      </c>
      <c r="M3891">
        <v>21.79</v>
      </c>
      <c r="N3891">
        <v>247.2</v>
      </c>
      <c r="O3891">
        <v>118</v>
      </c>
      <c r="P3891">
        <v>11.12</v>
      </c>
      <c r="Q3891">
        <v>11.9</v>
      </c>
      <c r="R3891">
        <v>3</v>
      </c>
      <c r="S3891">
        <v>3.21</v>
      </c>
      <c r="T3891">
        <v>3</v>
      </c>
      <c r="U3891" t="s">
        <v>22</v>
      </c>
      <c r="V3891">
        <f>IF(tbl_Customers[[#This Row],[churn]] = "yes", 1, 0)</f>
        <v>0</v>
      </c>
      <c r="W3891" t="str">
        <f>IF(tbl_Customers[[#This Row],[number_customer_service_calls]] &lt;= 1, "0-1 Calls", IF(tbl_Customers[[#This Row],[number_customer_service_calls]] &lt;= 3, "2-3 Calls", IF(tbl_Customers[[#This Row],[number_customer_service_calls]] &lt;=5, "4-5 Calls", "6+ Calls")))</f>
        <v>2-3 Calls</v>
      </c>
      <c r="X3891" t="str">
        <f>IF(tbl_Customers[[#This Row],[account_length]] &lt;= 50, "0-50", IF(tbl_Customers[[#This Row],[account_length]] &lt;=100, "51-100", IF(tbl_Customers[[#This Row],[account_length]] &lt;= 150, "101-150", "151+")))</f>
        <v>101-150</v>
      </c>
      <c r="Y3891" t="str">
        <f>IF(tbl_Customers[[#This Row],[total_intl_charge]] &lt;= 3, "Low Charges", "High Charges")</f>
        <v>High Charges</v>
      </c>
      <c r="Z3891" t="str">
        <f>IF(tbl_Customers[[#This Row],[total_eve_calls]]&lt;=80,"Low Calls",
IF(tbl_Customers[[#This Row],[total_eve_calls]]&lt;=120,"Medium Calls","High Calls"))</f>
        <v>Medium Calls</v>
      </c>
      <c r="AA3891" t="str">
        <f>IF(tbl_Customers[[#This Row],[total_eve_charge]]&lt;=15,"Low Charges",
IF(tbl_Customers[[#This Row],[total_eve_charge]]&lt;=20,"Medium Charges","High Charges"))</f>
        <v>High Charges</v>
      </c>
      <c r="AB38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1" t="str">
        <f>IF(tbl_Customers[[#This Row],[number_vmail_messages]] = 0, "No Usage", IF(tbl_Customers[[#This Row],[number_vmail_messages]] &lt;= 20, "Low Usage", IF(tbl_Customers[[#This Row],[number_vmail_messages]] &lt;= 40, "Medium Usgae", "High Usage")))</f>
        <v>No Usage</v>
      </c>
      <c r="AD3891" t="str">
        <f>IF(tbl_Customers[[#This Row],[total_day_minutes]]&lt;=150,"Low Usage", IF(tbl_Customers[[#This Row],[total_day_minutes]]&lt;=200,"Medium Usage", IF(tbl_Customers[[#This Row],[total_day_minutes]]&lt;=250,"High Usage","Very High Usage")))</f>
        <v>Low Usage</v>
      </c>
      <c r="AE3891" t="str">
        <f>IF(tbl_Customers[[#This Row],[total_intl_calls]]&lt;=5,"Low Calls", IF(tbl_Customers[[#This Row],[total_intl_calls]]&lt;=10, "Medium Calls", "High Calls"))</f>
        <v>Low Calls</v>
      </c>
      <c r="AF38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91" s="36" t="str">
        <f>IF(tbl_Customers[[#This Row],[Churn_Risk_Score]]&gt;=10,"High Risk", IF(tbl_Customers[[#This Row],[Churn_Risk_Score]]&gt;=5,"Medium Risk","Low Risk"))</f>
        <v>Low Risk</v>
      </c>
    </row>
    <row r="3892" spans="1:33" x14ac:dyDescent="0.35">
      <c r="A3892">
        <v>3891</v>
      </c>
      <c r="B3892" t="s">
        <v>73</v>
      </c>
      <c r="C3892">
        <v>25</v>
      </c>
      <c r="D3892" t="s">
        <v>21</v>
      </c>
      <c r="E3892" t="s">
        <v>22</v>
      </c>
      <c r="F3892" t="s">
        <v>22</v>
      </c>
      <c r="G3892">
        <v>0</v>
      </c>
      <c r="H3892">
        <v>195.2</v>
      </c>
      <c r="I3892">
        <v>77</v>
      </c>
      <c r="J3892">
        <v>33.18</v>
      </c>
      <c r="K3892">
        <v>193.4</v>
      </c>
      <c r="L3892">
        <v>81</v>
      </c>
      <c r="M3892">
        <v>16.440000000000001</v>
      </c>
      <c r="N3892">
        <v>231.8</v>
      </c>
      <c r="O3892">
        <v>59</v>
      </c>
      <c r="P3892">
        <v>10.43</v>
      </c>
      <c r="Q3892">
        <v>12.2</v>
      </c>
      <c r="R3892">
        <v>4</v>
      </c>
      <c r="S3892">
        <v>3.29</v>
      </c>
      <c r="T3892">
        <v>2</v>
      </c>
      <c r="U3892" t="s">
        <v>22</v>
      </c>
      <c r="V3892">
        <f>IF(tbl_Customers[[#This Row],[churn]] = "yes", 1, 0)</f>
        <v>0</v>
      </c>
      <c r="W3892" t="str">
        <f>IF(tbl_Customers[[#This Row],[number_customer_service_calls]] &lt;= 1, "0-1 Calls", IF(tbl_Customers[[#This Row],[number_customer_service_calls]] &lt;= 3, "2-3 Calls", IF(tbl_Customers[[#This Row],[number_customer_service_calls]] &lt;=5, "4-5 Calls", "6+ Calls")))</f>
        <v>2-3 Calls</v>
      </c>
      <c r="X3892" t="str">
        <f>IF(tbl_Customers[[#This Row],[account_length]] &lt;= 50, "0-50", IF(tbl_Customers[[#This Row],[account_length]] &lt;=100, "51-100", IF(tbl_Customers[[#This Row],[account_length]] &lt;= 150, "101-150", "151+")))</f>
        <v>0-50</v>
      </c>
      <c r="Y3892" t="str">
        <f>IF(tbl_Customers[[#This Row],[total_intl_charge]] &lt;= 3, "Low Charges", "High Charges")</f>
        <v>High Charges</v>
      </c>
      <c r="Z3892" t="str">
        <f>IF(tbl_Customers[[#This Row],[total_eve_calls]]&lt;=80,"Low Calls",
IF(tbl_Customers[[#This Row],[total_eve_calls]]&lt;=120,"Medium Calls","High Calls"))</f>
        <v>Medium Calls</v>
      </c>
      <c r="AA3892" t="str">
        <f>IF(tbl_Customers[[#This Row],[total_eve_charge]]&lt;=15,"Low Charges",
IF(tbl_Customers[[#This Row],[total_eve_charge]]&lt;=20,"Medium Charges","High Charges"))</f>
        <v>Medium Charges</v>
      </c>
      <c r="AB38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2" t="str">
        <f>IF(tbl_Customers[[#This Row],[number_vmail_messages]] = 0, "No Usage", IF(tbl_Customers[[#This Row],[number_vmail_messages]] &lt;= 20, "Low Usage", IF(tbl_Customers[[#This Row],[number_vmail_messages]] &lt;= 40, "Medium Usgae", "High Usage")))</f>
        <v>No Usage</v>
      </c>
      <c r="AD3892" t="str">
        <f>IF(tbl_Customers[[#This Row],[total_day_minutes]]&lt;=150,"Low Usage", IF(tbl_Customers[[#This Row],[total_day_minutes]]&lt;=200,"Medium Usage", IF(tbl_Customers[[#This Row],[total_day_minutes]]&lt;=250,"High Usage","Very High Usage")))</f>
        <v>Medium Usage</v>
      </c>
      <c r="AE3892" t="str">
        <f>IF(tbl_Customers[[#This Row],[total_intl_calls]]&lt;=5,"Low Calls", IF(tbl_Customers[[#This Row],[total_intl_calls]]&lt;=10, "Medium Calls", "High Calls"))</f>
        <v>Low Calls</v>
      </c>
      <c r="AF38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92" s="36" t="str">
        <f>IF(tbl_Customers[[#This Row],[Churn_Risk_Score]]&gt;=10,"High Risk", IF(tbl_Customers[[#This Row],[Churn_Risk_Score]]&gt;=5,"Medium Risk","Low Risk"))</f>
        <v>Low Risk</v>
      </c>
    </row>
    <row r="3893" spans="1:33" x14ac:dyDescent="0.35">
      <c r="A3893">
        <v>3892</v>
      </c>
      <c r="B3893" t="s">
        <v>66</v>
      </c>
      <c r="C3893">
        <v>104</v>
      </c>
      <c r="D3893" t="s">
        <v>21</v>
      </c>
      <c r="E3893" t="s">
        <v>22</v>
      </c>
      <c r="F3893" t="s">
        <v>22</v>
      </c>
      <c r="G3893">
        <v>0</v>
      </c>
      <c r="H3893">
        <v>246.4</v>
      </c>
      <c r="I3893">
        <v>108</v>
      </c>
      <c r="J3893">
        <v>41.89</v>
      </c>
      <c r="K3893">
        <v>205.5</v>
      </c>
      <c r="L3893">
        <v>102</v>
      </c>
      <c r="M3893">
        <v>17.47</v>
      </c>
      <c r="N3893">
        <v>208.1</v>
      </c>
      <c r="O3893">
        <v>125</v>
      </c>
      <c r="P3893">
        <v>9.36</v>
      </c>
      <c r="Q3893">
        <v>14.1</v>
      </c>
      <c r="R3893">
        <v>8</v>
      </c>
      <c r="S3893">
        <v>3.81</v>
      </c>
      <c r="T3893">
        <v>2</v>
      </c>
      <c r="U3893" t="s">
        <v>22</v>
      </c>
      <c r="V3893">
        <f>IF(tbl_Customers[[#This Row],[churn]] = "yes", 1, 0)</f>
        <v>0</v>
      </c>
      <c r="W3893" t="str">
        <f>IF(tbl_Customers[[#This Row],[number_customer_service_calls]] &lt;= 1, "0-1 Calls", IF(tbl_Customers[[#This Row],[number_customer_service_calls]] &lt;= 3, "2-3 Calls", IF(tbl_Customers[[#This Row],[number_customer_service_calls]] &lt;=5, "4-5 Calls", "6+ Calls")))</f>
        <v>2-3 Calls</v>
      </c>
      <c r="X3893" t="str">
        <f>IF(tbl_Customers[[#This Row],[account_length]] &lt;= 50, "0-50", IF(tbl_Customers[[#This Row],[account_length]] &lt;=100, "51-100", IF(tbl_Customers[[#This Row],[account_length]] &lt;= 150, "101-150", "151+")))</f>
        <v>101-150</v>
      </c>
      <c r="Y3893" t="str">
        <f>IF(tbl_Customers[[#This Row],[total_intl_charge]] &lt;= 3, "Low Charges", "High Charges")</f>
        <v>High Charges</v>
      </c>
      <c r="Z3893" t="str">
        <f>IF(tbl_Customers[[#This Row],[total_eve_calls]]&lt;=80,"Low Calls",
IF(tbl_Customers[[#This Row],[total_eve_calls]]&lt;=120,"Medium Calls","High Calls"))</f>
        <v>Medium Calls</v>
      </c>
      <c r="AA3893" t="str">
        <f>IF(tbl_Customers[[#This Row],[total_eve_charge]]&lt;=15,"Low Charges",
IF(tbl_Customers[[#This Row],[total_eve_charge]]&lt;=20,"Medium Charges","High Charges"))</f>
        <v>Medium Charges</v>
      </c>
      <c r="AB38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93" t="str">
        <f>IF(tbl_Customers[[#This Row],[number_vmail_messages]] = 0, "No Usage", IF(tbl_Customers[[#This Row],[number_vmail_messages]] &lt;= 20, "Low Usage", IF(tbl_Customers[[#This Row],[number_vmail_messages]] &lt;= 40, "Medium Usgae", "High Usage")))</f>
        <v>No Usage</v>
      </c>
      <c r="AD3893" t="str">
        <f>IF(tbl_Customers[[#This Row],[total_day_minutes]]&lt;=150,"Low Usage", IF(tbl_Customers[[#This Row],[total_day_minutes]]&lt;=200,"Medium Usage", IF(tbl_Customers[[#This Row],[total_day_minutes]]&lt;=250,"High Usage","Very High Usage")))</f>
        <v>High Usage</v>
      </c>
      <c r="AE3893" t="str">
        <f>IF(tbl_Customers[[#This Row],[total_intl_calls]]&lt;=5,"Low Calls", IF(tbl_Customers[[#This Row],[total_intl_calls]]&lt;=10, "Medium Calls", "High Calls"))</f>
        <v>Medium Calls</v>
      </c>
      <c r="AF38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93" s="36" t="str">
        <f>IF(tbl_Customers[[#This Row],[Churn_Risk_Score]]&gt;=10,"High Risk", IF(tbl_Customers[[#This Row],[Churn_Risk_Score]]&gt;=5,"Medium Risk","Low Risk"))</f>
        <v>Low Risk</v>
      </c>
    </row>
    <row r="3894" spans="1:33" x14ac:dyDescent="0.35">
      <c r="A3894">
        <v>3893</v>
      </c>
      <c r="B3894" t="s">
        <v>44</v>
      </c>
      <c r="C3894">
        <v>25</v>
      </c>
      <c r="D3894" t="s">
        <v>25</v>
      </c>
      <c r="E3894" t="s">
        <v>22</v>
      </c>
      <c r="F3894" t="s">
        <v>22</v>
      </c>
      <c r="G3894">
        <v>0</v>
      </c>
      <c r="H3894">
        <v>199.2</v>
      </c>
      <c r="I3894">
        <v>80</v>
      </c>
      <c r="J3894">
        <v>33.86</v>
      </c>
      <c r="K3894">
        <v>123.2</v>
      </c>
      <c r="L3894">
        <v>84</v>
      </c>
      <c r="M3894">
        <v>10.47</v>
      </c>
      <c r="N3894">
        <v>82.3</v>
      </c>
      <c r="O3894">
        <v>77</v>
      </c>
      <c r="P3894">
        <v>3.7</v>
      </c>
      <c r="Q3894">
        <v>9.6</v>
      </c>
      <c r="R3894">
        <v>4</v>
      </c>
      <c r="S3894">
        <v>2.59</v>
      </c>
      <c r="T3894">
        <v>2</v>
      </c>
      <c r="U3894" t="s">
        <v>22</v>
      </c>
      <c r="V3894">
        <f>IF(tbl_Customers[[#This Row],[churn]] = "yes", 1, 0)</f>
        <v>0</v>
      </c>
      <c r="W3894" t="str">
        <f>IF(tbl_Customers[[#This Row],[number_customer_service_calls]] &lt;= 1, "0-1 Calls", IF(tbl_Customers[[#This Row],[number_customer_service_calls]] &lt;= 3, "2-3 Calls", IF(tbl_Customers[[#This Row],[number_customer_service_calls]] &lt;=5, "4-5 Calls", "6+ Calls")))</f>
        <v>2-3 Calls</v>
      </c>
      <c r="X3894" t="str">
        <f>IF(tbl_Customers[[#This Row],[account_length]] &lt;= 50, "0-50", IF(tbl_Customers[[#This Row],[account_length]] &lt;=100, "51-100", IF(tbl_Customers[[#This Row],[account_length]] &lt;= 150, "101-150", "151+")))</f>
        <v>0-50</v>
      </c>
      <c r="Y3894" t="str">
        <f>IF(tbl_Customers[[#This Row],[total_intl_charge]] &lt;= 3, "Low Charges", "High Charges")</f>
        <v>Low Charges</v>
      </c>
      <c r="Z3894" t="str">
        <f>IF(tbl_Customers[[#This Row],[total_eve_calls]]&lt;=80,"Low Calls",
IF(tbl_Customers[[#This Row],[total_eve_calls]]&lt;=120,"Medium Calls","High Calls"))</f>
        <v>Medium Calls</v>
      </c>
      <c r="AA3894" t="str">
        <f>IF(tbl_Customers[[#This Row],[total_eve_charge]]&lt;=15,"Low Charges",
IF(tbl_Customers[[#This Row],[total_eve_charge]]&lt;=20,"Medium Charges","High Charges"))</f>
        <v>Low Charges</v>
      </c>
      <c r="AB38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4" t="str">
        <f>IF(tbl_Customers[[#This Row],[number_vmail_messages]] = 0, "No Usage", IF(tbl_Customers[[#This Row],[number_vmail_messages]] &lt;= 20, "Low Usage", IF(tbl_Customers[[#This Row],[number_vmail_messages]] &lt;= 40, "Medium Usgae", "High Usage")))</f>
        <v>No Usage</v>
      </c>
      <c r="AD3894" t="str">
        <f>IF(tbl_Customers[[#This Row],[total_day_minutes]]&lt;=150,"Low Usage", IF(tbl_Customers[[#This Row],[total_day_minutes]]&lt;=200,"Medium Usage", IF(tbl_Customers[[#This Row],[total_day_minutes]]&lt;=250,"High Usage","Very High Usage")))</f>
        <v>Medium Usage</v>
      </c>
      <c r="AE3894" t="str">
        <f>IF(tbl_Customers[[#This Row],[total_intl_calls]]&lt;=5,"Low Calls", IF(tbl_Customers[[#This Row],[total_intl_calls]]&lt;=10, "Medium Calls", "High Calls"))</f>
        <v>Low Calls</v>
      </c>
      <c r="AF38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94" s="36" t="str">
        <f>IF(tbl_Customers[[#This Row],[Churn_Risk_Score]]&gt;=10,"High Risk", IF(tbl_Customers[[#This Row],[Churn_Risk_Score]]&gt;=5,"Medium Risk","Low Risk"))</f>
        <v>Low Risk</v>
      </c>
    </row>
    <row r="3895" spans="1:33" x14ac:dyDescent="0.35">
      <c r="A3895">
        <v>3894</v>
      </c>
      <c r="B3895" t="s">
        <v>65</v>
      </c>
      <c r="C3895">
        <v>140</v>
      </c>
      <c r="D3895" t="s">
        <v>25</v>
      </c>
      <c r="E3895" t="s">
        <v>22</v>
      </c>
      <c r="F3895" t="s">
        <v>23</v>
      </c>
      <c r="G3895">
        <v>24</v>
      </c>
      <c r="H3895">
        <v>235.4</v>
      </c>
      <c r="I3895">
        <v>92</v>
      </c>
      <c r="J3895">
        <v>40.020000000000003</v>
      </c>
      <c r="K3895">
        <v>160.9</v>
      </c>
      <c r="L3895">
        <v>71</v>
      </c>
      <c r="M3895">
        <v>13.68</v>
      </c>
      <c r="N3895">
        <v>211.9</v>
      </c>
      <c r="O3895">
        <v>99</v>
      </c>
      <c r="P3895">
        <v>9.5399999999999991</v>
      </c>
      <c r="Q3895">
        <v>8.9</v>
      </c>
      <c r="R3895">
        <v>2</v>
      </c>
      <c r="S3895">
        <v>2.4</v>
      </c>
      <c r="T3895">
        <v>3</v>
      </c>
      <c r="U3895" t="s">
        <v>22</v>
      </c>
      <c r="V3895">
        <f>IF(tbl_Customers[[#This Row],[churn]] = "yes", 1, 0)</f>
        <v>0</v>
      </c>
      <c r="W3895" t="str">
        <f>IF(tbl_Customers[[#This Row],[number_customer_service_calls]] &lt;= 1, "0-1 Calls", IF(tbl_Customers[[#This Row],[number_customer_service_calls]] &lt;= 3, "2-3 Calls", IF(tbl_Customers[[#This Row],[number_customer_service_calls]] &lt;=5, "4-5 Calls", "6+ Calls")))</f>
        <v>2-3 Calls</v>
      </c>
      <c r="X3895" t="str">
        <f>IF(tbl_Customers[[#This Row],[account_length]] &lt;= 50, "0-50", IF(tbl_Customers[[#This Row],[account_length]] &lt;=100, "51-100", IF(tbl_Customers[[#This Row],[account_length]] &lt;= 150, "101-150", "151+")))</f>
        <v>101-150</v>
      </c>
      <c r="Y3895" t="str">
        <f>IF(tbl_Customers[[#This Row],[total_intl_charge]] &lt;= 3, "Low Charges", "High Charges")</f>
        <v>Low Charges</v>
      </c>
      <c r="Z3895" t="str">
        <f>IF(tbl_Customers[[#This Row],[total_eve_calls]]&lt;=80,"Low Calls",
IF(tbl_Customers[[#This Row],[total_eve_calls]]&lt;=120,"Medium Calls","High Calls"))</f>
        <v>Low Calls</v>
      </c>
      <c r="AA3895" t="str">
        <f>IF(tbl_Customers[[#This Row],[total_eve_charge]]&lt;=15,"Low Charges",
IF(tbl_Customers[[#This Row],[total_eve_charge]]&lt;=20,"Medium Charges","High Charges"))</f>
        <v>Low Charges</v>
      </c>
      <c r="AB38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5" t="str">
        <f>IF(tbl_Customers[[#This Row],[number_vmail_messages]] = 0, "No Usage", IF(tbl_Customers[[#This Row],[number_vmail_messages]] &lt;= 20, "Low Usage", IF(tbl_Customers[[#This Row],[number_vmail_messages]] &lt;= 40, "Medium Usgae", "High Usage")))</f>
        <v>Medium Usgae</v>
      </c>
      <c r="AD3895" t="str">
        <f>IF(tbl_Customers[[#This Row],[total_day_minutes]]&lt;=150,"Low Usage", IF(tbl_Customers[[#This Row],[total_day_minutes]]&lt;=200,"Medium Usage", IF(tbl_Customers[[#This Row],[total_day_minutes]]&lt;=250,"High Usage","Very High Usage")))</f>
        <v>High Usage</v>
      </c>
      <c r="AE3895" t="str">
        <f>IF(tbl_Customers[[#This Row],[total_intl_calls]]&lt;=5,"Low Calls", IF(tbl_Customers[[#This Row],[total_intl_calls]]&lt;=10, "Medium Calls", "High Calls"))</f>
        <v>Low Calls</v>
      </c>
      <c r="AF38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95" s="36" t="str">
        <f>IF(tbl_Customers[[#This Row],[Churn_Risk_Score]]&gt;=10,"High Risk", IF(tbl_Customers[[#This Row],[Churn_Risk_Score]]&gt;=5,"Medium Risk","Low Risk"))</f>
        <v>Low Risk</v>
      </c>
    </row>
    <row r="3896" spans="1:33" x14ac:dyDescent="0.35">
      <c r="A3896">
        <v>3895</v>
      </c>
      <c r="B3896" t="s">
        <v>33</v>
      </c>
      <c r="C3896">
        <v>106</v>
      </c>
      <c r="D3896" t="s">
        <v>21</v>
      </c>
      <c r="E3896" t="s">
        <v>22</v>
      </c>
      <c r="F3896" t="s">
        <v>22</v>
      </c>
      <c r="G3896">
        <v>0</v>
      </c>
      <c r="H3896">
        <v>155.9</v>
      </c>
      <c r="I3896">
        <v>90</v>
      </c>
      <c r="J3896">
        <v>26.5</v>
      </c>
      <c r="K3896">
        <v>198</v>
      </c>
      <c r="L3896">
        <v>101</v>
      </c>
      <c r="M3896">
        <v>16.829999999999998</v>
      </c>
      <c r="N3896">
        <v>189.1</v>
      </c>
      <c r="O3896">
        <v>95</v>
      </c>
      <c r="P3896">
        <v>8.51</v>
      </c>
      <c r="Q3896">
        <v>8</v>
      </c>
      <c r="R3896">
        <v>2</v>
      </c>
      <c r="S3896">
        <v>2.16</v>
      </c>
      <c r="T3896">
        <v>2</v>
      </c>
      <c r="U3896" t="s">
        <v>22</v>
      </c>
      <c r="V3896">
        <f>IF(tbl_Customers[[#This Row],[churn]] = "yes", 1, 0)</f>
        <v>0</v>
      </c>
      <c r="W3896" t="str">
        <f>IF(tbl_Customers[[#This Row],[number_customer_service_calls]] &lt;= 1, "0-1 Calls", IF(tbl_Customers[[#This Row],[number_customer_service_calls]] &lt;= 3, "2-3 Calls", IF(tbl_Customers[[#This Row],[number_customer_service_calls]] &lt;=5, "4-5 Calls", "6+ Calls")))</f>
        <v>2-3 Calls</v>
      </c>
      <c r="X3896" t="str">
        <f>IF(tbl_Customers[[#This Row],[account_length]] &lt;= 50, "0-50", IF(tbl_Customers[[#This Row],[account_length]] &lt;=100, "51-100", IF(tbl_Customers[[#This Row],[account_length]] &lt;= 150, "101-150", "151+")))</f>
        <v>101-150</v>
      </c>
      <c r="Y3896" t="str">
        <f>IF(tbl_Customers[[#This Row],[total_intl_charge]] &lt;= 3, "Low Charges", "High Charges")</f>
        <v>Low Charges</v>
      </c>
      <c r="Z3896" t="str">
        <f>IF(tbl_Customers[[#This Row],[total_eve_calls]]&lt;=80,"Low Calls",
IF(tbl_Customers[[#This Row],[total_eve_calls]]&lt;=120,"Medium Calls","High Calls"))</f>
        <v>Medium Calls</v>
      </c>
      <c r="AA3896" t="str">
        <f>IF(tbl_Customers[[#This Row],[total_eve_charge]]&lt;=15,"Low Charges",
IF(tbl_Customers[[#This Row],[total_eve_charge]]&lt;=20,"Medium Charges","High Charges"))</f>
        <v>Medium Charges</v>
      </c>
      <c r="AB38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96" t="str">
        <f>IF(tbl_Customers[[#This Row],[number_vmail_messages]] = 0, "No Usage", IF(tbl_Customers[[#This Row],[number_vmail_messages]] &lt;= 20, "Low Usage", IF(tbl_Customers[[#This Row],[number_vmail_messages]] &lt;= 40, "Medium Usgae", "High Usage")))</f>
        <v>No Usage</v>
      </c>
      <c r="AD3896" t="str">
        <f>IF(tbl_Customers[[#This Row],[total_day_minutes]]&lt;=150,"Low Usage", IF(tbl_Customers[[#This Row],[total_day_minutes]]&lt;=200,"Medium Usage", IF(tbl_Customers[[#This Row],[total_day_minutes]]&lt;=250,"High Usage","Very High Usage")))</f>
        <v>Medium Usage</v>
      </c>
      <c r="AE3896" t="str">
        <f>IF(tbl_Customers[[#This Row],[total_intl_calls]]&lt;=5,"Low Calls", IF(tbl_Customers[[#This Row],[total_intl_calls]]&lt;=10, "Medium Calls", "High Calls"))</f>
        <v>Low Calls</v>
      </c>
      <c r="AF38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96" s="36" t="str">
        <f>IF(tbl_Customers[[#This Row],[Churn_Risk_Score]]&gt;=10,"High Risk", IF(tbl_Customers[[#This Row],[Churn_Risk_Score]]&gt;=5,"Medium Risk","Low Risk"))</f>
        <v>Low Risk</v>
      </c>
    </row>
    <row r="3897" spans="1:33" x14ac:dyDescent="0.35">
      <c r="A3897">
        <v>3896</v>
      </c>
      <c r="B3897" t="s">
        <v>30</v>
      </c>
      <c r="C3897">
        <v>81</v>
      </c>
      <c r="D3897" t="s">
        <v>21</v>
      </c>
      <c r="E3897" t="s">
        <v>22</v>
      </c>
      <c r="F3897" t="s">
        <v>23</v>
      </c>
      <c r="G3897">
        <v>43</v>
      </c>
      <c r="H3897">
        <v>102.4</v>
      </c>
      <c r="I3897">
        <v>102</v>
      </c>
      <c r="J3897">
        <v>17.41</v>
      </c>
      <c r="K3897">
        <v>225.3</v>
      </c>
      <c r="L3897">
        <v>104</v>
      </c>
      <c r="M3897">
        <v>19.149999999999999</v>
      </c>
      <c r="N3897">
        <v>182.3</v>
      </c>
      <c r="O3897">
        <v>97</v>
      </c>
      <c r="P3897">
        <v>8.1999999999999993</v>
      </c>
      <c r="Q3897">
        <v>7.1</v>
      </c>
      <c r="R3897">
        <v>5</v>
      </c>
      <c r="S3897">
        <v>1.92</v>
      </c>
      <c r="T3897">
        <v>2</v>
      </c>
      <c r="U3897" t="s">
        <v>22</v>
      </c>
      <c r="V3897">
        <f>IF(tbl_Customers[[#This Row],[churn]] = "yes", 1, 0)</f>
        <v>0</v>
      </c>
      <c r="W3897" t="str">
        <f>IF(tbl_Customers[[#This Row],[number_customer_service_calls]] &lt;= 1, "0-1 Calls", IF(tbl_Customers[[#This Row],[number_customer_service_calls]] &lt;= 3, "2-3 Calls", IF(tbl_Customers[[#This Row],[number_customer_service_calls]] &lt;=5, "4-5 Calls", "6+ Calls")))</f>
        <v>2-3 Calls</v>
      </c>
      <c r="X3897" t="str">
        <f>IF(tbl_Customers[[#This Row],[account_length]] &lt;= 50, "0-50", IF(tbl_Customers[[#This Row],[account_length]] &lt;=100, "51-100", IF(tbl_Customers[[#This Row],[account_length]] &lt;= 150, "101-150", "151+")))</f>
        <v>51-100</v>
      </c>
      <c r="Y3897" t="str">
        <f>IF(tbl_Customers[[#This Row],[total_intl_charge]] &lt;= 3, "Low Charges", "High Charges")</f>
        <v>Low Charges</v>
      </c>
      <c r="Z3897" t="str">
        <f>IF(tbl_Customers[[#This Row],[total_eve_calls]]&lt;=80,"Low Calls",
IF(tbl_Customers[[#This Row],[total_eve_calls]]&lt;=120,"Medium Calls","High Calls"))</f>
        <v>Medium Calls</v>
      </c>
      <c r="AA3897" t="str">
        <f>IF(tbl_Customers[[#This Row],[total_eve_charge]]&lt;=15,"Low Charges",
IF(tbl_Customers[[#This Row],[total_eve_charge]]&lt;=20,"Medium Charges","High Charges"))</f>
        <v>Medium Charges</v>
      </c>
      <c r="AB38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7" t="str">
        <f>IF(tbl_Customers[[#This Row],[number_vmail_messages]] = 0, "No Usage", IF(tbl_Customers[[#This Row],[number_vmail_messages]] &lt;= 20, "Low Usage", IF(tbl_Customers[[#This Row],[number_vmail_messages]] &lt;= 40, "Medium Usgae", "High Usage")))</f>
        <v>High Usage</v>
      </c>
      <c r="AD3897" t="str">
        <f>IF(tbl_Customers[[#This Row],[total_day_minutes]]&lt;=150,"Low Usage", IF(tbl_Customers[[#This Row],[total_day_minutes]]&lt;=200,"Medium Usage", IF(tbl_Customers[[#This Row],[total_day_minutes]]&lt;=250,"High Usage","Very High Usage")))</f>
        <v>Low Usage</v>
      </c>
      <c r="AE3897" t="str">
        <f>IF(tbl_Customers[[#This Row],[total_intl_calls]]&lt;=5,"Low Calls", IF(tbl_Customers[[#This Row],[total_intl_calls]]&lt;=10, "Medium Calls", "High Calls"))</f>
        <v>Low Calls</v>
      </c>
      <c r="AF38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97" s="36" t="str">
        <f>IF(tbl_Customers[[#This Row],[Churn_Risk_Score]]&gt;=10,"High Risk", IF(tbl_Customers[[#This Row],[Churn_Risk_Score]]&gt;=5,"Medium Risk","Low Risk"))</f>
        <v>Low Risk</v>
      </c>
    </row>
    <row r="3898" spans="1:33" x14ac:dyDescent="0.35">
      <c r="A3898">
        <v>3897</v>
      </c>
      <c r="B3898" t="s">
        <v>65</v>
      </c>
      <c r="C3898">
        <v>77</v>
      </c>
      <c r="D3898" t="s">
        <v>21</v>
      </c>
      <c r="E3898" t="s">
        <v>22</v>
      </c>
      <c r="F3898" t="s">
        <v>23</v>
      </c>
      <c r="G3898">
        <v>32</v>
      </c>
      <c r="H3898">
        <v>192.2</v>
      </c>
      <c r="I3898">
        <v>101</v>
      </c>
      <c r="J3898">
        <v>32.67</v>
      </c>
      <c r="K3898">
        <v>165.4</v>
      </c>
      <c r="L3898">
        <v>84</v>
      </c>
      <c r="M3898">
        <v>14.06</v>
      </c>
      <c r="N3898">
        <v>230.2</v>
      </c>
      <c r="O3898">
        <v>129</v>
      </c>
      <c r="P3898">
        <v>10.36</v>
      </c>
      <c r="Q3898">
        <v>8</v>
      </c>
      <c r="R3898">
        <v>6</v>
      </c>
      <c r="S3898">
        <v>2.16</v>
      </c>
      <c r="T3898">
        <v>1</v>
      </c>
      <c r="U3898" t="s">
        <v>22</v>
      </c>
      <c r="V3898">
        <f>IF(tbl_Customers[[#This Row],[churn]] = "yes", 1, 0)</f>
        <v>0</v>
      </c>
      <c r="W3898" t="str">
        <f>IF(tbl_Customers[[#This Row],[number_customer_service_calls]] &lt;= 1, "0-1 Calls", IF(tbl_Customers[[#This Row],[number_customer_service_calls]] &lt;= 3, "2-3 Calls", IF(tbl_Customers[[#This Row],[number_customer_service_calls]] &lt;=5, "4-5 Calls", "6+ Calls")))</f>
        <v>0-1 Calls</v>
      </c>
      <c r="X3898" t="str">
        <f>IF(tbl_Customers[[#This Row],[account_length]] &lt;= 50, "0-50", IF(tbl_Customers[[#This Row],[account_length]] &lt;=100, "51-100", IF(tbl_Customers[[#This Row],[account_length]] &lt;= 150, "101-150", "151+")))</f>
        <v>51-100</v>
      </c>
      <c r="Y3898" t="str">
        <f>IF(tbl_Customers[[#This Row],[total_intl_charge]] &lt;= 3, "Low Charges", "High Charges")</f>
        <v>Low Charges</v>
      </c>
      <c r="Z3898" t="str">
        <f>IF(tbl_Customers[[#This Row],[total_eve_calls]]&lt;=80,"Low Calls",
IF(tbl_Customers[[#This Row],[total_eve_calls]]&lt;=120,"Medium Calls","High Calls"))</f>
        <v>Medium Calls</v>
      </c>
      <c r="AA3898" t="str">
        <f>IF(tbl_Customers[[#This Row],[total_eve_charge]]&lt;=15,"Low Charges",
IF(tbl_Customers[[#This Row],[total_eve_charge]]&lt;=20,"Medium Charges","High Charges"))</f>
        <v>Low Charges</v>
      </c>
      <c r="AB38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8" t="str">
        <f>IF(tbl_Customers[[#This Row],[number_vmail_messages]] = 0, "No Usage", IF(tbl_Customers[[#This Row],[number_vmail_messages]] &lt;= 20, "Low Usage", IF(tbl_Customers[[#This Row],[number_vmail_messages]] &lt;= 40, "Medium Usgae", "High Usage")))</f>
        <v>Medium Usgae</v>
      </c>
      <c r="AD3898" t="str">
        <f>IF(tbl_Customers[[#This Row],[total_day_minutes]]&lt;=150,"Low Usage", IF(tbl_Customers[[#This Row],[total_day_minutes]]&lt;=200,"Medium Usage", IF(tbl_Customers[[#This Row],[total_day_minutes]]&lt;=250,"High Usage","Very High Usage")))</f>
        <v>Medium Usage</v>
      </c>
      <c r="AE3898" t="str">
        <f>IF(tbl_Customers[[#This Row],[total_intl_calls]]&lt;=5,"Low Calls", IF(tbl_Customers[[#This Row],[total_intl_calls]]&lt;=10, "Medium Calls", "High Calls"))</f>
        <v>Medium Calls</v>
      </c>
      <c r="AF38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98" s="36" t="str">
        <f>IF(tbl_Customers[[#This Row],[Churn_Risk_Score]]&gt;=10,"High Risk", IF(tbl_Customers[[#This Row],[Churn_Risk_Score]]&gt;=5,"Medium Risk","Low Risk"))</f>
        <v>Low Risk</v>
      </c>
    </row>
    <row r="3899" spans="1:33" x14ac:dyDescent="0.35">
      <c r="A3899">
        <v>3898</v>
      </c>
      <c r="B3899" t="s">
        <v>54</v>
      </c>
      <c r="C3899">
        <v>87</v>
      </c>
      <c r="D3899" t="s">
        <v>21</v>
      </c>
      <c r="E3899" t="s">
        <v>22</v>
      </c>
      <c r="F3899" t="s">
        <v>23</v>
      </c>
      <c r="G3899">
        <v>28</v>
      </c>
      <c r="H3899">
        <v>202.7</v>
      </c>
      <c r="I3899">
        <v>124</v>
      </c>
      <c r="J3899">
        <v>34.46</v>
      </c>
      <c r="K3899">
        <v>248.9</v>
      </c>
      <c r="L3899">
        <v>98</v>
      </c>
      <c r="M3899">
        <v>21.16</v>
      </c>
      <c r="N3899">
        <v>184.7</v>
      </c>
      <c r="O3899">
        <v>50</v>
      </c>
      <c r="P3899">
        <v>8.31</v>
      </c>
      <c r="Q3899">
        <v>14.7</v>
      </c>
      <c r="R3899">
        <v>6</v>
      </c>
      <c r="S3899">
        <v>3.97</v>
      </c>
      <c r="T3899">
        <v>1</v>
      </c>
      <c r="U3899" t="s">
        <v>22</v>
      </c>
      <c r="V3899">
        <f>IF(tbl_Customers[[#This Row],[churn]] = "yes", 1, 0)</f>
        <v>0</v>
      </c>
      <c r="W3899" t="str">
        <f>IF(tbl_Customers[[#This Row],[number_customer_service_calls]] &lt;= 1, "0-1 Calls", IF(tbl_Customers[[#This Row],[number_customer_service_calls]] &lt;= 3, "2-3 Calls", IF(tbl_Customers[[#This Row],[number_customer_service_calls]] &lt;=5, "4-5 Calls", "6+ Calls")))</f>
        <v>0-1 Calls</v>
      </c>
      <c r="X3899" t="str">
        <f>IF(tbl_Customers[[#This Row],[account_length]] &lt;= 50, "0-50", IF(tbl_Customers[[#This Row],[account_length]] &lt;=100, "51-100", IF(tbl_Customers[[#This Row],[account_length]] &lt;= 150, "101-150", "151+")))</f>
        <v>51-100</v>
      </c>
      <c r="Y3899" t="str">
        <f>IF(tbl_Customers[[#This Row],[total_intl_charge]] &lt;= 3, "Low Charges", "High Charges")</f>
        <v>High Charges</v>
      </c>
      <c r="Z3899" t="str">
        <f>IF(tbl_Customers[[#This Row],[total_eve_calls]]&lt;=80,"Low Calls",
IF(tbl_Customers[[#This Row],[total_eve_calls]]&lt;=120,"Medium Calls","High Calls"))</f>
        <v>Medium Calls</v>
      </c>
      <c r="AA3899" t="str">
        <f>IF(tbl_Customers[[#This Row],[total_eve_charge]]&lt;=15,"Low Charges",
IF(tbl_Customers[[#This Row],[total_eve_charge]]&lt;=20,"Medium Charges","High Charges"))</f>
        <v>High Charges</v>
      </c>
      <c r="AB38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99" t="str">
        <f>IF(tbl_Customers[[#This Row],[number_vmail_messages]] = 0, "No Usage", IF(tbl_Customers[[#This Row],[number_vmail_messages]] &lt;= 20, "Low Usage", IF(tbl_Customers[[#This Row],[number_vmail_messages]] &lt;= 40, "Medium Usgae", "High Usage")))</f>
        <v>Medium Usgae</v>
      </c>
      <c r="AD3899" t="str">
        <f>IF(tbl_Customers[[#This Row],[total_day_minutes]]&lt;=150,"Low Usage", IF(tbl_Customers[[#This Row],[total_day_minutes]]&lt;=200,"Medium Usage", IF(tbl_Customers[[#This Row],[total_day_minutes]]&lt;=250,"High Usage","Very High Usage")))</f>
        <v>High Usage</v>
      </c>
      <c r="AE3899" t="str">
        <f>IF(tbl_Customers[[#This Row],[total_intl_calls]]&lt;=5,"Low Calls", IF(tbl_Customers[[#This Row],[total_intl_calls]]&lt;=10, "Medium Calls", "High Calls"))</f>
        <v>Medium Calls</v>
      </c>
      <c r="AF38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99" s="36" t="str">
        <f>IF(tbl_Customers[[#This Row],[Churn_Risk_Score]]&gt;=10,"High Risk", IF(tbl_Customers[[#This Row],[Churn_Risk_Score]]&gt;=5,"Medium Risk","Low Risk"))</f>
        <v>Low Risk</v>
      </c>
    </row>
    <row r="3900" spans="1:33" x14ac:dyDescent="0.35">
      <c r="A3900">
        <v>3899</v>
      </c>
      <c r="B3900" t="s">
        <v>57</v>
      </c>
      <c r="C3900">
        <v>72</v>
      </c>
      <c r="D3900" t="s">
        <v>21</v>
      </c>
      <c r="E3900" t="s">
        <v>22</v>
      </c>
      <c r="F3900" t="s">
        <v>23</v>
      </c>
      <c r="G3900">
        <v>38</v>
      </c>
      <c r="H3900">
        <v>84.3</v>
      </c>
      <c r="I3900">
        <v>116</v>
      </c>
      <c r="J3900">
        <v>14.33</v>
      </c>
      <c r="K3900">
        <v>267.2</v>
      </c>
      <c r="L3900">
        <v>127</v>
      </c>
      <c r="M3900">
        <v>22.71</v>
      </c>
      <c r="N3900">
        <v>167.7</v>
      </c>
      <c r="O3900">
        <v>75</v>
      </c>
      <c r="P3900">
        <v>7.55</v>
      </c>
      <c r="Q3900">
        <v>8.3000000000000007</v>
      </c>
      <c r="R3900">
        <v>6</v>
      </c>
      <c r="S3900">
        <v>2.2400000000000002</v>
      </c>
      <c r="T3900">
        <v>4</v>
      </c>
      <c r="U3900" t="s">
        <v>23</v>
      </c>
      <c r="V3900">
        <f>IF(tbl_Customers[[#This Row],[churn]] = "yes", 1, 0)</f>
        <v>1</v>
      </c>
      <c r="W3900" t="str">
        <f>IF(tbl_Customers[[#This Row],[number_customer_service_calls]] &lt;= 1, "0-1 Calls", IF(tbl_Customers[[#This Row],[number_customer_service_calls]] &lt;= 3, "2-3 Calls", IF(tbl_Customers[[#This Row],[number_customer_service_calls]] &lt;=5, "4-5 Calls", "6+ Calls")))</f>
        <v>4-5 Calls</v>
      </c>
      <c r="X3900" t="str">
        <f>IF(tbl_Customers[[#This Row],[account_length]] &lt;= 50, "0-50", IF(tbl_Customers[[#This Row],[account_length]] &lt;=100, "51-100", IF(tbl_Customers[[#This Row],[account_length]] &lt;= 150, "101-150", "151+")))</f>
        <v>51-100</v>
      </c>
      <c r="Y3900" t="str">
        <f>IF(tbl_Customers[[#This Row],[total_intl_charge]] &lt;= 3, "Low Charges", "High Charges")</f>
        <v>Low Charges</v>
      </c>
      <c r="Z3900" t="str">
        <f>IF(tbl_Customers[[#This Row],[total_eve_calls]]&lt;=80,"Low Calls",
IF(tbl_Customers[[#This Row],[total_eve_calls]]&lt;=120,"Medium Calls","High Calls"))</f>
        <v>High Calls</v>
      </c>
      <c r="AA3900" t="str">
        <f>IF(tbl_Customers[[#This Row],[total_eve_charge]]&lt;=15,"Low Charges",
IF(tbl_Customers[[#This Row],[total_eve_charge]]&lt;=20,"Medium Charges","High Charges"))</f>
        <v>High Charges</v>
      </c>
      <c r="AB39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00" t="str">
        <f>IF(tbl_Customers[[#This Row],[number_vmail_messages]] = 0, "No Usage", IF(tbl_Customers[[#This Row],[number_vmail_messages]] &lt;= 20, "Low Usage", IF(tbl_Customers[[#This Row],[number_vmail_messages]] &lt;= 40, "Medium Usgae", "High Usage")))</f>
        <v>Medium Usgae</v>
      </c>
      <c r="AD3900" t="str">
        <f>IF(tbl_Customers[[#This Row],[total_day_minutes]]&lt;=150,"Low Usage", IF(tbl_Customers[[#This Row],[total_day_minutes]]&lt;=200,"Medium Usage", IF(tbl_Customers[[#This Row],[total_day_minutes]]&lt;=250,"High Usage","Very High Usage")))</f>
        <v>Low Usage</v>
      </c>
      <c r="AE3900" t="str">
        <f>IF(tbl_Customers[[#This Row],[total_intl_calls]]&lt;=5,"Low Calls", IF(tbl_Customers[[#This Row],[total_intl_calls]]&lt;=10, "Medium Calls", "High Calls"))</f>
        <v>Medium Calls</v>
      </c>
      <c r="AF39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00" s="36" t="str">
        <f>IF(tbl_Customers[[#This Row],[Churn_Risk_Score]]&gt;=10,"High Risk", IF(tbl_Customers[[#This Row],[Churn_Risk_Score]]&gt;=5,"Medium Risk","Low Risk"))</f>
        <v>Low Risk</v>
      </c>
    </row>
    <row r="3901" spans="1:33" x14ac:dyDescent="0.35">
      <c r="A3901">
        <v>3900</v>
      </c>
      <c r="B3901" t="s">
        <v>67</v>
      </c>
      <c r="C3901">
        <v>45</v>
      </c>
      <c r="D3901" t="s">
        <v>21</v>
      </c>
      <c r="E3901" t="s">
        <v>22</v>
      </c>
      <c r="F3901" t="s">
        <v>23</v>
      </c>
      <c r="G3901">
        <v>18</v>
      </c>
      <c r="H3901">
        <v>168</v>
      </c>
      <c r="I3901">
        <v>127</v>
      </c>
      <c r="J3901">
        <v>28.56</v>
      </c>
      <c r="K3901">
        <v>155.5</v>
      </c>
      <c r="L3901">
        <v>76</v>
      </c>
      <c r="M3901">
        <v>13.22</v>
      </c>
      <c r="N3901">
        <v>152.69999999999999</v>
      </c>
      <c r="O3901">
        <v>127</v>
      </c>
      <c r="P3901">
        <v>6.87</v>
      </c>
      <c r="Q3901">
        <v>11.8</v>
      </c>
      <c r="R3901">
        <v>5</v>
      </c>
      <c r="S3901">
        <v>3.19</v>
      </c>
      <c r="T3901">
        <v>0</v>
      </c>
      <c r="U3901" t="s">
        <v>22</v>
      </c>
      <c r="V3901">
        <f>IF(tbl_Customers[[#This Row],[churn]] = "yes", 1, 0)</f>
        <v>0</v>
      </c>
      <c r="W3901" t="str">
        <f>IF(tbl_Customers[[#This Row],[number_customer_service_calls]] &lt;= 1, "0-1 Calls", IF(tbl_Customers[[#This Row],[number_customer_service_calls]] &lt;= 3, "2-3 Calls", IF(tbl_Customers[[#This Row],[number_customer_service_calls]] &lt;=5, "4-5 Calls", "6+ Calls")))</f>
        <v>0-1 Calls</v>
      </c>
      <c r="X3901" t="str">
        <f>IF(tbl_Customers[[#This Row],[account_length]] &lt;= 50, "0-50", IF(tbl_Customers[[#This Row],[account_length]] &lt;=100, "51-100", IF(tbl_Customers[[#This Row],[account_length]] &lt;= 150, "101-150", "151+")))</f>
        <v>0-50</v>
      </c>
      <c r="Y3901" t="str">
        <f>IF(tbl_Customers[[#This Row],[total_intl_charge]] &lt;= 3, "Low Charges", "High Charges")</f>
        <v>High Charges</v>
      </c>
      <c r="Z3901" t="str">
        <f>IF(tbl_Customers[[#This Row],[total_eve_calls]]&lt;=80,"Low Calls",
IF(tbl_Customers[[#This Row],[total_eve_calls]]&lt;=120,"Medium Calls","High Calls"))</f>
        <v>Low Calls</v>
      </c>
      <c r="AA3901" t="str">
        <f>IF(tbl_Customers[[#This Row],[total_eve_charge]]&lt;=15,"Low Charges",
IF(tbl_Customers[[#This Row],[total_eve_charge]]&lt;=20,"Medium Charges","High Charges"))</f>
        <v>Low Charges</v>
      </c>
      <c r="AB39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1" t="str">
        <f>IF(tbl_Customers[[#This Row],[number_vmail_messages]] = 0, "No Usage", IF(tbl_Customers[[#This Row],[number_vmail_messages]] &lt;= 20, "Low Usage", IF(tbl_Customers[[#This Row],[number_vmail_messages]] &lt;= 40, "Medium Usgae", "High Usage")))</f>
        <v>Low Usage</v>
      </c>
      <c r="AD3901" t="str">
        <f>IF(tbl_Customers[[#This Row],[total_day_minutes]]&lt;=150,"Low Usage", IF(tbl_Customers[[#This Row],[total_day_minutes]]&lt;=200,"Medium Usage", IF(tbl_Customers[[#This Row],[total_day_minutes]]&lt;=250,"High Usage","Very High Usage")))</f>
        <v>Medium Usage</v>
      </c>
      <c r="AE3901" t="str">
        <f>IF(tbl_Customers[[#This Row],[total_intl_calls]]&lt;=5,"Low Calls", IF(tbl_Customers[[#This Row],[total_intl_calls]]&lt;=10, "Medium Calls", "High Calls"))</f>
        <v>Low Calls</v>
      </c>
      <c r="AF39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01" s="36" t="str">
        <f>IF(tbl_Customers[[#This Row],[Churn_Risk_Score]]&gt;=10,"High Risk", IF(tbl_Customers[[#This Row],[Churn_Risk_Score]]&gt;=5,"Medium Risk","Low Risk"))</f>
        <v>Low Risk</v>
      </c>
    </row>
    <row r="3902" spans="1:33" x14ac:dyDescent="0.35">
      <c r="A3902">
        <v>3901</v>
      </c>
      <c r="B3902" t="s">
        <v>51</v>
      </c>
      <c r="C3902">
        <v>41</v>
      </c>
      <c r="D3902" t="s">
        <v>25</v>
      </c>
      <c r="E3902" t="s">
        <v>23</v>
      </c>
      <c r="F3902" t="s">
        <v>23</v>
      </c>
      <c r="G3902">
        <v>31</v>
      </c>
      <c r="H3902">
        <v>278.10000000000002</v>
      </c>
      <c r="I3902">
        <v>86</v>
      </c>
      <c r="J3902">
        <v>47.28</v>
      </c>
      <c r="K3902">
        <v>268.10000000000002</v>
      </c>
      <c r="L3902">
        <v>103</v>
      </c>
      <c r="M3902">
        <v>22.79</v>
      </c>
      <c r="N3902">
        <v>241.5</v>
      </c>
      <c r="O3902">
        <v>77</v>
      </c>
      <c r="P3902">
        <v>10.87</v>
      </c>
      <c r="Q3902">
        <v>11.3</v>
      </c>
      <c r="R3902">
        <v>4</v>
      </c>
      <c r="S3902">
        <v>3.05</v>
      </c>
      <c r="T3902">
        <v>0</v>
      </c>
      <c r="U3902" t="s">
        <v>22</v>
      </c>
      <c r="V3902">
        <f>IF(tbl_Customers[[#This Row],[churn]] = "yes", 1, 0)</f>
        <v>0</v>
      </c>
      <c r="W3902" t="str">
        <f>IF(tbl_Customers[[#This Row],[number_customer_service_calls]] &lt;= 1, "0-1 Calls", IF(tbl_Customers[[#This Row],[number_customer_service_calls]] &lt;= 3, "2-3 Calls", IF(tbl_Customers[[#This Row],[number_customer_service_calls]] &lt;=5, "4-5 Calls", "6+ Calls")))</f>
        <v>0-1 Calls</v>
      </c>
      <c r="X3902" t="str">
        <f>IF(tbl_Customers[[#This Row],[account_length]] &lt;= 50, "0-50", IF(tbl_Customers[[#This Row],[account_length]] &lt;=100, "51-100", IF(tbl_Customers[[#This Row],[account_length]] &lt;= 150, "101-150", "151+")))</f>
        <v>0-50</v>
      </c>
      <c r="Y3902" t="str">
        <f>IF(tbl_Customers[[#This Row],[total_intl_charge]] &lt;= 3, "Low Charges", "High Charges")</f>
        <v>High Charges</v>
      </c>
      <c r="Z3902" t="str">
        <f>IF(tbl_Customers[[#This Row],[total_eve_calls]]&lt;=80,"Low Calls",
IF(tbl_Customers[[#This Row],[total_eve_calls]]&lt;=120,"Medium Calls","High Calls"))</f>
        <v>Medium Calls</v>
      </c>
      <c r="AA3902" t="str">
        <f>IF(tbl_Customers[[#This Row],[total_eve_charge]]&lt;=15,"Low Charges",
IF(tbl_Customers[[#This Row],[total_eve_charge]]&lt;=20,"Medium Charges","High Charges"))</f>
        <v>High Charges</v>
      </c>
      <c r="AB39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2" t="str">
        <f>IF(tbl_Customers[[#This Row],[number_vmail_messages]] = 0, "No Usage", IF(tbl_Customers[[#This Row],[number_vmail_messages]] &lt;= 20, "Low Usage", IF(tbl_Customers[[#This Row],[number_vmail_messages]] &lt;= 40, "Medium Usgae", "High Usage")))</f>
        <v>Medium Usgae</v>
      </c>
      <c r="AD3902" t="str">
        <f>IF(tbl_Customers[[#This Row],[total_day_minutes]]&lt;=150,"Low Usage", IF(tbl_Customers[[#This Row],[total_day_minutes]]&lt;=200,"Medium Usage", IF(tbl_Customers[[#This Row],[total_day_minutes]]&lt;=250,"High Usage","Very High Usage")))</f>
        <v>Very High Usage</v>
      </c>
      <c r="AE3902" t="str">
        <f>IF(tbl_Customers[[#This Row],[total_intl_calls]]&lt;=5,"Low Calls", IF(tbl_Customers[[#This Row],[total_intl_calls]]&lt;=10, "Medium Calls", "High Calls"))</f>
        <v>Low Calls</v>
      </c>
      <c r="AF39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3902" s="36" t="str">
        <f>IF(tbl_Customers[[#This Row],[Churn_Risk_Score]]&gt;=10,"High Risk", IF(tbl_Customers[[#This Row],[Churn_Risk_Score]]&gt;=5,"Medium Risk","Low Risk"))</f>
        <v>High Risk</v>
      </c>
    </row>
    <row r="3903" spans="1:33" x14ac:dyDescent="0.35">
      <c r="A3903">
        <v>3902</v>
      </c>
      <c r="B3903" t="s">
        <v>64</v>
      </c>
      <c r="C3903">
        <v>122</v>
      </c>
      <c r="D3903" t="s">
        <v>25</v>
      </c>
      <c r="E3903" t="s">
        <v>22</v>
      </c>
      <c r="F3903" t="s">
        <v>22</v>
      </c>
      <c r="G3903">
        <v>0</v>
      </c>
      <c r="H3903">
        <v>128.30000000000001</v>
      </c>
      <c r="I3903">
        <v>89</v>
      </c>
      <c r="J3903">
        <v>21.81</v>
      </c>
      <c r="K3903">
        <v>237.7</v>
      </c>
      <c r="L3903">
        <v>62</v>
      </c>
      <c r="M3903">
        <v>20.2</v>
      </c>
      <c r="N3903">
        <v>166.6</v>
      </c>
      <c r="O3903">
        <v>128</v>
      </c>
      <c r="P3903">
        <v>7.5</v>
      </c>
      <c r="Q3903">
        <v>11.2</v>
      </c>
      <c r="R3903">
        <v>5</v>
      </c>
      <c r="S3903">
        <v>3.02</v>
      </c>
      <c r="T3903">
        <v>1</v>
      </c>
      <c r="U3903" t="s">
        <v>22</v>
      </c>
      <c r="V3903">
        <f>IF(tbl_Customers[[#This Row],[churn]] = "yes", 1, 0)</f>
        <v>0</v>
      </c>
      <c r="W3903" t="str">
        <f>IF(tbl_Customers[[#This Row],[number_customer_service_calls]] &lt;= 1, "0-1 Calls", IF(tbl_Customers[[#This Row],[number_customer_service_calls]] &lt;= 3, "2-3 Calls", IF(tbl_Customers[[#This Row],[number_customer_service_calls]] &lt;=5, "4-5 Calls", "6+ Calls")))</f>
        <v>0-1 Calls</v>
      </c>
      <c r="X3903" t="str">
        <f>IF(tbl_Customers[[#This Row],[account_length]] &lt;= 50, "0-50", IF(tbl_Customers[[#This Row],[account_length]] &lt;=100, "51-100", IF(tbl_Customers[[#This Row],[account_length]] &lt;= 150, "101-150", "151+")))</f>
        <v>101-150</v>
      </c>
      <c r="Y3903" t="str">
        <f>IF(tbl_Customers[[#This Row],[total_intl_charge]] &lt;= 3, "Low Charges", "High Charges")</f>
        <v>High Charges</v>
      </c>
      <c r="Z3903" t="str">
        <f>IF(tbl_Customers[[#This Row],[total_eve_calls]]&lt;=80,"Low Calls",
IF(tbl_Customers[[#This Row],[total_eve_calls]]&lt;=120,"Medium Calls","High Calls"))</f>
        <v>Low Calls</v>
      </c>
      <c r="AA3903" t="str">
        <f>IF(tbl_Customers[[#This Row],[total_eve_charge]]&lt;=15,"Low Charges",
IF(tbl_Customers[[#This Row],[total_eve_charge]]&lt;=20,"Medium Charges","High Charges"))</f>
        <v>High Charges</v>
      </c>
      <c r="AB39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3" t="str">
        <f>IF(tbl_Customers[[#This Row],[number_vmail_messages]] = 0, "No Usage", IF(tbl_Customers[[#This Row],[number_vmail_messages]] &lt;= 20, "Low Usage", IF(tbl_Customers[[#This Row],[number_vmail_messages]] &lt;= 40, "Medium Usgae", "High Usage")))</f>
        <v>No Usage</v>
      </c>
      <c r="AD3903" t="str">
        <f>IF(tbl_Customers[[#This Row],[total_day_minutes]]&lt;=150,"Low Usage", IF(tbl_Customers[[#This Row],[total_day_minutes]]&lt;=200,"Medium Usage", IF(tbl_Customers[[#This Row],[total_day_minutes]]&lt;=250,"High Usage","Very High Usage")))</f>
        <v>Low Usage</v>
      </c>
      <c r="AE3903" t="str">
        <f>IF(tbl_Customers[[#This Row],[total_intl_calls]]&lt;=5,"Low Calls", IF(tbl_Customers[[#This Row],[total_intl_calls]]&lt;=10, "Medium Calls", "High Calls"))</f>
        <v>Low Calls</v>
      </c>
      <c r="AF39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03" s="36" t="str">
        <f>IF(tbl_Customers[[#This Row],[Churn_Risk_Score]]&gt;=10,"High Risk", IF(tbl_Customers[[#This Row],[Churn_Risk_Score]]&gt;=5,"Medium Risk","Low Risk"))</f>
        <v>Low Risk</v>
      </c>
    </row>
    <row r="3904" spans="1:33" x14ac:dyDescent="0.35">
      <c r="A3904">
        <v>3903</v>
      </c>
      <c r="B3904" t="s">
        <v>27</v>
      </c>
      <c r="C3904">
        <v>92</v>
      </c>
      <c r="D3904" t="s">
        <v>25</v>
      </c>
      <c r="E3904" t="s">
        <v>22</v>
      </c>
      <c r="F3904" t="s">
        <v>23</v>
      </c>
      <c r="G3904">
        <v>21</v>
      </c>
      <c r="H3904">
        <v>227.8</v>
      </c>
      <c r="I3904">
        <v>107</v>
      </c>
      <c r="J3904">
        <v>38.729999999999997</v>
      </c>
      <c r="K3904">
        <v>156.4</v>
      </c>
      <c r="L3904">
        <v>70</v>
      </c>
      <c r="M3904">
        <v>13.29</v>
      </c>
      <c r="N3904">
        <v>259.7</v>
      </c>
      <c r="O3904">
        <v>72</v>
      </c>
      <c r="P3904">
        <v>11.69</v>
      </c>
      <c r="Q3904">
        <v>12.4</v>
      </c>
      <c r="R3904">
        <v>3</v>
      </c>
      <c r="S3904">
        <v>3.35</v>
      </c>
      <c r="T3904">
        <v>0</v>
      </c>
      <c r="U3904" t="s">
        <v>22</v>
      </c>
      <c r="V3904">
        <f>IF(tbl_Customers[[#This Row],[churn]] = "yes", 1, 0)</f>
        <v>0</v>
      </c>
      <c r="W3904" t="str">
        <f>IF(tbl_Customers[[#This Row],[number_customer_service_calls]] &lt;= 1, "0-1 Calls", IF(tbl_Customers[[#This Row],[number_customer_service_calls]] &lt;= 3, "2-3 Calls", IF(tbl_Customers[[#This Row],[number_customer_service_calls]] &lt;=5, "4-5 Calls", "6+ Calls")))</f>
        <v>0-1 Calls</v>
      </c>
      <c r="X3904" t="str">
        <f>IF(tbl_Customers[[#This Row],[account_length]] &lt;= 50, "0-50", IF(tbl_Customers[[#This Row],[account_length]] &lt;=100, "51-100", IF(tbl_Customers[[#This Row],[account_length]] &lt;= 150, "101-150", "151+")))</f>
        <v>51-100</v>
      </c>
      <c r="Y3904" t="str">
        <f>IF(tbl_Customers[[#This Row],[total_intl_charge]] &lt;= 3, "Low Charges", "High Charges")</f>
        <v>High Charges</v>
      </c>
      <c r="Z3904" t="str">
        <f>IF(tbl_Customers[[#This Row],[total_eve_calls]]&lt;=80,"Low Calls",
IF(tbl_Customers[[#This Row],[total_eve_calls]]&lt;=120,"Medium Calls","High Calls"))</f>
        <v>Low Calls</v>
      </c>
      <c r="AA3904" t="str">
        <f>IF(tbl_Customers[[#This Row],[total_eve_charge]]&lt;=15,"Low Charges",
IF(tbl_Customers[[#This Row],[total_eve_charge]]&lt;=20,"Medium Charges","High Charges"))</f>
        <v>Low Charges</v>
      </c>
      <c r="AB39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4" t="str">
        <f>IF(tbl_Customers[[#This Row],[number_vmail_messages]] = 0, "No Usage", IF(tbl_Customers[[#This Row],[number_vmail_messages]] &lt;= 20, "Low Usage", IF(tbl_Customers[[#This Row],[number_vmail_messages]] &lt;= 40, "Medium Usgae", "High Usage")))</f>
        <v>Medium Usgae</v>
      </c>
      <c r="AD3904" t="str">
        <f>IF(tbl_Customers[[#This Row],[total_day_minutes]]&lt;=150,"Low Usage", IF(tbl_Customers[[#This Row],[total_day_minutes]]&lt;=200,"Medium Usage", IF(tbl_Customers[[#This Row],[total_day_minutes]]&lt;=250,"High Usage","Very High Usage")))</f>
        <v>High Usage</v>
      </c>
      <c r="AE3904" t="str">
        <f>IF(tbl_Customers[[#This Row],[total_intl_calls]]&lt;=5,"Low Calls", IF(tbl_Customers[[#This Row],[total_intl_calls]]&lt;=10, "Medium Calls", "High Calls"))</f>
        <v>Low Calls</v>
      </c>
      <c r="AF39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04" s="36" t="str">
        <f>IF(tbl_Customers[[#This Row],[Churn_Risk_Score]]&gt;=10,"High Risk", IF(tbl_Customers[[#This Row],[Churn_Risk_Score]]&gt;=5,"Medium Risk","Low Risk"))</f>
        <v>Low Risk</v>
      </c>
    </row>
    <row r="3905" spans="1:33" x14ac:dyDescent="0.35">
      <c r="A3905">
        <v>3904</v>
      </c>
      <c r="B3905" t="s">
        <v>52</v>
      </c>
      <c r="C3905">
        <v>65</v>
      </c>
      <c r="D3905" t="s">
        <v>25</v>
      </c>
      <c r="E3905" t="s">
        <v>23</v>
      </c>
      <c r="F3905" t="s">
        <v>22</v>
      </c>
      <c r="G3905">
        <v>0</v>
      </c>
      <c r="H3905">
        <v>54.8</v>
      </c>
      <c r="I3905">
        <v>74</v>
      </c>
      <c r="J3905">
        <v>9.32</v>
      </c>
      <c r="K3905">
        <v>239.8</v>
      </c>
      <c r="L3905">
        <v>93</v>
      </c>
      <c r="M3905">
        <v>20.38</v>
      </c>
      <c r="N3905">
        <v>214.4</v>
      </c>
      <c r="O3905">
        <v>91</v>
      </c>
      <c r="P3905">
        <v>9.65</v>
      </c>
      <c r="Q3905">
        <v>13.4</v>
      </c>
      <c r="R3905">
        <v>5</v>
      </c>
      <c r="S3905">
        <v>3.62</v>
      </c>
      <c r="T3905">
        <v>1</v>
      </c>
      <c r="U3905" t="s">
        <v>23</v>
      </c>
      <c r="V3905">
        <f>IF(tbl_Customers[[#This Row],[churn]] = "yes", 1, 0)</f>
        <v>1</v>
      </c>
      <c r="W3905" t="str">
        <f>IF(tbl_Customers[[#This Row],[number_customer_service_calls]] &lt;= 1, "0-1 Calls", IF(tbl_Customers[[#This Row],[number_customer_service_calls]] &lt;= 3, "2-3 Calls", IF(tbl_Customers[[#This Row],[number_customer_service_calls]] &lt;=5, "4-5 Calls", "6+ Calls")))</f>
        <v>0-1 Calls</v>
      </c>
      <c r="X3905" t="str">
        <f>IF(tbl_Customers[[#This Row],[account_length]] &lt;= 50, "0-50", IF(tbl_Customers[[#This Row],[account_length]] &lt;=100, "51-100", IF(tbl_Customers[[#This Row],[account_length]] &lt;= 150, "101-150", "151+")))</f>
        <v>51-100</v>
      </c>
      <c r="Y3905" t="str">
        <f>IF(tbl_Customers[[#This Row],[total_intl_charge]] &lt;= 3, "Low Charges", "High Charges")</f>
        <v>High Charges</v>
      </c>
      <c r="Z3905" t="str">
        <f>IF(tbl_Customers[[#This Row],[total_eve_calls]]&lt;=80,"Low Calls",
IF(tbl_Customers[[#This Row],[total_eve_calls]]&lt;=120,"Medium Calls","High Calls"))</f>
        <v>Medium Calls</v>
      </c>
      <c r="AA3905" t="str">
        <f>IF(tbl_Customers[[#This Row],[total_eve_charge]]&lt;=15,"Low Charges",
IF(tbl_Customers[[#This Row],[total_eve_charge]]&lt;=20,"Medium Charges","High Charges"))</f>
        <v>High Charges</v>
      </c>
      <c r="AB39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5" t="str">
        <f>IF(tbl_Customers[[#This Row],[number_vmail_messages]] = 0, "No Usage", IF(tbl_Customers[[#This Row],[number_vmail_messages]] &lt;= 20, "Low Usage", IF(tbl_Customers[[#This Row],[number_vmail_messages]] &lt;= 40, "Medium Usgae", "High Usage")))</f>
        <v>No Usage</v>
      </c>
      <c r="AD3905" t="str">
        <f>IF(tbl_Customers[[#This Row],[total_day_minutes]]&lt;=150,"Low Usage", IF(tbl_Customers[[#This Row],[total_day_minutes]]&lt;=200,"Medium Usage", IF(tbl_Customers[[#This Row],[total_day_minutes]]&lt;=250,"High Usage","Very High Usage")))</f>
        <v>Low Usage</v>
      </c>
      <c r="AE3905" t="str">
        <f>IF(tbl_Customers[[#This Row],[total_intl_calls]]&lt;=5,"Low Calls", IF(tbl_Customers[[#This Row],[total_intl_calls]]&lt;=10, "Medium Calls", "High Calls"))</f>
        <v>Low Calls</v>
      </c>
      <c r="AF39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905" s="36" t="str">
        <f>IF(tbl_Customers[[#This Row],[Churn_Risk_Score]]&gt;=10,"High Risk", IF(tbl_Customers[[#This Row],[Churn_Risk_Score]]&gt;=5,"Medium Risk","Low Risk"))</f>
        <v>Medium Risk</v>
      </c>
    </row>
    <row r="3906" spans="1:33" x14ac:dyDescent="0.35">
      <c r="A3906">
        <v>3905</v>
      </c>
      <c r="B3906" t="s">
        <v>27</v>
      </c>
      <c r="C3906">
        <v>57</v>
      </c>
      <c r="D3906" t="s">
        <v>21</v>
      </c>
      <c r="E3906" t="s">
        <v>22</v>
      </c>
      <c r="F3906" t="s">
        <v>23</v>
      </c>
      <c r="G3906">
        <v>24</v>
      </c>
      <c r="H3906">
        <v>140.19999999999999</v>
      </c>
      <c r="I3906">
        <v>102</v>
      </c>
      <c r="J3906">
        <v>23.83</v>
      </c>
      <c r="K3906">
        <v>170.1</v>
      </c>
      <c r="L3906">
        <v>107</v>
      </c>
      <c r="M3906">
        <v>14.46</v>
      </c>
      <c r="N3906">
        <v>143.69999999999999</v>
      </c>
      <c r="O3906">
        <v>102</v>
      </c>
      <c r="P3906">
        <v>6.47</v>
      </c>
      <c r="Q3906">
        <v>14</v>
      </c>
      <c r="R3906">
        <v>1</v>
      </c>
      <c r="S3906">
        <v>3.78</v>
      </c>
      <c r="T3906">
        <v>1</v>
      </c>
      <c r="U3906" t="s">
        <v>22</v>
      </c>
      <c r="V3906">
        <f>IF(tbl_Customers[[#This Row],[churn]] = "yes", 1, 0)</f>
        <v>0</v>
      </c>
      <c r="W3906" t="str">
        <f>IF(tbl_Customers[[#This Row],[number_customer_service_calls]] &lt;= 1, "0-1 Calls", IF(tbl_Customers[[#This Row],[number_customer_service_calls]] &lt;= 3, "2-3 Calls", IF(tbl_Customers[[#This Row],[number_customer_service_calls]] &lt;=5, "4-5 Calls", "6+ Calls")))</f>
        <v>0-1 Calls</v>
      </c>
      <c r="X3906" t="str">
        <f>IF(tbl_Customers[[#This Row],[account_length]] &lt;= 50, "0-50", IF(tbl_Customers[[#This Row],[account_length]] &lt;=100, "51-100", IF(tbl_Customers[[#This Row],[account_length]] &lt;= 150, "101-150", "151+")))</f>
        <v>51-100</v>
      </c>
      <c r="Y3906" t="str">
        <f>IF(tbl_Customers[[#This Row],[total_intl_charge]] &lt;= 3, "Low Charges", "High Charges")</f>
        <v>High Charges</v>
      </c>
      <c r="Z3906" t="str">
        <f>IF(tbl_Customers[[#This Row],[total_eve_calls]]&lt;=80,"Low Calls",
IF(tbl_Customers[[#This Row],[total_eve_calls]]&lt;=120,"Medium Calls","High Calls"))</f>
        <v>Medium Calls</v>
      </c>
      <c r="AA3906" t="str">
        <f>IF(tbl_Customers[[#This Row],[total_eve_charge]]&lt;=15,"Low Charges",
IF(tbl_Customers[[#This Row],[total_eve_charge]]&lt;=20,"Medium Charges","High Charges"))</f>
        <v>Low Charges</v>
      </c>
      <c r="AB39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6" t="str">
        <f>IF(tbl_Customers[[#This Row],[number_vmail_messages]] = 0, "No Usage", IF(tbl_Customers[[#This Row],[number_vmail_messages]] &lt;= 20, "Low Usage", IF(tbl_Customers[[#This Row],[number_vmail_messages]] &lt;= 40, "Medium Usgae", "High Usage")))</f>
        <v>Medium Usgae</v>
      </c>
      <c r="AD3906" t="str">
        <f>IF(tbl_Customers[[#This Row],[total_day_minutes]]&lt;=150,"Low Usage", IF(tbl_Customers[[#This Row],[total_day_minutes]]&lt;=200,"Medium Usage", IF(tbl_Customers[[#This Row],[total_day_minutes]]&lt;=250,"High Usage","Very High Usage")))</f>
        <v>Low Usage</v>
      </c>
      <c r="AE3906" t="str">
        <f>IF(tbl_Customers[[#This Row],[total_intl_calls]]&lt;=5,"Low Calls", IF(tbl_Customers[[#This Row],[total_intl_calls]]&lt;=10, "Medium Calls", "High Calls"))</f>
        <v>Low Calls</v>
      </c>
      <c r="AF39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06" s="36" t="str">
        <f>IF(tbl_Customers[[#This Row],[Churn_Risk_Score]]&gt;=10,"High Risk", IF(tbl_Customers[[#This Row],[Churn_Risk_Score]]&gt;=5,"Medium Risk","Low Risk"))</f>
        <v>Low Risk</v>
      </c>
    </row>
    <row r="3907" spans="1:33" x14ac:dyDescent="0.35">
      <c r="A3907">
        <v>3906</v>
      </c>
      <c r="B3907" t="s">
        <v>35</v>
      </c>
      <c r="C3907">
        <v>127</v>
      </c>
      <c r="D3907" t="s">
        <v>25</v>
      </c>
      <c r="E3907" t="s">
        <v>22</v>
      </c>
      <c r="F3907" t="s">
        <v>22</v>
      </c>
      <c r="G3907">
        <v>0</v>
      </c>
      <c r="H3907">
        <v>271.2</v>
      </c>
      <c r="I3907">
        <v>110</v>
      </c>
      <c r="J3907">
        <v>46.1</v>
      </c>
      <c r="K3907">
        <v>213.5</v>
      </c>
      <c r="L3907">
        <v>80</v>
      </c>
      <c r="M3907">
        <v>18.149999999999999</v>
      </c>
      <c r="N3907">
        <v>201.8</v>
      </c>
      <c r="O3907">
        <v>102</v>
      </c>
      <c r="P3907">
        <v>9.08</v>
      </c>
      <c r="Q3907">
        <v>13.2</v>
      </c>
      <c r="R3907">
        <v>4</v>
      </c>
      <c r="S3907">
        <v>3.56</v>
      </c>
      <c r="T3907">
        <v>0</v>
      </c>
      <c r="U3907" t="s">
        <v>23</v>
      </c>
      <c r="V3907">
        <f>IF(tbl_Customers[[#This Row],[churn]] = "yes", 1, 0)</f>
        <v>1</v>
      </c>
      <c r="W3907" t="str">
        <f>IF(tbl_Customers[[#This Row],[number_customer_service_calls]] &lt;= 1, "0-1 Calls", IF(tbl_Customers[[#This Row],[number_customer_service_calls]] &lt;= 3, "2-3 Calls", IF(tbl_Customers[[#This Row],[number_customer_service_calls]] &lt;=5, "4-5 Calls", "6+ Calls")))</f>
        <v>0-1 Calls</v>
      </c>
      <c r="X3907" t="str">
        <f>IF(tbl_Customers[[#This Row],[account_length]] &lt;= 50, "0-50", IF(tbl_Customers[[#This Row],[account_length]] &lt;=100, "51-100", IF(tbl_Customers[[#This Row],[account_length]] &lt;= 150, "101-150", "151+")))</f>
        <v>101-150</v>
      </c>
      <c r="Y3907" t="str">
        <f>IF(tbl_Customers[[#This Row],[total_intl_charge]] &lt;= 3, "Low Charges", "High Charges")</f>
        <v>High Charges</v>
      </c>
      <c r="Z3907" t="str">
        <f>IF(tbl_Customers[[#This Row],[total_eve_calls]]&lt;=80,"Low Calls",
IF(tbl_Customers[[#This Row],[total_eve_calls]]&lt;=120,"Medium Calls","High Calls"))</f>
        <v>Low Calls</v>
      </c>
      <c r="AA3907" t="str">
        <f>IF(tbl_Customers[[#This Row],[total_eve_charge]]&lt;=15,"Low Charges",
IF(tbl_Customers[[#This Row],[total_eve_charge]]&lt;=20,"Medium Charges","High Charges"))</f>
        <v>Medium Charges</v>
      </c>
      <c r="AB39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7" t="str">
        <f>IF(tbl_Customers[[#This Row],[number_vmail_messages]] = 0, "No Usage", IF(tbl_Customers[[#This Row],[number_vmail_messages]] &lt;= 20, "Low Usage", IF(tbl_Customers[[#This Row],[number_vmail_messages]] &lt;= 40, "Medium Usgae", "High Usage")))</f>
        <v>No Usage</v>
      </c>
      <c r="AD3907" t="str">
        <f>IF(tbl_Customers[[#This Row],[total_day_minutes]]&lt;=150,"Low Usage", IF(tbl_Customers[[#This Row],[total_day_minutes]]&lt;=200,"Medium Usage", IF(tbl_Customers[[#This Row],[total_day_minutes]]&lt;=250,"High Usage","Very High Usage")))</f>
        <v>Very High Usage</v>
      </c>
      <c r="AE3907" t="str">
        <f>IF(tbl_Customers[[#This Row],[total_intl_calls]]&lt;=5,"Low Calls", IF(tbl_Customers[[#This Row],[total_intl_calls]]&lt;=10, "Medium Calls", "High Calls"))</f>
        <v>Low Calls</v>
      </c>
      <c r="AF39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07" s="36" t="str">
        <f>IF(tbl_Customers[[#This Row],[Churn_Risk_Score]]&gt;=10,"High Risk", IF(tbl_Customers[[#This Row],[Churn_Risk_Score]]&gt;=5,"Medium Risk","Low Risk"))</f>
        <v>Medium Risk</v>
      </c>
    </row>
    <row r="3908" spans="1:33" x14ac:dyDescent="0.35">
      <c r="A3908">
        <v>3907</v>
      </c>
      <c r="B3908" t="s">
        <v>47</v>
      </c>
      <c r="C3908">
        <v>121</v>
      </c>
      <c r="D3908" t="s">
        <v>21</v>
      </c>
      <c r="E3908" t="s">
        <v>22</v>
      </c>
      <c r="F3908" t="s">
        <v>22</v>
      </c>
      <c r="G3908">
        <v>0</v>
      </c>
      <c r="H3908">
        <v>180</v>
      </c>
      <c r="I3908">
        <v>116</v>
      </c>
      <c r="J3908">
        <v>30.6</v>
      </c>
      <c r="K3908">
        <v>196.4</v>
      </c>
      <c r="L3908">
        <v>112</v>
      </c>
      <c r="M3908">
        <v>16.690000000000001</v>
      </c>
      <c r="N3908">
        <v>280.3</v>
      </c>
      <c r="O3908">
        <v>95</v>
      </c>
      <c r="P3908">
        <v>12.61</v>
      </c>
      <c r="Q3908">
        <v>10.1</v>
      </c>
      <c r="R3908">
        <v>5</v>
      </c>
      <c r="S3908">
        <v>2.73</v>
      </c>
      <c r="T3908">
        <v>2</v>
      </c>
      <c r="U3908" t="s">
        <v>22</v>
      </c>
      <c r="V3908">
        <f>IF(tbl_Customers[[#This Row],[churn]] = "yes", 1, 0)</f>
        <v>0</v>
      </c>
      <c r="W3908" t="str">
        <f>IF(tbl_Customers[[#This Row],[number_customer_service_calls]] &lt;= 1, "0-1 Calls", IF(tbl_Customers[[#This Row],[number_customer_service_calls]] &lt;= 3, "2-3 Calls", IF(tbl_Customers[[#This Row],[number_customer_service_calls]] &lt;=5, "4-5 Calls", "6+ Calls")))</f>
        <v>2-3 Calls</v>
      </c>
      <c r="X3908" t="str">
        <f>IF(tbl_Customers[[#This Row],[account_length]] &lt;= 50, "0-50", IF(tbl_Customers[[#This Row],[account_length]] &lt;=100, "51-100", IF(tbl_Customers[[#This Row],[account_length]] &lt;= 150, "101-150", "151+")))</f>
        <v>101-150</v>
      </c>
      <c r="Y3908" t="str">
        <f>IF(tbl_Customers[[#This Row],[total_intl_charge]] &lt;= 3, "Low Charges", "High Charges")</f>
        <v>Low Charges</v>
      </c>
      <c r="Z3908" t="str">
        <f>IF(tbl_Customers[[#This Row],[total_eve_calls]]&lt;=80,"Low Calls",
IF(tbl_Customers[[#This Row],[total_eve_calls]]&lt;=120,"Medium Calls","High Calls"))</f>
        <v>Medium Calls</v>
      </c>
      <c r="AA3908" t="str">
        <f>IF(tbl_Customers[[#This Row],[total_eve_charge]]&lt;=15,"Low Charges",
IF(tbl_Customers[[#This Row],[total_eve_charge]]&lt;=20,"Medium Charges","High Charges"))</f>
        <v>Medium Charges</v>
      </c>
      <c r="AB39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8" t="str">
        <f>IF(tbl_Customers[[#This Row],[number_vmail_messages]] = 0, "No Usage", IF(tbl_Customers[[#This Row],[number_vmail_messages]] &lt;= 20, "Low Usage", IF(tbl_Customers[[#This Row],[number_vmail_messages]] &lt;= 40, "Medium Usgae", "High Usage")))</f>
        <v>No Usage</v>
      </c>
      <c r="AD3908" t="str">
        <f>IF(tbl_Customers[[#This Row],[total_day_minutes]]&lt;=150,"Low Usage", IF(tbl_Customers[[#This Row],[total_day_minutes]]&lt;=200,"Medium Usage", IF(tbl_Customers[[#This Row],[total_day_minutes]]&lt;=250,"High Usage","Very High Usage")))</f>
        <v>Medium Usage</v>
      </c>
      <c r="AE3908" t="str">
        <f>IF(tbl_Customers[[#This Row],[total_intl_calls]]&lt;=5,"Low Calls", IF(tbl_Customers[[#This Row],[total_intl_calls]]&lt;=10, "Medium Calls", "High Calls"))</f>
        <v>Low Calls</v>
      </c>
      <c r="AF39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08" s="36" t="str">
        <f>IF(tbl_Customers[[#This Row],[Churn_Risk_Score]]&gt;=10,"High Risk", IF(tbl_Customers[[#This Row],[Churn_Risk_Score]]&gt;=5,"Medium Risk","Low Risk"))</f>
        <v>Low Risk</v>
      </c>
    </row>
    <row r="3909" spans="1:33" x14ac:dyDescent="0.35">
      <c r="A3909">
        <v>3908</v>
      </c>
      <c r="B3909" t="s">
        <v>67</v>
      </c>
      <c r="C3909">
        <v>117</v>
      </c>
      <c r="D3909" t="s">
        <v>21</v>
      </c>
      <c r="E3909" t="s">
        <v>22</v>
      </c>
      <c r="F3909" t="s">
        <v>22</v>
      </c>
      <c r="G3909">
        <v>0</v>
      </c>
      <c r="H3909">
        <v>189.8</v>
      </c>
      <c r="I3909">
        <v>122</v>
      </c>
      <c r="J3909">
        <v>32.270000000000003</v>
      </c>
      <c r="K3909">
        <v>235.6</v>
      </c>
      <c r="L3909">
        <v>94</v>
      </c>
      <c r="M3909">
        <v>20.03</v>
      </c>
      <c r="N3909">
        <v>270.8</v>
      </c>
      <c r="O3909">
        <v>120</v>
      </c>
      <c r="P3909">
        <v>12.19</v>
      </c>
      <c r="Q3909">
        <v>12.7</v>
      </c>
      <c r="R3909">
        <v>2</v>
      </c>
      <c r="S3909">
        <v>3.43</v>
      </c>
      <c r="T3909">
        <v>1</v>
      </c>
      <c r="U3909" t="s">
        <v>22</v>
      </c>
      <c r="V3909">
        <f>IF(tbl_Customers[[#This Row],[churn]] = "yes", 1, 0)</f>
        <v>0</v>
      </c>
      <c r="W3909" t="str">
        <f>IF(tbl_Customers[[#This Row],[number_customer_service_calls]] &lt;= 1, "0-1 Calls", IF(tbl_Customers[[#This Row],[number_customer_service_calls]] &lt;= 3, "2-3 Calls", IF(tbl_Customers[[#This Row],[number_customer_service_calls]] &lt;=5, "4-5 Calls", "6+ Calls")))</f>
        <v>0-1 Calls</v>
      </c>
      <c r="X3909" t="str">
        <f>IF(tbl_Customers[[#This Row],[account_length]] &lt;= 50, "0-50", IF(tbl_Customers[[#This Row],[account_length]] &lt;=100, "51-100", IF(tbl_Customers[[#This Row],[account_length]] &lt;= 150, "101-150", "151+")))</f>
        <v>101-150</v>
      </c>
      <c r="Y3909" t="str">
        <f>IF(tbl_Customers[[#This Row],[total_intl_charge]] &lt;= 3, "Low Charges", "High Charges")</f>
        <v>High Charges</v>
      </c>
      <c r="Z3909" t="str">
        <f>IF(tbl_Customers[[#This Row],[total_eve_calls]]&lt;=80,"Low Calls",
IF(tbl_Customers[[#This Row],[total_eve_calls]]&lt;=120,"Medium Calls","High Calls"))</f>
        <v>Medium Calls</v>
      </c>
      <c r="AA3909" t="str">
        <f>IF(tbl_Customers[[#This Row],[total_eve_charge]]&lt;=15,"Low Charges",
IF(tbl_Customers[[#This Row],[total_eve_charge]]&lt;=20,"Medium Charges","High Charges"))</f>
        <v>High Charges</v>
      </c>
      <c r="AB39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9" t="str">
        <f>IF(tbl_Customers[[#This Row],[number_vmail_messages]] = 0, "No Usage", IF(tbl_Customers[[#This Row],[number_vmail_messages]] &lt;= 20, "Low Usage", IF(tbl_Customers[[#This Row],[number_vmail_messages]] &lt;= 40, "Medium Usgae", "High Usage")))</f>
        <v>No Usage</v>
      </c>
      <c r="AD3909" t="str">
        <f>IF(tbl_Customers[[#This Row],[total_day_minutes]]&lt;=150,"Low Usage", IF(tbl_Customers[[#This Row],[total_day_minutes]]&lt;=200,"Medium Usage", IF(tbl_Customers[[#This Row],[total_day_minutes]]&lt;=250,"High Usage","Very High Usage")))</f>
        <v>Medium Usage</v>
      </c>
      <c r="AE3909" t="str">
        <f>IF(tbl_Customers[[#This Row],[total_intl_calls]]&lt;=5,"Low Calls", IF(tbl_Customers[[#This Row],[total_intl_calls]]&lt;=10, "Medium Calls", "High Calls"))</f>
        <v>Low Calls</v>
      </c>
      <c r="AF39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09" s="36" t="str">
        <f>IF(tbl_Customers[[#This Row],[Churn_Risk_Score]]&gt;=10,"High Risk", IF(tbl_Customers[[#This Row],[Churn_Risk_Score]]&gt;=5,"Medium Risk","Low Risk"))</f>
        <v>Low Risk</v>
      </c>
    </row>
    <row r="3910" spans="1:33" x14ac:dyDescent="0.35">
      <c r="A3910">
        <v>3909</v>
      </c>
      <c r="B3910" t="s">
        <v>52</v>
      </c>
      <c r="C3910">
        <v>37</v>
      </c>
      <c r="D3910" t="s">
        <v>25</v>
      </c>
      <c r="E3910" t="s">
        <v>22</v>
      </c>
      <c r="F3910" t="s">
        <v>22</v>
      </c>
      <c r="G3910">
        <v>0</v>
      </c>
      <c r="H3910">
        <v>257.3</v>
      </c>
      <c r="I3910">
        <v>117</v>
      </c>
      <c r="J3910">
        <v>43.74</v>
      </c>
      <c r="K3910">
        <v>134.5</v>
      </c>
      <c r="L3910">
        <v>92</v>
      </c>
      <c r="M3910">
        <v>11.43</v>
      </c>
      <c r="N3910">
        <v>306.2</v>
      </c>
      <c r="O3910">
        <v>102</v>
      </c>
      <c r="P3910">
        <v>13.78</v>
      </c>
      <c r="Q3910">
        <v>8.1999999999999993</v>
      </c>
      <c r="R3910">
        <v>5</v>
      </c>
      <c r="S3910">
        <v>2.21</v>
      </c>
      <c r="T3910">
        <v>3</v>
      </c>
      <c r="U3910" t="s">
        <v>22</v>
      </c>
      <c r="V3910">
        <f>IF(tbl_Customers[[#This Row],[churn]] = "yes", 1, 0)</f>
        <v>0</v>
      </c>
      <c r="W3910" t="str">
        <f>IF(tbl_Customers[[#This Row],[number_customer_service_calls]] &lt;= 1, "0-1 Calls", IF(tbl_Customers[[#This Row],[number_customer_service_calls]] &lt;= 3, "2-3 Calls", IF(tbl_Customers[[#This Row],[number_customer_service_calls]] &lt;=5, "4-5 Calls", "6+ Calls")))</f>
        <v>2-3 Calls</v>
      </c>
      <c r="X3910" t="str">
        <f>IF(tbl_Customers[[#This Row],[account_length]] &lt;= 50, "0-50", IF(tbl_Customers[[#This Row],[account_length]] &lt;=100, "51-100", IF(tbl_Customers[[#This Row],[account_length]] &lt;= 150, "101-150", "151+")))</f>
        <v>0-50</v>
      </c>
      <c r="Y3910" t="str">
        <f>IF(tbl_Customers[[#This Row],[total_intl_charge]] &lt;= 3, "Low Charges", "High Charges")</f>
        <v>Low Charges</v>
      </c>
      <c r="Z3910" t="str">
        <f>IF(tbl_Customers[[#This Row],[total_eve_calls]]&lt;=80,"Low Calls",
IF(tbl_Customers[[#This Row],[total_eve_calls]]&lt;=120,"Medium Calls","High Calls"))</f>
        <v>Medium Calls</v>
      </c>
      <c r="AA3910" t="str">
        <f>IF(tbl_Customers[[#This Row],[total_eve_charge]]&lt;=15,"Low Charges",
IF(tbl_Customers[[#This Row],[total_eve_charge]]&lt;=20,"Medium Charges","High Charges"))</f>
        <v>Low Charges</v>
      </c>
      <c r="AB39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0" t="str">
        <f>IF(tbl_Customers[[#This Row],[number_vmail_messages]] = 0, "No Usage", IF(tbl_Customers[[#This Row],[number_vmail_messages]] &lt;= 20, "Low Usage", IF(tbl_Customers[[#This Row],[number_vmail_messages]] &lt;= 40, "Medium Usgae", "High Usage")))</f>
        <v>No Usage</v>
      </c>
      <c r="AD3910" t="str">
        <f>IF(tbl_Customers[[#This Row],[total_day_minutes]]&lt;=150,"Low Usage", IF(tbl_Customers[[#This Row],[total_day_minutes]]&lt;=200,"Medium Usage", IF(tbl_Customers[[#This Row],[total_day_minutes]]&lt;=250,"High Usage","Very High Usage")))</f>
        <v>Very High Usage</v>
      </c>
      <c r="AE3910" t="str">
        <f>IF(tbl_Customers[[#This Row],[total_intl_calls]]&lt;=5,"Low Calls", IF(tbl_Customers[[#This Row],[total_intl_calls]]&lt;=10, "Medium Calls", "High Calls"))</f>
        <v>Low Calls</v>
      </c>
      <c r="AF39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10" s="36" t="str">
        <f>IF(tbl_Customers[[#This Row],[Churn_Risk_Score]]&gt;=10,"High Risk", IF(tbl_Customers[[#This Row],[Churn_Risk_Score]]&gt;=5,"Medium Risk","Low Risk"))</f>
        <v>Medium Risk</v>
      </c>
    </row>
    <row r="3911" spans="1:33" x14ac:dyDescent="0.35">
      <c r="A3911">
        <v>3910</v>
      </c>
      <c r="B3911" t="s">
        <v>38</v>
      </c>
      <c r="C3911">
        <v>162</v>
      </c>
      <c r="D3911" t="s">
        <v>28</v>
      </c>
      <c r="E3911" t="s">
        <v>22</v>
      </c>
      <c r="F3911" t="s">
        <v>22</v>
      </c>
      <c r="G3911">
        <v>0</v>
      </c>
      <c r="H3911">
        <v>103.3</v>
      </c>
      <c r="I3911">
        <v>93</v>
      </c>
      <c r="J3911">
        <v>17.559999999999999</v>
      </c>
      <c r="K3911">
        <v>210.6</v>
      </c>
      <c r="L3911">
        <v>87</v>
      </c>
      <c r="M3911">
        <v>17.899999999999999</v>
      </c>
      <c r="N3911">
        <v>187.2</v>
      </c>
      <c r="O3911">
        <v>118</v>
      </c>
      <c r="P3911">
        <v>8.42</v>
      </c>
      <c r="Q3911">
        <v>11.4</v>
      </c>
      <c r="R3911">
        <v>6</v>
      </c>
      <c r="S3911">
        <v>3.08</v>
      </c>
      <c r="T3911">
        <v>1</v>
      </c>
      <c r="U3911" t="s">
        <v>22</v>
      </c>
      <c r="V3911">
        <f>IF(tbl_Customers[[#This Row],[churn]] = "yes", 1, 0)</f>
        <v>0</v>
      </c>
      <c r="W3911" t="str">
        <f>IF(tbl_Customers[[#This Row],[number_customer_service_calls]] &lt;= 1, "0-1 Calls", IF(tbl_Customers[[#This Row],[number_customer_service_calls]] &lt;= 3, "2-3 Calls", IF(tbl_Customers[[#This Row],[number_customer_service_calls]] &lt;=5, "4-5 Calls", "6+ Calls")))</f>
        <v>0-1 Calls</v>
      </c>
      <c r="X3911" t="str">
        <f>IF(tbl_Customers[[#This Row],[account_length]] &lt;= 50, "0-50", IF(tbl_Customers[[#This Row],[account_length]] &lt;=100, "51-100", IF(tbl_Customers[[#This Row],[account_length]] &lt;= 150, "101-150", "151+")))</f>
        <v>151+</v>
      </c>
      <c r="Y3911" t="str">
        <f>IF(tbl_Customers[[#This Row],[total_intl_charge]] &lt;= 3, "Low Charges", "High Charges")</f>
        <v>High Charges</v>
      </c>
      <c r="Z3911" t="str">
        <f>IF(tbl_Customers[[#This Row],[total_eve_calls]]&lt;=80,"Low Calls",
IF(tbl_Customers[[#This Row],[total_eve_calls]]&lt;=120,"Medium Calls","High Calls"))</f>
        <v>Medium Calls</v>
      </c>
      <c r="AA3911" t="str">
        <f>IF(tbl_Customers[[#This Row],[total_eve_charge]]&lt;=15,"Low Charges",
IF(tbl_Customers[[#This Row],[total_eve_charge]]&lt;=20,"Medium Charges","High Charges"))</f>
        <v>Medium Charges</v>
      </c>
      <c r="AB39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1" t="str">
        <f>IF(tbl_Customers[[#This Row],[number_vmail_messages]] = 0, "No Usage", IF(tbl_Customers[[#This Row],[number_vmail_messages]] &lt;= 20, "Low Usage", IF(tbl_Customers[[#This Row],[number_vmail_messages]] &lt;= 40, "Medium Usgae", "High Usage")))</f>
        <v>No Usage</v>
      </c>
      <c r="AD3911" t="str">
        <f>IF(tbl_Customers[[#This Row],[total_day_minutes]]&lt;=150,"Low Usage", IF(tbl_Customers[[#This Row],[total_day_minutes]]&lt;=200,"Medium Usage", IF(tbl_Customers[[#This Row],[total_day_minutes]]&lt;=250,"High Usage","Very High Usage")))</f>
        <v>Low Usage</v>
      </c>
      <c r="AE3911" t="str">
        <f>IF(tbl_Customers[[#This Row],[total_intl_calls]]&lt;=5,"Low Calls", IF(tbl_Customers[[#This Row],[total_intl_calls]]&lt;=10, "Medium Calls", "High Calls"))</f>
        <v>Medium Calls</v>
      </c>
      <c r="AF39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11" s="36" t="str">
        <f>IF(tbl_Customers[[#This Row],[Churn_Risk_Score]]&gt;=10,"High Risk", IF(tbl_Customers[[#This Row],[Churn_Risk_Score]]&gt;=5,"Medium Risk","Low Risk"))</f>
        <v>Low Risk</v>
      </c>
    </row>
    <row r="3912" spans="1:33" x14ac:dyDescent="0.35">
      <c r="A3912">
        <v>3911</v>
      </c>
      <c r="B3912" t="s">
        <v>42</v>
      </c>
      <c r="C3912">
        <v>193</v>
      </c>
      <c r="D3912" t="s">
        <v>21</v>
      </c>
      <c r="E3912" t="s">
        <v>22</v>
      </c>
      <c r="F3912" t="s">
        <v>22</v>
      </c>
      <c r="G3912">
        <v>0</v>
      </c>
      <c r="H3912">
        <v>208.1</v>
      </c>
      <c r="I3912">
        <v>115</v>
      </c>
      <c r="J3912">
        <v>35.380000000000003</v>
      </c>
      <c r="K3912">
        <v>178</v>
      </c>
      <c r="L3912">
        <v>104</v>
      </c>
      <c r="M3912">
        <v>15.13</v>
      </c>
      <c r="N3912">
        <v>195.9</v>
      </c>
      <c r="O3912">
        <v>95</v>
      </c>
      <c r="P3912">
        <v>8.82</v>
      </c>
      <c r="Q3912">
        <v>12.4</v>
      </c>
      <c r="R3912">
        <v>9</v>
      </c>
      <c r="S3912">
        <v>3.35</v>
      </c>
      <c r="T3912">
        <v>3</v>
      </c>
      <c r="U3912" t="s">
        <v>22</v>
      </c>
      <c r="V3912">
        <f>IF(tbl_Customers[[#This Row],[churn]] = "yes", 1, 0)</f>
        <v>0</v>
      </c>
      <c r="W3912" t="str">
        <f>IF(tbl_Customers[[#This Row],[number_customer_service_calls]] &lt;= 1, "0-1 Calls", IF(tbl_Customers[[#This Row],[number_customer_service_calls]] &lt;= 3, "2-3 Calls", IF(tbl_Customers[[#This Row],[number_customer_service_calls]] &lt;=5, "4-5 Calls", "6+ Calls")))</f>
        <v>2-3 Calls</v>
      </c>
      <c r="X3912" t="str">
        <f>IF(tbl_Customers[[#This Row],[account_length]] &lt;= 50, "0-50", IF(tbl_Customers[[#This Row],[account_length]] &lt;=100, "51-100", IF(tbl_Customers[[#This Row],[account_length]] &lt;= 150, "101-150", "151+")))</f>
        <v>151+</v>
      </c>
      <c r="Y3912" t="str">
        <f>IF(tbl_Customers[[#This Row],[total_intl_charge]] &lt;= 3, "Low Charges", "High Charges")</f>
        <v>High Charges</v>
      </c>
      <c r="Z3912" t="str">
        <f>IF(tbl_Customers[[#This Row],[total_eve_calls]]&lt;=80,"Low Calls",
IF(tbl_Customers[[#This Row],[total_eve_calls]]&lt;=120,"Medium Calls","High Calls"))</f>
        <v>Medium Calls</v>
      </c>
      <c r="AA3912" t="str">
        <f>IF(tbl_Customers[[#This Row],[total_eve_charge]]&lt;=15,"Low Charges",
IF(tbl_Customers[[#This Row],[total_eve_charge]]&lt;=20,"Medium Charges","High Charges"))</f>
        <v>Medium Charges</v>
      </c>
      <c r="AB39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2" t="str">
        <f>IF(tbl_Customers[[#This Row],[number_vmail_messages]] = 0, "No Usage", IF(tbl_Customers[[#This Row],[number_vmail_messages]] &lt;= 20, "Low Usage", IF(tbl_Customers[[#This Row],[number_vmail_messages]] &lt;= 40, "Medium Usgae", "High Usage")))</f>
        <v>No Usage</v>
      </c>
      <c r="AD3912" t="str">
        <f>IF(tbl_Customers[[#This Row],[total_day_minutes]]&lt;=150,"Low Usage", IF(tbl_Customers[[#This Row],[total_day_minutes]]&lt;=200,"Medium Usage", IF(tbl_Customers[[#This Row],[total_day_minutes]]&lt;=250,"High Usage","Very High Usage")))</f>
        <v>High Usage</v>
      </c>
      <c r="AE3912" t="str">
        <f>IF(tbl_Customers[[#This Row],[total_intl_calls]]&lt;=5,"Low Calls", IF(tbl_Customers[[#This Row],[total_intl_calls]]&lt;=10, "Medium Calls", "High Calls"))</f>
        <v>Medium Calls</v>
      </c>
      <c r="AF39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12" s="36" t="str">
        <f>IF(tbl_Customers[[#This Row],[Churn_Risk_Score]]&gt;=10,"High Risk", IF(tbl_Customers[[#This Row],[Churn_Risk_Score]]&gt;=5,"Medium Risk","Low Risk"))</f>
        <v>Low Risk</v>
      </c>
    </row>
    <row r="3913" spans="1:33" x14ac:dyDescent="0.35">
      <c r="A3913">
        <v>3912</v>
      </c>
      <c r="B3913" t="s">
        <v>55</v>
      </c>
      <c r="C3913">
        <v>80</v>
      </c>
      <c r="D3913" t="s">
        <v>21</v>
      </c>
      <c r="E3913" t="s">
        <v>22</v>
      </c>
      <c r="F3913" t="s">
        <v>22</v>
      </c>
      <c r="G3913">
        <v>0</v>
      </c>
      <c r="H3913">
        <v>195.1</v>
      </c>
      <c r="I3913">
        <v>65</v>
      </c>
      <c r="J3913">
        <v>33.17</v>
      </c>
      <c r="K3913">
        <v>214</v>
      </c>
      <c r="L3913">
        <v>80</v>
      </c>
      <c r="M3913">
        <v>18.190000000000001</v>
      </c>
      <c r="N3913">
        <v>124.4</v>
      </c>
      <c r="O3913">
        <v>96</v>
      </c>
      <c r="P3913">
        <v>5.6</v>
      </c>
      <c r="Q3913">
        <v>9.1999999999999993</v>
      </c>
      <c r="R3913">
        <v>6</v>
      </c>
      <c r="S3913">
        <v>2.48</v>
      </c>
      <c r="T3913">
        <v>2</v>
      </c>
      <c r="U3913" t="s">
        <v>22</v>
      </c>
      <c r="V3913">
        <f>IF(tbl_Customers[[#This Row],[churn]] = "yes", 1, 0)</f>
        <v>0</v>
      </c>
      <c r="W3913" t="str">
        <f>IF(tbl_Customers[[#This Row],[number_customer_service_calls]] &lt;= 1, "0-1 Calls", IF(tbl_Customers[[#This Row],[number_customer_service_calls]] &lt;= 3, "2-3 Calls", IF(tbl_Customers[[#This Row],[number_customer_service_calls]] &lt;=5, "4-5 Calls", "6+ Calls")))</f>
        <v>2-3 Calls</v>
      </c>
      <c r="X3913" t="str">
        <f>IF(tbl_Customers[[#This Row],[account_length]] &lt;= 50, "0-50", IF(tbl_Customers[[#This Row],[account_length]] &lt;=100, "51-100", IF(tbl_Customers[[#This Row],[account_length]] &lt;= 150, "101-150", "151+")))</f>
        <v>51-100</v>
      </c>
      <c r="Y3913" t="str">
        <f>IF(tbl_Customers[[#This Row],[total_intl_charge]] &lt;= 3, "Low Charges", "High Charges")</f>
        <v>Low Charges</v>
      </c>
      <c r="Z3913" t="str">
        <f>IF(tbl_Customers[[#This Row],[total_eve_calls]]&lt;=80,"Low Calls",
IF(tbl_Customers[[#This Row],[total_eve_calls]]&lt;=120,"Medium Calls","High Calls"))</f>
        <v>Low Calls</v>
      </c>
      <c r="AA3913" t="str">
        <f>IF(tbl_Customers[[#This Row],[total_eve_charge]]&lt;=15,"Low Charges",
IF(tbl_Customers[[#This Row],[total_eve_charge]]&lt;=20,"Medium Charges","High Charges"))</f>
        <v>Medium Charges</v>
      </c>
      <c r="AB39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3" t="str">
        <f>IF(tbl_Customers[[#This Row],[number_vmail_messages]] = 0, "No Usage", IF(tbl_Customers[[#This Row],[number_vmail_messages]] &lt;= 20, "Low Usage", IF(tbl_Customers[[#This Row],[number_vmail_messages]] &lt;= 40, "Medium Usgae", "High Usage")))</f>
        <v>No Usage</v>
      </c>
      <c r="AD3913" t="str">
        <f>IF(tbl_Customers[[#This Row],[total_day_minutes]]&lt;=150,"Low Usage", IF(tbl_Customers[[#This Row],[total_day_minutes]]&lt;=200,"Medium Usage", IF(tbl_Customers[[#This Row],[total_day_minutes]]&lt;=250,"High Usage","Very High Usage")))</f>
        <v>Medium Usage</v>
      </c>
      <c r="AE3913" t="str">
        <f>IF(tbl_Customers[[#This Row],[total_intl_calls]]&lt;=5,"Low Calls", IF(tbl_Customers[[#This Row],[total_intl_calls]]&lt;=10, "Medium Calls", "High Calls"))</f>
        <v>Medium Calls</v>
      </c>
      <c r="AF39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3" s="36" t="str">
        <f>IF(tbl_Customers[[#This Row],[Churn_Risk_Score]]&gt;=10,"High Risk", IF(tbl_Customers[[#This Row],[Churn_Risk_Score]]&gt;=5,"Medium Risk","Low Risk"))</f>
        <v>Low Risk</v>
      </c>
    </row>
    <row r="3914" spans="1:33" x14ac:dyDescent="0.35">
      <c r="A3914">
        <v>3913</v>
      </c>
      <c r="B3914" t="s">
        <v>31</v>
      </c>
      <c r="C3914">
        <v>176</v>
      </c>
      <c r="D3914" t="s">
        <v>21</v>
      </c>
      <c r="E3914" t="s">
        <v>22</v>
      </c>
      <c r="F3914" t="s">
        <v>22</v>
      </c>
      <c r="G3914">
        <v>0</v>
      </c>
      <c r="H3914">
        <v>162.6</v>
      </c>
      <c r="I3914">
        <v>97</v>
      </c>
      <c r="J3914">
        <v>27.64</v>
      </c>
      <c r="K3914">
        <v>227.8</v>
      </c>
      <c r="L3914">
        <v>107</v>
      </c>
      <c r="M3914">
        <v>19.36</v>
      </c>
      <c r="N3914">
        <v>218.8</v>
      </c>
      <c r="O3914">
        <v>92</v>
      </c>
      <c r="P3914">
        <v>9.85</v>
      </c>
      <c r="Q3914">
        <v>11.3</v>
      </c>
      <c r="R3914">
        <v>4</v>
      </c>
      <c r="S3914">
        <v>3.05</v>
      </c>
      <c r="T3914">
        <v>1</v>
      </c>
      <c r="U3914" t="s">
        <v>22</v>
      </c>
      <c r="V3914">
        <f>IF(tbl_Customers[[#This Row],[churn]] = "yes", 1, 0)</f>
        <v>0</v>
      </c>
      <c r="W3914" t="str">
        <f>IF(tbl_Customers[[#This Row],[number_customer_service_calls]] &lt;= 1, "0-1 Calls", IF(tbl_Customers[[#This Row],[number_customer_service_calls]] &lt;= 3, "2-3 Calls", IF(tbl_Customers[[#This Row],[number_customer_service_calls]] &lt;=5, "4-5 Calls", "6+ Calls")))</f>
        <v>0-1 Calls</v>
      </c>
      <c r="X3914" t="str">
        <f>IF(tbl_Customers[[#This Row],[account_length]] &lt;= 50, "0-50", IF(tbl_Customers[[#This Row],[account_length]] &lt;=100, "51-100", IF(tbl_Customers[[#This Row],[account_length]] &lt;= 150, "101-150", "151+")))</f>
        <v>151+</v>
      </c>
      <c r="Y3914" t="str">
        <f>IF(tbl_Customers[[#This Row],[total_intl_charge]] &lt;= 3, "Low Charges", "High Charges")</f>
        <v>High Charges</v>
      </c>
      <c r="Z3914" t="str">
        <f>IF(tbl_Customers[[#This Row],[total_eve_calls]]&lt;=80,"Low Calls",
IF(tbl_Customers[[#This Row],[total_eve_calls]]&lt;=120,"Medium Calls","High Calls"))</f>
        <v>Medium Calls</v>
      </c>
      <c r="AA3914" t="str">
        <f>IF(tbl_Customers[[#This Row],[total_eve_charge]]&lt;=15,"Low Charges",
IF(tbl_Customers[[#This Row],[total_eve_charge]]&lt;=20,"Medium Charges","High Charges"))</f>
        <v>Medium Charges</v>
      </c>
      <c r="AB39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4" t="str">
        <f>IF(tbl_Customers[[#This Row],[number_vmail_messages]] = 0, "No Usage", IF(tbl_Customers[[#This Row],[number_vmail_messages]] &lt;= 20, "Low Usage", IF(tbl_Customers[[#This Row],[number_vmail_messages]] &lt;= 40, "Medium Usgae", "High Usage")))</f>
        <v>No Usage</v>
      </c>
      <c r="AD3914" t="str">
        <f>IF(tbl_Customers[[#This Row],[total_day_minutes]]&lt;=150,"Low Usage", IF(tbl_Customers[[#This Row],[total_day_minutes]]&lt;=200,"Medium Usage", IF(tbl_Customers[[#This Row],[total_day_minutes]]&lt;=250,"High Usage","Very High Usage")))</f>
        <v>Medium Usage</v>
      </c>
      <c r="AE3914" t="str">
        <f>IF(tbl_Customers[[#This Row],[total_intl_calls]]&lt;=5,"Low Calls", IF(tbl_Customers[[#This Row],[total_intl_calls]]&lt;=10, "Medium Calls", "High Calls"))</f>
        <v>Low Calls</v>
      </c>
      <c r="AF39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14" s="36" t="str">
        <f>IF(tbl_Customers[[#This Row],[Churn_Risk_Score]]&gt;=10,"High Risk", IF(tbl_Customers[[#This Row],[Churn_Risk_Score]]&gt;=5,"Medium Risk","Low Risk"))</f>
        <v>Low Risk</v>
      </c>
    </row>
    <row r="3915" spans="1:33" x14ac:dyDescent="0.35">
      <c r="A3915">
        <v>3914</v>
      </c>
      <c r="B3915" t="s">
        <v>42</v>
      </c>
      <c r="C3915">
        <v>89</v>
      </c>
      <c r="D3915" t="s">
        <v>28</v>
      </c>
      <c r="E3915" t="s">
        <v>22</v>
      </c>
      <c r="F3915" t="s">
        <v>23</v>
      </c>
      <c r="G3915">
        <v>24</v>
      </c>
      <c r="H3915">
        <v>197.8</v>
      </c>
      <c r="I3915">
        <v>84</v>
      </c>
      <c r="J3915">
        <v>33.630000000000003</v>
      </c>
      <c r="K3915">
        <v>223.2</v>
      </c>
      <c r="L3915">
        <v>117</v>
      </c>
      <c r="M3915">
        <v>18.97</v>
      </c>
      <c r="N3915">
        <v>201.7</v>
      </c>
      <c r="O3915">
        <v>132</v>
      </c>
      <c r="P3915">
        <v>9.08</v>
      </c>
      <c r="Q3915">
        <v>5.7</v>
      </c>
      <c r="R3915">
        <v>4</v>
      </c>
      <c r="S3915">
        <v>1.54</v>
      </c>
      <c r="T3915">
        <v>1</v>
      </c>
      <c r="U3915" t="s">
        <v>22</v>
      </c>
      <c r="V3915">
        <f>IF(tbl_Customers[[#This Row],[churn]] = "yes", 1, 0)</f>
        <v>0</v>
      </c>
      <c r="W3915" t="str">
        <f>IF(tbl_Customers[[#This Row],[number_customer_service_calls]] &lt;= 1, "0-1 Calls", IF(tbl_Customers[[#This Row],[number_customer_service_calls]] &lt;= 3, "2-3 Calls", IF(tbl_Customers[[#This Row],[number_customer_service_calls]] &lt;=5, "4-5 Calls", "6+ Calls")))</f>
        <v>0-1 Calls</v>
      </c>
      <c r="X3915" t="str">
        <f>IF(tbl_Customers[[#This Row],[account_length]] &lt;= 50, "0-50", IF(tbl_Customers[[#This Row],[account_length]] &lt;=100, "51-100", IF(tbl_Customers[[#This Row],[account_length]] &lt;= 150, "101-150", "151+")))</f>
        <v>51-100</v>
      </c>
      <c r="Y3915" t="str">
        <f>IF(tbl_Customers[[#This Row],[total_intl_charge]] &lt;= 3, "Low Charges", "High Charges")</f>
        <v>Low Charges</v>
      </c>
      <c r="Z3915" t="str">
        <f>IF(tbl_Customers[[#This Row],[total_eve_calls]]&lt;=80,"Low Calls",
IF(tbl_Customers[[#This Row],[total_eve_calls]]&lt;=120,"Medium Calls","High Calls"))</f>
        <v>Medium Calls</v>
      </c>
      <c r="AA3915" t="str">
        <f>IF(tbl_Customers[[#This Row],[total_eve_charge]]&lt;=15,"Low Charges",
IF(tbl_Customers[[#This Row],[total_eve_charge]]&lt;=20,"Medium Charges","High Charges"))</f>
        <v>Medium Charges</v>
      </c>
      <c r="AB39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5" t="str">
        <f>IF(tbl_Customers[[#This Row],[number_vmail_messages]] = 0, "No Usage", IF(tbl_Customers[[#This Row],[number_vmail_messages]] &lt;= 20, "Low Usage", IF(tbl_Customers[[#This Row],[number_vmail_messages]] &lt;= 40, "Medium Usgae", "High Usage")))</f>
        <v>Medium Usgae</v>
      </c>
      <c r="AD3915" t="str">
        <f>IF(tbl_Customers[[#This Row],[total_day_minutes]]&lt;=150,"Low Usage", IF(tbl_Customers[[#This Row],[total_day_minutes]]&lt;=200,"Medium Usage", IF(tbl_Customers[[#This Row],[total_day_minutes]]&lt;=250,"High Usage","Very High Usage")))</f>
        <v>Medium Usage</v>
      </c>
      <c r="AE3915" t="str">
        <f>IF(tbl_Customers[[#This Row],[total_intl_calls]]&lt;=5,"Low Calls", IF(tbl_Customers[[#This Row],[total_intl_calls]]&lt;=10, "Medium Calls", "High Calls"))</f>
        <v>Low Calls</v>
      </c>
      <c r="AF39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15" s="36" t="str">
        <f>IF(tbl_Customers[[#This Row],[Churn_Risk_Score]]&gt;=10,"High Risk", IF(tbl_Customers[[#This Row],[Churn_Risk_Score]]&gt;=5,"Medium Risk","Low Risk"))</f>
        <v>Low Risk</v>
      </c>
    </row>
    <row r="3916" spans="1:33" x14ac:dyDescent="0.35">
      <c r="A3916">
        <v>3915</v>
      </c>
      <c r="B3916" t="s">
        <v>33</v>
      </c>
      <c r="C3916">
        <v>128</v>
      </c>
      <c r="D3916" t="s">
        <v>28</v>
      </c>
      <c r="E3916" t="s">
        <v>22</v>
      </c>
      <c r="F3916" t="s">
        <v>22</v>
      </c>
      <c r="G3916">
        <v>0</v>
      </c>
      <c r="H3916">
        <v>212.4</v>
      </c>
      <c r="I3916">
        <v>118</v>
      </c>
      <c r="J3916">
        <v>36.11</v>
      </c>
      <c r="K3916">
        <v>148.6</v>
      </c>
      <c r="L3916">
        <v>108</v>
      </c>
      <c r="M3916">
        <v>12.63</v>
      </c>
      <c r="N3916">
        <v>214.8</v>
      </c>
      <c r="O3916">
        <v>98</v>
      </c>
      <c r="P3916">
        <v>9.67</v>
      </c>
      <c r="Q3916">
        <v>9.8000000000000007</v>
      </c>
      <c r="R3916">
        <v>5</v>
      </c>
      <c r="S3916">
        <v>2.65</v>
      </c>
      <c r="T3916">
        <v>1</v>
      </c>
      <c r="U3916" t="s">
        <v>22</v>
      </c>
      <c r="V3916">
        <f>IF(tbl_Customers[[#This Row],[churn]] = "yes", 1, 0)</f>
        <v>0</v>
      </c>
      <c r="W3916" t="str">
        <f>IF(tbl_Customers[[#This Row],[number_customer_service_calls]] &lt;= 1, "0-1 Calls", IF(tbl_Customers[[#This Row],[number_customer_service_calls]] &lt;= 3, "2-3 Calls", IF(tbl_Customers[[#This Row],[number_customer_service_calls]] &lt;=5, "4-5 Calls", "6+ Calls")))</f>
        <v>0-1 Calls</v>
      </c>
      <c r="X3916" t="str">
        <f>IF(tbl_Customers[[#This Row],[account_length]] &lt;= 50, "0-50", IF(tbl_Customers[[#This Row],[account_length]] &lt;=100, "51-100", IF(tbl_Customers[[#This Row],[account_length]] &lt;= 150, "101-150", "151+")))</f>
        <v>101-150</v>
      </c>
      <c r="Y3916" t="str">
        <f>IF(tbl_Customers[[#This Row],[total_intl_charge]] &lt;= 3, "Low Charges", "High Charges")</f>
        <v>Low Charges</v>
      </c>
      <c r="Z3916" t="str">
        <f>IF(tbl_Customers[[#This Row],[total_eve_calls]]&lt;=80,"Low Calls",
IF(tbl_Customers[[#This Row],[total_eve_calls]]&lt;=120,"Medium Calls","High Calls"))</f>
        <v>Medium Calls</v>
      </c>
      <c r="AA3916" t="str">
        <f>IF(tbl_Customers[[#This Row],[total_eve_charge]]&lt;=15,"Low Charges",
IF(tbl_Customers[[#This Row],[total_eve_charge]]&lt;=20,"Medium Charges","High Charges"))</f>
        <v>Low Charges</v>
      </c>
      <c r="AB39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6" t="str">
        <f>IF(tbl_Customers[[#This Row],[number_vmail_messages]] = 0, "No Usage", IF(tbl_Customers[[#This Row],[number_vmail_messages]] &lt;= 20, "Low Usage", IF(tbl_Customers[[#This Row],[number_vmail_messages]] &lt;= 40, "Medium Usgae", "High Usage")))</f>
        <v>No Usage</v>
      </c>
      <c r="AD3916" t="str">
        <f>IF(tbl_Customers[[#This Row],[total_day_minutes]]&lt;=150,"Low Usage", IF(tbl_Customers[[#This Row],[total_day_minutes]]&lt;=200,"Medium Usage", IF(tbl_Customers[[#This Row],[total_day_minutes]]&lt;=250,"High Usage","Very High Usage")))</f>
        <v>High Usage</v>
      </c>
      <c r="AE3916" t="str">
        <f>IF(tbl_Customers[[#This Row],[total_intl_calls]]&lt;=5,"Low Calls", IF(tbl_Customers[[#This Row],[total_intl_calls]]&lt;=10, "Medium Calls", "High Calls"))</f>
        <v>Low Calls</v>
      </c>
      <c r="AF39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6" s="36" t="str">
        <f>IF(tbl_Customers[[#This Row],[Churn_Risk_Score]]&gt;=10,"High Risk", IF(tbl_Customers[[#This Row],[Churn_Risk_Score]]&gt;=5,"Medium Risk","Low Risk"))</f>
        <v>Low Risk</v>
      </c>
    </row>
    <row r="3917" spans="1:33" x14ac:dyDescent="0.35">
      <c r="A3917">
        <v>3916</v>
      </c>
      <c r="B3917" t="s">
        <v>61</v>
      </c>
      <c r="C3917">
        <v>138</v>
      </c>
      <c r="D3917" t="s">
        <v>25</v>
      </c>
      <c r="E3917" t="s">
        <v>22</v>
      </c>
      <c r="F3917" t="s">
        <v>22</v>
      </c>
      <c r="G3917">
        <v>0</v>
      </c>
      <c r="H3917">
        <v>63.7</v>
      </c>
      <c r="I3917">
        <v>114</v>
      </c>
      <c r="J3917">
        <v>10.83</v>
      </c>
      <c r="K3917">
        <v>212.2</v>
      </c>
      <c r="L3917">
        <v>132</v>
      </c>
      <c r="M3917">
        <v>18.04</v>
      </c>
      <c r="N3917">
        <v>247.6</v>
      </c>
      <c r="O3917">
        <v>114</v>
      </c>
      <c r="P3917">
        <v>11.14</v>
      </c>
      <c r="Q3917">
        <v>8.8000000000000007</v>
      </c>
      <c r="R3917">
        <v>4</v>
      </c>
      <c r="S3917">
        <v>2.38</v>
      </c>
      <c r="T3917">
        <v>0</v>
      </c>
      <c r="U3917" t="s">
        <v>22</v>
      </c>
      <c r="V3917">
        <f>IF(tbl_Customers[[#This Row],[churn]] = "yes", 1, 0)</f>
        <v>0</v>
      </c>
      <c r="W3917" t="str">
        <f>IF(tbl_Customers[[#This Row],[number_customer_service_calls]] &lt;= 1, "0-1 Calls", IF(tbl_Customers[[#This Row],[number_customer_service_calls]] &lt;= 3, "2-3 Calls", IF(tbl_Customers[[#This Row],[number_customer_service_calls]] &lt;=5, "4-5 Calls", "6+ Calls")))</f>
        <v>0-1 Calls</v>
      </c>
      <c r="X3917" t="str">
        <f>IF(tbl_Customers[[#This Row],[account_length]] &lt;= 50, "0-50", IF(tbl_Customers[[#This Row],[account_length]] &lt;=100, "51-100", IF(tbl_Customers[[#This Row],[account_length]] &lt;= 150, "101-150", "151+")))</f>
        <v>101-150</v>
      </c>
      <c r="Y3917" t="str">
        <f>IF(tbl_Customers[[#This Row],[total_intl_charge]] &lt;= 3, "Low Charges", "High Charges")</f>
        <v>Low Charges</v>
      </c>
      <c r="Z3917" t="str">
        <f>IF(tbl_Customers[[#This Row],[total_eve_calls]]&lt;=80,"Low Calls",
IF(tbl_Customers[[#This Row],[total_eve_calls]]&lt;=120,"Medium Calls","High Calls"))</f>
        <v>High Calls</v>
      </c>
      <c r="AA3917" t="str">
        <f>IF(tbl_Customers[[#This Row],[total_eve_charge]]&lt;=15,"Low Charges",
IF(tbl_Customers[[#This Row],[total_eve_charge]]&lt;=20,"Medium Charges","High Charges"))</f>
        <v>Medium Charges</v>
      </c>
      <c r="AB39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7" t="str">
        <f>IF(tbl_Customers[[#This Row],[number_vmail_messages]] = 0, "No Usage", IF(tbl_Customers[[#This Row],[number_vmail_messages]] &lt;= 20, "Low Usage", IF(tbl_Customers[[#This Row],[number_vmail_messages]] &lt;= 40, "Medium Usgae", "High Usage")))</f>
        <v>No Usage</v>
      </c>
      <c r="AD3917" t="str">
        <f>IF(tbl_Customers[[#This Row],[total_day_minutes]]&lt;=150,"Low Usage", IF(tbl_Customers[[#This Row],[total_day_minutes]]&lt;=200,"Medium Usage", IF(tbl_Customers[[#This Row],[total_day_minutes]]&lt;=250,"High Usage","Very High Usage")))</f>
        <v>Low Usage</v>
      </c>
      <c r="AE3917" t="str">
        <f>IF(tbl_Customers[[#This Row],[total_intl_calls]]&lt;=5,"Low Calls", IF(tbl_Customers[[#This Row],[total_intl_calls]]&lt;=10, "Medium Calls", "High Calls"))</f>
        <v>Low Calls</v>
      </c>
      <c r="AF39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7" s="36" t="str">
        <f>IF(tbl_Customers[[#This Row],[Churn_Risk_Score]]&gt;=10,"High Risk", IF(tbl_Customers[[#This Row],[Churn_Risk_Score]]&gt;=5,"Medium Risk","Low Risk"))</f>
        <v>Low Risk</v>
      </c>
    </row>
    <row r="3918" spans="1:33" x14ac:dyDescent="0.35">
      <c r="A3918">
        <v>3917</v>
      </c>
      <c r="B3918" t="s">
        <v>45</v>
      </c>
      <c r="C3918">
        <v>90</v>
      </c>
      <c r="D3918" t="s">
        <v>25</v>
      </c>
      <c r="E3918" t="s">
        <v>22</v>
      </c>
      <c r="F3918" t="s">
        <v>22</v>
      </c>
      <c r="G3918">
        <v>0</v>
      </c>
      <c r="H3918">
        <v>193.8</v>
      </c>
      <c r="I3918">
        <v>90</v>
      </c>
      <c r="J3918">
        <v>32.950000000000003</v>
      </c>
      <c r="K3918">
        <v>206.6</v>
      </c>
      <c r="L3918">
        <v>98</v>
      </c>
      <c r="M3918">
        <v>17.559999999999999</v>
      </c>
      <c r="N3918">
        <v>153.30000000000001</v>
      </c>
      <c r="O3918">
        <v>120</v>
      </c>
      <c r="P3918">
        <v>6.9</v>
      </c>
      <c r="Q3918">
        <v>10.1</v>
      </c>
      <c r="R3918">
        <v>9</v>
      </c>
      <c r="S3918">
        <v>2.73</v>
      </c>
      <c r="T3918">
        <v>3</v>
      </c>
      <c r="U3918" t="s">
        <v>22</v>
      </c>
      <c r="V3918">
        <f>IF(tbl_Customers[[#This Row],[churn]] = "yes", 1, 0)</f>
        <v>0</v>
      </c>
      <c r="W3918" t="str">
        <f>IF(tbl_Customers[[#This Row],[number_customer_service_calls]] &lt;= 1, "0-1 Calls", IF(tbl_Customers[[#This Row],[number_customer_service_calls]] &lt;= 3, "2-3 Calls", IF(tbl_Customers[[#This Row],[number_customer_service_calls]] &lt;=5, "4-5 Calls", "6+ Calls")))</f>
        <v>2-3 Calls</v>
      </c>
      <c r="X3918" t="str">
        <f>IF(tbl_Customers[[#This Row],[account_length]] &lt;= 50, "0-50", IF(tbl_Customers[[#This Row],[account_length]] &lt;=100, "51-100", IF(tbl_Customers[[#This Row],[account_length]] &lt;= 150, "101-150", "151+")))</f>
        <v>51-100</v>
      </c>
      <c r="Y3918" t="str">
        <f>IF(tbl_Customers[[#This Row],[total_intl_charge]] &lt;= 3, "Low Charges", "High Charges")</f>
        <v>Low Charges</v>
      </c>
      <c r="Z3918" t="str">
        <f>IF(tbl_Customers[[#This Row],[total_eve_calls]]&lt;=80,"Low Calls",
IF(tbl_Customers[[#This Row],[total_eve_calls]]&lt;=120,"Medium Calls","High Calls"))</f>
        <v>Medium Calls</v>
      </c>
      <c r="AA3918" t="str">
        <f>IF(tbl_Customers[[#This Row],[total_eve_charge]]&lt;=15,"Low Charges",
IF(tbl_Customers[[#This Row],[total_eve_charge]]&lt;=20,"Medium Charges","High Charges"))</f>
        <v>Medium Charges</v>
      </c>
      <c r="AB39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8" t="str">
        <f>IF(tbl_Customers[[#This Row],[number_vmail_messages]] = 0, "No Usage", IF(tbl_Customers[[#This Row],[number_vmail_messages]] &lt;= 20, "Low Usage", IF(tbl_Customers[[#This Row],[number_vmail_messages]] &lt;= 40, "Medium Usgae", "High Usage")))</f>
        <v>No Usage</v>
      </c>
      <c r="AD3918" t="str">
        <f>IF(tbl_Customers[[#This Row],[total_day_minutes]]&lt;=150,"Low Usage", IF(tbl_Customers[[#This Row],[total_day_minutes]]&lt;=200,"Medium Usage", IF(tbl_Customers[[#This Row],[total_day_minutes]]&lt;=250,"High Usage","Very High Usage")))</f>
        <v>Medium Usage</v>
      </c>
      <c r="AE3918" t="str">
        <f>IF(tbl_Customers[[#This Row],[total_intl_calls]]&lt;=5,"Low Calls", IF(tbl_Customers[[#This Row],[total_intl_calls]]&lt;=10, "Medium Calls", "High Calls"))</f>
        <v>Medium Calls</v>
      </c>
      <c r="AF39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8" s="36" t="str">
        <f>IF(tbl_Customers[[#This Row],[Churn_Risk_Score]]&gt;=10,"High Risk", IF(tbl_Customers[[#This Row],[Churn_Risk_Score]]&gt;=5,"Medium Risk","Low Risk"))</f>
        <v>Low Risk</v>
      </c>
    </row>
    <row r="3919" spans="1:33" x14ac:dyDescent="0.35">
      <c r="A3919">
        <v>3918</v>
      </c>
      <c r="B3919" t="s">
        <v>36</v>
      </c>
      <c r="C3919">
        <v>57</v>
      </c>
      <c r="D3919" t="s">
        <v>28</v>
      </c>
      <c r="E3919" t="s">
        <v>22</v>
      </c>
      <c r="F3919" t="s">
        <v>23</v>
      </c>
      <c r="G3919">
        <v>25</v>
      </c>
      <c r="H3919">
        <v>144</v>
      </c>
      <c r="I3919">
        <v>81</v>
      </c>
      <c r="J3919">
        <v>24.48</v>
      </c>
      <c r="K3919">
        <v>187.2</v>
      </c>
      <c r="L3919">
        <v>112</v>
      </c>
      <c r="M3919">
        <v>15.91</v>
      </c>
      <c r="N3919">
        <v>158.6</v>
      </c>
      <c r="O3919">
        <v>122</v>
      </c>
      <c r="P3919">
        <v>7.14</v>
      </c>
      <c r="Q3919">
        <v>8.5</v>
      </c>
      <c r="R3919">
        <v>6</v>
      </c>
      <c r="S3919">
        <v>2.2999999999999998</v>
      </c>
      <c r="T3919">
        <v>3</v>
      </c>
      <c r="U3919" t="s">
        <v>22</v>
      </c>
      <c r="V3919">
        <f>IF(tbl_Customers[[#This Row],[churn]] = "yes", 1, 0)</f>
        <v>0</v>
      </c>
      <c r="W3919" t="str">
        <f>IF(tbl_Customers[[#This Row],[number_customer_service_calls]] &lt;= 1, "0-1 Calls", IF(tbl_Customers[[#This Row],[number_customer_service_calls]] &lt;= 3, "2-3 Calls", IF(tbl_Customers[[#This Row],[number_customer_service_calls]] &lt;=5, "4-5 Calls", "6+ Calls")))</f>
        <v>2-3 Calls</v>
      </c>
      <c r="X3919" t="str">
        <f>IF(tbl_Customers[[#This Row],[account_length]] &lt;= 50, "0-50", IF(tbl_Customers[[#This Row],[account_length]] &lt;=100, "51-100", IF(tbl_Customers[[#This Row],[account_length]] &lt;= 150, "101-150", "151+")))</f>
        <v>51-100</v>
      </c>
      <c r="Y3919" t="str">
        <f>IF(tbl_Customers[[#This Row],[total_intl_charge]] &lt;= 3, "Low Charges", "High Charges")</f>
        <v>Low Charges</v>
      </c>
      <c r="Z3919" t="str">
        <f>IF(tbl_Customers[[#This Row],[total_eve_calls]]&lt;=80,"Low Calls",
IF(tbl_Customers[[#This Row],[total_eve_calls]]&lt;=120,"Medium Calls","High Calls"))</f>
        <v>Medium Calls</v>
      </c>
      <c r="AA3919" t="str">
        <f>IF(tbl_Customers[[#This Row],[total_eve_charge]]&lt;=15,"Low Charges",
IF(tbl_Customers[[#This Row],[total_eve_charge]]&lt;=20,"Medium Charges","High Charges"))</f>
        <v>Medium Charges</v>
      </c>
      <c r="AB39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19" t="str">
        <f>IF(tbl_Customers[[#This Row],[number_vmail_messages]] = 0, "No Usage", IF(tbl_Customers[[#This Row],[number_vmail_messages]] &lt;= 20, "Low Usage", IF(tbl_Customers[[#This Row],[number_vmail_messages]] &lt;= 40, "Medium Usgae", "High Usage")))</f>
        <v>Medium Usgae</v>
      </c>
      <c r="AD3919" t="str">
        <f>IF(tbl_Customers[[#This Row],[total_day_minutes]]&lt;=150,"Low Usage", IF(tbl_Customers[[#This Row],[total_day_minutes]]&lt;=200,"Medium Usage", IF(tbl_Customers[[#This Row],[total_day_minutes]]&lt;=250,"High Usage","Very High Usage")))</f>
        <v>Low Usage</v>
      </c>
      <c r="AE3919" t="str">
        <f>IF(tbl_Customers[[#This Row],[total_intl_calls]]&lt;=5,"Low Calls", IF(tbl_Customers[[#This Row],[total_intl_calls]]&lt;=10, "Medium Calls", "High Calls"))</f>
        <v>Medium Calls</v>
      </c>
      <c r="AF39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19" s="36" t="str">
        <f>IF(tbl_Customers[[#This Row],[Churn_Risk_Score]]&gt;=10,"High Risk", IF(tbl_Customers[[#This Row],[Churn_Risk_Score]]&gt;=5,"Medium Risk","Low Risk"))</f>
        <v>Low Risk</v>
      </c>
    </row>
    <row r="3920" spans="1:33" x14ac:dyDescent="0.35">
      <c r="A3920">
        <v>3919</v>
      </c>
      <c r="B3920" t="s">
        <v>61</v>
      </c>
      <c r="C3920">
        <v>177</v>
      </c>
      <c r="D3920" t="s">
        <v>25</v>
      </c>
      <c r="E3920" t="s">
        <v>22</v>
      </c>
      <c r="F3920" t="s">
        <v>23</v>
      </c>
      <c r="G3920">
        <v>29</v>
      </c>
      <c r="H3920">
        <v>189</v>
      </c>
      <c r="I3920">
        <v>91</v>
      </c>
      <c r="J3920">
        <v>32.130000000000003</v>
      </c>
      <c r="K3920">
        <v>303.10000000000002</v>
      </c>
      <c r="L3920">
        <v>96</v>
      </c>
      <c r="M3920">
        <v>25.76</v>
      </c>
      <c r="N3920">
        <v>163.6</v>
      </c>
      <c r="O3920">
        <v>116</v>
      </c>
      <c r="P3920">
        <v>7.36</v>
      </c>
      <c r="Q3920">
        <v>15.7</v>
      </c>
      <c r="R3920">
        <v>1</v>
      </c>
      <c r="S3920">
        <v>4.24</v>
      </c>
      <c r="T3920">
        <v>3</v>
      </c>
      <c r="U3920" t="s">
        <v>22</v>
      </c>
      <c r="V3920">
        <f>IF(tbl_Customers[[#This Row],[churn]] = "yes", 1, 0)</f>
        <v>0</v>
      </c>
      <c r="W3920" t="str">
        <f>IF(tbl_Customers[[#This Row],[number_customer_service_calls]] &lt;= 1, "0-1 Calls", IF(tbl_Customers[[#This Row],[number_customer_service_calls]] &lt;= 3, "2-3 Calls", IF(tbl_Customers[[#This Row],[number_customer_service_calls]] &lt;=5, "4-5 Calls", "6+ Calls")))</f>
        <v>2-3 Calls</v>
      </c>
      <c r="X3920" t="str">
        <f>IF(tbl_Customers[[#This Row],[account_length]] &lt;= 50, "0-50", IF(tbl_Customers[[#This Row],[account_length]] &lt;=100, "51-100", IF(tbl_Customers[[#This Row],[account_length]] &lt;= 150, "101-150", "151+")))</f>
        <v>151+</v>
      </c>
      <c r="Y3920" t="str">
        <f>IF(tbl_Customers[[#This Row],[total_intl_charge]] &lt;= 3, "Low Charges", "High Charges")</f>
        <v>High Charges</v>
      </c>
      <c r="Z3920" t="str">
        <f>IF(tbl_Customers[[#This Row],[total_eve_calls]]&lt;=80,"Low Calls",
IF(tbl_Customers[[#This Row],[total_eve_calls]]&lt;=120,"Medium Calls","High Calls"))</f>
        <v>Medium Calls</v>
      </c>
      <c r="AA3920" t="str">
        <f>IF(tbl_Customers[[#This Row],[total_eve_charge]]&lt;=15,"Low Charges",
IF(tbl_Customers[[#This Row],[total_eve_charge]]&lt;=20,"Medium Charges","High Charges"))</f>
        <v>High Charges</v>
      </c>
      <c r="AB39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20" t="str">
        <f>IF(tbl_Customers[[#This Row],[number_vmail_messages]] = 0, "No Usage", IF(tbl_Customers[[#This Row],[number_vmail_messages]] &lt;= 20, "Low Usage", IF(tbl_Customers[[#This Row],[number_vmail_messages]] &lt;= 40, "Medium Usgae", "High Usage")))</f>
        <v>Medium Usgae</v>
      </c>
      <c r="AD3920" t="str">
        <f>IF(tbl_Customers[[#This Row],[total_day_minutes]]&lt;=150,"Low Usage", IF(tbl_Customers[[#This Row],[total_day_minutes]]&lt;=200,"Medium Usage", IF(tbl_Customers[[#This Row],[total_day_minutes]]&lt;=250,"High Usage","Very High Usage")))</f>
        <v>Medium Usage</v>
      </c>
      <c r="AE3920" t="str">
        <f>IF(tbl_Customers[[#This Row],[total_intl_calls]]&lt;=5,"Low Calls", IF(tbl_Customers[[#This Row],[total_intl_calls]]&lt;=10, "Medium Calls", "High Calls"))</f>
        <v>Low Calls</v>
      </c>
      <c r="AF39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20" s="36" t="str">
        <f>IF(tbl_Customers[[#This Row],[Churn_Risk_Score]]&gt;=10,"High Risk", IF(tbl_Customers[[#This Row],[Churn_Risk_Score]]&gt;=5,"Medium Risk","Low Risk"))</f>
        <v>Low Risk</v>
      </c>
    </row>
    <row r="3921" spans="1:33" x14ac:dyDescent="0.35">
      <c r="A3921">
        <v>3920</v>
      </c>
      <c r="B3921" t="s">
        <v>53</v>
      </c>
      <c r="C3921">
        <v>98</v>
      </c>
      <c r="D3921" t="s">
        <v>21</v>
      </c>
      <c r="E3921" t="s">
        <v>22</v>
      </c>
      <c r="F3921" t="s">
        <v>23</v>
      </c>
      <c r="G3921">
        <v>23</v>
      </c>
      <c r="H3921">
        <v>168.9</v>
      </c>
      <c r="I3921">
        <v>98</v>
      </c>
      <c r="J3921">
        <v>28.71</v>
      </c>
      <c r="K3921">
        <v>226.3</v>
      </c>
      <c r="L3921">
        <v>117</v>
      </c>
      <c r="M3921">
        <v>19.239999999999998</v>
      </c>
      <c r="N3921">
        <v>165.5</v>
      </c>
      <c r="O3921">
        <v>96</v>
      </c>
      <c r="P3921">
        <v>7.45</v>
      </c>
      <c r="Q3921">
        <v>14.3</v>
      </c>
      <c r="R3921">
        <v>3</v>
      </c>
      <c r="S3921">
        <v>3.86</v>
      </c>
      <c r="T3921">
        <v>0</v>
      </c>
      <c r="U3921" t="s">
        <v>22</v>
      </c>
      <c r="V3921">
        <f>IF(tbl_Customers[[#This Row],[churn]] = "yes", 1, 0)</f>
        <v>0</v>
      </c>
      <c r="W3921" t="str">
        <f>IF(tbl_Customers[[#This Row],[number_customer_service_calls]] &lt;= 1, "0-1 Calls", IF(tbl_Customers[[#This Row],[number_customer_service_calls]] &lt;= 3, "2-3 Calls", IF(tbl_Customers[[#This Row],[number_customer_service_calls]] &lt;=5, "4-5 Calls", "6+ Calls")))</f>
        <v>0-1 Calls</v>
      </c>
      <c r="X3921" t="str">
        <f>IF(tbl_Customers[[#This Row],[account_length]] &lt;= 50, "0-50", IF(tbl_Customers[[#This Row],[account_length]] &lt;=100, "51-100", IF(tbl_Customers[[#This Row],[account_length]] &lt;= 150, "101-150", "151+")))</f>
        <v>51-100</v>
      </c>
      <c r="Y3921" t="str">
        <f>IF(tbl_Customers[[#This Row],[total_intl_charge]] &lt;= 3, "Low Charges", "High Charges")</f>
        <v>High Charges</v>
      </c>
      <c r="Z3921" t="str">
        <f>IF(tbl_Customers[[#This Row],[total_eve_calls]]&lt;=80,"Low Calls",
IF(tbl_Customers[[#This Row],[total_eve_calls]]&lt;=120,"Medium Calls","High Calls"))</f>
        <v>Medium Calls</v>
      </c>
      <c r="AA3921" t="str">
        <f>IF(tbl_Customers[[#This Row],[total_eve_charge]]&lt;=15,"Low Charges",
IF(tbl_Customers[[#This Row],[total_eve_charge]]&lt;=20,"Medium Charges","High Charges"))</f>
        <v>Medium Charges</v>
      </c>
      <c r="AB39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1" t="str">
        <f>IF(tbl_Customers[[#This Row],[number_vmail_messages]] = 0, "No Usage", IF(tbl_Customers[[#This Row],[number_vmail_messages]] &lt;= 20, "Low Usage", IF(tbl_Customers[[#This Row],[number_vmail_messages]] &lt;= 40, "Medium Usgae", "High Usage")))</f>
        <v>Medium Usgae</v>
      </c>
      <c r="AD3921" t="str">
        <f>IF(tbl_Customers[[#This Row],[total_day_minutes]]&lt;=150,"Low Usage", IF(tbl_Customers[[#This Row],[total_day_minutes]]&lt;=200,"Medium Usage", IF(tbl_Customers[[#This Row],[total_day_minutes]]&lt;=250,"High Usage","Very High Usage")))</f>
        <v>Medium Usage</v>
      </c>
      <c r="AE3921" t="str">
        <f>IF(tbl_Customers[[#This Row],[total_intl_calls]]&lt;=5,"Low Calls", IF(tbl_Customers[[#This Row],[total_intl_calls]]&lt;=10, "Medium Calls", "High Calls"))</f>
        <v>Low Calls</v>
      </c>
      <c r="AF39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21" s="36" t="str">
        <f>IF(tbl_Customers[[#This Row],[Churn_Risk_Score]]&gt;=10,"High Risk", IF(tbl_Customers[[#This Row],[Churn_Risk_Score]]&gt;=5,"Medium Risk","Low Risk"))</f>
        <v>Low Risk</v>
      </c>
    </row>
    <row r="3922" spans="1:33" x14ac:dyDescent="0.35">
      <c r="A3922">
        <v>3921</v>
      </c>
      <c r="B3922" t="s">
        <v>32</v>
      </c>
      <c r="C3922">
        <v>140</v>
      </c>
      <c r="D3922" t="s">
        <v>21</v>
      </c>
      <c r="E3922" t="s">
        <v>22</v>
      </c>
      <c r="F3922" t="s">
        <v>22</v>
      </c>
      <c r="G3922">
        <v>0</v>
      </c>
      <c r="H3922">
        <v>204.7</v>
      </c>
      <c r="I3922">
        <v>100</v>
      </c>
      <c r="J3922">
        <v>34.799999999999997</v>
      </c>
      <c r="K3922">
        <v>126.8</v>
      </c>
      <c r="L3922">
        <v>107</v>
      </c>
      <c r="M3922">
        <v>10.78</v>
      </c>
      <c r="N3922">
        <v>202.8</v>
      </c>
      <c r="O3922">
        <v>115</v>
      </c>
      <c r="P3922">
        <v>9.1300000000000008</v>
      </c>
      <c r="Q3922">
        <v>12.1</v>
      </c>
      <c r="R3922">
        <v>4</v>
      </c>
      <c r="S3922">
        <v>3.27</v>
      </c>
      <c r="T3922">
        <v>2</v>
      </c>
      <c r="U3922" t="s">
        <v>22</v>
      </c>
      <c r="V3922">
        <f>IF(tbl_Customers[[#This Row],[churn]] = "yes", 1, 0)</f>
        <v>0</v>
      </c>
      <c r="W3922" t="str">
        <f>IF(tbl_Customers[[#This Row],[number_customer_service_calls]] &lt;= 1, "0-1 Calls", IF(tbl_Customers[[#This Row],[number_customer_service_calls]] &lt;= 3, "2-3 Calls", IF(tbl_Customers[[#This Row],[number_customer_service_calls]] &lt;=5, "4-5 Calls", "6+ Calls")))</f>
        <v>2-3 Calls</v>
      </c>
      <c r="X3922" t="str">
        <f>IF(tbl_Customers[[#This Row],[account_length]] &lt;= 50, "0-50", IF(tbl_Customers[[#This Row],[account_length]] &lt;=100, "51-100", IF(tbl_Customers[[#This Row],[account_length]] &lt;= 150, "101-150", "151+")))</f>
        <v>101-150</v>
      </c>
      <c r="Y3922" t="str">
        <f>IF(tbl_Customers[[#This Row],[total_intl_charge]] &lt;= 3, "Low Charges", "High Charges")</f>
        <v>High Charges</v>
      </c>
      <c r="Z3922" t="str">
        <f>IF(tbl_Customers[[#This Row],[total_eve_calls]]&lt;=80,"Low Calls",
IF(tbl_Customers[[#This Row],[total_eve_calls]]&lt;=120,"Medium Calls","High Calls"))</f>
        <v>Medium Calls</v>
      </c>
      <c r="AA3922" t="str">
        <f>IF(tbl_Customers[[#This Row],[total_eve_charge]]&lt;=15,"Low Charges",
IF(tbl_Customers[[#This Row],[total_eve_charge]]&lt;=20,"Medium Charges","High Charges"))</f>
        <v>Low Charges</v>
      </c>
      <c r="AB39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2" t="str">
        <f>IF(tbl_Customers[[#This Row],[number_vmail_messages]] = 0, "No Usage", IF(tbl_Customers[[#This Row],[number_vmail_messages]] &lt;= 20, "Low Usage", IF(tbl_Customers[[#This Row],[number_vmail_messages]] &lt;= 40, "Medium Usgae", "High Usage")))</f>
        <v>No Usage</v>
      </c>
      <c r="AD3922" t="str">
        <f>IF(tbl_Customers[[#This Row],[total_day_minutes]]&lt;=150,"Low Usage", IF(tbl_Customers[[#This Row],[total_day_minutes]]&lt;=200,"Medium Usage", IF(tbl_Customers[[#This Row],[total_day_minutes]]&lt;=250,"High Usage","Very High Usage")))</f>
        <v>High Usage</v>
      </c>
      <c r="AE3922" t="str">
        <f>IF(tbl_Customers[[#This Row],[total_intl_calls]]&lt;=5,"Low Calls", IF(tbl_Customers[[#This Row],[total_intl_calls]]&lt;=10, "Medium Calls", "High Calls"))</f>
        <v>Low Calls</v>
      </c>
      <c r="AF39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22" s="36" t="str">
        <f>IF(tbl_Customers[[#This Row],[Churn_Risk_Score]]&gt;=10,"High Risk", IF(tbl_Customers[[#This Row],[Churn_Risk_Score]]&gt;=5,"Medium Risk","Low Risk"))</f>
        <v>Low Risk</v>
      </c>
    </row>
    <row r="3923" spans="1:33" x14ac:dyDescent="0.35">
      <c r="A3923">
        <v>3922</v>
      </c>
      <c r="B3923" t="s">
        <v>65</v>
      </c>
      <c r="C3923">
        <v>133</v>
      </c>
      <c r="D3923" t="s">
        <v>21</v>
      </c>
      <c r="E3923" t="s">
        <v>22</v>
      </c>
      <c r="F3923" t="s">
        <v>22</v>
      </c>
      <c r="G3923">
        <v>0</v>
      </c>
      <c r="H3923">
        <v>226.8</v>
      </c>
      <c r="I3923">
        <v>87</v>
      </c>
      <c r="J3923">
        <v>38.56</v>
      </c>
      <c r="K3923">
        <v>127.9</v>
      </c>
      <c r="L3923">
        <v>93</v>
      </c>
      <c r="M3923">
        <v>10.87</v>
      </c>
      <c r="N3923">
        <v>160.1</v>
      </c>
      <c r="O3923">
        <v>89</v>
      </c>
      <c r="P3923">
        <v>7.2</v>
      </c>
      <c r="Q3923">
        <v>9.1999999999999993</v>
      </c>
      <c r="R3923">
        <v>3</v>
      </c>
      <c r="S3923">
        <v>2.48</v>
      </c>
      <c r="T3923">
        <v>0</v>
      </c>
      <c r="U3923" t="s">
        <v>22</v>
      </c>
      <c r="V3923">
        <f>IF(tbl_Customers[[#This Row],[churn]] = "yes", 1, 0)</f>
        <v>0</v>
      </c>
      <c r="W3923" t="str">
        <f>IF(tbl_Customers[[#This Row],[number_customer_service_calls]] &lt;= 1, "0-1 Calls", IF(tbl_Customers[[#This Row],[number_customer_service_calls]] &lt;= 3, "2-3 Calls", IF(tbl_Customers[[#This Row],[number_customer_service_calls]] &lt;=5, "4-5 Calls", "6+ Calls")))</f>
        <v>0-1 Calls</v>
      </c>
      <c r="X3923" t="str">
        <f>IF(tbl_Customers[[#This Row],[account_length]] &lt;= 50, "0-50", IF(tbl_Customers[[#This Row],[account_length]] &lt;=100, "51-100", IF(tbl_Customers[[#This Row],[account_length]] &lt;= 150, "101-150", "151+")))</f>
        <v>101-150</v>
      </c>
      <c r="Y3923" t="str">
        <f>IF(tbl_Customers[[#This Row],[total_intl_charge]] &lt;= 3, "Low Charges", "High Charges")</f>
        <v>Low Charges</v>
      </c>
      <c r="Z3923" t="str">
        <f>IF(tbl_Customers[[#This Row],[total_eve_calls]]&lt;=80,"Low Calls",
IF(tbl_Customers[[#This Row],[total_eve_calls]]&lt;=120,"Medium Calls","High Calls"))</f>
        <v>Medium Calls</v>
      </c>
      <c r="AA3923" t="str">
        <f>IF(tbl_Customers[[#This Row],[total_eve_charge]]&lt;=15,"Low Charges",
IF(tbl_Customers[[#This Row],[total_eve_charge]]&lt;=20,"Medium Charges","High Charges"))</f>
        <v>Low Charges</v>
      </c>
      <c r="AB39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3" t="str">
        <f>IF(tbl_Customers[[#This Row],[number_vmail_messages]] = 0, "No Usage", IF(tbl_Customers[[#This Row],[number_vmail_messages]] &lt;= 20, "Low Usage", IF(tbl_Customers[[#This Row],[number_vmail_messages]] &lt;= 40, "Medium Usgae", "High Usage")))</f>
        <v>No Usage</v>
      </c>
      <c r="AD3923" t="str">
        <f>IF(tbl_Customers[[#This Row],[total_day_minutes]]&lt;=150,"Low Usage", IF(tbl_Customers[[#This Row],[total_day_minutes]]&lt;=200,"Medium Usage", IF(tbl_Customers[[#This Row],[total_day_minutes]]&lt;=250,"High Usage","Very High Usage")))</f>
        <v>High Usage</v>
      </c>
      <c r="AE3923" t="str">
        <f>IF(tbl_Customers[[#This Row],[total_intl_calls]]&lt;=5,"Low Calls", IF(tbl_Customers[[#This Row],[total_intl_calls]]&lt;=10, "Medium Calls", "High Calls"))</f>
        <v>Low Calls</v>
      </c>
      <c r="AF39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23" s="36" t="str">
        <f>IF(tbl_Customers[[#This Row],[Churn_Risk_Score]]&gt;=10,"High Risk", IF(tbl_Customers[[#This Row],[Churn_Risk_Score]]&gt;=5,"Medium Risk","Low Risk"))</f>
        <v>Low Risk</v>
      </c>
    </row>
    <row r="3924" spans="1:33" x14ac:dyDescent="0.35">
      <c r="A3924">
        <v>3923</v>
      </c>
      <c r="B3924" t="s">
        <v>58</v>
      </c>
      <c r="C3924">
        <v>166</v>
      </c>
      <c r="D3924" t="s">
        <v>21</v>
      </c>
      <c r="E3924" t="s">
        <v>22</v>
      </c>
      <c r="F3924" t="s">
        <v>23</v>
      </c>
      <c r="G3924">
        <v>26</v>
      </c>
      <c r="H3924">
        <v>152.1</v>
      </c>
      <c r="I3924">
        <v>114</v>
      </c>
      <c r="J3924">
        <v>25.86</v>
      </c>
      <c r="K3924">
        <v>89.3</v>
      </c>
      <c r="L3924">
        <v>67</v>
      </c>
      <c r="M3924">
        <v>7.59</v>
      </c>
      <c r="N3924">
        <v>194.6</v>
      </c>
      <c r="O3924">
        <v>111</v>
      </c>
      <c r="P3924">
        <v>8.76</v>
      </c>
      <c r="Q3924">
        <v>7.5</v>
      </c>
      <c r="R3924">
        <v>6</v>
      </c>
      <c r="S3924">
        <v>2.0299999999999998</v>
      </c>
      <c r="T3924">
        <v>0</v>
      </c>
      <c r="U3924" t="s">
        <v>22</v>
      </c>
      <c r="V3924">
        <f>IF(tbl_Customers[[#This Row],[churn]] = "yes", 1, 0)</f>
        <v>0</v>
      </c>
      <c r="W3924" t="str">
        <f>IF(tbl_Customers[[#This Row],[number_customer_service_calls]] &lt;= 1, "0-1 Calls", IF(tbl_Customers[[#This Row],[number_customer_service_calls]] &lt;= 3, "2-3 Calls", IF(tbl_Customers[[#This Row],[number_customer_service_calls]] &lt;=5, "4-5 Calls", "6+ Calls")))</f>
        <v>0-1 Calls</v>
      </c>
      <c r="X3924" t="str">
        <f>IF(tbl_Customers[[#This Row],[account_length]] &lt;= 50, "0-50", IF(tbl_Customers[[#This Row],[account_length]] &lt;=100, "51-100", IF(tbl_Customers[[#This Row],[account_length]] &lt;= 150, "101-150", "151+")))</f>
        <v>151+</v>
      </c>
      <c r="Y3924" t="str">
        <f>IF(tbl_Customers[[#This Row],[total_intl_charge]] &lt;= 3, "Low Charges", "High Charges")</f>
        <v>Low Charges</v>
      </c>
      <c r="Z3924" t="str">
        <f>IF(tbl_Customers[[#This Row],[total_eve_calls]]&lt;=80,"Low Calls",
IF(tbl_Customers[[#This Row],[total_eve_calls]]&lt;=120,"Medium Calls","High Calls"))</f>
        <v>Low Calls</v>
      </c>
      <c r="AA3924" t="str">
        <f>IF(tbl_Customers[[#This Row],[total_eve_charge]]&lt;=15,"Low Charges",
IF(tbl_Customers[[#This Row],[total_eve_charge]]&lt;=20,"Medium Charges","High Charges"))</f>
        <v>Low Charges</v>
      </c>
      <c r="AB39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24" t="str">
        <f>IF(tbl_Customers[[#This Row],[number_vmail_messages]] = 0, "No Usage", IF(tbl_Customers[[#This Row],[number_vmail_messages]] &lt;= 20, "Low Usage", IF(tbl_Customers[[#This Row],[number_vmail_messages]] &lt;= 40, "Medium Usgae", "High Usage")))</f>
        <v>Medium Usgae</v>
      </c>
      <c r="AD3924" t="str">
        <f>IF(tbl_Customers[[#This Row],[total_day_minutes]]&lt;=150,"Low Usage", IF(tbl_Customers[[#This Row],[total_day_minutes]]&lt;=200,"Medium Usage", IF(tbl_Customers[[#This Row],[total_day_minutes]]&lt;=250,"High Usage","Very High Usage")))</f>
        <v>Medium Usage</v>
      </c>
      <c r="AE3924" t="str">
        <f>IF(tbl_Customers[[#This Row],[total_intl_calls]]&lt;=5,"Low Calls", IF(tbl_Customers[[#This Row],[total_intl_calls]]&lt;=10, "Medium Calls", "High Calls"))</f>
        <v>Medium Calls</v>
      </c>
      <c r="AF39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24" s="36" t="str">
        <f>IF(tbl_Customers[[#This Row],[Churn_Risk_Score]]&gt;=10,"High Risk", IF(tbl_Customers[[#This Row],[Churn_Risk_Score]]&gt;=5,"Medium Risk","Low Risk"))</f>
        <v>Low Risk</v>
      </c>
    </row>
    <row r="3925" spans="1:33" x14ac:dyDescent="0.35">
      <c r="A3925">
        <v>3924</v>
      </c>
      <c r="B3925" t="s">
        <v>65</v>
      </c>
      <c r="C3925">
        <v>86</v>
      </c>
      <c r="D3925" t="s">
        <v>25</v>
      </c>
      <c r="E3925" t="s">
        <v>22</v>
      </c>
      <c r="F3925" t="s">
        <v>22</v>
      </c>
      <c r="G3925">
        <v>0</v>
      </c>
      <c r="H3925">
        <v>139.1</v>
      </c>
      <c r="I3925">
        <v>95</v>
      </c>
      <c r="J3925">
        <v>23.65</v>
      </c>
      <c r="K3925">
        <v>146.19999999999999</v>
      </c>
      <c r="L3925">
        <v>82</v>
      </c>
      <c r="M3925">
        <v>12.43</v>
      </c>
      <c r="N3925">
        <v>186.8</v>
      </c>
      <c r="O3925">
        <v>120</v>
      </c>
      <c r="P3925">
        <v>8.41</v>
      </c>
      <c r="Q3925">
        <v>11.8</v>
      </c>
      <c r="R3925">
        <v>5</v>
      </c>
      <c r="S3925">
        <v>3.19</v>
      </c>
      <c r="T3925">
        <v>2</v>
      </c>
      <c r="U3925" t="s">
        <v>22</v>
      </c>
      <c r="V3925">
        <f>IF(tbl_Customers[[#This Row],[churn]] = "yes", 1, 0)</f>
        <v>0</v>
      </c>
      <c r="W3925" t="str">
        <f>IF(tbl_Customers[[#This Row],[number_customer_service_calls]] &lt;= 1, "0-1 Calls", IF(tbl_Customers[[#This Row],[number_customer_service_calls]] &lt;= 3, "2-3 Calls", IF(tbl_Customers[[#This Row],[number_customer_service_calls]] &lt;=5, "4-5 Calls", "6+ Calls")))</f>
        <v>2-3 Calls</v>
      </c>
      <c r="X3925" t="str">
        <f>IF(tbl_Customers[[#This Row],[account_length]] &lt;= 50, "0-50", IF(tbl_Customers[[#This Row],[account_length]] &lt;=100, "51-100", IF(tbl_Customers[[#This Row],[account_length]] &lt;= 150, "101-150", "151+")))</f>
        <v>51-100</v>
      </c>
      <c r="Y3925" t="str">
        <f>IF(tbl_Customers[[#This Row],[total_intl_charge]] &lt;= 3, "Low Charges", "High Charges")</f>
        <v>High Charges</v>
      </c>
      <c r="Z3925" t="str">
        <f>IF(tbl_Customers[[#This Row],[total_eve_calls]]&lt;=80,"Low Calls",
IF(tbl_Customers[[#This Row],[total_eve_calls]]&lt;=120,"Medium Calls","High Calls"))</f>
        <v>Medium Calls</v>
      </c>
      <c r="AA3925" t="str">
        <f>IF(tbl_Customers[[#This Row],[total_eve_charge]]&lt;=15,"Low Charges",
IF(tbl_Customers[[#This Row],[total_eve_charge]]&lt;=20,"Medium Charges","High Charges"))</f>
        <v>Low Charges</v>
      </c>
      <c r="AB39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5" t="str">
        <f>IF(tbl_Customers[[#This Row],[number_vmail_messages]] = 0, "No Usage", IF(tbl_Customers[[#This Row],[number_vmail_messages]] &lt;= 20, "Low Usage", IF(tbl_Customers[[#This Row],[number_vmail_messages]] &lt;= 40, "Medium Usgae", "High Usage")))</f>
        <v>No Usage</v>
      </c>
      <c r="AD3925" t="str">
        <f>IF(tbl_Customers[[#This Row],[total_day_minutes]]&lt;=150,"Low Usage", IF(tbl_Customers[[#This Row],[total_day_minutes]]&lt;=200,"Medium Usage", IF(tbl_Customers[[#This Row],[total_day_minutes]]&lt;=250,"High Usage","Very High Usage")))</f>
        <v>Low Usage</v>
      </c>
      <c r="AE3925" t="str">
        <f>IF(tbl_Customers[[#This Row],[total_intl_calls]]&lt;=5,"Low Calls", IF(tbl_Customers[[#This Row],[total_intl_calls]]&lt;=10, "Medium Calls", "High Calls"))</f>
        <v>Low Calls</v>
      </c>
      <c r="AF39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25" s="36" t="str">
        <f>IF(tbl_Customers[[#This Row],[Churn_Risk_Score]]&gt;=10,"High Risk", IF(tbl_Customers[[#This Row],[Churn_Risk_Score]]&gt;=5,"Medium Risk","Low Risk"))</f>
        <v>Low Risk</v>
      </c>
    </row>
    <row r="3926" spans="1:33" x14ac:dyDescent="0.35">
      <c r="A3926">
        <v>3925</v>
      </c>
      <c r="B3926" t="s">
        <v>44</v>
      </c>
      <c r="C3926">
        <v>117</v>
      </c>
      <c r="D3926" t="s">
        <v>25</v>
      </c>
      <c r="E3926" t="s">
        <v>22</v>
      </c>
      <c r="F3926" t="s">
        <v>22</v>
      </c>
      <c r="G3926">
        <v>0</v>
      </c>
      <c r="H3926">
        <v>150.5</v>
      </c>
      <c r="I3926">
        <v>121</v>
      </c>
      <c r="J3926">
        <v>25.59</v>
      </c>
      <c r="K3926">
        <v>345.1</v>
      </c>
      <c r="L3926">
        <v>132</v>
      </c>
      <c r="M3926">
        <v>29.33</v>
      </c>
      <c r="N3926">
        <v>183.9</v>
      </c>
      <c r="O3926">
        <v>97</v>
      </c>
      <c r="P3926">
        <v>8.2799999999999994</v>
      </c>
      <c r="Q3926">
        <v>8.3000000000000007</v>
      </c>
      <c r="R3926">
        <v>2</v>
      </c>
      <c r="S3926">
        <v>2.2400000000000002</v>
      </c>
      <c r="T3926">
        <v>0</v>
      </c>
      <c r="U3926" t="s">
        <v>22</v>
      </c>
      <c r="V3926">
        <f>IF(tbl_Customers[[#This Row],[churn]] = "yes", 1, 0)</f>
        <v>0</v>
      </c>
      <c r="W3926" t="str">
        <f>IF(tbl_Customers[[#This Row],[number_customer_service_calls]] &lt;= 1, "0-1 Calls", IF(tbl_Customers[[#This Row],[number_customer_service_calls]] &lt;= 3, "2-3 Calls", IF(tbl_Customers[[#This Row],[number_customer_service_calls]] &lt;=5, "4-5 Calls", "6+ Calls")))</f>
        <v>0-1 Calls</v>
      </c>
      <c r="X3926" t="str">
        <f>IF(tbl_Customers[[#This Row],[account_length]] &lt;= 50, "0-50", IF(tbl_Customers[[#This Row],[account_length]] &lt;=100, "51-100", IF(tbl_Customers[[#This Row],[account_length]] &lt;= 150, "101-150", "151+")))</f>
        <v>101-150</v>
      </c>
      <c r="Y3926" t="str">
        <f>IF(tbl_Customers[[#This Row],[total_intl_charge]] &lt;= 3, "Low Charges", "High Charges")</f>
        <v>Low Charges</v>
      </c>
      <c r="Z3926" t="str">
        <f>IF(tbl_Customers[[#This Row],[total_eve_calls]]&lt;=80,"Low Calls",
IF(tbl_Customers[[#This Row],[total_eve_calls]]&lt;=120,"Medium Calls","High Calls"))</f>
        <v>High Calls</v>
      </c>
      <c r="AA3926" t="str">
        <f>IF(tbl_Customers[[#This Row],[total_eve_charge]]&lt;=15,"Low Charges",
IF(tbl_Customers[[#This Row],[total_eve_charge]]&lt;=20,"Medium Charges","High Charges"))</f>
        <v>High Charges</v>
      </c>
      <c r="AB39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6" t="str">
        <f>IF(tbl_Customers[[#This Row],[number_vmail_messages]] = 0, "No Usage", IF(tbl_Customers[[#This Row],[number_vmail_messages]] &lt;= 20, "Low Usage", IF(tbl_Customers[[#This Row],[number_vmail_messages]] &lt;= 40, "Medium Usgae", "High Usage")))</f>
        <v>No Usage</v>
      </c>
      <c r="AD3926" t="str">
        <f>IF(tbl_Customers[[#This Row],[total_day_minutes]]&lt;=150,"Low Usage", IF(tbl_Customers[[#This Row],[total_day_minutes]]&lt;=200,"Medium Usage", IF(tbl_Customers[[#This Row],[total_day_minutes]]&lt;=250,"High Usage","Very High Usage")))</f>
        <v>Medium Usage</v>
      </c>
      <c r="AE3926" t="str">
        <f>IF(tbl_Customers[[#This Row],[total_intl_calls]]&lt;=5,"Low Calls", IF(tbl_Customers[[#This Row],[total_intl_calls]]&lt;=10, "Medium Calls", "High Calls"))</f>
        <v>Low Calls</v>
      </c>
      <c r="AF39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26" s="36" t="str">
        <f>IF(tbl_Customers[[#This Row],[Churn_Risk_Score]]&gt;=10,"High Risk", IF(tbl_Customers[[#This Row],[Churn_Risk_Score]]&gt;=5,"Medium Risk","Low Risk"))</f>
        <v>Low Risk</v>
      </c>
    </row>
    <row r="3927" spans="1:33" x14ac:dyDescent="0.35">
      <c r="A3927">
        <v>3926</v>
      </c>
      <c r="B3927" t="s">
        <v>38</v>
      </c>
      <c r="C3927">
        <v>86</v>
      </c>
      <c r="D3927" t="s">
        <v>21</v>
      </c>
      <c r="E3927" t="s">
        <v>22</v>
      </c>
      <c r="F3927" t="s">
        <v>22</v>
      </c>
      <c r="G3927">
        <v>0</v>
      </c>
      <c r="H3927">
        <v>231.9</v>
      </c>
      <c r="I3927">
        <v>73</v>
      </c>
      <c r="J3927">
        <v>39.42</v>
      </c>
      <c r="K3927">
        <v>165.9</v>
      </c>
      <c r="L3927">
        <v>123</v>
      </c>
      <c r="M3927">
        <v>14.1</v>
      </c>
      <c r="N3927">
        <v>225.7</v>
      </c>
      <c r="O3927">
        <v>86</v>
      </c>
      <c r="P3927">
        <v>10.16</v>
      </c>
      <c r="Q3927">
        <v>11.5</v>
      </c>
      <c r="R3927">
        <v>3</v>
      </c>
      <c r="S3927">
        <v>3.11</v>
      </c>
      <c r="T3927">
        <v>3</v>
      </c>
      <c r="U3927" t="s">
        <v>22</v>
      </c>
      <c r="V3927">
        <f>IF(tbl_Customers[[#This Row],[churn]] = "yes", 1, 0)</f>
        <v>0</v>
      </c>
      <c r="W3927" t="str">
        <f>IF(tbl_Customers[[#This Row],[number_customer_service_calls]] &lt;= 1, "0-1 Calls", IF(tbl_Customers[[#This Row],[number_customer_service_calls]] &lt;= 3, "2-3 Calls", IF(tbl_Customers[[#This Row],[number_customer_service_calls]] &lt;=5, "4-5 Calls", "6+ Calls")))</f>
        <v>2-3 Calls</v>
      </c>
      <c r="X3927" t="str">
        <f>IF(tbl_Customers[[#This Row],[account_length]] &lt;= 50, "0-50", IF(tbl_Customers[[#This Row],[account_length]] &lt;=100, "51-100", IF(tbl_Customers[[#This Row],[account_length]] &lt;= 150, "101-150", "151+")))</f>
        <v>51-100</v>
      </c>
      <c r="Y3927" t="str">
        <f>IF(tbl_Customers[[#This Row],[total_intl_charge]] &lt;= 3, "Low Charges", "High Charges")</f>
        <v>High Charges</v>
      </c>
      <c r="Z3927" t="str">
        <f>IF(tbl_Customers[[#This Row],[total_eve_calls]]&lt;=80,"Low Calls",
IF(tbl_Customers[[#This Row],[total_eve_calls]]&lt;=120,"Medium Calls","High Calls"))</f>
        <v>High Calls</v>
      </c>
      <c r="AA3927" t="str">
        <f>IF(tbl_Customers[[#This Row],[total_eve_charge]]&lt;=15,"Low Charges",
IF(tbl_Customers[[#This Row],[total_eve_charge]]&lt;=20,"Medium Charges","High Charges"))</f>
        <v>Low Charges</v>
      </c>
      <c r="AB39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7" t="str">
        <f>IF(tbl_Customers[[#This Row],[number_vmail_messages]] = 0, "No Usage", IF(tbl_Customers[[#This Row],[number_vmail_messages]] &lt;= 20, "Low Usage", IF(tbl_Customers[[#This Row],[number_vmail_messages]] &lt;= 40, "Medium Usgae", "High Usage")))</f>
        <v>No Usage</v>
      </c>
      <c r="AD3927" t="str">
        <f>IF(tbl_Customers[[#This Row],[total_day_minutes]]&lt;=150,"Low Usage", IF(tbl_Customers[[#This Row],[total_day_minutes]]&lt;=200,"Medium Usage", IF(tbl_Customers[[#This Row],[total_day_minutes]]&lt;=250,"High Usage","Very High Usage")))</f>
        <v>High Usage</v>
      </c>
      <c r="AE3927" t="str">
        <f>IF(tbl_Customers[[#This Row],[total_intl_calls]]&lt;=5,"Low Calls", IF(tbl_Customers[[#This Row],[total_intl_calls]]&lt;=10, "Medium Calls", "High Calls"))</f>
        <v>Low Calls</v>
      </c>
      <c r="AF39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27" s="36" t="str">
        <f>IF(tbl_Customers[[#This Row],[Churn_Risk_Score]]&gt;=10,"High Risk", IF(tbl_Customers[[#This Row],[Churn_Risk_Score]]&gt;=5,"Medium Risk","Low Risk"))</f>
        <v>Low Risk</v>
      </c>
    </row>
    <row r="3928" spans="1:33" x14ac:dyDescent="0.35">
      <c r="A3928">
        <v>3927</v>
      </c>
      <c r="B3928" t="s">
        <v>68</v>
      </c>
      <c r="C3928">
        <v>74</v>
      </c>
      <c r="D3928" t="s">
        <v>21</v>
      </c>
      <c r="E3928" t="s">
        <v>22</v>
      </c>
      <c r="F3928" t="s">
        <v>22</v>
      </c>
      <c r="G3928">
        <v>0</v>
      </c>
      <c r="H3928">
        <v>207.1</v>
      </c>
      <c r="I3928">
        <v>79</v>
      </c>
      <c r="J3928">
        <v>35.21</v>
      </c>
      <c r="K3928">
        <v>182</v>
      </c>
      <c r="L3928">
        <v>100</v>
      </c>
      <c r="M3928">
        <v>15.47</v>
      </c>
      <c r="N3928">
        <v>233.7</v>
      </c>
      <c r="O3928">
        <v>73</v>
      </c>
      <c r="P3928">
        <v>10.52</v>
      </c>
      <c r="Q3928">
        <v>7.4</v>
      </c>
      <c r="R3928">
        <v>8</v>
      </c>
      <c r="S3928">
        <v>2</v>
      </c>
      <c r="T3928">
        <v>1</v>
      </c>
      <c r="U3928" t="s">
        <v>22</v>
      </c>
      <c r="V3928">
        <f>IF(tbl_Customers[[#This Row],[churn]] = "yes", 1, 0)</f>
        <v>0</v>
      </c>
      <c r="W3928" t="str">
        <f>IF(tbl_Customers[[#This Row],[number_customer_service_calls]] &lt;= 1, "0-1 Calls", IF(tbl_Customers[[#This Row],[number_customer_service_calls]] &lt;= 3, "2-3 Calls", IF(tbl_Customers[[#This Row],[number_customer_service_calls]] &lt;=5, "4-5 Calls", "6+ Calls")))</f>
        <v>0-1 Calls</v>
      </c>
      <c r="X3928" t="str">
        <f>IF(tbl_Customers[[#This Row],[account_length]] &lt;= 50, "0-50", IF(tbl_Customers[[#This Row],[account_length]] &lt;=100, "51-100", IF(tbl_Customers[[#This Row],[account_length]] &lt;= 150, "101-150", "151+")))</f>
        <v>51-100</v>
      </c>
      <c r="Y3928" t="str">
        <f>IF(tbl_Customers[[#This Row],[total_intl_charge]] &lt;= 3, "Low Charges", "High Charges")</f>
        <v>Low Charges</v>
      </c>
      <c r="Z3928" t="str">
        <f>IF(tbl_Customers[[#This Row],[total_eve_calls]]&lt;=80,"Low Calls",
IF(tbl_Customers[[#This Row],[total_eve_calls]]&lt;=120,"Medium Calls","High Calls"))</f>
        <v>Medium Calls</v>
      </c>
      <c r="AA3928" t="str">
        <f>IF(tbl_Customers[[#This Row],[total_eve_charge]]&lt;=15,"Low Charges",
IF(tbl_Customers[[#This Row],[total_eve_charge]]&lt;=20,"Medium Charges","High Charges"))</f>
        <v>Medium Charges</v>
      </c>
      <c r="AB39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8" t="str">
        <f>IF(tbl_Customers[[#This Row],[number_vmail_messages]] = 0, "No Usage", IF(tbl_Customers[[#This Row],[number_vmail_messages]] &lt;= 20, "Low Usage", IF(tbl_Customers[[#This Row],[number_vmail_messages]] &lt;= 40, "Medium Usgae", "High Usage")))</f>
        <v>No Usage</v>
      </c>
      <c r="AD3928" t="str">
        <f>IF(tbl_Customers[[#This Row],[total_day_minutes]]&lt;=150,"Low Usage", IF(tbl_Customers[[#This Row],[total_day_minutes]]&lt;=200,"Medium Usage", IF(tbl_Customers[[#This Row],[total_day_minutes]]&lt;=250,"High Usage","Very High Usage")))</f>
        <v>High Usage</v>
      </c>
      <c r="AE3928" t="str">
        <f>IF(tbl_Customers[[#This Row],[total_intl_calls]]&lt;=5,"Low Calls", IF(tbl_Customers[[#This Row],[total_intl_calls]]&lt;=10, "Medium Calls", "High Calls"))</f>
        <v>Medium Calls</v>
      </c>
      <c r="AF39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28" s="36" t="str">
        <f>IF(tbl_Customers[[#This Row],[Churn_Risk_Score]]&gt;=10,"High Risk", IF(tbl_Customers[[#This Row],[Churn_Risk_Score]]&gt;=5,"Medium Risk","Low Risk"))</f>
        <v>Low Risk</v>
      </c>
    </row>
    <row r="3929" spans="1:33" x14ac:dyDescent="0.35">
      <c r="A3929">
        <v>3928</v>
      </c>
      <c r="B3929" t="s">
        <v>60</v>
      </c>
      <c r="C3929">
        <v>178</v>
      </c>
      <c r="D3929" t="s">
        <v>28</v>
      </c>
      <c r="E3929" t="s">
        <v>22</v>
      </c>
      <c r="F3929" t="s">
        <v>22</v>
      </c>
      <c r="G3929">
        <v>0</v>
      </c>
      <c r="H3929">
        <v>225.4</v>
      </c>
      <c r="I3929">
        <v>104</v>
      </c>
      <c r="J3929">
        <v>38.32</v>
      </c>
      <c r="K3929">
        <v>110.7</v>
      </c>
      <c r="L3929">
        <v>90</v>
      </c>
      <c r="M3929">
        <v>9.41</v>
      </c>
      <c r="N3929">
        <v>134.1</v>
      </c>
      <c r="O3929">
        <v>109</v>
      </c>
      <c r="P3929">
        <v>6.03</v>
      </c>
      <c r="Q3929">
        <v>15.3</v>
      </c>
      <c r="R3929">
        <v>5</v>
      </c>
      <c r="S3929">
        <v>4.13</v>
      </c>
      <c r="T3929">
        <v>2</v>
      </c>
      <c r="U3929" t="s">
        <v>23</v>
      </c>
      <c r="V3929">
        <f>IF(tbl_Customers[[#This Row],[churn]] = "yes", 1, 0)</f>
        <v>1</v>
      </c>
      <c r="W3929" t="str">
        <f>IF(tbl_Customers[[#This Row],[number_customer_service_calls]] &lt;= 1, "0-1 Calls", IF(tbl_Customers[[#This Row],[number_customer_service_calls]] &lt;= 3, "2-3 Calls", IF(tbl_Customers[[#This Row],[number_customer_service_calls]] &lt;=5, "4-5 Calls", "6+ Calls")))</f>
        <v>2-3 Calls</v>
      </c>
      <c r="X3929" t="str">
        <f>IF(tbl_Customers[[#This Row],[account_length]] &lt;= 50, "0-50", IF(tbl_Customers[[#This Row],[account_length]] &lt;=100, "51-100", IF(tbl_Customers[[#This Row],[account_length]] &lt;= 150, "101-150", "151+")))</f>
        <v>151+</v>
      </c>
      <c r="Y3929" t="str">
        <f>IF(tbl_Customers[[#This Row],[total_intl_charge]] &lt;= 3, "Low Charges", "High Charges")</f>
        <v>High Charges</v>
      </c>
      <c r="Z3929" t="str">
        <f>IF(tbl_Customers[[#This Row],[total_eve_calls]]&lt;=80,"Low Calls",
IF(tbl_Customers[[#This Row],[total_eve_calls]]&lt;=120,"Medium Calls","High Calls"))</f>
        <v>Medium Calls</v>
      </c>
      <c r="AA3929" t="str">
        <f>IF(tbl_Customers[[#This Row],[total_eve_charge]]&lt;=15,"Low Charges",
IF(tbl_Customers[[#This Row],[total_eve_charge]]&lt;=20,"Medium Charges","High Charges"))</f>
        <v>Low Charges</v>
      </c>
      <c r="AB39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9" t="str">
        <f>IF(tbl_Customers[[#This Row],[number_vmail_messages]] = 0, "No Usage", IF(tbl_Customers[[#This Row],[number_vmail_messages]] &lt;= 20, "Low Usage", IF(tbl_Customers[[#This Row],[number_vmail_messages]] &lt;= 40, "Medium Usgae", "High Usage")))</f>
        <v>No Usage</v>
      </c>
      <c r="AD3929" t="str">
        <f>IF(tbl_Customers[[#This Row],[total_day_minutes]]&lt;=150,"Low Usage", IF(tbl_Customers[[#This Row],[total_day_minutes]]&lt;=200,"Medium Usage", IF(tbl_Customers[[#This Row],[total_day_minutes]]&lt;=250,"High Usage","Very High Usage")))</f>
        <v>High Usage</v>
      </c>
      <c r="AE3929" t="str">
        <f>IF(tbl_Customers[[#This Row],[total_intl_calls]]&lt;=5,"Low Calls", IF(tbl_Customers[[#This Row],[total_intl_calls]]&lt;=10, "Medium Calls", "High Calls"))</f>
        <v>Low Calls</v>
      </c>
      <c r="AF39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29" s="36" t="str">
        <f>IF(tbl_Customers[[#This Row],[Churn_Risk_Score]]&gt;=10,"High Risk", IF(tbl_Customers[[#This Row],[Churn_Risk_Score]]&gt;=5,"Medium Risk","Low Risk"))</f>
        <v>Low Risk</v>
      </c>
    </row>
    <row r="3930" spans="1:33" x14ac:dyDescent="0.35">
      <c r="A3930">
        <v>3929</v>
      </c>
      <c r="B3930" t="s">
        <v>40</v>
      </c>
      <c r="C3930">
        <v>95</v>
      </c>
      <c r="D3930" t="s">
        <v>25</v>
      </c>
      <c r="E3930" t="s">
        <v>22</v>
      </c>
      <c r="F3930" t="s">
        <v>23</v>
      </c>
      <c r="G3930">
        <v>45</v>
      </c>
      <c r="H3930">
        <v>116.4</v>
      </c>
      <c r="I3930">
        <v>115</v>
      </c>
      <c r="J3930">
        <v>19.79</v>
      </c>
      <c r="K3930">
        <v>283.7</v>
      </c>
      <c r="L3930">
        <v>123</v>
      </c>
      <c r="M3930">
        <v>24.11</v>
      </c>
      <c r="N3930">
        <v>285.2</v>
      </c>
      <c r="O3930">
        <v>103</v>
      </c>
      <c r="P3930">
        <v>12.83</v>
      </c>
      <c r="Q3930">
        <v>12.8</v>
      </c>
      <c r="R3930">
        <v>4</v>
      </c>
      <c r="S3930">
        <v>3.46</v>
      </c>
      <c r="T3930">
        <v>1</v>
      </c>
      <c r="U3930" t="s">
        <v>22</v>
      </c>
      <c r="V3930">
        <f>IF(tbl_Customers[[#This Row],[churn]] = "yes", 1, 0)</f>
        <v>0</v>
      </c>
      <c r="W3930" t="str">
        <f>IF(tbl_Customers[[#This Row],[number_customer_service_calls]] &lt;= 1, "0-1 Calls", IF(tbl_Customers[[#This Row],[number_customer_service_calls]] &lt;= 3, "2-3 Calls", IF(tbl_Customers[[#This Row],[number_customer_service_calls]] &lt;=5, "4-5 Calls", "6+ Calls")))</f>
        <v>0-1 Calls</v>
      </c>
      <c r="X3930" t="str">
        <f>IF(tbl_Customers[[#This Row],[account_length]] &lt;= 50, "0-50", IF(tbl_Customers[[#This Row],[account_length]] &lt;=100, "51-100", IF(tbl_Customers[[#This Row],[account_length]] &lt;= 150, "101-150", "151+")))</f>
        <v>51-100</v>
      </c>
      <c r="Y3930" t="str">
        <f>IF(tbl_Customers[[#This Row],[total_intl_charge]] &lt;= 3, "Low Charges", "High Charges")</f>
        <v>High Charges</v>
      </c>
      <c r="Z3930" t="str">
        <f>IF(tbl_Customers[[#This Row],[total_eve_calls]]&lt;=80,"Low Calls",
IF(tbl_Customers[[#This Row],[total_eve_calls]]&lt;=120,"Medium Calls","High Calls"))</f>
        <v>High Calls</v>
      </c>
      <c r="AA3930" t="str">
        <f>IF(tbl_Customers[[#This Row],[total_eve_charge]]&lt;=15,"Low Charges",
IF(tbl_Customers[[#This Row],[total_eve_charge]]&lt;=20,"Medium Charges","High Charges"))</f>
        <v>High Charges</v>
      </c>
      <c r="AB39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0" t="str">
        <f>IF(tbl_Customers[[#This Row],[number_vmail_messages]] = 0, "No Usage", IF(tbl_Customers[[#This Row],[number_vmail_messages]] &lt;= 20, "Low Usage", IF(tbl_Customers[[#This Row],[number_vmail_messages]] &lt;= 40, "Medium Usgae", "High Usage")))</f>
        <v>High Usage</v>
      </c>
      <c r="AD3930" t="str">
        <f>IF(tbl_Customers[[#This Row],[total_day_minutes]]&lt;=150,"Low Usage", IF(tbl_Customers[[#This Row],[total_day_minutes]]&lt;=200,"Medium Usage", IF(tbl_Customers[[#This Row],[total_day_minutes]]&lt;=250,"High Usage","Very High Usage")))</f>
        <v>Low Usage</v>
      </c>
      <c r="AE3930" t="str">
        <f>IF(tbl_Customers[[#This Row],[total_intl_calls]]&lt;=5,"Low Calls", IF(tbl_Customers[[#This Row],[total_intl_calls]]&lt;=10, "Medium Calls", "High Calls"))</f>
        <v>Low Calls</v>
      </c>
      <c r="AF39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30" s="36" t="str">
        <f>IF(tbl_Customers[[#This Row],[Churn_Risk_Score]]&gt;=10,"High Risk", IF(tbl_Customers[[#This Row],[Churn_Risk_Score]]&gt;=5,"Medium Risk","Low Risk"))</f>
        <v>Low Risk</v>
      </c>
    </row>
    <row r="3931" spans="1:33" x14ac:dyDescent="0.35">
      <c r="A3931">
        <v>3930</v>
      </c>
      <c r="B3931" t="s">
        <v>56</v>
      </c>
      <c r="C3931">
        <v>85</v>
      </c>
      <c r="D3931" t="s">
        <v>21</v>
      </c>
      <c r="E3931" t="s">
        <v>22</v>
      </c>
      <c r="F3931" t="s">
        <v>22</v>
      </c>
      <c r="G3931">
        <v>0</v>
      </c>
      <c r="H3931">
        <v>195.7</v>
      </c>
      <c r="I3931">
        <v>104</v>
      </c>
      <c r="J3931">
        <v>33.270000000000003</v>
      </c>
      <c r="K3931">
        <v>182.9</v>
      </c>
      <c r="L3931">
        <v>121</v>
      </c>
      <c r="M3931">
        <v>15.55</v>
      </c>
      <c r="N3931">
        <v>324.7</v>
      </c>
      <c r="O3931">
        <v>110</v>
      </c>
      <c r="P3931">
        <v>14.61</v>
      </c>
      <c r="Q3931">
        <v>8.6</v>
      </c>
      <c r="R3931">
        <v>9</v>
      </c>
      <c r="S3931">
        <v>2.3199999999999998</v>
      </c>
      <c r="T3931">
        <v>0</v>
      </c>
      <c r="U3931" t="s">
        <v>22</v>
      </c>
      <c r="V3931">
        <f>IF(tbl_Customers[[#This Row],[churn]] = "yes", 1, 0)</f>
        <v>0</v>
      </c>
      <c r="W3931" t="str">
        <f>IF(tbl_Customers[[#This Row],[number_customer_service_calls]] &lt;= 1, "0-1 Calls", IF(tbl_Customers[[#This Row],[number_customer_service_calls]] &lt;= 3, "2-3 Calls", IF(tbl_Customers[[#This Row],[number_customer_service_calls]] &lt;=5, "4-5 Calls", "6+ Calls")))</f>
        <v>0-1 Calls</v>
      </c>
      <c r="X3931" t="str">
        <f>IF(tbl_Customers[[#This Row],[account_length]] &lt;= 50, "0-50", IF(tbl_Customers[[#This Row],[account_length]] &lt;=100, "51-100", IF(tbl_Customers[[#This Row],[account_length]] &lt;= 150, "101-150", "151+")))</f>
        <v>51-100</v>
      </c>
      <c r="Y3931" t="str">
        <f>IF(tbl_Customers[[#This Row],[total_intl_charge]] &lt;= 3, "Low Charges", "High Charges")</f>
        <v>Low Charges</v>
      </c>
      <c r="Z3931" t="str">
        <f>IF(tbl_Customers[[#This Row],[total_eve_calls]]&lt;=80,"Low Calls",
IF(tbl_Customers[[#This Row],[total_eve_calls]]&lt;=120,"Medium Calls","High Calls"))</f>
        <v>High Calls</v>
      </c>
      <c r="AA3931" t="str">
        <f>IF(tbl_Customers[[#This Row],[total_eve_charge]]&lt;=15,"Low Charges",
IF(tbl_Customers[[#This Row],[total_eve_charge]]&lt;=20,"Medium Charges","High Charges"))</f>
        <v>Medium Charges</v>
      </c>
      <c r="AB39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1" t="str">
        <f>IF(tbl_Customers[[#This Row],[number_vmail_messages]] = 0, "No Usage", IF(tbl_Customers[[#This Row],[number_vmail_messages]] &lt;= 20, "Low Usage", IF(tbl_Customers[[#This Row],[number_vmail_messages]] &lt;= 40, "Medium Usgae", "High Usage")))</f>
        <v>No Usage</v>
      </c>
      <c r="AD3931" t="str">
        <f>IF(tbl_Customers[[#This Row],[total_day_minutes]]&lt;=150,"Low Usage", IF(tbl_Customers[[#This Row],[total_day_minutes]]&lt;=200,"Medium Usage", IF(tbl_Customers[[#This Row],[total_day_minutes]]&lt;=250,"High Usage","Very High Usage")))</f>
        <v>Medium Usage</v>
      </c>
      <c r="AE3931" t="str">
        <f>IF(tbl_Customers[[#This Row],[total_intl_calls]]&lt;=5,"Low Calls", IF(tbl_Customers[[#This Row],[total_intl_calls]]&lt;=10, "Medium Calls", "High Calls"))</f>
        <v>Medium Calls</v>
      </c>
      <c r="AF39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1" s="36" t="str">
        <f>IF(tbl_Customers[[#This Row],[Churn_Risk_Score]]&gt;=10,"High Risk", IF(tbl_Customers[[#This Row],[Churn_Risk_Score]]&gt;=5,"Medium Risk","Low Risk"))</f>
        <v>Low Risk</v>
      </c>
    </row>
    <row r="3932" spans="1:33" x14ac:dyDescent="0.35">
      <c r="A3932">
        <v>3931</v>
      </c>
      <c r="B3932" t="s">
        <v>65</v>
      </c>
      <c r="C3932">
        <v>81</v>
      </c>
      <c r="D3932" t="s">
        <v>28</v>
      </c>
      <c r="E3932" t="s">
        <v>22</v>
      </c>
      <c r="F3932" t="s">
        <v>22</v>
      </c>
      <c r="G3932">
        <v>0</v>
      </c>
      <c r="H3932">
        <v>79.400000000000006</v>
      </c>
      <c r="I3932">
        <v>99</v>
      </c>
      <c r="J3932">
        <v>13.5</v>
      </c>
      <c r="K3932">
        <v>144.69999999999999</v>
      </c>
      <c r="L3932">
        <v>90</v>
      </c>
      <c r="M3932">
        <v>12.3</v>
      </c>
      <c r="N3932">
        <v>204.7</v>
      </c>
      <c r="O3932">
        <v>114</v>
      </c>
      <c r="P3932">
        <v>9.2100000000000009</v>
      </c>
      <c r="Q3932">
        <v>9.1</v>
      </c>
      <c r="R3932">
        <v>5</v>
      </c>
      <c r="S3932">
        <v>2.46</v>
      </c>
      <c r="T3932">
        <v>0</v>
      </c>
      <c r="U3932" t="s">
        <v>22</v>
      </c>
      <c r="V3932">
        <f>IF(tbl_Customers[[#This Row],[churn]] = "yes", 1, 0)</f>
        <v>0</v>
      </c>
      <c r="W3932" t="str">
        <f>IF(tbl_Customers[[#This Row],[number_customer_service_calls]] &lt;= 1, "0-1 Calls", IF(tbl_Customers[[#This Row],[number_customer_service_calls]] &lt;= 3, "2-3 Calls", IF(tbl_Customers[[#This Row],[number_customer_service_calls]] &lt;=5, "4-5 Calls", "6+ Calls")))</f>
        <v>0-1 Calls</v>
      </c>
      <c r="X3932" t="str">
        <f>IF(tbl_Customers[[#This Row],[account_length]] &lt;= 50, "0-50", IF(tbl_Customers[[#This Row],[account_length]] &lt;=100, "51-100", IF(tbl_Customers[[#This Row],[account_length]] &lt;= 150, "101-150", "151+")))</f>
        <v>51-100</v>
      </c>
      <c r="Y3932" t="str">
        <f>IF(tbl_Customers[[#This Row],[total_intl_charge]] &lt;= 3, "Low Charges", "High Charges")</f>
        <v>Low Charges</v>
      </c>
      <c r="Z3932" t="str">
        <f>IF(tbl_Customers[[#This Row],[total_eve_calls]]&lt;=80,"Low Calls",
IF(tbl_Customers[[#This Row],[total_eve_calls]]&lt;=120,"Medium Calls","High Calls"))</f>
        <v>Medium Calls</v>
      </c>
      <c r="AA3932" t="str">
        <f>IF(tbl_Customers[[#This Row],[total_eve_charge]]&lt;=15,"Low Charges",
IF(tbl_Customers[[#This Row],[total_eve_charge]]&lt;=20,"Medium Charges","High Charges"))</f>
        <v>Low Charges</v>
      </c>
      <c r="AB39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2" t="str">
        <f>IF(tbl_Customers[[#This Row],[number_vmail_messages]] = 0, "No Usage", IF(tbl_Customers[[#This Row],[number_vmail_messages]] &lt;= 20, "Low Usage", IF(tbl_Customers[[#This Row],[number_vmail_messages]] &lt;= 40, "Medium Usgae", "High Usage")))</f>
        <v>No Usage</v>
      </c>
      <c r="AD3932" t="str">
        <f>IF(tbl_Customers[[#This Row],[total_day_minutes]]&lt;=150,"Low Usage", IF(tbl_Customers[[#This Row],[total_day_minutes]]&lt;=200,"Medium Usage", IF(tbl_Customers[[#This Row],[total_day_minutes]]&lt;=250,"High Usage","Very High Usage")))</f>
        <v>Low Usage</v>
      </c>
      <c r="AE3932" t="str">
        <f>IF(tbl_Customers[[#This Row],[total_intl_calls]]&lt;=5,"Low Calls", IF(tbl_Customers[[#This Row],[total_intl_calls]]&lt;=10, "Medium Calls", "High Calls"))</f>
        <v>Low Calls</v>
      </c>
      <c r="AF39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2" s="36" t="str">
        <f>IF(tbl_Customers[[#This Row],[Churn_Risk_Score]]&gt;=10,"High Risk", IF(tbl_Customers[[#This Row],[Churn_Risk_Score]]&gt;=5,"Medium Risk","Low Risk"))</f>
        <v>Low Risk</v>
      </c>
    </row>
    <row r="3933" spans="1:33" x14ac:dyDescent="0.35">
      <c r="A3933">
        <v>3932</v>
      </c>
      <c r="B3933" t="s">
        <v>50</v>
      </c>
      <c r="C3933">
        <v>41</v>
      </c>
      <c r="D3933" t="s">
        <v>21</v>
      </c>
      <c r="E3933" t="s">
        <v>22</v>
      </c>
      <c r="F3933" t="s">
        <v>22</v>
      </c>
      <c r="G3933">
        <v>0</v>
      </c>
      <c r="H3933">
        <v>102.9</v>
      </c>
      <c r="I3933">
        <v>114</v>
      </c>
      <c r="J3933">
        <v>17.489999999999998</v>
      </c>
      <c r="K3933">
        <v>107.9</v>
      </c>
      <c r="L3933">
        <v>119</v>
      </c>
      <c r="M3933">
        <v>9.17</v>
      </c>
      <c r="N3933">
        <v>277.60000000000002</v>
      </c>
      <c r="O3933">
        <v>99</v>
      </c>
      <c r="P3933">
        <v>12.49</v>
      </c>
      <c r="Q3933">
        <v>11</v>
      </c>
      <c r="R3933">
        <v>4</v>
      </c>
      <c r="S3933">
        <v>2.97</v>
      </c>
      <c r="T3933">
        <v>6</v>
      </c>
      <c r="U3933" t="s">
        <v>23</v>
      </c>
      <c r="V3933">
        <f>IF(tbl_Customers[[#This Row],[churn]] = "yes", 1, 0)</f>
        <v>1</v>
      </c>
      <c r="W3933" t="str">
        <f>IF(tbl_Customers[[#This Row],[number_customer_service_calls]] &lt;= 1, "0-1 Calls", IF(tbl_Customers[[#This Row],[number_customer_service_calls]] &lt;= 3, "2-3 Calls", IF(tbl_Customers[[#This Row],[number_customer_service_calls]] &lt;=5, "4-5 Calls", "6+ Calls")))</f>
        <v>6+ Calls</v>
      </c>
      <c r="X3933" t="str">
        <f>IF(tbl_Customers[[#This Row],[account_length]] &lt;= 50, "0-50", IF(tbl_Customers[[#This Row],[account_length]] &lt;=100, "51-100", IF(tbl_Customers[[#This Row],[account_length]] &lt;= 150, "101-150", "151+")))</f>
        <v>0-50</v>
      </c>
      <c r="Y3933" t="str">
        <f>IF(tbl_Customers[[#This Row],[total_intl_charge]] &lt;= 3, "Low Charges", "High Charges")</f>
        <v>Low Charges</v>
      </c>
      <c r="Z3933" t="str">
        <f>IF(tbl_Customers[[#This Row],[total_eve_calls]]&lt;=80,"Low Calls",
IF(tbl_Customers[[#This Row],[total_eve_calls]]&lt;=120,"Medium Calls","High Calls"))</f>
        <v>Medium Calls</v>
      </c>
      <c r="AA3933" t="str">
        <f>IF(tbl_Customers[[#This Row],[total_eve_charge]]&lt;=15,"Low Charges",
IF(tbl_Customers[[#This Row],[total_eve_charge]]&lt;=20,"Medium Charges","High Charges"))</f>
        <v>Low Charges</v>
      </c>
      <c r="AB39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3" t="str">
        <f>IF(tbl_Customers[[#This Row],[number_vmail_messages]] = 0, "No Usage", IF(tbl_Customers[[#This Row],[number_vmail_messages]] &lt;= 20, "Low Usage", IF(tbl_Customers[[#This Row],[number_vmail_messages]] &lt;= 40, "Medium Usgae", "High Usage")))</f>
        <v>No Usage</v>
      </c>
      <c r="AD3933" t="str">
        <f>IF(tbl_Customers[[#This Row],[total_day_minutes]]&lt;=150,"Low Usage", IF(tbl_Customers[[#This Row],[total_day_minutes]]&lt;=200,"Medium Usage", IF(tbl_Customers[[#This Row],[total_day_minutes]]&lt;=250,"High Usage","Very High Usage")))</f>
        <v>Low Usage</v>
      </c>
      <c r="AE3933" t="str">
        <f>IF(tbl_Customers[[#This Row],[total_intl_calls]]&lt;=5,"Low Calls", IF(tbl_Customers[[#This Row],[total_intl_calls]]&lt;=10, "Medium Calls", "High Calls"))</f>
        <v>Low Calls</v>
      </c>
      <c r="AF39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33" s="36" t="str">
        <f>IF(tbl_Customers[[#This Row],[Churn_Risk_Score]]&gt;=10,"High Risk", IF(tbl_Customers[[#This Row],[Churn_Risk_Score]]&gt;=5,"Medium Risk","Low Risk"))</f>
        <v>Medium Risk</v>
      </c>
    </row>
    <row r="3934" spans="1:33" x14ac:dyDescent="0.35">
      <c r="A3934">
        <v>3933</v>
      </c>
      <c r="B3934" t="s">
        <v>64</v>
      </c>
      <c r="C3934">
        <v>217</v>
      </c>
      <c r="D3934" t="s">
        <v>28</v>
      </c>
      <c r="E3934" t="s">
        <v>22</v>
      </c>
      <c r="F3934" t="s">
        <v>22</v>
      </c>
      <c r="G3934">
        <v>0</v>
      </c>
      <c r="H3934">
        <v>99.7</v>
      </c>
      <c r="I3934">
        <v>74</v>
      </c>
      <c r="J3934">
        <v>16.95</v>
      </c>
      <c r="K3934">
        <v>183.1</v>
      </c>
      <c r="L3934">
        <v>97</v>
      </c>
      <c r="M3934">
        <v>15.56</v>
      </c>
      <c r="N3934">
        <v>220.3</v>
      </c>
      <c r="O3934">
        <v>73</v>
      </c>
      <c r="P3934">
        <v>9.91</v>
      </c>
      <c r="Q3934">
        <v>14.4</v>
      </c>
      <c r="R3934">
        <v>4</v>
      </c>
      <c r="S3934">
        <v>3.89</v>
      </c>
      <c r="T3934">
        <v>0</v>
      </c>
      <c r="U3934" t="s">
        <v>22</v>
      </c>
      <c r="V3934">
        <f>IF(tbl_Customers[[#This Row],[churn]] = "yes", 1, 0)</f>
        <v>0</v>
      </c>
      <c r="W3934" t="str">
        <f>IF(tbl_Customers[[#This Row],[number_customer_service_calls]] &lt;= 1, "0-1 Calls", IF(tbl_Customers[[#This Row],[number_customer_service_calls]] &lt;= 3, "2-3 Calls", IF(tbl_Customers[[#This Row],[number_customer_service_calls]] &lt;=5, "4-5 Calls", "6+ Calls")))</f>
        <v>0-1 Calls</v>
      </c>
      <c r="X3934" t="str">
        <f>IF(tbl_Customers[[#This Row],[account_length]] &lt;= 50, "0-50", IF(tbl_Customers[[#This Row],[account_length]] &lt;=100, "51-100", IF(tbl_Customers[[#This Row],[account_length]] &lt;= 150, "101-150", "151+")))</f>
        <v>151+</v>
      </c>
      <c r="Y3934" t="str">
        <f>IF(tbl_Customers[[#This Row],[total_intl_charge]] &lt;= 3, "Low Charges", "High Charges")</f>
        <v>High Charges</v>
      </c>
      <c r="Z3934" t="str">
        <f>IF(tbl_Customers[[#This Row],[total_eve_calls]]&lt;=80,"Low Calls",
IF(tbl_Customers[[#This Row],[total_eve_calls]]&lt;=120,"Medium Calls","High Calls"))</f>
        <v>Medium Calls</v>
      </c>
      <c r="AA3934" t="str">
        <f>IF(tbl_Customers[[#This Row],[total_eve_charge]]&lt;=15,"Low Charges",
IF(tbl_Customers[[#This Row],[total_eve_charge]]&lt;=20,"Medium Charges","High Charges"))</f>
        <v>Medium Charges</v>
      </c>
      <c r="AB39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4" t="str">
        <f>IF(tbl_Customers[[#This Row],[number_vmail_messages]] = 0, "No Usage", IF(tbl_Customers[[#This Row],[number_vmail_messages]] &lt;= 20, "Low Usage", IF(tbl_Customers[[#This Row],[number_vmail_messages]] &lt;= 40, "Medium Usgae", "High Usage")))</f>
        <v>No Usage</v>
      </c>
      <c r="AD3934" t="str">
        <f>IF(tbl_Customers[[#This Row],[total_day_minutes]]&lt;=150,"Low Usage", IF(tbl_Customers[[#This Row],[total_day_minutes]]&lt;=200,"Medium Usage", IF(tbl_Customers[[#This Row],[total_day_minutes]]&lt;=250,"High Usage","Very High Usage")))</f>
        <v>Low Usage</v>
      </c>
      <c r="AE3934" t="str">
        <f>IF(tbl_Customers[[#This Row],[total_intl_calls]]&lt;=5,"Low Calls", IF(tbl_Customers[[#This Row],[total_intl_calls]]&lt;=10, "Medium Calls", "High Calls"))</f>
        <v>Low Calls</v>
      </c>
      <c r="AF39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34" s="36" t="str">
        <f>IF(tbl_Customers[[#This Row],[Churn_Risk_Score]]&gt;=10,"High Risk", IF(tbl_Customers[[#This Row],[Churn_Risk_Score]]&gt;=5,"Medium Risk","Low Risk"))</f>
        <v>Low Risk</v>
      </c>
    </row>
    <row r="3935" spans="1:33" x14ac:dyDescent="0.35">
      <c r="A3935">
        <v>3934</v>
      </c>
      <c r="B3935" t="s">
        <v>49</v>
      </c>
      <c r="C3935">
        <v>79</v>
      </c>
      <c r="D3935" t="s">
        <v>21</v>
      </c>
      <c r="E3935" t="s">
        <v>22</v>
      </c>
      <c r="F3935" t="s">
        <v>22</v>
      </c>
      <c r="G3935">
        <v>0</v>
      </c>
      <c r="H3935">
        <v>213.4</v>
      </c>
      <c r="I3935">
        <v>107</v>
      </c>
      <c r="J3935">
        <v>36.28</v>
      </c>
      <c r="K3935">
        <v>176.2</v>
      </c>
      <c r="L3935">
        <v>82</v>
      </c>
      <c r="M3935">
        <v>14.98</v>
      </c>
      <c r="N3935">
        <v>180.1</v>
      </c>
      <c r="O3935">
        <v>125</v>
      </c>
      <c r="P3935">
        <v>8.1</v>
      </c>
      <c r="Q3935">
        <v>7.9</v>
      </c>
      <c r="R3935">
        <v>4</v>
      </c>
      <c r="S3935">
        <v>2.13</v>
      </c>
      <c r="T3935">
        <v>0</v>
      </c>
      <c r="U3935" t="s">
        <v>22</v>
      </c>
      <c r="V3935">
        <f>IF(tbl_Customers[[#This Row],[churn]] = "yes", 1, 0)</f>
        <v>0</v>
      </c>
      <c r="W3935" t="str">
        <f>IF(tbl_Customers[[#This Row],[number_customer_service_calls]] &lt;= 1, "0-1 Calls", IF(tbl_Customers[[#This Row],[number_customer_service_calls]] &lt;= 3, "2-3 Calls", IF(tbl_Customers[[#This Row],[number_customer_service_calls]] &lt;=5, "4-5 Calls", "6+ Calls")))</f>
        <v>0-1 Calls</v>
      </c>
      <c r="X3935" t="str">
        <f>IF(tbl_Customers[[#This Row],[account_length]] &lt;= 50, "0-50", IF(tbl_Customers[[#This Row],[account_length]] &lt;=100, "51-100", IF(tbl_Customers[[#This Row],[account_length]] &lt;= 150, "101-150", "151+")))</f>
        <v>51-100</v>
      </c>
      <c r="Y3935" t="str">
        <f>IF(tbl_Customers[[#This Row],[total_intl_charge]] &lt;= 3, "Low Charges", "High Charges")</f>
        <v>Low Charges</v>
      </c>
      <c r="Z3935" t="str">
        <f>IF(tbl_Customers[[#This Row],[total_eve_calls]]&lt;=80,"Low Calls",
IF(tbl_Customers[[#This Row],[total_eve_calls]]&lt;=120,"Medium Calls","High Calls"))</f>
        <v>Medium Calls</v>
      </c>
      <c r="AA3935" t="str">
        <f>IF(tbl_Customers[[#This Row],[total_eve_charge]]&lt;=15,"Low Charges",
IF(tbl_Customers[[#This Row],[total_eve_charge]]&lt;=20,"Medium Charges","High Charges"))</f>
        <v>Low Charges</v>
      </c>
      <c r="AB39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5" t="str">
        <f>IF(tbl_Customers[[#This Row],[number_vmail_messages]] = 0, "No Usage", IF(tbl_Customers[[#This Row],[number_vmail_messages]] &lt;= 20, "Low Usage", IF(tbl_Customers[[#This Row],[number_vmail_messages]] &lt;= 40, "Medium Usgae", "High Usage")))</f>
        <v>No Usage</v>
      </c>
      <c r="AD3935" t="str">
        <f>IF(tbl_Customers[[#This Row],[total_day_minutes]]&lt;=150,"Low Usage", IF(tbl_Customers[[#This Row],[total_day_minutes]]&lt;=200,"Medium Usage", IF(tbl_Customers[[#This Row],[total_day_minutes]]&lt;=250,"High Usage","Very High Usage")))</f>
        <v>High Usage</v>
      </c>
      <c r="AE3935" t="str">
        <f>IF(tbl_Customers[[#This Row],[total_intl_calls]]&lt;=5,"Low Calls", IF(tbl_Customers[[#This Row],[total_intl_calls]]&lt;=10, "Medium Calls", "High Calls"))</f>
        <v>Low Calls</v>
      </c>
      <c r="AF39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5" s="36" t="str">
        <f>IF(tbl_Customers[[#This Row],[Churn_Risk_Score]]&gt;=10,"High Risk", IF(tbl_Customers[[#This Row],[Churn_Risk_Score]]&gt;=5,"Medium Risk","Low Risk"))</f>
        <v>Low Risk</v>
      </c>
    </row>
    <row r="3936" spans="1:33" x14ac:dyDescent="0.35">
      <c r="A3936">
        <v>3935</v>
      </c>
      <c r="B3936" t="s">
        <v>74</v>
      </c>
      <c r="C3936">
        <v>15</v>
      </c>
      <c r="D3936" t="s">
        <v>21</v>
      </c>
      <c r="E3936" t="s">
        <v>22</v>
      </c>
      <c r="F3936" t="s">
        <v>22</v>
      </c>
      <c r="G3936">
        <v>0</v>
      </c>
      <c r="H3936">
        <v>185.1</v>
      </c>
      <c r="I3936">
        <v>103</v>
      </c>
      <c r="J3936">
        <v>31.47</v>
      </c>
      <c r="K3936">
        <v>193.8</v>
      </c>
      <c r="L3936">
        <v>148</v>
      </c>
      <c r="M3936">
        <v>16.47</v>
      </c>
      <c r="N3936">
        <v>305.2</v>
      </c>
      <c r="O3936">
        <v>79</v>
      </c>
      <c r="P3936">
        <v>13.73</v>
      </c>
      <c r="Q3936">
        <v>13.2</v>
      </c>
      <c r="R3936">
        <v>6</v>
      </c>
      <c r="S3936">
        <v>3.56</v>
      </c>
      <c r="T3936">
        <v>5</v>
      </c>
      <c r="U3936" t="s">
        <v>22</v>
      </c>
      <c r="V3936">
        <f>IF(tbl_Customers[[#This Row],[churn]] = "yes", 1, 0)</f>
        <v>0</v>
      </c>
      <c r="W3936" t="str">
        <f>IF(tbl_Customers[[#This Row],[number_customer_service_calls]] &lt;= 1, "0-1 Calls", IF(tbl_Customers[[#This Row],[number_customer_service_calls]] &lt;= 3, "2-3 Calls", IF(tbl_Customers[[#This Row],[number_customer_service_calls]] &lt;=5, "4-5 Calls", "6+ Calls")))</f>
        <v>4-5 Calls</v>
      </c>
      <c r="X3936" t="str">
        <f>IF(tbl_Customers[[#This Row],[account_length]] &lt;= 50, "0-50", IF(tbl_Customers[[#This Row],[account_length]] &lt;=100, "51-100", IF(tbl_Customers[[#This Row],[account_length]] &lt;= 150, "101-150", "151+")))</f>
        <v>0-50</v>
      </c>
      <c r="Y3936" t="str">
        <f>IF(tbl_Customers[[#This Row],[total_intl_charge]] &lt;= 3, "Low Charges", "High Charges")</f>
        <v>High Charges</v>
      </c>
      <c r="Z3936" t="str">
        <f>IF(tbl_Customers[[#This Row],[total_eve_calls]]&lt;=80,"Low Calls",
IF(tbl_Customers[[#This Row],[total_eve_calls]]&lt;=120,"Medium Calls","High Calls"))</f>
        <v>High Calls</v>
      </c>
      <c r="AA3936" t="str">
        <f>IF(tbl_Customers[[#This Row],[total_eve_charge]]&lt;=15,"Low Charges",
IF(tbl_Customers[[#This Row],[total_eve_charge]]&lt;=20,"Medium Charges","High Charges"))</f>
        <v>Medium Charges</v>
      </c>
      <c r="AB39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6" t="str">
        <f>IF(tbl_Customers[[#This Row],[number_vmail_messages]] = 0, "No Usage", IF(tbl_Customers[[#This Row],[number_vmail_messages]] &lt;= 20, "Low Usage", IF(tbl_Customers[[#This Row],[number_vmail_messages]] &lt;= 40, "Medium Usgae", "High Usage")))</f>
        <v>No Usage</v>
      </c>
      <c r="AD3936" t="str">
        <f>IF(tbl_Customers[[#This Row],[total_day_minutes]]&lt;=150,"Low Usage", IF(tbl_Customers[[#This Row],[total_day_minutes]]&lt;=200,"Medium Usage", IF(tbl_Customers[[#This Row],[total_day_minutes]]&lt;=250,"High Usage","Very High Usage")))</f>
        <v>Medium Usage</v>
      </c>
      <c r="AE3936" t="str">
        <f>IF(tbl_Customers[[#This Row],[total_intl_calls]]&lt;=5,"Low Calls", IF(tbl_Customers[[#This Row],[total_intl_calls]]&lt;=10, "Medium Calls", "High Calls"))</f>
        <v>Medium Calls</v>
      </c>
      <c r="AF39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36" s="36" t="str">
        <f>IF(tbl_Customers[[#This Row],[Churn_Risk_Score]]&gt;=10,"High Risk", IF(tbl_Customers[[#This Row],[Churn_Risk_Score]]&gt;=5,"Medium Risk","Low Risk"))</f>
        <v>Medium Risk</v>
      </c>
    </row>
    <row r="3937" spans="1:33" x14ac:dyDescent="0.35">
      <c r="A3937">
        <v>3936</v>
      </c>
      <c r="B3937" t="s">
        <v>53</v>
      </c>
      <c r="C3937">
        <v>96</v>
      </c>
      <c r="D3937" t="s">
        <v>21</v>
      </c>
      <c r="E3937" t="s">
        <v>22</v>
      </c>
      <c r="F3937" t="s">
        <v>22</v>
      </c>
      <c r="G3937">
        <v>0</v>
      </c>
      <c r="H3937">
        <v>166.5</v>
      </c>
      <c r="I3937">
        <v>101</v>
      </c>
      <c r="J3937">
        <v>28.31</v>
      </c>
      <c r="K3937">
        <v>78.3</v>
      </c>
      <c r="L3937">
        <v>108</v>
      </c>
      <c r="M3937">
        <v>6.66</v>
      </c>
      <c r="N3937">
        <v>221.9</v>
      </c>
      <c r="O3937">
        <v>112</v>
      </c>
      <c r="P3937">
        <v>9.99</v>
      </c>
      <c r="Q3937">
        <v>11.5</v>
      </c>
      <c r="R3937">
        <v>10</v>
      </c>
      <c r="S3937">
        <v>3.11</v>
      </c>
      <c r="T3937">
        <v>3</v>
      </c>
      <c r="U3937" t="s">
        <v>22</v>
      </c>
      <c r="V3937">
        <f>IF(tbl_Customers[[#This Row],[churn]] = "yes", 1, 0)</f>
        <v>0</v>
      </c>
      <c r="W3937" t="str">
        <f>IF(tbl_Customers[[#This Row],[number_customer_service_calls]] &lt;= 1, "0-1 Calls", IF(tbl_Customers[[#This Row],[number_customer_service_calls]] &lt;= 3, "2-3 Calls", IF(tbl_Customers[[#This Row],[number_customer_service_calls]] &lt;=5, "4-5 Calls", "6+ Calls")))</f>
        <v>2-3 Calls</v>
      </c>
      <c r="X3937" t="str">
        <f>IF(tbl_Customers[[#This Row],[account_length]] &lt;= 50, "0-50", IF(tbl_Customers[[#This Row],[account_length]] &lt;=100, "51-100", IF(tbl_Customers[[#This Row],[account_length]] &lt;= 150, "101-150", "151+")))</f>
        <v>51-100</v>
      </c>
      <c r="Y3937" t="str">
        <f>IF(tbl_Customers[[#This Row],[total_intl_charge]] &lt;= 3, "Low Charges", "High Charges")</f>
        <v>High Charges</v>
      </c>
      <c r="Z3937" t="str">
        <f>IF(tbl_Customers[[#This Row],[total_eve_calls]]&lt;=80,"Low Calls",
IF(tbl_Customers[[#This Row],[total_eve_calls]]&lt;=120,"Medium Calls","High Calls"))</f>
        <v>Medium Calls</v>
      </c>
      <c r="AA3937" t="str">
        <f>IF(tbl_Customers[[#This Row],[total_eve_charge]]&lt;=15,"Low Charges",
IF(tbl_Customers[[#This Row],[total_eve_charge]]&lt;=20,"Medium Charges","High Charges"))</f>
        <v>Low Charges</v>
      </c>
      <c r="AB39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7" t="str">
        <f>IF(tbl_Customers[[#This Row],[number_vmail_messages]] = 0, "No Usage", IF(tbl_Customers[[#This Row],[number_vmail_messages]] &lt;= 20, "Low Usage", IF(tbl_Customers[[#This Row],[number_vmail_messages]] &lt;= 40, "Medium Usgae", "High Usage")))</f>
        <v>No Usage</v>
      </c>
      <c r="AD3937" t="str">
        <f>IF(tbl_Customers[[#This Row],[total_day_minutes]]&lt;=150,"Low Usage", IF(tbl_Customers[[#This Row],[total_day_minutes]]&lt;=200,"Medium Usage", IF(tbl_Customers[[#This Row],[total_day_minutes]]&lt;=250,"High Usage","Very High Usage")))</f>
        <v>Medium Usage</v>
      </c>
      <c r="AE3937" t="str">
        <f>IF(tbl_Customers[[#This Row],[total_intl_calls]]&lt;=5,"Low Calls", IF(tbl_Customers[[#This Row],[total_intl_calls]]&lt;=10, "Medium Calls", "High Calls"))</f>
        <v>Medium Calls</v>
      </c>
      <c r="AF39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37" s="36" t="str">
        <f>IF(tbl_Customers[[#This Row],[Churn_Risk_Score]]&gt;=10,"High Risk", IF(tbl_Customers[[#This Row],[Churn_Risk_Score]]&gt;=5,"Medium Risk","Low Risk"))</f>
        <v>Low Risk</v>
      </c>
    </row>
    <row r="3938" spans="1:33" x14ac:dyDescent="0.35">
      <c r="A3938">
        <v>3937</v>
      </c>
      <c r="B3938" t="s">
        <v>73</v>
      </c>
      <c r="C3938">
        <v>140</v>
      </c>
      <c r="D3938" t="s">
        <v>21</v>
      </c>
      <c r="E3938" t="s">
        <v>22</v>
      </c>
      <c r="F3938" t="s">
        <v>22</v>
      </c>
      <c r="G3938">
        <v>0</v>
      </c>
      <c r="H3938">
        <v>220.1</v>
      </c>
      <c r="I3938">
        <v>100</v>
      </c>
      <c r="J3938">
        <v>37.42</v>
      </c>
      <c r="K3938">
        <v>182.2</v>
      </c>
      <c r="L3938">
        <v>112</v>
      </c>
      <c r="M3938">
        <v>15.49</v>
      </c>
      <c r="N3938">
        <v>250.3</v>
      </c>
      <c r="O3938">
        <v>98</v>
      </c>
      <c r="P3938">
        <v>11.26</v>
      </c>
      <c r="Q3938">
        <v>11.6</v>
      </c>
      <c r="R3938">
        <v>8</v>
      </c>
      <c r="S3938">
        <v>3.13</v>
      </c>
      <c r="T3938">
        <v>1</v>
      </c>
      <c r="U3938" t="s">
        <v>22</v>
      </c>
      <c r="V3938">
        <f>IF(tbl_Customers[[#This Row],[churn]] = "yes", 1, 0)</f>
        <v>0</v>
      </c>
      <c r="W3938" t="str">
        <f>IF(tbl_Customers[[#This Row],[number_customer_service_calls]] &lt;= 1, "0-1 Calls", IF(tbl_Customers[[#This Row],[number_customer_service_calls]] &lt;= 3, "2-3 Calls", IF(tbl_Customers[[#This Row],[number_customer_service_calls]] &lt;=5, "4-5 Calls", "6+ Calls")))</f>
        <v>0-1 Calls</v>
      </c>
      <c r="X3938" t="str">
        <f>IF(tbl_Customers[[#This Row],[account_length]] &lt;= 50, "0-50", IF(tbl_Customers[[#This Row],[account_length]] &lt;=100, "51-100", IF(tbl_Customers[[#This Row],[account_length]] &lt;= 150, "101-150", "151+")))</f>
        <v>101-150</v>
      </c>
      <c r="Y3938" t="str">
        <f>IF(tbl_Customers[[#This Row],[total_intl_charge]] &lt;= 3, "Low Charges", "High Charges")</f>
        <v>High Charges</v>
      </c>
      <c r="Z3938" t="str">
        <f>IF(tbl_Customers[[#This Row],[total_eve_calls]]&lt;=80,"Low Calls",
IF(tbl_Customers[[#This Row],[total_eve_calls]]&lt;=120,"Medium Calls","High Calls"))</f>
        <v>Medium Calls</v>
      </c>
      <c r="AA3938" t="str">
        <f>IF(tbl_Customers[[#This Row],[total_eve_charge]]&lt;=15,"Low Charges",
IF(tbl_Customers[[#This Row],[total_eve_charge]]&lt;=20,"Medium Charges","High Charges"))</f>
        <v>Medium Charges</v>
      </c>
      <c r="AB39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8" t="str">
        <f>IF(tbl_Customers[[#This Row],[number_vmail_messages]] = 0, "No Usage", IF(tbl_Customers[[#This Row],[number_vmail_messages]] &lt;= 20, "Low Usage", IF(tbl_Customers[[#This Row],[number_vmail_messages]] &lt;= 40, "Medium Usgae", "High Usage")))</f>
        <v>No Usage</v>
      </c>
      <c r="AD3938" t="str">
        <f>IF(tbl_Customers[[#This Row],[total_day_minutes]]&lt;=150,"Low Usage", IF(tbl_Customers[[#This Row],[total_day_minutes]]&lt;=200,"Medium Usage", IF(tbl_Customers[[#This Row],[total_day_minutes]]&lt;=250,"High Usage","Very High Usage")))</f>
        <v>High Usage</v>
      </c>
      <c r="AE3938" t="str">
        <f>IF(tbl_Customers[[#This Row],[total_intl_calls]]&lt;=5,"Low Calls", IF(tbl_Customers[[#This Row],[total_intl_calls]]&lt;=10, "Medium Calls", "High Calls"))</f>
        <v>Medium Calls</v>
      </c>
      <c r="AF39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38" s="36" t="str">
        <f>IF(tbl_Customers[[#This Row],[Churn_Risk_Score]]&gt;=10,"High Risk", IF(tbl_Customers[[#This Row],[Churn_Risk_Score]]&gt;=5,"Medium Risk","Low Risk"))</f>
        <v>Low Risk</v>
      </c>
    </row>
    <row r="3939" spans="1:33" x14ac:dyDescent="0.35">
      <c r="A3939">
        <v>3938</v>
      </c>
      <c r="B3939" t="s">
        <v>56</v>
      </c>
      <c r="C3939">
        <v>67</v>
      </c>
      <c r="D3939" t="s">
        <v>28</v>
      </c>
      <c r="E3939" t="s">
        <v>22</v>
      </c>
      <c r="F3939" t="s">
        <v>22</v>
      </c>
      <c r="G3939">
        <v>0</v>
      </c>
      <c r="H3939">
        <v>102.8</v>
      </c>
      <c r="I3939">
        <v>93</v>
      </c>
      <c r="J3939">
        <v>17.48</v>
      </c>
      <c r="K3939">
        <v>137.80000000000001</v>
      </c>
      <c r="L3939">
        <v>91</v>
      </c>
      <c r="M3939">
        <v>11.71</v>
      </c>
      <c r="N3939">
        <v>158.9</v>
      </c>
      <c r="O3939">
        <v>110</v>
      </c>
      <c r="P3939">
        <v>7.15</v>
      </c>
      <c r="Q3939">
        <v>8.9</v>
      </c>
      <c r="R3939">
        <v>5</v>
      </c>
      <c r="S3939">
        <v>2.4</v>
      </c>
      <c r="T3939">
        <v>1</v>
      </c>
      <c r="U3939" t="s">
        <v>22</v>
      </c>
      <c r="V3939">
        <f>IF(tbl_Customers[[#This Row],[churn]] = "yes", 1, 0)</f>
        <v>0</v>
      </c>
      <c r="W3939" t="str">
        <f>IF(tbl_Customers[[#This Row],[number_customer_service_calls]] &lt;= 1, "0-1 Calls", IF(tbl_Customers[[#This Row],[number_customer_service_calls]] &lt;= 3, "2-3 Calls", IF(tbl_Customers[[#This Row],[number_customer_service_calls]] &lt;=5, "4-5 Calls", "6+ Calls")))</f>
        <v>0-1 Calls</v>
      </c>
      <c r="X3939" t="str">
        <f>IF(tbl_Customers[[#This Row],[account_length]] &lt;= 50, "0-50", IF(tbl_Customers[[#This Row],[account_length]] &lt;=100, "51-100", IF(tbl_Customers[[#This Row],[account_length]] &lt;= 150, "101-150", "151+")))</f>
        <v>51-100</v>
      </c>
      <c r="Y3939" t="str">
        <f>IF(tbl_Customers[[#This Row],[total_intl_charge]] &lt;= 3, "Low Charges", "High Charges")</f>
        <v>Low Charges</v>
      </c>
      <c r="Z3939" t="str">
        <f>IF(tbl_Customers[[#This Row],[total_eve_calls]]&lt;=80,"Low Calls",
IF(tbl_Customers[[#This Row],[total_eve_calls]]&lt;=120,"Medium Calls","High Calls"))</f>
        <v>Medium Calls</v>
      </c>
      <c r="AA3939" t="str">
        <f>IF(tbl_Customers[[#This Row],[total_eve_charge]]&lt;=15,"Low Charges",
IF(tbl_Customers[[#This Row],[total_eve_charge]]&lt;=20,"Medium Charges","High Charges"))</f>
        <v>Low Charges</v>
      </c>
      <c r="AB39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39" t="str">
        <f>IF(tbl_Customers[[#This Row],[number_vmail_messages]] = 0, "No Usage", IF(tbl_Customers[[#This Row],[number_vmail_messages]] &lt;= 20, "Low Usage", IF(tbl_Customers[[#This Row],[number_vmail_messages]] &lt;= 40, "Medium Usgae", "High Usage")))</f>
        <v>No Usage</v>
      </c>
      <c r="AD3939" t="str">
        <f>IF(tbl_Customers[[#This Row],[total_day_minutes]]&lt;=150,"Low Usage", IF(tbl_Customers[[#This Row],[total_day_minutes]]&lt;=200,"Medium Usage", IF(tbl_Customers[[#This Row],[total_day_minutes]]&lt;=250,"High Usage","Very High Usage")))</f>
        <v>Low Usage</v>
      </c>
      <c r="AE3939" t="str">
        <f>IF(tbl_Customers[[#This Row],[total_intl_calls]]&lt;=5,"Low Calls", IF(tbl_Customers[[#This Row],[total_intl_calls]]&lt;=10, "Medium Calls", "High Calls"))</f>
        <v>Low Calls</v>
      </c>
      <c r="AF39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9" s="36" t="str">
        <f>IF(tbl_Customers[[#This Row],[Churn_Risk_Score]]&gt;=10,"High Risk", IF(tbl_Customers[[#This Row],[Churn_Risk_Score]]&gt;=5,"Medium Risk","Low Risk"))</f>
        <v>Low Risk</v>
      </c>
    </row>
    <row r="3940" spans="1:33" x14ac:dyDescent="0.35">
      <c r="A3940">
        <v>3939</v>
      </c>
      <c r="B3940" t="s">
        <v>65</v>
      </c>
      <c r="C3940">
        <v>105</v>
      </c>
      <c r="D3940" t="s">
        <v>21</v>
      </c>
      <c r="E3940" t="s">
        <v>22</v>
      </c>
      <c r="F3940" t="s">
        <v>22</v>
      </c>
      <c r="G3940">
        <v>0</v>
      </c>
      <c r="H3940">
        <v>181.3</v>
      </c>
      <c r="I3940">
        <v>134</v>
      </c>
      <c r="J3940">
        <v>30.82</v>
      </c>
      <c r="K3940">
        <v>136</v>
      </c>
      <c r="L3940">
        <v>84</v>
      </c>
      <c r="M3940">
        <v>11.56</v>
      </c>
      <c r="N3940">
        <v>271.2</v>
      </c>
      <c r="O3940">
        <v>122</v>
      </c>
      <c r="P3940">
        <v>12.2</v>
      </c>
      <c r="Q3940">
        <v>10.3</v>
      </c>
      <c r="R3940">
        <v>3</v>
      </c>
      <c r="S3940">
        <v>2.78</v>
      </c>
      <c r="T3940">
        <v>1</v>
      </c>
      <c r="U3940" t="s">
        <v>22</v>
      </c>
      <c r="V3940">
        <f>IF(tbl_Customers[[#This Row],[churn]] = "yes", 1, 0)</f>
        <v>0</v>
      </c>
      <c r="W3940" t="str">
        <f>IF(tbl_Customers[[#This Row],[number_customer_service_calls]] &lt;= 1, "0-1 Calls", IF(tbl_Customers[[#This Row],[number_customer_service_calls]] &lt;= 3, "2-3 Calls", IF(tbl_Customers[[#This Row],[number_customer_service_calls]] &lt;=5, "4-5 Calls", "6+ Calls")))</f>
        <v>0-1 Calls</v>
      </c>
      <c r="X3940" t="str">
        <f>IF(tbl_Customers[[#This Row],[account_length]] &lt;= 50, "0-50", IF(tbl_Customers[[#This Row],[account_length]] &lt;=100, "51-100", IF(tbl_Customers[[#This Row],[account_length]] &lt;= 150, "101-150", "151+")))</f>
        <v>101-150</v>
      </c>
      <c r="Y3940" t="str">
        <f>IF(tbl_Customers[[#This Row],[total_intl_charge]] &lt;= 3, "Low Charges", "High Charges")</f>
        <v>Low Charges</v>
      </c>
      <c r="Z3940" t="str">
        <f>IF(tbl_Customers[[#This Row],[total_eve_calls]]&lt;=80,"Low Calls",
IF(tbl_Customers[[#This Row],[total_eve_calls]]&lt;=120,"Medium Calls","High Calls"))</f>
        <v>Medium Calls</v>
      </c>
      <c r="AA3940" t="str">
        <f>IF(tbl_Customers[[#This Row],[total_eve_charge]]&lt;=15,"Low Charges",
IF(tbl_Customers[[#This Row],[total_eve_charge]]&lt;=20,"Medium Charges","High Charges"))</f>
        <v>Low Charges</v>
      </c>
      <c r="AB39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40" t="str">
        <f>IF(tbl_Customers[[#This Row],[number_vmail_messages]] = 0, "No Usage", IF(tbl_Customers[[#This Row],[number_vmail_messages]] &lt;= 20, "Low Usage", IF(tbl_Customers[[#This Row],[number_vmail_messages]] &lt;= 40, "Medium Usgae", "High Usage")))</f>
        <v>No Usage</v>
      </c>
      <c r="AD3940" t="str">
        <f>IF(tbl_Customers[[#This Row],[total_day_minutes]]&lt;=150,"Low Usage", IF(tbl_Customers[[#This Row],[total_day_minutes]]&lt;=200,"Medium Usage", IF(tbl_Customers[[#This Row],[total_day_minutes]]&lt;=250,"High Usage","Very High Usage")))</f>
        <v>Medium Usage</v>
      </c>
      <c r="AE3940" t="str">
        <f>IF(tbl_Customers[[#This Row],[total_intl_calls]]&lt;=5,"Low Calls", IF(tbl_Customers[[#This Row],[total_intl_calls]]&lt;=10, "Medium Calls", "High Calls"))</f>
        <v>Low Calls</v>
      </c>
      <c r="AF39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40" s="36" t="str">
        <f>IF(tbl_Customers[[#This Row],[Churn_Risk_Score]]&gt;=10,"High Risk", IF(tbl_Customers[[#This Row],[Churn_Risk_Score]]&gt;=5,"Medium Risk","Low Risk"))</f>
        <v>Low Risk</v>
      </c>
    </row>
    <row r="3941" spans="1:33" x14ac:dyDescent="0.35">
      <c r="A3941">
        <v>3940</v>
      </c>
      <c r="B3941" t="s">
        <v>29</v>
      </c>
      <c r="C3941">
        <v>38</v>
      </c>
      <c r="D3941" t="s">
        <v>28</v>
      </c>
      <c r="E3941" t="s">
        <v>22</v>
      </c>
      <c r="F3941" t="s">
        <v>22</v>
      </c>
      <c r="G3941">
        <v>0</v>
      </c>
      <c r="H3941">
        <v>281.10000000000002</v>
      </c>
      <c r="I3941">
        <v>113</v>
      </c>
      <c r="J3941">
        <v>47.79</v>
      </c>
      <c r="K3941">
        <v>236.1</v>
      </c>
      <c r="L3941">
        <v>82</v>
      </c>
      <c r="M3941">
        <v>20.07</v>
      </c>
      <c r="N3941">
        <v>230.1</v>
      </c>
      <c r="O3941">
        <v>60</v>
      </c>
      <c r="P3941">
        <v>10.35</v>
      </c>
      <c r="Q3941">
        <v>10.9</v>
      </c>
      <c r="R3941">
        <v>3</v>
      </c>
      <c r="S3941">
        <v>2.94</v>
      </c>
      <c r="T3941">
        <v>1</v>
      </c>
      <c r="U3941" t="s">
        <v>23</v>
      </c>
      <c r="V3941">
        <f>IF(tbl_Customers[[#This Row],[churn]] = "yes", 1, 0)</f>
        <v>1</v>
      </c>
      <c r="W3941" t="str">
        <f>IF(tbl_Customers[[#This Row],[number_customer_service_calls]] &lt;= 1, "0-1 Calls", IF(tbl_Customers[[#This Row],[number_customer_service_calls]] &lt;= 3, "2-3 Calls", IF(tbl_Customers[[#This Row],[number_customer_service_calls]] &lt;=5, "4-5 Calls", "6+ Calls")))</f>
        <v>0-1 Calls</v>
      </c>
      <c r="X3941" t="str">
        <f>IF(tbl_Customers[[#This Row],[account_length]] &lt;= 50, "0-50", IF(tbl_Customers[[#This Row],[account_length]] &lt;=100, "51-100", IF(tbl_Customers[[#This Row],[account_length]] &lt;= 150, "101-150", "151+")))</f>
        <v>0-50</v>
      </c>
      <c r="Y3941" t="str">
        <f>IF(tbl_Customers[[#This Row],[total_intl_charge]] &lt;= 3, "Low Charges", "High Charges")</f>
        <v>Low Charges</v>
      </c>
      <c r="Z3941" t="str">
        <f>IF(tbl_Customers[[#This Row],[total_eve_calls]]&lt;=80,"Low Calls",
IF(tbl_Customers[[#This Row],[total_eve_calls]]&lt;=120,"Medium Calls","High Calls"))</f>
        <v>Medium Calls</v>
      </c>
      <c r="AA3941" t="str">
        <f>IF(tbl_Customers[[#This Row],[total_eve_charge]]&lt;=15,"Low Charges",
IF(tbl_Customers[[#This Row],[total_eve_charge]]&lt;=20,"Medium Charges","High Charges"))</f>
        <v>High Charges</v>
      </c>
      <c r="AB39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1" t="str">
        <f>IF(tbl_Customers[[#This Row],[number_vmail_messages]] = 0, "No Usage", IF(tbl_Customers[[#This Row],[number_vmail_messages]] &lt;= 20, "Low Usage", IF(tbl_Customers[[#This Row],[number_vmail_messages]] &lt;= 40, "Medium Usgae", "High Usage")))</f>
        <v>No Usage</v>
      </c>
      <c r="AD3941" t="str">
        <f>IF(tbl_Customers[[#This Row],[total_day_minutes]]&lt;=150,"Low Usage", IF(tbl_Customers[[#This Row],[total_day_minutes]]&lt;=200,"Medium Usage", IF(tbl_Customers[[#This Row],[total_day_minutes]]&lt;=250,"High Usage","Very High Usage")))</f>
        <v>Very High Usage</v>
      </c>
      <c r="AE3941" t="str">
        <f>IF(tbl_Customers[[#This Row],[total_intl_calls]]&lt;=5,"Low Calls", IF(tbl_Customers[[#This Row],[total_intl_calls]]&lt;=10, "Medium Calls", "High Calls"))</f>
        <v>Low Calls</v>
      </c>
      <c r="AF39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41" s="36" t="str">
        <f>IF(tbl_Customers[[#This Row],[Churn_Risk_Score]]&gt;=10,"High Risk", IF(tbl_Customers[[#This Row],[Churn_Risk_Score]]&gt;=5,"Medium Risk","Low Risk"))</f>
        <v>Medium Risk</v>
      </c>
    </row>
    <row r="3942" spans="1:33" x14ac:dyDescent="0.35">
      <c r="A3942">
        <v>3941</v>
      </c>
      <c r="B3942" t="s">
        <v>74</v>
      </c>
      <c r="C3942">
        <v>110</v>
      </c>
      <c r="D3942" t="s">
        <v>21</v>
      </c>
      <c r="E3942" t="s">
        <v>22</v>
      </c>
      <c r="F3942" t="s">
        <v>22</v>
      </c>
      <c r="G3942">
        <v>0</v>
      </c>
      <c r="H3942">
        <v>251.3</v>
      </c>
      <c r="I3942">
        <v>91</v>
      </c>
      <c r="J3942">
        <v>42.72</v>
      </c>
      <c r="K3942">
        <v>207.2</v>
      </c>
      <c r="L3942">
        <v>95</v>
      </c>
      <c r="M3942">
        <v>17.61</v>
      </c>
      <c r="N3942">
        <v>249</v>
      </c>
      <c r="O3942">
        <v>70</v>
      </c>
      <c r="P3942">
        <v>11.21</v>
      </c>
      <c r="Q3942">
        <v>12.9</v>
      </c>
      <c r="R3942">
        <v>2</v>
      </c>
      <c r="S3942">
        <v>3.48</v>
      </c>
      <c r="T3942">
        <v>1</v>
      </c>
      <c r="U3942" t="s">
        <v>23</v>
      </c>
      <c r="V3942">
        <f>IF(tbl_Customers[[#This Row],[churn]] = "yes", 1, 0)</f>
        <v>1</v>
      </c>
      <c r="W3942" t="str">
        <f>IF(tbl_Customers[[#This Row],[number_customer_service_calls]] &lt;= 1, "0-1 Calls", IF(tbl_Customers[[#This Row],[number_customer_service_calls]] &lt;= 3, "2-3 Calls", IF(tbl_Customers[[#This Row],[number_customer_service_calls]] &lt;=5, "4-5 Calls", "6+ Calls")))</f>
        <v>0-1 Calls</v>
      </c>
      <c r="X3942" t="str">
        <f>IF(tbl_Customers[[#This Row],[account_length]] &lt;= 50, "0-50", IF(tbl_Customers[[#This Row],[account_length]] &lt;=100, "51-100", IF(tbl_Customers[[#This Row],[account_length]] &lt;= 150, "101-150", "151+")))</f>
        <v>101-150</v>
      </c>
      <c r="Y3942" t="str">
        <f>IF(tbl_Customers[[#This Row],[total_intl_charge]] &lt;= 3, "Low Charges", "High Charges")</f>
        <v>High Charges</v>
      </c>
      <c r="Z3942" t="str">
        <f>IF(tbl_Customers[[#This Row],[total_eve_calls]]&lt;=80,"Low Calls",
IF(tbl_Customers[[#This Row],[total_eve_calls]]&lt;=120,"Medium Calls","High Calls"))</f>
        <v>Medium Calls</v>
      </c>
      <c r="AA3942" t="str">
        <f>IF(tbl_Customers[[#This Row],[total_eve_charge]]&lt;=15,"Low Charges",
IF(tbl_Customers[[#This Row],[total_eve_charge]]&lt;=20,"Medium Charges","High Charges"))</f>
        <v>Medium Charges</v>
      </c>
      <c r="AB39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2" t="str">
        <f>IF(tbl_Customers[[#This Row],[number_vmail_messages]] = 0, "No Usage", IF(tbl_Customers[[#This Row],[number_vmail_messages]] &lt;= 20, "Low Usage", IF(tbl_Customers[[#This Row],[number_vmail_messages]] &lt;= 40, "Medium Usgae", "High Usage")))</f>
        <v>No Usage</v>
      </c>
      <c r="AD3942" t="str">
        <f>IF(tbl_Customers[[#This Row],[total_day_minutes]]&lt;=150,"Low Usage", IF(tbl_Customers[[#This Row],[total_day_minutes]]&lt;=200,"Medium Usage", IF(tbl_Customers[[#This Row],[total_day_minutes]]&lt;=250,"High Usage","Very High Usage")))</f>
        <v>Very High Usage</v>
      </c>
      <c r="AE3942" t="str">
        <f>IF(tbl_Customers[[#This Row],[total_intl_calls]]&lt;=5,"Low Calls", IF(tbl_Customers[[#This Row],[total_intl_calls]]&lt;=10, "Medium Calls", "High Calls"))</f>
        <v>Low Calls</v>
      </c>
      <c r="AF39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42" s="36" t="str">
        <f>IF(tbl_Customers[[#This Row],[Churn_Risk_Score]]&gt;=10,"High Risk", IF(tbl_Customers[[#This Row],[Churn_Risk_Score]]&gt;=5,"Medium Risk","Low Risk"))</f>
        <v>Medium Risk</v>
      </c>
    </row>
    <row r="3943" spans="1:33" x14ac:dyDescent="0.35">
      <c r="A3943">
        <v>3942</v>
      </c>
      <c r="B3943" t="s">
        <v>72</v>
      </c>
      <c r="C3943">
        <v>74</v>
      </c>
      <c r="D3943" t="s">
        <v>25</v>
      </c>
      <c r="E3943" t="s">
        <v>22</v>
      </c>
      <c r="F3943" t="s">
        <v>22</v>
      </c>
      <c r="G3943">
        <v>0</v>
      </c>
      <c r="H3943">
        <v>141.9</v>
      </c>
      <c r="I3943">
        <v>103</v>
      </c>
      <c r="J3943">
        <v>24.12</v>
      </c>
      <c r="K3943">
        <v>201</v>
      </c>
      <c r="L3943">
        <v>110</v>
      </c>
      <c r="M3943">
        <v>17.09</v>
      </c>
      <c r="N3943">
        <v>211.2</v>
      </c>
      <c r="O3943">
        <v>117</v>
      </c>
      <c r="P3943">
        <v>9.5</v>
      </c>
      <c r="Q3943">
        <v>10.9</v>
      </c>
      <c r="R3943">
        <v>11</v>
      </c>
      <c r="S3943">
        <v>2.94</v>
      </c>
      <c r="T3943">
        <v>1</v>
      </c>
      <c r="U3943" t="s">
        <v>22</v>
      </c>
      <c r="V3943">
        <f>IF(tbl_Customers[[#This Row],[churn]] = "yes", 1, 0)</f>
        <v>0</v>
      </c>
      <c r="W3943" t="str">
        <f>IF(tbl_Customers[[#This Row],[number_customer_service_calls]] &lt;= 1, "0-1 Calls", IF(tbl_Customers[[#This Row],[number_customer_service_calls]] &lt;= 3, "2-3 Calls", IF(tbl_Customers[[#This Row],[number_customer_service_calls]] &lt;=5, "4-5 Calls", "6+ Calls")))</f>
        <v>0-1 Calls</v>
      </c>
      <c r="X3943" t="str">
        <f>IF(tbl_Customers[[#This Row],[account_length]] &lt;= 50, "0-50", IF(tbl_Customers[[#This Row],[account_length]] &lt;=100, "51-100", IF(tbl_Customers[[#This Row],[account_length]] &lt;= 150, "101-150", "151+")))</f>
        <v>51-100</v>
      </c>
      <c r="Y3943" t="str">
        <f>IF(tbl_Customers[[#This Row],[total_intl_charge]] &lt;= 3, "Low Charges", "High Charges")</f>
        <v>Low Charges</v>
      </c>
      <c r="Z3943" t="str">
        <f>IF(tbl_Customers[[#This Row],[total_eve_calls]]&lt;=80,"Low Calls",
IF(tbl_Customers[[#This Row],[total_eve_calls]]&lt;=120,"Medium Calls","High Calls"))</f>
        <v>Medium Calls</v>
      </c>
      <c r="AA3943" t="str">
        <f>IF(tbl_Customers[[#This Row],[total_eve_charge]]&lt;=15,"Low Charges",
IF(tbl_Customers[[#This Row],[total_eve_charge]]&lt;=20,"Medium Charges","High Charges"))</f>
        <v>Medium Charges</v>
      </c>
      <c r="AB39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43" t="str">
        <f>IF(tbl_Customers[[#This Row],[number_vmail_messages]] = 0, "No Usage", IF(tbl_Customers[[#This Row],[number_vmail_messages]] &lt;= 20, "Low Usage", IF(tbl_Customers[[#This Row],[number_vmail_messages]] &lt;= 40, "Medium Usgae", "High Usage")))</f>
        <v>No Usage</v>
      </c>
      <c r="AD3943" t="str">
        <f>IF(tbl_Customers[[#This Row],[total_day_minutes]]&lt;=150,"Low Usage", IF(tbl_Customers[[#This Row],[total_day_minutes]]&lt;=200,"Medium Usage", IF(tbl_Customers[[#This Row],[total_day_minutes]]&lt;=250,"High Usage","Very High Usage")))</f>
        <v>Low Usage</v>
      </c>
      <c r="AE3943" t="str">
        <f>IF(tbl_Customers[[#This Row],[total_intl_calls]]&lt;=5,"Low Calls", IF(tbl_Customers[[#This Row],[total_intl_calls]]&lt;=10, "Medium Calls", "High Calls"))</f>
        <v>High Calls</v>
      </c>
      <c r="AF39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43" s="36" t="str">
        <f>IF(tbl_Customers[[#This Row],[Churn_Risk_Score]]&gt;=10,"High Risk", IF(tbl_Customers[[#This Row],[Churn_Risk_Score]]&gt;=5,"Medium Risk","Low Risk"))</f>
        <v>Low Risk</v>
      </c>
    </row>
    <row r="3944" spans="1:33" x14ac:dyDescent="0.35">
      <c r="A3944">
        <v>3943</v>
      </c>
      <c r="B3944" t="s">
        <v>33</v>
      </c>
      <c r="C3944">
        <v>79</v>
      </c>
      <c r="D3944" t="s">
        <v>21</v>
      </c>
      <c r="E3944" t="s">
        <v>22</v>
      </c>
      <c r="F3944" t="s">
        <v>23</v>
      </c>
      <c r="G3944">
        <v>30</v>
      </c>
      <c r="H3944">
        <v>148</v>
      </c>
      <c r="I3944">
        <v>96</v>
      </c>
      <c r="J3944">
        <v>25.16</v>
      </c>
      <c r="K3944">
        <v>149.6</v>
      </c>
      <c r="L3944">
        <v>128</v>
      </c>
      <c r="M3944">
        <v>12.72</v>
      </c>
      <c r="N3944">
        <v>220.3</v>
      </c>
      <c r="O3944">
        <v>99</v>
      </c>
      <c r="P3944">
        <v>9.91</v>
      </c>
      <c r="Q3944">
        <v>9.6999999999999993</v>
      </c>
      <c r="R3944">
        <v>5</v>
      </c>
      <c r="S3944">
        <v>2.62</v>
      </c>
      <c r="T3944">
        <v>3</v>
      </c>
      <c r="U3944" t="s">
        <v>22</v>
      </c>
      <c r="V3944">
        <f>IF(tbl_Customers[[#This Row],[churn]] = "yes", 1, 0)</f>
        <v>0</v>
      </c>
      <c r="W3944" t="str">
        <f>IF(tbl_Customers[[#This Row],[number_customer_service_calls]] &lt;= 1, "0-1 Calls", IF(tbl_Customers[[#This Row],[number_customer_service_calls]] &lt;= 3, "2-3 Calls", IF(tbl_Customers[[#This Row],[number_customer_service_calls]] &lt;=5, "4-5 Calls", "6+ Calls")))</f>
        <v>2-3 Calls</v>
      </c>
      <c r="X3944" t="str">
        <f>IF(tbl_Customers[[#This Row],[account_length]] &lt;= 50, "0-50", IF(tbl_Customers[[#This Row],[account_length]] &lt;=100, "51-100", IF(tbl_Customers[[#This Row],[account_length]] &lt;= 150, "101-150", "151+")))</f>
        <v>51-100</v>
      </c>
      <c r="Y3944" t="str">
        <f>IF(tbl_Customers[[#This Row],[total_intl_charge]] &lt;= 3, "Low Charges", "High Charges")</f>
        <v>Low Charges</v>
      </c>
      <c r="Z3944" t="str">
        <f>IF(tbl_Customers[[#This Row],[total_eve_calls]]&lt;=80,"Low Calls",
IF(tbl_Customers[[#This Row],[total_eve_calls]]&lt;=120,"Medium Calls","High Calls"))</f>
        <v>High Calls</v>
      </c>
      <c r="AA3944" t="str">
        <f>IF(tbl_Customers[[#This Row],[total_eve_charge]]&lt;=15,"Low Charges",
IF(tbl_Customers[[#This Row],[total_eve_charge]]&lt;=20,"Medium Charges","High Charges"))</f>
        <v>Low Charges</v>
      </c>
      <c r="AB39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4" t="str">
        <f>IF(tbl_Customers[[#This Row],[number_vmail_messages]] = 0, "No Usage", IF(tbl_Customers[[#This Row],[number_vmail_messages]] &lt;= 20, "Low Usage", IF(tbl_Customers[[#This Row],[number_vmail_messages]] &lt;= 40, "Medium Usgae", "High Usage")))</f>
        <v>Medium Usgae</v>
      </c>
      <c r="AD3944" t="str">
        <f>IF(tbl_Customers[[#This Row],[total_day_minutes]]&lt;=150,"Low Usage", IF(tbl_Customers[[#This Row],[total_day_minutes]]&lt;=200,"Medium Usage", IF(tbl_Customers[[#This Row],[total_day_minutes]]&lt;=250,"High Usage","Very High Usage")))</f>
        <v>Low Usage</v>
      </c>
      <c r="AE3944" t="str">
        <f>IF(tbl_Customers[[#This Row],[total_intl_calls]]&lt;=5,"Low Calls", IF(tbl_Customers[[#This Row],[total_intl_calls]]&lt;=10, "Medium Calls", "High Calls"))</f>
        <v>Low Calls</v>
      </c>
      <c r="AF39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44" s="36" t="str">
        <f>IF(tbl_Customers[[#This Row],[Churn_Risk_Score]]&gt;=10,"High Risk", IF(tbl_Customers[[#This Row],[Churn_Risk_Score]]&gt;=5,"Medium Risk","Low Risk"))</f>
        <v>Low Risk</v>
      </c>
    </row>
    <row r="3945" spans="1:33" x14ac:dyDescent="0.35">
      <c r="A3945">
        <v>3944</v>
      </c>
      <c r="B3945" t="s">
        <v>71</v>
      </c>
      <c r="C3945">
        <v>114</v>
      </c>
      <c r="D3945" t="s">
        <v>21</v>
      </c>
      <c r="E3945" t="s">
        <v>23</v>
      </c>
      <c r="F3945" t="s">
        <v>22</v>
      </c>
      <c r="G3945">
        <v>0</v>
      </c>
      <c r="H3945">
        <v>200.7</v>
      </c>
      <c r="I3945">
        <v>72</v>
      </c>
      <c r="J3945">
        <v>34.119999999999997</v>
      </c>
      <c r="K3945">
        <v>271.2</v>
      </c>
      <c r="L3945">
        <v>79</v>
      </c>
      <c r="M3945">
        <v>23.05</v>
      </c>
      <c r="N3945">
        <v>188.2</v>
      </c>
      <c r="O3945">
        <v>97</v>
      </c>
      <c r="P3945">
        <v>8.4700000000000006</v>
      </c>
      <c r="Q3945">
        <v>13.4</v>
      </c>
      <c r="R3945">
        <v>7</v>
      </c>
      <c r="S3945">
        <v>3.62</v>
      </c>
      <c r="T3945">
        <v>2</v>
      </c>
      <c r="U3945" t="s">
        <v>23</v>
      </c>
      <c r="V3945">
        <f>IF(tbl_Customers[[#This Row],[churn]] = "yes", 1, 0)</f>
        <v>1</v>
      </c>
      <c r="W3945" t="str">
        <f>IF(tbl_Customers[[#This Row],[number_customer_service_calls]] &lt;= 1, "0-1 Calls", IF(tbl_Customers[[#This Row],[number_customer_service_calls]] &lt;= 3, "2-3 Calls", IF(tbl_Customers[[#This Row],[number_customer_service_calls]] &lt;=5, "4-5 Calls", "6+ Calls")))</f>
        <v>2-3 Calls</v>
      </c>
      <c r="X3945" t="str">
        <f>IF(tbl_Customers[[#This Row],[account_length]] &lt;= 50, "0-50", IF(tbl_Customers[[#This Row],[account_length]] &lt;=100, "51-100", IF(tbl_Customers[[#This Row],[account_length]] &lt;= 150, "101-150", "151+")))</f>
        <v>101-150</v>
      </c>
      <c r="Y3945" t="str">
        <f>IF(tbl_Customers[[#This Row],[total_intl_charge]] &lt;= 3, "Low Charges", "High Charges")</f>
        <v>High Charges</v>
      </c>
      <c r="Z3945" t="str">
        <f>IF(tbl_Customers[[#This Row],[total_eve_calls]]&lt;=80,"Low Calls",
IF(tbl_Customers[[#This Row],[total_eve_calls]]&lt;=120,"Medium Calls","High Calls"))</f>
        <v>Low Calls</v>
      </c>
      <c r="AA3945" t="str">
        <f>IF(tbl_Customers[[#This Row],[total_eve_charge]]&lt;=15,"Low Charges",
IF(tbl_Customers[[#This Row],[total_eve_charge]]&lt;=20,"Medium Charges","High Charges"))</f>
        <v>High Charges</v>
      </c>
      <c r="AB39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5" t="str">
        <f>IF(tbl_Customers[[#This Row],[number_vmail_messages]] = 0, "No Usage", IF(tbl_Customers[[#This Row],[number_vmail_messages]] &lt;= 20, "Low Usage", IF(tbl_Customers[[#This Row],[number_vmail_messages]] &lt;= 40, "Medium Usgae", "High Usage")))</f>
        <v>No Usage</v>
      </c>
      <c r="AD3945" t="str">
        <f>IF(tbl_Customers[[#This Row],[total_day_minutes]]&lt;=150,"Low Usage", IF(tbl_Customers[[#This Row],[total_day_minutes]]&lt;=200,"Medium Usage", IF(tbl_Customers[[#This Row],[total_day_minutes]]&lt;=250,"High Usage","Very High Usage")))</f>
        <v>High Usage</v>
      </c>
      <c r="AE3945" t="str">
        <f>IF(tbl_Customers[[#This Row],[total_intl_calls]]&lt;=5,"Low Calls", IF(tbl_Customers[[#This Row],[total_intl_calls]]&lt;=10, "Medium Calls", "High Calls"))</f>
        <v>Medium Calls</v>
      </c>
      <c r="AF39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945" s="36" t="str">
        <f>IF(tbl_Customers[[#This Row],[Churn_Risk_Score]]&gt;=10,"High Risk", IF(tbl_Customers[[#This Row],[Churn_Risk_Score]]&gt;=5,"Medium Risk","Low Risk"))</f>
        <v>Medium Risk</v>
      </c>
    </row>
    <row r="3946" spans="1:33" x14ac:dyDescent="0.35">
      <c r="A3946">
        <v>3945</v>
      </c>
      <c r="B3946" t="s">
        <v>31</v>
      </c>
      <c r="C3946">
        <v>44</v>
      </c>
      <c r="D3946" t="s">
        <v>28</v>
      </c>
      <c r="E3946" t="s">
        <v>22</v>
      </c>
      <c r="F3946" t="s">
        <v>22</v>
      </c>
      <c r="G3946">
        <v>0</v>
      </c>
      <c r="H3946">
        <v>238.3</v>
      </c>
      <c r="I3946">
        <v>83</v>
      </c>
      <c r="J3946">
        <v>40.51</v>
      </c>
      <c r="K3946">
        <v>193.7</v>
      </c>
      <c r="L3946">
        <v>112</v>
      </c>
      <c r="M3946">
        <v>16.46</v>
      </c>
      <c r="N3946">
        <v>167.7</v>
      </c>
      <c r="O3946">
        <v>79</v>
      </c>
      <c r="P3946">
        <v>7.55</v>
      </c>
      <c r="Q3946">
        <v>9.4</v>
      </c>
      <c r="R3946">
        <v>6</v>
      </c>
      <c r="S3946">
        <v>2.54</v>
      </c>
      <c r="T3946">
        <v>5</v>
      </c>
      <c r="U3946" t="s">
        <v>22</v>
      </c>
      <c r="V3946">
        <f>IF(tbl_Customers[[#This Row],[churn]] = "yes", 1, 0)</f>
        <v>0</v>
      </c>
      <c r="W3946" t="str">
        <f>IF(tbl_Customers[[#This Row],[number_customer_service_calls]] &lt;= 1, "0-1 Calls", IF(tbl_Customers[[#This Row],[number_customer_service_calls]] &lt;= 3, "2-3 Calls", IF(tbl_Customers[[#This Row],[number_customer_service_calls]] &lt;=5, "4-5 Calls", "6+ Calls")))</f>
        <v>4-5 Calls</v>
      </c>
      <c r="X3946" t="str">
        <f>IF(tbl_Customers[[#This Row],[account_length]] &lt;= 50, "0-50", IF(tbl_Customers[[#This Row],[account_length]] &lt;=100, "51-100", IF(tbl_Customers[[#This Row],[account_length]] &lt;= 150, "101-150", "151+")))</f>
        <v>0-50</v>
      </c>
      <c r="Y3946" t="str">
        <f>IF(tbl_Customers[[#This Row],[total_intl_charge]] &lt;= 3, "Low Charges", "High Charges")</f>
        <v>Low Charges</v>
      </c>
      <c r="Z3946" t="str">
        <f>IF(tbl_Customers[[#This Row],[total_eve_calls]]&lt;=80,"Low Calls",
IF(tbl_Customers[[#This Row],[total_eve_calls]]&lt;=120,"Medium Calls","High Calls"))</f>
        <v>Medium Calls</v>
      </c>
      <c r="AA3946" t="str">
        <f>IF(tbl_Customers[[#This Row],[total_eve_charge]]&lt;=15,"Low Charges",
IF(tbl_Customers[[#This Row],[total_eve_charge]]&lt;=20,"Medium Charges","High Charges"))</f>
        <v>Medium Charges</v>
      </c>
      <c r="AB39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6" t="str">
        <f>IF(tbl_Customers[[#This Row],[number_vmail_messages]] = 0, "No Usage", IF(tbl_Customers[[#This Row],[number_vmail_messages]] &lt;= 20, "Low Usage", IF(tbl_Customers[[#This Row],[number_vmail_messages]] &lt;= 40, "Medium Usgae", "High Usage")))</f>
        <v>No Usage</v>
      </c>
      <c r="AD3946" t="str">
        <f>IF(tbl_Customers[[#This Row],[total_day_minutes]]&lt;=150,"Low Usage", IF(tbl_Customers[[#This Row],[total_day_minutes]]&lt;=200,"Medium Usage", IF(tbl_Customers[[#This Row],[total_day_minutes]]&lt;=250,"High Usage","Very High Usage")))</f>
        <v>High Usage</v>
      </c>
      <c r="AE3946" t="str">
        <f>IF(tbl_Customers[[#This Row],[total_intl_calls]]&lt;=5,"Low Calls", IF(tbl_Customers[[#This Row],[total_intl_calls]]&lt;=10, "Medium Calls", "High Calls"))</f>
        <v>Medium Calls</v>
      </c>
      <c r="AF39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46" s="36" t="str">
        <f>IF(tbl_Customers[[#This Row],[Churn_Risk_Score]]&gt;=10,"High Risk", IF(tbl_Customers[[#This Row],[Churn_Risk_Score]]&gt;=5,"Medium Risk","Low Risk"))</f>
        <v>Medium Risk</v>
      </c>
    </row>
    <row r="3947" spans="1:33" x14ac:dyDescent="0.35">
      <c r="A3947">
        <v>3946</v>
      </c>
      <c r="B3947" t="s">
        <v>67</v>
      </c>
      <c r="C3947">
        <v>107</v>
      </c>
      <c r="D3947" t="s">
        <v>21</v>
      </c>
      <c r="E3947" t="s">
        <v>22</v>
      </c>
      <c r="F3947" t="s">
        <v>22</v>
      </c>
      <c r="G3947">
        <v>0</v>
      </c>
      <c r="H3947">
        <v>220.1</v>
      </c>
      <c r="I3947">
        <v>103</v>
      </c>
      <c r="J3947">
        <v>37.42</v>
      </c>
      <c r="K3947">
        <v>200.4</v>
      </c>
      <c r="L3947">
        <v>94</v>
      </c>
      <c r="M3947">
        <v>17.03</v>
      </c>
      <c r="N3947">
        <v>272.60000000000002</v>
      </c>
      <c r="O3947">
        <v>147</v>
      </c>
      <c r="P3947">
        <v>12.27</v>
      </c>
      <c r="Q3947">
        <v>7.4</v>
      </c>
      <c r="R3947">
        <v>5</v>
      </c>
      <c r="S3947">
        <v>2</v>
      </c>
      <c r="T3947">
        <v>2</v>
      </c>
      <c r="U3947" t="s">
        <v>22</v>
      </c>
      <c r="V3947">
        <f>IF(tbl_Customers[[#This Row],[churn]] = "yes", 1, 0)</f>
        <v>0</v>
      </c>
      <c r="W3947" t="str">
        <f>IF(tbl_Customers[[#This Row],[number_customer_service_calls]] &lt;= 1, "0-1 Calls", IF(tbl_Customers[[#This Row],[number_customer_service_calls]] &lt;= 3, "2-3 Calls", IF(tbl_Customers[[#This Row],[number_customer_service_calls]] &lt;=5, "4-5 Calls", "6+ Calls")))</f>
        <v>2-3 Calls</v>
      </c>
      <c r="X3947" t="str">
        <f>IF(tbl_Customers[[#This Row],[account_length]] &lt;= 50, "0-50", IF(tbl_Customers[[#This Row],[account_length]] &lt;=100, "51-100", IF(tbl_Customers[[#This Row],[account_length]] &lt;= 150, "101-150", "151+")))</f>
        <v>101-150</v>
      </c>
      <c r="Y3947" t="str">
        <f>IF(tbl_Customers[[#This Row],[total_intl_charge]] &lt;= 3, "Low Charges", "High Charges")</f>
        <v>Low Charges</v>
      </c>
      <c r="Z3947" t="str">
        <f>IF(tbl_Customers[[#This Row],[total_eve_calls]]&lt;=80,"Low Calls",
IF(tbl_Customers[[#This Row],[total_eve_calls]]&lt;=120,"Medium Calls","High Calls"))</f>
        <v>Medium Calls</v>
      </c>
      <c r="AA3947" t="str">
        <f>IF(tbl_Customers[[#This Row],[total_eve_charge]]&lt;=15,"Low Charges",
IF(tbl_Customers[[#This Row],[total_eve_charge]]&lt;=20,"Medium Charges","High Charges"))</f>
        <v>Medium Charges</v>
      </c>
      <c r="AB39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7" t="str">
        <f>IF(tbl_Customers[[#This Row],[number_vmail_messages]] = 0, "No Usage", IF(tbl_Customers[[#This Row],[number_vmail_messages]] &lt;= 20, "Low Usage", IF(tbl_Customers[[#This Row],[number_vmail_messages]] &lt;= 40, "Medium Usgae", "High Usage")))</f>
        <v>No Usage</v>
      </c>
      <c r="AD3947" t="str">
        <f>IF(tbl_Customers[[#This Row],[total_day_minutes]]&lt;=150,"Low Usage", IF(tbl_Customers[[#This Row],[total_day_minutes]]&lt;=200,"Medium Usage", IF(tbl_Customers[[#This Row],[total_day_minutes]]&lt;=250,"High Usage","Very High Usage")))</f>
        <v>High Usage</v>
      </c>
      <c r="AE3947" t="str">
        <f>IF(tbl_Customers[[#This Row],[total_intl_calls]]&lt;=5,"Low Calls", IF(tbl_Customers[[#This Row],[total_intl_calls]]&lt;=10, "Medium Calls", "High Calls"))</f>
        <v>Low Calls</v>
      </c>
      <c r="AF39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47" s="36" t="str">
        <f>IF(tbl_Customers[[#This Row],[Churn_Risk_Score]]&gt;=10,"High Risk", IF(tbl_Customers[[#This Row],[Churn_Risk_Score]]&gt;=5,"Medium Risk","Low Risk"))</f>
        <v>Low Risk</v>
      </c>
    </row>
    <row r="3948" spans="1:33" x14ac:dyDescent="0.35">
      <c r="A3948">
        <v>3947</v>
      </c>
      <c r="B3948" t="s">
        <v>51</v>
      </c>
      <c r="C3948">
        <v>104</v>
      </c>
      <c r="D3948" t="s">
        <v>28</v>
      </c>
      <c r="E3948" t="s">
        <v>22</v>
      </c>
      <c r="F3948" t="s">
        <v>23</v>
      </c>
      <c r="G3948">
        <v>15</v>
      </c>
      <c r="H3948">
        <v>124.7</v>
      </c>
      <c r="I3948">
        <v>99</v>
      </c>
      <c r="J3948">
        <v>21.2</v>
      </c>
      <c r="K3948">
        <v>188.3</v>
      </c>
      <c r="L3948">
        <v>108</v>
      </c>
      <c r="M3948">
        <v>16.010000000000002</v>
      </c>
      <c r="N3948">
        <v>208.6</v>
      </c>
      <c r="O3948">
        <v>95</v>
      </c>
      <c r="P3948">
        <v>9.39</v>
      </c>
      <c r="Q3948">
        <v>8</v>
      </c>
      <c r="R3948">
        <v>3</v>
      </c>
      <c r="S3948">
        <v>2.16</v>
      </c>
      <c r="T3948">
        <v>0</v>
      </c>
      <c r="U3948" t="s">
        <v>22</v>
      </c>
      <c r="V3948">
        <f>IF(tbl_Customers[[#This Row],[churn]] = "yes", 1, 0)</f>
        <v>0</v>
      </c>
      <c r="W3948" t="str">
        <f>IF(tbl_Customers[[#This Row],[number_customer_service_calls]] &lt;= 1, "0-1 Calls", IF(tbl_Customers[[#This Row],[number_customer_service_calls]] &lt;= 3, "2-3 Calls", IF(tbl_Customers[[#This Row],[number_customer_service_calls]] &lt;=5, "4-5 Calls", "6+ Calls")))</f>
        <v>0-1 Calls</v>
      </c>
      <c r="X3948" t="str">
        <f>IF(tbl_Customers[[#This Row],[account_length]] &lt;= 50, "0-50", IF(tbl_Customers[[#This Row],[account_length]] &lt;=100, "51-100", IF(tbl_Customers[[#This Row],[account_length]] &lt;= 150, "101-150", "151+")))</f>
        <v>101-150</v>
      </c>
      <c r="Y3948" t="str">
        <f>IF(tbl_Customers[[#This Row],[total_intl_charge]] &lt;= 3, "Low Charges", "High Charges")</f>
        <v>Low Charges</v>
      </c>
      <c r="Z3948" t="str">
        <f>IF(tbl_Customers[[#This Row],[total_eve_calls]]&lt;=80,"Low Calls",
IF(tbl_Customers[[#This Row],[total_eve_calls]]&lt;=120,"Medium Calls","High Calls"))</f>
        <v>Medium Calls</v>
      </c>
      <c r="AA3948" t="str">
        <f>IF(tbl_Customers[[#This Row],[total_eve_charge]]&lt;=15,"Low Charges",
IF(tbl_Customers[[#This Row],[total_eve_charge]]&lt;=20,"Medium Charges","High Charges"))</f>
        <v>Medium Charges</v>
      </c>
      <c r="AB39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8" t="str">
        <f>IF(tbl_Customers[[#This Row],[number_vmail_messages]] = 0, "No Usage", IF(tbl_Customers[[#This Row],[number_vmail_messages]] &lt;= 20, "Low Usage", IF(tbl_Customers[[#This Row],[number_vmail_messages]] &lt;= 40, "Medium Usgae", "High Usage")))</f>
        <v>Low Usage</v>
      </c>
      <c r="AD3948" t="str">
        <f>IF(tbl_Customers[[#This Row],[total_day_minutes]]&lt;=150,"Low Usage", IF(tbl_Customers[[#This Row],[total_day_minutes]]&lt;=200,"Medium Usage", IF(tbl_Customers[[#This Row],[total_day_minutes]]&lt;=250,"High Usage","Very High Usage")))</f>
        <v>Low Usage</v>
      </c>
      <c r="AE3948" t="str">
        <f>IF(tbl_Customers[[#This Row],[total_intl_calls]]&lt;=5,"Low Calls", IF(tbl_Customers[[#This Row],[total_intl_calls]]&lt;=10, "Medium Calls", "High Calls"))</f>
        <v>Low Calls</v>
      </c>
      <c r="AF39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48" s="36" t="str">
        <f>IF(tbl_Customers[[#This Row],[Churn_Risk_Score]]&gt;=10,"High Risk", IF(tbl_Customers[[#This Row],[Churn_Risk_Score]]&gt;=5,"Medium Risk","Low Risk"))</f>
        <v>Low Risk</v>
      </c>
    </row>
    <row r="3949" spans="1:33" x14ac:dyDescent="0.35">
      <c r="A3949">
        <v>3948</v>
      </c>
      <c r="B3949" t="s">
        <v>43</v>
      </c>
      <c r="C3949">
        <v>98</v>
      </c>
      <c r="D3949" t="s">
        <v>21</v>
      </c>
      <c r="E3949" t="s">
        <v>22</v>
      </c>
      <c r="F3949" t="s">
        <v>22</v>
      </c>
      <c r="G3949">
        <v>0</v>
      </c>
      <c r="H3949">
        <v>147</v>
      </c>
      <c r="I3949">
        <v>101</v>
      </c>
      <c r="J3949">
        <v>24.99</v>
      </c>
      <c r="K3949">
        <v>202.5</v>
      </c>
      <c r="L3949">
        <v>89</v>
      </c>
      <c r="M3949">
        <v>17.21</v>
      </c>
      <c r="N3949">
        <v>250.8</v>
      </c>
      <c r="O3949">
        <v>97</v>
      </c>
      <c r="P3949">
        <v>11.29</v>
      </c>
      <c r="Q3949">
        <v>9.1999999999999993</v>
      </c>
      <c r="R3949">
        <v>3</v>
      </c>
      <c r="S3949">
        <v>2.48</v>
      </c>
      <c r="T3949">
        <v>1</v>
      </c>
      <c r="U3949" t="s">
        <v>22</v>
      </c>
      <c r="V3949">
        <f>IF(tbl_Customers[[#This Row],[churn]] = "yes", 1, 0)</f>
        <v>0</v>
      </c>
      <c r="W3949" t="str">
        <f>IF(tbl_Customers[[#This Row],[number_customer_service_calls]] &lt;= 1, "0-1 Calls", IF(tbl_Customers[[#This Row],[number_customer_service_calls]] &lt;= 3, "2-3 Calls", IF(tbl_Customers[[#This Row],[number_customer_service_calls]] &lt;=5, "4-5 Calls", "6+ Calls")))</f>
        <v>0-1 Calls</v>
      </c>
      <c r="X3949" t="str">
        <f>IF(tbl_Customers[[#This Row],[account_length]] &lt;= 50, "0-50", IF(tbl_Customers[[#This Row],[account_length]] &lt;=100, "51-100", IF(tbl_Customers[[#This Row],[account_length]] &lt;= 150, "101-150", "151+")))</f>
        <v>51-100</v>
      </c>
      <c r="Y3949" t="str">
        <f>IF(tbl_Customers[[#This Row],[total_intl_charge]] &lt;= 3, "Low Charges", "High Charges")</f>
        <v>Low Charges</v>
      </c>
      <c r="Z3949" t="str">
        <f>IF(tbl_Customers[[#This Row],[total_eve_calls]]&lt;=80,"Low Calls",
IF(tbl_Customers[[#This Row],[total_eve_calls]]&lt;=120,"Medium Calls","High Calls"))</f>
        <v>Medium Calls</v>
      </c>
      <c r="AA3949" t="str">
        <f>IF(tbl_Customers[[#This Row],[total_eve_charge]]&lt;=15,"Low Charges",
IF(tbl_Customers[[#This Row],[total_eve_charge]]&lt;=20,"Medium Charges","High Charges"))</f>
        <v>Medium Charges</v>
      </c>
      <c r="AB39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9" t="str">
        <f>IF(tbl_Customers[[#This Row],[number_vmail_messages]] = 0, "No Usage", IF(tbl_Customers[[#This Row],[number_vmail_messages]] &lt;= 20, "Low Usage", IF(tbl_Customers[[#This Row],[number_vmail_messages]] &lt;= 40, "Medium Usgae", "High Usage")))</f>
        <v>No Usage</v>
      </c>
      <c r="AD3949" t="str">
        <f>IF(tbl_Customers[[#This Row],[total_day_minutes]]&lt;=150,"Low Usage", IF(tbl_Customers[[#This Row],[total_day_minutes]]&lt;=200,"Medium Usage", IF(tbl_Customers[[#This Row],[total_day_minutes]]&lt;=250,"High Usage","Very High Usage")))</f>
        <v>Low Usage</v>
      </c>
      <c r="AE3949" t="str">
        <f>IF(tbl_Customers[[#This Row],[total_intl_calls]]&lt;=5,"Low Calls", IF(tbl_Customers[[#This Row],[total_intl_calls]]&lt;=10, "Medium Calls", "High Calls"))</f>
        <v>Low Calls</v>
      </c>
      <c r="AF39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49" s="36" t="str">
        <f>IF(tbl_Customers[[#This Row],[Churn_Risk_Score]]&gt;=10,"High Risk", IF(tbl_Customers[[#This Row],[Churn_Risk_Score]]&gt;=5,"Medium Risk","Low Risk"))</f>
        <v>Low Risk</v>
      </c>
    </row>
    <row r="3950" spans="1:33" x14ac:dyDescent="0.35">
      <c r="A3950">
        <v>3949</v>
      </c>
      <c r="B3950" t="s">
        <v>33</v>
      </c>
      <c r="C3950">
        <v>60</v>
      </c>
      <c r="D3950" t="s">
        <v>25</v>
      </c>
      <c r="E3950" t="s">
        <v>22</v>
      </c>
      <c r="F3950" t="s">
        <v>22</v>
      </c>
      <c r="G3950">
        <v>0</v>
      </c>
      <c r="H3950">
        <v>194.2</v>
      </c>
      <c r="I3950">
        <v>107</v>
      </c>
      <c r="J3950">
        <v>33.01</v>
      </c>
      <c r="K3950">
        <v>174</v>
      </c>
      <c r="L3950">
        <v>107</v>
      </c>
      <c r="M3950">
        <v>14.79</v>
      </c>
      <c r="N3950">
        <v>89.3</v>
      </c>
      <c r="O3950">
        <v>83</v>
      </c>
      <c r="P3950">
        <v>4.0199999999999996</v>
      </c>
      <c r="Q3950">
        <v>11.2</v>
      </c>
      <c r="R3950">
        <v>2</v>
      </c>
      <c r="S3950">
        <v>3.02</v>
      </c>
      <c r="T3950">
        <v>2</v>
      </c>
      <c r="U3950" t="s">
        <v>22</v>
      </c>
      <c r="V3950">
        <f>IF(tbl_Customers[[#This Row],[churn]] = "yes", 1, 0)</f>
        <v>0</v>
      </c>
      <c r="W3950" t="str">
        <f>IF(tbl_Customers[[#This Row],[number_customer_service_calls]] &lt;= 1, "0-1 Calls", IF(tbl_Customers[[#This Row],[number_customer_service_calls]] &lt;= 3, "2-3 Calls", IF(tbl_Customers[[#This Row],[number_customer_service_calls]] &lt;=5, "4-5 Calls", "6+ Calls")))</f>
        <v>2-3 Calls</v>
      </c>
      <c r="X3950" t="str">
        <f>IF(tbl_Customers[[#This Row],[account_length]] &lt;= 50, "0-50", IF(tbl_Customers[[#This Row],[account_length]] &lt;=100, "51-100", IF(tbl_Customers[[#This Row],[account_length]] &lt;= 150, "101-150", "151+")))</f>
        <v>51-100</v>
      </c>
      <c r="Y3950" t="str">
        <f>IF(tbl_Customers[[#This Row],[total_intl_charge]] &lt;= 3, "Low Charges", "High Charges")</f>
        <v>High Charges</v>
      </c>
      <c r="Z3950" t="str">
        <f>IF(tbl_Customers[[#This Row],[total_eve_calls]]&lt;=80,"Low Calls",
IF(tbl_Customers[[#This Row],[total_eve_calls]]&lt;=120,"Medium Calls","High Calls"))</f>
        <v>Medium Calls</v>
      </c>
      <c r="AA3950" t="str">
        <f>IF(tbl_Customers[[#This Row],[total_eve_charge]]&lt;=15,"Low Charges",
IF(tbl_Customers[[#This Row],[total_eve_charge]]&lt;=20,"Medium Charges","High Charges"))</f>
        <v>Low Charges</v>
      </c>
      <c r="AB39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0" t="str">
        <f>IF(tbl_Customers[[#This Row],[number_vmail_messages]] = 0, "No Usage", IF(tbl_Customers[[#This Row],[number_vmail_messages]] &lt;= 20, "Low Usage", IF(tbl_Customers[[#This Row],[number_vmail_messages]] &lt;= 40, "Medium Usgae", "High Usage")))</f>
        <v>No Usage</v>
      </c>
      <c r="AD3950" t="str">
        <f>IF(tbl_Customers[[#This Row],[total_day_minutes]]&lt;=150,"Low Usage", IF(tbl_Customers[[#This Row],[total_day_minutes]]&lt;=200,"Medium Usage", IF(tbl_Customers[[#This Row],[total_day_minutes]]&lt;=250,"High Usage","Very High Usage")))</f>
        <v>Medium Usage</v>
      </c>
      <c r="AE3950" t="str">
        <f>IF(tbl_Customers[[#This Row],[total_intl_calls]]&lt;=5,"Low Calls", IF(tbl_Customers[[#This Row],[total_intl_calls]]&lt;=10, "Medium Calls", "High Calls"))</f>
        <v>Low Calls</v>
      </c>
      <c r="AF39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50" s="36" t="str">
        <f>IF(tbl_Customers[[#This Row],[Churn_Risk_Score]]&gt;=10,"High Risk", IF(tbl_Customers[[#This Row],[Churn_Risk_Score]]&gt;=5,"Medium Risk","Low Risk"))</f>
        <v>Low Risk</v>
      </c>
    </row>
    <row r="3951" spans="1:33" x14ac:dyDescent="0.35">
      <c r="A3951">
        <v>3950</v>
      </c>
      <c r="B3951" t="s">
        <v>50</v>
      </c>
      <c r="C3951">
        <v>138</v>
      </c>
      <c r="D3951" t="s">
        <v>25</v>
      </c>
      <c r="E3951" t="s">
        <v>22</v>
      </c>
      <c r="F3951" t="s">
        <v>23</v>
      </c>
      <c r="G3951">
        <v>33</v>
      </c>
      <c r="H3951">
        <v>214.9</v>
      </c>
      <c r="I3951">
        <v>91</v>
      </c>
      <c r="J3951">
        <v>36.53</v>
      </c>
      <c r="K3951">
        <v>288.7</v>
      </c>
      <c r="L3951">
        <v>97</v>
      </c>
      <c r="M3951">
        <v>24.54</v>
      </c>
      <c r="N3951">
        <v>262.7</v>
      </c>
      <c r="O3951">
        <v>64</v>
      </c>
      <c r="P3951">
        <v>11.82</v>
      </c>
      <c r="Q3951">
        <v>8.1</v>
      </c>
      <c r="R3951">
        <v>2</v>
      </c>
      <c r="S3951">
        <v>2.19</v>
      </c>
      <c r="T3951">
        <v>0</v>
      </c>
      <c r="U3951" t="s">
        <v>22</v>
      </c>
      <c r="V3951">
        <f>IF(tbl_Customers[[#This Row],[churn]] = "yes", 1, 0)</f>
        <v>0</v>
      </c>
      <c r="W3951" t="str">
        <f>IF(tbl_Customers[[#This Row],[number_customer_service_calls]] &lt;= 1, "0-1 Calls", IF(tbl_Customers[[#This Row],[number_customer_service_calls]] &lt;= 3, "2-3 Calls", IF(tbl_Customers[[#This Row],[number_customer_service_calls]] &lt;=5, "4-5 Calls", "6+ Calls")))</f>
        <v>0-1 Calls</v>
      </c>
      <c r="X3951" t="str">
        <f>IF(tbl_Customers[[#This Row],[account_length]] &lt;= 50, "0-50", IF(tbl_Customers[[#This Row],[account_length]] &lt;=100, "51-100", IF(tbl_Customers[[#This Row],[account_length]] &lt;= 150, "101-150", "151+")))</f>
        <v>101-150</v>
      </c>
      <c r="Y3951" t="str">
        <f>IF(tbl_Customers[[#This Row],[total_intl_charge]] &lt;= 3, "Low Charges", "High Charges")</f>
        <v>Low Charges</v>
      </c>
      <c r="Z3951" t="str">
        <f>IF(tbl_Customers[[#This Row],[total_eve_calls]]&lt;=80,"Low Calls",
IF(tbl_Customers[[#This Row],[total_eve_calls]]&lt;=120,"Medium Calls","High Calls"))</f>
        <v>Medium Calls</v>
      </c>
      <c r="AA3951" t="str">
        <f>IF(tbl_Customers[[#This Row],[total_eve_charge]]&lt;=15,"Low Charges",
IF(tbl_Customers[[#This Row],[total_eve_charge]]&lt;=20,"Medium Charges","High Charges"))</f>
        <v>High Charges</v>
      </c>
      <c r="AB39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1" t="str">
        <f>IF(tbl_Customers[[#This Row],[number_vmail_messages]] = 0, "No Usage", IF(tbl_Customers[[#This Row],[number_vmail_messages]] &lt;= 20, "Low Usage", IF(tbl_Customers[[#This Row],[number_vmail_messages]] &lt;= 40, "Medium Usgae", "High Usage")))</f>
        <v>Medium Usgae</v>
      </c>
      <c r="AD3951" t="str">
        <f>IF(tbl_Customers[[#This Row],[total_day_minutes]]&lt;=150,"Low Usage", IF(tbl_Customers[[#This Row],[total_day_minutes]]&lt;=200,"Medium Usage", IF(tbl_Customers[[#This Row],[total_day_minutes]]&lt;=250,"High Usage","Very High Usage")))</f>
        <v>High Usage</v>
      </c>
      <c r="AE3951" t="str">
        <f>IF(tbl_Customers[[#This Row],[total_intl_calls]]&lt;=5,"Low Calls", IF(tbl_Customers[[#This Row],[total_intl_calls]]&lt;=10, "Medium Calls", "High Calls"))</f>
        <v>Low Calls</v>
      </c>
      <c r="AF39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51" s="36" t="str">
        <f>IF(tbl_Customers[[#This Row],[Churn_Risk_Score]]&gt;=10,"High Risk", IF(tbl_Customers[[#This Row],[Churn_Risk_Score]]&gt;=5,"Medium Risk","Low Risk"))</f>
        <v>Low Risk</v>
      </c>
    </row>
    <row r="3952" spans="1:33" x14ac:dyDescent="0.35">
      <c r="A3952">
        <v>3951</v>
      </c>
      <c r="B3952" t="s">
        <v>61</v>
      </c>
      <c r="C3952">
        <v>89</v>
      </c>
      <c r="D3952" t="s">
        <v>25</v>
      </c>
      <c r="E3952" t="s">
        <v>22</v>
      </c>
      <c r="F3952" t="s">
        <v>22</v>
      </c>
      <c r="G3952">
        <v>0</v>
      </c>
      <c r="H3952">
        <v>269.8</v>
      </c>
      <c r="I3952">
        <v>94</v>
      </c>
      <c r="J3952">
        <v>45.87</v>
      </c>
      <c r="K3952">
        <v>227</v>
      </c>
      <c r="L3952">
        <v>125</v>
      </c>
      <c r="M3952">
        <v>19.3</v>
      </c>
      <c r="N3952">
        <v>212.2</v>
      </c>
      <c r="O3952">
        <v>135</v>
      </c>
      <c r="P3952">
        <v>9.5500000000000007</v>
      </c>
      <c r="Q3952">
        <v>4.7</v>
      </c>
      <c r="R3952">
        <v>6</v>
      </c>
      <c r="S3952">
        <v>1.27</v>
      </c>
      <c r="T3952">
        <v>1</v>
      </c>
      <c r="U3952" t="s">
        <v>23</v>
      </c>
      <c r="V3952">
        <f>IF(tbl_Customers[[#This Row],[churn]] = "yes", 1, 0)</f>
        <v>1</v>
      </c>
      <c r="W3952" t="str">
        <f>IF(tbl_Customers[[#This Row],[number_customer_service_calls]] &lt;= 1, "0-1 Calls", IF(tbl_Customers[[#This Row],[number_customer_service_calls]] &lt;= 3, "2-3 Calls", IF(tbl_Customers[[#This Row],[number_customer_service_calls]] &lt;=5, "4-5 Calls", "6+ Calls")))</f>
        <v>0-1 Calls</v>
      </c>
      <c r="X3952" t="str">
        <f>IF(tbl_Customers[[#This Row],[account_length]] &lt;= 50, "0-50", IF(tbl_Customers[[#This Row],[account_length]] &lt;=100, "51-100", IF(tbl_Customers[[#This Row],[account_length]] &lt;= 150, "101-150", "151+")))</f>
        <v>51-100</v>
      </c>
      <c r="Y3952" t="str">
        <f>IF(tbl_Customers[[#This Row],[total_intl_charge]] &lt;= 3, "Low Charges", "High Charges")</f>
        <v>Low Charges</v>
      </c>
      <c r="Z3952" t="str">
        <f>IF(tbl_Customers[[#This Row],[total_eve_calls]]&lt;=80,"Low Calls",
IF(tbl_Customers[[#This Row],[total_eve_calls]]&lt;=120,"Medium Calls","High Calls"))</f>
        <v>High Calls</v>
      </c>
      <c r="AA3952" t="str">
        <f>IF(tbl_Customers[[#This Row],[total_eve_charge]]&lt;=15,"Low Charges",
IF(tbl_Customers[[#This Row],[total_eve_charge]]&lt;=20,"Medium Charges","High Charges"))</f>
        <v>Medium Charges</v>
      </c>
      <c r="AB39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2" t="str">
        <f>IF(tbl_Customers[[#This Row],[number_vmail_messages]] = 0, "No Usage", IF(tbl_Customers[[#This Row],[number_vmail_messages]] &lt;= 20, "Low Usage", IF(tbl_Customers[[#This Row],[number_vmail_messages]] &lt;= 40, "Medium Usgae", "High Usage")))</f>
        <v>No Usage</v>
      </c>
      <c r="AD3952" t="str">
        <f>IF(tbl_Customers[[#This Row],[total_day_minutes]]&lt;=150,"Low Usage", IF(tbl_Customers[[#This Row],[total_day_minutes]]&lt;=200,"Medium Usage", IF(tbl_Customers[[#This Row],[total_day_minutes]]&lt;=250,"High Usage","Very High Usage")))</f>
        <v>Very High Usage</v>
      </c>
      <c r="AE3952" t="str">
        <f>IF(tbl_Customers[[#This Row],[total_intl_calls]]&lt;=5,"Low Calls", IF(tbl_Customers[[#This Row],[total_intl_calls]]&lt;=10, "Medium Calls", "High Calls"))</f>
        <v>Medium Calls</v>
      </c>
      <c r="AF39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52" s="36" t="str">
        <f>IF(tbl_Customers[[#This Row],[Churn_Risk_Score]]&gt;=10,"High Risk", IF(tbl_Customers[[#This Row],[Churn_Risk_Score]]&gt;=5,"Medium Risk","Low Risk"))</f>
        <v>Medium Risk</v>
      </c>
    </row>
    <row r="3953" spans="1:33" x14ac:dyDescent="0.35">
      <c r="A3953">
        <v>3952</v>
      </c>
      <c r="B3953" t="s">
        <v>46</v>
      </c>
      <c r="C3953">
        <v>22</v>
      </c>
      <c r="D3953" t="s">
        <v>25</v>
      </c>
      <c r="E3953" t="s">
        <v>22</v>
      </c>
      <c r="F3953" t="s">
        <v>23</v>
      </c>
      <c r="G3953">
        <v>29</v>
      </c>
      <c r="H3953">
        <v>151.19999999999999</v>
      </c>
      <c r="I3953">
        <v>147</v>
      </c>
      <c r="J3953">
        <v>25.7</v>
      </c>
      <c r="K3953">
        <v>203.2</v>
      </c>
      <c r="L3953">
        <v>135</v>
      </c>
      <c r="M3953">
        <v>17.27</v>
      </c>
      <c r="N3953">
        <v>296.10000000000002</v>
      </c>
      <c r="O3953">
        <v>98</v>
      </c>
      <c r="P3953">
        <v>13.32</v>
      </c>
      <c r="Q3953">
        <v>11.1</v>
      </c>
      <c r="R3953">
        <v>2</v>
      </c>
      <c r="S3953">
        <v>3</v>
      </c>
      <c r="T3953">
        <v>2</v>
      </c>
      <c r="U3953" t="s">
        <v>22</v>
      </c>
      <c r="V3953">
        <f>IF(tbl_Customers[[#This Row],[churn]] = "yes", 1, 0)</f>
        <v>0</v>
      </c>
      <c r="W3953" t="str">
        <f>IF(tbl_Customers[[#This Row],[number_customer_service_calls]] &lt;= 1, "0-1 Calls", IF(tbl_Customers[[#This Row],[number_customer_service_calls]] &lt;= 3, "2-3 Calls", IF(tbl_Customers[[#This Row],[number_customer_service_calls]] &lt;=5, "4-5 Calls", "6+ Calls")))</f>
        <v>2-3 Calls</v>
      </c>
      <c r="X3953" t="str">
        <f>IF(tbl_Customers[[#This Row],[account_length]] &lt;= 50, "0-50", IF(tbl_Customers[[#This Row],[account_length]] &lt;=100, "51-100", IF(tbl_Customers[[#This Row],[account_length]] &lt;= 150, "101-150", "151+")))</f>
        <v>0-50</v>
      </c>
      <c r="Y3953" t="str">
        <f>IF(tbl_Customers[[#This Row],[total_intl_charge]] &lt;= 3, "Low Charges", "High Charges")</f>
        <v>Low Charges</v>
      </c>
      <c r="Z3953" t="str">
        <f>IF(tbl_Customers[[#This Row],[total_eve_calls]]&lt;=80,"Low Calls",
IF(tbl_Customers[[#This Row],[total_eve_calls]]&lt;=120,"Medium Calls","High Calls"))</f>
        <v>High Calls</v>
      </c>
      <c r="AA3953" t="str">
        <f>IF(tbl_Customers[[#This Row],[total_eve_charge]]&lt;=15,"Low Charges",
IF(tbl_Customers[[#This Row],[total_eve_charge]]&lt;=20,"Medium Charges","High Charges"))</f>
        <v>Medium Charges</v>
      </c>
      <c r="AB39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3" t="str">
        <f>IF(tbl_Customers[[#This Row],[number_vmail_messages]] = 0, "No Usage", IF(tbl_Customers[[#This Row],[number_vmail_messages]] &lt;= 20, "Low Usage", IF(tbl_Customers[[#This Row],[number_vmail_messages]] &lt;= 40, "Medium Usgae", "High Usage")))</f>
        <v>Medium Usgae</v>
      </c>
      <c r="AD3953" t="str">
        <f>IF(tbl_Customers[[#This Row],[total_day_minutes]]&lt;=150,"Low Usage", IF(tbl_Customers[[#This Row],[total_day_minutes]]&lt;=200,"Medium Usage", IF(tbl_Customers[[#This Row],[total_day_minutes]]&lt;=250,"High Usage","Very High Usage")))</f>
        <v>Medium Usage</v>
      </c>
      <c r="AE3953" t="str">
        <f>IF(tbl_Customers[[#This Row],[total_intl_calls]]&lt;=5,"Low Calls", IF(tbl_Customers[[#This Row],[total_intl_calls]]&lt;=10, "Medium Calls", "High Calls"))</f>
        <v>Low Calls</v>
      </c>
      <c r="AF39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53" s="36" t="str">
        <f>IF(tbl_Customers[[#This Row],[Churn_Risk_Score]]&gt;=10,"High Risk", IF(tbl_Customers[[#This Row],[Churn_Risk_Score]]&gt;=5,"Medium Risk","Low Risk"))</f>
        <v>Low Risk</v>
      </c>
    </row>
    <row r="3954" spans="1:33" x14ac:dyDescent="0.35">
      <c r="A3954">
        <v>3953</v>
      </c>
      <c r="B3954" t="s">
        <v>61</v>
      </c>
      <c r="C3954">
        <v>69</v>
      </c>
      <c r="D3954" t="s">
        <v>21</v>
      </c>
      <c r="E3954" t="s">
        <v>22</v>
      </c>
      <c r="F3954" t="s">
        <v>22</v>
      </c>
      <c r="G3954">
        <v>0</v>
      </c>
      <c r="H3954">
        <v>111.3</v>
      </c>
      <c r="I3954">
        <v>110</v>
      </c>
      <c r="J3954">
        <v>18.920000000000002</v>
      </c>
      <c r="K3954">
        <v>226.8</v>
      </c>
      <c r="L3954">
        <v>107</v>
      </c>
      <c r="M3954">
        <v>19.28</v>
      </c>
      <c r="N3954">
        <v>187.6</v>
      </c>
      <c r="O3954">
        <v>66</v>
      </c>
      <c r="P3954">
        <v>8.44</v>
      </c>
      <c r="Q3954">
        <v>10.199999999999999</v>
      </c>
      <c r="R3954">
        <v>12</v>
      </c>
      <c r="S3954">
        <v>2.75</v>
      </c>
      <c r="T3954">
        <v>1</v>
      </c>
      <c r="U3954" t="s">
        <v>22</v>
      </c>
      <c r="V3954">
        <f>IF(tbl_Customers[[#This Row],[churn]] = "yes", 1, 0)</f>
        <v>0</v>
      </c>
      <c r="W3954" t="str">
        <f>IF(tbl_Customers[[#This Row],[number_customer_service_calls]] &lt;= 1, "0-1 Calls", IF(tbl_Customers[[#This Row],[number_customer_service_calls]] &lt;= 3, "2-3 Calls", IF(tbl_Customers[[#This Row],[number_customer_service_calls]] &lt;=5, "4-5 Calls", "6+ Calls")))</f>
        <v>0-1 Calls</v>
      </c>
      <c r="X3954" t="str">
        <f>IF(tbl_Customers[[#This Row],[account_length]] &lt;= 50, "0-50", IF(tbl_Customers[[#This Row],[account_length]] &lt;=100, "51-100", IF(tbl_Customers[[#This Row],[account_length]] &lt;= 150, "101-150", "151+")))</f>
        <v>51-100</v>
      </c>
      <c r="Y3954" t="str">
        <f>IF(tbl_Customers[[#This Row],[total_intl_charge]] &lt;= 3, "Low Charges", "High Charges")</f>
        <v>Low Charges</v>
      </c>
      <c r="Z3954" t="str">
        <f>IF(tbl_Customers[[#This Row],[total_eve_calls]]&lt;=80,"Low Calls",
IF(tbl_Customers[[#This Row],[total_eve_calls]]&lt;=120,"Medium Calls","High Calls"))</f>
        <v>Medium Calls</v>
      </c>
      <c r="AA3954" t="str">
        <f>IF(tbl_Customers[[#This Row],[total_eve_charge]]&lt;=15,"Low Charges",
IF(tbl_Customers[[#This Row],[total_eve_charge]]&lt;=20,"Medium Charges","High Charges"))</f>
        <v>Medium Charges</v>
      </c>
      <c r="AB39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4" t="str">
        <f>IF(tbl_Customers[[#This Row],[number_vmail_messages]] = 0, "No Usage", IF(tbl_Customers[[#This Row],[number_vmail_messages]] &lt;= 20, "Low Usage", IF(tbl_Customers[[#This Row],[number_vmail_messages]] &lt;= 40, "Medium Usgae", "High Usage")))</f>
        <v>No Usage</v>
      </c>
      <c r="AD3954" t="str">
        <f>IF(tbl_Customers[[#This Row],[total_day_minutes]]&lt;=150,"Low Usage", IF(tbl_Customers[[#This Row],[total_day_minutes]]&lt;=200,"Medium Usage", IF(tbl_Customers[[#This Row],[total_day_minutes]]&lt;=250,"High Usage","Very High Usage")))</f>
        <v>Low Usage</v>
      </c>
      <c r="AE3954" t="str">
        <f>IF(tbl_Customers[[#This Row],[total_intl_calls]]&lt;=5,"Low Calls", IF(tbl_Customers[[#This Row],[total_intl_calls]]&lt;=10, "Medium Calls", "High Calls"))</f>
        <v>High Calls</v>
      </c>
      <c r="AF39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54" s="36" t="str">
        <f>IF(tbl_Customers[[#This Row],[Churn_Risk_Score]]&gt;=10,"High Risk", IF(tbl_Customers[[#This Row],[Churn_Risk_Score]]&gt;=5,"Medium Risk","Low Risk"))</f>
        <v>Low Risk</v>
      </c>
    </row>
    <row r="3955" spans="1:33" x14ac:dyDescent="0.35">
      <c r="A3955">
        <v>3954</v>
      </c>
      <c r="B3955" t="s">
        <v>42</v>
      </c>
      <c r="C3955">
        <v>106</v>
      </c>
      <c r="D3955" t="s">
        <v>25</v>
      </c>
      <c r="E3955" t="s">
        <v>22</v>
      </c>
      <c r="F3955" t="s">
        <v>22</v>
      </c>
      <c r="G3955">
        <v>0</v>
      </c>
      <c r="H3955">
        <v>273.8</v>
      </c>
      <c r="I3955">
        <v>120</v>
      </c>
      <c r="J3955">
        <v>46.55</v>
      </c>
      <c r="K3955">
        <v>149.30000000000001</v>
      </c>
      <c r="L3955">
        <v>104</v>
      </c>
      <c r="M3955">
        <v>12.69</v>
      </c>
      <c r="N3955">
        <v>193.9</v>
      </c>
      <c r="O3955">
        <v>127</v>
      </c>
      <c r="P3955">
        <v>8.73</v>
      </c>
      <c r="Q3955">
        <v>11.2</v>
      </c>
      <c r="R3955">
        <v>3</v>
      </c>
      <c r="S3955">
        <v>3.02</v>
      </c>
      <c r="T3955">
        <v>0</v>
      </c>
      <c r="U3955" t="s">
        <v>22</v>
      </c>
      <c r="V3955">
        <f>IF(tbl_Customers[[#This Row],[churn]] = "yes", 1, 0)</f>
        <v>0</v>
      </c>
      <c r="W3955" t="str">
        <f>IF(tbl_Customers[[#This Row],[number_customer_service_calls]] &lt;= 1, "0-1 Calls", IF(tbl_Customers[[#This Row],[number_customer_service_calls]] &lt;= 3, "2-3 Calls", IF(tbl_Customers[[#This Row],[number_customer_service_calls]] &lt;=5, "4-5 Calls", "6+ Calls")))</f>
        <v>0-1 Calls</v>
      </c>
      <c r="X3955" t="str">
        <f>IF(tbl_Customers[[#This Row],[account_length]] &lt;= 50, "0-50", IF(tbl_Customers[[#This Row],[account_length]] &lt;=100, "51-100", IF(tbl_Customers[[#This Row],[account_length]] &lt;= 150, "101-150", "151+")))</f>
        <v>101-150</v>
      </c>
      <c r="Y3955" t="str">
        <f>IF(tbl_Customers[[#This Row],[total_intl_charge]] &lt;= 3, "Low Charges", "High Charges")</f>
        <v>High Charges</v>
      </c>
      <c r="Z3955" t="str">
        <f>IF(tbl_Customers[[#This Row],[total_eve_calls]]&lt;=80,"Low Calls",
IF(tbl_Customers[[#This Row],[total_eve_calls]]&lt;=120,"Medium Calls","High Calls"))</f>
        <v>Medium Calls</v>
      </c>
      <c r="AA3955" t="str">
        <f>IF(tbl_Customers[[#This Row],[total_eve_charge]]&lt;=15,"Low Charges",
IF(tbl_Customers[[#This Row],[total_eve_charge]]&lt;=20,"Medium Charges","High Charges"))</f>
        <v>Low Charges</v>
      </c>
      <c r="AB39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5" t="str">
        <f>IF(tbl_Customers[[#This Row],[number_vmail_messages]] = 0, "No Usage", IF(tbl_Customers[[#This Row],[number_vmail_messages]] &lt;= 20, "Low Usage", IF(tbl_Customers[[#This Row],[number_vmail_messages]] &lt;= 40, "Medium Usgae", "High Usage")))</f>
        <v>No Usage</v>
      </c>
      <c r="AD3955" t="str">
        <f>IF(tbl_Customers[[#This Row],[total_day_minutes]]&lt;=150,"Low Usage", IF(tbl_Customers[[#This Row],[total_day_minutes]]&lt;=200,"Medium Usage", IF(tbl_Customers[[#This Row],[total_day_minutes]]&lt;=250,"High Usage","Very High Usage")))</f>
        <v>Very High Usage</v>
      </c>
      <c r="AE3955" t="str">
        <f>IF(tbl_Customers[[#This Row],[total_intl_calls]]&lt;=5,"Low Calls", IF(tbl_Customers[[#This Row],[total_intl_calls]]&lt;=10, "Medium Calls", "High Calls"))</f>
        <v>Low Calls</v>
      </c>
      <c r="AF39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55" s="36" t="str">
        <f>IF(tbl_Customers[[#This Row],[Churn_Risk_Score]]&gt;=10,"High Risk", IF(tbl_Customers[[#This Row],[Churn_Risk_Score]]&gt;=5,"Medium Risk","Low Risk"))</f>
        <v>Medium Risk</v>
      </c>
    </row>
    <row r="3956" spans="1:33" x14ac:dyDescent="0.35">
      <c r="A3956">
        <v>3955</v>
      </c>
      <c r="B3956" t="s">
        <v>71</v>
      </c>
      <c r="C3956">
        <v>104</v>
      </c>
      <c r="D3956" t="s">
        <v>28</v>
      </c>
      <c r="E3956" t="s">
        <v>22</v>
      </c>
      <c r="F3956" t="s">
        <v>22</v>
      </c>
      <c r="G3956">
        <v>0</v>
      </c>
      <c r="H3956">
        <v>142.6</v>
      </c>
      <c r="I3956">
        <v>88</v>
      </c>
      <c r="J3956">
        <v>24.24</v>
      </c>
      <c r="K3956">
        <v>85.4</v>
      </c>
      <c r="L3956">
        <v>96</v>
      </c>
      <c r="M3956">
        <v>7.26</v>
      </c>
      <c r="N3956">
        <v>246.4</v>
      </c>
      <c r="O3956">
        <v>80</v>
      </c>
      <c r="P3956">
        <v>11.09</v>
      </c>
      <c r="Q3956">
        <v>14</v>
      </c>
      <c r="R3956">
        <v>4</v>
      </c>
      <c r="S3956">
        <v>3.78</v>
      </c>
      <c r="T3956">
        <v>1</v>
      </c>
      <c r="U3956" t="s">
        <v>22</v>
      </c>
      <c r="V3956">
        <f>IF(tbl_Customers[[#This Row],[churn]] = "yes", 1, 0)</f>
        <v>0</v>
      </c>
      <c r="W3956" t="str">
        <f>IF(tbl_Customers[[#This Row],[number_customer_service_calls]] &lt;= 1, "0-1 Calls", IF(tbl_Customers[[#This Row],[number_customer_service_calls]] &lt;= 3, "2-3 Calls", IF(tbl_Customers[[#This Row],[number_customer_service_calls]] &lt;=5, "4-5 Calls", "6+ Calls")))</f>
        <v>0-1 Calls</v>
      </c>
      <c r="X3956" t="str">
        <f>IF(tbl_Customers[[#This Row],[account_length]] &lt;= 50, "0-50", IF(tbl_Customers[[#This Row],[account_length]] &lt;=100, "51-100", IF(tbl_Customers[[#This Row],[account_length]] &lt;= 150, "101-150", "151+")))</f>
        <v>101-150</v>
      </c>
      <c r="Y3956" t="str">
        <f>IF(tbl_Customers[[#This Row],[total_intl_charge]] &lt;= 3, "Low Charges", "High Charges")</f>
        <v>High Charges</v>
      </c>
      <c r="Z3956" t="str">
        <f>IF(tbl_Customers[[#This Row],[total_eve_calls]]&lt;=80,"Low Calls",
IF(tbl_Customers[[#This Row],[total_eve_calls]]&lt;=120,"Medium Calls","High Calls"))</f>
        <v>Medium Calls</v>
      </c>
      <c r="AA3956" t="str">
        <f>IF(tbl_Customers[[#This Row],[total_eve_charge]]&lt;=15,"Low Charges",
IF(tbl_Customers[[#This Row],[total_eve_charge]]&lt;=20,"Medium Charges","High Charges"))</f>
        <v>Low Charges</v>
      </c>
      <c r="AB39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6" t="str">
        <f>IF(tbl_Customers[[#This Row],[number_vmail_messages]] = 0, "No Usage", IF(tbl_Customers[[#This Row],[number_vmail_messages]] &lt;= 20, "Low Usage", IF(tbl_Customers[[#This Row],[number_vmail_messages]] &lt;= 40, "Medium Usgae", "High Usage")))</f>
        <v>No Usage</v>
      </c>
      <c r="AD3956" t="str">
        <f>IF(tbl_Customers[[#This Row],[total_day_minutes]]&lt;=150,"Low Usage", IF(tbl_Customers[[#This Row],[total_day_minutes]]&lt;=200,"Medium Usage", IF(tbl_Customers[[#This Row],[total_day_minutes]]&lt;=250,"High Usage","Very High Usage")))</f>
        <v>Low Usage</v>
      </c>
      <c r="AE3956" t="str">
        <f>IF(tbl_Customers[[#This Row],[total_intl_calls]]&lt;=5,"Low Calls", IF(tbl_Customers[[#This Row],[total_intl_calls]]&lt;=10, "Medium Calls", "High Calls"))</f>
        <v>Low Calls</v>
      </c>
      <c r="AF39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56" s="36" t="str">
        <f>IF(tbl_Customers[[#This Row],[Churn_Risk_Score]]&gt;=10,"High Risk", IF(tbl_Customers[[#This Row],[Churn_Risk_Score]]&gt;=5,"Medium Risk","Low Risk"))</f>
        <v>Low Risk</v>
      </c>
    </row>
    <row r="3957" spans="1:33" x14ac:dyDescent="0.35">
      <c r="A3957">
        <v>3956</v>
      </c>
      <c r="B3957" t="s">
        <v>26</v>
      </c>
      <c r="C3957">
        <v>174</v>
      </c>
      <c r="D3957" t="s">
        <v>25</v>
      </c>
      <c r="E3957" t="s">
        <v>22</v>
      </c>
      <c r="F3957" t="s">
        <v>22</v>
      </c>
      <c r="G3957">
        <v>0</v>
      </c>
      <c r="H3957">
        <v>178</v>
      </c>
      <c r="I3957">
        <v>49</v>
      </c>
      <c r="J3957">
        <v>30.26</v>
      </c>
      <c r="K3957">
        <v>141.5</v>
      </c>
      <c r="L3957">
        <v>83</v>
      </c>
      <c r="M3957">
        <v>12.03</v>
      </c>
      <c r="N3957">
        <v>265.10000000000002</v>
      </c>
      <c r="O3957">
        <v>114</v>
      </c>
      <c r="P3957">
        <v>11.93</v>
      </c>
      <c r="Q3957">
        <v>6.2</v>
      </c>
      <c r="R3957">
        <v>5</v>
      </c>
      <c r="S3957">
        <v>1.67</v>
      </c>
      <c r="T3957">
        <v>3</v>
      </c>
      <c r="U3957" t="s">
        <v>22</v>
      </c>
      <c r="V3957">
        <f>IF(tbl_Customers[[#This Row],[churn]] = "yes", 1, 0)</f>
        <v>0</v>
      </c>
      <c r="W3957" t="str">
        <f>IF(tbl_Customers[[#This Row],[number_customer_service_calls]] &lt;= 1, "0-1 Calls", IF(tbl_Customers[[#This Row],[number_customer_service_calls]] &lt;= 3, "2-3 Calls", IF(tbl_Customers[[#This Row],[number_customer_service_calls]] &lt;=5, "4-5 Calls", "6+ Calls")))</f>
        <v>2-3 Calls</v>
      </c>
      <c r="X3957" t="str">
        <f>IF(tbl_Customers[[#This Row],[account_length]] &lt;= 50, "0-50", IF(tbl_Customers[[#This Row],[account_length]] &lt;=100, "51-100", IF(tbl_Customers[[#This Row],[account_length]] &lt;= 150, "101-150", "151+")))</f>
        <v>151+</v>
      </c>
      <c r="Y3957" t="str">
        <f>IF(tbl_Customers[[#This Row],[total_intl_charge]] &lt;= 3, "Low Charges", "High Charges")</f>
        <v>Low Charges</v>
      </c>
      <c r="Z3957" t="str">
        <f>IF(tbl_Customers[[#This Row],[total_eve_calls]]&lt;=80,"Low Calls",
IF(tbl_Customers[[#This Row],[total_eve_calls]]&lt;=120,"Medium Calls","High Calls"))</f>
        <v>Medium Calls</v>
      </c>
      <c r="AA3957" t="str">
        <f>IF(tbl_Customers[[#This Row],[total_eve_charge]]&lt;=15,"Low Charges",
IF(tbl_Customers[[#This Row],[total_eve_charge]]&lt;=20,"Medium Charges","High Charges"))</f>
        <v>Low Charges</v>
      </c>
      <c r="AB39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57" t="str">
        <f>IF(tbl_Customers[[#This Row],[number_vmail_messages]] = 0, "No Usage", IF(tbl_Customers[[#This Row],[number_vmail_messages]] &lt;= 20, "Low Usage", IF(tbl_Customers[[#This Row],[number_vmail_messages]] &lt;= 40, "Medium Usgae", "High Usage")))</f>
        <v>No Usage</v>
      </c>
      <c r="AD3957" t="str">
        <f>IF(tbl_Customers[[#This Row],[total_day_minutes]]&lt;=150,"Low Usage", IF(tbl_Customers[[#This Row],[total_day_minutes]]&lt;=200,"Medium Usage", IF(tbl_Customers[[#This Row],[total_day_minutes]]&lt;=250,"High Usage","Very High Usage")))</f>
        <v>Medium Usage</v>
      </c>
      <c r="AE3957" t="str">
        <f>IF(tbl_Customers[[#This Row],[total_intl_calls]]&lt;=5,"Low Calls", IF(tbl_Customers[[#This Row],[total_intl_calls]]&lt;=10, "Medium Calls", "High Calls"))</f>
        <v>Low Calls</v>
      </c>
      <c r="AF39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57" s="36" t="str">
        <f>IF(tbl_Customers[[#This Row],[Churn_Risk_Score]]&gt;=10,"High Risk", IF(tbl_Customers[[#This Row],[Churn_Risk_Score]]&gt;=5,"Medium Risk","Low Risk"))</f>
        <v>Low Risk</v>
      </c>
    </row>
    <row r="3958" spans="1:33" x14ac:dyDescent="0.35">
      <c r="A3958">
        <v>3957</v>
      </c>
      <c r="B3958" t="s">
        <v>43</v>
      </c>
      <c r="C3958">
        <v>127</v>
      </c>
      <c r="D3958" t="s">
        <v>28</v>
      </c>
      <c r="E3958" t="s">
        <v>22</v>
      </c>
      <c r="F3958" t="s">
        <v>23</v>
      </c>
      <c r="G3958">
        <v>33</v>
      </c>
      <c r="H3958">
        <v>180.5</v>
      </c>
      <c r="I3958">
        <v>94</v>
      </c>
      <c r="J3958">
        <v>30.69</v>
      </c>
      <c r="K3958">
        <v>241.9</v>
      </c>
      <c r="L3958">
        <v>107</v>
      </c>
      <c r="M3958">
        <v>20.56</v>
      </c>
      <c r="N3958">
        <v>225.4</v>
      </c>
      <c r="O3958">
        <v>113</v>
      </c>
      <c r="P3958">
        <v>10.14</v>
      </c>
      <c r="Q3958">
        <v>7.4</v>
      </c>
      <c r="R3958">
        <v>2</v>
      </c>
      <c r="S3958">
        <v>2</v>
      </c>
      <c r="T3958">
        <v>1</v>
      </c>
      <c r="U3958" t="s">
        <v>22</v>
      </c>
      <c r="V3958">
        <f>IF(tbl_Customers[[#This Row],[churn]] = "yes", 1, 0)</f>
        <v>0</v>
      </c>
      <c r="W3958" t="str">
        <f>IF(tbl_Customers[[#This Row],[number_customer_service_calls]] &lt;= 1, "0-1 Calls", IF(tbl_Customers[[#This Row],[number_customer_service_calls]] &lt;= 3, "2-3 Calls", IF(tbl_Customers[[#This Row],[number_customer_service_calls]] &lt;=5, "4-5 Calls", "6+ Calls")))</f>
        <v>0-1 Calls</v>
      </c>
      <c r="X3958" t="str">
        <f>IF(tbl_Customers[[#This Row],[account_length]] &lt;= 50, "0-50", IF(tbl_Customers[[#This Row],[account_length]] &lt;=100, "51-100", IF(tbl_Customers[[#This Row],[account_length]] &lt;= 150, "101-150", "151+")))</f>
        <v>101-150</v>
      </c>
      <c r="Y3958" t="str">
        <f>IF(tbl_Customers[[#This Row],[total_intl_charge]] &lt;= 3, "Low Charges", "High Charges")</f>
        <v>Low Charges</v>
      </c>
      <c r="Z3958" t="str">
        <f>IF(tbl_Customers[[#This Row],[total_eve_calls]]&lt;=80,"Low Calls",
IF(tbl_Customers[[#This Row],[total_eve_calls]]&lt;=120,"Medium Calls","High Calls"))</f>
        <v>Medium Calls</v>
      </c>
      <c r="AA3958" t="str">
        <f>IF(tbl_Customers[[#This Row],[total_eve_charge]]&lt;=15,"Low Charges",
IF(tbl_Customers[[#This Row],[total_eve_charge]]&lt;=20,"Medium Charges","High Charges"))</f>
        <v>High Charges</v>
      </c>
      <c r="AB39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8" t="str">
        <f>IF(tbl_Customers[[#This Row],[number_vmail_messages]] = 0, "No Usage", IF(tbl_Customers[[#This Row],[number_vmail_messages]] &lt;= 20, "Low Usage", IF(tbl_Customers[[#This Row],[number_vmail_messages]] &lt;= 40, "Medium Usgae", "High Usage")))</f>
        <v>Medium Usgae</v>
      </c>
      <c r="AD3958" t="str">
        <f>IF(tbl_Customers[[#This Row],[total_day_minutes]]&lt;=150,"Low Usage", IF(tbl_Customers[[#This Row],[total_day_minutes]]&lt;=200,"Medium Usage", IF(tbl_Customers[[#This Row],[total_day_minutes]]&lt;=250,"High Usage","Very High Usage")))</f>
        <v>Medium Usage</v>
      </c>
      <c r="AE3958" t="str">
        <f>IF(tbl_Customers[[#This Row],[total_intl_calls]]&lt;=5,"Low Calls", IF(tbl_Customers[[#This Row],[total_intl_calls]]&lt;=10, "Medium Calls", "High Calls"))</f>
        <v>Low Calls</v>
      </c>
      <c r="AF39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58" s="36" t="str">
        <f>IF(tbl_Customers[[#This Row],[Churn_Risk_Score]]&gt;=10,"High Risk", IF(tbl_Customers[[#This Row],[Churn_Risk_Score]]&gt;=5,"Medium Risk","Low Risk"))</f>
        <v>Low Risk</v>
      </c>
    </row>
    <row r="3959" spans="1:33" x14ac:dyDescent="0.35">
      <c r="A3959">
        <v>3958</v>
      </c>
      <c r="B3959" t="s">
        <v>44</v>
      </c>
      <c r="C3959">
        <v>2</v>
      </c>
      <c r="D3959" t="s">
        <v>21</v>
      </c>
      <c r="E3959" t="s">
        <v>22</v>
      </c>
      <c r="F3959" t="s">
        <v>23</v>
      </c>
      <c r="G3959">
        <v>27</v>
      </c>
      <c r="H3959">
        <v>141.69999999999999</v>
      </c>
      <c r="I3959">
        <v>125</v>
      </c>
      <c r="J3959">
        <v>24.09</v>
      </c>
      <c r="K3959">
        <v>160.69999999999999</v>
      </c>
      <c r="L3959">
        <v>136</v>
      </c>
      <c r="M3959">
        <v>13.66</v>
      </c>
      <c r="N3959">
        <v>170.3</v>
      </c>
      <c r="O3959">
        <v>81</v>
      </c>
      <c r="P3959">
        <v>7.66</v>
      </c>
      <c r="Q3959">
        <v>9.3000000000000007</v>
      </c>
      <c r="R3959">
        <v>2</v>
      </c>
      <c r="S3959">
        <v>2.5099999999999998</v>
      </c>
      <c r="T3959">
        <v>1</v>
      </c>
      <c r="U3959" t="s">
        <v>22</v>
      </c>
      <c r="V3959">
        <f>IF(tbl_Customers[[#This Row],[churn]] = "yes", 1, 0)</f>
        <v>0</v>
      </c>
      <c r="W3959" t="str">
        <f>IF(tbl_Customers[[#This Row],[number_customer_service_calls]] &lt;= 1, "0-1 Calls", IF(tbl_Customers[[#This Row],[number_customer_service_calls]] &lt;= 3, "2-3 Calls", IF(tbl_Customers[[#This Row],[number_customer_service_calls]] &lt;=5, "4-5 Calls", "6+ Calls")))</f>
        <v>0-1 Calls</v>
      </c>
      <c r="X3959" t="str">
        <f>IF(tbl_Customers[[#This Row],[account_length]] &lt;= 50, "0-50", IF(tbl_Customers[[#This Row],[account_length]] &lt;=100, "51-100", IF(tbl_Customers[[#This Row],[account_length]] &lt;= 150, "101-150", "151+")))</f>
        <v>0-50</v>
      </c>
      <c r="Y3959" t="str">
        <f>IF(tbl_Customers[[#This Row],[total_intl_charge]] &lt;= 3, "Low Charges", "High Charges")</f>
        <v>Low Charges</v>
      </c>
      <c r="Z3959" t="str">
        <f>IF(tbl_Customers[[#This Row],[total_eve_calls]]&lt;=80,"Low Calls",
IF(tbl_Customers[[#This Row],[total_eve_calls]]&lt;=120,"Medium Calls","High Calls"))</f>
        <v>High Calls</v>
      </c>
      <c r="AA3959" t="str">
        <f>IF(tbl_Customers[[#This Row],[total_eve_charge]]&lt;=15,"Low Charges",
IF(tbl_Customers[[#This Row],[total_eve_charge]]&lt;=20,"Medium Charges","High Charges"))</f>
        <v>Low Charges</v>
      </c>
      <c r="AB39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59" t="str">
        <f>IF(tbl_Customers[[#This Row],[number_vmail_messages]] = 0, "No Usage", IF(tbl_Customers[[#This Row],[number_vmail_messages]] &lt;= 20, "Low Usage", IF(tbl_Customers[[#This Row],[number_vmail_messages]] &lt;= 40, "Medium Usgae", "High Usage")))</f>
        <v>Medium Usgae</v>
      </c>
      <c r="AD3959" t="str">
        <f>IF(tbl_Customers[[#This Row],[total_day_minutes]]&lt;=150,"Low Usage", IF(tbl_Customers[[#This Row],[total_day_minutes]]&lt;=200,"Medium Usage", IF(tbl_Customers[[#This Row],[total_day_minutes]]&lt;=250,"High Usage","Very High Usage")))</f>
        <v>Low Usage</v>
      </c>
      <c r="AE3959" t="str">
        <f>IF(tbl_Customers[[#This Row],[total_intl_calls]]&lt;=5,"Low Calls", IF(tbl_Customers[[#This Row],[total_intl_calls]]&lt;=10, "Medium Calls", "High Calls"))</f>
        <v>Low Calls</v>
      </c>
      <c r="AF39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59" s="36" t="str">
        <f>IF(tbl_Customers[[#This Row],[Churn_Risk_Score]]&gt;=10,"High Risk", IF(tbl_Customers[[#This Row],[Churn_Risk_Score]]&gt;=5,"Medium Risk","Low Risk"))</f>
        <v>Low Risk</v>
      </c>
    </row>
    <row r="3960" spans="1:33" x14ac:dyDescent="0.35">
      <c r="A3960">
        <v>3959</v>
      </c>
      <c r="B3960" t="s">
        <v>32</v>
      </c>
      <c r="C3960">
        <v>91</v>
      </c>
      <c r="D3960" t="s">
        <v>21</v>
      </c>
      <c r="E3960" t="s">
        <v>22</v>
      </c>
      <c r="F3960" t="s">
        <v>22</v>
      </c>
      <c r="G3960">
        <v>0</v>
      </c>
      <c r="H3960">
        <v>289.3</v>
      </c>
      <c r="I3960">
        <v>73</v>
      </c>
      <c r="J3960">
        <v>49.18</v>
      </c>
      <c r="K3960">
        <v>179.8</v>
      </c>
      <c r="L3960">
        <v>86</v>
      </c>
      <c r="M3960">
        <v>15.28</v>
      </c>
      <c r="N3960">
        <v>186.7</v>
      </c>
      <c r="O3960">
        <v>94</v>
      </c>
      <c r="P3960">
        <v>8.4</v>
      </c>
      <c r="Q3960">
        <v>6.4</v>
      </c>
      <c r="R3960">
        <v>7</v>
      </c>
      <c r="S3960">
        <v>1.73</v>
      </c>
      <c r="T3960">
        <v>1</v>
      </c>
      <c r="U3960" t="s">
        <v>23</v>
      </c>
      <c r="V3960">
        <f>IF(tbl_Customers[[#This Row],[churn]] = "yes", 1, 0)</f>
        <v>1</v>
      </c>
      <c r="W3960" t="str">
        <f>IF(tbl_Customers[[#This Row],[number_customer_service_calls]] &lt;= 1, "0-1 Calls", IF(tbl_Customers[[#This Row],[number_customer_service_calls]] &lt;= 3, "2-3 Calls", IF(tbl_Customers[[#This Row],[number_customer_service_calls]] &lt;=5, "4-5 Calls", "6+ Calls")))</f>
        <v>0-1 Calls</v>
      </c>
      <c r="X3960" t="str">
        <f>IF(tbl_Customers[[#This Row],[account_length]] &lt;= 50, "0-50", IF(tbl_Customers[[#This Row],[account_length]] &lt;=100, "51-100", IF(tbl_Customers[[#This Row],[account_length]] &lt;= 150, "101-150", "151+")))</f>
        <v>51-100</v>
      </c>
      <c r="Y3960" t="str">
        <f>IF(tbl_Customers[[#This Row],[total_intl_charge]] &lt;= 3, "Low Charges", "High Charges")</f>
        <v>Low Charges</v>
      </c>
      <c r="Z3960" t="str">
        <f>IF(tbl_Customers[[#This Row],[total_eve_calls]]&lt;=80,"Low Calls",
IF(tbl_Customers[[#This Row],[total_eve_calls]]&lt;=120,"Medium Calls","High Calls"))</f>
        <v>Medium Calls</v>
      </c>
      <c r="AA3960" t="str">
        <f>IF(tbl_Customers[[#This Row],[total_eve_charge]]&lt;=15,"Low Charges",
IF(tbl_Customers[[#This Row],[total_eve_charge]]&lt;=20,"Medium Charges","High Charges"))</f>
        <v>Medium Charges</v>
      </c>
      <c r="AB39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0" t="str">
        <f>IF(tbl_Customers[[#This Row],[number_vmail_messages]] = 0, "No Usage", IF(tbl_Customers[[#This Row],[number_vmail_messages]] &lt;= 20, "Low Usage", IF(tbl_Customers[[#This Row],[number_vmail_messages]] &lt;= 40, "Medium Usgae", "High Usage")))</f>
        <v>No Usage</v>
      </c>
      <c r="AD3960" t="str">
        <f>IF(tbl_Customers[[#This Row],[total_day_minutes]]&lt;=150,"Low Usage", IF(tbl_Customers[[#This Row],[total_day_minutes]]&lt;=200,"Medium Usage", IF(tbl_Customers[[#This Row],[total_day_minutes]]&lt;=250,"High Usage","Very High Usage")))</f>
        <v>Very High Usage</v>
      </c>
      <c r="AE3960" t="str">
        <f>IF(tbl_Customers[[#This Row],[total_intl_calls]]&lt;=5,"Low Calls", IF(tbl_Customers[[#This Row],[total_intl_calls]]&lt;=10, "Medium Calls", "High Calls"))</f>
        <v>Medium Calls</v>
      </c>
      <c r="AF39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60" s="36" t="str">
        <f>IF(tbl_Customers[[#This Row],[Churn_Risk_Score]]&gt;=10,"High Risk", IF(tbl_Customers[[#This Row],[Churn_Risk_Score]]&gt;=5,"Medium Risk","Low Risk"))</f>
        <v>Medium Risk</v>
      </c>
    </row>
    <row r="3961" spans="1:33" x14ac:dyDescent="0.35">
      <c r="A3961">
        <v>3960</v>
      </c>
      <c r="B3961" t="s">
        <v>74</v>
      </c>
      <c r="C3961">
        <v>34</v>
      </c>
      <c r="D3961" t="s">
        <v>28</v>
      </c>
      <c r="E3961" t="s">
        <v>22</v>
      </c>
      <c r="F3961" t="s">
        <v>23</v>
      </c>
      <c r="G3961">
        <v>26</v>
      </c>
      <c r="H3961">
        <v>193.4</v>
      </c>
      <c r="I3961">
        <v>91</v>
      </c>
      <c r="J3961">
        <v>32.880000000000003</v>
      </c>
      <c r="K3961">
        <v>198.3</v>
      </c>
      <c r="L3961">
        <v>94</v>
      </c>
      <c r="M3961">
        <v>16.86</v>
      </c>
      <c r="N3961">
        <v>257.2</v>
      </c>
      <c r="O3961">
        <v>94</v>
      </c>
      <c r="P3961">
        <v>11.57</v>
      </c>
      <c r="Q3961">
        <v>9.5</v>
      </c>
      <c r="R3961">
        <v>5</v>
      </c>
      <c r="S3961">
        <v>2.57</v>
      </c>
      <c r="T3961">
        <v>2</v>
      </c>
      <c r="U3961" t="s">
        <v>22</v>
      </c>
      <c r="V3961">
        <f>IF(tbl_Customers[[#This Row],[churn]] = "yes", 1, 0)</f>
        <v>0</v>
      </c>
      <c r="W3961" t="str">
        <f>IF(tbl_Customers[[#This Row],[number_customer_service_calls]] &lt;= 1, "0-1 Calls", IF(tbl_Customers[[#This Row],[number_customer_service_calls]] &lt;= 3, "2-3 Calls", IF(tbl_Customers[[#This Row],[number_customer_service_calls]] &lt;=5, "4-5 Calls", "6+ Calls")))</f>
        <v>2-3 Calls</v>
      </c>
      <c r="X3961" t="str">
        <f>IF(tbl_Customers[[#This Row],[account_length]] &lt;= 50, "0-50", IF(tbl_Customers[[#This Row],[account_length]] &lt;=100, "51-100", IF(tbl_Customers[[#This Row],[account_length]] &lt;= 150, "101-150", "151+")))</f>
        <v>0-50</v>
      </c>
      <c r="Y3961" t="str">
        <f>IF(tbl_Customers[[#This Row],[total_intl_charge]] &lt;= 3, "Low Charges", "High Charges")</f>
        <v>Low Charges</v>
      </c>
      <c r="Z3961" t="str">
        <f>IF(tbl_Customers[[#This Row],[total_eve_calls]]&lt;=80,"Low Calls",
IF(tbl_Customers[[#This Row],[total_eve_calls]]&lt;=120,"Medium Calls","High Calls"))</f>
        <v>Medium Calls</v>
      </c>
      <c r="AA3961" t="str">
        <f>IF(tbl_Customers[[#This Row],[total_eve_charge]]&lt;=15,"Low Charges",
IF(tbl_Customers[[#This Row],[total_eve_charge]]&lt;=20,"Medium Charges","High Charges"))</f>
        <v>Medium Charges</v>
      </c>
      <c r="AB39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1" t="str">
        <f>IF(tbl_Customers[[#This Row],[number_vmail_messages]] = 0, "No Usage", IF(tbl_Customers[[#This Row],[number_vmail_messages]] &lt;= 20, "Low Usage", IF(tbl_Customers[[#This Row],[number_vmail_messages]] &lt;= 40, "Medium Usgae", "High Usage")))</f>
        <v>Medium Usgae</v>
      </c>
      <c r="AD3961" t="str">
        <f>IF(tbl_Customers[[#This Row],[total_day_minutes]]&lt;=150,"Low Usage", IF(tbl_Customers[[#This Row],[total_day_minutes]]&lt;=200,"Medium Usage", IF(tbl_Customers[[#This Row],[total_day_minutes]]&lt;=250,"High Usage","Very High Usage")))</f>
        <v>Medium Usage</v>
      </c>
      <c r="AE3961" t="str">
        <f>IF(tbl_Customers[[#This Row],[total_intl_calls]]&lt;=5,"Low Calls", IF(tbl_Customers[[#This Row],[total_intl_calls]]&lt;=10, "Medium Calls", "High Calls"))</f>
        <v>Low Calls</v>
      </c>
      <c r="AF39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61" s="36" t="str">
        <f>IF(tbl_Customers[[#This Row],[Churn_Risk_Score]]&gt;=10,"High Risk", IF(tbl_Customers[[#This Row],[Churn_Risk_Score]]&gt;=5,"Medium Risk","Low Risk"))</f>
        <v>Low Risk</v>
      </c>
    </row>
    <row r="3962" spans="1:33" x14ac:dyDescent="0.35">
      <c r="A3962">
        <v>3961</v>
      </c>
      <c r="B3962" t="s">
        <v>36</v>
      </c>
      <c r="C3962">
        <v>111</v>
      </c>
      <c r="D3962" t="s">
        <v>28</v>
      </c>
      <c r="E3962" t="s">
        <v>22</v>
      </c>
      <c r="F3962" t="s">
        <v>22</v>
      </c>
      <c r="G3962">
        <v>0</v>
      </c>
      <c r="H3962">
        <v>184.2</v>
      </c>
      <c r="I3962">
        <v>92</v>
      </c>
      <c r="J3962">
        <v>31.31</v>
      </c>
      <c r="K3962">
        <v>215</v>
      </c>
      <c r="L3962">
        <v>96</v>
      </c>
      <c r="M3962">
        <v>18.28</v>
      </c>
      <c r="N3962">
        <v>100.1</v>
      </c>
      <c r="O3962">
        <v>64</v>
      </c>
      <c r="P3962">
        <v>4.5</v>
      </c>
      <c r="Q3962">
        <v>11.3</v>
      </c>
      <c r="R3962">
        <v>4</v>
      </c>
      <c r="S3962">
        <v>3.05</v>
      </c>
      <c r="T3962">
        <v>1</v>
      </c>
      <c r="U3962" t="s">
        <v>22</v>
      </c>
      <c r="V3962">
        <f>IF(tbl_Customers[[#This Row],[churn]] = "yes", 1, 0)</f>
        <v>0</v>
      </c>
      <c r="W3962" t="str">
        <f>IF(tbl_Customers[[#This Row],[number_customer_service_calls]] &lt;= 1, "0-1 Calls", IF(tbl_Customers[[#This Row],[number_customer_service_calls]] &lt;= 3, "2-3 Calls", IF(tbl_Customers[[#This Row],[number_customer_service_calls]] &lt;=5, "4-5 Calls", "6+ Calls")))</f>
        <v>0-1 Calls</v>
      </c>
      <c r="X3962" t="str">
        <f>IF(tbl_Customers[[#This Row],[account_length]] &lt;= 50, "0-50", IF(tbl_Customers[[#This Row],[account_length]] &lt;=100, "51-100", IF(tbl_Customers[[#This Row],[account_length]] &lt;= 150, "101-150", "151+")))</f>
        <v>101-150</v>
      </c>
      <c r="Y3962" t="str">
        <f>IF(tbl_Customers[[#This Row],[total_intl_charge]] &lt;= 3, "Low Charges", "High Charges")</f>
        <v>High Charges</v>
      </c>
      <c r="Z3962" t="str">
        <f>IF(tbl_Customers[[#This Row],[total_eve_calls]]&lt;=80,"Low Calls",
IF(tbl_Customers[[#This Row],[total_eve_calls]]&lt;=120,"Medium Calls","High Calls"))</f>
        <v>Medium Calls</v>
      </c>
      <c r="AA3962" t="str">
        <f>IF(tbl_Customers[[#This Row],[total_eve_charge]]&lt;=15,"Low Charges",
IF(tbl_Customers[[#This Row],[total_eve_charge]]&lt;=20,"Medium Charges","High Charges"))</f>
        <v>Medium Charges</v>
      </c>
      <c r="AB39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62" t="str">
        <f>IF(tbl_Customers[[#This Row],[number_vmail_messages]] = 0, "No Usage", IF(tbl_Customers[[#This Row],[number_vmail_messages]] &lt;= 20, "Low Usage", IF(tbl_Customers[[#This Row],[number_vmail_messages]] &lt;= 40, "Medium Usgae", "High Usage")))</f>
        <v>No Usage</v>
      </c>
      <c r="AD3962" t="str">
        <f>IF(tbl_Customers[[#This Row],[total_day_minutes]]&lt;=150,"Low Usage", IF(tbl_Customers[[#This Row],[total_day_minutes]]&lt;=200,"Medium Usage", IF(tbl_Customers[[#This Row],[total_day_minutes]]&lt;=250,"High Usage","Very High Usage")))</f>
        <v>Medium Usage</v>
      </c>
      <c r="AE3962" t="str">
        <f>IF(tbl_Customers[[#This Row],[total_intl_calls]]&lt;=5,"Low Calls", IF(tbl_Customers[[#This Row],[total_intl_calls]]&lt;=10, "Medium Calls", "High Calls"))</f>
        <v>Low Calls</v>
      </c>
      <c r="AF39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62" s="36" t="str">
        <f>IF(tbl_Customers[[#This Row],[Churn_Risk_Score]]&gt;=10,"High Risk", IF(tbl_Customers[[#This Row],[Churn_Risk_Score]]&gt;=5,"Medium Risk","Low Risk"))</f>
        <v>Low Risk</v>
      </c>
    </row>
    <row r="3963" spans="1:33" x14ac:dyDescent="0.35">
      <c r="A3963">
        <v>3962</v>
      </c>
      <c r="B3963" t="s">
        <v>39</v>
      </c>
      <c r="C3963">
        <v>110</v>
      </c>
      <c r="D3963" t="s">
        <v>21</v>
      </c>
      <c r="E3963" t="s">
        <v>22</v>
      </c>
      <c r="F3963" t="s">
        <v>23</v>
      </c>
      <c r="G3963">
        <v>30</v>
      </c>
      <c r="H3963">
        <v>144.1</v>
      </c>
      <c r="I3963">
        <v>87</v>
      </c>
      <c r="J3963">
        <v>24.5</v>
      </c>
      <c r="K3963">
        <v>229.8</v>
      </c>
      <c r="L3963">
        <v>88</v>
      </c>
      <c r="M3963">
        <v>19.53</v>
      </c>
      <c r="N3963">
        <v>174.7</v>
      </c>
      <c r="O3963">
        <v>90</v>
      </c>
      <c r="P3963">
        <v>7.86</v>
      </c>
      <c r="Q3963">
        <v>12.4</v>
      </c>
      <c r="R3963">
        <v>4</v>
      </c>
      <c r="S3963">
        <v>3.35</v>
      </c>
      <c r="T3963">
        <v>2</v>
      </c>
      <c r="U3963" t="s">
        <v>22</v>
      </c>
      <c r="V3963">
        <f>IF(tbl_Customers[[#This Row],[churn]] = "yes", 1, 0)</f>
        <v>0</v>
      </c>
      <c r="W3963" t="str">
        <f>IF(tbl_Customers[[#This Row],[number_customer_service_calls]] &lt;= 1, "0-1 Calls", IF(tbl_Customers[[#This Row],[number_customer_service_calls]] &lt;= 3, "2-3 Calls", IF(tbl_Customers[[#This Row],[number_customer_service_calls]] &lt;=5, "4-5 Calls", "6+ Calls")))</f>
        <v>2-3 Calls</v>
      </c>
      <c r="X3963" t="str">
        <f>IF(tbl_Customers[[#This Row],[account_length]] &lt;= 50, "0-50", IF(tbl_Customers[[#This Row],[account_length]] &lt;=100, "51-100", IF(tbl_Customers[[#This Row],[account_length]] &lt;= 150, "101-150", "151+")))</f>
        <v>101-150</v>
      </c>
      <c r="Y3963" t="str">
        <f>IF(tbl_Customers[[#This Row],[total_intl_charge]] &lt;= 3, "Low Charges", "High Charges")</f>
        <v>High Charges</v>
      </c>
      <c r="Z3963" t="str">
        <f>IF(tbl_Customers[[#This Row],[total_eve_calls]]&lt;=80,"Low Calls",
IF(tbl_Customers[[#This Row],[total_eve_calls]]&lt;=120,"Medium Calls","High Calls"))</f>
        <v>Medium Calls</v>
      </c>
      <c r="AA3963" t="str">
        <f>IF(tbl_Customers[[#This Row],[total_eve_charge]]&lt;=15,"Low Charges",
IF(tbl_Customers[[#This Row],[total_eve_charge]]&lt;=20,"Medium Charges","High Charges"))</f>
        <v>Medium Charges</v>
      </c>
      <c r="AB39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3" t="str">
        <f>IF(tbl_Customers[[#This Row],[number_vmail_messages]] = 0, "No Usage", IF(tbl_Customers[[#This Row],[number_vmail_messages]] &lt;= 20, "Low Usage", IF(tbl_Customers[[#This Row],[number_vmail_messages]] &lt;= 40, "Medium Usgae", "High Usage")))</f>
        <v>Medium Usgae</v>
      </c>
      <c r="AD3963" t="str">
        <f>IF(tbl_Customers[[#This Row],[total_day_minutes]]&lt;=150,"Low Usage", IF(tbl_Customers[[#This Row],[total_day_minutes]]&lt;=200,"Medium Usage", IF(tbl_Customers[[#This Row],[total_day_minutes]]&lt;=250,"High Usage","Very High Usage")))</f>
        <v>Low Usage</v>
      </c>
      <c r="AE3963" t="str">
        <f>IF(tbl_Customers[[#This Row],[total_intl_calls]]&lt;=5,"Low Calls", IF(tbl_Customers[[#This Row],[total_intl_calls]]&lt;=10, "Medium Calls", "High Calls"))</f>
        <v>Low Calls</v>
      </c>
      <c r="AF39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63" s="36" t="str">
        <f>IF(tbl_Customers[[#This Row],[Churn_Risk_Score]]&gt;=10,"High Risk", IF(tbl_Customers[[#This Row],[Churn_Risk_Score]]&gt;=5,"Medium Risk","Low Risk"))</f>
        <v>Low Risk</v>
      </c>
    </row>
    <row r="3964" spans="1:33" x14ac:dyDescent="0.35">
      <c r="A3964">
        <v>3963</v>
      </c>
      <c r="B3964" t="s">
        <v>72</v>
      </c>
      <c r="C3964">
        <v>65</v>
      </c>
      <c r="D3964" t="s">
        <v>21</v>
      </c>
      <c r="E3964" t="s">
        <v>22</v>
      </c>
      <c r="F3964" t="s">
        <v>22</v>
      </c>
      <c r="G3964">
        <v>0</v>
      </c>
      <c r="H3964">
        <v>180.3</v>
      </c>
      <c r="I3964">
        <v>84</v>
      </c>
      <c r="J3964">
        <v>30.65</v>
      </c>
      <c r="K3964">
        <v>199.9</v>
      </c>
      <c r="L3964">
        <v>129</v>
      </c>
      <c r="M3964">
        <v>16.989999999999998</v>
      </c>
      <c r="N3964">
        <v>280.10000000000002</v>
      </c>
      <c r="O3964">
        <v>62</v>
      </c>
      <c r="P3964">
        <v>12.6</v>
      </c>
      <c r="Q3964">
        <v>12.1</v>
      </c>
      <c r="R3964">
        <v>1</v>
      </c>
      <c r="S3964">
        <v>3.27</v>
      </c>
      <c r="T3964">
        <v>3</v>
      </c>
      <c r="U3964" t="s">
        <v>22</v>
      </c>
      <c r="V3964">
        <f>IF(tbl_Customers[[#This Row],[churn]] = "yes", 1, 0)</f>
        <v>0</v>
      </c>
      <c r="W3964" t="str">
        <f>IF(tbl_Customers[[#This Row],[number_customer_service_calls]] &lt;= 1, "0-1 Calls", IF(tbl_Customers[[#This Row],[number_customer_service_calls]] &lt;= 3, "2-3 Calls", IF(tbl_Customers[[#This Row],[number_customer_service_calls]] &lt;=5, "4-5 Calls", "6+ Calls")))</f>
        <v>2-3 Calls</v>
      </c>
      <c r="X3964" t="str">
        <f>IF(tbl_Customers[[#This Row],[account_length]] &lt;= 50, "0-50", IF(tbl_Customers[[#This Row],[account_length]] &lt;=100, "51-100", IF(tbl_Customers[[#This Row],[account_length]] &lt;= 150, "101-150", "151+")))</f>
        <v>51-100</v>
      </c>
      <c r="Y3964" t="str">
        <f>IF(tbl_Customers[[#This Row],[total_intl_charge]] &lt;= 3, "Low Charges", "High Charges")</f>
        <v>High Charges</v>
      </c>
      <c r="Z3964" t="str">
        <f>IF(tbl_Customers[[#This Row],[total_eve_calls]]&lt;=80,"Low Calls",
IF(tbl_Customers[[#This Row],[total_eve_calls]]&lt;=120,"Medium Calls","High Calls"))</f>
        <v>High Calls</v>
      </c>
      <c r="AA3964" t="str">
        <f>IF(tbl_Customers[[#This Row],[total_eve_charge]]&lt;=15,"Low Charges",
IF(tbl_Customers[[#This Row],[total_eve_charge]]&lt;=20,"Medium Charges","High Charges"))</f>
        <v>Medium Charges</v>
      </c>
      <c r="AB39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4" t="str">
        <f>IF(tbl_Customers[[#This Row],[number_vmail_messages]] = 0, "No Usage", IF(tbl_Customers[[#This Row],[number_vmail_messages]] &lt;= 20, "Low Usage", IF(tbl_Customers[[#This Row],[number_vmail_messages]] &lt;= 40, "Medium Usgae", "High Usage")))</f>
        <v>No Usage</v>
      </c>
      <c r="AD3964" t="str">
        <f>IF(tbl_Customers[[#This Row],[total_day_minutes]]&lt;=150,"Low Usage", IF(tbl_Customers[[#This Row],[total_day_minutes]]&lt;=200,"Medium Usage", IF(tbl_Customers[[#This Row],[total_day_minutes]]&lt;=250,"High Usage","Very High Usage")))</f>
        <v>Medium Usage</v>
      </c>
      <c r="AE3964" t="str">
        <f>IF(tbl_Customers[[#This Row],[total_intl_calls]]&lt;=5,"Low Calls", IF(tbl_Customers[[#This Row],[total_intl_calls]]&lt;=10, "Medium Calls", "High Calls"))</f>
        <v>Low Calls</v>
      </c>
      <c r="AF39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64" s="36" t="str">
        <f>IF(tbl_Customers[[#This Row],[Churn_Risk_Score]]&gt;=10,"High Risk", IF(tbl_Customers[[#This Row],[Churn_Risk_Score]]&gt;=5,"Medium Risk","Low Risk"))</f>
        <v>Low Risk</v>
      </c>
    </row>
    <row r="3965" spans="1:33" x14ac:dyDescent="0.35">
      <c r="A3965">
        <v>3964</v>
      </c>
      <c r="B3965" t="s">
        <v>30</v>
      </c>
      <c r="C3965">
        <v>51</v>
      </c>
      <c r="D3965" t="s">
        <v>28</v>
      </c>
      <c r="E3965" t="s">
        <v>22</v>
      </c>
      <c r="F3965" t="s">
        <v>23</v>
      </c>
      <c r="G3965">
        <v>24</v>
      </c>
      <c r="H3965">
        <v>179.2</v>
      </c>
      <c r="I3965">
        <v>76</v>
      </c>
      <c r="J3965">
        <v>30.46</v>
      </c>
      <c r="K3965">
        <v>253.3</v>
      </c>
      <c r="L3965">
        <v>64</v>
      </c>
      <c r="M3965">
        <v>21.53</v>
      </c>
      <c r="N3965">
        <v>196.5</v>
      </c>
      <c r="O3965">
        <v>108</v>
      </c>
      <c r="P3965">
        <v>8.84</v>
      </c>
      <c r="Q3965">
        <v>15.1</v>
      </c>
      <c r="R3965">
        <v>3</v>
      </c>
      <c r="S3965">
        <v>4.08</v>
      </c>
      <c r="T3965">
        <v>1</v>
      </c>
      <c r="U3965" t="s">
        <v>22</v>
      </c>
      <c r="V3965">
        <f>IF(tbl_Customers[[#This Row],[churn]] = "yes", 1, 0)</f>
        <v>0</v>
      </c>
      <c r="W3965" t="str">
        <f>IF(tbl_Customers[[#This Row],[number_customer_service_calls]] &lt;= 1, "0-1 Calls", IF(tbl_Customers[[#This Row],[number_customer_service_calls]] &lt;= 3, "2-3 Calls", IF(tbl_Customers[[#This Row],[number_customer_service_calls]] &lt;=5, "4-5 Calls", "6+ Calls")))</f>
        <v>0-1 Calls</v>
      </c>
      <c r="X3965" t="str">
        <f>IF(tbl_Customers[[#This Row],[account_length]] &lt;= 50, "0-50", IF(tbl_Customers[[#This Row],[account_length]] &lt;=100, "51-100", IF(tbl_Customers[[#This Row],[account_length]] &lt;= 150, "101-150", "151+")))</f>
        <v>51-100</v>
      </c>
      <c r="Y3965" t="str">
        <f>IF(tbl_Customers[[#This Row],[total_intl_charge]] &lt;= 3, "Low Charges", "High Charges")</f>
        <v>High Charges</v>
      </c>
      <c r="Z3965" t="str">
        <f>IF(tbl_Customers[[#This Row],[total_eve_calls]]&lt;=80,"Low Calls",
IF(tbl_Customers[[#This Row],[total_eve_calls]]&lt;=120,"Medium Calls","High Calls"))</f>
        <v>Low Calls</v>
      </c>
      <c r="AA3965" t="str">
        <f>IF(tbl_Customers[[#This Row],[total_eve_charge]]&lt;=15,"Low Charges",
IF(tbl_Customers[[#This Row],[total_eve_charge]]&lt;=20,"Medium Charges","High Charges"))</f>
        <v>High Charges</v>
      </c>
      <c r="AB39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5" t="str">
        <f>IF(tbl_Customers[[#This Row],[number_vmail_messages]] = 0, "No Usage", IF(tbl_Customers[[#This Row],[number_vmail_messages]] &lt;= 20, "Low Usage", IF(tbl_Customers[[#This Row],[number_vmail_messages]] &lt;= 40, "Medium Usgae", "High Usage")))</f>
        <v>Medium Usgae</v>
      </c>
      <c r="AD3965" t="str">
        <f>IF(tbl_Customers[[#This Row],[total_day_minutes]]&lt;=150,"Low Usage", IF(tbl_Customers[[#This Row],[total_day_minutes]]&lt;=200,"Medium Usage", IF(tbl_Customers[[#This Row],[total_day_minutes]]&lt;=250,"High Usage","Very High Usage")))</f>
        <v>Medium Usage</v>
      </c>
      <c r="AE3965" t="str">
        <f>IF(tbl_Customers[[#This Row],[total_intl_calls]]&lt;=5,"Low Calls", IF(tbl_Customers[[#This Row],[total_intl_calls]]&lt;=10, "Medium Calls", "High Calls"))</f>
        <v>Low Calls</v>
      </c>
      <c r="AF39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65" s="36" t="str">
        <f>IF(tbl_Customers[[#This Row],[Churn_Risk_Score]]&gt;=10,"High Risk", IF(tbl_Customers[[#This Row],[Churn_Risk_Score]]&gt;=5,"Medium Risk","Low Risk"))</f>
        <v>Low Risk</v>
      </c>
    </row>
    <row r="3966" spans="1:33" x14ac:dyDescent="0.35">
      <c r="A3966">
        <v>3965</v>
      </c>
      <c r="B3966" t="s">
        <v>59</v>
      </c>
      <c r="C3966">
        <v>64</v>
      </c>
      <c r="D3966" t="s">
        <v>28</v>
      </c>
      <c r="E3966" t="s">
        <v>22</v>
      </c>
      <c r="F3966" t="s">
        <v>22</v>
      </c>
      <c r="G3966">
        <v>0</v>
      </c>
      <c r="H3966">
        <v>50.6</v>
      </c>
      <c r="I3966">
        <v>91</v>
      </c>
      <c r="J3966">
        <v>8.6</v>
      </c>
      <c r="K3966">
        <v>308.89999999999998</v>
      </c>
      <c r="L3966">
        <v>78</v>
      </c>
      <c r="M3966">
        <v>26.26</v>
      </c>
      <c r="N3966">
        <v>255.4</v>
      </c>
      <c r="O3966">
        <v>114</v>
      </c>
      <c r="P3966">
        <v>11.49</v>
      </c>
      <c r="Q3966">
        <v>13.7</v>
      </c>
      <c r="R3966">
        <v>5</v>
      </c>
      <c r="S3966">
        <v>3.7</v>
      </c>
      <c r="T3966">
        <v>2</v>
      </c>
      <c r="U3966" t="s">
        <v>22</v>
      </c>
      <c r="V3966">
        <f>IF(tbl_Customers[[#This Row],[churn]] = "yes", 1, 0)</f>
        <v>0</v>
      </c>
      <c r="W3966" t="str">
        <f>IF(tbl_Customers[[#This Row],[number_customer_service_calls]] &lt;= 1, "0-1 Calls", IF(tbl_Customers[[#This Row],[number_customer_service_calls]] &lt;= 3, "2-3 Calls", IF(tbl_Customers[[#This Row],[number_customer_service_calls]] &lt;=5, "4-5 Calls", "6+ Calls")))</f>
        <v>2-3 Calls</v>
      </c>
      <c r="X3966" t="str">
        <f>IF(tbl_Customers[[#This Row],[account_length]] &lt;= 50, "0-50", IF(tbl_Customers[[#This Row],[account_length]] &lt;=100, "51-100", IF(tbl_Customers[[#This Row],[account_length]] &lt;= 150, "101-150", "151+")))</f>
        <v>51-100</v>
      </c>
      <c r="Y3966" t="str">
        <f>IF(tbl_Customers[[#This Row],[total_intl_charge]] &lt;= 3, "Low Charges", "High Charges")</f>
        <v>High Charges</v>
      </c>
      <c r="Z3966" t="str">
        <f>IF(tbl_Customers[[#This Row],[total_eve_calls]]&lt;=80,"Low Calls",
IF(tbl_Customers[[#This Row],[total_eve_calls]]&lt;=120,"Medium Calls","High Calls"))</f>
        <v>Low Calls</v>
      </c>
      <c r="AA3966" t="str">
        <f>IF(tbl_Customers[[#This Row],[total_eve_charge]]&lt;=15,"Low Charges",
IF(tbl_Customers[[#This Row],[total_eve_charge]]&lt;=20,"Medium Charges","High Charges"))</f>
        <v>High Charges</v>
      </c>
      <c r="AB39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6" t="str">
        <f>IF(tbl_Customers[[#This Row],[number_vmail_messages]] = 0, "No Usage", IF(tbl_Customers[[#This Row],[number_vmail_messages]] &lt;= 20, "Low Usage", IF(tbl_Customers[[#This Row],[number_vmail_messages]] &lt;= 40, "Medium Usgae", "High Usage")))</f>
        <v>No Usage</v>
      </c>
      <c r="AD3966" t="str">
        <f>IF(tbl_Customers[[#This Row],[total_day_minutes]]&lt;=150,"Low Usage", IF(tbl_Customers[[#This Row],[total_day_minutes]]&lt;=200,"Medium Usage", IF(tbl_Customers[[#This Row],[total_day_minutes]]&lt;=250,"High Usage","Very High Usage")))</f>
        <v>Low Usage</v>
      </c>
      <c r="AE3966" t="str">
        <f>IF(tbl_Customers[[#This Row],[total_intl_calls]]&lt;=5,"Low Calls", IF(tbl_Customers[[#This Row],[total_intl_calls]]&lt;=10, "Medium Calls", "High Calls"))</f>
        <v>Low Calls</v>
      </c>
      <c r="AF39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66" s="36" t="str">
        <f>IF(tbl_Customers[[#This Row],[Churn_Risk_Score]]&gt;=10,"High Risk", IF(tbl_Customers[[#This Row],[Churn_Risk_Score]]&gt;=5,"Medium Risk","Low Risk"))</f>
        <v>Low Risk</v>
      </c>
    </row>
    <row r="3967" spans="1:33" x14ac:dyDescent="0.35">
      <c r="A3967">
        <v>3966</v>
      </c>
      <c r="B3967" t="s">
        <v>49</v>
      </c>
      <c r="C3967">
        <v>117</v>
      </c>
      <c r="D3967" t="s">
        <v>21</v>
      </c>
      <c r="E3967" t="s">
        <v>22</v>
      </c>
      <c r="F3967" t="s">
        <v>22</v>
      </c>
      <c r="G3967">
        <v>0</v>
      </c>
      <c r="H3967">
        <v>223.7</v>
      </c>
      <c r="I3967">
        <v>73</v>
      </c>
      <c r="J3967">
        <v>38.03</v>
      </c>
      <c r="K3967">
        <v>205.2</v>
      </c>
      <c r="L3967">
        <v>69</v>
      </c>
      <c r="M3967">
        <v>17.440000000000001</v>
      </c>
      <c r="N3967">
        <v>282.89999999999998</v>
      </c>
      <c r="O3967">
        <v>51</v>
      </c>
      <c r="P3967">
        <v>12.73</v>
      </c>
      <c r="Q3967">
        <v>11.1</v>
      </c>
      <c r="R3967">
        <v>1</v>
      </c>
      <c r="S3967">
        <v>3</v>
      </c>
      <c r="T3967">
        <v>2</v>
      </c>
      <c r="U3967" t="s">
        <v>22</v>
      </c>
      <c r="V3967">
        <f>IF(tbl_Customers[[#This Row],[churn]] = "yes", 1, 0)</f>
        <v>0</v>
      </c>
      <c r="W3967" t="str">
        <f>IF(tbl_Customers[[#This Row],[number_customer_service_calls]] &lt;= 1, "0-1 Calls", IF(tbl_Customers[[#This Row],[number_customer_service_calls]] &lt;= 3, "2-3 Calls", IF(tbl_Customers[[#This Row],[number_customer_service_calls]] &lt;=5, "4-5 Calls", "6+ Calls")))</f>
        <v>2-3 Calls</v>
      </c>
      <c r="X3967" t="str">
        <f>IF(tbl_Customers[[#This Row],[account_length]] &lt;= 50, "0-50", IF(tbl_Customers[[#This Row],[account_length]] &lt;=100, "51-100", IF(tbl_Customers[[#This Row],[account_length]] &lt;= 150, "101-150", "151+")))</f>
        <v>101-150</v>
      </c>
      <c r="Y3967" t="str">
        <f>IF(tbl_Customers[[#This Row],[total_intl_charge]] &lt;= 3, "Low Charges", "High Charges")</f>
        <v>Low Charges</v>
      </c>
      <c r="Z3967" t="str">
        <f>IF(tbl_Customers[[#This Row],[total_eve_calls]]&lt;=80,"Low Calls",
IF(tbl_Customers[[#This Row],[total_eve_calls]]&lt;=120,"Medium Calls","High Calls"))</f>
        <v>Low Calls</v>
      </c>
      <c r="AA3967" t="str">
        <f>IF(tbl_Customers[[#This Row],[total_eve_charge]]&lt;=15,"Low Charges",
IF(tbl_Customers[[#This Row],[total_eve_charge]]&lt;=20,"Medium Charges","High Charges"))</f>
        <v>Medium Charges</v>
      </c>
      <c r="AB39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67" t="str">
        <f>IF(tbl_Customers[[#This Row],[number_vmail_messages]] = 0, "No Usage", IF(tbl_Customers[[#This Row],[number_vmail_messages]] &lt;= 20, "Low Usage", IF(tbl_Customers[[#This Row],[number_vmail_messages]] &lt;= 40, "Medium Usgae", "High Usage")))</f>
        <v>No Usage</v>
      </c>
      <c r="AD3967" t="str">
        <f>IF(tbl_Customers[[#This Row],[total_day_minutes]]&lt;=150,"Low Usage", IF(tbl_Customers[[#This Row],[total_day_minutes]]&lt;=200,"Medium Usage", IF(tbl_Customers[[#This Row],[total_day_minutes]]&lt;=250,"High Usage","Very High Usage")))</f>
        <v>High Usage</v>
      </c>
      <c r="AE3967" t="str">
        <f>IF(tbl_Customers[[#This Row],[total_intl_calls]]&lt;=5,"Low Calls", IF(tbl_Customers[[#This Row],[total_intl_calls]]&lt;=10, "Medium Calls", "High Calls"))</f>
        <v>Low Calls</v>
      </c>
      <c r="AF39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67" s="36" t="str">
        <f>IF(tbl_Customers[[#This Row],[Churn_Risk_Score]]&gt;=10,"High Risk", IF(tbl_Customers[[#This Row],[Churn_Risk_Score]]&gt;=5,"Medium Risk","Low Risk"))</f>
        <v>Low Risk</v>
      </c>
    </row>
    <row r="3968" spans="1:33" x14ac:dyDescent="0.35">
      <c r="A3968">
        <v>3967</v>
      </c>
      <c r="B3968" t="s">
        <v>65</v>
      </c>
      <c r="C3968">
        <v>38</v>
      </c>
      <c r="D3968" t="s">
        <v>21</v>
      </c>
      <c r="E3968" t="s">
        <v>22</v>
      </c>
      <c r="F3968" t="s">
        <v>22</v>
      </c>
      <c r="G3968">
        <v>0</v>
      </c>
      <c r="H3968">
        <v>220.5</v>
      </c>
      <c r="I3968">
        <v>110</v>
      </c>
      <c r="J3968">
        <v>37.49</v>
      </c>
      <c r="K3968">
        <v>180.8</v>
      </c>
      <c r="L3968">
        <v>114</v>
      </c>
      <c r="M3968">
        <v>15.37</v>
      </c>
      <c r="N3968">
        <v>156.5</v>
      </c>
      <c r="O3968">
        <v>102</v>
      </c>
      <c r="P3968">
        <v>7.04</v>
      </c>
      <c r="Q3968">
        <v>5.6</v>
      </c>
      <c r="R3968">
        <v>7</v>
      </c>
      <c r="S3968">
        <v>1.51</v>
      </c>
      <c r="T3968">
        <v>1</v>
      </c>
      <c r="U3968" t="s">
        <v>22</v>
      </c>
      <c r="V3968">
        <f>IF(tbl_Customers[[#This Row],[churn]] = "yes", 1, 0)</f>
        <v>0</v>
      </c>
      <c r="W3968" t="str">
        <f>IF(tbl_Customers[[#This Row],[number_customer_service_calls]] &lt;= 1, "0-1 Calls", IF(tbl_Customers[[#This Row],[number_customer_service_calls]] &lt;= 3, "2-3 Calls", IF(tbl_Customers[[#This Row],[number_customer_service_calls]] &lt;=5, "4-5 Calls", "6+ Calls")))</f>
        <v>0-1 Calls</v>
      </c>
      <c r="X3968" t="str">
        <f>IF(tbl_Customers[[#This Row],[account_length]] &lt;= 50, "0-50", IF(tbl_Customers[[#This Row],[account_length]] &lt;=100, "51-100", IF(tbl_Customers[[#This Row],[account_length]] &lt;= 150, "101-150", "151+")))</f>
        <v>0-50</v>
      </c>
      <c r="Y3968" t="str">
        <f>IF(tbl_Customers[[#This Row],[total_intl_charge]] &lt;= 3, "Low Charges", "High Charges")</f>
        <v>Low Charges</v>
      </c>
      <c r="Z3968" t="str">
        <f>IF(tbl_Customers[[#This Row],[total_eve_calls]]&lt;=80,"Low Calls",
IF(tbl_Customers[[#This Row],[total_eve_calls]]&lt;=120,"Medium Calls","High Calls"))</f>
        <v>Medium Calls</v>
      </c>
      <c r="AA3968" t="str">
        <f>IF(tbl_Customers[[#This Row],[total_eve_charge]]&lt;=15,"Low Charges",
IF(tbl_Customers[[#This Row],[total_eve_charge]]&lt;=20,"Medium Charges","High Charges"))</f>
        <v>Medium Charges</v>
      </c>
      <c r="AB39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8" t="str">
        <f>IF(tbl_Customers[[#This Row],[number_vmail_messages]] = 0, "No Usage", IF(tbl_Customers[[#This Row],[number_vmail_messages]] &lt;= 20, "Low Usage", IF(tbl_Customers[[#This Row],[number_vmail_messages]] &lt;= 40, "Medium Usgae", "High Usage")))</f>
        <v>No Usage</v>
      </c>
      <c r="AD3968" t="str">
        <f>IF(tbl_Customers[[#This Row],[total_day_minutes]]&lt;=150,"Low Usage", IF(tbl_Customers[[#This Row],[total_day_minutes]]&lt;=200,"Medium Usage", IF(tbl_Customers[[#This Row],[total_day_minutes]]&lt;=250,"High Usage","Very High Usage")))</f>
        <v>High Usage</v>
      </c>
      <c r="AE3968" t="str">
        <f>IF(tbl_Customers[[#This Row],[total_intl_calls]]&lt;=5,"Low Calls", IF(tbl_Customers[[#This Row],[total_intl_calls]]&lt;=10, "Medium Calls", "High Calls"))</f>
        <v>Medium Calls</v>
      </c>
      <c r="AF39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68" s="36" t="str">
        <f>IF(tbl_Customers[[#This Row],[Churn_Risk_Score]]&gt;=10,"High Risk", IF(tbl_Customers[[#This Row],[Churn_Risk_Score]]&gt;=5,"Medium Risk","Low Risk"))</f>
        <v>Low Risk</v>
      </c>
    </row>
    <row r="3969" spans="1:33" x14ac:dyDescent="0.35">
      <c r="A3969">
        <v>3968</v>
      </c>
      <c r="B3969" t="s">
        <v>63</v>
      </c>
      <c r="C3969">
        <v>112</v>
      </c>
      <c r="D3969" t="s">
        <v>21</v>
      </c>
      <c r="E3969" t="s">
        <v>23</v>
      </c>
      <c r="F3969" t="s">
        <v>22</v>
      </c>
      <c r="G3969">
        <v>0</v>
      </c>
      <c r="H3969">
        <v>217.6</v>
      </c>
      <c r="I3969">
        <v>110</v>
      </c>
      <c r="J3969">
        <v>36.99</v>
      </c>
      <c r="K3969">
        <v>195.7</v>
      </c>
      <c r="L3969">
        <v>105</v>
      </c>
      <c r="M3969">
        <v>16.63</v>
      </c>
      <c r="N3969">
        <v>178.8</v>
      </c>
      <c r="O3969">
        <v>106</v>
      </c>
      <c r="P3969">
        <v>8.0500000000000007</v>
      </c>
      <c r="Q3969">
        <v>10.4</v>
      </c>
      <c r="R3969">
        <v>8</v>
      </c>
      <c r="S3969">
        <v>2.81</v>
      </c>
      <c r="T3969">
        <v>2</v>
      </c>
      <c r="U3969" t="s">
        <v>22</v>
      </c>
      <c r="V3969">
        <f>IF(tbl_Customers[[#This Row],[churn]] = "yes", 1, 0)</f>
        <v>0</v>
      </c>
      <c r="W3969" t="str">
        <f>IF(tbl_Customers[[#This Row],[number_customer_service_calls]] &lt;= 1, "0-1 Calls", IF(tbl_Customers[[#This Row],[number_customer_service_calls]] &lt;= 3, "2-3 Calls", IF(tbl_Customers[[#This Row],[number_customer_service_calls]] &lt;=5, "4-5 Calls", "6+ Calls")))</f>
        <v>2-3 Calls</v>
      </c>
      <c r="X3969" t="str">
        <f>IF(tbl_Customers[[#This Row],[account_length]] &lt;= 50, "0-50", IF(tbl_Customers[[#This Row],[account_length]] &lt;=100, "51-100", IF(tbl_Customers[[#This Row],[account_length]] &lt;= 150, "101-150", "151+")))</f>
        <v>101-150</v>
      </c>
      <c r="Y3969" t="str">
        <f>IF(tbl_Customers[[#This Row],[total_intl_charge]] &lt;= 3, "Low Charges", "High Charges")</f>
        <v>Low Charges</v>
      </c>
      <c r="Z3969" t="str">
        <f>IF(tbl_Customers[[#This Row],[total_eve_calls]]&lt;=80,"Low Calls",
IF(tbl_Customers[[#This Row],[total_eve_calls]]&lt;=120,"Medium Calls","High Calls"))</f>
        <v>Medium Calls</v>
      </c>
      <c r="AA3969" t="str">
        <f>IF(tbl_Customers[[#This Row],[total_eve_charge]]&lt;=15,"Low Charges",
IF(tbl_Customers[[#This Row],[total_eve_charge]]&lt;=20,"Medium Charges","High Charges"))</f>
        <v>Medium Charges</v>
      </c>
      <c r="AB39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9" t="str">
        <f>IF(tbl_Customers[[#This Row],[number_vmail_messages]] = 0, "No Usage", IF(tbl_Customers[[#This Row],[number_vmail_messages]] &lt;= 20, "Low Usage", IF(tbl_Customers[[#This Row],[number_vmail_messages]] &lt;= 40, "Medium Usgae", "High Usage")))</f>
        <v>No Usage</v>
      </c>
      <c r="AD3969" t="str">
        <f>IF(tbl_Customers[[#This Row],[total_day_minutes]]&lt;=150,"Low Usage", IF(tbl_Customers[[#This Row],[total_day_minutes]]&lt;=200,"Medium Usage", IF(tbl_Customers[[#This Row],[total_day_minutes]]&lt;=250,"High Usage","Very High Usage")))</f>
        <v>High Usage</v>
      </c>
      <c r="AE3969" t="str">
        <f>IF(tbl_Customers[[#This Row],[total_intl_calls]]&lt;=5,"Low Calls", IF(tbl_Customers[[#This Row],[total_intl_calls]]&lt;=10, "Medium Calls", "High Calls"))</f>
        <v>Medium Calls</v>
      </c>
      <c r="AF39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69" s="36" t="str">
        <f>IF(tbl_Customers[[#This Row],[Churn_Risk_Score]]&gt;=10,"High Risk", IF(tbl_Customers[[#This Row],[Churn_Risk_Score]]&gt;=5,"Medium Risk","Low Risk"))</f>
        <v>Low Risk</v>
      </c>
    </row>
    <row r="3970" spans="1:33" x14ac:dyDescent="0.35">
      <c r="A3970">
        <v>3969</v>
      </c>
      <c r="B3970" t="s">
        <v>72</v>
      </c>
      <c r="C3970">
        <v>48</v>
      </c>
      <c r="D3970" t="s">
        <v>21</v>
      </c>
      <c r="E3970" t="s">
        <v>22</v>
      </c>
      <c r="F3970" t="s">
        <v>23</v>
      </c>
      <c r="G3970">
        <v>37</v>
      </c>
      <c r="H3970">
        <v>138.30000000000001</v>
      </c>
      <c r="I3970">
        <v>81</v>
      </c>
      <c r="J3970">
        <v>23.51</v>
      </c>
      <c r="K3970">
        <v>187.6</v>
      </c>
      <c r="L3970">
        <v>74</v>
      </c>
      <c r="M3970">
        <v>15.95</v>
      </c>
      <c r="N3970">
        <v>158</v>
      </c>
      <c r="O3970">
        <v>113</v>
      </c>
      <c r="P3970">
        <v>7.11</v>
      </c>
      <c r="Q3970">
        <v>11.6</v>
      </c>
      <c r="R3970">
        <v>1</v>
      </c>
      <c r="S3970">
        <v>3.13</v>
      </c>
      <c r="T3970">
        <v>2</v>
      </c>
      <c r="U3970" t="s">
        <v>22</v>
      </c>
      <c r="V3970">
        <f>IF(tbl_Customers[[#This Row],[churn]] = "yes", 1, 0)</f>
        <v>0</v>
      </c>
      <c r="W3970" t="str">
        <f>IF(tbl_Customers[[#This Row],[number_customer_service_calls]] &lt;= 1, "0-1 Calls", IF(tbl_Customers[[#This Row],[number_customer_service_calls]] &lt;= 3, "2-3 Calls", IF(tbl_Customers[[#This Row],[number_customer_service_calls]] &lt;=5, "4-5 Calls", "6+ Calls")))</f>
        <v>2-3 Calls</v>
      </c>
      <c r="X3970" t="str">
        <f>IF(tbl_Customers[[#This Row],[account_length]] &lt;= 50, "0-50", IF(tbl_Customers[[#This Row],[account_length]] &lt;=100, "51-100", IF(tbl_Customers[[#This Row],[account_length]] &lt;= 150, "101-150", "151+")))</f>
        <v>0-50</v>
      </c>
      <c r="Y3970" t="str">
        <f>IF(tbl_Customers[[#This Row],[total_intl_charge]] &lt;= 3, "Low Charges", "High Charges")</f>
        <v>High Charges</v>
      </c>
      <c r="Z3970" t="str">
        <f>IF(tbl_Customers[[#This Row],[total_eve_calls]]&lt;=80,"Low Calls",
IF(tbl_Customers[[#This Row],[total_eve_calls]]&lt;=120,"Medium Calls","High Calls"))</f>
        <v>Low Calls</v>
      </c>
      <c r="AA3970" t="str">
        <f>IF(tbl_Customers[[#This Row],[total_eve_charge]]&lt;=15,"Low Charges",
IF(tbl_Customers[[#This Row],[total_eve_charge]]&lt;=20,"Medium Charges","High Charges"))</f>
        <v>Medium Charges</v>
      </c>
      <c r="AB39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0" t="str">
        <f>IF(tbl_Customers[[#This Row],[number_vmail_messages]] = 0, "No Usage", IF(tbl_Customers[[#This Row],[number_vmail_messages]] &lt;= 20, "Low Usage", IF(tbl_Customers[[#This Row],[number_vmail_messages]] &lt;= 40, "Medium Usgae", "High Usage")))</f>
        <v>Medium Usgae</v>
      </c>
      <c r="AD3970" t="str">
        <f>IF(tbl_Customers[[#This Row],[total_day_minutes]]&lt;=150,"Low Usage", IF(tbl_Customers[[#This Row],[total_day_minutes]]&lt;=200,"Medium Usage", IF(tbl_Customers[[#This Row],[total_day_minutes]]&lt;=250,"High Usage","Very High Usage")))</f>
        <v>Low Usage</v>
      </c>
      <c r="AE3970" t="str">
        <f>IF(tbl_Customers[[#This Row],[total_intl_calls]]&lt;=5,"Low Calls", IF(tbl_Customers[[#This Row],[total_intl_calls]]&lt;=10, "Medium Calls", "High Calls"))</f>
        <v>Low Calls</v>
      </c>
      <c r="AF39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70" s="36" t="str">
        <f>IF(tbl_Customers[[#This Row],[Churn_Risk_Score]]&gt;=10,"High Risk", IF(tbl_Customers[[#This Row],[Churn_Risk_Score]]&gt;=5,"Medium Risk","Low Risk"))</f>
        <v>Low Risk</v>
      </c>
    </row>
    <row r="3971" spans="1:33" x14ac:dyDescent="0.35">
      <c r="A3971">
        <v>3970</v>
      </c>
      <c r="B3971" t="s">
        <v>44</v>
      </c>
      <c r="C3971">
        <v>105</v>
      </c>
      <c r="D3971" t="s">
        <v>25</v>
      </c>
      <c r="E3971" t="s">
        <v>22</v>
      </c>
      <c r="F3971" t="s">
        <v>22</v>
      </c>
      <c r="G3971">
        <v>0</v>
      </c>
      <c r="H3971">
        <v>160.30000000000001</v>
      </c>
      <c r="I3971">
        <v>86</v>
      </c>
      <c r="J3971">
        <v>27.25</v>
      </c>
      <c r="K3971">
        <v>195.2</v>
      </c>
      <c r="L3971">
        <v>80</v>
      </c>
      <c r="M3971">
        <v>16.59</v>
      </c>
      <c r="N3971">
        <v>163.30000000000001</v>
      </c>
      <c r="O3971">
        <v>109</v>
      </c>
      <c r="P3971">
        <v>7.35</v>
      </c>
      <c r="Q3971">
        <v>12.7</v>
      </c>
      <c r="R3971">
        <v>3</v>
      </c>
      <c r="S3971">
        <v>3.43</v>
      </c>
      <c r="T3971">
        <v>2</v>
      </c>
      <c r="U3971" t="s">
        <v>22</v>
      </c>
      <c r="V3971">
        <f>IF(tbl_Customers[[#This Row],[churn]] = "yes", 1, 0)</f>
        <v>0</v>
      </c>
      <c r="W3971" t="str">
        <f>IF(tbl_Customers[[#This Row],[number_customer_service_calls]] &lt;= 1, "0-1 Calls", IF(tbl_Customers[[#This Row],[number_customer_service_calls]] &lt;= 3, "2-3 Calls", IF(tbl_Customers[[#This Row],[number_customer_service_calls]] &lt;=5, "4-5 Calls", "6+ Calls")))</f>
        <v>2-3 Calls</v>
      </c>
      <c r="X3971" t="str">
        <f>IF(tbl_Customers[[#This Row],[account_length]] &lt;= 50, "0-50", IF(tbl_Customers[[#This Row],[account_length]] &lt;=100, "51-100", IF(tbl_Customers[[#This Row],[account_length]] &lt;= 150, "101-150", "151+")))</f>
        <v>101-150</v>
      </c>
      <c r="Y3971" t="str">
        <f>IF(tbl_Customers[[#This Row],[total_intl_charge]] &lt;= 3, "Low Charges", "High Charges")</f>
        <v>High Charges</v>
      </c>
      <c r="Z3971" t="str">
        <f>IF(tbl_Customers[[#This Row],[total_eve_calls]]&lt;=80,"Low Calls",
IF(tbl_Customers[[#This Row],[total_eve_calls]]&lt;=120,"Medium Calls","High Calls"))</f>
        <v>Low Calls</v>
      </c>
      <c r="AA3971" t="str">
        <f>IF(tbl_Customers[[#This Row],[total_eve_charge]]&lt;=15,"Low Charges",
IF(tbl_Customers[[#This Row],[total_eve_charge]]&lt;=20,"Medium Charges","High Charges"))</f>
        <v>Medium Charges</v>
      </c>
      <c r="AB39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1" t="str">
        <f>IF(tbl_Customers[[#This Row],[number_vmail_messages]] = 0, "No Usage", IF(tbl_Customers[[#This Row],[number_vmail_messages]] &lt;= 20, "Low Usage", IF(tbl_Customers[[#This Row],[number_vmail_messages]] &lt;= 40, "Medium Usgae", "High Usage")))</f>
        <v>No Usage</v>
      </c>
      <c r="AD3971" t="str">
        <f>IF(tbl_Customers[[#This Row],[total_day_minutes]]&lt;=150,"Low Usage", IF(tbl_Customers[[#This Row],[total_day_minutes]]&lt;=200,"Medium Usage", IF(tbl_Customers[[#This Row],[total_day_minutes]]&lt;=250,"High Usage","Very High Usage")))</f>
        <v>Medium Usage</v>
      </c>
      <c r="AE3971" t="str">
        <f>IF(tbl_Customers[[#This Row],[total_intl_calls]]&lt;=5,"Low Calls", IF(tbl_Customers[[#This Row],[total_intl_calls]]&lt;=10, "Medium Calls", "High Calls"))</f>
        <v>Low Calls</v>
      </c>
      <c r="AF39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71" s="36" t="str">
        <f>IF(tbl_Customers[[#This Row],[Churn_Risk_Score]]&gt;=10,"High Risk", IF(tbl_Customers[[#This Row],[Churn_Risk_Score]]&gt;=5,"Medium Risk","Low Risk"))</f>
        <v>Low Risk</v>
      </c>
    </row>
    <row r="3972" spans="1:33" x14ac:dyDescent="0.35">
      <c r="A3972">
        <v>3971</v>
      </c>
      <c r="B3972" t="s">
        <v>57</v>
      </c>
      <c r="C3972">
        <v>140</v>
      </c>
      <c r="D3972" t="s">
        <v>21</v>
      </c>
      <c r="E3972" t="s">
        <v>22</v>
      </c>
      <c r="F3972" t="s">
        <v>22</v>
      </c>
      <c r="G3972">
        <v>0</v>
      </c>
      <c r="H3972">
        <v>191.8</v>
      </c>
      <c r="I3972">
        <v>67</v>
      </c>
      <c r="J3972">
        <v>32.61</v>
      </c>
      <c r="K3972">
        <v>261.10000000000002</v>
      </c>
      <c r="L3972">
        <v>52</v>
      </c>
      <c r="M3972">
        <v>22.19</v>
      </c>
      <c r="N3972">
        <v>252.7</v>
      </c>
      <c r="O3972">
        <v>112</v>
      </c>
      <c r="P3972">
        <v>11.37</v>
      </c>
      <c r="Q3972">
        <v>10.8</v>
      </c>
      <c r="R3972">
        <v>3</v>
      </c>
      <c r="S3972">
        <v>2.92</v>
      </c>
      <c r="T3972">
        <v>6</v>
      </c>
      <c r="U3972" t="s">
        <v>22</v>
      </c>
      <c r="V3972">
        <f>IF(tbl_Customers[[#This Row],[churn]] = "yes", 1, 0)</f>
        <v>0</v>
      </c>
      <c r="W3972" t="str">
        <f>IF(tbl_Customers[[#This Row],[number_customer_service_calls]] &lt;= 1, "0-1 Calls", IF(tbl_Customers[[#This Row],[number_customer_service_calls]] &lt;= 3, "2-3 Calls", IF(tbl_Customers[[#This Row],[number_customer_service_calls]] &lt;=5, "4-5 Calls", "6+ Calls")))</f>
        <v>6+ Calls</v>
      </c>
      <c r="X3972" t="str">
        <f>IF(tbl_Customers[[#This Row],[account_length]] &lt;= 50, "0-50", IF(tbl_Customers[[#This Row],[account_length]] &lt;=100, "51-100", IF(tbl_Customers[[#This Row],[account_length]] &lt;= 150, "101-150", "151+")))</f>
        <v>101-150</v>
      </c>
      <c r="Y3972" t="str">
        <f>IF(tbl_Customers[[#This Row],[total_intl_charge]] &lt;= 3, "Low Charges", "High Charges")</f>
        <v>Low Charges</v>
      </c>
      <c r="Z3972" t="str">
        <f>IF(tbl_Customers[[#This Row],[total_eve_calls]]&lt;=80,"Low Calls",
IF(tbl_Customers[[#This Row],[total_eve_calls]]&lt;=120,"Medium Calls","High Calls"))</f>
        <v>Low Calls</v>
      </c>
      <c r="AA3972" t="str">
        <f>IF(tbl_Customers[[#This Row],[total_eve_charge]]&lt;=15,"Low Charges",
IF(tbl_Customers[[#This Row],[total_eve_charge]]&lt;=20,"Medium Charges","High Charges"))</f>
        <v>High Charges</v>
      </c>
      <c r="AB39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2" t="str">
        <f>IF(tbl_Customers[[#This Row],[number_vmail_messages]] = 0, "No Usage", IF(tbl_Customers[[#This Row],[number_vmail_messages]] &lt;= 20, "Low Usage", IF(tbl_Customers[[#This Row],[number_vmail_messages]] &lt;= 40, "Medium Usgae", "High Usage")))</f>
        <v>No Usage</v>
      </c>
      <c r="AD3972" t="str">
        <f>IF(tbl_Customers[[#This Row],[total_day_minutes]]&lt;=150,"Low Usage", IF(tbl_Customers[[#This Row],[total_day_minutes]]&lt;=200,"Medium Usage", IF(tbl_Customers[[#This Row],[total_day_minutes]]&lt;=250,"High Usage","Very High Usage")))</f>
        <v>Medium Usage</v>
      </c>
      <c r="AE3972" t="str">
        <f>IF(tbl_Customers[[#This Row],[total_intl_calls]]&lt;=5,"Low Calls", IF(tbl_Customers[[#This Row],[total_intl_calls]]&lt;=10, "Medium Calls", "High Calls"))</f>
        <v>Low Calls</v>
      </c>
      <c r="AF39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72" s="36" t="str">
        <f>IF(tbl_Customers[[#This Row],[Churn_Risk_Score]]&gt;=10,"High Risk", IF(tbl_Customers[[#This Row],[Churn_Risk_Score]]&gt;=5,"Medium Risk","Low Risk"))</f>
        <v>Medium Risk</v>
      </c>
    </row>
    <row r="3973" spans="1:33" x14ac:dyDescent="0.35">
      <c r="A3973">
        <v>3972</v>
      </c>
      <c r="B3973" t="s">
        <v>57</v>
      </c>
      <c r="C3973">
        <v>185</v>
      </c>
      <c r="D3973" t="s">
        <v>25</v>
      </c>
      <c r="E3973" t="s">
        <v>22</v>
      </c>
      <c r="F3973" t="s">
        <v>23</v>
      </c>
      <c r="G3973">
        <v>18</v>
      </c>
      <c r="H3973">
        <v>103.9</v>
      </c>
      <c r="I3973">
        <v>112</v>
      </c>
      <c r="J3973">
        <v>17.66</v>
      </c>
      <c r="K3973">
        <v>230</v>
      </c>
      <c r="L3973">
        <v>111</v>
      </c>
      <c r="M3973">
        <v>19.55</v>
      </c>
      <c r="N3973">
        <v>155.69999999999999</v>
      </c>
      <c r="O3973">
        <v>119</v>
      </c>
      <c r="P3973">
        <v>7.01</v>
      </c>
      <c r="Q3973">
        <v>8.5</v>
      </c>
      <c r="R3973">
        <v>5</v>
      </c>
      <c r="S3973">
        <v>2.2999999999999998</v>
      </c>
      <c r="T3973">
        <v>0</v>
      </c>
      <c r="U3973" t="s">
        <v>22</v>
      </c>
      <c r="V3973">
        <f>IF(tbl_Customers[[#This Row],[churn]] = "yes", 1, 0)</f>
        <v>0</v>
      </c>
      <c r="W3973" t="str">
        <f>IF(tbl_Customers[[#This Row],[number_customer_service_calls]] &lt;= 1, "0-1 Calls", IF(tbl_Customers[[#This Row],[number_customer_service_calls]] &lt;= 3, "2-3 Calls", IF(tbl_Customers[[#This Row],[number_customer_service_calls]] &lt;=5, "4-5 Calls", "6+ Calls")))</f>
        <v>0-1 Calls</v>
      </c>
      <c r="X3973" t="str">
        <f>IF(tbl_Customers[[#This Row],[account_length]] &lt;= 50, "0-50", IF(tbl_Customers[[#This Row],[account_length]] &lt;=100, "51-100", IF(tbl_Customers[[#This Row],[account_length]] &lt;= 150, "101-150", "151+")))</f>
        <v>151+</v>
      </c>
      <c r="Y3973" t="str">
        <f>IF(tbl_Customers[[#This Row],[total_intl_charge]] &lt;= 3, "Low Charges", "High Charges")</f>
        <v>Low Charges</v>
      </c>
      <c r="Z3973" t="str">
        <f>IF(tbl_Customers[[#This Row],[total_eve_calls]]&lt;=80,"Low Calls",
IF(tbl_Customers[[#This Row],[total_eve_calls]]&lt;=120,"Medium Calls","High Calls"))</f>
        <v>Medium Calls</v>
      </c>
      <c r="AA3973" t="str">
        <f>IF(tbl_Customers[[#This Row],[total_eve_charge]]&lt;=15,"Low Charges",
IF(tbl_Customers[[#This Row],[total_eve_charge]]&lt;=20,"Medium Charges","High Charges"))</f>
        <v>Medium Charges</v>
      </c>
      <c r="AB39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3" t="str">
        <f>IF(tbl_Customers[[#This Row],[number_vmail_messages]] = 0, "No Usage", IF(tbl_Customers[[#This Row],[number_vmail_messages]] &lt;= 20, "Low Usage", IF(tbl_Customers[[#This Row],[number_vmail_messages]] &lt;= 40, "Medium Usgae", "High Usage")))</f>
        <v>Low Usage</v>
      </c>
      <c r="AD3973" t="str">
        <f>IF(tbl_Customers[[#This Row],[total_day_minutes]]&lt;=150,"Low Usage", IF(tbl_Customers[[#This Row],[total_day_minutes]]&lt;=200,"Medium Usage", IF(tbl_Customers[[#This Row],[total_day_minutes]]&lt;=250,"High Usage","Very High Usage")))</f>
        <v>Low Usage</v>
      </c>
      <c r="AE3973" t="str">
        <f>IF(tbl_Customers[[#This Row],[total_intl_calls]]&lt;=5,"Low Calls", IF(tbl_Customers[[#This Row],[total_intl_calls]]&lt;=10, "Medium Calls", "High Calls"))</f>
        <v>Low Calls</v>
      </c>
      <c r="AF39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73" s="36" t="str">
        <f>IF(tbl_Customers[[#This Row],[Churn_Risk_Score]]&gt;=10,"High Risk", IF(tbl_Customers[[#This Row],[Churn_Risk_Score]]&gt;=5,"Medium Risk","Low Risk"))</f>
        <v>Low Risk</v>
      </c>
    </row>
    <row r="3974" spans="1:33" x14ac:dyDescent="0.35">
      <c r="A3974">
        <v>3973</v>
      </c>
      <c r="B3974" t="s">
        <v>48</v>
      </c>
      <c r="C3974">
        <v>99</v>
      </c>
      <c r="D3974" t="s">
        <v>28</v>
      </c>
      <c r="E3974" t="s">
        <v>22</v>
      </c>
      <c r="F3974" t="s">
        <v>22</v>
      </c>
      <c r="G3974">
        <v>0</v>
      </c>
      <c r="H3974">
        <v>214.9</v>
      </c>
      <c r="I3974">
        <v>103</v>
      </c>
      <c r="J3974">
        <v>36.53</v>
      </c>
      <c r="K3974">
        <v>218.4</v>
      </c>
      <c r="L3974">
        <v>121</v>
      </c>
      <c r="M3974">
        <v>18.559999999999999</v>
      </c>
      <c r="N3974">
        <v>272.60000000000002</v>
      </c>
      <c r="O3974">
        <v>110</v>
      </c>
      <c r="P3974">
        <v>12.27</v>
      </c>
      <c r="Q3974">
        <v>9.6</v>
      </c>
      <c r="R3974">
        <v>3</v>
      </c>
      <c r="S3974">
        <v>2.59</v>
      </c>
      <c r="T3974">
        <v>2</v>
      </c>
      <c r="U3974" t="s">
        <v>22</v>
      </c>
      <c r="V3974">
        <f>IF(tbl_Customers[[#This Row],[churn]] = "yes", 1, 0)</f>
        <v>0</v>
      </c>
      <c r="W3974" t="str">
        <f>IF(tbl_Customers[[#This Row],[number_customer_service_calls]] &lt;= 1, "0-1 Calls", IF(tbl_Customers[[#This Row],[number_customer_service_calls]] &lt;= 3, "2-3 Calls", IF(tbl_Customers[[#This Row],[number_customer_service_calls]] &lt;=5, "4-5 Calls", "6+ Calls")))</f>
        <v>2-3 Calls</v>
      </c>
      <c r="X3974" t="str">
        <f>IF(tbl_Customers[[#This Row],[account_length]] &lt;= 50, "0-50", IF(tbl_Customers[[#This Row],[account_length]] &lt;=100, "51-100", IF(tbl_Customers[[#This Row],[account_length]] &lt;= 150, "101-150", "151+")))</f>
        <v>51-100</v>
      </c>
      <c r="Y3974" t="str">
        <f>IF(tbl_Customers[[#This Row],[total_intl_charge]] &lt;= 3, "Low Charges", "High Charges")</f>
        <v>Low Charges</v>
      </c>
      <c r="Z3974" t="str">
        <f>IF(tbl_Customers[[#This Row],[total_eve_calls]]&lt;=80,"Low Calls",
IF(tbl_Customers[[#This Row],[total_eve_calls]]&lt;=120,"Medium Calls","High Calls"))</f>
        <v>High Calls</v>
      </c>
      <c r="AA3974" t="str">
        <f>IF(tbl_Customers[[#This Row],[total_eve_charge]]&lt;=15,"Low Charges",
IF(tbl_Customers[[#This Row],[total_eve_charge]]&lt;=20,"Medium Charges","High Charges"))</f>
        <v>Medium Charges</v>
      </c>
      <c r="AB39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4" t="str">
        <f>IF(tbl_Customers[[#This Row],[number_vmail_messages]] = 0, "No Usage", IF(tbl_Customers[[#This Row],[number_vmail_messages]] &lt;= 20, "Low Usage", IF(tbl_Customers[[#This Row],[number_vmail_messages]] &lt;= 40, "Medium Usgae", "High Usage")))</f>
        <v>No Usage</v>
      </c>
      <c r="AD3974" t="str">
        <f>IF(tbl_Customers[[#This Row],[total_day_minutes]]&lt;=150,"Low Usage", IF(tbl_Customers[[#This Row],[total_day_minutes]]&lt;=200,"Medium Usage", IF(tbl_Customers[[#This Row],[total_day_minutes]]&lt;=250,"High Usage","Very High Usage")))</f>
        <v>High Usage</v>
      </c>
      <c r="AE3974" t="str">
        <f>IF(tbl_Customers[[#This Row],[total_intl_calls]]&lt;=5,"Low Calls", IF(tbl_Customers[[#This Row],[total_intl_calls]]&lt;=10, "Medium Calls", "High Calls"))</f>
        <v>Low Calls</v>
      </c>
      <c r="AF39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4" s="36" t="str">
        <f>IF(tbl_Customers[[#This Row],[Churn_Risk_Score]]&gt;=10,"High Risk", IF(tbl_Customers[[#This Row],[Churn_Risk_Score]]&gt;=5,"Medium Risk","Low Risk"))</f>
        <v>Low Risk</v>
      </c>
    </row>
    <row r="3975" spans="1:33" x14ac:dyDescent="0.35">
      <c r="A3975">
        <v>3974</v>
      </c>
      <c r="B3975" t="s">
        <v>32</v>
      </c>
      <c r="C3975">
        <v>52</v>
      </c>
      <c r="D3975" t="s">
        <v>21</v>
      </c>
      <c r="E3975" t="s">
        <v>22</v>
      </c>
      <c r="F3975" t="s">
        <v>22</v>
      </c>
      <c r="G3975">
        <v>0</v>
      </c>
      <c r="H3975">
        <v>165.9</v>
      </c>
      <c r="I3975">
        <v>122</v>
      </c>
      <c r="J3975">
        <v>28.2</v>
      </c>
      <c r="K3975">
        <v>212.2</v>
      </c>
      <c r="L3975">
        <v>107</v>
      </c>
      <c r="M3975">
        <v>18.04</v>
      </c>
      <c r="N3975">
        <v>202.1</v>
      </c>
      <c r="O3975">
        <v>94</v>
      </c>
      <c r="P3975">
        <v>9.09</v>
      </c>
      <c r="Q3975">
        <v>8.3000000000000007</v>
      </c>
      <c r="R3975">
        <v>3</v>
      </c>
      <c r="S3975">
        <v>2.2400000000000002</v>
      </c>
      <c r="T3975">
        <v>1</v>
      </c>
      <c r="U3975" t="s">
        <v>22</v>
      </c>
      <c r="V3975">
        <f>IF(tbl_Customers[[#This Row],[churn]] = "yes", 1, 0)</f>
        <v>0</v>
      </c>
      <c r="W3975" t="str">
        <f>IF(tbl_Customers[[#This Row],[number_customer_service_calls]] &lt;= 1, "0-1 Calls", IF(tbl_Customers[[#This Row],[number_customer_service_calls]] &lt;= 3, "2-3 Calls", IF(tbl_Customers[[#This Row],[number_customer_service_calls]] &lt;=5, "4-5 Calls", "6+ Calls")))</f>
        <v>0-1 Calls</v>
      </c>
      <c r="X3975" t="str">
        <f>IF(tbl_Customers[[#This Row],[account_length]] &lt;= 50, "0-50", IF(tbl_Customers[[#This Row],[account_length]] &lt;=100, "51-100", IF(tbl_Customers[[#This Row],[account_length]] &lt;= 150, "101-150", "151+")))</f>
        <v>51-100</v>
      </c>
      <c r="Y3975" t="str">
        <f>IF(tbl_Customers[[#This Row],[total_intl_charge]] &lt;= 3, "Low Charges", "High Charges")</f>
        <v>Low Charges</v>
      </c>
      <c r="Z3975" t="str">
        <f>IF(tbl_Customers[[#This Row],[total_eve_calls]]&lt;=80,"Low Calls",
IF(tbl_Customers[[#This Row],[total_eve_calls]]&lt;=120,"Medium Calls","High Calls"))</f>
        <v>Medium Calls</v>
      </c>
      <c r="AA3975" t="str">
        <f>IF(tbl_Customers[[#This Row],[total_eve_charge]]&lt;=15,"Low Charges",
IF(tbl_Customers[[#This Row],[total_eve_charge]]&lt;=20,"Medium Charges","High Charges"))</f>
        <v>Medium Charges</v>
      </c>
      <c r="AB39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5" t="str">
        <f>IF(tbl_Customers[[#This Row],[number_vmail_messages]] = 0, "No Usage", IF(tbl_Customers[[#This Row],[number_vmail_messages]] &lt;= 20, "Low Usage", IF(tbl_Customers[[#This Row],[number_vmail_messages]] &lt;= 40, "Medium Usgae", "High Usage")))</f>
        <v>No Usage</v>
      </c>
      <c r="AD3975" t="str">
        <f>IF(tbl_Customers[[#This Row],[total_day_minutes]]&lt;=150,"Low Usage", IF(tbl_Customers[[#This Row],[total_day_minutes]]&lt;=200,"Medium Usage", IF(tbl_Customers[[#This Row],[total_day_minutes]]&lt;=250,"High Usage","Very High Usage")))</f>
        <v>Medium Usage</v>
      </c>
      <c r="AE3975" t="str">
        <f>IF(tbl_Customers[[#This Row],[total_intl_calls]]&lt;=5,"Low Calls", IF(tbl_Customers[[#This Row],[total_intl_calls]]&lt;=10, "Medium Calls", "High Calls"))</f>
        <v>Low Calls</v>
      </c>
      <c r="AF39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5" s="36" t="str">
        <f>IF(tbl_Customers[[#This Row],[Churn_Risk_Score]]&gt;=10,"High Risk", IF(tbl_Customers[[#This Row],[Churn_Risk_Score]]&gt;=5,"Medium Risk","Low Risk"))</f>
        <v>Low Risk</v>
      </c>
    </row>
    <row r="3976" spans="1:33" x14ac:dyDescent="0.35">
      <c r="A3976">
        <v>3975</v>
      </c>
      <c r="B3976" t="s">
        <v>34</v>
      </c>
      <c r="C3976">
        <v>200</v>
      </c>
      <c r="D3976" t="s">
        <v>21</v>
      </c>
      <c r="E3976" t="s">
        <v>23</v>
      </c>
      <c r="F3976" t="s">
        <v>23</v>
      </c>
      <c r="G3976">
        <v>29</v>
      </c>
      <c r="H3976">
        <v>92.2</v>
      </c>
      <c r="I3976">
        <v>95</v>
      </c>
      <c r="J3976">
        <v>15.67</v>
      </c>
      <c r="K3976">
        <v>200</v>
      </c>
      <c r="L3976">
        <v>101</v>
      </c>
      <c r="M3976">
        <v>17</v>
      </c>
      <c r="N3976">
        <v>119.1</v>
      </c>
      <c r="O3976">
        <v>99</v>
      </c>
      <c r="P3976">
        <v>5.36</v>
      </c>
      <c r="Q3976">
        <v>5.7</v>
      </c>
      <c r="R3976">
        <v>1</v>
      </c>
      <c r="S3976">
        <v>1.54</v>
      </c>
      <c r="T3976">
        <v>1</v>
      </c>
      <c r="U3976" t="s">
        <v>23</v>
      </c>
      <c r="V3976">
        <f>IF(tbl_Customers[[#This Row],[churn]] = "yes", 1, 0)</f>
        <v>1</v>
      </c>
      <c r="W3976" t="str">
        <f>IF(tbl_Customers[[#This Row],[number_customer_service_calls]] &lt;= 1, "0-1 Calls", IF(tbl_Customers[[#This Row],[number_customer_service_calls]] &lt;= 3, "2-3 Calls", IF(tbl_Customers[[#This Row],[number_customer_service_calls]] &lt;=5, "4-5 Calls", "6+ Calls")))</f>
        <v>0-1 Calls</v>
      </c>
      <c r="X3976" t="str">
        <f>IF(tbl_Customers[[#This Row],[account_length]] &lt;= 50, "0-50", IF(tbl_Customers[[#This Row],[account_length]] &lt;=100, "51-100", IF(tbl_Customers[[#This Row],[account_length]] &lt;= 150, "101-150", "151+")))</f>
        <v>151+</v>
      </c>
      <c r="Y3976" t="str">
        <f>IF(tbl_Customers[[#This Row],[total_intl_charge]] &lt;= 3, "Low Charges", "High Charges")</f>
        <v>Low Charges</v>
      </c>
      <c r="Z3976" t="str">
        <f>IF(tbl_Customers[[#This Row],[total_eve_calls]]&lt;=80,"Low Calls",
IF(tbl_Customers[[#This Row],[total_eve_calls]]&lt;=120,"Medium Calls","High Calls"))</f>
        <v>Medium Calls</v>
      </c>
      <c r="AA3976" t="str">
        <f>IF(tbl_Customers[[#This Row],[total_eve_charge]]&lt;=15,"Low Charges",
IF(tbl_Customers[[#This Row],[total_eve_charge]]&lt;=20,"Medium Charges","High Charges"))</f>
        <v>Medium Charges</v>
      </c>
      <c r="AB39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6" t="str">
        <f>IF(tbl_Customers[[#This Row],[number_vmail_messages]] = 0, "No Usage", IF(tbl_Customers[[#This Row],[number_vmail_messages]] &lt;= 20, "Low Usage", IF(tbl_Customers[[#This Row],[number_vmail_messages]] &lt;= 40, "Medium Usgae", "High Usage")))</f>
        <v>Medium Usgae</v>
      </c>
      <c r="AD3976" t="str">
        <f>IF(tbl_Customers[[#This Row],[total_day_minutes]]&lt;=150,"Low Usage", IF(tbl_Customers[[#This Row],[total_day_minutes]]&lt;=200,"Medium Usage", IF(tbl_Customers[[#This Row],[total_day_minutes]]&lt;=250,"High Usage","Very High Usage")))</f>
        <v>Low Usage</v>
      </c>
      <c r="AE3976" t="str">
        <f>IF(tbl_Customers[[#This Row],[total_intl_calls]]&lt;=5,"Low Calls", IF(tbl_Customers[[#This Row],[total_intl_calls]]&lt;=10, "Medium Calls", "High Calls"))</f>
        <v>Low Calls</v>
      </c>
      <c r="AF39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76" s="36" t="str">
        <f>IF(tbl_Customers[[#This Row],[Churn_Risk_Score]]&gt;=10,"High Risk", IF(tbl_Customers[[#This Row],[Churn_Risk_Score]]&gt;=5,"Medium Risk","Low Risk"))</f>
        <v>Low Risk</v>
      </c>
    </row>
    <row r="3977" spans="1:33" x14ac:dyDescent="0.35">
      <c r="A3977">
        <v>3976</v>
      </c>
      <c r="B3977" t="s">
        <v>26</v>
      </c>
      <c r="C3977">
        <v>82</v>
      </c>
      <c r="D3977" t="s">
        <v>25</v>
      </c>
      <c r="E3977" t="s">
        <v>22</v>
      </c>
      <c r="F3977" t="s">
        <v>22</v>
      </c>
      <c r="G3977">
        <v>0</v>
      </c>
      <c r="H3977">
        <v>182.3</v>
      </c>
      <c r="I3977">
        <v>106</v>
      </c>
      <c r="J3977">
        <v>30.99</v>
      </c>
      <c r="K3977">
        <v>259.89999999999998</v>
      </c>
      <c r="L3977">
        <v>102</v>
      </c>
      <c r="M3977">
        <v>22.09</v>
      </c>
      <c r="N3977">
        <v>150.5</v>
      </c>
      <c r="O3977">
        <v>98</v>
      </c>
      <c r="P3977">
        <v>6.77</v>
      </c>
      <c r="Q3977">
        <v>10.9</v>
      </c>
      <c r="R3977">
        <v>6</v>
      </c>
      <c r="S3977">
        <v>2.94</v>
      </c>
      <c r="T3977">
        <v>1</v>
      </c>
      <c r="U3977" t="s">
        <v>22</v>
      </c>
      <c r="V3977">
        <f>IF(tbl_Customers[[#This Row],[churn]] = "yes", 1, 0)</f>
        <v>0</v>
      </c>
      <c r="W3977" t="str">
        <f>IF(tbl_Customers[[#This Row],[number_customer_service_calls]] &lt;= 1, "0-1 Calls", IF(tbl_Customers[[#This Row],[number_customer_service_calls]] &lt;= 3, "2-3 Calls", IF(tbl_Customers[[#This Row],[number_customer_service_calls]] &lt;=5, "4-5 Calls", "6+ Calls")))</f>
        <v>0-1 Calls</v>
      </c>
      <c r="X3977" t="str">
        <f>IF(tbl_Customers[[#This Row],[account_length]] &lt;= 50, "0-50", IF(tbl_Customers[[#This Row],[account_length]] &lt;=100, "51-100", IF(tbl_Customers[[#This Row],[account_length]] &lt;= 150, "101-150", "151+")))</f>
        <v>51-100</v>
      </c>
      <c r="Y3977" t="str">
        <f>IF(tbl_Customers[[#This Row],[total_intl_charge]] &lt;= 3, "Low Charges", "High Charges")</f>
        <v>Low Charges</v>
      </c>
      <c r="Z3977" t="str">
        <f>IF(tbl_Customers[[#This Row],[total_eve_calls]]&lt;=80,"Low Calls",
IF(tbl_Customers[[#This Row],[total_eve_calls]]&lt;=120,"Medium Calls","High Calls"))</f>
        <v>Medium Calls</v>
      </c>
      <c r="AA3977" t="str">
        <f>IF(tbl_Customers[[#This Row],[total_eve_charge]]&lt;=15,"Low Charges",
IF(tbl_Customers[[#This Row],[total_eve_charge]]&lt;=20,"Medium Charges","High Charges"))</f>
        <v>High Charges</v>
      </c>
      <c r="AB39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7" t="str">
        <f>IF(tbl_Customers[[#This Row],[number_vmail_messages]] = 0, "No Usage", IF(tbl_Customers[[#This Row],[number_vmail_messages]] &lt;= 20, "Low Usage", IF(tbl_Customers[[#This Row],[number_vmail_messages]] &lt;= 40, "Medium Usgae", "High Usage")))</f>
        <v>No Usage</v>
      </c>
      <c r="AD3977" t="str">
        <f>IF(tbl_Customers[[#This Row],[total_day_minutes]]&lt;=150,"Low Usage", IF(tbl_Customers[[#This Row],[total_day_minutes]]&lt;=200,"Medium Usage", IF(tbl_Customers[[#This Row],[total_day_minutes]]&lt;=250,"High Usage","Very High Usage")))</f>
        <v>Medium Usage</v>
      </c>
      <c r="AE3977" t="str">
        <f>IF(tbl_Customers[[#This Row],[total_intl_calls]]&lt;=5,"Low Calls", IF(tbl_Customers[[#This Row],[total_intl_calls]]&lt;=10, "Medium Calls", "High Calls"))</f>
        <v>Medium Calls</v>
      </c>
      <c r="AF39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7" s="36" t="str">
        <f>IF(tbl_Customers[[#This Row],[Churn_Risk_Score]]&gt;=10,"High Risk", IF(tbl_Customers[[#This Row],[Churn_Risk_Score]]&gt;=5,"Medium Risk","Low Risk"))</f>
        <v>Low Risk</v>
      </c>
    </row>
    <row r="3978" spans="1:33" x14ac:dyDescent="0.35">
      <c r="A3978">
        <v>3977</v>
      </c>
      <c r="B3978" t="s">
        <v>59</v>
      </c>
      <c r="C3978">
        <v>143</v>
      </c>
      <c r="D3978" t="s">
        <v>21</v>
      </c>
      <c r="E3978" t="s">
        <v>22</v>
      </c>
      <c r="F3978" t="s">
        <v>22</v>
      </c>
      <c r="G3978">
        <v>0</v>
      </c>
      <c r="H3978">
        <v>211.4</v>
      </c>
      <c r="I3978">
        <v>94</v>
      </c>
      <c r="J3978">
        <v>35.94</v>
      </c>
      <c r="K3978">
        <v>184.5</v>
      </c>
      <c r="L3978">
        <v>89</v>
      </c>
      <c r="M3978">
        <v>15.68</v>
      </c>
      <c r="N3978">
        <v>243.2</v>
      </c>
      <c r="O3978">
        <v>108</v>
      </c>
      <c r="P3978">
        <v>10.94</v>
      </c>
      <c r="Q3978">
        <v>5.5</v>
      </c>
      <c r="R3978">
        <v>5</v>
      </c>
      <c r="S3978">
        <v>1.49</v>
      </c>
      <c r="T3978">
        <v>1</v>
      </c>
      <c r="U3978" t="s">
        <v>23</v>
      </c>
      <c r="V3978">
        <f>IF(tbl_Customers[[#This Row],[churn]] = "yes", 1, 0)</f>
        <v>1</v>
      </c>
      <c r="W3978" t="str">
        <f>IF(tbl_Customers[[#This Row],[number_customer_service_calls]] &lt;= 1, "0-1 Calls", IF(tbl_Customers[[#This Row],[number_customer_service_calls]] &lt;= 3, "2-3 Calls", IF(tbl_Customers[[#This Row],[number_customer_service_calls]] &lt;=5, "4-5 Calls", "6+ Calls")))</f>
        <v>0-1 Calls</v>
      </c>
      <c r="X3978" t="str">
        <f>IF(tbl_Customers[[#This Row],[account_length]] &lt;= 50, "0-50", IF(tbl_Customers[[#This Row],[account_length]] &lt;=100, "51-100", IF(tbl_Customers[[#This Row],[account_length]] &lt;= 150, "101-150", "151+")))</f>
        <v>101-150</v>
      </c>
      <c r="Y3978" t="str">
        <f>IF(tbl_Customers[[#This Row],[total_intl_charge]] &lt;= 3, "Low Charges", "High Charges")</f>
        <v>Low Charges</v>
      </c>
      <c r="Z3978" t="str">
        <f>IF(tbl_Customers[[#This Row],[total_eve_calls]]&lt;=80,"Low Calls",
IF(tbl_Customers[[#This Row],[total_eve_calls]]&lt;=120,"Medium Calls","High Calls"))</f>
        <v>Medium Calls</v>
      </c>
      <c r="AA3978" t="str">
        <f>IF(tbl_Customers[[#This Row],[total_eve_charge]]&lt;=15,"Low Charges",
IF(tbl_Customers[[#This Row],[total_eve_charge]]&lt;=20,"Medium Charges","High Charges"))</f>
        <v>Medium Charges</v>
      </c>
      <c r="AB39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8" t="str">
        <f>IF(tbl_Customers[[#This Row],[number_vmail_messages]] = 0, "No Usage", IF(tbl_Customers[[#This Row],[number_vmail_messages]] &lt;= 20, "Low Usage", IF(tbl_Customers[[#This Row],[number_vmail_messages]] &lt;= 40, "Medium Usgae", "High Usage")))</f>
        <v>No Usage</v>
      </c>
      <c r="AD3978" t="str">
        <f>IF(tbl_Customers[[#This Row],[total_day_minutes]]&lt;=150,"Low Usage", IF(tbl_Customers[[#This Row],[total_day_minutes]]&lt;=200,"Medium Usage", IF(tbl_Customers[[#This Row],[total_day_minutes]]&lt;=250,"High Usage","Very High Usage")))</f>
        <v>High Usage</v>
      </c>
      <c r="AE3978" t="str">
        <f>IF(tbl_Customers[[#This Row],[total_intl_calls]]&lt;=5,"Low Calls", IF(tbl_Customers[[#This Row],[total_intl_calls]]&lt;=10, "Medium Calls", "High Calls"))</f>
        <v>Low Calls</v>
      </c>
      <c r="AF39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8" s="36" t="str">
        <f>IF(tbl_Customers[[#This Row],[Churn_Risk_Score]]&gt;=10,"High Risk", IF(tbl_Customers[[#This Row],[Churn_Risk_Score]]&gt;=5,"Medium Risk","Low Risk"))</f>
        <v>Low Risk</v>
      </c>
    </row>
    <row r="3979" spans="1:33" x14ac:dyDescent="0.35">
      <c r="A3979">
        <v>3978</v>
      </c>
      <c r="B3979" t="s">
        <v>46</v>
      </c>
      <c r="C3979">
        <v>97</v>
      </c>
      <c r="D3979" t="s">
        <v>21</v>
      </c>
      <c r="E3979" t="s">
        <v>22</v>
      </c>
      <c r="F3979" t="s">
        <v>22</v>
      </c>
      <c r="G3979">
        <v>0</v>
      </c>
      <c r="H3979">
        <v>87.1</v>
      </c>
      <c r="I3979">
        <v>110</v>
      </c>
      <c r="J3979">
        <v>14.81</v>
      </c>
      <c r="K3979">
        <v>202.1</v>
      </c>
      <c r="L3979">
        <v>110</v>
      </c>
      <c r="M3979">
        <v>17.18</v>
      </c>
      <c r="N3979">
        <v>137.9</v>
      </c>
      <c r="O3979">
        <v>89</v>
      </c>
      <c r="P3979">
        <v>6.21</v>
      </c>
      <c r="Q3979">
        <v>14.4</v>
      </c>
      <c r="R3979">
        <v>4</v>
      </c>
      <c r="S3979">
        <v>3.89</v>
      </c>
      <c r="T3979">
        <v>2</v>
      </c>
      <c r="U3979" t="s">
        <v>22</v>
      </c>
      <c r="V3979">
        <f>IF(tbl_Customers[[#This Row],[churn]] = "yes", 1, 0)</f>
        <v>0</v>
      </c>
      <c r="W3979" t="str">
        <f>IF(tbl_Customers[[#This Row],[number_customer_service_calls]] &lt;= 1, "0-1 Calls", IF(tbl_Customers[[#This Row],[number_customer_service_calls]] &lt;= 3, "2-3 Calls", IF(tbl_Customers[[#This Row],[number_customer_service_calls]] &lt;=5, "4-5 Calls", "6+ Calls")))</f>
        <v>2-3 Calls</v>
      </c>
      <c r="X3979" t="str">
        <f>IF(tbl_Customers[[#This Row],[account_length]] &lt;= 50, "0-50", IF(tbl_Customers[[#This Row],[account_length]] &lt;=100, "51-100", IF(tbl_Customers[[#This Row],[account_length]] &lt;= 150, "101-150", "151+")))</f>
        <v>51-100</v>
      </c>
      <c r="Y3979" t="str">
        <f>IF(tbl_Customers[[#This Row],[total_intl_charge]] &lt;= 3, "Low Charges", "High Charges")</f>
        <v>High Charges</v>
      </c>
      <c r="Z3979" t="str">
        <f>IF(tbl_Customers[[#This Row],[total_eve_calls]]&lt;=80,"Low Calls",
IF(tbl_Customers[[#This Row],[total_eve_calls]]&lt;=120,"Medium Calls","High Calls"))</f>
        <v>Medium Calls</v>
      </c>
      <c r="AA3979" t="str">
        <f>IF(tbl_Customers[[#This Row],[total_eve_charge]]&lt;=15,"Low Charges",
IF(tbl_Customers[[#This Row],[total_eve_charge]]&lt;=20,"Medium Charges","High Charges"))</f>
        <v>Medium Charges</v>
      </c>
      <c r="AB39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9" t="str">
        <f>IF(tbl_Customers[[#This Row],[number_vmail_messages]] = 0, "No Usage", IF(tbl_Customers[[#This Row],[number_vmail_messages]] &lt;= 20, "Low Usage", IF(tbl_Customers[[#This Row],[number_vmail_messages]] &lt;= 40, "Medium Usgae", "High Usage")))</f>
        <v>No Usage</v>
      </c>
      <c r="AD3979" t="str">
        <f>IF(tbl_Customers[[#This Row],[total_day_minutes]]&lt;=150,"Low Usage", IF(tbl_Customers[[#This Row],[total_day_minutes]]&lt;=200,"Medium Usage", IF(tbl_Customers[[#This Row],[total_day_minutes]]&lt;=250,"High Usage","Very High Usage")))</f>
        <v>Low Usage</v>
      </c>
      <c r="AE3979" t="str">
        <f>IF(tbl_Customers[[#This Row],[total_intl_calls]]&lt;=5,"Low Calls", IF(tbl_Customers[[#This Row],[total_intl_calls]]&lt;=10, "Medium Calls", "High Calls"))</f>
        <v>Low Calls</v>
      </c>
      <c r="AF39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79" s="36" t="str">
        <f>IF(tbl_Customers[[#This Row],[Churn_Risk_Score]]&gt;=10,"High Risk", IF(tbl_Customers[[#This Row],[Churn_Risk_Score]]&gt;=5,"Medium Risk","Low Risk"))</f>
        <v>Low Risk</v>
      </c>
    </row>
    <row r="3980" spans="1:33" x14ac:dyDescent="0.35">
      <c r="A3980">
        <v>3979</v>
      </c>
      <c r="B3980" t="s">
        <v>29</v>
      </c>
      <c r="C3980">
        <v>83</v>
      </c>
      <c r="D3980" t="s">
        <v>21</v>
      </c>
      <c r="E3980" t="s">
        <v>22</v>
      </c>
      <c r="F3980" t="s">
        <v>22</v>
      </c>
      <c r="G3980">
        <v>0</v>
      </c>
      <c r="H3980">
        <v>196.7</v>
      </c>
      <c r="I3980">
        <v>117</v>
      </c>
      <c r="J3980">
        <v>33.44</v>
      </c>
      <c r="K3980">
        <v>272</v>
      </c>
      <c r="L3980">
        <v>89</v>
      </c>
      <c r="M3980">
        <v>23.12</v>
      </c>
      <c r="N3980">
        <v>199.9</v>
      </c>
      <c r="O3980">
        <v>62</v>
      </c>
      <c r="P3980">
        <v>9</v>
      </c>
      <c r="Q3980">
        <v>10.1</v>
      </c>
      <c r="R3980">
        <v>11</v>
      </c>
      <c r="S3980">
        <v>2.73</v>
      </c>
      <c r="T3980">
        <v>3</v>
      </c>
      <c r="U3980" t="s">
        <v>22</v>
      </c>
      <c r="V3980">
        <f>IF(tbl_Customers[[#This Row],[churn]] = "yes", 1, 0)</f>
        <v>0</v>
      </c>
      <c r="W3980" t="str">
        <f>IF(tbl_Customers[[#This Row],[number_customer_service_calls]] &lt;= 1, "0-1 Calls", IF(tbl_Customers[[#This Row],[number_customer_service_calls]] &lt;= 3, "2-3 Calls", IF(tbl_Customers[[#This Row],[number_customer_service_calls]] &lt;=5, "4-5 Calls", "6+ Calls")))</f>
        <v>2-3 Calls</v>
      </c>
      <c r="X3980" t="str">
        <f>IF(tbl_Customers[[#This Row],[account_length]] &lt;= 50, "0-50", IF(tbl_Customers[[#This Row],[account_length]] &lt;=100, "51-100", IF(tbl_Customers[[#This Row],[account_length]] &lt;= 150, "101-150", "151+")))</f>
        <v>51-100</v>
      </c>
      <c r="Y3980" t="str">
        <f>IF(tbl_Customers[[#This Row],[total_intl_charge]] &lt;= 3, "Low Charges", "High Charges")</f>
        <v>Low Charges</v>
      </c>
      <c r="Z3980" t="str">
        <f>IF(tbl_Customers[[#This Row],[total_eve_calls]]&lt;=80,"Low Calls",
IF(tbl_Customers[[#This Row],[total_eve_calls]]&lt;=120,"Medium Calls","High Calls"))</f>
        <v>Medium Calls</v>
      </c>
      <c r="AA3980" t="str">
        <f>IF(tbl_Customers[[#This Row],[total_eve_charge]]&lt;=15,"Low Charges",
IF(tbl_Customers[[#This Row],[total_eve_charge]]&lt;=20,"Medium Charges","High Charges"))</f>
        <v>High Charges</v>
      </c>
      <c r="AB39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80" t="str">
        <f>IF(tbl_Customers[[#This Row],[number_vmail_messages]] = 0, "No Usage", IF(tbl_Customers[[#This Row],[number_vmail_messages]] &lt;= 20, "Low Usage", IF(tbl_Customers[[#This Row],[number_vmail_messages]] &lt;= 40, "Medium Usgae", "High Usage")))</f>
        <v>No Usage</v>
      </c>
      <c r="AD3980" t="str">
        <f>IF(tbl_Customers[[#This Row],[total_day_minutes]]&lt;=150,"Low Usage", IF(tbl_Customers[[#This Row],[total_day_minutes]]&lt;=200,"Medium Usage", IF(tbl_Customers[[#This Row],[total_day_minutes]]&lt;=250,"High Usage","Very High Usage")))</f>
        <v>Medium Usage</v>
      </c>
      <c r="AE3980" t="str">
        <f>IF(tbl_Customers[[#This Row],[total_intl_calls]]&lt;=5,"Low Calls", IF(tbl_Customers[[#This Row],[total_intl_calls]]&lt;=10, "Medium Calls", "High Calls"))</f>
        <v>High Calls</v>
      </c>
      <c r="AF39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80" s="36" t="str">
        <f>IF(tbl_Customers[[#This Row],[Churn_Risk_Score]]&gt;=10,"High Risk", IF(tbl_Customers[[#This Row],[Churn_Risk_Score]]&gt;=5,"Medium Risk","Low Risk"))</f>
        <v>Low Risk</v>
      </c>
    </row>
    <row r="3981" spans="1:33" x14ac:dyDescent="0.35">
      <c r="A3981">
        <v>3980</v>
      </c>
      <c r="B3981" t="s">
        <v>52</v>
      </c>
      <c r="C3981">
        <v>92</v>
      </c>
      <c r="D3981" t="s">
        <v>21</v>
      </c>
      <c r="E3981" t="s">
        <v>22</v>
      </c>
      <c r="F3981" t="s">
        <v>22</v>
      </c>
      <c r="G3981">
        <v>0</v>
      </c>
      <c r="H3981">
        <v>114.6</v>
      </c>
      <c r="I3981">
        <v>94</v>
      </c>
      <c r="J3981">
        <v>19.48</v>
      </c>
      <c r="K3981">
        <v>209</v>
      </c>
      <c r="L3981">
        <v>78</v>
      </c>
      <c r="M3981">
        <v>17.77</v>
      </c>
      <c r="N3981">
        <v>209.7</v>
      </c>
      <c r="O3981">
        <v>97</v>
      </c>
      <c r="P3981">
        <v>9.44</v>
      </c>
      <c r="Q3981">
        <v>8.3000000000000007</v>
      </c>
      <c r="R3981">
        <v>5</v>
      </c>
      <c r="S3981">
        <v>2.2400000000000002</v>
      </c>
      <c r="T3981">
        <v>2</v>
      </c>
      <c r="U3981" t="s">
        <v>22</v>
      </c>
      <c r="V3981">
        <f>IF(tbl_Customers[[#This Row],[churn]] = "yes", 1, 0)</f>
        <v>0</v>
      </c>
      <c r="W3981" t="str">
        <f>IF(tbl_Customers[[#This Row],[number_customer_service_calls]] &lt;= 1, "0-1 Calls", IF(tbl_Customers[[#This Row],[number_customer_service_calls]] &lt;= 3, "2-3 Calls", IF(tbl_Customers[[#This Row],[number_customer_service_calls]] &lt;=5, "4-5 Calls", "6+ Calls")))</f>
        <v>2-3 Calls</v>
      </c>
      <c r="X3981" t="str">
        <f>IF(tbl_Customers[[#This Row],[account_length]] &lt;= 50, "0-50", IF(tbl_Customers[[#This Row],[account_length]] &lt;=100, "51-100", IF(tbl_Customers[[#This Row],[account_length]] &lt;= 150, "101-150", "151+")))</f>
        <v>51-100</v>
      </c>
      <c r="Y3981" t="str">
        <f>IF(tbl_Customers[[#This Row],[total_intl_charge]] &lt;= 3, "Low Charges", "High Charges")</f>
        <v>Low Charges</v>
      </c>
      <c r="Z3981" t="str">
        <f>IF(tbl_Customers[[#This Row],[total_eve_calls]]&lt;=80,"Low Calls",
IF(tbl_Customers[[#This Row],[total_eve_calls]]&lt;=120,"Medium Calls","High Calls"))</f>
        <v>Low Calls</v>
      </c>
      <c r="AA3981" t="str">
        <f>IF(tbl_Customers[[#This Row],[total_eve_charge]]&lt;=15,"Low Charges",
IF(tbl_Customers[[#This Row],[total_eve_charge]]&lt;=20,"Medium Charges","High Charges"))</f>
        <v>Medium Charges</v>
      </c>
      <c r="AB39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1" t="str">
        <f>IF(tbl_Customers[[#This Row],[number_vmail_messages]] = 0, "No Usage", IF(tbl_Customers[[#This Row],[number_vmail_messages]] &lt;= 20, "Low Usage", IF(tbl_Customers[[#This Row],[number_vmail_messages]] &lt;= 40, "Medium Usgae", "High Usage")))</f>
        <v>No Usage</v>
      </c>
      <c r="AD3981" t="str">
        <f>IF(tbl_Customers[[#This Row],[total_day_minutes]]&lt;=150,"Low Usage", IF(tbl_Customers[[#This Row],[total_day_minutes]]&lt;=200,"Medium Usage", IF(tbl_Customers[[#This Row],[total_day_minutes]]&lt;=250,"High Usage","Very High Usage")))</f>
        <v>Low Usage</v>
      </c>
      <c r="AE3981" t="str">
        <f>IF(tbl_Customers[[#This Row],[total_intl_calls]]&lt;=5,"Low Calls", IF(tbl_Customers[[#This Row],[total_intl_calls]]&lt;=10, "Medium Calls", "High Calls"))</f>
        <v>Low Calls</v>
      </c>
      <c r="AF39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81" s="36" t="str">
        <f>IF(tbl_Customers[[#This Row],[Churn_Risk_Score]]&gt;=10,"High Risk", IF(tbl_Customers[[#This Row],[Churn_Risk_Score]]&gt;=5,"Medium Risk","Low Risk"))</f>
        <v>Low Risk</v>
      </c>
    </row>
    <row r="3982" spans="1:33" x14ac:dyDescent="0.35">
      <c r="A3982">
        <v>3981</v>
      </c>
      <c r="B3982" t="s">
        <v>60</v>
      </c>
      <c r="C3982">
        <v>130</v>
      </c>
      <c r="D3982" t="s">
        <v>21</v>
      </c>
      <c r="E3982" t="s">
        <v>22</v>
      </c>
      <c r="F3982" t="s">
        <v>22</v>
      </c>
      <c r="G3982">
        <v>0</v>
      </c>
      <c r="H3982">
        <v>204.5</v>
      </c>
      <c r="I3982">
        <v>88</v>
      </c>
      <c r="J3982">
        <v>34.770000000000003</v>
      </c>
      <c r="K3982">
        <v>178.4</v>
      </c>
      <c r="L3982">
        <v>85</v>
      </c>
      <c r="M3982">
        <v>15.16</v>
      </c>
      <c r="N3982">
        <v>229.6</v>
      </c>
      <c r="O3982">
        <v>78</v>
      </c>
      <c r="P3982">
        <v>10.33</v>
      </c>
      <c r="Q3982">
        <v>12.6</v>
      </c>
      <c r="R3982">
        <v>8</v>
      </c>
      <c r="S3982">
        <v>3.4</v>
      </c>
      <c r="T3982">
        <v>0</v>
      </c>
      <c r="U3982" t="s">
        <v>22</v>
      </c>
      <c r="V3982">
        <f>IF(tbl_Customers[[#This Row],[churn]] = "yes", 1, 0)</f>
        <v>0</v>
      </c>
      <c r="W3982" t="str">
        <f>IF(tbl_Customers[[#This Row],[number_customer_service_calls]] &lt;= 1, "0-1 Calls", IF(tbl_Customers[[#This Row],[number_customer_service_calls]] &lt;= 3, "2-3 Calls", IF(tbl_Customers[[#This Row],[number_customer_service_calls]] &lt;=5, "4-5 Calls", "6+ Calls")))</f>
        <v>0-1 Calls</v>
      </c>
      <c r="X3982" t="str">
        <f>IF(tbl_Customers[[#This Row],[account_length]] &lt;= 50, "0-50", IF(tbl_Customers[[#This Row],[account_length]] &lt;=100, "51-100", IF(tbl_Customers[[#This Row],[account_length]] &lt;= 150, "101-150", "151+")))</f>
        <v>101-150</v>
      </c>
      <c r="Y3982" t="str">
        <f>IF(tbl_Customers[[#This Row],[total_intl_charge]] &lt;= 3, "Low Charges", "High Charges")</f>
        <v>High Charges</v>
      </c>
      <c r="Z3982" t="str">
        <f>IF(tbl_Customers[[#This Row],[total_eve_calls]]&lt;=80,"Low Calls",
IF(tbl_Customers[[#This Row],[total_eve_calls]]&lt;=120,"Medium Calls","High Calls"))</f>
        <v>Medium Calls</v>
      </c>
      <c r="AA3982" t="str">
        <f>IF(tbl_Customers[[#This Row],[total_eve_charge]]&lt;=15,"Low Charges",
IF(tbl_Customers[[#This Row],[total_eve_charge]]&lt;=20,"Medium Charges","High Charges"))</f>
        <v>Medium Charges</v>
      </c>
      <c r="AB39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2" t="str">
        <f>IF(tbl_Customers[[#This Row],[number_vmail_messages]] = 0, "No Usage", IF(tbl_Customers[[#This Row],[number_vmail_messages]] &lt;= 20, "Low Usage", IF(tbl_Customers[[#This Row],[number_vmail_messages]] &lt;= 40, "Medium Usgae", "High Usage")))</f>
        <v>No Usage</v>
      </c>
      <c r="AD3982" t="str">
        <f>IF(tbl_Customers[[#This Row],[total_day_minutes]]&lt;=150,"Low Usage", IF(tbl_Customers[[#This Row],[total_day_minutes]]&lt;=200,"Medium Usage", IF(tbl_Customers[[#This Row],[total_day_minutes]]&lt;=250,"High Usage","Very High Usage")))</f>
        <v>High Usage</v>
      </c>
      <c r="AE3982" t="str">
        <f>IF(tbl_Customers[[#This Row],[total_intl_calls]]&lt;=5,"Low Calls", IF(tbl_Customers[[#This Row],[total_intl_calls]]&lt;=10, "Medium Calls", "High Calls"))</f>
        <v>Medium Calls</v>
      </c>
      <c r="AF39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82" s="36" t="str">
        <f>IF(tbl_Customers[[#This Row],[Churn_Risk_Score]]&gt;=10,"High Risk", IF(tbl_Customers[[#This Row],[Churn_Risk_Score]]&gt;=5,"Medium Risk","Low Risk"))</f>
        <v>Low Risk</v>
      </c>
    </row>
    <row r="3983" spans="1:33" x14ac:dyDescent="0.35">
      <c r="A3983">
        <v>3982</v>
      </c>
      <c r="B3983" t="s">
        <v>27</v>
      </c>
      <c r="C3983">
        <v>97</v>
      </c>
      <c r="D3983" t="s">
        <v>28</v>
      </c>
      <c r="E3983" t="s">
        <v>23</v>
      </c>
      <c r="F3983" t="s">
        <v>22</v>
      </c>
      <c r="G3983">
        <v>0</v>
      </c>
      <c r="H3983">
        <v>272.8</v>
      </c>
      <c r="I3983">
        <v>60</v>
      </c>
      <c r="J3983">
        <v>46.38</v>
      </c>
      <c r="K3983">
        <v>216.5</v>
      </c>
      <c r="L3983">
        <v>113</v>
      </c>
      <c r="M3983">
        <v>18.399999999999999</v>
      </c>
      <c r="N3983">
        <v>245.1</v>
      </c>
      <c r="O3983">
        <v>67</v>
      </c>
      <c r="P3983">
        <v>11.03</v>
      </c>
      <c r="Q3983">
        <v>6.1</v>
      </c>
      <c r="R3983">
        <v>8</v>
      </c>
      <c r="S3983">
        <v>1.65</v>
      </c>
      <c r="T3983">
        <v>5</v>
      </c>
      <c r="U3983" t="s">
        <v>23</v>
      </c>
      <c r="V3983">
        <f>IF(tbl_Customers[[#This Row],[churn]] = "yes", 1, 0)</f>
        <v>1</v>
      </c>
      <c r="W3983" t="str">
        <f>IF(tbl_Customers[[#This Row],[number_customer_service_calls]] &lt;= 1, "0-1 Calls", IF(tbl_Customers[[#This Row],[number_customer_service_calls]] &lt;= 3, "2-3 Calls", IF(tbl_Customers[[#This Row],[number_customer_service_calls]] &lt;=5, "4-5 Calls", "6+ Calls")))</f>
        <v>4-5 Calls</v>
      </c>
      <c r="X3983" t="str">
        <f>IF(tbl_Customers[[#This Row],[account_length]] &lt;= 50, "0-50", IF(tbl_Customers[[#This Row],[account_length]] &lt;=100, "51-100", IF(tbl_Customers[[#This Row],[account_length]] &lt;= 150, "101-150", "151+")))</f>
        <v>51-100</v>
      </c>
      <c r="Y3983" t="str">
        <f>IF(tbl_Customers[[#This Row],[total_intl_charge]] &lt;= 3, "Low Charges", "High Charges")</f>
        <v>Low Charges</v>
      </c>
      <c r="Z3983" t="str">
        <f>IF(tbl_Customers[[#This Row],[total_eve_calls]]&lt;=80,"Low Calls",
IF(tbl_Customers[[#This Row],[total_eve_calls]]&lt;=120,"Medium Calls","High Calls"))</f>
        <v>Medium Calls</v>
      </c>
      <c r="AA3983" t="str">
        <f>IF(tbl_Customers[[#This Row],[total_eve_charge]]&lt;=15,"Low Charges",
IF(tbl_Customers[[#This Row],[total_eve_charge]]&lt;=20,"Medium Charges","High Charges"))</f>
        <v>Medium Charges</v>
      </c>
      <c r="AB39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83" t="str">
        <f>IF(tbl_Customers[[#This Row],[number_vmail_messages]] = 0, "No Usage", IF(tbl_Customers[[#This Row],[number_vmail_messages]] &lt;= 20, "Low Usage", IF(tbl_Customers[[#This Row],[number_vmail_messages]] &lt;= 40, "Medium Usgae", "High Usage")))</f>
        <v>No Usage</v>
      </c>
      <c r="AD3983" t="str">
        <f>IF(tbl_Customers[[#This Row],[total_day_minutes]]&lt;=150,"Low Usage", IF(tbl_Customers[[#This Row],[total_day_minutes]]&lt;=200,"Medium Usage", IF(tbl_Customers[[#This Row],[total_day_minutes]]&lt;=250,"High Usage","Very High Usage")))</f>
        <v>Very High Usage</v>
      </c>
      <c r="AE3983" t="str">
        <f>IF(tbl_Customers[[#This Row],[total_intl_calls]]&lt;=5,"Low Calls", IF(tbl_Customers[[#This Row],[total_intl_calls]]&lt;=10, "Medium Calls", "High Calls"))</f>
        <v>Medium Calls</v>
      </c>
      <c r="AF39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3983" s="36" t="str">
        <f>IF(tbl_Customers[[#This Row],[Churn_Risk_Score]]&gt;=10,"High Risk", IF(tbl_Customers[[#This Row],[Churn_Risk_Score]]&gt;=5,"Medium Risk","Low Risk"))</f>
        <v>High Risk</v>
      </c>
    </row>
    <row r="3984" spans="1:33" x14ac:dyDescent="0.35">
      <c r="A3984">
        <v>3983</v>
      </c>
      <c r="B3984" t="s">
        <v>66</v>
      </c>
      <c r="C3984">
        <v>53</v>
      </c>
      <c r="D3984" t="s">
        <v>28</v>
      </c>
      <c r="E3984" t="s">
        <v>22</v>
      </c>
      <c r="F3984" t="s">
        <v>23</v>
      </c>
      <c r="G3984">
        <v>22</v>
      </c>
      <c r="H3984">
        <v>174.8</v>
      </c>
      <c r="I3984">
        <v>110</v>
      </c>
      <c r="J3984">
        <v>29.72</v>
      </c>
      <c r="K3984">
        <v>191.4</v>
      </c>
      <c r="L3984">
        <v>104</v>
      </c>
      <c r="M3984">
        <v>16.27</v>
      </c>
      <c r="N3984">
        <v>119.5</v>
      </c>
      <c r="O3984">
        <v>103</v>
      </c>
      <c r="P3984">
        <v>5.38</v>
      </c>
      <c r="Q3984">
        <v>12</v>
      </c>
      <c r="R3984">
        <v>2</v>
      </c>
      <c r="S3984">
        <v>3.24</v>
      </c>
      <c r="T3984">
        <v>3</v>
      </c>
      <c r="U3984" t="s">
        <v>22</v>
      </c>
      <c r="V3984">
        <f>IF(tbl_Customers[[#This Row],[churn]] = "yes", 1, 0)</f>
        <v>0</v>
      </c>
      <c r="W3984" t="str">
        <f>IF(tbl_Customers[[#This Row],[number_customer_service_calls]] &lt;= 1, "0-1 Calls", IF(tbl_Customers[[#This Row],[number_customer_service_calls]] &lt;= 3, "2-3 Calls", IF(tbl_Customers[[#This Row],[number_customer_service_calls]] &lt;=5, "4-5 Calls", "6+ Calls")))</f>
        <v>2-3 Calls</v>
      </c>
      <c r="X3984" t="str">
        <f>IF(tbl_Customers[[#This Row],[account_length]] &lt;= 50, "0-50", IF(tbl_Customers[[#This Row],[account_length]] &lt;=100, "51-100", IF(tbl_Customers[[#This Row],[account_length]] &lt;= 150, "101-150", "151+")))</f>
        <v>51-100</v>
      </c>
      <c r="Y3984" t="str">
        <f>IF(tbl_Customers[[#This Row],[total_intl_charge]] &lt;= 3, "Low Charges", "High Charges")</f>
        <v>High Charges</v>
      </c>
      <c r="Z3984" t="str">
        <f>IF(tbl_Customers[[#This Row],[total_eve_calls]]&lt;=80,"Low Calls",
IF(tbl_Customers[[#This Row],[total_eve_calls]]&lt;=120,"Medium Calls","High Calls"))</f>
        <v>Medium Calls</v>
      </c>
      <c r="AA3984" t="str">
        <f>IF(tbl_Customers[[#This Row],[total_eve_charge]]&lt;=15,"Low Charges",
IF(tbl_Customers[[#This Row],[total_eve_charge]]&lt;=20,"Medium Charges","High Charges"))</f>
        <v>Medium Charges</v>
      </c>
      <c r="AB39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4" t="str">
        <f>IF(tbl_Customers[[#This Row],[number_vmail_messages]] = 0, "No Usage", IF(tbl_Customers[[#This Row],[number_vmail_messages]] &lt;= 20, "Low Usage", IF(tbl_Customers[[#This Row],[number_vmail_messages]] &lt;= 40, "Medium Usgae", "High Usage")))</f>
        <v>Medium Usgae</v>
      </c>
      <c r="AD3984" t="str">
        <f>IF(tbl_Customers[[#This Row],[total_day_minutes]]&lt;=150,"Low Usage", IF(tbl_Customers[[#This Row],[total_day_minutes]]&lt;=200,"Medium Usage", IF(tbl_Customers[[#This Row],[total_day_minutes]]&lt;=250,"High Usage","Very High Usage")))</f>
        <v>Medium Usage</v>
      </c>
      <c r="AE3984" t="str">
        <f>IF(tbl_Customers[[#This Row],[total_intl_calls]]&lt;=5,"Low Calls", IF(tbl_Customers[[#This Row],[total_intl_calls]]&lt;=10, "Medium Calls", "High Calls"))</f>
        <v>Low Calls</v>
      </c>
      <c r="AF39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84" s="36" t="str">
        <f>IF(tbl_Customers[[#This Row],[Churn_Risk_Score]]&gt;=10,"High Risk", IF(tbl_Customers[[#This Row],[Churn_Risk_Score]]&gt;=5,"Medium Risk","Low Risk"))</f>
        <v>Low Risk</v>
      </c>
    </row>
    <row r="3985" spans="1:33" x14ac:dyDescent="0.35">
      <c r="A3985">
        <v>3984</v>
      </c>
      <c r="B3985" t="s">
        <v>29</v>
      </c>
      <c r="C3985">
        <v>87</v>
      </c>
      <c r="D3985" t="s">
        <v>21</v>
      </c>
      <c r="E3985" t="s">
        <v>23</v>
      </c>
      <c r="F3985" t="s">
        <v>22</v>
      </c>
      <c r="G3985">
        <v>0</v>
      </c>
      <c r="H3985">
        <v>128.9</v>
      </c>
      <c r="I3985">
        <v>71</v>
      </c>
      <c r="J3985">
        <v>21.91</v>
      </c>
      <c r="K3985">
        <v>281.89999999999998</v>
      </c>
      <c r="L3985">
        <v>91</v>
      </c>
      <c r="M3985">
        <v>23.96</v>
      </c>
      <c r="N3985">
        <v>209.1</v>
      </c>
      <c r="O3985">
        <v>100</v>
      </c>
      <c r="P3985">
        <v>9.41</v>
      </c>
      <c r="Q3985">
        <v>9.9</v>
      </c>
      <c r="R3985">
        <v>4</v>
      </c>
      <c r="S3985">
        <v>2.67</v>
      </c>
      <c r="T3985">
        <v>0</v>
      </c>
      <c r="U3985" t="s">
        <v>22</v>
      </c>
      <c r="V3985">
        <f>IF(tbl_Customers[[#This Row],[churn]] = "yes", 1, 0)</f>
        <v>0</v>
      </c>
      <c r="W3985" t="str">
        <f>IF(tbl_Customers[[#This Row],[number_customer_service_calls]] &lt;= 1, "0-1 Calls", IF(tbl_Customers[[#This Row],[number_customer_service_calls]] &lt;= 3, "2-3 Calls", IF(tbl_Customers[[#This Row],[number_customer_service_calls]] &lt;=5, "4-5 Calls", "6+ Calls")))</f>
        <v>0-1 Calls</v>
      </c>
      <c r="X3985" t="str">
        <f>IF(tbl_Customers[[#This Row],[account_length]] &lt;= 50, "0-50", IF(tbl_Customers[[#This Row],[account_length]] &lt;=100, "51-100", IF(tbl_Customers[[#This Row],[account_length]] &lt;= 150, "101-150", "151+")))</f>
        <v>51-100</v>
      </c>
      <c r="Y3985" t="str">
        <f>IF(tbl_Customers[[#This Row],[total_intl_charge]] &lt;= 3, "Low Charges", "High Charges")</f>
        <v>Low Charges</v>
      </c>
      <c r="Z3985" t="str">
        <f>IF(tbl_Customers[[#This Row],[total_eve_calls]]&lt;=80,"Low Calls",
IF(tbl_Customers[[#This Row],[total_eve_calls]]&lt;=120,"Medium Calls","High Calls"))</f>
        <v>Medium Calls</v>
      </c>
      <c r="AA3985" t="str">
        <f>IF(tbl_Customers[[#This Row],[total_eve_charge]]&lt;=15,"Low Charges",
IF(tbl_Customers[[#This Row],[total_eve_charge]]&lt;=20,"Medium Charges","High Charges"))</f>
        <v>High Charges</v>
      </c>
      <c r="AB39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5" t="str">
        <f>IF(tbl_Customers[[#This Row],[number_vmail_messages]] = 0, "No Usage", IF(tbl_Customers[[#This Row],[number_vmail_messages]] &lt;= 20, "Low Usage", IF(tbl_Customers[[#This Row],[number_vmail_messages]] &lt;= 40, "Medium Usgae", "High Usage")))</f>
        <v>No Usage</v>
      </c>
      <c r="AD3985" t="str">
        <f>IF(tbl_Customers[[#This Row],[total_day_minutes]]&lt;=150,"Low Usage", IF(tbl_Customers[[#This Row],[total_day_minutes]]&lt;=200,"Medium Usage", IF(tbl_Customers[[#This Row],[total_day_minutes]]&lt;=250,"High Usage","Very High Usage")))</f>
        <v>Low Usage</v>
      </c>
      <c r="AE3985" t="str">
        <f>IF(tbl_Customers[[#This Row],[total_intl_calls]]&lt;=5,"Low Calls", IF(tbl_Customers[[#This Row],[total_intl_calls]]&lt;=10, "Medium Calls", "High Calls"))</f>
        <v>Low Calls</v>
      </c>
      <c r="AF39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85" s="36" t="str">
        <f>IF(tbl_Customers[[#This Row],[Churn_Risk_Score]]&gt;=10,"High Risk", IF(tbl_Customers[[#This Row],[Churn_Risk_Score]]&gt;=5,"Medium Risk","Low Risk"))</f>
        <v>Low Risk</v>
      </c>
    </row>
    <row r="3986" spans="1:33" x14ac:dyDescent="0.35">
      <c r="A3986">
        <v>3985</v>
      </c>
      <c r="B3986" t="s">
        <v>60</v>
      </c>
      <c r="C3986">
        <v>138</v>
      </c>
      <c r="D3986" t="s">
        <v>28</v>
      </c>
      <c r="E3986" t="s">
        <v>22</v>
      </c>
      <c r="F3986" t="s">
        <v>22</v>
      </c>
      <c r="G3986">
        <v>0</v>
      </c>
      <c r="H3986">
        <v>54.8</v>
      </c>
      <c r="I3986">
        <v>123</v>
      </c>
      <c r="J3986">
        <v>9.32</v>
      </c>
      <c r="K3986">
        <v>147.5</v>
      </c>
      <c r="L3986">
        <v>76</v>
      </c>
      <c r="M3986">
        <v>12.54</v>
      </c>
      <c r="N3986">
        <v>173.6</v>
      </c>
      <c r="O3986">
        <v>119</v>
      </c>
      <c r="P3986">
        <v>7.81</v>
      </c>
      <c r="Q3986">
        <v>11.5</v>
      </c>
      <c r="R3986">
        <v>1</v>
      </c>
      <c r="S3986">
        <v>3.11</v>
      </c>
      <c r="T3986">
        <v>1</v>
      </c>
      <c r="U3986" t="s">
        <v>22</v>
      </c>
      <c r="V3986">
        <f>IF(tbl_Customers[[#This Row],[churn]] = "yes", 1, 0)</f>
        <v>0</v>
      </c>
      <c r="W3986" t="str">
        <f>IF(tbl_Customers[[#This Row],[number_customer_service_calls]] &lt;= 1, "0-1 Calls", IF(tbl_Customers[[#This Row],[number_customer_service_calls]] &lt;= 3, "2-3 Calls", IF(tbl_Customers[[#This Row],[number_customer_service_calls]] &lt;=5, "4-5 Calls", "6+ Calls")))</f>
        <v>0-1 Calls</v>
      </c>
      <c r="X3986" t="str">
        <f>IF(tbl_Customers[[#This Row],[account_length]] &lt;= 50, "0-50", IF(tbl_Customers[[#This Row],[account_length]] &lt;=100, "51-100", IF(tbl_Customers[[#This Row],[account_length]] &lt;= 150, "101-150", "151+")))</f>
        <v>101-150</v>
      </c>
      <c r="Y3986" t="str">
        <f>IF(tbl_Customers[[#This Row],[total_intl_charge]] &lt;= 3, "Low Charges", "High Charges")</f>
        <v>High Charges</v>
      </c>
      <c r="Z3986" t="str">
        <f>IF(tbl_Customers[[#This Row],[total_eve_calls]]&lt;=80,"Low Calls",
IF(tbl_Customers[[#This Row],[total_eve_calls]]&lt;=120,"Medium Calls","High Calls"))</f>
        <v>Low Calls</v>
      </c>
      <c r="AA3986" t="str">
        <f>IF(tbl_Customers[[#This Row],[total_eve_charge]]&lt;=15,"Low Charges",
IF(tbl_Customers[[#This Row],[total_eve_charge]]&lt;=20,"Medium Charges","High Charges"))</f>
        <v>Low Charges</v>
      </c>
      <c r="AB39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6" t="str">
        <f>IF(tbl_Customers[[#This Row],[number_vmail_messages]] = 0, "No Usage", IF(tbl_Customers[[#This Row],[number_vmail_messages]] &lt;= 20, "Low Usage", IF(tbl_Customers[[#This Row],[number_vmail_messages]] &lt;= 40, "Medium Usgae", "High Usage")))</f>
        <v>No Usage</v>
      </c>
      <c r="AD3986" t="str">
        <f>IF(tbl_Customers[[#This Row],[total_day_minutes]]&lt;=150,"Low Usage", IF(tbl_Customers[[#This Row],[total_day_minutes]]&lt;=200,"Medium Usage", IF(tbl_Customers[[#This Row],[total_day_minutes]]&lt;=250,"High Usage","Very High Usage")))</f>
        <v>Low Usage</v>
      </c>
      <c r="AE3986" t="str">
        <f>IF(tbl_Customers[[#This Row],[total_intl_calls]]&lt;=5,"Low Calls", IF(tbl_Customers[[#This Row],[total_intl_calls]]&lt;=10, "Medium Calls", "High Calls"))</f>
        <v>Low Calls</v>
      </c>
      <c r="AF39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86" s="36" t="str">
        <f>IF(tbl_Customers[[#This Row],[Churn_Risk_Score]]&gt;=10,"High Risk", IF(tbl_Customers[[#This Row],[Churn_Risk_Score]]&gt;=5,"Medium Risk","Low Risk"))</f>
        <v>Low Risk</v>
      </c>
    </row>
    <row r="3987" spans="1:33" x14ac:dyDescent="0.35">
      <c r="A3987">
        <v>3986</v>
      </c>
      <c r="B3987" t="s">
        <v>69</v>
      </c>
      <c r="C3987">
        <v>136</v>
      </c>
      <c r="D3987" t="s">
        <v>21</v>
      </c>
      <c r="E3987" t="s">
        <v>22</v>
      </c>
      <c r="F3987" t="s">
        <v>22</v>
      </c>
      <c r="G3987">
        <v>0</v>
      </c>
      <c r="H3987">
        <v>259</v>
      </c>
      <c r="I3987">
        <v>105</v>
      </c>
      <c r="J3987">
        <v>44.03</v>
      </c>
      <c r="K3987">
        <v>166.9</v>
      </c>
      <c r="L3987">
        <v>125</v>
      </c>
      <c r="M3987">
        <v>14.19</v>
      </c>
      <c r="N3987">
        <v>255.1</v>
      </c>
      <c r="O3987">
        <v>107</v>
      </c>
      <c r="P3987">
        <v>11.48</v>
      </c>
      <c r="Q3987">
        <v>11.1</v>
      </c>
      <c r="R3987">
        <v>3</v>
      </c>
      <c r="S3987">
        <v>3</v>
      </c>
      <c r="T3987">
        <v>3</v>
      </c>
      <c r="U3987" t="s">
        <v>22</v>
      </c>
      <c r="V3987">
        <f>IF(tbl_Customers[[#This Row],[churn]] = "yes", 1, 0)</f>
        <v>0</v>
      </c>
      <c r="W3987" t="str">
        <f>IF(tbl_Customers[[#This Row],[number_customer_service_calls]] &lt;= 1, "0-1 Calls", IF(tbl_Customers[[#This Row],[number_customer_service_calls]] &lt;= 3, "2-3 Calls", IF(tbl_Customers[[#This Row],[number_customer_service_calls]] &lt;=5, "4-5 Calls", "6+ Calls")))</f>
        <v>2-3 Calls</v>
      </c>
      <c r="X3987" t="str">
        <f>IF(tbl_Customers[[#This Row],[account_length]] &lt;= 50, "0-50", IF(tbl_Customers[[#This Row],[account_length]] &lt;=100, "51-100", IF(tbl_Customers[[#This Row],[account_length]] &lt;= 150, "101-150", "151+")))</f>
        <v>101-150</v>
      </c>
      <c r="Y3987" t="str">
        <f>IF(tbl_Customers[[#This Row],[total_intl_charge]] &lt;= 3, "Low Charges", "High Charges")</f>
        <v>Low Charges</v>
      </c>
      <c r="Z3987" t="str">
        <f>IF(tbl_Customers[[#This Row],[total_eve_calls]]&lt;=80,"Low Calls",
IF(tbl_Customers[[#This Row],[total_eve_calls]]&lt;=120,"Medium Calls","High Calls"))</f>
        <v>High Calls</v>
      </c>
      <c r="AA3987" t="str">
        <f>IF(tbl_Customers[[#This Row],[total_eve_charge]]&lt;=15,"Low Charges",
IF(tbl_Customers[[#This Row],[total_eve_charge]]&lt;=20,"Medium Charges","High Charges"))</f>
        <v>Low Charges</v>
      </c>
      <c r="AB39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7" t="str">
        <f>IF(tbl_Customers[[#This Row],[number_vmail_messages]] = 0, "No Usage", IF(tbl_Customers[[#This Row],[number_vmail_messages]] &lt;= 20, "Low Usage", IF(tbl_Customers[[#This Row],[number_vmail_messages]] &lt;= 40, "Medium Usgae", "High Usage")))</f>
        <v>No Usage</v>
      </c>
      <c r="AD3987" t="str">
        <f>IF(tbl_Customers[[#This Row],[total_day_minutes]]&lt;=150,"Low Usage", IF(tbl_Customers[[#This Row],[total_day_minutes]]&lt;=200,"Medium Usage", IF(tbl_Customers[[#This Row],[total_day_minutes]]&lt;=250,"High Usage","Very High Usage")))</f>
        <v>Very High Usage</v>
      </c>
      <c r="AE3987" t="str">
        <f>IF(tbl_Customers[[#This Row],[total_intl_calls]]&lt;=5,"Low Calls", IF(tbl_Customers[[#This Row],[total_intl_calls]]&lt;=10, "Medium Calls", "High Calls"))</f>
        <v>Low Calls</v>
      </c>
      <c r="AF39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87" s="36" t="str">
        <f>IF(tbl_Customers[[#This Row],[Churn_Risk_Score]]&gt;=10,"High Risk", IF(tbl_Customers[[#This Row],[Churn_Risk_Score]]&gt;=5,"Medium Risk","Low Risk"))</f>
        <v>Medium Risk</v>
      </c>
    </row>
    <row r="3988" spans="1:33" x14ac:dyDescent="0.35">
      <c r="A3988">
        <v>3987</v>
      </c>
      <c r="B3988" t="s">
        <v>27</v>
      </c>
      <c r="C3988">
        <v>98</v>
      </c>
      <c r="D3988" t="s">
        <v>21</v>
      </c>
      <c r="E3988" t="s">
        <v>22</v>
      </c>
      <c r="F3988" t="s">
        <v>22</v>
      </c>
      <c r="G3988">
        <v>0</v>
      </c>
      <c r="H3988">
        <v>182.6</v>
      </c>
      <c r="I3988">
        <v>76</v>
      </c>
      <c r="J3988">
        <v>31.04</v>
      </c>
      <c r="K3988">
        <v>145.19999999999999</v>
      </c>
      <c r="L3988">
        <v>75</v>
      </c>
      <c r="M3988">
        <v>12.34</v>
      </c>
      <c r="N3988">
        <v>162.6</v>
      </c>
      <c r="O3988">
        <v>127</v>
      </c>
      <c r="P3988">
        <v>7.32</v>
      </c>
      <c r="Q3988">
        <v>12</v>
      </c>
      <c r="R3988">
        <v>1</v>
      </c>
      <c r="S3988">
        <v>3.24</v>
      </c>
      <c r="T3988">
        <v>6</v>
      </c>
      <c r="U3988" t="s">
        <v>23</v>
      </c>
      <c r="V3988">
        <f>IF(tbl_Customers[[#This Row],[churn]] = "yes", 1, 0)</f>
        <v>1</v>
      </c>
      <c r="W3988" t="str">
        <f>IF(tbl_Customers[[#This Row],[number_customer_service_calls]] &lt;= 1, "0-1 Calls", IF(tbl_Customers[[#This Row],[number_customer_service_calls]] &lt;= 3, "2-3 Calls", IF(tbl_Customers[[#This Row],[number_customer_service_calls]] &lt;=5, "4-5 Calls", "6+ Calls")))</f>
        <v>6+ Calls</v>
      </c>
      <c r="X3988" t="str">
        <f>IF(tbl_Customers[[#This Row],[account_length]] &lt;= 50, "0-50", IF(tbl_Customers[[#This Row],[account_length]] &lt;=100, "51-100", IF(tbl_Customers[[#This Row],[account_length]] &lt;= 150, "101-150", "151+")))</f>
        <v>51-100</v>
      </c>
      <c r="Y3988" t="str">
        <f>IF(tbl_Customers[[#This Row],[total_intl_charge]] &lt;= 3, "Low Charges", "High Charges")</f>
        <v>High Charges</v>
      </c>
      <c r="Z3988" t="str">
        <f>IF(tbl_Customers[[#This Row],[total_eve_calls]]&lt;=80,"Low Calls",
IF(tbl_Customers[[#This Row],[total_eve_calls]]&lt;=120,"Medium Calls","High Calls"))</f>
        <v>Low Calls</v>
      </c>
      <c r="AA3988" t="str">
        <f>IF(tbl_Customers[[#This Row],[total_eve_charge]]&lt;=15,"Low Charges",
IF(tbl_Customers[[#This Row],[total_eve_charge]]&lt;=20,"Medium Charges","High Charges"))</f>
        <v>Low Charges</v>
      </c>
      <c r="AB39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8" t="str">
        <f>IF(tbl_Customers[[#This Row],[number_vmail_messages]] = 0, "No Usage", IF(tbl_Customers[[#This Row],[number_vmail_messages]] &lt;= 20, "Low Usage", IF(tbl_Customers[[#This Row],[number_vmail_messages]] &lt;= 40, "Medium Usgae", "High Usage")))</f>
        <v>No Usage</v>
      </c>
      <c r="AD3988" t="str">
        <f>IF(tbl_Customers[[#This Row],[total_day_minutes]]&lt;=150,"Low Usage", IF(tbl_Customers[[#This Row],[total_day_minutes]]&lt;=200,"Medium Usage", IF(tbl_Customers[[#This Row],[total_day_minutes]]&lt;=250,"High Usage","Very High Usage")))</f>
        <v>Medium Usage</v>
      </c>
      <c r="AE3988" t="str">
        <f>IF(tbl_Customers[[#This Row],[total_intl_calls]]&lt;=5,"Low Calls", IF(tbl_Customers[[#This Row],[total_intl_calls]]&lt;=10, "Medium Calls", "High Calls"))</f>
        <v>Low Calls</v>
      </c>
      <c r="AF39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88" s="36" t="str">
        <f>IF(tbl_Customers[[#This Row],[Churn_Risk_Score]]&gt;=10,"High Risk", IF(tbl_Customers[[#This Row],[Churn_Risk_Score]]&gt;=5,"Medium Risk","Low Risk"))</f>
        <v>Medium Risk</v>
      </c>
    </row>
    <row r="3989" spans="1:33" x14ac:dyDescent="0.35">
      <c r="A3989">
        <v>3988</v>
      </c>
      <c r="B3989" t="s">
        <v>30</v>
      </c>
      <c r="C3989">
        <v>109</v>
      </c>
      <c r="D3989" t="s">
        <v>25</v>
      </c>
      <c r="E3989" t="s">
        <v>22</v>
      </c>
      <c r="F3989" t="s">
        <v>22</v>
      </c>
      <c r="G3989">
        <v>0</v>
      </c>
      <c r="H3989">
        <v>123</v>
      </c>
      <c r="I3989">
        <v>111</v>
      </c>
      <c r="J3989">
        <v>20.91</v>
      </c>
      <c r="K3989">
        <v>237.2</v>
      </c>
      <c r="L3989">
        <v>103</v>
      </c>
      <c r="M3989">
        <v>20.16</v>
      </c>
      <c r="N3989">
        <v>258.8</v>
      </c>
      <c r="O3989">
        <v>91</v>
      </c>
      <c r="P3989">
        <v>11.65</v>
      </c>
      <c r="Q3989">
        <v>9.3000000000000007</v>
      </c>
      <c r="R3989">
        <v>12</v>
      </c>
      <c r="S3989">
        <v>2.5099999999999998</v>
      </c>
      <c r="T3989">
        <v>1</v>
      </c>
      <c r="U3989" t="s">
        <v>22</v>
      </c>
      <c r="V3989">
        <f>IF(tbl_Customers[[#This Row],[churn]] = "yes", 1, 0)</f>
        <v>0</v>
      </c>
      <c r="W3989" t="str">
        <f>IF(tbl_Customers[[#This Row],[number_customer_service_calls]] &lt;= 1, "0-1 Calls", IF(tbl_Customers[[#This Row],[number_customer_service_calls]] &lt;= 3, "2-3 Calls", IF(tbl_Customers[[#This Row],[number_customer_service_calls]] &lt;=5, "4-5 Calls", "6+ Calls")))</f>
        <v>0-1 Calls</v>
      </c>
      <c r="X3989" t="str">
        <f>IF(tbl_Customers[[#This Row],[account_length]] &lt;= 50, "0-50", IF(tbl_Customers[[#This Row],[account_length]] &lt;=100, "51-100", IF(tbl_Customers[[#This Row],[account_length]] &lt;= 150, "101-150", "151+")))</f>
        <v>101-150</v>
      </c>
      <c r="Y3989" t="str">
        <f>IF(tbl_Customers[[#This Row],[total_intl_charge]] &lt;= 3, "Low Charges", "High Charges")</f>
        <v>Low Charges</v>
      </c>
      <c r="Z3989" t="str">
        <f>IF(tbl_Customers[[#This Row],[total_eve_calls]]&lt;=80,"Low Calls",
IF(tbl_Customers[[#This Row],[total_eve_calls]]&lt;=120,"Medium Calls","High Calls"))</f>
        <v>Medium Calls</v>
      </c>
      <c r="AA3989" t="str">
        <f>IF(tbl_Customers[[#This Row],[total_eve_charge]]&lt;=15,"Low Charges",
IF(tbl_Customers[[#This Row],[total_eve_charge]]&lt;=20,"Medium Charges","High Charges"))</f>
        <v>High Charges</v>
      </c>
      <c r="AB39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9" t="str">
        <f>IF(tbl_Customers[[#This Row],[number_vmail_messages]] = 0, "No Usage", IF(tbl_Customers[[#This Row],[number_vmail_messages]] &lt;= 20, "Low Usage", IF(tbl_Customers[[#This Row],[number_vmail_messages]] &lt;= 40, "Medium Usgae", "High Usage")))</f>
        <v>No Usage</v>
      </c>
      <c r="AD3989" t="str">
        <f>IF(tbl_Customers[[#This Row],[total_day_minutes]]&lt;=150,"Low Usage", IF(tbl_Customers[[#This Row],[total_day_minutes]]&lt;=200,"Medium Usage", IF(tbl_Customers[[#This Row],[total_day_minutes]]&lt;=250,"High Usage","Very High Usage")))</f>
        <v>Low Usage</v>
      </c>
      <c r="AE3989" t="str">
        <f>IF(tbl_Customers[[#This Row],[total_intl_calls]]&lt;=5,"Low Calls", IF(tbl_Customers[[#This Row],[total_intl_calls]]&lt;=10, "Medium Calls", "High Calls"))</f>
        <v>High Calls</v>
      </c>
      <c r="AF39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89" s="36" t="str">
        <f>IF(tbl_Customers[[#This Row],[Churn_Risk_Score]]&gt;=10,"High Risk", IF(tbl_Customers[[#This Row],[Churn_Risk_Score]]&gt;=5,"Medium Risk","Low Risk"))</f>
        <v>Low Risk</v>
      </c>
    </row>
    <row r="3990" spans="1:33" x14ac:dyDescent="0.35">
      <c r="A3990">
        <v>3989</v>
      </c>
      <c r="B3990" t="s">
        <v>34</v>
      </c>
      <c r="C3990">
        <v>84</v>
      </c>
      <c r="D3990" t="s">
        <v>21</v>
      </c>
      <c r="E3990" t="s">
        <v>22</v>
      </c>
      <c r="F3990" t="s">
        <v>22</v>
      </c>
      <c r="G3990">
        <v>0</v>
      </c>
      <c r="H3990">
        <v>169.9</v>
      </c>
      <c r="I3990">
        <v>96</v>
      </c>
      <c r="J3990">
        <v>28.88</v>
      </c>
      <c r="K3990">
        <v>190.3</v>
      </c>
      <c r="L3990">
        <v>103</v>
      </c>
      <c r="M3990">
        <v>16.18</v>
      </c>
      <c r="N3990">
        <v>188</v>
      </c>
      <c r="O3990">
        <v>82</v>
      </c>
      <c r="P3990">
        <v>8.4600000000000009</v>
      </c>
      <c r="Q3990">
        <v>8.6</v>
      </c>
      <c r="R3990">
        <v>2</v>
      </c>
      <c r="S3990">
        <v>2.3199999999999998</v>
      </c>
      <c r="T3990">
        <v>2</v>
      </c>
      <c r="U3990" t="s">
        <v>22</v>
      </c>
      <c r="V3990">
        <f>IF(tbl_Customers[[#This Row],[churn]] = "yes", 1, 0)</f>
        <v>0</v>
      </c>
      <c r="W3990" t="str">
        <f>IF(tbl_Customers[[#This Row],[number_customer_service_calls]] &lt;= 1, "0-1 Calls", IF(tbl_Customers[[#This Row],[number_customer_service_calls]] &lt;= 3, "2-3 Calls", IF(tbl_Customers[[#This Row],[number_customer_service_calls]] &lt;=5, "4-5 Calls", "6+ Calls")))</f>
        <v>2-3 Calls</v>
      </c>
      <c r="X3990" t="str">
        <f>IF(tbl_Customers[[#This Row],[account_length]] &lt;= 50, "0-50", IF(tbl_Customers[[#This Row],[account_length]] &lt;=100, "51-100", IF(tbl_Customers[[#This Row],[account_length]] &lt;= 150, "101-150", "151+")))</f>
        <v>51-100</v>
      </c>
      <c r="Y3990" t="str">
        <f>IF(tbl_Customers[[#This Row],[total_intl_charge]] &lt;= 3, "Low Charges", "High Charges")</f>
        <v>Low Charges</v>
      </c>
      <c r="Z3990" t="str">
        <f>IF(tbl_Customers[[#This Row],[total_eve_calls]]&lt;=80,"Low Calls",
IF(tbl_Customers[[#This Row],[total_eve_calls]]&lt;=120,"Medium Calls","High Calls"))</f>
        <v>Medium Calls</v>
      </c>
      <c r="AA3990" t="str">
        <f>IF(tbl_Customers[[#This Row],[total_eve_charge]]&lt;=15,"Low Charges",
IF(tbl_Customers[[#This Row],[total_eve_charge]]&lt;=20,"Medium Charges","High Charges"))</f>
        <v>Medium Charges</v>
      </c>
      <c r="AB39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90" t="str">
        <f>IF(tbl_Customers[[#This Row],[number_vmail_messages]] = 0, "No Usage", IF(tbl_Customers[[#This Row],[number_vmail_messages]] &lt;= 20, "Low Usage", IF(tbl_Customers[[#This Row],[number_vmail_messages]] &lt;= 40, "Medium Usgae", "High Usage")))</f>
        <v>No Usage</v>
      </c>
      <c r="AD3990" t="str">
        <f>IF(tbl_Customers[[#This Row],[total_day_minutes]]&lt;=150,"Low Usage", IF(tbl_Customers[[#This Row],[total_day_minutes]]&lt;=200,"Medium Usage", IF(tbl_Customers[[#This Row],[total_day_minutes]]&lt;=250,"High Usage","Very High Usage")))</f>
        <v>Medium Usage</v>
      </c>
      <c r="AE3990" t="str">
        <f>IF(tbl_Customers[[#This Row],[total_intl_calls]]&lt;=5,"Low Calls", IF(tbl_Customers[[#This Row],[total_intl_calls]]&lt;=10, "Medium Calls", "High Calls"))</f>
        <v>Low Calls</v>
      </c>
      <c r="AF39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90" s="36" t="str">
        <f>IF(tbl_Customers[[#This Row],[Churn_Risk_Score]]&gt;=10,"High Risk", IF(tbl_Customers[[#This Row],[Churn_Risk_Score]]&gt;=5,"Medium Risk","Low Risk"))</f>
        <v>Low Risk</v>
      </c>
    </row>
    <row r="3991" spans="1:33" x14ac:dyDescent="0.35">
      <c r="A3991">
        <v>3990</v>
      </c>
      <c r="B3991" t="s">
        <v>66</v>
      </c>
      <c r="C3991">
        <v>157</v>
      </c>
      <c r="D3991" t="s">
        <v>25</v>
      </c>
      <c r="E3991" t="s">
        <v>22</v>
      </c>
      <c r="F3991" t="s">
        <v>23</v>
      </c>
      <c r="G3991">
        <v>27</v>
      </c>
      <c r="H3991">
        <v>201.4</v>
      </c>
      <c r="I3991">
        <v>85</v>
      </c>
      <c r="J3991">
        <v>34.24</v>
      </c>
      <c r="K3991">
        <v>101.3</v>
      </c>
      <c r="L3991">
        <v>60</v>
      </c>
      <c r="M3991">
        <v>8.61</v>
      </c>
      <c r="N3991">
        <v>258.5</v>
      </c>
      <c r="O3991">
        <v>113</v>
      </c>
      <c r="P3991">
        <v>11.63</v>
      </c>
      <c r="Q3991">
        <v>11.9</v>
      </c>
      <c r="R3991">
        <v>5</v>
      </c>
      <c r="S3991">
        <v>3.21</v>
      </c>
      <c r="T3991">
        <v>2</v>
      </c>
      <c r="U3991" t="s">
        <v>22</v>
      </c>
      <c r="V3991">
        <f>IF(tbl_Customers[[#This Row],[churn]] = "yes", 1, 0)</f>
        <v>0</v>
      </c>
      <c r="W3991" t="str">
        <f>IF(tbl_Customers[[#This Row],[number_customer_service_calls]] &lt;= 1, "0-1 Calls", IF(tbl_Customers[[#This Row],[number_customer_service_calls]] &lt;= 3, "2-3 Calls", IF(tbl_Customers[[#This Row],[number_customer_service_calls]] &lt;=5, "4-5 Calls", "6+ Calls")))</f>
        <v>2-3 Calls</v>
      </c>
      <c r="X3991" t="str">
        <f>IF(tbl_Customers[[#This Row],[account_length]] &lt;= 50, "0-50", IF(tbl_Customers[[#This Row],[account_length]] &lt;=100, "51-100", IF(tbl_Customers[[#This Row],[account_length]] &lt;= 150, "101-150", "151+")))</f>
        <v>151+</v>
      </c>
      <c r="Y3991" t="str">
        <f>IF(tbl_Customers[[#This Row],[total_intl_charge]] &lt;= 3, "Low Charges", "High Charges")</f>
        <v>High Charges</v>
      </c>
      <c r="Z3991" t="str">
        <f>IF(tbl_Customers[[#This Row],[total_eve_calls]]&lt;=80,"Low Calls",
IF(tbl_Customers[[#This Row],[total_eve_calls]]&lt;=120,"Medium Calls","High Calls"))</f>
        <v>Low Calls</v>
      </c>
      <c r="AA3991" t="str">
        <f>IF(tbl_Customers[[#This Row],[total_eve_charge]]&lt;=15,"Low Charges",
IF(tbl_Customers[[#This Row],[total_eve_charge]]&lt;=20,"Medium Charges","High Charges"))</f>
        <v>Low Charges</v>
      </c>
      <c r="AB39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1" t="str">
        <f>IF(tbl_Customers[[#This Row],[number_vmail_messages]] = 0, "No Usage", IF(tbl_Customers[[#This Row],[number_vmail_messages]] &lt;= 20, "Low Usage", IF(tbl_Customers[[#This Row],[number_vmail_messages]] &lt;= 40, "Medium Usgae", "High Usage")))</f>
        <v>Medium Usgae</v>
      </c>
      <c r="AD3991" t="str">
        <f>IF(tbl_Customers[[#This Row],[total_day_minutes]]&lt;=150,"Low Usage", IF(tbl_Customers[[#This Row],[total_day_minutes]]&lt;=200,"Medium Usage", IF(tbl_Customers[[#This Row],[total_day_minutes]]&lt;=250,"High Usage","Very High Usage")))</f>
        <v>High Usage</v>
      </c>
      <c r="AE3991" t="str">
        <f>IF(tbl_Customers[[#This Row],[total_intl_calls]]&lt;=5,"Low Calls", IF(tbl_Customers[[#This Row],[total_intl_calls]]&lt;=10, "Medium Calls", "High Calls"))</f>
        <v>Low Calls</v>
      </c>
      <c r="AF39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91" s="36" t="str">
        <f>IF(tbl_Customers[[#This Row],[Churn_Risk_Score]]&gt;=10,"High Risk", IF(tbl_Customers[[#This Row],[Churn_Risk_Score]]&gt;=5,"Medium Risk","Low Risk"))</f>
        <v>Low Risk</v>
      </c>
    </row>
    <row r="3992" spans="1:33" x14ac:dyDescent="0.35">
      <c r="A3992">
        <v>3991</v>
      </c>
      <c r="B3992" t="s">
        <v>64</v>
      </c>
      <c r="C3992">
        <v>74</v>
      </c>
      <c r="D3992" t="s">
        <v>21</v>
      </c>
      <c r="E3992" t="s">
        <v>22</v>
      </c>
      <c r="F3992" t="s">
        <v>23</v>
      </c>
      <c r="G3992">
        <v>24</v>
      </c>
      <c r="H3992">
        <v>124.2</v>
      </c>
      <c r="I3992">
        <v>146</v>
      </c>
      <c r="J3992">
        <v>21.11</v>
      </c>
      <c r="K3992">
        <v>266.2</v>
      </c>
      <c r="L3992">
        <v>84</v>
      </c>
      <c r="M3992">
        <v>22.63</v>
      </c>
      <c r="N3992">
        <v>156.69999999999999</v>
      </c>
      <c r="O3992">
        <v>108</v>
      </c>
      <c r="P3992">
        <v>7.05</v>
      </c>
      <c r="Q3992">
        <v>11.5</v>
      </c>
      <c r="R3992">
        <v>6</v>
      </c>
      <c r="S3992">
        <v>3.11</v>
      </c>
      <c r="T3992">
        <v>3</v>
      </c>
      <c r="U3992" t="s">
        <v>22</v>
      </c>
      <c r="V3992">
        <f>IF(tbl_Customers[[#This Row],[churn]] = "yes", 1, 0)</f>
        <v>0</v>
      </c>
      <c r="W3992" t="str">
        <f>IF(tbl_Customers[[#This Row],[number_customer_service_calls]] &lt;= 1, "0-1 Calls", IF(tbl_Customers[[#This Row],[number_customer_service_calls]] &lt;= 3, "2-3 Calls", IF(tbl_Customers[[#This Row],[number_customer_service_calls]] &lt;=5, "4-5 Calls", "6+ Calls")))</f>
        <v>2-3 Calls</v>
      </c>
      <c r="X3992" t="str">
        <f>IF(tbl_Customers[[#This Row],[account_length]] &lt;= 50, "0-50", IF(tbl_Customers[[#This Row],[account_length]] &lt;=100, "51-100", IF(tbl_Customers[[#This Row],[account_length]] &lt;= 150, "101-150", "151+")))</f>
        <v>51-100</v>
      </c>
      <c r="Y3992" t="str">
        <f>IF(tbl_Customers[[#This Row],[total_intl_charge]] &lt;= 3, "Low Charges", "High Charges")</f>
        <v>High Charges</v>
      </c>
      <c r="Z3992" t="str">
        <f>IF(tbl_Customers[[#This Row],[total_eve_calls]]&lt;=80,"Low Calls",
IF(tbl_Customers[[#This Row],[total_eve_calls]]&lt;=120,"Medium Calls","High Calls"))</f>
        <v>Medium Calls</v>
      </c>
      <c r="AA3992" t="str">
        <f>IF(tbl_Customers[[#This Row],[total_eve_charge]]&lt;=15,"Low Charges",
IF(tbl_Customers[[#This Row],[total_eve_charge]]&lt;=20,"Medium Charges","High Charges"))</f>
        <v>High Charges</v>
      </c>
      <c r="AB39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2" t="str">
        <f>IF(tbl_Customers[[#This Row],[number_vmail_messages]] = 0, "No Usage", IF(tbl_Customers[[#This Row],[number_vmail_messages]] &lt;= 20, "Low Usage", IF(tbl_Customers[[#This Row],[number_vmail_messages]] &lt;= 40, "Medium Usgae", "High Usage")))</f>
        <v>Medium Usgae</v>
      </c>
      <c r="AD3992" t="str">
        <f>IF(tbl_Customers[[#This Row],[total_day_minutes]]&lt;=150,"Low Usage", IF(tbl_Customers[[#This Row],[total_day_minutes]]&lt;=200,"Medium Usage", IF(tbl_Customers[[#This Row],[total_day_minutes]]&lt;=250,"High Usage","Very High Usage")))</f>
        <v>Low Usage</v>
      </c>
      <c r="AE3992" t="str">
        <f>IF(tbl_Customers[[#This Row],[total_intl_calls]]&lt;=5,"Low Calls", IF(tbl_Customers[[#This Row],[total_intl_calls]]&lt;=10, "Medium Calls", "High Calls"))</f>
        <v>Medium Calls</v>
      </c>
      <c r="AF39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92" s="36" t="str">
        <f>IF(tbl_Customers[[#This Row],[Churn_Risk_Score]]&gt;=10,"High Risk", IF(tbl_Customers[[#This Row],[Churn_Risk_Score]]&gt;=5,"Medium Risk","Low Risk"))</f>
        <v>Low Risk</v>
      </c>
    </row>
    <row r="3993" spans="1:33" x14ac:dyDescent="0.35">
      <c r="A3993">
        <v>3992</v>
      </c>
      <c r="B3993" t="s">
        <v>27</v>
      </c>
      <c r="C3993">
        <v>66</v>
      </c>
      <c r="D3993" t="s">
        <v>25</v>
      </c>
      <c r="E3993" t="s">
        <v>22</v>
      </c>
      <c r="F3993" t="s">
        <v>22</v>
      </c>
      <c r="G3993">
        <v>0</v>
      </c>
      <c r="H3993">
        <v>128.19999999999999</v>
      </c>
      <c r="I3993">
        <v>109</v>
      </c>
      <c r="J3993">
        <v>21.79</v>
      </c>
      <c r="K3993">
        <v>274.5</v>
      </c>
      <c r="L3993">
        <v>112</v>
      </c>
      <c r="M3993">
        <v>23.33</v>
      </c>
      <c r="N3993">
        <v>211</v>
      </c>
      <c r="O3993">
        <v>90</v>
      </c>
      <c r="P3993">
        <v>9.49</v>
      </c>
      <c r="Q3993">
        <v>8.1</v>
      </c>
      <c r="R3993">
        <v>4</v>
      </c>
      <c r="S3993">
        <v>2.19</v>
      </c>
      <c r="T3993">
        <v>0</v>
      </c>
      <c r="U3993" t="s">
        <v>22</v>
      </c>
      <c r="V3993">
        <f>IF(tbl_Customers[[#This Row],[churn]] = "yes", 1, 0)</f>
        <v>0</v>
      </c>
      <c r="W3993" t="str">
        <f>IF(tbl_Customers[[#This Row],[number_customer_service_calls]] &lt;= 1, "0-1 Calls", IF(tbl_Customers[[#This Row],[number_customer_service_calls]] &lt;= 3, "2-3 Calls", IF(tbl_Customers[[#This Row],[number_customer_service_calls]] &lt;=5, "4-5 Calls", "6+ Calls")))</f>
        <v>0-1 Calls</v>
      </c>
      <c r="X3993" t="str">
        <f>IF(tbl_Customers[[#This Row],[account_length]] &lt;= 50, "0-50", IF(tbl_Customers[[#This Row],[account_length]] &lt;=100, "51-100", IF(tbl_Customers[[#This Row],[account_length]] &lt;= 150, "101-150", "151+")))</f>
        <v>51-100</v>
      </c>
      <c r="Y3993" t="str">
        <f>IF(tbl_Customers[[#This Row],[total_intl_charge]] &lt;= 3, "Low Charges", "High Charges")</f>
        <v>Low Charges</v>
      </c>
      <c r="Z3993" t="str">
        <f>IF(tbl_Customers[[#This Row],[total_eve_calls]]&lt;=80,"Low Calls",
IF(tbl_Customers[[#This Row],[total_eve_calls]]&lt;=120,"Medium Calls","High Calls"))</f>
        <v>Medium Calls</v>
      </c>
      <c r="AA3993" t="str">
        <f>IF(tbl_Customers[[#This Row],[total_eve_charge]]&lt;=15,"Low Charges",
IF(tbl_Customers[[#This Row],[total_eve_charge]]&lt;=20,"Medium Charges","High Charges"))</f>
        <v>High Charges</v>
      </c>
      <c r="AB39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93" t="str">
        <f>IF(tbl_Customers[[#This Row],[number_vmail_messages]] = 0, "No Usage", IF(tbl_Customers[[#This Row],[number_vmail_messages]] &lt;= 20, "Low Usage", IF(tbl_Customers[[#This Row],[number_vmail_messages]] &lt;= 40, "Medium Usgae", "High Usage")))</f>
        <v>No Usage</v>
      </c>
      <c r="AD3993" t="str">
        <f>IF(tbl_Customers[[#This Row],[total_day_minutes]]&lt;=150,"Low Usage", IF(tbl_Customers[[#This Row],[total_day_minutes]]&lt;=200,"Medium Usage", IF(tbl_Customers[[#This Row],[total_day_minutes]]&lt;=250,"High Usage","Very High Usage")))</f>
        <v>Low Usage</v>
      </c>
      <c r="AE3993" t="str">
        <f>IF(tbl_Customers[[#This Row],[total_intl_calls]]&lt;=5,"Low Calls", IF(tbl_Customers[[#This Row],[total_intl_calls]]&lt;=10, "Medium Calls", "High Calls"))</f>
        <v>Low Calls</v>
      </c>
      <c r="AF39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93" s="36" t="str">
        <f>IF(tbl_Customers[[#This Row],[Churn_Risk_Score]]&gt;=10,"High Risk", IF(tbl_Customers[[#This Row],[Churn_Risk_Score]]&gt;=5,"Medium Risk","Low Risk"))</f>
        <v>Low Risk</v>
      </c>
    </row>
    <row r="3994" spans="1:33" x14ac:dyDescent="0.35">
      <c r="A3994">
        <v>3993</v>
      </c>
      <c r="B3994" t="s">
        <v>57</v>
      </c>
      <c r="C3994">
        <v>142</v>
      </c>
      <c r="D3994" t="s">
        <v>25</v>
      </c>
      <c r="E3994" t="s">
        <v>22</v>
      </c>
      <c r="F3994" t="s">
        <v>23</v>
      </c>
      <c r="G3994">
        <v>20</v>
      </c>
      <c r="H3994">
        <v>214.3</v>
      </c>
      <c r="I3994">
        <v>126</v>
      </c>
      <c r="J3994">
        <v>36.43</v>
      </c>
      <c r="K3994">
        <v>250.1</v>
      </c>
      <c r="L3994">
        <v>102</v>
      </c>
      <c r="M3994">
        <v>21.26</v>
      </c>
      <c r="N3994">
        <v>189.7</v>
      </c>
      <c r="O3994">
        <v>116</v>
      </c>
      <c r="P3994">
        <v>8.5399999999999991</v>
      </c>
      <c r="Q3994">
        <v>10.6</v>
      </c>
      <c r="R3994">
        <v>4</v>
      </c>
      <c r="S3994">
        <v>2.86</v>
      </c>
      <c r="T3994">
        <v>4</v>
      </c>
      <c r="U3994" t="s">
        <v>22</v>
      </c>
      <c r="V3994">
        <f>IF(tbl_Customers[[#This Row],[churn]] = "yes", 1, 0)</f>
        <v>0</v>
      </c>
      <c r="W3994" t="str">
        <f>IF(tbl_Customers[[#This Row],[number_customer_service_calls]] &lt;= 1, "0-1 Calls", IF(tbl_Customers[[#This Row],[number_customer_service_calls]] &lt;= 3, "2-3 Calls", IF(tbl_Customers[[#This Row],[number_customer_service_calls]] &lt;=5, "4-5 Calls", "6+ Calls")))</f>
        <v>4-5 Calls</v>
      </c>
      <c r="X3994" t="str">
        <f>IF(tbl_Customers[[#This Row],[account_length]] &lt;= 50, "0-50", IF(tbl_Customers[[#This Row],[account_length]] &lt;=100, "51-100", IF(tbl_Customers[[#This Row],[account_length]] &lt;= 150, "101-150", "151+")))</f>
        <v>101-150</v>
      </c>
      <c r="Y3994" t="str">
        <f>IF(tbl_Customers[[#This Row],[total_intl_charge]] &lt;= 3, "Low Charges", "High Charges")</f>
        <v>Low Charges</v>
      </c>
      <c r="Z3994" t="str">
        <f>IF(tbl_Customers[[#This Row],[total_eve_calls]]&lt;=80,"Low Calls",
IF(tbl_Customers[[#This Row],[total_eve_calls]]&lt;=120,"Medium Calls","High Calls"))</f>
        <v>Medium Calls</v>
      </c>
      <c r="AA3994" t="str">
        <f>IF(tbl_Customers[[#This Row],[total_eve_charge]]&lt;=15,"Low Charges",
IF(tbl_Customers[[#This Row],[total_eve_charge]]&lt;=20,"Medium Charges","High Charges"))</f>
        <v>High Charges</v>
      </c>
      <c r="AB39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4" t="str">
        <f>IF(tbl_Customers[[#This Row],[number_vmail_messages]] = 0, "No Usage", IF(tbl_Customers[[#This Row],[number_vmail_messages]] &lt;= 20, "Low Usage", IF(tbl_Customers[[#This Row],[number_vmail_messages]] &lt;= 40, "Medium Usgae", "High Usage")))</f>
        <v>Low Usage</v>
      </c>
      <c r="AD3994" t="str">
        <f>IF(tbl_Customers[[#This Row],[total_day_minutes]]&lt;=150,"Low Usage", IF(tbl_Customers[[#This Row],[total_day_minutes]]&lt;=200,"Medium Usage", IF(tbl_Customers[[#This Row],[total_day_minutes]]&lt;=250,"High Usage","Very High Usage")))</f>
        <v>High Usage</v>
      </c>
      <c r="AE3994" t="str">
        <f>IF(tbl_Customers[[#This Row],[total_intl_calls]]&lt;=5,"Low Calls", IF(tbl_Customers[[#This Row],[total_intl_calls]]&lt;=10, "Medium Calls", "High Calls"))</f>
        <v>Low Calls</v>
      </c>
      <c r="AF39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94" s="36" t="str">
        <f>IF(tbl_Customers[[#This Row],[Churn_Risk_Score]]&gt;=10,"High Risk", IF(tbl_Customers[[#This Row],[Churn_Risk_Score]]&gt;=5,"Medium Risk","Low Risk"))</f>
        <v>Low Risk</v>
      </c>
    </row>
    <row r="3995" spans="1:33" x14ac:dyDescent="0.35">
      <c r="A3995">
        <v>3994</v>
      </c>
      <c r="B3995" t="s">
        <v>59</v>
      </c>
      <c r="C3995">
        <v>136</v>
      </c>
      <c r="D3995" t="s">
        <v>21</v>
      </c>
      <c r="E3995" t="s">
        <v>22</v>
      </c>
      <c r="F3995" t="s">
        <v>23</v>
      </c>
      <c r="G3995">
        <v>24</v>
      </c>
      <c r="H3995">
        <v>243.3</v>
      </c>
      <c r="I3995">
        <v>107</v>
      </c>
      <c r="J3995">
        <v>41.36</v>
      </c>
      <c r="K3995">
        <v>226.8</v>
      </c>
      <c r="L3995">
        <v>111</v>
      </c>
      <c r="M3995">
        <v>19.28</v>
      </c>
      <c r="N3995">
        <v>138.5</v>
      </c>
      <c r="O3995">
        <v>117</v>
      </c>
      <c r="P3995">
        <v>6.23</v>
      </c>
      <c r="Q3995">
        <v>11</v>
      </c>
      <c r="R3995">
        <v>4</v>
      </c>
      <c r="S3995">
        <v>2.97</v>
      </c>
      <c r="T3995">
        <v>4</v>
      </c>
      <c r="U3995" t="s">
        <v>22</v>
      </c>
      <c r="V3995">
        <f>IF(tbl_Customers[[#This Row],[churn]] = "yes", 1, 0)</f>
        <v>0</v>
      </c>
      <c r="W3995" t="str">
        <f>IF(tbl_Customers[[#This Row],[number_customer_service_calls]] &lt;= 1, "0-1 Calls", IF(tbl_Customers[[#This Row],[number_customer_service_calls]] &lt;= 3, "2-3 Calls", IF(tbl_Customers[[#This Row],[number_customer_service_calls]] &lt;=5, "4-5 Calls", "6+ Calls")))</f>
        <v>4-5 Calls</v>
      </c>
      <c r="X3995" t="str">
        <f>IF(tbl_Customers[[#This Row],[account_length]] &lt;= 50, "0-50", IF(tbl_Customers[[#This Row],[account_length]] &lt;=100, "51-100", IF(tbl_Customers[[#This Row],[account_length]] &lt;= 150, "101-150", "151+")))</f>
        <v>101-150</v>
      </c>
      <c r="Y3995" t="str">
        <f>IF(tbl_Customers[[#This Row],[total_intl_charge]] &lt;= 3, "Low Charges", "High Charges")</f>
        <v>Low Charges</v>
      </c>
      <c r="Z3995" t="str">
        <f>IF(tbl_Customers[[#This Row],[total_eve_calls]]&lt;=80,"Low Calls",
IF(tbl_Customers[[#This Row],[total_eve_calls]]&lt;=120,"Medium Calls","High Calls"))</f>
        <v>Medium Calls</v>
      </c>
      <c r="AA3995" t="str">
        <f>IF(tbl_Customers[[#This Row],[total_eve_charge]]&lt;=15,"Low Charges",
IF(tbl_Customers[[#This Row],[total_eve_charge]]&lt;=20,"Medium Charges","High Charges"))</f>
        <v>Medium Charges</v>
      </c>
      <c r="AB39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5" t="str">
        <f>IF(tbl_Customers[[#This Row],[number_vmail_messages]] = 0, "No Usage", IF(tbl_Customers[[#This Row],[number_vmail_messages]] &lt;= 20, "Low Usage", IF(tbl_Customers[[#This Row],[number_vmail_messages]] &lt;= 40, "Medium Usgae", "High Usage")))</f>
        <v>Medium Usgae</v>
      </c>
      <c r="AD3995" t="str">
        <f>IF(tbl_Customers[[#This Row],[total_day_minutes]]&lt;=150,"Low Usage", IF(tbl_Customers[[#This Row],[total_day_minutes]]&lt;=200,"Medium Usage", IF(tbl_Customers[[#This Row],[total_day_minutes]]&lt;=250,"High Usage","Very High Usage")))</f>
        <v>High Usage</v>
      </c>
      <c r="AE3995" t="str">
        <f>IF(tbl_Customers[[#This Row],[total_intl_calls]]&lt;=5,"Low Calls", IF(tbl_Customers[[#This Row],[total_intl_calls]]&lt;=10, "Medium Calls", "High Calls"))</f>
        <v>Low Calls</v>
      </c>
      <c r="AF39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95" s="36" t="str">
        <f>IF(tbl_Customers[[#This Row],[Churn_Risk_Score]]&gt;=10,"High Risk", IF(tbl_Customers[[#This Row],[Churn_Risk_Score]]&gt;=5,"Medium Risk","Low Risk"))</f>
        <v>Low Risk</v>
      </c>
    </row>
    <row r="3996" spans="1:33" x14ac:dyDescent="0.35">
      <c r="A3996">
        <v>3995</v>
      </c>
      <c r="B3996" t="s">
        <v>32</v>
      </c>
      <c r="C3996">
        <v>75</v>
      </c>
      <c r="D3996" t="s">
        <v>28</v>
      </c>
      <c r="E3996" t="s">
        <v>22</v>
      </c>
      <c r="F3996" t="s">
        <v>23</v>
      </c>
      <c r="G3996">
        <v>17</v>
      </c>
      <c r="H3996">
        <v>200.7</v>
      </c>
      <c r="I3996">
        <v>107</v>
      </c>
      <c r="J3996">
        <v>34.119999999999997</v>
      </c>
      <c r="K3996">
        <v>212.5</v>
      </c>
      <c r="L3996">
        <v>109</v>
      </c>
      <c r="M3996">
        <v>18.059999999999999</v>
      </c>
      <c r="N3996">
        <v>204</v>
      </c>
      <c r="O3996">
        <v>136</v>
      </c>
      <c r="P3996">
        <v>9.18</v>
      </c>
      <c r="Q3996">
        <v>12.9</v>
      </c>
      <c r="R3996">
        <v>3</v>
      </c>
      <c r="S3996">
        <v>3.48</v>
      </c>
      <c r="T3996">
        <v>4</v>
      </c>
      <c r="U3996" t="s">
        <v>22</v>
      </c>
      <c r="V3996">
        <f>IF(tbl_Customers[[#This Row],[churn]] = "yes", 1, 0)</f>
        <v>0</v>
      </c>
      <c r="W3996" t="str">
        <f>IF(tbl_Customers[[#This Row],[number_customer_service_calls]] &lt;= 1, "0-1 Calls", IF(tbl_Customers[[#This Row],[number_customer_service_calls]] &lt;= 3, "2-3 Calls", IF(tbl_Customers[[#This Row],[number_customer_service_calls]] &lt;=5, "4-5 Calls", "6+ Calls")))</f>
        <v>4-5 Calls</v>
      </c>
      <c r="X3996" t="str">
        <f>IF(tbl_Customers[[#This Row],[account_length]] &lt;= 50, "0-50", IF(tbl_Customers[[#This Row],[account_length]] &lt;=100, "51-100", IF(tbl_Customers[[#This Row],[account_length]] &lt;= 150, "101-150", "151+")))</f>
        <v>51-100</v>
      </c>
      <c r="Y3996" t="str">
        <f>IF(tbl_Customers[[#This Row],[total_intl_charge]] &lt;= 3, "Low Charges", "High Charges")</f>
        <v>High Charges</v>
      </c>
      <c r="Z3996" t="str">
        <f>IF(tbl_Customers[[#This Row],[total_eve_calls]]&lt;=80,"Low Calls",
IF(tbl_Customers[[#This Row],[total_eve_calls]]&lt;=120,"Medium Calls","High Calls"))</f>
        <v>Medium Calls</v>
      </c>
      <c r="AA3996" t="str">
        <f>IF(tbl_Customers[[#This Row],[total_eve_charge]]&lt;=15,"Low Charges",
IF(tbl_Customers[[#This Row],[total_eve_charge]]&lt;=20,"Medium Charges","High Charges"))</f>
        <v>Medium Charges</v>
      </c>
      <c r="AB39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6" t="str">
        <f>IF(tbl_Customers[[#This Row],[number_vmail_messages]] = 0, "No Usage", IF(tbl_Customers[[#This Row],[number_vmail_messages]] &lt;= 20, "Low Usage", IF(tbl_Customers[[#This Row],[number_vmail_messages]] &lt;= 40, "Medium Usgae", "High Usage")))</f>
        <v>Low Usage</v>
      </c>
      <c r="AD3996" t="str">
        <f>IF(tbl_Customers[[#This Row],[total_day_minutes]]&lt;=150,"Low Usage", IF(tbl_Customers[[#This Row],[total_day_minutes]]&lt;=200,"Medium Usage", IF(tbl_Customers[[#This Row],[total_day_minutes]]&lt;=250,"High Usage","Very High Usage")))</f>
        <v>High Usage</v>
      </c>
      <c r="AE3996" t="str">
        <f>IF(tbl_Customers[[#This Row],[total_intl_calls]]&lt;=5,"Low Calls", IF(tbl_Customers[[#This Row],[total_intl_calls]]&lt;=10, "Medium Calls", "High Calls"))</f>
        <v>Low Calls</v>
      </c>
      <c r="AF39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996" s="36" t="str">
        <f>IF(tbl_Customers[[#This Row],[Churn_Risk_Score]]&gt;=10,"High Risk", IF(tbl_Customers[[#This Row],[Churn_Risk_Score]]&gt;=5,"Medium Risk","Low Risk"))</f>
        <v>Medium Risk</v>
      </c>
    </row>
    <row r="3997" spans="1:33" x14ac:dyDescent="0.35">
      <c r="A3997">
        <v>3996</v>
      </c>
      <c r="B3997" t="s">
        <v>60</v>
      </c>
      <c r="C3997">
        <v>59</v>
      </c>
      <c r="D3997" t="s">
        <v>21</v>
      </c>
      <c r="E3997" t="s">
        <v>22</v>
      </c>
      <c r="F3997" t="s">
        <v>22</v>
      </c>
      <c r="G3997">
        <v>0</v>
      </c>
      <c r="H3997">
        <v>231.4</v>
      </c>
      <c r="I3997">
        <v>93</v>
      </c>
      <c r="J3997">
        <v>39.340000000000003</v>
      </c>
      <c r="K3997">
        <v>168</v>
      </c>
      <c r="L3997">
        <v>92</v>
      </c>
      <c r="M3997">
        <v>14.28</v>
      </c>
      <c r="N3997">
        <v>257.2</v>
      </c>
      <c r="O3997">
        <v>124</v>
      </c>
      <c r="P3997">
        <v>11.57</v>
      </c>
      <c r="Q3997">
        <v>11.4</v>
      </c>
      <c r="R3997">
        <v>5</v>
      </c>
      <c r="S3997">
        <v>3.08</v>
      </c>
      <c r="T3997">
        <v>2</v>
      </c>
      <c r="U3997" t="s">
        <v>22</v>
      </c>
      <c r="V3997">
        <f>IF(tbl_Customers[[#This Row],[churn]] = "yes", 1, 0)</f>
        <v>0</v>
      </c>
      <c r="W3997" t="str">
        <f>IF(tbl_Customers[[#This Row],[number_customer_service_calls]] &lt;= 1, "0-1 Calls", IF(tbl_Customers[[#This Row],[number_customer_service_calls]] &lt;= 3, "2-3 Calls", IF(tbl_Customers[[#This Row],[number_customer_service_calls]] &lt;=5, "4-5 Calls", "6+ Calls")))</f>
        <v>2-3 Calls</v>
      </c>
      <c r="X3997" t="str">
        <f>IF(tbl_Customers[[#This Row],[account_length]] &lt;= 50, "0-50", IF(tbl_Customers[[#This Row],[account_length]] &lt;=100, "51-100", IF(tbl_Customers[[#This Row],[account_length]] &lt;= 150, "101-150", "151+")))</f>
        <v>51-100</v>
      </c>
      <c r="Y3997" t="str">
        <f>IF(tbl_Customers[[#This Row],[total_intl_charge]] &lt;= 3, "Low Charges", "High Charges")</f>
        <v>High Charges</v>
      </c>
      <c r="Z3997" t="str">
        <f>IF(tbl_Customers[[#This Row],[total_eve_calls]]&lt;=80,"Low Calls",
IF(tbl_Customers[[#This Row],[total_eve_calls]]&lt;=120,"Medium Calls","High Calls"))</f>
        <v>Medium Calls</v>
      </c>
      <c r="AA3997" t="str">
        <f>IF(tbl_Customers[[#This Row],[total_eve_charge]]&lt;=15,"Low Charges",
IF(tbl_Customers[[#This Row],[total_eve_charge]]&lt;=20,"Medium Charges","High Charges"))</f>
        <v>Low Charges</v>
      </c>
      <c r="AB39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7" t="str">
        <f>IF(tbl_Customers[[#This Row],[number_vmail_messages]] = 0, "No Usage", IF(tbl_Customers[[#This Row],[number_vmail_messages]] &lt;= 20, "Low Usage", IF(tbl_Customers[[#This Row],[number_vmail_messages]] &lt;= 40, "Medium Usgae", "High Usage")))</f>
        <v>No Usage</v>
      </c>
      <c r="AD3997" t="str">
        <f>IF(tbl_Customers[[#This Row],[total_day_minutes]]&lt;=150,"Low Usage", IF(tbl_Customers[[#This Row],[total_day_minutes]]&lt;=200,"Medium Usage", IF(tbl_Customers[[#This Row],[total_day_minutes]]&lt;=250,"High Usage","Very High Usage")))</f>
        <v>High Usage</v>
      </c>
      <c r="AE3997" t="str">
        <f>IF(tbl_Customers[[#This Row],[total_intl_calls]]&lt;=5,"Low Calls", IF(tbl_Customers[[#This Row],[total_intl_calls]]&lt;=10, "Medium Calls", "High Calls"))</f>
        <v>Low Calls</v>
      </c>
      <c r="AF39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97" s="36" t="str">
        <f>IF(tbl_Customers[[#This Row],[Churn_Risk_Score]]&gt;=10,"High Risk", IF(tbl_Customers[[#This Row],[Churn_Risk_Score]]&gt;=5,"Medium Risk","Low Risk"))</f>
        <v>Low Risk</v>
      </c>
    </row>
    <row r="3998" spans="1:33" x14ac:dyDescent="0.35">
      <c r="A3998">
        <v>3997</v>
      </c>
      <c r="B3998" t="s">
        <v>52</v>
      </c>
      <c r="C3998">
        <v>45</v>
      </c>
      <c r="D3998" t="s">
        <v>21</v>
      </c>
      <c r="E3998" t="s">
        <v>22</v>
      </c>
      <c r="F3998" t="s">
        <v>23</v>
      </c>
      <c r="G3998">
        <v>32</v>
      </c>
      <c r="H3998">
        <v>235</v>
      </c>
      <c r="I3998">
        <v>85</v>
      </c>
      <c r="J3998">
        <v>39.950000000000003</v>
      </c>
      <c r="K3998">
        <v>240.5</v>
      </c>
      <c r="L3998">
        <v>101</v>
      </c>
      <c r="M3998">
        <v>20.440000000000001</v>
      </c>
      <c r="N3998">
        <v>147.1</v>
      </c>
      <c r="O3998">
        <v>88</v>
      </c>
      <c r="P3998">
        <v>6.62</v>
      </c>
      <c r="Q3998">
        <v>7.7</v>
      </c>
      <c r="R3998">
        <v>3</v>
      </c>
      <c r="S3998">
        <v>2.08</v>
      </c>
      <c r="T3998">
        <v>2</v>
      </c>
      <c r="U3998" t="s">
        <v>22</v>
      </c>
      <c r="V3998">
        <f>IF(tbl_Customers[[#This Row],[churn]] = "yes", 1, 0)</f>
        <v>0</v>
      </c>
      <c r="W3998" t="str">
        <f>IF(tbl_Customers[[#This Row],[number_customer_service_calls]] &lt;= 1, "0-1 Calls", IF(tbl_Customers[[#This Row],[number_customer_service_calls]] &lt;= 3, "2-3 Calls", IF(tbl_Customers[[#This Row],[number_customer_service_calls]] &lt;=5, "4-5 Calls", "6+ Calls")))</f>
        <v>2-3 Calls</v>
      </c>
      <c r="X3998" t="str">
        <f>IF(tbl_Customers[[#This Row],[account_length]] &lt;= 50, "0-50", IF(tbl_Customers[[#This Row],[account_length]] &lt;=100, "51-100", IF(tbl_Customers[[#This Row],[account_length]] &lt;= 150, "101-150", "151+")))</f>
        <v>0-50</v>
      </c>
      <c r="Y3998" t="str">
        <f>IF(tbl_Customers[[#This Row],[total_intl_charge]] &lt;= 3, "Low Charges", "High Charges")</f>
        <v>Low Charges</v>
      </c>
      <c r="Z3998" t="str">
        <f>IF(tbl_Customers[[#This Row],[total_eve_calls]]&lt;=80,"Low Calls",
IF(tbl_Customers[[#This Row],[total_eve_calls]]&lt;=120,"Medium Calls","High Calls"))</f>
        <v>Medium Calls</v>
      </c>
      <c r="AA3998" t="str">
        <f>IF(tbl_Customers[[#This Row],[total_eve_charge]]&lt;=15,"Low Charges",
IF(tbl_Customers[[#This Row],[total_eve_charge]]&lt;=20,"Medium Charges","High Charges"))</f>
        <v>High Charges</v>
      </c>
      <c r="AB39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8" t="str">
        <f>IF(tbl_Customers[[#This Row],[number_vmail_messages]] = 0, "No Usage", IF(tbl_Customers[[#This Row],[number_vmail_messages]] &lt;= 20, "Low Usage", IF(tbl_Customers[[#This Row],[number_vmail_messages]] &lt;= 40, "Medium Usgae", "High Usage")))</f>
        <v>Medium Usgae</v>
      </c>
      <c r="AD3998" t="str">
        <f>IF(tbl_Customers[[#This Row],[total_day_minutes]]&lt;=150,"Low Usage", IF(tbl_Customers[[#This Row],[total_day_minutes]]&lt;=200,"Medium Usage", IF(tbl_Customers[[#This Row],[total_day_minutes]]&lt;=250,"High Usage","Very High Usage")))</f>
        <v>High Usage</v>
      </c>
      <c r="AE3998" t="str">
        <f>IF(tbl_Customers[[#This Row],[total_intl_calls]]&lt;=5,"Low Calls", IF(tbl_Customers[[#This Row],[total_intl_calls]]&lt;=10, "Medium Calls", "High Calls"))</f>
        <v>Low Calls</v>
      </c>
      <c r="AF39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98" s="36" t="str">
        <f>IF(tbl_Customers[[#This Row],[Churn_Risk_Score]]&gt;=10,"High Risk", IF(tbl_Customers[[#This Row],[Churn_Risk_Score]]&gt;=5,"Medium Risk","Low Risk"))</f>
        <v>Low Risk</v>
      </c>
    </row>
    <row r="3999" spans="1:33" x14ac:dyDescent="0.35">
      <c r="A3999">
        <v>3998</v>
      </c>
      <c r="B3999" t="s">
        <v>31</v>
      </c>
      <c r="C3999">
        <v>48</v>
      </c>
      <c r="D3999" t="s">
        <v>25</v>
      </c>
      <c r="E3999" t="s">
        <v>22</v>
      </c>
      <c r="F3999" t="s">
        <v>22</v>
      </c>
      <c r="G3999">
        <v>0</v>
      </c>
      <c r="H3999">
        <v>237.5</v>
      </c>
      <c r="I3999">
        <v>117</v>
      </c>
      <c r="J3999">
        <v>40.380000000000003</v>
      </c>
      <c r="K3999">
        <v>211.1</v>
      </c>
      <c r="L3999">
        <v>114</v>
      </c>
      <c r="M3999">
        <v>17.940000000000001</v>
      </c>
      <c r="N3999">
        <v>163.9</v>
      </c>
      <c r="O3999">
        <v>114</v>
      </c>
      <c r="P3999">
        <v>7.38</v>
      </c>
      <c r="Q3999">
        <v>9.6999999999999993</v>
      </c>
      <c r="R3999">
        <v>3</v>
      </c>
      <c r="S3999">
        <v>2.62</v>
      </c>
      <c r="T3999">
        <v>1</v>
      </c>
      <c r="U3999" t="s">
        <v>22</v>
      </c>
      <c r="V3999">
        <f>IF(tbl_Customers[[#This Row],[churn]] = "yes", 1, 0)</f>
        <v>0</v>
      </c>
      <c r="W3999" t="str">
        <f>IF(tbl_Customers[[#This Row],[number_customer_service_calls]] &lt;= 1, "0-1 Calls", IF(tbl_Customers[[#This Row],[number_customer_service_calls]] &lt;= 3, "2-3 Calls", IF(tbl_Customers[[#This Row],[number_customer_service_calls]] &lt;=5, "4-5 Calls", "6+ Calls")))</f>
        <v>0-1 Calls</v>
      </c>
      <c r="X3999" t="str">
        <f>IF(tbl_Customers[[#This Row],[account_length]] &lt;= 50, "0-50", IF(tbl_Customers[[#This Row],[account_length]] &lt;=100, "51-100", IF(tbl_Customers[[#This Row],[account_length]] &lt;= 150, "101-150", "151+")))</f>
        <v>0-50</v>
      </c>
      <c r="Y3999" t="str">
        <f>IF(tbl_Customers[[#This Row],[total_intl_charge]] &lt;= 3, "Low Charges", "High Charges")</f>
        <v>Low Charges</v>
      </c>
      <c r="Z3999" t="str">
        <f>IF(tbl_Customers[[#This Row],[total_eve_calls]]&lt;=80,"Low Calls",
IF(tbl_Customers[[#This Row],[total_eve_calls]]&lt;=120,"Medium Calls","High Calls"))</f>
        <v>Medium Calls</v>
      </c>
      <c r="AA3999" t="str">
        <f>IF(tbl_Customers[[#This Row],[total_eve_charge]]&lt;=15,"Low Charges",
IF(tbl_Customers[[#This Row],[total_eve_charge]]&lt;=20,"Medium Charges","High Charges"))</f>
        <v>Medium Charges</v>
      </c>
      <c r="AB39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9" t="str">
        <f>IF(tbl_Customers[[#This Row],[number_vmail_messages]] = 0, "No Usage", IF(tbl_Customers[[#This Row],[number_vmail_messages]] &lt;= 20, "Low Usage", IF(tbl_Customers[[#This Row],[number_vmail_messages]] &lt;= 40, "Medium Usgae", "High Usage")))</f>
        <v>No Usage</v>
      </c>
      <c r="AD3999" t="str">
        <f>IF(tbl_Customers[[#This Row],[total_day_minutes]]&lt;=150,"Low Usage", IF(tbl_Customers[[#This Row],[total_day_minutes]]&lt;=200,"Medium Usage", IF(tbl_Customers[[#This Row],[total_day_minutes]]&lt;=250,"High Usage","Very High Usage")))</f>
        <v>High Usage</v>
      </c>
      <c r="AE3999" t="str">
        <f>IF(tbl_Customers[[#This Row],[total_intl_calls]]&lt;=5,"Low Calls", IF(tbl_Customers[[#This Row],[total_intl_calls]]&lt;=10, "Medium Calls", "High Calls"))</f>
        <v>Low Calls</v>
      </c>
      <c r="AF39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99" s="36" t="str">
        <f>IF(tbl_Customers[[#This Row],[Churn_Risk_Score]]&gt;=10,"High Risk", IF(tbl_Customers[[#This Row],[Churn_Risk_Score]]&gt;=5,"Medium Risk","Low Risk"))</f>
        <v>Low Risk</v>
      </c>
    </row>
    <row r="4000" spans="1:33" x14ac:dyDescent="0.35">
      <c r="A4000">
        <v>3999</v>
      </c>
      <c r="B4000" t="s">
        <v>29</v>
      </c>
      <c r="C4000">
        <v>16</v>
      </c>
      <c r="D4000" t="s">
        <v>28</v>
      </c>
      <c r="E4000" t="s">
        <v>22</v>
      </c>
      <c r="F4000" t="s">
        <v>22</v>
      </c>
      <c r="G4000">
        <v>0</v>
      </c>
      <c r="H4000">
        <v>228.3</v>
      </c>
      <c r="I4000">
        <v>80</v>
      </c>
      <c r="J4000">
        <v>38.81</v>
      </c>
      <c r="K4000">
        <v>130.9</v>
      </c>
      <c r="L4000">
        <v>75</v>
      </c>
      <c r="M4000">
        <v>11.13</v>
      </c>
      <c r="N4000">
        <v>156.69999999999999</v>
      </c>
      <c r="O4000">
        <v>98</v>
      </c>
      <c r="P4000">
        <v>7.05</v>
      </c>
      <c r="Q4000">
        <v>8.4</v>
      </c>
      <c r="R4000">
        <v>9</v>
      </c>
      <c r="S4000">
        <v>2.27</v>
      </c>
      <c r="T4000">
        <v>1</v>
      </c>
      <c r="U4000" t="s">
        <v>22</v>
      </c>
      <c r="V4000">
        <f>IF(tbl_Customers[[#This Row],[churn]] = "yes", 1, 0)</f>
        <v>0</v>
      </c>
      <c r="W4000" t="str">
        <f>IF(tbl_Customers[[#This Row],[number_customer_service_calls]] &lt;= 1, "0-1 Calls", IF(tbl_Customers[[#This Row],[number_customer_service_calls]] &lt;= 3, "2-3 Calls", IF(tbl_Customers[[#This Row],[number_customer_service_calls]] &lt;=5, "4-5 Calls", "6+ Calls")))</f>
        <v>0-1 Calls</v>
      </c>
      <c r="X4000" t="str">
        <f>IF(tbl_Customers[[#This Row],[account_length]] &lt;= 50, "0-50", IF(tbl_Customers[[#This Row],[account_length]] &lt;=100, "51-100", IF(tbl_Customers[[#This Row],[account_length]] &lt;= 150, "101-150", "151+")))</f>
        <v>0-50</v>
      </c>
      <c r="Y4000" t="str">
        <f>IF(tbl_Customers[[#This Row],[total_intl_charge]] &lt;= 3, "Low Charges", "High Charges")</f>
        <v>Low Charges</v>
      </c>
      <c r="Z4000" t="str">
        <f>IF(tbl_Customers[[#This Row],[total_eve_calls]]&lt;=80,"Low Calls",
IF(tbl_Customers[[#This Row],[total_eve_calls]]&lt;=120,"Medium Calls","High Calls"))</f>
        <v>Low Calls</v>
      </c>
      <c r="AA4000" t="str">
        <f>IF(tbl_Customers[[#This Row],[total_eve_charge]]&lt;=15,"Low Charges",
IF(tbl_Customers[[#This Row],[total_eve_charge]]&lt;=20,"Medium Charges","High Charges"))</f>
        <v>Low Charges</v>
      </c>
      <c r="AB40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0" t="str">
        <f>IF(tbl_Customers[[#This Row],[number_vmail_messages]] = 0, "No Usage", IF(tbl_Customers[[#This Row],[number_vmail_messages]] &lt;= 20, "Low Usage", IF(tbl_Customers[[#This Row],[number_vmail_messages]] &lt;= 40, "Medium Usgae", "High Usage")))</f>
        <v>No Usage</v>
      </c>
      <c r="AD4000" t="str">
        <f>IF(tbl_Customers[[#This Row],[total_day_minutes]]&lt;=150,"Low Usage", IF(tbl_Customers[[#This Row],[total_day_minutes]]&lt;=200,"Medium Usage", IF(tbl_Customers[[#This Row],[total_day_minutes]]&lt;=250,"High Usage","Very High Usage")))</f>
        <v>High Usage</v>
      </c>
      <c r="AE4000" t="str">
        <f>IF(tbl_Customers[[#This Row],[total_intl_calls]]&lt;=5,"Low Calls", IF(tbl_Customers[[#This Row],[total_intl_calls]]&lt;=10, "Medium Calls", "High Calls"))</f>
        <v>Medium Calls</v>
      </c>
      <c r="AF40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0" s="36" t="str">
        <f>IF(tbl_Customers[[#This Row],[Churn_Risk_Score]]&gt;=10,"High Risk", IF(tbl_Customers[[#This Row],[Churn_Risk_Score]]&gt;=5,"Medium Risk","Low Risk"))</f>
        <v>Low Risk</v>
      </c>
    </row>
    <row r="4001" spans="1:33" x14ac:dyDescent="0.35">
      <c r="A4001">
        <v>4000</v>
      </c>
      <c r="B4001" t="s">
        <v>55</v>
      </c>
      <c r="C4001">
        <v>140</v>
      </c>
      <c r="D4001" t="s">
        <v>21</v>
      </c>
      <c r="E4001" t="s">
        <v>22</v>
      </c>
      <c r="F4001" t="s">
        <v>22</v>
      </c>
      <c r="G4001">
        <v>0</v>
      </c>
      <c r="H4001">
        <v>160.5</v>
      </c>
      <c r="I4001">
        <v>123</v>
      </c>
      <c r="J4001">
        <v>27.29</v>
      </c>
      <c r="K4001">
        <v>185.9</v>
      </c>
      <c r="L4001">
        <v>110</v>
      </c>
      <c r="M4001">
        <v>15.8</v>
      </c>
      <c r="N4001">
        <v>150.4</v>
      </c>
      <c r="O4001">
        <v>94</v>
      </c>
      <c r="P4001">
        <v>6.77</v>
      </c>
      <c r="Q4001">
        <v>10.7</v>
      </c>
      <c r="R4001">
        <v>5</v>
      </c>
      <c r="S4001">
        <v>2.89</v>
      </c>
      <c r="T4001">
        <v>1</v>
      </c>
      <c r="U4001" t="s">
        <v>22</v>
      </c>
      <c r="V4001">
        <f>IF(tbl_Customers[[#This Row],[churn]] = "yes", 1, 0)</f>
        <v>0</v>
      </c>
      <c r="W4001" t="str">
        <f>IF(tbl_Customers[[#This Row],[number_customer_service_calls]] &lt;= 1, "0-1 Calls", IF(tbl_Customers[[#This Row],[number_customer_service_calls]] &lt;= 3, "2-3 Calls", IF(tbl_Customers[[#This Row],[number_customer_service_calls]] &lt;=5, "4-5 Calls", "6+ Calls")))</f>
        <v>0-1 Calls</v>
      </c>
      <c r="X4001" t="str">
        <f>IF(tbl_Customers[[#This Row],[account_length]] &lt;= 50, "0-50", IF(tbl_Customers[[#This Row],[account_length]] &lt;=100, "51-100", IF(tbl_Customers[[#This Row],[account_length]] &lt;= 150, "101-150", "151+")))</f>
        <v>101-150</v>
      </c>
      <c r="Y4001" t="str">
        <f>IF(tbl_Customers[[#This Row],[total_intl_charge]] &lt;= 3, "Low Charges", "High Charges")</f>
        <v>Low Charges</v>
      </c>
      <c r="Z4001" t="str">
        <f>IF(tbl_Customers[[#This Row],[total_eve_calls]]&lt;=80,"Low Calls",
IF(tbl_Customers[[#This Row],[total_eve_calls]]&lt;=120,"Medium Calls","High Calls"))</f>
        <v>Medium Calls</v>
      </c>
      <c r="AA4001" t="str">
        <f>IF(tbl_Customers[[#This Row],[total_eve_charge]]&lt;=15,"Low Charges",
IF(tbl_Customers[[#This Row],[total_eve_charge]]&lt;=20,"Medium Charges","High Charges"))</f>
        <v>Medium Charges</v>
      </c>
      <c r="AB40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01" t="str">
        <f>IF(tbl_Customers[[#This Row],[number_vmail_messages]] = 0, "No Usage", IF(tbl_Customers[[#This Row],[number_vmail_messages]] &lt;= 20, "Low Usage", IF(tbl_Customers[[#This Row],[number_vmail_messages]] &lt;= 40, "Medium Usgae", "High Usage")))</f>
        <v>No Usage</v>
      </c>
      <c r="AD4001" t="str">
        <f>IF(tbl_Customers[[#This Row],[total_day_minutes]]&lt;=150,"Low Usage", IF(tbl_Customers[[#This Row],[total_day_minutes]]&lt;=200,"Medium Usage", IF(tbl_Customers[[#This Row],[total_day_minutes]]&lt;=250,"High Usage","Very High Usage")))</f>
        <v>Medium Usage</v>
      </c>
      <c r="AE4001" t="str">
        <f>IF(tbl_Customers[[#This Row],[total_intl_calls]]&lt;=5,"Low Calls", IF(tbl_Customers[[#This Row],[total_intl_calls]]&lt;=10, "Medium Calls", "High Calls"))</f>
        <v>Low Calls</v>
      </c>
      <c r="AF40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1" s="36" t="str">
        <f>IF(tbl_Customers[[#This Row],[Churn_Risk_Score]]&gt;=10,"High Risk", IF(tbl_Customers[[#This Row],[Churn_Risk_Score]]&gt;=5,"Medium Risk","Low Risk"))</f>
        <v>Low Risk</v>
      </c>
    </row>
    <row r="4002" spans="1:33" x14ac:dyDescent="0.35">
      <c r="A4002">
        <v>4001</v>
      </c>
      <c r="B4002" t="s">
        <v>66</v>
      </c>
      <c r="C4002">
        <v>108</v>
      </c>
      <c r="D4002" t="s">
        <v>28</v>
      </c>
      <c r="E4002" t="s">
        <v>22</v>
      </c>
      <c r="F4002" t="s">
        <v>23</v>
      </c>
      <c r="G4002">
        <v>48</v>
      </c>
      <c r="H4002">
        <v>185.6</v>
      </c>
      <c r="I4002">
        <v>125</v>
      </c>
      <c r="J4002">
        <v>31.55</v>
      </c>
      <c r="K4002">
        <v>224.6</v>
      </c>
      <c r="L4002">
        <v>125</v>
      </c>
      <c r="M4002">
        <v>19.09</v>
      </c>
      <c r="N4002">
        <v>284.7</v>
      </c>
      <c r="O4002">
        <v>87</v>
      </c>
      <c r="P4002">
        <v>12.81</v>
      </c>
      <c r="Q4002">
        <v>6.9</v>
      </c>
      <c r="R4002">
        <v>3</v>
      </c>
      <c r="S4002">
        <v>1.86</v>
      </c>
      <c r="T4002">
        <v>1</v>
      </c>
      <c r="U4002" t="s">
        <v>22</v>
      </c>
      <c r="V4002">
        <f>IF(tbl_Customers[[#This Row],[churn]] = "yes", 1, 0)</f>
        <v>0</v>
      </c>
      <c r="W4002" t="str">
        <f>IF(tbl_Customers[[#This Row],[number_customer_service_calls]] &lt;= 1, "0-1 Calls", IF(tbl_Customers[[#This Row],[number_customer_service_calls]] &lt;= 3, "2-3 Calls", IF(tbl_Customers[[#This Row],[number_customer_service_calls]] &lt;=5, "4-5 Calls", "6+ Calls")))</f>
        <v>0-1 Calls</v>
      </c>
      <c r="X4002" t="str">
        <f>IF(tbl_Customers[[#This Row],[account_length]] &lt;= 50, "0-50", IF(tbl_Customers[[#This Row],[account_length]] &lt;=100, "51-100", IF(tbl_Customers[[#This Row],[account_length]] &lt;= 150, "101-150", "151+")))</f>
        <v>101-150</v>
      </c>
      <c r="Y4002" t="str">
        <f>IF(tbl_Customers[[#This Row],[total_intl_charge]] &lt;= 3, "Low Charges", "High Charges")</f>
        <v>Low Charges</v>
      </c>
      <c r="Z4002" t="str">
        <f>IF(tbl_Customers[[#This Row],[total_eve_calls]]&lt;=80,"Low Calls",
IF(tbl_Customers[[#This Row],[total_eve_calls]]&lt;=120,"Medium Calls","High Calls"))</f>
        <v>High Calls</v>
      </c>
      <c r="AA4002" t="str">
        <f>IF(tbl_Customers[[#This Row],[total_eve_charge]]&lt;=15,"Low Charges",
IF(tbl_Customers[[#This Row],[total_eve_charge]]&lt;=20,"Medium Charges","High Charges"))</f>
        <v>Medium Charges</v>
      </c>
      <c r="AB40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2" t="str">
        <f>IF(tbl_Customers[[#This Row],[number_vmail_messages]] = 0, "No Usage", IF(tbl_Customers[[#This Row],[number_vmail_messages]] &lt;= 20, "Low Usage", IF(tbl_Customers[[#This Row],[number_vmail_messages]] &lt;= 40, "Medium Usgae", "High Usage")))</f>
        <v>High Usage</v>
      </c>
      <c r="AD4002" t="str">
        <f>IF(tbl_Customers[[#This Row],[total_day_minutes]]&lt;=150,"Low Usage", IF(tbl_Customers[[#This Row],[total_day_minutes]]&lt;=200,"Medium Usage", IF(tbl_Customers[[#This Row],[total_day_minutes]]&lt;=250,"High Usage","Very High Usage")))</f>
        <v>Medium Usage</v>
      </c>
      <c r="AE4002" t="str">
        <f>IF(tbl_Customers[[#This Row],[total_intl_calls]]&lt;=5,"Low Calls", IF(tbl_Customers[[#This Row],[total_intl_calls]]&lt;=10, "Medium Calls", "High Calls"))</f>
        <v>Low Calls</v>
      </c>
      <c r="AF40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02" s="36" t="str">
        <f>IF(tbl_Customers[[#This Row],[Churn_Risk_Score]]&gt;=10,"High Risk", IF(tbl_Customers[[#This Row],[Churn_Risk_Score]]&gt;=5,"Medium Risk","Low Risk"))</f>
        <v>Low Risk</v>
      </c>
    </row>
    <row r="4003" spans="1:33" x14ac:dyDescent="0.35">
      <c r="A4003">
        <v>4002</v>
      </c>
      <c r="B4003" t="s">
        <v>72</v>
      </c>
      <c r="C4003">
        <v>53</v>
      </c>
      <c r="D4003" t="s">
        <v>21</v>
      </c>
      <c r="E4003" t="s">
        <v>22</v>
      </c>
      <c r="F4003" t="s">
        <v>22</v>
      </c>
      <c r="G4003">
        <v>0</v>
      </c>
      <c r="H4003">
        <v>214.3</v>
      </c>
      <c r="I4003">
        <v>138</v>
      </c>
      <c r="J4003">
        <v>36.43</v>
      </c>
      <c r="K4003">
        <v>232.2</v>
      </c>
      <c r="L4003">
        <v>99</v>
      </c>
      <c r="M4003">
        <v>19.739999999999998</v>
      </c>
      <c r="N4003">
        <v>0</v>
      </c>
      <c r="O4003">
        <v>0</v>
      </c>
      <c r="P4003">
        <v>0</v>
      </c>
      <c r="Q4003">
        <v>8.3000000000000007</v>
      </c>
      <c r="R4003">
        <v>5</v>
      </c>
      <c r="S4003">
        <v>2.2400000000000002</v>
      </c>
      <c r="T4003">
        <v>1</v>
      </c>
      <c r="U4003" t="s">
        <v>22</v>
      </c>
      <c r="V4003">
        <f>IF(tbl_Customers[[#This Row],[churn]] = "yes", 1, 0)</f>
        <v>0</v>
      </c>
      <c r="W4003" t="str">
        <f>IF(tbl_Customers[[#This Row],[number_customer_service_calls]] &lt;= 1, "0-1 Calls", IF(tbl_Customers[[#This Row],[number_customer_service_calls]] &lt;= 3, "2-3 Calls", IF(tbl_Customers[[#This Row],[number_customer_service_calls]] &lt;=5, "4-5 Calls", "6+ Calls")))</f>
        <v>0-1 Calls</v>
      </c>
      <c r="X4003" t="str">
        <f>IF(tbl_Customers[[#This Row],[account_length]] &lt;= 50, "0-50", IF(tbl_Customers[[#This Row],[account_length]] &lt;=100, "51-100", IF(tbl_Customers[[#This Row],[account_length]] &lt;= 150, "101-150", "151+")))</f>
        <v>51-100</v>
      </c>
      <c r="Y4003" t="str">
        <f>IF(tbl_Customers[[#This Row],[total_intl_charge]] &lt;= 3, "Low Charges", "High Charges")</f>
        <v>Low Charges</v>
      </c>
      <c r="Z4003" t="str">
        <f>IF(tbl_Customers[[#This Row],[total_eve_calls]]&lt;=80,"Low Calls",
IF(tbl_Customers[[#This Row],[total_eve_calls]]&lt;=120,"Medium Calls","High Calls"))</f>
        <v>Medium Calls</v>
      </c>
      <c r="AA4003" t="str">
        <f>IF(tbl_Customers[[#This Row],[total_eve_charge]]&lt;=15,"Low Charges",
IF(tbl_Customers[[#This Row],[total_eve_charge]]&lt;=20,"Medium Charges","High Charges"))</f>
        <v>Medium Charges</v>
      </c>
      <c r="AB40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3" t="str">
        <f>IF(tbl_Customers[[#This Row],[number_vmail_messages]] = 0, "No Usage", IF(tbl_Customers[[#This Row],[number_vmail_messages]] &lt;= 20, "Low Usage", IF(tbl_Customers[[#This Row],[number_vmail_messages]] &lt;= 40, "Medium Usgae", "High Usage")))</f>
        <v>No Usage</v>
      </c>
      <c r="AD4003" t="str">
        <f>IF(tbl_Customers[[#This Row],[total_day_minutes]]&lt;=150,"Low Usage", IF(tbl_Customers[[#This Row],[total_day_minutes]]&lt;=200,"Medium Usage", IF(tbl_Customers[[#This Row],[total_day_minutes]]&lt;=250,"High Usage","Very High Usage")))</f>
        <v>High Usage</v>
      </c>
      <c r="AE4003" t="str">
        <f>IF(tbl_Customers[[#This Row],[total_intl_calls]]&lt;=5,"Low Calls", IF(tbl_Customers[[#This Row],[total_intl_calls]]&lt;=10, "Medium Calls", "High Calls"))</f>
        <v>Low Calls</v>
      </c>
      <c r="AF40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3" s="36" t="str">
        <f>IF(tbl_Customers[[#This Row],[Churn_Risk_Score]]&gt;=10,"High Risk", IF(tbl_Customers[[#This Row],[Churn_Risk_Score]]&gt;=5,"Medium Risk","Low Risk"))</f>
        <v>Low Risk</v>
      </c>
    </row>
    <row r="4004" spans="1:33" x14ac:dyDescent="0.35">
      <c r="A4004">
        <v>4003</v>
      </c>
      <c r="B4004" t="s">
        <v>52</v>
      </c>
      <c r="C4004">
        <v>91</v>
      </c>
      <c r="D4004" t="s">
        <v>25</v>
      </c>
      <c r="E4004" t="s">
        <v>22</v>
      </c>
      <c r="F4004" t="s">
        <v>22</v>
      </c>
      <c r="G4004">
        <v>0</v>
      </c>
      <c r="H4004">
        <v>240.8</v>
      </c>
      <c r="I4004">
        <v>105</v>
      </c>
      <c r="J4004">
        <v>40.94</v>
      </c>
      <c r="K4004">
        <v>192.8</v>
      </c>
      <c r="L4004">
        <v>93</v>
      </c>
      <c r="M4004">
        <v>16.39</v>
      </c>
      <c r="N4004">
        <v>253.4</v>
      </c>
      <c r="O4004">
        <v>69</v>
      </c>
      <c r="P4004">
        <v>11.4</v>
      </c>
      <c r="Q4004">
        <v>7.6</v>
      </c>
      <c r="R4004">
        <v>3</v>
      </c>
      <c r="S4004">
        <v>2.0499999999999998</v>
      </c>
      <c r="T4004">
        <v>4</v>
      </c>
      <c r="U4004" t="s">
        <v>22</v>
      </c>
      <c r="V4004">
        <f>IF(tbl_Customers[[#This Row],[churn]] = "yes", 1, 0)</f>
        <v>0</v>
      </c>
      <c r="W4004" t="str">
        <f>IF(tbl_Customers[[#This Row],[number_customer_service_calls]] &lt;= 1, "0-1 Calls", IF(tbl_Customers[[#This Row],[number_customer_service_calls]] &lt;= 3, "2-3 Calls", IF(tbl_Customers[[#This Row],[number_customer_service_calls]] &lt;=5, "4-5 Calls", "6+ Calls")))</f>
        <v>4-5 Calls</v>
      </c>
      <c r="X4004" t="str">
        <f>IF(tbl_Customers[[#This Row],[account_length]] &lt;= 50, "0-50", IF(tbl_Customers[[#This Row],[account_length]] &lt;=100, "51-100", IF(tbl_Customers[[#This Row],[account_length]] &lt;= 150, "101-150", "151+")))</f>
        <v>51-100</v>
      </c>
      <c r="Y4004" t="str">
        <f>IF(tbl_Customers[[#This Row],[total_intl_charge]] &lt;= 3, "Low Charges", "High Charges")</f>
        <v>Low Charges</v>
      </c>
      <c r="Z4004" t="str">
        <f>IF(tbl_Customers[[#This Row],[total_eve_calls]]&lt;=80,"Low Calls",
IF(tbl_Customers[[#This Row],[total_eve_calls]]&lt;=120,"Medium Calls","High Calls"))</f>
        <v>Medium Calls</v>
      </c>
      <c r="AA4004" t="str">
        <f>IF(tbl_Customers[[#This Row],[total_eve_charge]]&lt;=15,"Low Charges",
IF(tbl_Customers[[#This Row],[total_eve_charge]]&lt;=20,"Medium Charges","High Charges"))</f>
        <v>Medium Charges</v>
      </c>
      <c r="AB40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4" t="str">
        <f>IF(tbl_Customers[[#This Row],[number_vmail_messages]] = 0, "No Usage", IF(tbl_Customers[[#This Row],[number_vmail_messages]] &lt;= 20, "Low Usage", IF(tbl_Customers[[#This Row],[number_vmail_messages]] &lt;= 40, "Medium Usgae", "High Usage")))</f>
        <v>No Usage</v>
      </c>
      <c r="AD4004" t="str">
        <f>IF(tbl_Customers[[#This Row],[total_day_minutes]]&lt;=150,"Low Usage", IF(tbl_Customers[[#This Row],[total_day_minutes]]&lt;=200,"Medium Usage", IF(tbl_Customers[[#This Row],[total_day_minutes]]&lt;=250,"High Usage","Very High Usage")))</f>
        <v>High Usage</v>
      </c>
      <c r="AE4004" t="str">
        <f>IF(tbl_Customers[[#This Row],[total_intl_calls]]&lt;=5,"Low Calls", IF(tbl_Customers[[#This Row],[total_intl_calls]]&lt;=10, "Medium Calls", "High Calls"))</f>
        <v>Low Calls</v>
      </c>
      <c r="AF40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04" s="36" t="str">
        <f>IF(tbl_Customers[[#This Row],[Churn_Risk_Score]]&gt;=10,"High Risk", IF(tbl_Customers[[#This Row],[Churn_Risk_Score]]&gt;=5,"Medium Risk","Low Risk"))</f>
        <v>Medium Risk</v>
      </c>
    </row>
    <row r="4005" spans="1:33" x14ac:dyDescent="0.35">
      <c r="A4005">
        <v>4004</v>
      </c>
      <c r="B4005" t="s">
        <v>39</v>
      </c>
      <c r="C4005">
        <v>26</v>
      </c>
      <c r="D4005" t="s">
        <v>21</v>
      </c>
      <c r="E4005" t="s">
        <v>23</v>
      </c>
      <c r="F4005" t="s">
        <v>22</v>
      </c>
      <c r="G4005">
        <v>0</v>
      </c>
      <c r="H4005">
        <v>194.4</v>
      </c>
      <c r="I4005">
        <v>105</v>
      </c>
      <c r="J4005">
        <v>33.049999999999997</v>
      </c>
      <c r="K4005">
        <v>238.3</v>
      </c>
      <c r="L4005">
        <v>100</v>
      </c>
      <c r="M4005">
        <v>20.260000000000002</v>
      </c>
      <c r="N4005">
        <v>239.1</v>
      </c>
      <c r="O4005">
        <v>129</v>
      </c>
      <c r="P4005">
        <v>10.76</v>
      </c>
      <c r="Q4005">
        <v>9.6</v>
      </c>
      <c r="R4005">
        <v>5</v>
      </c>
      <c r="S4005">
        <v>2.59</v>
      </c>
      <c r="T4005">
        <v>0</v>
      </c>
      <c r="U4005" t="s">
        <v>22</v>
      </c>
      <c r="V4005">
        <f>IF(tbl_Customers[[#This Row],[churn]] = "yes", 1, 0)</f>
        <v>0</v>
      </c>
      <c r="W4005" t="str">
        <f>IF(tbl_Customers[[#This Row],[number_customer_service_calls]] &lt;= 1, "0-1 Calls", IF(tbl_Customers[[#This Row],[number_customer_service_calls]] &lt;= 3, "2-3 Calls", IF(tbl_Customers[[#This Row],[number_customer_service_calls]] &lt;=5, "4-5 Calls", "6+ Calls")))</f>
        <v>0-1 Calls</v>
      </c>
      <c r="X4005" t="str">
        <f>IF(tbl_Customers[[#This Row],[account_length]] &lt;= 50, "0-50", IF(tbl_Customers[[#This Row],[account_length]] &lt;=100, "51-100", IF(tbl_Customers[[#This Row],[account_length]] &lt;= 150, "101-150", "151+")))</f>
        <v>0-50</v>
      </c>
      <c r="Y4005" t="str">
        <f>IF(tbl_Customers[[#This Row],[total_intl_charge]] &lt;= 3, "Low Charges", "High Charges")</f>
        <v>Low Charges</v>
      </c>
      <c r="Z4005" t="str">
        <f>IF(tbl_Customers[[#This Row],[total_eve_calls]]&lt;=80,"Low Calls",
IF(tbl_Customers[[#This Row],[total_eve_calls]]&lt;=120,"Medium Calls","High Calls"))</f>
        <v>Medium Calls</v>
      </c>
      <c r="AA4005" t="str">
        <f>IF(tbl_Customers[[#This Row],[total_eve_charge]]&lt;=15,"Low Charges",
IF(tbl_Customers[[#This Row],[total_eve_charge]]&lt;=20,"Medium Charges","High Charges"))</f>
        <v>High Charges</v>
      </c>
      <c r="AB40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5" t="str">
        <f>IF(tbl_Customers[[#This Row],[number_vmail_messages]] = 0, "No Usage", IF(tbl_Customers[[#This Row],[number_vmail_messages]] &lt;= 20, "Low Usage", IF(tbl_Customers[[#This Row],[number_vmail_messages]] &lt;= 40, "Medium Usgae", "High Usage")))</f>
        <v>No Usage</v>
      </c>
      <c r="AD4005" t="str">
        <f>IF(tbl_Customers[[#This Row],[total_day_minutes]]&lt;=150,"Low Usage", IF(tbl_Customers[[#This Row],[total_day_minutes]]&lt;=200,"Medium Usage", IF(tbl_Customers[[#This Row],[total_day_minutes]]&lt;=250,"High Usage","Very High Usage")))</f>
        <v>Medium Usage</v>
      </c>
      <c r="AE4005" t="str">
        <f>IF(tbl_Customers[[#This Row],[total_intl_calls]]&lt;=5,"Low Calls", IF(tbl_Customers[[#This Row],[total_intl_calls]]&lt;=10, "Medium Calls", "High Calls"))</f>
        <v>Low Calls</v>
      </c>
      <c r="AF40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05" s="36" t="str">
        <f>IF(tbl_Customers[[#This Row],[Churn_Risk_Score]]&gt;=10,"High Risk", IF(tbl_Customers[[#This Row],[Churn_Risk_Score]]&gt;=5,"Medium Risk","Low Risk"))</f>
        <v>Low Risk</v>
      </c>
    </row>
    <row r="4006" spans="1:33" x14ac:dyDescent="0.35">
      <c r="A4006">
        <v>4005</v>
      </c>
      <c r="B4006" t="s">
        <v>65</v>
      </c>
      <c r="C4006">
        <v>129</v>
      </c>
      <c r="D4006" t="s">
        <v>21</v>
      </c>
      <c r="E4006" t="s">
        <v>22</v>
      </c>
      <c r="F4006" t="s">
        <v>22</v>
      </c>
      <c r="G4006">
        <v>0</v>
      </c>
      <c r="H4006">
        <v>130.19999999999999</v>
      </c>
      <c r="I4006">
        <v>94</v>
      </c>
      <c r="J4006">
        <v>22.13</v>
      </c>
      <c r="K4006">
        <v>195.2</v>
      </c>
      <c r="L4006">
        <v>126</v>
      </c>
      <c r="M4006">
        <v>16.59</v>
      </c>
      <c r="N4006">
        <v>195.5</v>
      </c>
      <c r="O4006">
        <v>68</v>
      </c>
      <c r="P4006">
        <v>8.8000000000000007</v>
      </c>
      <c r="Q4006">
        <v>7.6</v>
      </c>
      <c r="R4006">
        <v>5</v>
      </c>
      <c r="S4006">
        <v>2.0499999999999998</v>
      </c>
      <c r="T4006">
        <v>2</v>
      </c>
      <c r="U4006" t="s">
        <v>22</v>
      </c>
      <c r="V4006">
        <f>IF(tbl_Customers[[#This Row],[churn]] = "yes", 1, 0)</f>
        <v>0</v>
      </c>
      <c r="W4006" t="str">
        <f>IF(tbl_Customers[[#This Row],[number_customer_service_calls]] &lt;= 1, "0-1 Calls", IF(tbl_Customers[[#This Row],[number_customer_service_calls]] &lt;= 3, "2-3 Calls", IF(tbl_Customers[[#This Row],[number_customer_service_calls]] &lt;=5, "4-5 Calls", "6+ Calls")))</f>
        <v>2-3 Calls</v>
      </c>
      <c r="X4006" t="str">
        <f>IF(tbl_Customers[[#This Row],[account_length]] &lt;= 50, "0-50", IF(tbl_Customers[[#This Row],[account_length]] &lt;=100, "51-100", IF(tbl_Customers[[#This Row],[account_length]] &lt;= 150, "101-150", "151+")))</f>
        <v>101-150</v>
      </c>
      <c r="Y4006" t="str">
        <f>IF(tbl_Customers[[#This Row],[total_intl_charge]] &lt;= 3, "Low Charges", "High Charges")</f>
        <v>Low Charges</v>
      </c>
      <c r="Z4006" t="str">
        <f>IF(tbl_Customers[[#This Row],[total_eve_calls]]&lt;=80,"Low Calls",
IF(tbl_Customers[[#This Row],[total_eve_calls]]&lt;=120,"Medium Calls","High Calls"))</f>
        <v>High Calls</v>
      </c>
      <c r="AA4006" t="str">
        <f>IF(tbl_Customers[[#This Row],[total_eve_charge]]&lt;=15,"Low Charges",
IF(tbl_Customers[[#This Row],[total_eve_charge]]&lt;=20,"Medium Charges","High Charges"))</f>
        <v>Medium Charges</v>
      </c>
      <c r="AB40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06" t="str">
        <f>IF(tbl_Customers[[#This Row],[number_vmail_messages]] = 0, "No Usage", IF(tbl_Customers[[#This Row],[number_vmail_messages]] &lt;= 20, "Low Usage", IF(tbl_Customers[[#This Row],[number_vmail_messages]] &lt;= 40, "Medium Usgae", "High Usage")))</f>
        <v>No Usage</v>
      </c>
      <c r="AD4006" t="str">
        <f>IF(tbl_Customers[[#This Row],[total_day_minutes]]&lt;=150,"Low Usage", IF(tbl_Customers[[#This Row],[total_day_minutes]]&lt;=200,"Medium Usage", IF(tbl_Customers[[#This Row],[total_day_minutes]]&lt;=250,"High Usage","Very High Usage")))</f>
        <v>Low Usage</v>
      </c>
      <c r="AE4006" t="str">
        <f>IF(tbl_Customers[[#This Row],[total_intl_calls]]&lt;=5,"Low Calls", IF(tbl_Customers[[#This Row],[total_intl_calls]]&lt;=10, "Medium Calls", "High Calls"))</f>
        <v>Low Calls</v>
      </c>
      <c r="AF40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6" s="36" t="str">
        <f>IF(tbl_Customers[[#This Row],[Churn_Risk_Score]]&gt;=10,"High Risk", IF(tbl_Customers[[#This Row],[Churn_Risk_Score]]&gt;=5,"Medium Risk","Low Risk"))</f>
        <v>Low Risk</v>
      </c>
    </row>
    <row r="4007" spans="1:33" x14ac:dyDescent="0.35">
      <c r="A4007">
        <v>4006</v>
      </c>
      <c r="B4007" t="s">
        <v>55</v>
      </c>
      <c r="C4007">
        <v>118</v>
      </c>
      <c r="D4007" t="s">
        <v>25</v>
      </c>
      <c r="E4007" t="s">
        <v>23</v>
      </c>
      <c r="F4007" t="s">
        <v>23</v>
      </c>
      <c r="G4007">
        <v>52</v>
      </c>
      <c r="H4007">
        <v>123.7</v>
      </c>
      <c r="I4007">
        <v>114</v>
      </c>
      <c r="J4007">
        <v>21.03</v>
      </c>
      <c r="K4007">
        <v>133.19999999999999</v>
      </c>
      <c r="L4007">
        <v>137</v>
      </c>
      <c r="M4007">
        <v>11.32</v>
      </c>
      <c r="N4007">
        <v>191.8</v>
      </c>
      <c r="O4007">
        <v>102</v>
      </c>
      <c r="P4007">
        <v>8.6300000000000008</v>
      </c>
      <c r="Q4007">
        <v>7.9</v>
      </c>
      <c r="R4007">
        <v>3</v>
      </c>
      <c r="S4007">
        <v>2.13</v>
      </c>
      <c r="T4007">
        <v>0</v>
      </c>
      <c r="U4007" t="s">
        <v>22</v>
      </c>
      <c r="V4007">
        <f>IF(tbl_Customers[[#This Row],[churn]] = "yes", 1, 0)</f>
        <v>0</v>
      </c>
      <c r="W4007" t="str">
        <f>IF(tbl_Customers[[#This Row],[number_customer_service_calls]] &lt;= 1, "0-1 Calls", IF(tbl_Customers[[#This Row],[number_customer_service_calls]] &lt;= 3, "2-3 Calls", IF(tbl_Customers[[#This Row],[number_customer_service_calls]] &lt;=5, "4-5 Calls", "6+ Calls")))</f>
        <v>0-1 Calls</v>
      </c>
      <c r="X4007" t="str">
        <f>IF(tbl_Customers[[#This Row],[account_length]] &lt;= 50, "0-50", IF(tbl_Customers[[#This Row],[account_length]] &lt;=100, "51-100", IF(tbl_Customers[[#This Row],[account_length]] &lt;= 150, "101-150", "151+")))</f>
        <v>101-150</v>
      </c>
      <c r="Y4007" t="str">
        <f>IF(tbl_Customers[[#This Row],[total_intl_charge]] &lt;= 3, "Low Charges", "High Charges")</f>
        <v>Low Charges</v>
      </c>
      <c r="Z4007" t="str">
        <f>IF(tbl_Customers[[#This Row],[total_eve_calls]]&lt;=80,"Low Calls",
IF(tbl_Customers[[#This Row],[total_eve_calls]]&lt;=120,"Medium Calls","High Calls"))</f>
        <v>High Calls</v>
      </c>
      <c r="AA4007" t="str">
        <f>IF(tbl_Customers[[#This Row],[total_eve_charge]]&lt;=15,"Low Charges",
IF(tbl_Customers[[#This Row],[total_eve_charge]]&lt;=20,"Medium Charges","High Charges"))</f>
        <v>Low Charges</v>
      </c>
      <c r="AB40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07" t="str">
        <f>IF(tbl_Customers[[#This Row],[number_vmail_messages]] = 0, "No Usage", IF(tbl_Customers[[#This Row],[number_vmail_messages]] &lt;= 20, "Low Usage", IF(tbl_Customers[[#This Row],[number_vmail_messages]] &lt;= 40, "Medium Usgae", "High Usage")))</f>
        <v>High Usage</v>
      </c>
      <c r="AD4007" t="str">
        <f>IF(tbl_Customers[[#This Row],[total_day_minutes]]&lt;=150,"Low Usage", IF(tbl_Customers[[#This Row],[total_day_minutes]]&lt;=200,"Medium Usage", IF(tbl_Customers[[#This Row],[total_day_minutes]]&lt;=250,"High Usage","Very High Usage")))</f>
        <v>Low Usage</v>
      </c>
      <c r="AE4007" t="str">
        <f>IF(tbl_Customers[[#This Row],[total_intl_calls]]&lt;=5,"Low Calls", IF(tbl_Customers[[#This Row],[total_intl_calls]]&lt;=10, "Medium Calls", "High Calls"))</f>
        <v>Low Calls</v>
      </c>
      <c r="AF40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07" s="36" t="str">
        <f>IF(tbl_Customers[[#This Row],[Churn_Risk_Score]]&gt;=10,"High Risk", IF(tbl_Customers[[#This Row],[Churn_Risk_Score]]&gt;=5,"Medium Risk","Low Risk"))</f>
        <v>Low Risk</v>
      </c>
    </row>
    <row r="4008" spans="1:33" x14ac:dyDescent="0.35">
      <c r="A4008">
        <v>4007</v>
      </c>
      <c r="B4008" t="s">
        <v>72</v>
      </c>
      <c r="C4008">
        <v>51</v>
      </c>
      <c r="D4008" t="s">
        <v>28</v>
      </c>
      <c r="E4008" t="s">
        <v>22</v>
      </c>
      <c r="F4008" t="s">
        <v>23</v>
      </c>
      <c r="G4008">
        <v>32</v>
      </c>
      <c r="H4008">
        <v>206.1</v>
      </c>
      <c r="I4008">
        <v>134</v>
      </c>
      <c r="J4008">
        <v>35.04</v>
      </c>
      <c r="K4008">
        <v>179.6</v>
      </c>
      <c r="L4008">
        <v>84</v>
      </c>
      <c r="M4008">
        <v>15.27</v>
      </c>
      <c r="N4008">
        <v>332.2</v>
      </c>
      <c r="O4008">
        <v>90</v>
      </c>
      <c r="P4008">
        <v>14.95</v>
      </c>
      <c r="Q4008">
        <v>10.199999999999999</v>
      </c>
      <c r="R4008">
        <v>2</v>
      </c>
      <c r="S4008">
        <v>2.75</v>
      </c>
      <c r="T4008">
        <v>3</v>
      </c>
      <c r="U4008" t="s">
        <v>22</v>
      </c>
      <c r="V4008">
        <f>IF(tbl_Customers[[#This Row],[churn]] = "yes", 1, 0)</f>
        <v>0</v>
      </c>
      <c r="W4008" t="str">
        <f>IF(tbl_Customers[[#This Row],[number_customer_service_calls]] &lt;= 1, "0-1 Calls", IF(tbl_Customers[[#This Row],[number_customer_service_calls]] &lt;= 3, "2-3 Calls", IF(tbl_Customers[[#This Row],[number_customer_service_calls]] &lt;=5, "4-5 Calls", "6+ Calls")))</f>
        <v>2-3 Calls</v>
      </c>
      <c r="X4008" t="str">
        <f>IF(tbl_Customers[[#This Row],[account_length]] &lt;= 50, "0-50", IF(tbl_Customers[[#This Row],[account_length]] &lt;=100, "51-100", IF(tbl_Customers[[#This Row],[account_length]] &lt;= 150, "101-150", "151+")))</f>
        <v>51-100</v>
      </c>
      <c r="Y4008" t="str">
        <f>IF(tbl_Customers[[#This Row],[total_intl_charge]] &lt;= 3, "Low Charges", "High Charges")</f>
        <v>Low Charges</v>
      </c>
      <c r="Z4008" t="str">
        <f>IF(tbl_Customers[[#This Row],[total_eve_calls]]&lt;=80,"Low Calls",
IF(tbl_Customers[[#This Row],[total_eve_calls]]&lt;=120,"Medium Calls","High Calls"))</f>
        <v>Medium Calls</v>
      </c>
      <c r="AA4008" t="str">
        <f>IF(tbl_Customers[[#This Row],[total_eve_charge]]&lt;=15,"Low Charges",
IF(tbl_Customers[[#This Row],[total_eve_charge]]&lt;=20,"Medium Charges","High Charges"))</f>
        <v>Medium Charges</v>
      </c>
      <c r="AB40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08" t="str">
        <f>IF(tbl_Customers[[#This Row],[number_vmail_messages]] = 0, "No Usage", IF(tbl_Customers[[#This Row],[number_vmail_messages]] &lt;= 20, "Low Usage", IF(tbl_Customers[[#This Row],[number_vmail_messages]] &lt;= 40, "Medium Usgae", "High Usage")))</f>
        <v>Medium Usgae</v>
      </c>
      <c r="AD4008" t="str">
        <f>IF(tbl_Customers[[#This Row],[total_day_minutes]]&lt;=150,"Low Usage", IF(tbl_Customers[[#This Row],[total_day_minutes]]&lt;=200,"Medium Usage", IF(tbl_Customers[[#This Row],[total_day_minutes]]&lt;=250,"High Usage","Very High Usage")))</f>
        <v>High Usage</v>
      </c>
      <c r="AE4008" t="str">
        <f>IF(tbl_Customers[[#This Row],[total_intl_calls]]&lt;=5,"Low Calls", IF(tbl_Customers[[#This Row],[total_intl_calls]]&lt;=10, "Medium Calls", "High Calls"))</f>
        <v>Low Calls</v>
      </c>
      <c r="AF40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08" s="36" t="str">
        <f>IF(tbl_Customers[[#This Row],[Churn_Risk_Score]]&gt;=10,"High Risk", IF(tbl_Customers[[#This Row],[Churn_Risk_Score]]&gt;=5,"Medium Risk","Low Risk"))</f>
        <v>Low Risk</v>
      </c>
    </row>
    <row r="4009" spans="1:33" x14ac:dyDescent="0.35">
      <c r="A4009">
        <v>4008</v>
      </c>
      <c r="B4009" t="s">
        <v>42</v>
      </c>
      <c r="C4009">
        <v>57</v>
      </c>
      <c r="D4009" t="s">
        <v>21</v>
      </c>
      <c r="E4009" t="s">
        <v>22</v>
      </c>
      <c r="F4009" t="s">
        <v>23</v>
      </c>
      <c r="G4009">
        <v>25</v>
      </c>
      <c r="H4009">
        <v>182.4</v>
      </c>
      <c r="I4009">
        <v>92</v>
      </c>
      <c r="J4009">
        <v>31.01</v>
      </c>
      <c r="K4009">
        <v>214.7</v>
      </c>
      <c r="L4009">
        <v>104</v>
      </c>
      <c r="M4009">
        <v>18.25</v>
      </c>
      <c r="N4009">
        <v>174.4</v>
      </c>
      <c r="O4009">
        <v>110</v>
      </c>
      <c r="P4009">
        <v>7.85</v>
      </c>
      <c r="Q4009">
        <v>10.1</v>
      </c>
      <c r="R4009">
        <v>2</v>
      </c>
      <c r="S4009">
        <v>2.73</v>
      </c>
      <c r="T4009">
        <v>1</v>
      </c>
      <c r="U4009" t="s">
        <v>22</v>
      </c>
      <c r="V4009">
        <f>IF(tbl_Customers[[#This Row],[churn]] = "yes", 1, 0)</f>
        <v>0</v>
      </c>
      <c r="W4009" t="str">
        <f>IF(tbl_Customers[[#This Row],[number_customer_service_calls]] &lt;= 1, "0-1 Calls", IF(tbl_Customers[[#This Row],[number_customer_service_calls]] &lt;= 3, "2-3 Calls", IF(tbl_Customers[[#This Row],[number_customer_service_calls]] &lt;=5, "4-5 Calls", "6+ Calls")))</f>
        <v>0-1 Calls</v>
      </c>
      <c r="X4009" t="str">
        <f>IF(tbl_Customers[[#This Row],[account_length]] &lt;= 50, "0-50", IF(tbl_Customers[[#This Row],[account_length]] &lt;=100, "51-100", IF(tbl_Customers[[#This Row],[account_length]] &lt;= 150, "101-150", "151+")))</f>
        <v>51-100</v>
      </c>
      <c r="Y4009" t="str">
        <f>IF(tbl_Customers[[#This Row],[total_intl_charge]] &lt;= 3, "Low Charges", "High Charges")</f>
        <v>Low Charges</v>
      </c>
      <c r="Z4009" t="str">
        <f>IF(tbl_Customers[[#This Row],[total_eve_calls]]&lt;=80,"Low Calls",
IF(tbl_Customers[[#This Row],[total_eve_calls]]&lt;=120,"Medium Calls","High Calls"))</f>
        <v>Medium Calls</v>
      </c>
      <c r="AA4009" t="str">
        <f>IF(tbl_Customers[[#This Row],[total_eve_charge]]&lt;=15,"Low Charges",
IF(tbl_Customers[[#This Row],[total_eve_charge]]&lt;=20,"Medium Charges","High Charges"))</f>
        <v>Medium Charges</v>
      </c>
      <c r="AB40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9" t="str">
        <f>IF(tbl_Customers[[#This Row],[number_vmail_messages]] = 0, "No Usage", IF(tbl_Customers[[#This Row],[number_vmail_messages]] &lt;= 20, "Low Usage", IF(tbl_Customers[[#This Row],[number_vmail_messages]] &lt;= 40, "Medium Usgae", "High Usage")))</f>
        <v>Medium Usgae</v>
      </c>
      <c r="AD4009" t="str">
        <f>IF(tbl_Customers[[#This Row],[total_day_minutes]]&lt;=150,"Low Usage", IF(tbl_Customers[[#This Row],[total_day_minutes]]&lt;=200,"Medium Usage", IF(tbl_Customers[[#This Row],[total_day_minutes]]&lt;=250,"High Usage","Very High Usage")))</f>
        <v>Medium Usage</v>
      </c>
      <c r="AE4009" t="str">
        <f>IF(tbl_Customers[[#This Row],[total_intl_calls]]&lt;=5,"Low Calls", IF(tbl_Customers[[#This Row],[total_intl_calls]]&lt;=10, "Medium Calls", "High Calls"))</f>
        <v>Low Calls</v>
      </c>
      <c r="AF40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09" s="36" t="str">
        <f>IF(tbl_Customers[[#This Row],[Churn_Risk_Score]]&gt;=10,"High Risk", IF(tbl_Customers[[#This Row],[Churn_Risk_Score]]&gt;=5,"Medium Risk","Low Risk"))</f>
        <v>Low Risk</v>
      </c>
    </row>
    <row r="4010" spans="1:33" x14ac:dyDescent="0.35">
      <c r="A4010">
        <v>4009</v>
      </c>
      <c r="B4010" t="s">
        <v>38</v>
      </c>
      <c r="C4010">
        <v>103</v>
      </c>
      <c r="D4010" t="s">
        <v>21</v>
      </c>
      <c r="E4010" t="s">
        <v>22</v>
      </c>
      <c r="F4010" t="s">
        <v>22</v>
      </c>
      <c r="G4010">
        <v>0</v>
      </c>
      <c r="H4010">
        <v>228.4</v>
      </c>
      <c r="I4010">
        <v>103</v>
      </c>
      <c r="J4010">
        <v>38.83</v>
      </c>
      <c r="K4010">
        <v>97.3</v>
      </c>
      <c r="L4010">
        <v>129</v>
      </c>
      <c r="M4010">
        <v>8.27</v>
      </c>
      <c r="N4010">
        <v>199.9</v>
      </c>
      <c r="O4010">
        <v>67</v>
      </c>
      <c r="P4010">
        <v>9</v>
      </c>
      <c r="Q4010">
        <v>9.4</v>
      </c>
      <c r="R4010">
        <v>7</v>
      </c>
      <c r="S4010">
        <v>2.54</v>
      </c>
      <c r="T4010">
        <v>3</v>
      </c>
      <c r="U4010" t="s">
        <v>22</v>
      </c>
      <c r="V4010">
        <f>IF(tbl_Customers[[#This Row],[churn]] = "yes", 1, 0)</f>
        <v>0</v>
      </c>
      <c r="W4010" t="str">
        <f>IF(tbl_Customers[[#This Row],[number_customer_service_calls]] &lt;= 1, "0-1 Calls", IF(tbl_Customers[[#This Row],[number_customer_service_calls]] &lt;= 3, "2-3 Calls", IF(tbl_Customers[[#This Row],[number_customer_service_calls]] &lt;=5, "4-5 Calls", "6+ Calls")))</f>
        <v>2-3 Calls</v>
      </c>
      <c r="X4010" t="str">
        <f>IF(tbl_Customers[[#This Row],[account_length]] &lt;= 50, "0-50", IF(tbl_Customers[[#This Row],[account_length]] &lt;=100, "51-100", IF(tbl_Customers[[#This Row],[account_length]] &lt;= 150, "101-150", "151+")))</f>
        <v>101-150</v>
      </c>
      <c r="Y4010" t="str">
        <f>IF(tbl_Customers[[#This Row],[total_intl_charge]] &lt;= 3, "Low Charges", "High Charges")</f>
        <v>Low Charges</v>
      </c>
      <c r="Z4010" t="str">
        <f>IF(tbl_Customers[[#This Row],[total_eve_calls]]&lt;=80,"Low Calls",
IF(tbl_Customers[[#This Row],[total_eve_calls]]&lt;=120,"Medium Calls","High Calls"))</f>
        <v>High Calls</v>
      </c>
      <c r="AA4010" t="str">
        <f>IF(tbl_Customers[[#This Row],[total_eve_charge]]&lt;=15,"Low Charges",
IF(tbl_Customers[[#This Row],[total_eve_charge]]&lt;=20,"Medium Charges","High Charges"))</f>
        <v>Low Charges</v>
      </c>
      <c r="AB40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0" t="str">
        <f>IF(tbl_Customers[[#This Row],[number_vmail_messages]] = 0, "No Usage", IF(tbl_Customers[[#This Row],[number_vmail_messages]] &lt;= 20, "Low Usage", IF(tbl_Customers[[#This Row],[number_vmail_messages]] &lt;= 40, "Medium Usgae", "High Usage")))</f>
        <v>No Usage</v>
      </c>
      <c r="AD4010" t="str">
        <f>IF(tbl_Customers[[#This Row],[total_day_minutes]]&lt;=150,"Low Usage", IF(tbl_Customers[[#This Row],[total_day_minutes]]&lt;=200,"Medium Usage", IF(tbl_Customers[[#This Row],[total_day_minutes]]&lt;=250,"High Usage","Very High Usage")))</f>
        <v>High Usage</v>
      </c>
      <c r="AE4010" t="str">
        <f>IF(tbl_Customers[[#This Row],[total_intl_calls]]&lt;=5,"Low Calls", IF(tbl_Customers[[#This Row],[total_intl_calls]]&lt;=10, "Medium Calls", "High Calls"))</f>
        <v>Medium Calls</v>
      </c>
      <c r="AF40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0" s="36" t="str">
        <f>IF(tbl_Customers[[#This Row],[Churn_Risk_Score]]&gt;=10,"High Risk", IF(tbl_Customers[[#This Row],[Churn_Risk_Score]]&gt;=5,"Medium Risk","Low Risk"))</f>
        <v>Low Risk</v>
      </c>
    </row>
    <row r="4011" spans="1:33" x14ac:dyDescent="0.35">
      <c r="A4011">
        <v>4010</v>
      </c>
      <c r="B4011" t="s">
        <v>55</v>
      </c>
      <c r="C4011">
        <v>57</v>
      </c>
      <c r="D4011" t="s">
        <v>21</v>
      </c>
      <c r="E4011" t="s">
        <v>22</v>
      </c>
      <c r="F4011" t="s">
        <v>22</v>
      </c>
      <c r="G4011">
        <v>0</v>
      </c>
      <c r="H4011">
        <v>202</v>
      </c>
      <c r="I4011">
        <v>100</v>
      </c>
      <c r="J4011">
        <v>34.340000000000003</v>
      </c>
      <c r="K4011">
        <v>168.9</v>
      </c>
      <c r="L4011">
        <v>90</v>
      </c>
      <c r="M4011">
        <v>14.36</v>
      </c>
      <c r="N4011">
        <v>231.8</v>
      </c>
      <c r="O4011">
        <v>119</v>
      </c>
      <c r="P4011">
        <v>10.43</v>
      </c>
      <c r="Q4011">
        <v>3.4</v>
      </c>
      <c r="R4011">
        <v>4</v>
      </c>
      <c r="S4011">
        <v>0.92</v>
      </c>
      <c r="T4011">
        <v>1</v>
      </c>
      <c r="U4011" t="s">
        <v>22</v>
      </c>
      <c r="V4011">
        <f>IF(tbl_Customers[[#This Row],[churn]] = "yes", 1, 0)</f>
        <v>0</v>
      </c>
      <c r="W4011" t="str">
        <f>IF(tbl_Customers[[#This Row],[number_customer_service_calls]] &lt;= 1, "0-1 Calls", IF(tbl_Customers[[#This Row],[number_customer_service_calls]] &lt;= 3, "2-3 Calls", IF(tbl_Customers[[#This Row],[number_customer_service_calls]] &lt;=5, "4-5 Calls", "6+ Calls")))</f>
        <v>0-1 Calls</v>
      </c>
      <c r="X4011" t="str">
        <f>IF(tbl_Customers[[#This Row],[account_length]] &lt;= 50, "0-50", IF(tbl_Customers[[#This Row],[account_length]] &lt;=100, "51-100", IF(tbl_Customers[[#This Row],[account_length]] &lt;= 150, "101-150", "151+")))</f>
        <v>51-100</v>
      </c>
      <c r="Y4011" t="str">
        <f>IF(tbl_Customers[[#This Row],[total_intl_charge]] &lt;= 3, "Low Charges", "High Charges")</f>
        <v>Low Charges</v>
      </c>
      <c r="Z4011" t="str">
        <f>IF(tbl_Customers[[#This Row],[total_eve_calls]]&lt;=80,"Low Calls",
IF(tbl_Customers[[#This Row],[total_eve_calls]]&lt;=120,"Medium Calls","High Calls"))</f>
        <v>Medium Calls</v>
      </c>
      <c r="AA4011" t="str">
        <f>IF(tbl_Customers[[#This Row],[total_eve_charge]]&lt;=15,"Low Charges",
IF(tbl_Customers[[#This Row],[total_eve_charge]]&lt;=20,"Medium Charges","High Charges"))</f>
        <v>Low Charges</v>
      </c>
      <c r="AB40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1" t="str">
        <f>IF(tbl_Customers[[#This Row],[number_vmail_messages]] = 0, "No Usage", IF(tbl_Customers[[#This Row],[number_vmail_messages]] &lt;= 20, "Low Usage", IF(tbl_Customers[[#This Row],[number_vmail_messages]] &lt;= 40, "Medium Usgae", "High Usage")))</f>
        <v>No Usage</v>
      </c>
      <c r="AD4011" t="str">
        <f>IF(tbl_Customers[[#This Row],[total_day_minutes]]&lt;=150,"Low Usage", IF(tbl_Customers[[#This Row],[total_day_minutes]]&lt;=200,"Medium Usage", IF(tbl_Customers[[#This Row],[total_day_minutes]]&lt;=250,"High Usage","Very High Usage")))</f>
        <v>High Usage</v>
      </c>
      <c r="AE4011" t="str">
        <f>IF(tbl_Customers[[#This Row],[total_intl_calls]]&lt;=5,"Low Calls", IF(tbl_Customers[[#This Row],[total_intl_calls]]&lt;=10, "Medium Calls", "High Calls"))</f>
        <v>Low Calls</v>
      </c>
      <c r="AF40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1" s="36" t="str">
        <f>IF(tbl_Customers[[#This Row],[Churn_Risk_Score]]&gt;=10,"High Risk", IF(tbl_Customers[[#This Row],[Churn_Risk_Score]]&gt;=5,"Medium Risk","Low Risk"))</f>
        <v>Low Risk</v>
      </c>
    </row>
    <row r="4012" spans="1:33" x14ac:dyDescent="0.35">
      <c r="A4012">
        <v>4011</v>
      </c>
      <c r="B4012" t="s">
        <v>41</v>
      </c>
      <c r="C4012">
        <v>84</v>
      </c>
      <c r="D4012" t="s">
        <v>21</v>
      </c>
      <c r="E4012" t="s">
        <v>22</v>
      </c>
      <c r="F4012" t="s">
        <v>22</v>
      </c>
      <c r="G4012">
        <v>0</v>
      </c>
      <c r="H4012">
        <v>148.80000000000001</v>
      </c>
      <c r="I4012">
        <v>89</v>
      </c>
      <c r="J4012">
        <v>25.3</v>
      </c>
      <c r="K4012">
        <v>189.8</v>
      </c>
      <c r="L4012">
        <v>93</v>
      </c>
      <c r="M4012">
        <v>16.13</v>
      </c>
      <c r="N4012">
        <v>147.6</v>
      </c>
      <c r="O4012">
        <v>73</v>
      </c>
      <c r="P4012">
        <v>6.64</v>
      </c>
      <c r="Q4012">
        <v>6.3</v>
      </c>
      <c r="R4012">
        <v>2</v>
      </c>
      <c r="S4012">
        <v>1.7</v>
      </c>
      <c r="T4012">
        <v>1</v>
      </c>
      <c r="U4012" t="s">
        <v>22</v>
      </c>
      <c r="V4012">
        <f>IF(tbl_Customers[[#This Row],[churn]] = "yes", 1, 0)</f>
        <v>0</v>
      </c>
      <c r="W4012" t="str">
        <f>IF(tbl_Customers[[#This Row],[number_customer_service_calls]] &lt;= 1, "0-1 Calls", IF(tbl_Customers[[#This Row],[number_customer_service_calls]] &lt;= 3, "2-3 Calls", IF(tbl_Customers[[#This Row],[number_customer_service_calls]] &lt;=5, "4-5 Calls", "6+ Calls")))</f>
        <v>0-1 Calls</v>
      </c>
      <c r="X4012" t="str">
        <f>IF(tbl_Customers[[#This Row],[account_length]] &lt;= 50, "0-50", IF(tbl_Customers[[#This Row],[account_length]] &lt;=100, "51-100", IF(tbl_Customers[[#This Row],[account_length]] &lt;= 150, "101-150", "151+")))</f>
        <v>51-100</v>
      </c>
      <c r="Y4012" t="str">
        <f>IF(tbl_Customers[[#This Row],[total_intl_charge]] &lt;= 3, "Low Charges", "High Charges")</f>
        <v>Low Charges</v>
      </c>
      <c r="Z4012" t="str">
        <f>IF(tbl_Customers[[#This Row],[total_eve_calls]]&lt;=80,"Low Calls",
IF(tbl_Customers[[#This Row],[total_eve_calls]]&lt;=120,"Medium Calls","High Calls"))</f>
        <v>Medium Calls</v>
      </c>
      <c r="AA4012" t="str">
        <f>IF(tbl_Customers[[#This Row],[total_eve_charge]]&lt;=15,"Low Charges",
IF(tbl_Customers[[#This Row],[total_eve_charge]]&lt;=20,"Medium Charges","High Charges"))</f>
        <v>Medium Charges</v>
      </c>
      <c r="AB40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12" t="str">
        <f>IF(tbl_Customers[[#This Row],[number_vmail_messages]] = 0, "No Usage", IF(tbl_Customers[[#This Row],[number_vmail_messages]] &lt;= 20, "Low Usage", IF(tbl_Customers[[#This Row],[number_vmail_messages]] &lt;= 40, "Medium Usgae", "High Usage")))</f>
        <v>No Usage</v>
      </c>
      <c r="AD4012" t="str">
        <f>IF(tbl_Customers[[#This Row],[total_day_minutes]]&lt;=150,"Low Usage", IF(tbl_Customers[[#This Row],[total_day_minutes]]&lt;=200,"Medium Usage", IF(tbl_Customers[[#This Row],[total_day_minutes]]&lt;=250,"High Usage","Very High Usage")))</f>
        <v>Low Usage</v>
      </c>
      <c r="AE4012" t="str">
        <f>IF(tbl_Customers[[#This Row],[total_intl_calls]]&lt;=5,"Low Calls", IF(tbl_Customers[[#This Row],[total_intl_calls]]&lt;=10, "Medium Calls", "High Calls"))</f>
        <v>Low Calls</v>
      </c>
      <c r="AF40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2" s="36" t="str">
        <f>IF(tbl_Customers[[#This Row],[Churn_Risk_Score]]&gt;=10,"High Risk", IF(tbl_Customers[[#This Row],[Churn_Risk_Score]]&gt;=5,"Medium Risk","Low Risk"))</f>
        <v>Low Risk</v>
      </c>
    </row>
    <row r="4013" spans="1:33" x14ac:dyDescent="0.35">
      <c r="A4013">
        <v>4012</v>
      </c>
      <c r="B4013" t="s">
        <v>68</v>
      </c>
      <c r="C4013">
        <v>166</v>
      </c>
      <c r="D4013" t="s">
        <v>21</v>
      </c>
      <c r="E4013" t="s">
        <v>23</v>
      </c>
      <c r="F4013" t="s">
        <v>22</v>
      </c>
      <c r="G4013">
        <v>0</v>
      </c>
      <c r="H4013">
        <v>191.3</v>
      </c>
      <c r="I4013">
        <v>120</v>
      </c>
      <c r="J4013">
        <v>32.520000000000003</v>
      </c>
      <c r="K4013">
        <v>167.3</v>
      </c>
      <c r="L4013">
        <v>88</v>
      </c>
      <c r="M4013">
        <v>14.22</v>
      </c>
      <c r="N4013">
        <v>162.9</v>
      </c>
      <c r="O4013">
        <v>110</v>
      </c>
      <c r="P4013">
        <v>7.33</v>
      </c>
      <c r="Q4013">
        <v>10.199999999999999</v>
      </c>
      <c r="R4013">
        <v>2</v>
      </c>
      <c r="S4013">
        <v>2.75</v>
      </c>
      <c r="T4013">
        <v>2</v>
      </c>
      <c r="U4013" t="s">
        <v>23</v>
      </c>
      <c r="V4013">
        <f>IF(tbl_Customers[[#This Row],[churn]] = "yes", 1, 0)</f>
        <v>1</v>
      </c>
      <c r="W4013" t="str">
        <f>IF(tbl_Customers[[#This Row],[number_customer_service_calls]] &lt;= 1, "0-1 Calls", IF(tbl_Customers[[#This Row],[number_customer_service_calls]] &lt;= 3, "2-3 Calls", IF(tbl_Customers[[#This Row],[number_customer_service_calls]] &lt;=5, "4-5 Calls", "6+ Calls")))</f>
        <v>2-3 Calls</v>
      </c>
      <c r="X4013" t="str">
        <f>IF(tbl_Customers[[#This Row],[account_length]] &lt;= 50, "0-50", IF(tbl_Customers[[#This Row],[account_length]] &lt;=100, "51-100", IF(tbl_Customers[[#This Row],[account_length]] &lt;= 150, "101-150", "151+")))</f>
        <v>151+</v>
      </c>
      <c r="Y4013" t="str">
        <f>IF(tbl_Customers[[#This Row],[total_intl_charge]] &lt;= 3, "Low Charges", "High Charges")</f>
        <v>Low Charges</v>
      </c>
      <c r="Z4013" t="str">
        <f>IF(tbl_Customers[[#This Row],[total_eve_calls]]&lt;=80,"Low Calls",
IF(tbl_Customers[[#This Row],[total_eve_calls]]&lt;=120,"Medium Calls","High Calls"))</f>
        <v>Medium Calls</v>
      </c>
      <c r="AA4013" t="str">
        <f>IF(tbl_Customers[[#This Row],[total_eve_charge]]&lt;=15,"Low Charges",
IF(tbl_Customers[[#This Row],[total_eve_charge]]&lt;=20,"Medium Charges","High Charges"))</f>
        <v>Low Charges</v>
      </c>
      <c r="AB40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13" t="str">
        <f>IF(tbl_Customers[[#This Row],[number_vmail_messages]] = 0, "No Usage", IF(tbl_Customers[[#This Row],[number_vmail_messages]] &lt;= 20, "Low Usage", IF(tbl_Customers[[#This Row],[number_vmail_messages]] &lt;= 40, "Medium Usgae", "High Usage")))</f>
        <v>No Usage</v>
      </c>
      <c r="AD4013" t="str">
        <f>IF(tbl_Customers[[#This Row],[total_day_minutes]]&lt;=150,"Low Usage", IF(tbl_Customers[[#This Row],[total_day_minutes]]&lt;=200,"Medium Usage", IF(tbl_Customers[[#This Row],[total_day_minutes]]&lt;=250,"High Usage","Very High Usage")))</f>
        <v>Medium Usage</v>
      </c>
      <c r="AE4013" t="str">
        <f>IF(tbl_Customers[[#This Row],[total_intl_calls]]&lt;=5,"Low Calls", IF(tbl_Customers[[#This Row],[total_intl_calls]]&lt;=10, "Medium Calls", "High Calls"))</f>
        <v>Low Calls</v>
      </c>
      <c r="AF40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13" s="36" t="str">
        <f>IF(tbl_Customers[[#This Row],[Churn_Risk_Score]]&gt;=10,"High Risk", IF(tbl_Customers[[#This Row],[Churn_Risk_Score]]&gt;=5,"Medium Risk","Low Risk"))</f>
        <v>Low Risk</v>
      </c>
    </row>
    <row r="4014" spans="1:33" x14ac:dyDescent="0.35">
      <c r="A4014">
        <v>4013</v>
      </c>
      <c r="B4014" t="s">
        <v>39</v>
      </c>
      <c r="C4014">
        <v>130</v>
      </c>
      <c r="D4014" t="s">
        <v>21</v>
      </c>
      <c r="E4014" t="s">
        <v>22</v>
      </c>
      <c r="F4014" t="s">
        <v>22</v>
      </c>
      <c r="G4014">
        <v>0</v>
      </c>
      <c r="H4014">
        <v>159.9</v>
      </c>
      <c r="I4014">
        <v>70</v>
      </c>
      <c r="J4014">
        <v>27.18</v>
      </c>
      <c r="K4014">
        <v>236.8</v>
      </c>
      <c r="L4014">
        <v>127</v>
      </c>
      <c r="M4014">
        <v>20.13</v>
      </c>
      <c r="N4014">
        <v>227.9</v>
      </c>
      <c r="O4014">
        <v>95</v>
      </c>
      <c r="P4014">
        <v>10.26</v>
      </c>
      <c r="Q4014">
        <v>9</v>
      </c>
      <c r="R4014">
        <v>1</v>
      </c>
      <c r="S4014">
        <v>2.4300000000000002</v>
      </c>
      <c r="T4014">
        <v>1</v>
      </c>
      <c r="U4014" t="s">
        <v>22</v>
      </c>
      <c r="V4014">
        <f>IF(tbl_Customers[[#This Row],[churn]] = "yes", 1, 0)</f>
        <v>0</v>
      </c>
      <c r="W4014" t="str">
        <f>IF(tbl_Customers[[#This Row],[number_customer_service_calls]] &lt;= 1, "0-1 Calls", IF(tbl_Customers[[#This Row],[number_customer_service_calls]] &lt;= 3, "2-3 Calls", IF(tbl_Customers[[#This Row],[number_customer_service_calls]] &lt;=5, "4-5 Calls", "6+ Calls")))</f>
        <v>0-1 Calls</v>
      </c>
      <c r="X4014" t="str">
        <f>IF(tbl_Customers[[#This Row],[account_length]] &lt;= 50, "0-50", IF(tbl_Customers[[#This Row],[account_length]] &lt;=100, "51-100", IF(tbl_Customers[[#This Row],[account_length]] &lt;= 150, "101-150", "151+")))</f>
        <v>101-150</v>
      </c>
      <c r="Y4014" t="str">
        <f>IF(tbl_Customers[[#This Row],[total_intl_charge]] &lt;= 3, "Low Charges", "High Charges")</f>
        <v>Low Charges</v>
      </c>
      <c r="Z4014" t="str">
        <f>IF(tbl_Customers[[#This Row],[total_eve_calls]]&lt;=80,"Low Calls",
IF(tbl_Customers[[#This Row],[total_eve_calls]]&lt;=120,"Medium Calls","High Calls"))</f>
        <v>High Calls</v>
      </c>
      <c r="AA4014" t="str">
        <f>IF(tbl_Customers[[#This Row],[total_eve_charge]]&lt;=15,"Low Charges",
IF(tbl_Customers[[#This Row],[total_eve_charge]]&lt;=20,"Medium Charges","High Charges"))</f>
        <v>High Charges</v>
      </c>
      <c r="AB40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4" t="str">
        <f>IF(tbl_Customers[[#This Row],[number_vmail_messages]] = 0, "No Usage", IF(tbl_Customers[[#This Row],[number_vmail_messages]] &lt;= 20, "Low Usage", IF(tbl_Customers[[#This Row],[number_vmail_messages]] &lt;= 40, "Medium Usgae", "High Usage")))</f>
        <v>No Usage</v>
      </c>
      <c r="AD4014" t="str">
        <f>IF(tbl_Customers[[#This Row],[total_day_minutes]]&lt;=150,"Low Usage", IF(tbl_Customers[[#This Row],[total_day_minutes]]&lt;=200,"Medium Usage", IF(tbl_Customers[[#This Row],[total_day_minutes]]&lt;=250,"High Usage","Very High Usage")))</f>
        <v>Medium Usage</v>
      </c>
      <c r="AE4014" t="str">
        <f>IF(tbl_Customers[[#This Row],[total_intl_calls]]&lt;=5,"Low Calls", IF(tbl_Customers[[#This Row],[total_intl_calls]]&lt;=10, "Medium Calls", "High Calls"))</f>
        <v>Low Calls</v>
      </c>
      <c r="AF40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4" s="36" t="str">
        <f>IF(tbl_Customers[[#This Row],[Churn_Risk_Score]]&gt;=10,"High Risk", IF(tbl_Customers[[#This Row],[Churn_Risk_Score]]&gt;=5,"Medium Risk","Low Risk"))</f>
        <v>Low Risk</v>
      </c>
    </row>
    <row r="4015" spans="1:33" x14ac:dyDescent="0.35">
      <c r="A4015">
        <v>4014</v>
      </c>
      <c r="B4015" t="s">
        <v>42</v>
      </c>
      <c r="C4015">
        <v>116</v>
      </c>
      <c r="D4015" t="s">
        <v>21</v>
      </c>
      <c r="E4015" t="s">
        <v>23</v>
      </c>
      <c r="F4015" t="s">
        <v>22</v>
      </c>
      <c r="G4015">
        <v>0</v>
      </c>
      <c r="H4015">
        <v>191.7</v>
      </c>
      <c r="I4015">
        <v>97</v>
      </c>
      <c r="J4015">
        <v>32.590000000000003</v>
      </c>
      <c r="K4015">
        <v>176.2</v>
      </c>
      <c r="L4015">
        <v>127</v>
      </c>
      <c r="M4015">
        <v>14.98</v>
      </c>
      <c r="N4015">
        <v>103.9</v>
      </c>
      <c r="O4015">
        <v>96</v>
      </c>
      <c r="P4015">
        <v>4.68</v>
      </c>
      <c r="Q4015">
        <v>4.9000000000000004</v>
      </c>
      <c r="R4015">
        <v>4</v>
      </c>
      <c r="S4015">
        <v>1.32</v>
      </c>
      <c r="T4015">
        <v>2</v>
      </c>
      <c r="U4015" t="s">
        <v>22</v>
      </c>
      <c r="V4015">
        <f>IF(tbl_Customers[[#This Row],[churn]] = "yes", 1, 0)</f>
        <v>0</v>
      </c>
      <c r="W4015" t="str">
        <f>IF(tbl_Customers[[#This Row],[number_customer_service_calls]] &lt;= 1, "0-1 Calls", IF(tbl_Customers[[#This Row],[number_customer_service_calls]] &lt;= 3, "2-3 Calls", IF(tbl_Customers[[#This Row],[number_customer_service_calls]] &lt;=5, "4-5 Calls", "6+ Calls")))</f>
        <v>2-3 Calls</v>
      </c>
      <c r="X4015" t="str">
        <f>IF(tbl_Customers[[#This Row],[account_length]] &lt;= 50, "0-50", IF(tbl_Customers[[#This Row],[account_length]] &lt;=100, "51-100", IF(tbl_Customers[[#This Row],[account_length]] &lt;= 150, "101-150", "151+")))</f>
        <v>101-150</v>
      </c>
      <c r="Y4015" t="str">
        <f>IF(tbl_Customers[[#This Row],[total_intl_charge]] &lt;= 3, "Low Charges", "High Charges")</f>
        <v>Low Charges</v>
      </c>
      <c r="Z4015" t="str">
        <f>IF(tbl_Customers[[#This Row],[total_eve_calls]]&lt;=80,"Low Calls",
IF(tbl_Customers[[#This Row],[total_eve_calls]]&lt;=120,"Medium Calls","High Calls"))</f>
        <v>High Calls</v>
      </c>
      <c r="AA4015" t="str">
        <f>IF(tbl_Customers[[#This Row],[total_eve_charge]]&lt;=15,"Low Charges",
IF(tbl_Customers[[#This Row],[total_eve_charge]]&lt;=20,"Medium Charges","High Charges"))</f>
        <v>Low Charges</v>
      </c>
      <c r="AB40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5" t="str">
        <f>IF(tbl_Customers[[#This Row],[number_vmail_messages]] = 0, "No Usage", IF(tbl_Customers[[#This Row],[number_vmail_messages]] &lt;= 20, "Low Usage", IF(tbl_Customers[[#This Row],[number_vmail_messages]] &lt;= 40, "Medium Usgae", "High Usage")))</f>
        <v>No Usage</v>
      </c>
      <c r="AD4015" t="str">
        <f>IF(tbl_Customers[[#This Row],[total_day_minutes]]&lt;=150,"Low Usage", IF(tbl_Customers[[#This Row],[total_day_minutes]]&lt;=200,"Medium Usage", IF(tbl_Customers[[#This Row],[total_day_minutes]]&lt;=250,"High Usage","Very High Usage")))</f>
        <v>Medium Usage</v>
      </c>
      <c r="AE4015" t="str">
        <f>IF(tbl_Customers[[#This Row],[total_intl_calls]]&lt;=5,"Low Calls", IF(tbl_Customers[[#This Row],[total_intl_calls]]&lt;=10, "Medium Calls", "High Calls"))</f>
        <v>Low Calls</v>
      </c>
      <c r="AF40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15" s="36" t="str">
        <f>IF(tbl_Customers[[#This Row],[Churn_Risk_Score]]&gt;=10,"High Risk", IF(tbl_Customers[[#This Row],[Churn_Risk_Score]]&gt;=5,"Medium Risk","Low Risk"))</f>
        <v>Low Risk</v>
      </c>
    </row>
    <row r="4016" spans="1:33" x14ac:dyDescent="0.35">
      <c r="A4016">
        <v>4015</v>
      </c>
      <c r="B4016" t="s">
        <v>74</v>
      </c>
      <c r="C4016">
        <v>161</v>
      </c>
      <c r="D4016" t="s">
        <v>28</v>
      </c>
      <c r="E4016" t="s">
        <v>22</v>
      </c>
      <c r="F4016" t="s">
        <v>22</v>
      </c>
      <c r="G4016">
        <v>0</v>
      </c>
      <c r="H4016">
        <v>151.19999999999999</v>
      </c>
      <c r="I4016">
        <v>89</v>
      </c>
      <c r="J4016">
        <v>25.7</v>
      </c>
      <c r="K4016">
        <v>228.4</v>
      </c>
      <c r="L4016">
        <v>117</v>
      </c>
      <c r="M4016">
        <v>19.41</v>
      </c>
      <c r="N4016">
        <v>169.3</v>
      </c>
      <c r="O4016">
        <v>107</v>
      </c>
      <c r="P4016">
        <v>7.62</v>
      </c>
      <c r="Q4016">
        <v>9.3000000000000007</v>
      </c>
      <c r="R4016">
        <v>2</v>
      </c>
      <c r="S4016">
        <v>2.5099999999999998</v>
      </c>
      <c r="T4016">
        <v>2</v>
      </c>
      <c r="U4016" t="s">
        <v>22</v>
      </c>
      <c r="V4016">
        <f>IF(tbl_Customers[[#This Row],[churn]] = "yes", 1, 0)</f>
        <v>0</v>
      </c>
      <c r="W4016" t="str">
        <f>IF(tbl_Customers[[#This Row],[number_customer_service_calls]] &lt;= 1, "0-1 Calls", IF(tbl_Customers[[#This Row],[number_customer_service_calls]] &lt;= 3, "2-3 Calls", IF(tbl_Customers[[#This Row],[number_customer_service_calls]] &lt;=5, "4-5 Calls", "6+ Calls")))</f>
        <v>2-3 Calls</v>
      </c>
      <c r="X4016" t="str">
        <f>IF(tbl_Customers[[#This Row],[account_length]] &lt;= 50, "0-50", IF(tbl_Customers[[#This Row],[account_length]] &lt;=100, "51-100", IF(tbl_Customers[[#This Row],[account_length]] &lt;= 150, "101-150", "151+")))</f>
        <v>151+</v>
      </c>
      <c r="Y4016" t="str">
        <f>IF(tbl_Customers[[#This Row],[total_intl_charge]] &lt;= 3, "Low Charges", "High Charges")</f>
        <v>Low Charges</v>
      </c>
      <c r="Z4016" t="str">
        <f>IF(tbl_Customers[[#This Row],[total_eve_calls]]&lt;=80,"Low Calls",
IF(tbl_Customers[[#This Row],[total_eve_calls]]&lt;=120,"Medium Calls","High Calls"))</f>
        <v>Medium Calls</v>
      </c>
      <c r="AA4016" t="str">
        <f>IF(tbl_Customers[[#This Row],[total_eve_charge]]&lt;=15,"Low Charges",
IF(tbl_Customers[[#This Row],[total_eve_charge]]&lt;=20,"Medium Charges","High Charges"))</f>
        <v>Medium Charges</v>
      </c>
      <c r="AB40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6" t="str">
        <f>IF(tbl_Customers[[#This Row],[number_vmail_messages]] = 0, "No Usage", IF(tbl_Customers[[#This Row],[number_vmail_messages]] &lt;= 20, "Low Usage", IF(tbl_Customers[[#This Row],[number_vmail_messages]] &lt;= 40, "Medium Usgae", "High Usage")))</f>
        <v>No Usage</v>
      </c>
      <c r="AD4016" t="str">
        <f>IF(tbl_Customers[[#This Row],[total_day_minutes]]&lt;=150,"Low Usage", IF(tbl_Customers[[#This Row],[total_day_minutes]]&lt;=200,"Medium Usage", IF(tbl_Customers[[#This Row],[total_day_minutes]]&lt;=250,"High Usage","Very High Usage")))</f>
        <v>Medium Usage</v>
      </c>
      <c r="AE4016" t="str">
        <f>IF(tbl_Customers[[#This Row],[total_intl_calls]]&lt;=5,"Low Calls", IF(tbl_Customers[[#This Row],[total_intl_calls]]&lt;=10, "Medium Calls", "High Calls"))</f>
        <v>Low Calls</v>
      </c>
      <c r="AF40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6" s="36" t="str">
        <f>IF(tbl_Customers[[#This Row],[Churn_Risk_Score]]&gt;=10,"High Risk", IF(tbl_Customers[[#This Row],[Churn_Risk_Score]]&gt;=5,"Medium Risk","Low Risk"))</f>
        <v>Low Risk</v>
      </c>
    </row>
    <row r="4017" spans="1:33" x14ac:dyDescent="0.35">
      <c r="A4017">
        <v>4016</v>
      </c>
      <c r="B4017" t="s">
        <v>50</v>
      </c>
      <c r="C4017">
        <v>130</v>
      </c>
      <c r="D4017" t="s">
        <v>21</v>
      </c>
      <c r="E4017" t="s">
        <v>22</v>
      </c>
      <c r="F4017" t="s">
        <v>22</v>
      </c>
      <c r="G4017">
        <v>0</v>
      </c>
      <c r="H4017">
        <v>182.1</v>
      </c>
      <c r="I4017">
        <v>136</v>
      </c>
      <c r="J4017">
        <v>30.96</v>
      </c>
      <c r="K4017">
        <v>204.2</v>
      </c>
      <c r="L4017">
        <v>99</v>
      </c>
      <c r="M4017">
        <v>17.36</v>
      </c>
      <c r="N4017">
        <v>355.1</v>
      </c>
      <c r="O4017">
        <v>135</v>
      </c>
      <c r="P4017">
        <v>15.98</v>
      </c>
      <c r="Q4017">
        <v>12</v>
      </c>
      <c r="R4017">
        <v>7</v>
      </c>
      <c r="S4017">
        <v>3.24</v>
      </c>
      <c r="T4017">
        <v>2</v>
      </c>
      <c r="U4017" t="s">
        <v>22</v>
      </c>
      <c r="V4017">
        <f>IF(tbl_Customers[[#This Row],[churn]] = "yes", 1, 0)</f>
        <v>0</v>
      </c>
      <c r="W4017" t="str">
        <f>IF(tbl_Customers[[#This Row],[number_customer_service_calls]] &lt;= 1, "0-1 Calls", IF(tbl_Customers[[#This Row],[number_customer_service_calls]] &lt;= 3, "2-3 Calls", IF(tbl_Customers[[#This Row],[number_customer_service_calls]] &lt;=5, "4-5 Calls", "6+ Calls")))</f>
        <v>2-3 Calls</v>
      </c>
      <c r="X4017" t="str">
        <f>IF(tbl_Customers[[#This Row],[account_length]] &lt;= 50, "0-50", IF(tbl_Customers[[#This Row],[account_length]] &lt;=100, "51-100", IF(tbl_Customers[[#This Row],[account_length]] &lt;= 150, "101-150", "151+")))</f>
        <v>101-150</v>
      </c>
      <c r="Y4017" t="str">
        <f>IF(tbl_Customers[[#This Row],[total_intl_charge]] &lt;= 3, "Low Charges", "High Charges")</f>
        <v>High Charges</v>
      </c>
      <c r="Z4017" t="str">
        <f>IF(tbl_Customers[[#This Row],[total_eve_calls]]&lt;=80,"Low Calls",
IF(tbl_Customers[[#This Row],[total_eve_calls]]&lt;=120,"Medium Calls","High Calls"))</f>
        <v>Medium Calls</v>
      </c>
      <c r="AA4017" t="str">
        <f>IF(tbl_Customers[[#This Row],[total_eve_charge]]&lt;=15,"Low Charges",
IF(tbl_Customers[[#This Row],[total_eve_charge]]&lt;=20,"Medium Charges","High Charges"))</f>
        <v>Medium Charges</v>
      </c>
      <c r="AB40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17" t="str">
        <f>IF(tbl_Customers[[#This Row],[number_vmail_messages]] = 0, "No Usage", IF(tbl_Customers[[#This Row],[number_vmail_messages]] &lt;= 20, "Low Usage", IF(tbl_Customers[[#This Row],[number_vmail_messages]] &lt;= 40, "Medium Usgae", "High Usage")))</f>
        <v>No Usage</v>
      </c>
      <c r="AD4017" t="str">
        <f>IF(tbl_Customers[[#This Row],[total_day_minutes]]&lt;=150,"Low Usage", IF(tbl_Customers[[#This Row],[total_day_minutes]]&lt;=200,"Medium Usage", IF(tbl_Customers[[#This Row],[total_day_minutes]]&lt;=250,"High Usage","Very High Usage")))</f>
        <v>Medium Usage</v>
      </c>
      <c r="AE4017" t="str">
        <f>IF(tbl_Customers[[#This Row],[total_intl_calls]]&lt;=5,"Low Calls", IF(tbl_Customers[[#This Row],[total_intl_calls]]&lt;=10, "Medium Calls", "High Calls"))</f>
        <v>Medium Calls</v>
      </c>
      <c r="AF40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17" s="36" t="str">
        <f>IF(tbl_Customers[[#This Row],[Churn_Risk_Score]]&gt;=10,"High Risk", IF(tbl_Customers[[#This Row],[Churn_Risk_Score]]&gt;=5,"Medium Risk","Low Risk"))</f>
        <v>Low Risk</v>
      </c>
    </row>
    <row r="4018" spans="1:33" x14ac:dyDescent="0.35">
      <c r="A4018">
        <v>4017</v>
      </c>
      <c r="B4018" t="s">
        <v>50</v>
      </c>
      <c r="C4018">
        <v>42</v>
      </c>
      <c r="D4018" t="s">
        <v>28</v>
      </c>
      <c r="E4018" t="s">
        <v>22</v>
      </c>
      <c r="F4018" t="s">
        <v>22</v>
      </c>
      <c r="G4018">
        <v>0</v>
      </c>
      <c r="H4018">
        <v>155.1</v>
      </c>
      <c r="I4018">
        <v>110</v>
      </c>
      <c r="J4018">
        <v>26.37</v>
      </c>
      <c r="K4018">
        <v>160.80000000000001</v>
      </c>
      <c r="L4018">
        <v>109</v>
      </c>
      <c r="M4018">
        <v>13.67</v>
      </c>
      <c r="N4018">
        <v>237.4</v>
      </c>
      <c r="O4018">
        <v>115</v>
      </c>
      <c r="P4018">
        <v>10.68</v>
      </c>
      <c r="Q4018">
        <v>11.3</v>
      </c>
      <c r="R4018">
        <v>2</v>
      </c>
      <c r="S4018">
        <v>3.05</v>
      </c>
      <c r="T4018">
        <v>3</v>
      </c>
      <c r="U4018" t="s">
        <v>22</v>
      </c>
      <c r="V4018">
        <f>IF(tbl_Customers[[#This Row],[churn]] = "yes", 1, 0)</f>
        <v>0</v>
      </c>
      <c r="W4018" t="str">
        <f>IF(tbl_Customers[[#This Row],[number_customer_service_calls]] &lt;= 1, "0-1 Calls", IF(tbl_Customers[[#This Row],[number_customer_service_calls]] &lt;= 3, "2-3 Calls", IF(tbl_Customers[[#This Row],[number_customer_service_calls]] &lt;=5, "4-5 Calls", "6+ Calls")))</f>
        <v>2-3 Calls</v>
      </c>
      <c r="X4018" t="str">
        <f>IF(tbl_Customers[[#This Row],[account_length]] &lt;= 50, "0-50", IF(tbl_Customers[[#This Row],[account_length]] &lt;=100, "51-100", IF(tbl_Customers[[#This Row],[account_length]] &lt;= 150, "101-150", "151+")))</f>
        <v>0-50</v>
      </c>
      <c r="Y4018" t="str">
        <f>IF(tbl_Customers[[#This Row],[total_intl_charge]] &lt;= 3, "Low Charges", "High Charges")</f>
        <v>High Charges</v>
      </c>
      <c r="Z4018" t="str">
        <f>IF(tbl_Customers[[#This Row],[total_eve_calls]]&lt;=80,"Low Calls",
IF(tbl_Customers[[#This Row],[total_eve_calls]]&lt;=120,"Medium Calls","High Calls"))</f>
        <v>Medium Calls</v>
      </c>
      <c r="AA4018" t="str">
        <f>IF(tbl_Customers[[#This Row],[total_eve_charge]]&lt;=15,"Low Charges",
IF(tbl_Customers[[#This Row],[total_eve_charge]]&lt;=20,"Medium Charges","High Charges"))</f>
        <v>Low Charges</v>
      </c>
      <c r="AB40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18" t="str">
        <f>IF(tbl_Customers[[#This Row],[number_vmail_messages]] = 0, "No Usage", IF(tbl_Customers[[#This Row],[number_vmail_messages]] &lt;= 20, "Low Usage", IF(tbl_Customers[[#This Row],[number_vmail_messages]] &lt;= 40, "Medium Usgae", "High Usage")))</f>
        <v>No Usage</v>
      </c>
      <c r="AD4018" t="str">
        <f>IF(tbl_Customers[[#This Row],[total_day_minutes]]&lt;=150,"Low Usage", IF(tbl_Customers[[#This Row],[total_day_minutes]]&lt;=200,"Medium Usage", IF(tbl_Customers[[#This Row],[total_day_minutes]]&lt;=250,"High Usage","Very High Usage")))</f>
        <v>Medium Usage</v>
      </c>
      <c r="AE4018" t="str">
        <f>IF(tbl_Customers[[#This Row],[total_intl_calls]]&lt;=5,"Low Calls", IF(tbl_Customers[[#This Row],[total_intl_calls]]&lt;=10, "Medium Calls", "High Calls"))</f>
        <v>Low Calls</v>
      </c>
      <c r="AF40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18" s="36" t="str">
        <f>IF(tbl_Customers[[#This Row],[Churn_Risk_Score]]&gt;=10,"High Risk", IF(tbl_Customers[[#This Row],[Churn_Risk_Score]]&gt;=5,"Medium Risk","Low Risk"))</f>
        <v>Low Risk</v>
      </c>
    </row>
    <row r="4019" spans="1:33" x14ac:dyDescent="0.35">
      <c r="A4019">
        <v>4018</v>
      </c>
      <c r="B4019" t="s">
        <v>41</v>
      </c>
      <c r="C4019">
        <v>97</v>
      </c>
      <c r="D4019" t="s">
        <v>21</v>
      </c>
      <c r="E4019" t="s">
        <v>22</v>
      </c>
      <c r="F4019" t="s">
        <v>23</v>
      </c>
      <c r="G4019">
        <v>27</v>
      </c>
      <c r="H4019">
        <v>125.9</v>
      </c>
      <c r="I4019">
        <v>90</v>
      </c>
      <c r="J4019">
        <v>21.4</v>
      </c>
      <c r="K4019">
        <v>123.4</v>
      </c>
      <c r="L4019">
        <v>91</v>
      </c>
      <c r="M4019">
        <v>10.49</v>
      </c>
      <c r="N4019">
        <v>230</v>
      </c>
      <c r="O4019">
        <v>71</v>
      </c>
      <c r="P4019">
        <v>10.35</v>
      </c>
      <c r="Q4019">
        <v>7.3</v>
      </c>
      <c r="R4019">
        <v>7</v>
      </c>
      <c r="S4019">
        <v>1.97</v>
      </c>
      <c r="T4019">
        <v>0</v>
      </c>
      <c r="U4019" t="s">
        <v>22</v>
      </c>
      <c r="V4019">
        <f>IF(tbl_Customers[[#This Row],[churn]] = "yes", 1, 0)</f>
        <v>0</v>
      </c>
      <c r="W4019" t="str">
        <f>IF(tbl_Customers[[#This Row],[number_customer_service_calls]] &lt;= 1, "0-1 Calls", IF(tbl_Customers[[#This Row],[number_customer_service_calls]] &lt;= 3, "2-3 Calls", IF(tbl_Customers[[#This Row],[number_customer_service_calls]] &lt;=5, "4-5 Calls", "6+ Calls")))</f>
        <v>0-1 Calls</v>
      </c>
      <c r="X4019" t="str">
        <f>IF(tbl_Customers[[#This Row],[account_length]] &lt;= 50, "0-50", IF(tbl_Customers[[#This Row],[account_length]] &lt;=100, "51-100", IF(tbl_Customers[[#This Row],[account_length]] &lt;= 150, "101-150", "151+")))</f>
        <v>51-100</v>
      </c>
      <c r="Y4019" t="str">
        <f>IF(tbl_Customers[[#This Row],[total_intl_charge]] &lt;= 3, "Low Charges", "High Charges")</f>
        <v>Low Charges</v>
      </c>
      <c r="Z4019" t="str">
        <f>IF(tbl_Customers[[#This Row],[total_eve_calls]]&lt;=80,"Low Calls",
IF(tbl_Customers[[#This Row],[total_eve_calls]]&lt;=120,"Medium Calls","High Calls"))</f>
        <v>Medium Calls</v>
      </c>
      <c r="AA4019" t="str">
        <f>IF(tbl_Customers[[#This Row],[total_eve_charge]]&lt;=15,"Low Charges",
IF(tbl_Customers[[#This Row],[total_eve_charge]]&lt;=20,"Medium Charges","High Charges"))</f>
        <v>Low Charges</v>
      </c>
      <c r="AB40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9" t="str">
        <f>IF(tbl_Customers[[#This Row],[number_vmail_messages]] = 0, "No Usage", IF(tbl_Customers[[#This Row],[number_vmail_messages]] &lt;= 20, "Low Usage", IF(tbl_Customers[[#This Row],[number_vmail_messages]] &lt;= 40, "Medium Usgae", "High Usage")))</f>
        <v>Medium Usgae</v>
      </c>
      <c r="AD4019" t="str">
        <f>IF(tbl_Customers[[#This Row],[total_day_minutes]]&lt;=150,"Low Usage", IF(tbl_Customers[[#This Row],[total_day_minutes]]&lt;=200,"Medium Usage", IF(tbl_Customers[[#This Row],[total_day_minutes]]&lt;=250,"High Usage","Very High Usage")))</f>
        <v>Low Usage</v>
      </c>
      <c r="AE4019" t="str">
        <f>IF(tbl_Customers[[#This Row],[total_intl_calls]]&lt;=5,"Low Calls", IF(tbl_Customers[[#This Row],[total_intl_calls]]&lt;=10, "Medium Calls", "High Calls"))</f>
        <v>Medium Calls</v>
      </c>
      <c r="AF40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19" s="36" t="str">
        <f>IF(tbl_Customers[[#This Row],[Churn_Risk_Score]]&gt;=10,"High Risk", IF(tbl_Customers[[#This Row],[Churn_Risk_Score]]&gt;=5,"Medium Risk","Low Risk"))</f>
        <v>Low Risk</v>
      </c>
    </row>
    <row r="4020" spans="1:33" x14ac:dyDescent="0.35">
      <c r="A4020">
        <v>4019</v>
      </c>
      <c r="B4020" t="s">
        <v>42</v>
      </c>
      <c r="C4020">
        <v>127</v>
      </c>
      <c r="D4020" t="s">
        <v>21</v>
      </c>
      <c r="E4020" t="s">
        <v>22</v>
      </c>
      <c r="F4020" t="s">
        <v>23</v>
      </c>
      <c r="G4020">
        <v>29</v>
      </c>
      <c r="H4020">
        <v>136.1</v>
      </c>
      <c r="I4020">
        <v>146</v>
      </c>
      <c r="J4020">
        <v>23.14</v>
      </c>
      <c r="K4020">
        <v>302.60000000000002</v>
      </c>
      <c r="L4020">
        <v>105</v>
      </c>
      <c r="M4020">
        <v>25.72</v>
      </c>
      <c r="N4020">
        <v>163.1</v>
      </c>
      <c r="O4020">
        <v>116</v>
      </c>
      <c r="P4020">
        <v>7.34</v>
      </c>
      <c r="Q4020">
        <v>18.5</v>
      </c>
      <c r="R4020">
        <v>2</v>
      </c>
      <c r="S4020">
        <v>5</v>
      </c>
      <c r="T4020">
        <v>2</v>
      </c>
      <c r="U4020" t="s">
        <v>22</v>
      </c>
      <c r="V4020">
        <f>IF(tbl_Customers[[#This Row],[churn]] = "yes", 1, 0)</f>
        <v>0</v>
      </c>
      <c r="W4020" t="str">
        <f>IF(tbl_Customers[[#This Row],[number_customer_service_calls]] &lt;= 1, "0-1 Calls", IF(tbl_Customers[[#This Row],[number_customer_service_calls]] &lt;= 3, "2-3 Calls", IF(tbl_Customers[[#This Row],[number_customer_service_calls]] &lt;=5, "4-5 Calls", "6+ Calls")))</f>
        <v>2-3 Calls</v>
      </c>
      <c r="X4020" t="str">
        <f>IF(tbl_Customers[[#This Row],[account_length]] &lt;= 50, "0-50", IF(tbl_Customers[[#This Row],[account_length]] &lt;=100, "51-100", IF(tbl_Customers[[#This Row],[account_length]] &lt;= 150, "101-150", "151+")))</f>
        <v>101-150</v>
      </c>
      <c r="Y4020" t="str">
        <f>IF(tbl_Customers[[#This Row],[total_intl_charge]] &lt;= 3, "Low Charges", "High Charges")</f>
        <v>High Charges</v>
      </c>
      <c r="Z4020" t="str">
        <f>IF(tbl_Customers[[#This Row],[total_eve_calls]]&lt;=80,"Low Calls",
IF(tbl_Customers[[#This Row],[total_eve_calls]]&lt;=120,"Medium Calls","High Calls"))</f>
        <v>Medium Calls</v>
      </c>
      <c r="AA4020" t="str">
        <f>IF(tbl_Customers[[#This Row],[total_eve_charge]]&lt;=15,"Low Charges",
IF(tbl_Customers[[#This Row],[total_eve_charge]]&lt;=20,"Medium Charges","High Charges"))</f>
        <v>High Charges</v>
      </c>
      <c r="AB40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0" t="str">
        <f>IF(tbl_Customers[[#This Row],[number_vmail_messages]] = 0, "No Usage", IF(tbl_Customers[[#This Row],[number_vmail_messages]] &lt;= 20, "Low Usage", IF(tbl_Customers[[#This Row],[number_vmail_messages]] &lt;= 40, "Medium Usgae", "High Usage")))</f>
        <v>Medium Usgae</v>
      </c>
      <c r="AD4020" t="str">
        <f>IF(tbl_Customers[[#This Row],[total_day_minutes]]&lt;=150,"Low Usage", IF(tbl_Customers[[#This Row],[total_day_minutes]]&lt;=200,"Medium Usage", IF(tbl_Customers[[#This Row],[total_day_minutes]]&lt;=250,"High Usage","Very High Usage")))</f>
        <v>Low Usage</v>
      </c>
      <c r="AE4020" t="str">
        <f>IF(tbl_Customers[[#This Row],[total_intl_calls]]&lt;=5,"Low Calls", IF(tbl_Customers[[#This Row],[total_intl_calls]]&lt;=10, "Medium Calls", "High Calls"))</f>
        <v>Low Calls</v>
      </c>
      <c r="AF40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20" s="36" t="str">
        <f>IF(tbl_Customers[[#This Row],[Churn_Risk_Score]]&gt;=10,"High Risk", IF(tbl_Customers[[#This Row],[Churn_Risk_Score]]&gt;=5,"Medium Risk","Low Risk"))</f>
        <v>Low Risk</v>
      </c>
    </row>
    <row r="4021" spans="1:33" x14ac:dyDescent="0.35">
      <c r="A4021">
        <v>4020</v>
      </c>
      <c r="B4021" t="s">
        <v>55</v>
      </c>
      <c r="C4021">
        <v>34</v>
      </c>
      <c r="D4021" t="s">
        <v>21</v>
      </c>
      <c r="E4021" t="s">
        <v>22</v>
      </c>
      <c r="F4021" t="s">
        <v>23</v>
      </c>
      <c r="G4021">
        <v>33</v>
      </c>
      <c r="H4021">
        <v>284.3</v>
      </c>
      <c r="I4021">
        <v>115</v>
      </c>
      <c r="J4021">
        <v>48.33</v>
      </c>
      <c r="K4021">
        <v>204.8</v>
      </c>
      <c r="L4021">
        <v>125</v>
      </c>
      <c r="M4021">
        <v>17.41</v>
      </c>
      <c r="N4021">
        <v>143</v>
      </c>
      <c r="O4021">
        <v>83</v>
      </c>
      <c r="P4021">
        <v>6.44</v>
      </c>
      <c r="Q4021">
        <v>3.5</v>
      </c>
      <c r="R4021">
        <v>4</v>
      </c>
      <c r="S4021">
        <v>0.95</v>
      </c>
      <c r="T4021">
        <v>0</v>
      </c>
      <c r="U4021" t="s">
        <v>22</v>
      </c>
      <c r="V4021">
        <f>IF(tbl_Customers[[#This Row],[churn]] = "yes", 1, 0)</f>
        <v>0</v>
      </c>
      <c r="W4021" t="str">
        <f>IF(tbl_Customers[[#This Row],[number_customer_service_calls]] &lt;= 1, "0-1 Calls", IF(tbl_Customers[[#This Row],[number_customer_service_calls]] &lt;= 3, "2-3 Calls", IF(tbl_Customers[[#This Row],[number_customer_service_calls]] &lt;=5, "4-5 Calls", "6+ Calls")))</f>
        <v>0-1 Calls</v>
      </c>
      <c r="X4021" t="str">
        <f>IF(tbl_Customers[[#This Row],[account_length]] &lt;= 50, "0-50", IF(tbl_Customers[[#This Row],[account_length]] &lt;=100, "51-100", IF(tbl_Customers[[#This Row],[account_length]] &lt;= 150, "101-150", "151+")))</f>
        <v>0-50</v>
      </c>
      <c r="Y4021" t="str">
        <f>IF(tbl_Customers[[#This Row],[total_intl_charge]] &lt;= 3, "Low Charges", "High Charges")</f>
        <v>Low Charges</v>
      </c>
      <c r="Z4021" t="str">
        <f>IF(tbl_Customers[[#This Row],[total_eve_calls]]&lt;=80,"Low Calls",
IF(tbl_Customers[[#This Row],[total_eve_calls]]&lt;=120,"Medium Calls","High Calls"))</f>
        <v>High Calls</v>
      </c>
      <c r="AA4021" t="str">
        <f>IF(tbl_Customers[[#This Row],[total_eve_charge]]&lt;=15,"Low Charges",
IF(tbl_Customers[[#This Row],[total_eve_charge]]&lt;=20,"Medium Charges","High Charges"))</f>
        <v>Medium Charges</v>
      </c>
      <c r="AB40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1" t="str">
        <f>IF(tbl_Customers[[#This Row],[number_vmail_messages]] = 0, "No Usage", IF(tbl_Customers[[#This Row],[number_vmail_messages]] &lt;= 20, "Low Usage", IF(tbl_Customers[[#This Row],[number_vmail_messages]] &lt;= 40, "Medium Usgae", "High Usage")))</f>
        <v>Medium Usgae</v>
      </c>
      <c r="AD4021" t="str">
        <f>IF(tbl_Customers[[#This Row],[total_day_minutes]]&lt;=150,"Low Usage", IF(tbl_Customers[[#This Row],[total_day_minutes]]&lt;=200,"Medium Usage", IF(tbl_Customers[[#This Row],[total_day_minutes]]&lt;=250,"High Usage","Very High Usage")))</f>
        <v>Very High Usage</v>
      </c>
      <c r="AE4021" t="str">
        <f>IF(tbl_Customers[[#This Row],[total_intl_calls]]&lt;=5,"Low Calls", IF(tbl_Customers[[#This Row],[total_intl_calls]]&lt;=10, "Medium Calls", "High Calls"))</f>
        <v>Low Calls</v>
      </c>
      <c r="AF40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1" s="36" t="str">
        <f>IF(tbl_Customers[[#This Row],[Churn_Risk_Score]]&gt;=10,"High Risk", IF(tbl_Customers[[#This Row],[Churn_Risk_Score]]&gt;=5,"Medium Risk","Low Risk"))</f>
        <v>Low Risk</v>
      </c>
    </row>
    <row r="4022" spans="1:33" x14ac:dyDescent="0.35">
      <c r="A4022">
        <v>4021</v>
      </c>
      <c r="B4022" t="s">
        <v>53</v>
      </c>
      <c r="C4022">
        <v>116</v>
      </c>
      <c r="D4022" t="s">
        <v>21</v>
      </c>
      <c r="E4022" t="s">
        <v>22</v>
      </c>
      <c r="F4022" t="s">
        <v>22</v>
      </c>
      <c r="G4022">
        <v>0</v>
      </c>
      <c r="H4022">
        <v>199.7</v>
      </c>
      <c r="I4022">
        <v>76</v>
      </c>
      <c r="J4022">
        <v>33.950000000000003</v>
      </c>
      <c r="K4022">
        <v>98.5</v>
      </c>
      <c r="L4022">
        <v>104</v>
      </c>
      <c r="M4022">
        <v>8.3699999999999992</v>
      </c>
      <c r="N4022">
        <v>220.1</v>
      </c>
      <c r="O4022">
        <v>108</v>
      </c>
      <c r="P4022">
        <v>9.9</v>
      </c>
      <c r="Q4022">
        <v>13.7</v>
      </c>
      <c r="R4022">
        <v>6</v>
      </c>
      <c r="S4022">
        <v>3.7</v>
      </c>
      <c r="T4022">
        <v>1</v>
      </c>
      <c r="U4022" t="s">
        <v>22</v>
      </c>
      <c r="V4022">
        <f>IF(tbl_Customers[[#This Row],[churn]] = "yes", 1, 0)</f>
        <v>0</v>
      </c>
      <c r="W4022" t="str">
        <f>IF(tbl_Customers[[#This Row],[number_customer_service_calls]] &lt;= 1, "0-1 Calls", IF(tbl_Customers[[#This Row],[number_customer_service_calls]] &lt;= 3, "2-3 Calls", IF(tbl_Customers[[#This Row],[number_customer_service_calls]] &lt;=5, "4-5 Calls", "6+ Calls")))</f>
        <v>0-1 Calls</v>
      </c>
      <c r="X4022" t="str">
        <f>IF(tbl_Customers[[#This Row],[account_length]] &lt;= 50, "0-50", IF(tbl_Customers[[#This Row],[account_length]] &lt;=100, "51-100", IF(tbl_Customers[[#This Row],[account_length]] &lt;= 150, "101-150", "151+")))</f>
        <v>101-150</v>
      </c>
      <c r="Y4022" t="str">
        <f>IF(tbl_Customers[[#This Row],[total_intl_charge]] &lt;= 3, "Low Charges", "High Charges")</f>
        <v>High Charges</v>
      </c>
      <c r="Z4022" t="str">
        <f>IF(tbl_Customers[[#This Row],[total_eve_calls]]&lt;=80,"Low Calls",
IF(tbl_Customers[[#This Row],[total_eve_calls]]&lt;=120,"Medium Calls","High Calls"))</f>
        <v>Medium Calls</v>
      </c>
      <c r="AA4022" t="str">
        <f>IF(tbl_Customers[[#This Row],[total_eve_charge]]&lt;=15,"Low Charges",
IF(tbl_Customers[[#This Row],[total_eve_charge]]&lt;=20,"Medium Charges","High Charges"))</f>
        <v>Low Charges</v>
      </c>
      <c r="AB40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2" t="str">
        <f>IF(tbl_Customers[[#This Row],[number_vmail_messages]] = 0, "No Usage", IF(tbl_Customers[[#This Row],[number_vmail_messages]] &lt;= 20, "Low Usage", IF(tbl_Customers[[#This Row],[number_vmail_messages]] &lt;= 40, "Medium Usgae", "High Usage")))</f>
        <v>No Usage</v>
      </c>
      <c r="AD4022" t="str">
        <f>IF(tbl_Customers[[#This Row],[total_day_minutes]]&lt;=150,"Low Usage", IF(tbl_Customers[[#This Row],[total_day_minutes]]&lt;=200,"Medium Usage", IF(tbl_Customers[[#This Row],[total_day_minutes]]&lt;=250,"High Usage","Very High Usage")))</f>
        <v>Medium Usage</v>
      </c>
      <c r="AE4022" t="str">
        <f>IF(tbl_Customers[[#This Row],[total_intl_calls]]&lt;=5,"Low Calls", IF(tbl_Customers[[#This Row],[total_intl_calls]]&lt;=10, "Medium Calls", "High Calls"))</f>
        <v>Medium Calls</v>
      </c>
      <c r="AF40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2" s="36" t="str">
        <f>IF(tbl_Customers[[#This Row],[Churn_Risk_Score]]&gt;=10,"High Risk", IF(tbl_Customers[[#This Row],[Churn_Risk_Score]]&gt;=5,"Medium Risk","Low Risk"))</f>
        <v>Low Risk</v>
      </c>
    </row>
    <row r="4023" spans="1:33" x14ac:dyDescent="0.35">
      <c r="A4023">
        <v>4022</v>
      </c>
      <c r="B4023" t="s">
        <v>57</v>
      </c>
      <c r="C4023">
        <v>158</v>
      </c>
      <c r="D4023" t="s">
        <v>21</v>
      </c>
      <c r="E4023" t="s">
        <v>22</v>
      </c>
      <c r="F4023" t="s">
        <v>22</v>
      </c>
      <c r="G4023">
        <v>0</v>
      </c>
      <c r="H4023">
        <v>98.2</v>
      </c>
      <c r="I4023">
        <v>87</v>
      </c>
      <c r="J4023">
        <v>16.690000000000001</v>
      </c>
      <c r="K4023">
        <v>198.3</v>
      </c>
      <c r="L4023">
        <v>71</v>
      </c>
      <c r="M4023">
        <v>16.86</v>
      </c>
      <c r="N4023">
        <v>246</v>
      </c>
      <c r="O4023">
        <v>99</v>
      </c>
      <c r="P4023">
        <v>11.07</v>
      </c>
      <c r="Q4023">
        <v>13</v>
      </c>
      <c r="R4023">
        <v>5</v>
      </c>
      <c r="S4023">
        <v>3.51</v>
      </c>
      <c r="T4023">
        <v>2</v>
      </c>
      <c r="U4023" t="s">
        <v>22</v>
      </c>
      <c r="V4023">
        <f>IF(tbl_Customers[[#This Row],[churn]] = "yes", 1, 0)</f>
        <v>0</v>
      </c>
      <c r="W4023" t="str">
        <f>IF(tbl_Customers[[#This Row],[number_customer_service_calls]] &lt;= 1, "0-1 Calls", IF(tbl_Customers[[#This Row],[number_customer_service_calls]] &lt;= 3, "2-3 Calls", IF(tbl_Customers[[#This Row],[number_customer_service_calls]] &lt;=5, "4-5 Calls", "6+ Calls")))</f>
        <v>2-3 Calls</v>
      </c>
      <c r="X4023" t="str">
        <f>IF(tbl_Customers[[#This Row],[account_length]] &lt;= 50, "0-50", IF(tbl_Customers[[#This Row],[account_length]] &lt;=100, "51-100", IF(tbl_Customers[[#This Row],[account_length]] &lt;= 150, "101-150", "151+")))</f>
        <v>151+</v>
      </c>
      <c r="Y4023" t="str">
        <f>IF(tbl_Customers[[#This Row],[total_intl_charge]] &lt;= 3, "Low Charges", "High Charges")</f>
        <v>High Charges</v>
      </c>
      <c r="Z4023" t="str">
        <f>IF(tbl_Customers[[#This Row],[total_eve_calls]]&lt;=80,"Low Calls",
IF(tbl_Customers[[#This Row],[total_eve_calls]]&lt;=120,"Medium Calls","High Calls"))</f>
        <v>Low Calls</v>
      </c>
      <c r="AA4023" t="str">
        <f>IF(tbl_Customers[[#This Row],[total_eve_charge]]&lt;=15,"Low Charges",
IF(tbl_Customers[[#This Row],[total_eve_charge]]&lt;=20,"Medium Charges","High Charges"))</f>
        <v>Medium Charges</v>
      </c>
      <c r="AB40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3" t="str">
        <f>IF(tbl_Customers[[#This Row],[number_vmail_messages]] = 0, "No Usage", IF(tbl_Customers[[#This Row],[number_vmail_messages]] &lt;= 20, "Low Usage", IF(tbl_Customers[[#This Row],[number_vmail_messages]] &lt;= 40, "Medium Usgae", "High Usage")))</f>
        <v>No Usage</v>
      </c>
      <c r="AD4023" t="str">
        <f>IF(tbl_Customers[[#This Row],[total_day_minutes]]&lt;=150,"Low Usage", IF(tbl_Customers[[#This Row],[total_day_minutes]]&lt;=200,"Medium Usage", IF(tbl_Customers[[#This Row],[total_day_minutes]]&lt;=250,"High Usage","Very High Usage")))</f>
        <v>Low Usage</v>
      </c>
      <c r="AE4023" t="str">
        <f>IF(tbl_Customers[[#This Row],[total_intl_calls]]&lt;=5,"Low Calls", IF(tbl_Customers[[#This Row],[total_intl_calls]]&lt;=10, "Medium Calls", "High Calls"))</f>
        <v>Low Calls</v>
      </c>
      <c r="AF40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3" s="36" t="str">
        <f>IF(tbl_Customers[[#This Row],[Churn_Risk_Score]]&gt;=10,"High Risk", IF(tbl_Customers[[#This Row],[Churn_Risk_Score]]&gt;=5,"Medium Risk","Low Risk"))</f>
        <v>Low Risk</v>
      </c>
    </row>
    <row r="4024" spans="1:33" x14ac:dyDescent="0.35">
      <c r="A4024">
        <v>4023</v>
      </c>
      <c r="B4024" t="s">
        <v>73</v>
      </c>
      <c r="C4024">
        <v>86</v>
      </c>
      <c r="D4024" t="s">
        <v>21</v>
      </c>
      <c r="E4024" t="s">
        <v>22</v>
      </c>
      <c r="F4024" t="s">
        <v>23</v>
      </c>
      <c r="G4024">
        <v>23</v>
      </c>
      <c r="H4024">
        <v>247.6</v>
      </c>
      <c r="I4024">
        <v>65</v>
      </c>
      <c r="J4024">
        <v>42.09</v>
      </c>
      <c r="K4024">
        <v>255.7</v>
      </c>
      <c r="L4024">
        <v>104</v>
      </c>
      <c r="M4024">
        <v>21.73</v>
      </c>
      <c r="N4024">
        <v>150</v>
      </c>
      <c r="O4024">
        <v>138</v>
      </c>
      <c r="P4024">
        <v>6.75</v>
      </c>
      <c r="Q4024">
        <v>7.3</v>
      </c>
      <c r="R4024">
        <v>5</v>
      </c>
      <c r="S4024">
        <v>1.97</v>
      </c>
      <c r="T4024">
        <v>3</v>
      </c>
      <c r="U4024" t="s">
        <v>22</v>
      </c>
      <c r="V4024">
        <f>IF(tbl_Customers[[#This Row],[churn]] = "yes", 1, 0)</f>
        <v>0</v>
      </c>
      <c r="W4024" t="str">
        <f>IF(tbl_Customers[[#This Row],[number_customer_service_calls]] &lt;= 1, "0-1 Calls", IF(tbl_Customers[[#This Row],[number_customer_service_calls]] &lt;= 3, "2-3 Calls", IF(tbl_Customers[[#This Row],[number_customer_service_calls]] &lt;=5, "4-5 Calls", "6+ Calls")))</f>
        <v>2-3 Calls</v>
      </c>
      <c r="X4024" t="str">
        <f>IF(tbl_Customers[[#This Row],[account_length]] &lt;= 50, "0-50", IF(tbl_Customers[[#This Row],[account_length]] &lt;=100, "51-100", IF(tbl_Customers[[#This Row],[account_length]] &lt;= 150, "101-150", "151+")))</f>
        <v>51-100</v>
      </c>
      <c r="Y4024" t="str">
        <f>IF(tbl_Customers[[#This Row],[total_intl_charge]] &lt;= 3, "Low Charges", "High Charges")</f>
        <v>Low Charges</v>
      </c>
      <c r="Z4024" t="str">
        <f>IF(tbl_Customers[[#This Row],[total_eve_calls]]&lt;=80,"Low Calls",
IF(tbl_Customers[[#This Row],[total_eve_calls]]&lt;=120,"Medium Calls","High Calls"))</f>
        <v>Medium Calls</v>
      </c>
      <c r="AA4024" t="str">
        <f>IF(tbl_Customers[[#This Row],[total_eve_charge]]&lt;=15,"Low Charges",
IF(tbl_Customers[[#This Row],[total_eve_charge]]&lt;=20,"Medium Charges","High Charges"))</f>
        <v>High Charges</v>
      </c>
      <c r="AB40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4" t="str">
        <f>IF(tbl_Customers[[#This Row],[number_vmail_messages]] = 0, "No Usage", IF(tbl_Customers[[#This Row],[number_vmail_messages]] &lt;= 20, "Low Usage", IF(tbl_Customers[[#This Row],[number_vmail_messages]] &lt;= 40, "Medium Usgae", "High Usage")))</f>
        <v>Medium Usgae</v>
      </c>
      <c r="AD4024" t="str">
        <f>IF(tbl_Customers[[#This Row],[total_day_minutes]]&lt;=150,"Low Usage", IF(tbl_Customers[[#This Row],[total_day_minutes]]&lt;=200,"Medium Usage", IF(tbl_Customers[[#This Row],[total_day_minutes]]&lt;=250,"High Usage","Very High Usage")))</f>
        <v>High Usage</v>
      </c>
      <c r="AE4024" t="str">
        <f>IF(tbl_Customers[[#This Row],[total_intl_calls]]&lt;=5,"Low Calls", IF(tbl_Customers[[#This Row],[total_intl_calls]]&lt;=10, "Medium Calls", "High Calls"))</f>
        <v>Low Calls</v>
      </c>
      <c r="AF40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24" s="36" t="str">
        <f>IF(tbl_Customers[[#This Row],[Churn_Risk_Score]]&gt;=10,"High Risk", IF(tbl_Customers[[#This Row],[Churn_Risk_Score]]&gt;=5,"Medium Risk","Low Risk"))</f>
        <v>Low Risk</v>
      </c>
    </row>
    <row r="4025" spans="1:33" x14ac:dyDescent="0.35">
      <c r="A4025">
        <v>4024</v>
      </c>
      <c r="B4025" t="s">
        <v>35</v>
      </c>
      <c r="C4025">
        <v>21</v>
      </c>
      <c r="D4025" t="s">
        <v>21</v>
      </c>
      <c r="E4025" t="s">
        <v>22</v>
      </c>
      <c r="F4025" t="s">
        <v>22</v>
      </c>
      <c r="G4025">
        <v>0</v>
      </c>
      <c r="H4025">
        <v>254.3</v>
      </c>
      <c r="I4025">
        <v>87</v>
      </c>
      <c r="J4025">
        <v>43.23</v>
      </c>
      <c r="K4025">
        <v>215.5</v>
      </c>
      <c r="L4025">
        <v>95</v>
      </c>
      <c r="M4025">
        <v>18.32</v>
      </c>
      <c r="N4025">
        <v>236.3</v>
      </c>
      <c r="O4025">
        <v>98</v>
      </c>
      <c r="P4025">
        <v>10.63</v>
      </c>
      <c r="Q4025">
        <v>11.6</v>
      </c>
      <c r="R4025">
        <v>5</v>
      </c>
      <c r="S4025">
        <v>3.13</v>
      </c>
      <c r="T4025">
        <v>1</v>
      </c>
      <c r="U4025" t="s">
        <v>23</v>
      </c>
      <c r="V4025">
        <f>IF(tbl_Customers[[#This Row],[churn]] = "yes", 1, 0)</f>
        <v>1</v>
      </c>
      <c r="W4025" t="str">
        <f>IF(tbl_Customers[[#This Row],[number_customer_service_calls]] &lt;= 1, "0-1 Calls", IF(tbl_Customers[[#This Row],[number_customer_service_calls]] &lt;= 3, "2-3 Calls", IF(tbl_Customers[[#This Row],[number_customer_service_calls]] &lt;=5, "4-5 Calls", "6+ Calls")))</f>
        <v>0-1 Calls</v>
      </c>
      <c r="X4025" t="str">
        <f>IF(tbl_Customers[[#This Row],[account_length]] &lt;= 50, "0-50", IF(tbl_Customers[[#This Row],[account_length]] &lt;=100, "51-100", IF(tbl_Customers[[#This Row],[account_length]] &lt;= 150, "101-150", "151+")))</f>
        <v>0-50</v>
      </c>
      <c r="Y4025" t="str">
        <f>IF(tbl_Customers[[#This Row],[total_intl_charge]] &lt;= 3, "Low Charges", "High Charges")</f>
        <v>High Charges</v>
      </c>
      <c r="Z4025" t="str">
        <f>IF(tbl_Customers[[#This Row],[total_eve_calls]]&lt;=80,"Low Calls",
IF(tbl_Customers[[#This Row],[total_eve_calls]]&lt;=120,"Medium Calls","High Calls"))</f>
        <v>Medium Calls</v>
      </c>
      <c r="AA4025" t="str">
        <f>IF(tbl_Customers[[#This Row],[total_eve_charge]]&lt;=15,"Low Charges",
IF(tbl_Customers[[#This Row],[total_eve_charge]]&lt;=20,"Medium Charges","High Charges"))</f>
        <v>Medium Charges</v>
      </c>
      <c r="AB40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5" t="str">
        <f>IF(tbl_Customers[[#This Row],[number_vmail_messages]] = 0, "No Usage", IF(tbl_Customers[[#This Row],[number_vmail_messages]] &lt;= 20, "Low Usage", IF(tbl_Customers[[#This Row],[number_vmail_messages]] &lt;= 40, "Medium Usgae", "High Usage")))</f>
        <v>No Usage</v>
      </c>
      <c r="AD4025" t="str">
        <f>IF(tbl_Customers[[#This Row],[total_day_minutes]]&lt;=150,"Low Usage", IF(tbl_Customers[[#This Row],[total_day_minutes]]&lt;=200,"Medium Usage", IF(tbl_Customers[[#This Row],[total_day_minutes]]&lt;=250,"High Usage","Very High Usage")))</f>
        <v>Very High Usage</v>
      </c>
      <c r="AE4025" t="str">
        <f>IF(tbl_Customers[[#This Row],[total_intl_calls]]&lt;=5,"Low Calls", IF(tbl_Customers[[#This Row],[total_intl_calls]]&lt;=10, "Medium Calls", "High Calls"))</f>
        <v>Low Calls</v>
      </c>
      <c r="AF40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25" s="36" t="str">
        <f>IF(tbl_Customers[[#This Row],[Churn_Risk_Score]]&gt;=10,"High Risk", IF(tbl_Customers[[#This Row],[Churn_Risk_Score]]&gt;=5,"Medium Risk","Low Risk"))</f>
        <v>Medium Risk</v>
      </c>
    </row>
    <row r="4026" spans="1:33" x14ac:dyDescent="0.35">
      <c r="A4026">
        <v>4025</v>
      </c>
      <c r="B4026" t="s">
        <v>60</v>
      </c>
      <c r="C4026">
        <v>78</v>
      </c>
      <c r="D4026" t="s">
        <v>21</v>
      </c>
      <c r="E4026" t="s">
        <v>22</v>
      </c>
      <c r="F4026" t="s">
        <v>22</v>
      </c>
      <c r="G4026">
        <v>0</v>
      </c>
      <c r="H4026">
        <v>241.3</v>
      </c>
      <c r="I4026">
        <v>113</v>
      </c>
      <c r="J4026">
        <v>41.02</v>
      </c>
      <c r="K4026">
        <v>146.6</v>
      </c>
      <c r="L4026">
        <v>97</v>
      </c>
      <c r="M4026">
        <v>12.46</v>
      </c>
      <c r="N4026">
        <v>129</v>
      </c>
      <c r="O4026">
        <v>131</v>
      </c>
      <c r="P4026">
        <v>5.81</v>
      </c>
      <c r="Q4026">
        <v>11.8</v>
      </c>
      <c r="R4026">
        <v>6</v>
      </c>
      <c r="S4026">
        <v>3.19</v>
      </c>
      <c r="T4026">
        <v>3</v>
      </c>
      <c r="U4026" t="s">
        <v>22</v>
      </c>
      <c r="V4026">
        <f>IF(tbl_Customers[[#This Row],[churn]] = "yes", 1, 0)</f>
        <v>0</v>
      </c>
      <c r="W4026" t="str">
        <f>IF(tbl_Customers[[#This Row],[number_customer_service_calls]] &lt;= 1, "0-1 Calls", IF(tbl_Customers[[#This Row],[number_customer_service_calls]] &lt;= 3, "2-3 Calls", IF(tbl_Customers[[#This Row],[number_customer_service_calls]] &lt;=5, "4-5 Calls", "6+ Calls")))</f>
        <v>2-3 Calls</v>
      </c>
      <c r="X4026" t="str">
        <f>IF(tbl_Customers[[#This Row],[account_length]] &lt;= 50, "0-50", IF(tbl_Customers[[#This Row],[account_length]] &lt;=100, "51-100", IF(tbl_Customers[[#This Row],[account_length]] &lt;= 150, "101-150", "151+")))</f>
        <v>51-100</v>
      </c>
      <c r="Y4026" t="str">
        <f>IF(tbl_Customers[[#This Row],[total_intl_charge]] &lt;= 3, "Low Charges", "High Charges")</f>
        <v>High Charges</v>
      </c>
      <c r="Z4026" t="str">
        <f>IF(tbl_Customers[[#This Row],[total_eve_calls]]&lt;=80,"Low Calls",
IF(tbl_Customers[[#This Row],[total_eve_calls]]&lt;=120,"Medium Calls","High Calls"))</f>
        <v>Medium Calls</v>
      </c>
      <c r="AA4026" t="str">
        <f>IF(tbl_Customers[[#This Row],[total_eve_charge]]&lt;=15,"Low Charges",
IF(tbl_Customers[[#This Row],[total_eve_charge]]&lt;=20,"Medium Charges","High Charges"))</f>
        <v>Low Charges</v>
      </c>
      <c r="AB40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6" t="str">
        <f>IF(tbl_Customers[[#This Row],[number_vmail_messages]] = 0, "No Usage", IF(tbl_Customers[[#This Row],[number_vmail_messages]] &lt;= 20, "Low Usage", IF(tbl_Customers[[#This Row],[number_vmail_messages]] &lt;= 40, "Medium Usgae", "High Usage")))</f>
        <v>No Usage</v>
      </c>
      <c r="AD4026" t="str">
        <f>IF(tbl_Customers[[#This Row],[total_day_minutes]]&lt;=150,"Low Usage", IF(tbl_Customers[[#This Row],[total_day_minutes]]&lt;=200,"Medium Usage", IF(tbl_Customers[[#This Row],[total_day_minutes]]&lt;=250,"High Usage","Very High Usage")))</f>
        <v>High Usage</v>
      </c>
      <c r="AE4026" t="str">
        <f>IF(tbl_Customers[[#This Row],[total_intl_calls]]&lt;=5,"Low Calls", IF(tbl_Customers[[#This Row],[total_intl_calls]]&lt;=10, "Medium Calls", "High Calls"))</f>
        <v>Medium Calls</v>
      </c>
      <c r="AF40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6" s="36" t="str">
        <f>IF(tbl_Customers[[#This Row],[Churn_Risk_Score]]&gt;=10,"High Risk", IF(tbl_Customers[[#This Row],[Churn_Risk_Score]]&gt;=5,"Medium Risk","Low Risk"))</f>
        <v>Low Risk</v>
      </c>
    </row>
    <row r="4027" spans="1:33" x14ac:dyDescent="0.35">
      <c r="A4027">
        <v>4026</v>
      </c>
      <c r="B4027" t="s">
        <v>49</v>
      </c>
      <c r="C4027">
        <v>137</v>
      </c>
      <c r="D4027" t="s">
        <v>28</v>
      </c>
      <c r="E4027" t="s">
        <v>22</v>
      </c>
      <c r="F4027" t="s">
        <v>22</v>
      </c>
      <c r="G4027">
        <v>0</v>
      </c>
      <c r="H4027">
        <v>111.8</v>
      </c>
      <c r="I4027">
        <v>106</v>
      </c>
      <c r="J4027">
        <v>19.010000000000002</v>
      </c>
      <c r="K4027">
        <v>281.89999999999998</v>
      </c>
      <c r="L4027">
        <v>89</v>
      </c>
      <c r="M4027">
        <v>23.96</v>
      </c>
      <c r="N4027">
        <v>233</v>
      </c>
      <c r="O4027">
        <v>93</v>
      </c>
      <c r="P4027">
        <v>10.49</v>
      </c>
      <c r="Q4027">
        <v>11.5</v>
      </c>
      <c r="R4027">
        <v>4</v>
      </c>
      <c r="S4027">
        <v>3.11</v>
      </c>
      <c r="T4027">
        <v>4</v>
      </c>
      <c r="U4027" t="s">
        <v>23</v>
      </c>
      <c r="V4027">
        <f>IF(tbl_Customers[[#This Row],[churn]] = "yes", 1, 0)</f>
        <v>1</v>
      </c>
      <c r="W4027" t="str">
        <f>IF(tbl_Customers[[#This Row],[number_customer_service_calls]] &lt;= 1, "0-1 Calls", IF(tbl_Customers[[#This Row],[number_customer_service_calls]] &lt;= 3, "2-3 Calls", IF(tbl_Customers[[#This Row],[number_customer_service_calls]] &lt;=5, "4-5 Calls", "6+ Calls")))</f>
        <v>4-5 Calls</v>
      </c>
      <c r="X4027" t="str">
        <f>IF(tbl_Customers[[#This Row],[account_length]] &lt;= 50, "0-50", IF(tbl_Customers[[#This Row],[account_length]] &lt;=100, "51-100", IF(tbl_Customers[[#This Row],[account_length]] &lt;= 150, "101-150", "151+")))</f>
        <v>101-150</v>
      </c>
      <c r="Y4027" t="str">
        <f>IF(tbl_Customers[[#This Row],[total_intl_charge]] &lt;= 3, "Low Charges", "High Charges")</f>
        <v>High Charges</v>
      </c>
      <c r="Z4027" t="str">
        <f>IF(tbl_Customers[[#This Row],[total_eve_calls]]&lt;=80,"Low Calls",
IF(tbl_Customers[[#This Row],[total_eve_calls]]&lt;=120,"Medium Calls","High Calls"))</f>
        <v>Medium Calls</v>
      </c>
      <c r="AA4027" t="str">
        <f>IF(tbl_Customers[[#This Row],[total_eve_charge]]&lt;=15,"Low Charges",
IF(tbl_Customers[[#This Row],[total_eve_charge]]&lt;=20,"Medium Charges","High Charges"))</f>
        <v>High Charges</v>
      </c>
      <c r="AB40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7" t="str">
        <f>IF(tbl_Customers[[#This Row],[number_vmail_messages]] = 0, "No Usage", IF(tbl_Customers[[#This Row],[number_vmail_messages]] &lt;= 20, "Low Usage", IF(tbl_Customers[[#This Row],[number_vmail_messages]] &lt;= 40, "Medium Usgae", "High Usage")))</f>
        <v>No Usage</v>
      </c>
      <c r="AD4027" t="str">
        <f>IF(tbl_Customers[[#This Row],[total_day_minutes]]&lt;=150,"Low Usage", IF(tbl_Customers[[#This Row],[total_day_minutes]]&lt;=200,"Medium Usage", IF(tbl_Customers[[#This Row],[total_day_minutes]]&lt;=250,"High Usage","Very High Usage")))</f>
        <v>Low Usage</v>
      </c>
      <c r="AE4027" t="str">
        <f>IF(tbl_Customers[[#This Row],[total_intl_calls]]&lt;=5,"Low Calls", IF(tbl_Customers[[#This Row],[total_intl_calls]]&lt;=10, "Medium Calls", "High Calls"))</f>
        <v>Low Calls</v>
      </c>
      <c r="AF40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27" s="36" t="str">
        <f>IF(tbl_Customers[[#This Row],[Churn_Risk_Score]]&gt;=10,"High Risk", IF(tbl_Customers[[#This Row],[Churn_Risk_Score]]&gt;=5,"Medium Risk","Low Risk"))</f>
        <v>Medium Risk</v>
      </c>
    </row>
    <row r="4028" spans="1:33" x14ac:dyDescent="0.35">
      <c r="A4028">
        <v>4027</v>
      </c>
      <c r="B4028" t="s">
        <v>32</v>
      </c>
      <c r="C4028">
        <v>84</v>
      </c>
      <c r="D4028" t="s">
        <v>25</v>
      </c>
      <c r="E4028" t="s">
        <v>22</v>
      </c>
      <c r="F4028" t="s">
        <v>22</v>
      </c>
      <c r="G4028">
        <v>0</v>
      </c>
      <c r="H4028">
        <v>163.69999999999999</v>
      </c>
      <c r="I4028">
        <v>123</v>
      </c>
      <c r="J4028">
        <v>27.83</v>
      </c>
      <c r="K4028">
        <v>175</v>
      </c>
      <c r="L4028">
        <v>93</v>
      </c>
      <c r="M4028">
        <v>14.88</v>
      </c>
      <c r="N4028">
        <v>194</v>
      </c>
      <c r="O4028">
        <v>115</v>
      </c>
      <c r="P4028">
        <v>8.73</v>
      </c>
      <c r="Q4028">
        <v>8</v>
      </c>
      <c r="R4028">
        <v>5</v>
      </c>
      <c r="S4028">
        <v>2.16</v>
      </c>
      <c r="T4028">
        <v>1</v>
      </c>
      <c r="U4028" t="s">
        <v>22</v>
      </c>
      <c r="V4028">
        <f>IF(tbl_Customers[[#This Row],[churn]] = "yes", 1, 0)</f>
        <v>0</v>
      </c>
      <c r="W4028" t="str">
        <f>IF(tbl_Customers[[#This Row],[number_customer_service_calls]] &lt;= 1, "0-1 Calls", IF(tbl_Customers[[#This Row],[number_customer_service_calls]] &lt;= 3, "2-3 Calls", IF(tbl_Customers[[#This Row],[number_customer_service_calls]] &lt;=5, "4-5 Calls", "6+ Calls")))</f>
        <v>0-1 Calls</v>
      </c>
      <c r="X4028" t="str">
        <f>IF(tbl_Customers[[#This Row],[account_length]] &lt;= 50, "0-50", IF(tbl_Customers[[#This Row],[account_length]] &lt;=100, "51-100", IF(tbl_Customers[[#This Row],[account_length]] &lt;= 150, "101-150", "151+")))</f>
        <v>51-100</v>
      </c>
      <c r="Y4028" t="str">
        <f>IF(tbl_Customers[[#This Row],[total_intl_charge]] &lt;= 3, "Low Charges", "High Charges")</f>
        <v>Low Charges</v>
      </c>
      <c r="Z4028" t="str">
        <f>IF(tbl_Customers[[#This Row],[total_eve_calls]]&lt;=80,"Low Calls",
IF(tbl_Customers[[#This Row],[total_eve_calls]]&lt;=120,"Medium Calls","High Calls"))</f>
        <v>Medium Calls</v>
      </c>
      <c r="AA4028" t="str">
        <f>IF(tbl_Customers[[#This Row],[total_eve_charge]]&lt;=15,"Low Charges",
IF(tbl_Customers[[#This Row],[total_eve_charge]]&lt;=20,"Medium Charges","High Charges"))</f>
        <v>Low Charges</v>
      </c>
      <c r="AB40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28" t="str">
        <f>IF(tbl_Customers[[#This Row],[number_vmail_messages]] = 0, "No Usage", IF(tbl_Customers[[#This Row],[number_vmail_messages]] &lt;= 20, "Low Usage", IF(tbl_Customers[[#This Row],[number_vmail_messages]] &lt;= 40, "Medium Usgae", "High Usage")))</f>
        <v>No Usage</v>
      </c>
      <c r="AD4028" t="str">
        <f>IF(tbl_Customers[[#This Row],[total_day_minutes]]&lt;=150,"Low Usage", IF(tbl_Customers[[#This Row],[total_day_minutes]]&lt;=200,"Medium Usage", IF(tbl_Customers[[#This Row],[total_day_minutes]]&lt;=250,"High Usage","Very High Usage")))</f>
        <v>Medium Usage</v>
      </c>
      <c r="AE4028" t="str">
        <f>IF(tbl_Customers[[#This Row],[total_intl_calls]]&lt;=5,"Low Calls", IF(tbl_Customers[[#This Row],[total_intl_calls]]&lt;=10, "Medium Calls", "High Calls"))</f>
        <v>Low Calls</v>
      </c>
      <c r="AF40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28" s="36" t="str">
        <f>IF(tbl_Customers[[#This Row],[Churn_Risk_Score]]&gt;=10,"High Risk", IF(tbl_Customers[[#This Row],[Churn_Risk_Score]]&gt;=5,"Medium Risk","Low Risk"))</f>
        <v>Low Risk</v>
      </c>
    </row>
    <row r="4029" spans="1:33" x14ac:dyDescent="0.35">
      <c r="A4029">
        <v>4028</v>
      </c>
      <c r="B4029" t="s">
        <v>70</v>
      </c>
      <c r="C4029">
        <v>132</v>
      </c>
      <c r="D4029" t="s">
        <v>21</v>
      </c>
      <c r="E4029" t="s">
        <v>22</v>
      </c>
      <c r="F4029" t="s">
        <v>22</v>
      </c>
      <c r="G4029">
        <v>0</v>
      </c>
      <c r="H4029">
        <v>164</v>
      </c>
      <c r="I4029">
        <v>112</v>
      </c>
      <c r="J4029">
        <v>27.88</v>
      </c>
      <c r="K4029">
        <v>243.6</v>
      </c>
      <c r="L4029">
        <v>80</v>
      </c>
      <c r="M4029">
        <v>20.71</v>
      </c>
      <c r="N4029">
        <v>155.5</v>
      </c>
      <c r="O4029">
        <v>122</v>
      </c>
      <c r="P4029">
        <v>7</v>
      </c>
      <c r="Q4029">
        <v>10.199999999999999</v>
      </c>
      <c r="R4029">
        <v>4</v>
      </c>
      <c r="S4029">
        <v>2.75</v>
      </c>
      <c r="T4029">
        <v>1</v>
      </c>
      <c r="U4029" t="s">
        <v>22</v>
      </c>
      <c r="V4029">
        <f>IF(tbl_Customers[[#This Row],[churn]] = "yes", 1, 0)</f>
        <v>0</v>
      </c>
      <c r="W4029" t="str">
        <f>IF(tbl_Customers[[#This Row],[number_customer_service_calls]] &lt;= 1, "0-1 Calls", IF(tbl_Customers[[#This Row],[number_customer_service_calls]] &lt;= 3, "2-3 Calls", IF(tbl_Customers[[#This Row],[number_customer_service_calls]] &lt;=5, "4-5 Calls", "6+ Calls")))</f>
        <v>0-1 Calls</v>
      </c>
      <c r="X4029" t="str">
        <f>IF(tbl_Customers[[#This Row],[account_length]] &lt;= 50, "0-50", IF(tbl_Customers[[#This Row],[account_length]] &lt;=100, "51-100", IF(tbl_Customers[[#This Row],[account_length]] &lt;= 150, "101-150", "151+")))</f>
        <v>101-150</v>
      </c>
      <c r="Y4029" t="str">
        <f>IF(tbl_Customers[[#This Row],[total_intl_charge]] &lt;= 3, "Low Charges", "High Charges")</f>
        <v>Low Charges</v>
      </c>
      <c r="Z4029" t="str">
        <f>IF(tbl_Customers[[#This Row],[total_eve_calls]]&lt;=80,"Low Calls",
IF(tbl_Customers[[#This Row],[total_eve_calls]]&lt;=120,"Medium Calls","High Calls"))</f>
        <v>Low Calls</v>
      </c>
      <c r="AA4029" t="str">
        <f>IF(tbl_Customers[[#This Row],[total_eve_charge]]&lt;=15,"Low Charges",
IF(tbl_Customers[[#This Row],[total_eve_charge]]&lt;=20,"Medium Charges","High Charges"))</f>
        <v>High Charges</v>
      </c>
      <c r="AB40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9" t="str">
        <f>IF(tbl_Customers[[#This Row],[number_vmail_messages]] = 0, "No Usage", IF(tbl_Customers[[#This Row],[number_vmail_messages]] &lt;= 20, "Low Usage", IF(tbl_Customers[[#This Row],[number_vmail_messages]] &lt;= 40, "Medium Usgae", "High Usage")))</f>
        <v>No Usage</v>
      </c>
      <c r="AD4029" t="str">
        <f>IF(tbl_Customers[[#This Row],[total_day_minutes]]&lt;=150,"Low Usage", IF(tbl_Customers[[#This Row],[total_day_minutes]]&lt;=200,"Medium Usage", IF(tbl_Customers[[#This Row],[total_day_minutes]]&lt;=250,"High Usage","Very High Usage")))</f>
        <v>Medium Usage</v>
      </c>
      <c r="AE4029" t="str">
        <f>IF(tbl_Customers[[#This Row],[total_intl_calls]]&lt;=5,"Low Calls", IF(tbl_Customers[[#This Row],[total_intl_calls]]&lt;=10, "Medium Calls", "High Calls"))</f>
        <v>Low Calls</v>
      </c>
      <c r="AF40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29" s="36" t="str">
        <f>IF(tbl_Customers[[#This Row],[Churn_Risk_Score]]&gt;=10,"High Risk", IF(tbl_Customers[[#This Row],[Churn_Risk_Score]]&gt;=5,"Medium Risk","Low Risk"))</f>
        <v>Low Risk</v>
      </c>
    </row>
    <row r="4030" spans="1:33" x14ac:dyDescent="0.35">
      <c r="A4030">
        <v>4029</v>
      </c>
      <c r="B4030" t="s">
        <v>45</v>
      </c>
      <c r="C4030">
        <v>83</v>
      </c>
      <c r="D4030" t="s">
        <v>21</v>
      </c>
      <c r="E4030" t="s">
        <v>22</v>
      </c>
      <c r="F4030" t="s">
        <v>22</v>
      </c>
      <c r="G4030">
        <v>0</v>
      </c>
      <c r="H4030">
        <v>195.2</v>
      </c>
      <c r="I4030">
        <v>101</v>
      </c>
      <c r="J4030">
        <v>33.18</v>
      </c>
      <c r="K4030">
        <v>188.7</v>
      </c>
      <c r="L4030">
        <v>38</v>
      </c>
      <c r="M4030">
        <v>16.04</v>
      </c>
      <c r="N4030">
        <v>270</v>
      </c>
      <c r="O4030">
        <v>91</v>
      </c>
      <c r="P4030">
        <v>12.15</v>
      </c>
      <c r="Q4030">
        <v>11.4</v>
      </c>
      <c r="R4030">
        <v>3</v>
      </c>
      <c r="S4030">
        <v>3.08</v>
      </c>
      <c r="T4030">
        <v>0</v>
      </c>
      <c r="U4030" t="s">
        <v>22</v>
      </c>
      <c r="V4030">
        <f>IF(tbl_Customers[[#This Row],[churn]] = "yes", 1, 0)</f>
        <v>0</v>
      </c>
      <c r="W4030" t="str">
        <f>IF(tbl_Customers[[#This Row],[number_customer_service_calls]] &lt;= 1, "0-1 Calls", IF(tbl_Customers[[#This Row],[number_customer_service_calls]] &lt;= 3, "2-3 Calls", IF(tbl_Customers[[#This Row],[number_customer_service_calls]] &lt;=5, "4-5 Calls", "6+ Calls")))</f>
        <v>0-1 Calls</v>
      </c>
      <c r="X4030" t="str">
        <f>IF(tbl_Customers[[#This Row],[account_length]] &lt;= 50, "0-50", IF(tbl_Customers[[#This Row],[account_length]] &lt;=100, "51-100", IF(tbl_Customers[[#This Row],[account_length]] &lt;= 150, "101-150", "151+")))</f>
        <v>51-100</v>
      </c>
      <c r="Y4030" t="str">
        <f>IF(tbl_Customers[[#This Row],[total_intl_charge]] &lt;= 3, "Low Charges", "High Charges")</f>
        <v>High Charges</v>
      </c>
      <c r="Z4030" t="str">
        <f>IF(tbl_Customers[[#This Row],[total_eve_calls]]&lt;=80,"Low Calls",
IF(tbl_Customers[[#This Row],[total_eve_calls]]&lt;=120,"Medium Calls","High Calls"))</f>
        <v>Low Calls</v>
      </c>
      <c r="AA4030" t="str">
        <f>IF(tbl_Customers[[#This Row],[total_eve_charge]]&lt;=15,"Low Charges",
IF(tbl_Customers[[#This Row],[total_eve_charge]]&lt;=20,"Medium Charges","High Charges"))</f>
        <v>Medium Charges</v>
      </c>
      <c r="AB40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30" t="str">
        <f>IF(tbl_Customers[[#This Row],[number_vmail_messages]] = 0, "No Usage", IF(tbl_Customers[[#This Row],[number_vmail_messages]] &lt;= 20, "Low Usage", IF(tbl_Customers[[#This Row],[number_vmail_messages]] &lt;= 40, "Medium Usgae", "High Usage")))</f>
        <v>No Usage</v>
      </c>
      <c r="AD4030" t="str">
        <f>IF(tbl_Customers[[#This Row],[total_day_minutes]]&lt;=150,"Low Usage", IF(tbl_Customers[[#This Row],[total_day_minutes]]&lt;=200,"Medium Usage", IF(tbl_Customers[[#This Row],[total_day_minutes]]&lt;=250,"High Usage","Very High Usage")))</f>
        <v>Medium Usage</v>
      </c>
      <c r="AE4030" t="str">
        <f>IF(tbl_Customers[[#This Row],[total_intl_calls]]&lt;=5,"Low Calls", IF(tbl_Customers[[#This Row],[total_intl_calls]]&lt;=10, "Medium Calls", "High Calls"))</f>
        <v>Low Calls</v>
      </c>
      <c r="AF40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30" s="36" t="str">
        <f>IF(tbl_Customers[[#This Row],[Churn_Risk_Score]]&gt;=10,"High Risk", IF(tbl_Customers[[#This Row],[Churn_Risk_Score]]&gt;=5,"Medium Risk","Low Risk"))</f>
        <v>Low Risk</v>
      </c>
    </row>
    <row r="4031" spans="1:33" x14ac:dyDescent="0.35">
      <c r="A4031">
        <v>4030</v>
      </c>
      <c r="B4031" t="s">
        <v>35</v>
      </c>
      <c r="C4031">
        <v>49</v>
      </c>
      <c r="D4031" t="s">
        <v>21</v>
      </c>
      <c r="E4031" t="s">
        <v>23</v>
      </c>
      <c r="F4031" t="s">
        <v>22</v>
      </c>
      <c r="G4031">
        <v>0</v>
      </c>
      <c r="H4031">
        <v>157.6</v>
      </c>
      <c r="I4031">
        <v>101</v>
      </c>
      <c r="J4031">
        <v>26.79</v>
      </c>
      <c r="K4031">
        <v>256.39999999999998</v>
      </c>
      <c r="L4031">
        <v>69</v>
      </c>
      <c r="M4031">
        <v>21.79</v>
      </c>
      <c r="N4031">
        <v>260.8</v>
      </c>
      <c r="O4031">
        <v>107</v>
      </c>
      <c r="P4031">
        <v>11.74</v>
      </c>
      <c r="Q4031">
        <v>9.8000000000000007</v>
      </c>
      <c r="R4031">
        <v>4</v>
      </c>
      <c r="S4031">
        <v>2.65</v>
      </c>
      <c r="T4031">
        <v>1</v>
      </c>
      <c r="U4031" t="s">
        <v>22</v>
      </c>
      <c r="V4031">
        <f>IF(tbl_Customers[[#This Row],[churn]] = "yes", 1, 0)</f>
        <v>0</v>
      </c>
      <c r="W4031" t="str">
        <f>IF(tbl_Customers[[#This Row],[number_customer_service_calls]] &lt;= 1, "0-1 Calls", IF(tbl_Customers[[#This Row],[number_customer_service_calls]] &lt;= 3, "2-3 Calls", IF(tbl_Customers[[#This Row],[number_customer_service_calls]] &lt;=5, "4-5 Calls", "6+ Calls")))</f>
        <v>0-1 Calls</v>
      </c>
      <c r="X4031" t="str">
        <f>IF(tbl_Customers[[#This Row],[account_length]] &lt;= 50, "0-50", IF(tbl_Customers[[#This Row],[account_length]] &lt;=100, "51-100", IF(tbl_Customers[[#This Row],[account_length]] &lt;= 150, "101-150", "151+")))</f>
        <v>0-50</v>
      </c>
      <c r="Y4031" t="str">
        <f>IF(tbl_Customers[[#This Row],[total_intl_charge]] &lt;= 3, "Low Charges", "High Charges")</f>
        <v>Low Charges</v>
      </c>
      <c r="Z4031" t="str">
        <f>IF(tbl_Customers[[#This Row],[total_eve_calls]]&lt;=80,"Low Calls",
IF(tbl_Customers[[#This Row],[total_eve_calls]]&lt;=120,"Medium Calls","High Calls"))</f>
        <v>Low Calls</v>
      </c>
      <c r="AA4031" t="str">
        <f>IF(tbl_Customers[[#This Row],[total_eve_charge]]&lt;=15,"Low Charges",
IF(tbl_Customers[[#This Row],[total_eve_charge]]&lt;=20,"Medium Charges","High Charges"))</f>
        <v>High Charges</v>
      </c>
      <c r="AB40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1" t="str">
        <f>IF(tbl_Customers[[#This Row],[number_vmail_messages]] = 0, "No Usage", IF(tbl_Customers[[#This Row],[number_vmail_messages]] &lt;= 20, "Low Usage", IF(tbl_Customers[[#This Row],[number_vmail_messages]] &lt;= 40, "Medium Usgae", "High Usage")))</f>
        <v>No Usage</v>
      </c>
      <c r="AD4031" t="str">
        <f>IF(tbl_Customers[[#This Row],[total_day_minutes]]&lt;=150,"Low Usage", IF(tbl_Customers[[#This Row],[total_day_minutes]]&lt;=200,"Medium Usage", IF(tbl_Customers[[#This Row],[total_day_minutes]]&lt;=250,"High Usage","Very High Usage")))</f>
        <v>Medium Usage</v>
      </c>
      <c r="AE4031" t="str">
        <f>IF(tbl_Customers[[#This Row],[total_intl_calls]]&lt;=5,"Low Calls", IF(tbl_Customers[[#This Row],[total_intl_calls]]&lt;=10, "Medium Calls", "High Calls"))</f>
        <v>Low Calls</v>
      </c>
      <c r="AF40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31" s="36" t="str">
        <f>IF(tbl_Customers[[#This Row],[Churn_Risk_Score]]&gt;=10,"High Risk", IF(tbl_Customers[[#This Row],[Churn_Risk_Score]]&gt;=5,"Medium Risk","Low Risk"))</f>
        <v>Low Risk</v>
      </c>
    </row>
    <row r="4032" spans="1:33" x14ac:dyDescent="0.35">
      <c r="A4032">
        <v>4031</v>
      </c>
      <c r="B4032" t="s">
        <v>37</v>
      </c>
      <c r="C4032">
        <v>43</v>
      </c>
      <c r="D4032" t="s">
        <v>21</v>
      </c>
      <c r="E4032" t="s">
        <v>22</v>
      </c>
      <c r="F4032" t="s">
        <v>22</v>
      </c>
      <c r="G4032">
        <v>0</v>
      </c>
      <c r="H4032">
        <v>253.6</v>
      </c>
      <c r="I4032">
        <v>110</v>
      </c>
      <c r="J4032">
        <v>43.11</v>
      </c>
      <c r="K4032">
        <v>253.3</v>
      </c>
      <c r="L4032">
        <v>92</v>
      </c>
      <c r="M4032">
        <v>21.53</v>
      </c>
      <c r="N4032">
        <v>161.30000000000001</v>
      </c>
      <c r="O4032">
        <v>103</v>
      </c>
      <c r="P4032">
        <v>7.26</v>
      </c>
      <c r="Q4032">
        <v>10.199999999999999</v>
      </c>
      <c r="R4032">
        <v>3</v>
      </c>
      <c r="S4032">
        <v>2.75</v>
      </c>
      <c r="T4032">
        <v>3</v>
      </c>
      <c r="U4032" t="s">
        <v>23</v>
      </c>
      <c r="V4032">
        <f>IF(tbl_Customers[[#This Row],[churn]] = "yes", 1, 0)</f>
        <v>1</v>
      </c>
      <c r="W4032" t="str">
        <f>IF(tbl_Customers[[#This Row],[number_customer_service_calls]] &lt;= 1, "0-1 Calls", IF(tbl_Customers[[#This Row],[number_customer_service_calls]] &lt;= 3, "2-3 Calls", IF(tbl_Customers[[#This Row],[number_customer_service_calls]] &lt;=5, "4-5 Calls", "6+ Calls")))</f>
        <v>2-3 Calls</v>
      </c>
      <c r="X4032" t="str">
        <f>IF(tbl_Customers[[#This Row],[account_length]] &lt;= 50, "0-50", IF(tbl_Customers[[#This Row],[account_length]] &lt;=100, "51-100", IF(tbl_Customers[[#This Row],[account_length]] &lt;= 150, "101-150", "151+")))</f>
        <v>0-50</v>
      </c>
      <c r="Y4032" t="str">
        <f>IF(tbl_Customers[[#This Row],[total_intl_charge]] &lt;= 3, "Low Charges", "High Charges")</f>
        <v>Low Charges</v>
      </c>
      <c r="Z4032" t="str">
        <f>IF(tbl_Customers[[#This Row],[total_eve_calls]]&lt;=80,"Low Calls",
IF(tbl_Customers[[#This Row],[total_eve_calls]]&lt;=120,"Medium Calls","High Calls"))</f>
        <v>Medium Calls</v>
      </c>
      <c r="AA4032" t="str">
        <f>IF(tbl_Customers[[#This Row],[total_eve_charge]]&lt;=15,"Low Charges",
IF(tbl_Customers[[#This Row],[total_eve_charge]]&lt;=20,"Medium Charges","High Charges"))</f>
        <v>High Charges</v>
      </c>
      <c r="AB40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2" t="str">
        <f>IF(tbl_Customers[[#This Row],[number_vmail_messages]] = 0, "No Usage", IF(tbl_Customers[[#This Row],[number_vmail_messages]] &lt;= 20, "Low Usage", IF(tbl_Customers[[#This Row],[number_vmail_messages]] &lt;= 40, "Medium Usgae", "High Usage")))</f>
        <v>No Usage</v>
      </c>
      <c r="AD4032" t="str">
        <f>IF(tbl_Customers[[#This Row],[total_day_minutes]]&lt;=150,"Low Usage", IF(tbl_Customers[[#This Row],[total_day_minutes]]&lt;=200,"Medium Usage", IF(tbl_Customers[[#This Row],[total_day_minutes]]&lt;=250,"High Usage","Very High Usage")))</f>
        <v>Very High Usage</v>
      </c>
      <c r="AE4032" t="str">
        <f>IF(tbl_Customers[[#This Row],[total_intl_calls]]&lt;=5,"Low Calls", IF(tbl_Customers[[#This Row],[total_intl_calls]]&lt;=10, "Medium Calls", "High Calls"))</f>
        <v>Low Calls</v>
      </c>
      <c r="AF40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32" s="36" t="str">
        <f>IF(tbl_Customers[[#This Row],[Churn_Risk_Score]]&gt;=10,"High Risk", IF(tbl_Customers[[#This Row],[Churn_Risk_Score]]&gt;=5,"Medium Risk","Low Risk"))</f>
        <v>Medium Risk</v>
      </c>
    </row>
    <row r="4033" spans="1:33" x14ac:dyDescent="0.35">
      <c r="A4033">
        <v>4032</v>
      </c>
      <c r="B4033" t="s">
        <v>64</v>
      </c>
      <c r="C4033">
        <v>78</v>
      </c>
      <c r="D4033" t="s">
        <v>25</v>
      </c>
      <c r="E4033" t="s">
        <v>22</v>
      </c>
      <c r="F4033" t="s">
        <v>23</v>
      </c>
      <c r="G4033">
        <v>38</v>
      </c>
      <c r="H4033">
        <v>199</v>
      </c>
      <c r="I4033">
        <v>96</v>
      </c>
      <c r="J4033">
        <v>33.83</v>
      </c>
      <c r="K4033">
        <v>75.5</v>
      </c>
      <c r="L4033">
        <v>93</v>
      </c>
      <c r="M4033">
        <v>6.42</v>
      </c>
      <c r="N4033">
        <v>180.2</v>
      </c>
      <c r="O4033">
        <v>78</v>
      </c>
      <c r="P4033">
        <v>8.11</v>
      </c>
      <c r="Q4033">
        <v>7.5</v>
      </c>
      <c r="R4033">
        <v>7</v>
      </c>
      <c r="S4033">
        <v>2.0299999999999998</v>
      </c>
      <c r="T4033">
        <v>1</v>
      </c>
      <c r="U4033" t="s">
        <v>22</v>
      </c>
      <c r="V4033">
        <f>IF(tbl_Customers[[#This Row],[churn]] = "yes", 1, 0)</f>
        <v>0</v>
      </c>
      <c r="W4033" t="str">
        <f>IF(tbl_Customers[[#This Row],[number_customer_service_calls]] &lt;= 1, "0-1 Calls", IF(tbl_Customers[[#This Row],[number_customer_service_calls]] &lt;= 3, "2-3 Calls", IF(tbl_Customers[[#This Row],[number_customer_service_calls]] &lt;=5, "4-5 Calls", "6+ Calls")))</f>
        <v>0-1 Calls</v>
      </c>
      <c r="X4033" t="str">
        <f>IF(tbl_Customers[[#This Row],[account_length]] &lt;= 50, "0-50", IF(tbl_Customers[[#This Row],[account_length]] &lt;=100, "51-100", IF(tbl_Customers[[#This Row],[account_length]] &lt;= 150, "101-150", "151+")))</f>
        <v>51-100</v>
      </c>
      <c r="Y4033" t="str">
        <f>IF(tbl_Customers[[#This Row],[total_intl_charge]] &lt;= 3, "Low Charges", "High Charges")</f>
        <v>Low Charges</v>
      </c>
      <c r="Z4033" t="str">
        <f>IF(tbl_Customers[[#This Row],[total_eve_calls]]&lt;=80,"Low Calls",
IF(tbl_Customers[[#This Row],[total_eve_calls]]&lt;=120,"Medium Calls","High Calls"))</f>
        <v>Medium Calls</v>
      </c>
      <c r="AA4033" t="str">
        <f>IF(tbl_Customers[[#This Row],[total_eve_charge]]&lt;=15,"Low Charges",
IF(tbl_Customers[[#This Row],[total_eve_charge]]&lt;=20,"Medium Charges","High Charges"))</f>
        <v>Low Charges</v>
      </c>
      <c r="AB40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3" t="str">
        <f>IF(tbl_Customers[[#This Row],[number_vmail_messages]] = 0, "No Usage", IF(tbl_Customers[[#This Row],[number_vmail_messages]] &lt;= 20, "Low Usage", IF(tbl_Customers[[#This Row],[number_vmail_messages]] &lt;= 40, "Medium Usgae", "High Usage")))</f>
        <v>Medium Usgae</v>
      </c>
      <c r="AD4033" t="str">
        <f>IF(tbl_Customers[[#This Row],[total_day_minutes]]&lt;=150,"Low Usage", IF(tbl_Customers[[#This Row],[total_day_minutes]]&lt;=200,"Medium Usage", IF(tbl_Customers[[#This Row],[total_day_minutes]]&lt;=250,"High Usage","Very High Usage")))</f>
        <v>Medium Usage</v>
      </c>
      <c r="AE4033" t="str">
        <f>IF(tbl_Customers[[#This Row],[total_intl_calls]]&lt;=5,"Low Calls", IF(tbl_Customers[[#This Row],[total_intl_calls]]&lt;=10, "Medium Calls", "High Calls"))</f>
        <v>Medium Calls</v>
      </c>
      <c r="AF40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33" s="36" t="str">
        <f>IF(tbl_Customers[[#This Row],[Churn_Risk_Score]]&gt;=10,"High Risk", IF(tbl_Customers[[#This Row],[Churn_Risk_Score]]&gt;=5,"Medium Risk","Low Risk"))</f>
        <v>Low Risk</v>
      </c>
    </row>
    <row r="4034" spans="1:33" x14ac:dyDescent="0.35">
      <c r="A4034">
        <v>4033</v>
      </c>
      <c r="B4034" t="s">
        <v>56</v>
      </c>
      <c r="C4034">
        <v>65</v>
      </c>
      <c r="D4034" t="s">
        <v>25</v>
      </c>
      <c r="E4034" t="s">
        <v>22</v>
      </c>
      <c r="F4034" t="s">
        <v>22</v>
      </c>
      <c r="G4034">
        <v>0</v>
      </c>
      <c r="H4034">
        <v>182.5</v>
      </c>
      <c r="I4034">
        <v>58</v>
      </c>
      <c r="J4034">
        <v>31.03</v>
      </c>
      <c r="K4034">
        <v>201.9</v>
      </c>
      <c r="L4034">
        <v>93</v>
      </c>
      <c r="M4034">
        <v>17.16</v>
      </c>
      <c r="N4034">
        <v>189.1</v>
      </c>
      <c r="O4034">
        <v>97</v>
      </c>
      <c r="P4034">
        <v>8.51</v>
      </c>
      <c r="Q4034">
        <v>8.6</v>
      </c>
      <c r="R4034">
        <v>5</v>
      </c>
      <c r="S4034">
        <v>2.3199999999999998</v>
      </c>
      <c r="T4034">
        <v>1</v>
      </c>
      <c r="U4034" t="s">
        <v>22</v>
      </c>
      <c r="V4034">
        <f>IF(tbl_Customers[[#This Row],[churn]] = "yes", 1, 0)</f>
        <v>0</v>
      </c>
      <c r="W4034" t="str">
        <f>IF(tbl_Customers[[#This Row],[number_customer_service_calls]] &lt;= 1, "0-1 Calls", IF(tbl_Customers[[#This Row],[number_customer_service_calls]] &lt;= 3, "2-3 Calls", IF(tbl_Customers[[#This Row],[number_customer_service_calls]] &lt;=5, "4-5 Calls", "6+ Calls")))</f>
        <v>0-1 Calls</v>
      </c>
      <c r="X4034" t="str">
        <f>IF(tbl_Customers[[#This Row],[account_length]] &lt;= 50, "0-50", IF(tbl_Customers[[#This Row],[account_length]] &lt;=100, "51-100", IF(tbl_Customers[[#This Row],[account_length]] &lt;= 150, "101-150", "151+")))</f>
        <v>51-100</v>
      </c>
      <c r="Y4034" t="str">
        <f>IF(tbl_Customers[[#This Row],[total_intl_charge]] &lt;= 3, "Low Charges", "High Charges")</f>
        <v>Low Charges</v>
      </c>
      <c r="Z4034" t="str">
        <f>IF(tbl_Customers[[#This Row],[total_eve_calls]]&lt;=80,"Low Calls",
IF(tbl_Customers[[#This Row],[total_eve_calls]]&lt;=120,"Medium Calls","High Calls"))</f>
        <v>Medium Calls</v>
      </c>
      <c r="AA4034" t="str">
        <f>IF(tbl_Customers[[#This Row],[total_eve_charge]]&lt;=15,"Low Charges",
IF(tbl_Customers[[#This Row],[total_eve_charge]]&lt;=20,"Medium Charges","High Charges"))</f>
        <v>Medium Charges</v>
      </c>
      <c r="AB40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4" t="str">
        <f>IF(tbl_Customers[[#This Row],[number_vmail_messages]] = 0, "No Usage", IF(tbl_Customers[[#This Row],[number_vmail_messages]] &lt;= 20, "Low Usage", IF(tbl_Customers[[#This Row],[number_vmail_messages]] &lt;= 40, "Medium Usgae", "High Usage")))</f>
        <v>No Usage</v>
      </c>
      <c r="AD4034" t="str">
        <f>IF(tbl_Customers[[#This Row],[total_day_minutes]]&lt;=150,"Low Usage", IF(tbl_Customers[[#This Row],[total_day_minutes]]&lt;=200,"Medium Usage", IF(tbl_Customers[[#This Row],[total_day_minutes]]&lt;=250,"High Usage","Very High Usage")))</f>
        <v>Medium Usage</v>
      </c>
      <c r="AE4034" t="str">
        <f>IF(tbl_Customers[[#This Row],[total_intl_calls]]&lt;=5,"Low Calls", IF(tbl_Customers[[#This Row],[total_intl_calls]]&lt;=10, "Medium Calls", "High Calls"))</f>
        <v>Low Calls</v>
      </c>
      <c r="AF40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4" s="36" t="str">
        <f>IF(tbl_Customers[[#This Row],[Churn_Risk_Score]]&gt;=10,"High Risk", IF(tbl_Customers[[#This Row],[Churn_Risk_Score]]&gt;=5,"Medium Risk","Low Risk"))</f>
        <v>Low Risk</v>
      </c>
    </row>
    <row r="4035" spans="1:33" x14ac:dyDescent="0.35">
      <c r="A4035">
        <v>4034</v>
      </c>
      <c r="B4035" t="s">
        <v>49</v>
      </c>
      <c r="C4035">
        <v>79</v>
      </c>
      <c r="D4035" t="s">
        <v>21</v>
      </c>
      <c r="E4035" t="s">
        <v>22</v>
      </c>
      <c r="F4035" t="s">
        <v>22</v>
      </c>
      <c r="G4035">
        <v>0</v>
      </c>
      <c r="H4035">
        <v>81.2</v>
      </c>
      <c r="I4035">
        <v>91</v>
      </c>
      <c r="J4035">
        <v>13.8</v>
      </c>
      <c r="K4035">
        <v>215.7</v>
      </c>
      <c r="L4035">
        <v>126</v>
      </c>
      <c r="M4035">
        <v>18.329999999999998</v>
      </c>
      <c r="N4035">
        <v>245.9</v>
      </c>
      <c r="O4035">
        <v>85</v>
      </c>
      <c r="P4035">
        <v>11.07</v>
      </c>
      <c r="Q4035">
        <v>10.9</v>
      </c>
      <c r="R4035">
        <v>4</v>
      </c>
      <c r="S4035">
        <v>2.94</v>
      </c>
      <c r="T4035">
        <v>1</v>
      </c>
      <c r="U4035" t="s">
        <v>22</v>
      </c>
      <c r="V4035">
        <f>IF(tbl_Customers[[#This Row],[churn]] = "yes", 1, 0)</f>
        <v>0</v>
      </c>
      <c r="W4035" t="str">
        <f>IF(tbl_Customers[[#This Row],[number_customer_service_calls]] &lt;= 1, "0-1 Calls", IF(tbl_Customers[[#This Row],[number_customer_service_calls]] &lt;= 3, "2-3 Calls", IF(tbl_Customers[[#This Row],[number_customer_service_calls]] &lt;=5, "4-5 Calls", "6+ Calls")))</f>
        <v>0-1 Calls</v>
      </c>
      <c r="X4035" t="str">
        <f>IF(tbl_Customers[[#This Row],[account_length]] &lt;= 50, "0-50", IF(tbl_Customers[[#This Row],[account_length]] &lt;=100, "51-100", IF(tbl_Customers[[#This Row],[account_length]] &lt;= 150, "101-150", "151+")))</f>
        <v>51-100</v>
      </c>
      <c r="Y4035" t="str">
        <f>IF(tbl_Customers[[#This Row],[total_intl_charge]] &lt;= 3, "Low Charges", "High Charges")</f>
        <v>Low Charges</v>
      </c>
      <c r="Z4035" t="str">
        <f>IF(tbl_Customers[[#This Row],[total_eve_calls]]&lt;=80,"Low Calls",
IF(tbl_Customers[[#This Row],[total_eve_calls]]&lt;=120,"Medium Calls","High Calls"))</f>
        <v>High Calls</v>
      </c>
      <c r="AA4035" t="str">
        <f>IF(tbl_Customers[[#This Row],[total_eve_charge]]&lt;=15,"Low Charges",
IF(tbl_Customers[[#This Row],[total_eve_charge]]&lt;=20,"Medium Charges","High Charges"))</f>
        <v>Medium Charges</v>
      </c>
      <c r="AB40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35" t="str">
        <f>IF(tbl_Customers[[#This Row],[number_vmail_messages]] = 0, "No Usage", IF(tbl_Customers[[#This Row],[number_vmail_messages]] &lt;= 20, "Low Usage", IF(tbl_Customers[[#This Row],[number_vmail_messages]] &lt;= 40, "Medium Usgae", "High Usage")))</f>
        <v>No Usage</v>
      </c>
      <c r="AD4035" t="str">
        <f>IF(tbl_Customers[[#This Row],[total_day_minutes]]&lt;=150,"Low Usage", IF(tbl_Customers[[#This Row],[total_day_minutes]]&lt;=200,"Medium Usage", IF(tbl_Customers[[#This Row],[total_day_minutes]]&lt;=250,"High Usage","Very High Usage")))</f>
        <v>Low Usage</v>
      </c>
      <c r="AE4035" t="str">
        <f>IF(tbl_Customers[[#This Row],[total_intl_calls]]&lt;=5,"Low Calls", IF(tbl_Customers[[#This Row],[total_intl_calls]]&lt;=10, "Medium Calls", "High Calls"))</f>
        <v>Low Calls</v>
      </c>
      <c r="AF40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5" s="36" t="str">
        <f>IF(tbl_Customers[[#This Row],[Churn_Risk_Score]]&gt;=10,"High Risk", IF(tbl_Customers[[#This Row],[Churn_Risk_Score]]&gt;=5,"Medium Risk","Low Risk"))</f>
        <v>Low Risk</v>
      </c>
    </row>
    <row r="4036" spans="1:33" x14ac:dyDescent="0.35">
      <c r="A4036">
        <v>4035</v>
      </c>
      <c r="B4036" t="s">
        <v>49</v>
      </c>
      <c r="C4036">
        <v>76</v>
      </c>
      <c r="D4036" t="s">
        <v>21</v>
      </c>
      <c r="E4036" t="s">
        <v>22</v>
      </c>
      <c r="F4036" t="s">
        <v>22</v>
      </c>
      <c r="G4036">
        <v>0</v>
      </c>
      <c r="H4036">
        <v>179.1</v>
      </c>
      <c r="I4036">
        <v>110</v>
      </c>
      <c r="J4036">
        <v>30.45</v>
      </c>
      <c r="K4036">
        <v>157.19999999999999</v>
      </c>
      <c r="L4036">
        <v>81</v>
      </c>
      <c r="M4036">
        <v>13.36</v>
      </c>
      <c r="N4036">
        <v>240</v>
      </c>
      <c r="O4036">
        <v>109</v>
      </c>
      <c r="P4036">
        <v>10.8</v>
      </c>
      <c r="Q4036">
        <v>6.5</v>
      </c>
      <c r="R4036">
        <v>3</v>
      </c>
      <c r="S4036">
        <v>1.76</v>
      </c>
      <c r="T4036">
        <v>0</v>
      </c>
      <c r="U4036" t="s">
        <v>22</v>
      </c>
      <c r="V4036">
        <f>IF(tbl_Customers[[#This Row],[churn]] = "yes", 1, 0)</f>
        <v>0</v>
      </c>
      <c r="W4036" t="str">
        <f>IF(tbl_Customers[[#This Row],[number_customer_service_calls]] &lt;= 1, "0-1 Calls", IF(tbl_Customers[[#This Row],[number_customer_service_calls]] &lt;= 3, "2-3 Calls", IF(tbl_Customers[[#This Row],[number_customer_service_calls]] &lt;=5, "4-5 Calls", "6+ Calls")))</f>
        <v>0-1 Calls</v>
      </c>
      <c r="X4036" t="str">
        <f>IF(tbl_Customers[[#This Row],[account_length]] &lt;= 50, "0-50", IF(tbl_Customers[[#This Row],[account_length]] &lt;=100, "51-100", IF(tbl_Customers[[#This Row],[account_length]] &lt;= 150, "101-150", "151+")))</f>
        <v>51-100</v>
      </c>
      <c r="Y4036" t="str">
        <f>IF(tbl_Customers[[#This Row],[total_intl_charge]] &lt;= 3, "Low Charges", "High Charges")</f>
        <v>Low Charges</v>
      </c>
      <c r="Z4036" t="str">
        <f>IF(tbl_Customers[[#This Row],[total_eve_calls]]&lt;=80,"Low Calls",
IF(tbl_Customers[[#This Row],[total_eve_calls]]&lt;=120,"Medium Calls","High Calls"))</f>
        <v>Medium Calls</v>
      </c>
      <c r="AA4036" t="str">
        <f>IF(tbl_Customers[[#This Row],[total_eve_charge]]&lt;=15,"Low Charges",
IF(tbl_Customers[[#This Row],[total_eve_charge]]&lt;=20,"Medium Charges","High Charges"))</f>
        <v>Low Charges</v>
      </c>
      <c r="AB40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6" t="str">
        <f>IF(tbl_Customers[[#This Row],[number_vmail_messages]] = 0, "No Usage", IF(tbl_Customers[[#This Row],[number_vmail_messages]] &lt;= 20, "Low Usage", IF(tbl_Customers[[#This Row],[number_vmail_messages]] &lt;= 40, "Medium Usgae", "High Usage")))</f>
        <v>No Usage</v>
      </c>
      <c r="AD4036" t="str">
        <f>IF(tbl_Customers[[#This Row],[total_day_minutes]]&lt;=150,"Low Usage", IF(tbl_Customers[[#This Row],[total_day_minutes]]&lt;=200,"Medium Usage", IF(tbl_Customers[[#This Row],[total_day_minutes]]&lt;=250,"High Usage","Very High Usage")))</f>
        <v>Medium Usage</v>
      </c>
      <c r="AE4036" t="str">
        <f>IF(tbl_Customers[[#This Row],[total_intl_calls]]&lt;=5,"Low Calls", IF(tbl_Customers[[#This Row],[total_intl_calls]]&lt;=10, "Medium Calls", "High Calls"))</f>
        <v>Low Calls</v>
      </c>
      <c r="AF40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6" s="36" t="str">
        <f>IF(tbl_Customers[[#This Row],[Churn_Risk_Score]]&gt;=10,"High Risk", IF(tbl_Customers[[#This Row],[Churn_Risk_Score]]&gt;=5,"Medium Risk","Low Risk"))</f>
        <v>Low Risk</v>
      </c>
    </row>
    <row r="4037" spans="1:33" x14ac:dyDescent="0.35">
      <c r="A4037">
        <v>4036</v>
      </c>
      <c r="B4037" t="s">
        <v>69</v>
      </c>
      <c r="C4037">
        <v>124</v>
      </c>
      <c r="D4037" t="s">
        <v>21</v>
      </c>
      <c r="E4037" t="s">
        <v>22</v>
      </c>
      <c r="F4037" t="s">
        <v>22</v>
      </c>
      <c r="G4037">
        <v>0</v>
      </c>
      <c r="H4037">
        <v>182.7</v>
      </c>
      <c r="I4037">
        <v>98</v>
      </c>
      <c r="J4037">
        <v>31.06</v>
      </c>
      <c r="K4037">
        <v>197.2</v>
      </c>
      <c r="L4037">
        <v>93</v>
      </c>
      <c r="M4037">
        <v>16.760000000000002</v>
      </c>
      <c r="N4037">
        <v>220.6</v>
      </c>
      <c r="O4037">
        <v>105</v>
      </c>
      <c r="P4037">
        <v>9.93</v>
      </c>
      <c r="Q4037">
        <v>8.1</v>
      </c>
      <c r="R4037">
        <v>4</v>
      </c>
      <c r="S4037">
        <v>2.19</v>
      </c>
      <c r="T4037">
        <v>1</v>
      </c>
      <c r="U4037" t="s">
        <v>22</v>
      </c>
      <c r="V4037">
        <f>IF(tbl_Customers[[#This Row],[churn]] = "yes", 1, 0)</f>
        <v>0</v>
      </c>
      <c r="W4037" t="str">
        <f>IF(tbl_Customers[[#This Row],[number_customer_service_calls]] &lt;= 1, "0-1 Calls", IF(tbl_Customers[[#This Row],[number_customer_service_calls]] &lt;= 3, "2-3 Calls", IF(tbl_Customers[[#This Row],[number_customer_service_calls]] &lt;=5, "4-5 Calls", "6+ Calls")))</f>
        <v>0-1 Calls</v>
      </c>
      <c r="X4037" t="str">
        <f>IF(tbl_Customers[[#This Row],[account_length]] &lt;= 50, "0-50", IF(tbl_Customers[[#This Row],[account_length]] &lt;=100, "51-100", IF(tbl_Customers[[#This Row],[account_length]] &lt;= 150, "101-150", "151+")))</f>
        <v>101-150</v>
      </c>
      <c r="Y4037" t="str">
        <f>IF(tbl_Customers[[#This Row],[total_intl_charge]] &lt;= 3, "Low Charges", "High Charges")</f>
        <v>Low Charges</v>
      </c>
      <c r="Z4037" t="str">
        <f>IF(tbl_Customers[[#This Row],[total_eve_calls]]&lt;=80,"Low Calls",
IF(tbl_Customers[[#This Row],[total_eve_calls]]&lt;=120,"Medium Calls","High Calls"))</f>
        <v>Medium Calls</v>
      </c>
      <c r="AA4037" t="str">
        <f>IF(tbl_Customers[[#This Row],[total_eve_charge]]&lt;=15,"Low Charges",
IF(tbl_Customers[[#This Row],[total_eve_charge]]&lt;=20,"Medium Charges","High Charges"))</f>
        <v>Medium Charges</v>
      </c>
      <c r="AB40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7" t="str">
        <f>IF(tbl_Customers[[#This Row],[number_vmail_messages]] = 0, "No Usage", IF(tbl_Customers[[#This Row],[number_vmail_messages]] &lt;= 20, "Low Usage", IF(tbl_Customers[[#This Row],[number_vmail_messages]] &lt;= 40, "Medium Usgae", "High Usage")))</f>
        <v>No Usage</v>
      </c>
      <c r="AD4037" t="str">
        <f>IF(tbl_Customers[[#This Row],[total_day_minutes]]&lt;=150,"Low Usage", IF(tbl_Customers[[#This Row],[total_day_minutes]]&lt;=200,"Medium Usage", IF(tbl_Customers[[#This Row],[total_day_minutes]]&lt;=250,"High Usage","Very High Usage")))</f>
        <v>Medium Usage</v>
      </c>
      <c r="AE4037" t="str">
        <f>IF(tbl_Customers[[#This Row],[total_intl_calls]]&lt;=5,"Low Calls", IF(tbl_Customers[[#This Row],[total_intl_calls]]&lt;=10, "Medium Calls", "High Calls"))</f>
        <v>Low Calls</v>
      </c>
      <c r="AF40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7" s="36" t="str">
        <f>IF(tbl_Customers[[#This Row],[Churn_Risk_Score]]&gt;=10,"High Risk", IF(tbl_Customers[[#This Row],[Churn_Risk_Score]]&gt;=5,"Medium Risk","Low Risk"))</f>
        <v>Low Risk</v>
      </c>
    </row>
    <row r="4038" spans="1:33" x14ac:dyDescent="0.35">
      <c r="A4038">
        <v>4037</v>
      </c>
      <c r="B4038" t="s">
        <v>68</v>
      </c>
      <c r="C4038">
        <v>98</v>
      </c>
      <c r="D4038" t="s">
        <v>25</v>
      </c>
      <c r="E4038" t="s">
        <v>22</v>
      </c>
      <c r="F4038" t="s">
        <v>22</v>
      </c>
      <c r="G4038">
        <v>0</v>
      </c>
      <c r="H4038">
        <v>207</v>
      </c>
      <c r="I4038">
        <v>94</v>
      </c>
      <c r="J4038">
        <v>35.19</v>
      </c>
      <c r="K4038">
        <v>256.3</v>
      </c>
      <c r="L4038">
        <v>64</v>
      </c>
      <c r="M4038">
        <v>21.79</v>
      </c>
      <c r="N4038">
        <v>137.6</v>
      </c>
      <c r="O4038">
        <v>60</v>
      </c>
      <c r="P4038">
        <v>6.19</v>
      </c>
      <c r="Q4038">
        <v>10.4</v>
      </c>
      <c r="R4038">
        <v>4</v>
      </c>
      <c r="S4038">
        <v>2.81</v>
      </c>
      <c r="T4038">
        <v>2</v>
      </c>
      <c r="U4038" t="s">
        <v>22</v>
      </c>
      <c r="V4038">
        <f>IF(tbl_Customers[[#This Row],[churn]] = "yes", 1, 0)</f>
        <v>0</v>
      </c>
      <c r="W4038" t="str">
        <f>IF(tbl_Customers[[#This Row],[number_customer_service_calls]] &lt;= 1, "0-1 Calls", IF(tbl_Customers[[#This Row],[number_customer_service_calls]] &lt;= 3, "2-3 Calls", IF(tbl_Customers[[#This Row],[number_customer_service_calls]] &lt;=5, "4-5 Calls", "6+ Calls")))</f>
        <v>2-3 Calls</v>
      </c>
      <c r="X4038" t="str">
        <f>IF(tbl_Customers[[#This Row],[account_length]] &lt;= 50, "0-50", IF(tbl_Customers[[#This Row],[account_length]] &lt;=100, "51-100", IF(tbl_Customers[[#This Row],[account_length]] &lt;= 150, "101-150", "151+")))</f>
        <v>51-100</v>
      </c>
      <c r="Y4038" t="str">
        <f>IF(tbl_Customers[[#This Row],[total_intl_charge]] &lt;= 3, "Low Charges", "High Charges")</f>
        <v>Low Charges</v>
      </c>
      <c r="Z4038" t="str">
        <f>IF(tbl_Customers[[#This Row],[total_eve_calls]]&lt;=80,"Low Calls",
IF(tbl_Customers[[#This Row],[total_eve_calls]]&lt;=120,"Medium Calls","High Calls"))</f>
        <v>Low Calls</v>
      </c>
      <c r="AA4038" t="str">
        <f>IF(tbl_Customers[[#This Row],[total_eve_charge]]&lt;=15,"Low Charges",
IF(tbl_Customers[[#This Row],[total_eve_charge]]&lt;=20,"Medium Charges","High Charges"))</f>
        <v>High Charges</v>
      </c>
      <c r="AB40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8" t="str">
        <f>IF(tbl_Customers[[#This Row],[number_vmail_messages]] = 0, "No Usage", IF(tbl_Customers[[#This Row],[number_vmail_messages]] &lt;= 20, "Low Usage", IF(tbl_Customers[[#This Row],[number_vmail_messages]] &lt;= 40, "Medium Usgae", "High Usage")))</f>
        <v>No Usage</v>
      </c>
      <c r="AD4038" t="str">
        <f>IF(tbl_Customers[[#This Row],[total_day_minutes]]&lt;=150,"Low Usage", IF(tbl_Customers[[#This Row],[total_day_minutes]]&lt;=200,"Medium Usage", IF(tbl_Customers[[#This Row],[total_day_minutes]]&lt;=250,"High Usage","Very High Usage")))</f>
        <v>High Usage</v>
      </c>
      <c r="AE4038" t="str">
        <f>IF(tbl_Customers[[#This Row],[total_intl_calls]]&lt;=5,"Low Calls", IF(tbl_Customers[[#This Row],[total_intl_calls]]&lt;=10, "Medium Calls", "High Calls"))</f>
        <v>Low Calls</v>
      </c>
      <c r="AF40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8" s="36" t="str">
        <f>IF(tbl_Customers[[#This Row],[Churn_Risk_Score]]&gt;=10,"High Risk", IF(tbl_Customers[[#This Row],[Churn_Risk_Score]]&gt;=5,"Medium Risk","Low Risk"))</f>
        <v>Low Risk</v>
      </c>
    </row>
    <row r="4039" spans="1:33" x14ac:dyDescent="0.35">
      <c r="A4039">
        <v>4038</v>
      </c>
      <c r="B4039" t="s">
        <v>31</v>
      </c>
      <c r="C4039">
        <v>142</v>
      </c>
      <c r="D4039" t="s">
        <v>21</v>
      </c>
      <c r="E4039" t="s">
        <v>22</v>
      </c>
      <c r="F4039" t="s">
        <v>22</v>
      </c>
      <c r="G4039">
        <v>0</v>
      </c>
      <c r="H4039">
        <v>243.4</v>
      </c>
      <c r="I4039">
        <v>76</v>
      </c>
      <c r="J4039">
        <v>41.38</v>
      </c>
      <c r="K4039">
        <v>161.4</v>
      </c>
      <c r="L4039">
        <v>102</v>
      </c>
      <c r="M4039">
        <v>13.72</v>
      </c>
      <c r="N4039">
        <v>120.5</v>
      </c>
      <c r="O4039">
        <v>105</v>
      </c>
      <c r="P4039">
        <v>5.42</v>
      </c>
      <c r="Q4039">
        <v>10</v>
      </c>
      <c r="R4039">
        <v>5</v>
      </c>
      <c r="S4039">
        <v>2.7</v>
      </c>
      <c r="T4039">
        <v>4</v>
      </c>
      <c r="U4039" t="s">
        <v>22</v>
      </c>
      <c r="V4039">
        <f>IF(tbl_Customers[[#This Row],[churn]] = "yes", 1, 0)</f>
        <v>0</v>
      </c>
      <c r="W4039" t="str">
        <f>IF(tbl_Customers[[#This Row],[number_customer_service_calls]] &lt;= 1, "0-1 Calls", IF(tbl_Customers[[#This Row],[number_customer_service_calls]] &lt;= 3, "2-3 Calls", IF(tbl_Customers[[#This Row],[number_customer_service_calls]] &lt;=5, "4-5 Calls", "6+ Calls")))</f>
        <v>4-5 Calls</v>
      </c>
      <c r="X4039" t="str">
        <f>IF(tbl_Customers[[#This Row],[account_length]] &lt;= 50, "0-50", IF(tbl_Customers[[#This Row],[account_length]] &lt;=100, "51-100", IF(tbl_Customers[[#This Row],[account_length]] &lt;= 150, "101-150", "151+")))</f>
        <v>101-150</v>
      </c>
      <c r="Y4039" t="str">
        <f>IF(tbl_Customers[[#This Row],[total_intl_charge]] &lt;= 3, "Low Charges", "High Charges")</f>
        <v>Low Charges</v>
      </c>
      <c r="Z4039" t="str">
        <f>IF(tbl_Customers[[#This Row],[total_eve_calls]]&lt;=80,"Low Calls",
IF(tbl_Customers[[#This Row],[total_eve_calls]]&lt;=120,"Medium Calls","High Calls"))</f>
        <v>Medium Calls</v>
      </c>
      <c r="AA4039" t="str">
        <f>IF(tbl_Customers[[#This Row],[total_eve_charge]]&lt;=15,"Low Charges",
IF(tbl_Customers[[#This Row],[total_eve_charge]]&lt;=20,"Medium Charges","High Charges"))</f>
        <v>Low Charges</v>
      </c>
      <c r="AB40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9" t="str">
        <f>IF(tbl_Customers[[#This Row],[number_vmail_messages]] = 0, "No Usage", IF(tbl_Customers[[#This Row],[number_vmail_messages]] &lt;= 20, "Low Usage", IF(tbl_Customers[[#This Row],[number_vmail_messages]] &lt;= 40, "Medium Usgae", "High Usage")))</f>
        <v>No Usage</v>
      </c>
      <c r="AD4039" t="str">
        <f>IF(tbl_Customers[[#This Row],[total_day_minutes]]&lt;=150,"Low Usage", IF(tbl_Customers[[#This Row],[total_day_minutes]]&lt;=200,"Medium Usage", IF(tbl_Customers[[#This Row],[total_day_minutes]]&lt;=250,"High Usage","Very High Usage")))</f>
        <v>High Usage</v>
      </c>
      <c r="AE4039" t="str">
        <f>IF(tbl_Customers[[#This Row],[total_intl_calls]]&lt;=5,"Low Calls", IF(tbl_Customers[[#This Row],[total_intl_calls]]&lt;=10, "Medium Calls", "High Calls"))</f>
        <v>Low Calls</v>
      </c>
      <c r="AF40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39" s="36" t="str">
        <f>IF(tbl_Customers[[#This Row],[Churn_Risk_Score]]&gt;=10,"High Risk", IF(tbl_Customers[[#This Row],[Churn_Risk_Score]]&gt;=5,"Medium Risk","Low Risk"))</f>
        <v>Medium Risk</v>
      </c>
    </row>
    <row r="4040" spans="1:33" x14ac:dyDescent="0.35">
      <c r="A4040">
        <v>4039</v>
      </c>
      <c r="B4040" t="s">
        <v>61</v>
      </c>
      <c r="C4040">
        <v>146</v>
      </c>
      <c r="D4040" t="s">
        <v>21</v>
      </c>
      <c r="E4040" t="s">
        <v>22</v>
      </c>
      <c r="F4040" t="s">
        <v>22</v>
      </c>
      <c r="G4040">
        <v>0</v>
      </c>
      <c r="H4040">
        <v>157.4</v>
      </c>
      <c r="I4040">
        <v>89</v>
      </c>
      <c r="J4040">
        <v>26.76</v>
      </c>
      <c r="K4040">
        <v>196</v>
      </c>
      <c r="L4040">
        <v>117</v>
      </c>
      <c r="M4040">
        <v>16.66</v>
      </c>
      <c r="N4040">
        <v>147.69999999999999</v>
      </c>
      <c r="O4040">
        <v>150</v>
      </c>
      <c r="P4040">
        <v>6.65</v>
      </c>
      <c r="Q4040">
        <v>10.8</v>
      </c>
      <c r="R4040">
        <v>4</v>
      </c>
      <c r="S4040">
        <v>2.92</v>
      </c>
      <c r="T4040">
        <v>0</v>
      </c>
      <c r="U4040" t="s">
        <v>22</v>
      </c>
      <c r="V4040">
        <f>IF(tbl_Customers[[#This Row],[churn]] = "yes", 1, 0)</f>
        <v>0</v>
      </c>
      <c r="W4040" t="str">
        <f>IF(tbl_Customers[[#This Row],[number_customer_service_calls]] &lt;= 1, "0-1 Calls", IF(tbl_Customers[[#This Row],[number_customer_service_calls]] &lt;= 3, "2-3 Calls", IF(tbl_Customers[[#This Row],[number_customer_service_calls]] &lt;=5, "4-5 Calls", "6+ Calls")))</f>
        <v>0-1 Calls</v>
      </c>
      <c r="X4040" t="str">
        <f>IF(tbl_Customers[[#This Row],[account_length]] &lt;= 50, "0-50", IF(tbl_Customers[[#This Row],[account_length]] &lt;=100, "51-100", IF(tbl_Customers[[#This Row],[account_length]] &lt;= 150, "101-150", "151+")))</f>
        <v>101-150</v>
      </c>
      <c r="Y4040" t="str">
        <f>IF(tbl_Customers[[#This Row],[total_intl_charge]] &lt;= 3, "Low Charges", "High Charges")</f>
        <v>Low Charges</v>
      </c>
      <c r="Z4040" t="str">
        <f>IF(tbl_Customers[[#This Row],[total_eve_calls]]&lt;=80,"Low Calls",
IF(tbl_Customers[[#This Row],[total_eve_calls]]&lt;=120,"Medium Calls","High Calls"))</f>
        <v>Medium Calls</v>
      </c>
      <c r="AA4040" t="str">
        <f>IF(tbl_Customers[[#This Row],[total_eve_charge]]&lt;=15,"Low Charges",
IF(tbl_Customers[[#This Row],[total_eve_charge]]&lt;=20,"Medium Charges","High Charges"))</f>
        <v>Medium Charges</v>
      </c>
      <c r="AB40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0" t="str">
        <f>IF(tbl_Customers[[#This Row],[number_vmail_messages]] = 0, "No Usage", IF(tbl_Customers[[#This Row],[number_vmail_messages]] &lt;= 20, "Low Usage", IF(tbl_Customers[[#This Row],[number_vmail_messages]] &lt;= 40, "Medium Usgae", "High Usage")))</f>
        <v>No Usage</v>
      </c>
      <c r="AD4040" t="str">
        <f>IF(tbl_Customers[[#This Row],[total_day_minutes]]&lt;=150,"Low Usage", IF(tbl_Customers[[#This Row],[total_day_minutes]]&lt;=200,"Medium Usage", IF(tbl_Customers[[#This Row],[total_day_minutes]]&lt;=250,"High Usage","Very High Usage")))</f>
        <v>Medium Usage</v>
      </c>
      <c r="AE4040" t="str">
        <f>IF(tbl_Customers[[#This Row],[total_intl_calls]]&lt;=5,"Low Calls", IF(tbl_Customers[[#This Row],[total_intl_calls]]&lt;=10, "Medium Calls", "High Calls"))</f>
        <v>Low Calls</v>
      </c>
      <c r="AF40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40" s="36" t="str">
        <f>IF(tbl_Customers[[#This Row],[Churn_Risk_Score]]&gt;=10,"High Risk", IF(tbl_Customers[[#This Row],[Churn_Risk_Score]]&gt;=5,"Medium Risk","Low Risk"))</f>
        <v>Low Risk</v>
      </c>
    </row>
    <row r="4041" spans="1:33" x14ac:dyDescent="0.35">
      <c r="A4041">
        <v>4040</v>
      </c>
      <c r="B4041" t="s">
        <v>32</v>
      </c>
      <c r="C4041">
        <v>84</v>
      </c>
      <c r="D4041" t="s">
        <v>28</v>
      </c>
      <c r="E4041" t="s">
        <v>22</v>
      </c>
      <c r="F4041" t="s">
        <v>22</v>
      </c>
      <c r="G4041">
        <v>0</v>
      </c>
      <c r="H4041">
        <v>233.9</v>
      </c>
      <c r="I4041">
        <v>76</v>
      </c>
      <c r="J4041">
        <v>39.76</v>
      </c>
      <c r="K4041">
        <v>153.19999999999999</v>
      </c>
      <c r="L4041">
        <v>96</v>
      </c>
      <c r="M4041">
        <v>13.02</v>
      </c>
      <c r="N4041">
        <v>228</v>
      </c>
      <c r="O4041">
        <v>82</v>
      </c>
      <c r="P4041">
        <v>10.26</v>
      </c>
      <c r="Q4041">
        <v>12.8</v>
      </c>
      <c r="R4041">
        <v>5</v>
      </c>
      <c r="S4041">
        <v>3.46</v>
      </c>
      <c r="T4041">
        <v>3</v>
      </c>
      <c r="U4041" t="s">
        <v>22</v>
      </c>
      <c r="V4041">
        <f>IF(tbl_Customers[[#This Row],[churn]] = "yes", 1, 0)</f>
        <v>0</v>
      </c>
      <c r="W4041" t="str">
        <f>IF(tbl_Customers[[#This Row],[number_customer_service_calls]] &lt;= 1, "0-1 Calls", IF(tbl_Customers[[#This Row],[number_customer_service_calls]] &lt;= 3, "2-3 Calls", IF(tbl_Customers[[#This Row],[number_customer_service_calls]] &lt;=5, "4-5 Calls", "6+ Calls")))</f>
        <v>2-3 Calls</v>
      </c>
      <c r="X4041" t="str">
        <f>IF(tbl_Customers[[#This Row],[account_length]] &lt;= 50, "0-50", IF(tbl_Customers[[#This Row],[account_length]] &lt;=100, "51-100", IF(tbl_Customers[[#This Row],[account_length]] &lt;= 150, "101-150", "151+")))</f>
        <v>51-100</v>
      </c>
      <c r="Y4041" t="str">
        <f>IF(tbl_Customers[[#This Row],[total_intl_charge]] &lt;= 3, "Low Charges", "High Charges")</f>
        <v>High Charges</v>
      </c>
      <c r="Z4041" t="str">
        <f>IF(tbl_Customers[[#This Row],[total_eve_calls]]&lt;=80,"Low Calls",
IF(tbl_Customers[[#This Row],[total_eve_calls]]&lt;=120,"Medium Calls","High Calls"))</f>
        <v>Medium Calls</v>
      </c>
      <c r="AA4041" t="str">
        <f>IF(tbl_Customers[[#This Row],[total_eve_charge]]&lt;=15,"Low Charges",
IF(tbl_Customers[[#This Row],[total_eve_charge]]&lt;=20,"Medium Charges","High Charges"))</f>
        <v>Low Charges</v>
      </c>
      <c r="AB40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1" t="str">
        <f>IF(tbl_Customers[[#This Row],[number_vmail_messages]] = 0, "No Usage", IF(tbl_Customers[[#This Row],[number_vmail_messages]] &lt;= 20, "Low Usage", IF(tbl_Customers[[#This Row],[number_vmail_messages]] &lt;= 40, "Medium Usgae", "High Usage")))</f>
        <v>No Usage</v>
      </c>
      <c r="AD4041" t="str">
        <f>IF(tbl_Customers[[#This Row],[total_day_minutes]]&lt;=150,"Low Usage", IF(tbl_Customers[[#This Row],[total_day_minutes]]&lt;=200,"Medium Usage", IF(tbl_Customers[[#This Row],[total_day_minutes]]&lt;=250,"High Usage","Very High Usage")))</f>
        <v>High Usage</v>
      </c>
      <c r="AE4041" t="str">
        <f>IF(tbl_Customers[[#This Row],[total_intl_calls]]&lt;=5,"Low Calls", IF(tbl_Customers[[#This Row],[total_intl_calls]]&lt;=10, "Medium Calls", "High Calls"))</f>
        <v>Low Calls</v>
      </c>
      <c r="AF40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1" s="36" t="str">
        <f>IF(tbl_Customers[[#This Row],[Churn_Risk_Score]]&gt;=10,"High Risk", IF(tbl_Customers[[#This Row],[Churn_Risk_Score]]&gt;=5,"Medium Risk","Low Risk"))</f>
        <v>Low Risk</v>
      </c>
    </row>
    <row r="4042" spans="1:33" x14ac:dyDescent="0.35">
      <c r="A4042">
        <v>4041</v>
      </c>
      <c r="B4042" t="s">
        <v>69</v>
      </c>
      <c r="C4042">
        <v>200</v>
      </c>
      <c r="D4042" t="s">
        <v>25</v>
      </c>
      <c r="E4042" t="s">
        <v>22</v>
      </c>
      <c r="F4042" t="s">
        <v>22</v>
      </c>
      <c r="G4042">
        <v>0</v>
      </c>
      <c r="H4042">
        <v>195.4</v>
      </c>
      <c r="I4042">
        <v>71</v>
      </c>
      <c r="J4042">
        <v>33.22</v>
      </c>
      <c r="K4042">
        <v>249.4</v>
      </c>
      <c r="L4042">
        <v>96</v>
      </c>
      <c r="M4042">
        <v>21.2</v>
      </c>
      <c r="N4042">
        <v>233.1</v>
      </c>
      <c r="O4042">
        <v>132</v>
      </c>
      <c r="P4042">
        <v>10.49</v>
      </c>
      <c r="Q4042">
        <v>12.9</v>
      </c>
      <c r="R4042">
        <v>2</v>
      </c>
      <c r="S4042">
        <v>3.48</v>
      </c>
      <c r="T4042">
        <v>3</v>
      </c>
      <c r="U4042" t="s">
        <v>22</v>
      </c>
      <c r="V4042">
        <f>IF(tbl_Customers[[#This Row],[churn]] = "yes", 1, 0)</f>
        <v>0</v>
      </c>
      <c r="W4042" t="str">
        <f>IF(tbl_Customers[[#This Row],[number_customer_service_calls]] &lt;= 1, "0-1 Calls", IF(tbl_Customers[[#This Row],[number_customer_service_calls]] &lt;= 3, "2-3 Calls", IF(tbl_Customers[[#This Row],[number_customer_service_calls]] &lt;=5, "4-5 Calls", "6+ Calls")))</f>
        <v>2-3 Calls</v>
      </c>
      <c r="X4042" t="str">
        <f>IF(tbl_Customers[[#This Row],[account_length]] &lt;= 50, "0-50", IF(tbl_Customers[[#This Row],[account_length]] &lt;=100, "51-100", IF(tbl_Customers[[#This Row],[account_length]] &lt;= 150, "101-150", "151+")))</f>
        <v>151+</v>
      </c>
      <c r="Y4042" t="str">
        <f>IF(tbl_Customers[[#This Row],[total_intl_charge]] &lt;= 3, "Low Charges", "High Charges")</f>
        <v>High Charges</v>
      </c>
      <c r="Z4042" t="str">
        <f>IF(tbl_Customers[[#This Row],[total_eve_calls]]&lt;=80,"Low Calls",
IF(tbl_Customers[[#This Row],[total_eve_calls]]&lt;=120,"Medium Calls","High Calls"))</f>
        <v>Medium Calls</v>
      </c>
      <c r="AA4042" t="str">
        <f>IF(tbl_Customers[[#This Row],[total_eve_charge]]&lt;=15,"Low Charges",
IF(tbl_Customers[[#This Row],[total_eve_charge]]&lt;=20,"Medium Charges","High Charges"))</f>
        <v>High Charges</v>
      </c>
      <c r="AB40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2" t="str">
        <f>IF(tbl_Customers[[#This Row],[number_vmail_messages]] = 0, "No Usage", IF(tbl_Customers[[#This Row],[number_vmail_messages]] &lt;= 20, "Low Usage", IF(tbl_Customers[[#This Row],[number_vmail_messages]] &lt;= 40, "Medium Usgae", "High Usage")))</f>
        <v>No Usage</v>
      </c>
      <c r="AD4042" t="str">
        <f>IF(tbl_Customers[[#This Row],[total_day_minutes]]&lt;=150,"Low Usage", IF(tbl_Customers[[#This Row],[total_day_minutes]]&lt;=200,"Medium Usage", IF(tbl_Customers[[#This Row],[total_day_minutes]]&lt;=250,"High Usage","Very High Usage")))</f>
        <v>Medium Usage</v>
      </c>
      <c r="AE4042" t="str">
        <f>IF(tbl_Customers[[#This Row],[total_intl_calls]]&lt;=5,"Low Calls", IF(tbl_Customers[[#This Row],[total_intl_calls]]&lt;=10, "Medium Calls", "High Calls"))</f>
        <v>Low Calls</v>
      </c>
      <c r="AF40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2" s="36" t="str">
        <f>IF(tbl_Customers[[#This Row],[Churn_Risk_Score]]&gt;=10,"High Risk", IF(tbl_Customers[[#This Row],[Churn_Risk_Score]]&gt;=5,"Medium Risk","Low Risk"))</f>
        <v>Low Risk</v>
      </c>
    </row>
    <row r="4043" spans="1:33" x14ac:dyDescent="0.35">
      <c r="A4043">
        <v>4042</v>
      </c>
      <c r="B4043" t="s">
        <v>26</v>
      </c>
      <c r="C4043">
        <v>17</v>
      </c>
      <c r="D4043" t="s">
        <v>25</v>
      </c>
      <c r="E4043" t="s">
        <v>22</v>
      </c>
      <c r="F4043" t="s">
        <v>22</v>
      </c>
      <c r="G4043">
        <v>0</v>
      </c>
      <c r="H4043">
        <v>180.4</v>
      </c>
      <c r="I4043">
        <v>121</v>
      </c>
      <c r="J4043">
        <v>30.67</v>
      </c>
      <c r="K4043">
        <v>228.5</v>
      </c>
      <c r="L4043">
        <v>111</v>
      </c>
      <c r="M4043">
        <v>19.420000000000002</v>
      </c>
      <c r="N4043">
        <v>199.5</v>
      </c>
      <c r="O4043">
        <v>99</v>
      </c>
      <c r="P4043">
        <v>8.98</v>
      </c>
      <c r="Q4043">
        <v>14.8</v>
      </c>
      <c r="R4043">
        <v>5</v>
      </c>
      <c r="S4043">
        <v>4</v>
      </c>
      <c r="T4043">
        <v>0</v>
      </c>
      <c r="U4043" t="s">
        <v>22</v>
      </c>
      <c r="V4043">
        <f>IF(tbl_Customers[[#This Row],[churn]] = "yes", 1, 0)</f>
        <v>0</v>
      </c>
      <c r="W4043" t="str">
        <f>IF(tbl_Customers[[#This Row],[number_customer_service_calls]] &lt;= 1, "0-1 Calls", IF(tbl_Customers[[#This Row],[number_customer_service_calls]] &lt;= 3, "2-3 Calls", IF(tbl_Customers[[#This Row],[number_customer_service_calls]] &lt;=5, "4-5 Calls", "6+ Calls")))</f>
        <v>0-1 Calls</v>
      </c>
      <c r="X4043" t="str">
        <f>IF(tbl_Customers[[#This Row],[account_length]] &lt;= 50, "0-50", IF(tbl_Customers[[#This Row],[account_length]] &lt;=100, "51-100", IF(tbl_Customers[[#This Row],[account_length]] &lt;= 150, "101-150", "151+")))</f>
        <v>0-50</v>
      </c>
      <c r="Y4043" t="str">
        <f>IF(tbl_Customers[[#This Row],[total_intl_charge]] &lt;= 3, "Low Charges", "High Charges")</f>
        <v>High Charges</v>
      </c>
      <c r="Z4043" t="str">
        <f>IF(tbl_Customers[[#This Row],[total_eve_calls]]&lt;=80,"Low Calls",
IF(tbl_Customers[[#This Row],[total_eve_calls]]&lt;=120,"Medium Calls","High Calls"))</f>
        <v>Medium Calls</v>
      </c>
      <c r="AA4043" t="str">
        <f>IF(tbl_Customers[[#This Row],[total_eve_charge]]&lt;=15,"Low Charges",
IF(tbl_Customers[[#This Row],[total_eve_charge]]&lt;=20,"Medium Charges","High Charges"))</f>
        <v>Medium Charges</v>
      </c>
      <c r="AB40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3" t="str">
        <f>IF(tbl_Customers[[#This Row],[number_vmail_messages]] = 0, "No Usage", IF(tbl_Customers[[#This Row],[number_vmail_messages]] &lt;= 20, "Low Usage", IF(tbl_Customers[[#This Row],[number_vmail_messages]] &lt;= 40, "Medium Usgae", "High Usage")))</f>
        <v>No Usage</v>
      </c>
      <c r="AD4043" t="str">
        <f>IF(tbl_Customers[[#This Row],[total_day_minutes]]&lt;=150,"Low Usage", IF(tbl_Customers[[#This Row],[total_day_minutes]]&lt;=200,"Medium Usage", IF(tbl_Customers[[#This Row],[total_day_minutes]]&lt;=250,"High Usage","Very High Usage")))</f>
        <v>Medium Usage</v>
      </c>
      <c r="AE4043" t="str">
        <f>IF(tbl_Customers[[#This Row],[total_intl_calls]]&lt;=5,"Low Calls", IF(tbl_Customers[[#This Row],[total_intl_calls]]&lt;=10, "Medium Calls", "High Calls"))</f>
        <v>Low Calls</v>
      </c>
      <c r="AF40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3" s="36" t="str">
        <f>IF(tbl_Customers[[#This Row],[Churn_Risk_Score]]&gt;=10,"High Risk", IF(tbl_Customers[[#This Row],[Churn_Risk_Score]]&gt;=5,"Medium Risk","Low Risk"))</f>
        <v>Low Risk</v>
      </c>
    </row>
    <row r="4044" spans="1:33" x14ac:dyDescent="0.35">
      <c r="A4044">
        <v>4043</v>
      </c>
      <c r="B4044" t="s">
        <v>43</v>
      </c>
      <c r="C4044">
        <v>125</v>
      </c>
      <c r="D4044" t="s">
        <v>25</v>
      </c>
      <c r="E4044" t="s">
        <v>22</v>
      </c>
      <c r="F4044" t="s">
        <v>22</v>
      </c>
      <c r="G4044">
        <v>0</v>
      </c>
      <c r="H4044">
        <v>143.6</v>
      </c>
      <c r="I4044">
        <v>119</v>
      </c>
      <c r="J4044">
        <v>24.41</v>
      </c>
      <c r="K4044">
        <v>238.5</v>
      </c>
      <c r="L4044">
        <v>119</v>
      </c>
      <c r="M4044">
        <v>20.27</v>
      </c>
      <c r="N4044">
        <v>173.6</v>
      </c>
      <c r="O4044">
        <v>89</v>
      </c>
      <c r="P4044">
        <v>7.81</v>
      </c>
      <c r="Q4044">
        <v>10.9</v>
      </c>
      <c r="R4044">
        <v>4</v>
      </c>
      <c r="S4044">
        <v>2.94</v>
      </c>
      <c r="T4044">
        <v>2</v>
      </c>
      <c r="U4044" t="s">
        <v>22</v>
      </c>
      <c r="V4044">
        <f>IF(tbl_Customers[[#This Row],[churn]] = "yes", 1, 0)</f>
        <v>0</v>
      </c>
      <c r="W4044" t="str">
        <f>IF(tbl_Customers[[#This Row],[number_customer_service_calls]] &lt;= 1, "0-1 Calls", IF(tbl_Customers[[#This Row],[number_customer_service_calls]] &lt;= 3, "2-3 Calls", IF(tbl_Customers[[#This Row],[number_customer_service_calls]] &lt;=5, "4-5 Calls", "6+ Calls")))</f>
        <v>2-3 Calls</v>
      </c>
      <c r="X4044" t="str">
        <f>IF(tbl_Customers[[#This Row],[account_length]] &lt;= 50, "0-50", IF(tbl_Customers[[#This Row],[account_length]] &lt;=100, "51-100", IF(tbl_Customers[[#This Row],[account_length]] &lt;= 150, "101-150", "151+")))</f>
        <v>101-150</v>
      </c>
      <c r="Y4044" t="str">
        <f>IF(tbl_Customers[[#This Row],[total_intl_charge]] &lt;= 3, "Low Charges", "High Charges")</f>
        <v>Low Charges</v>
      </c>
      <c r="Z4044" t="str">
        <f>IF(tbl_Customers[[#This Row],[total_eve_calls]]&lt;=80,"Low Calls",
IF(tbl_Customers[[#This Row],[total_eve_calls]]&lt;=120,"Medium Calls","High Calls"))</f>
        <v>Medium Calls</v>
      </c>
      <c r="AA4044" t="str">
        <f>IF(tbl_Customers[[#This Row],[total_eve_charge]]&lt;=15,"Low Charges",
IF(tbl_Customers[[#This Row],[total_eve_charge]]&lt;=20,"Medium Charges","High Charges"))</f>
        <v>High Charges</v>
      </c>
      <c r="AB40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4" t="str">
        <f>IF(tbl_Customers[[#This Row],[number_vmail_messages]] = 0, "No Usage", IF(tbl_Customers[[#This Row],[number_vmail_messages]] &lt;= 20, "Low Usage", IF(tbl_Customers[[#This Row],[number_vmail_messages]] &lt;= 40, "Medium Usgae", "High Usage")))</f>
        <v>No Usage</v>
      </c>
      <c r="AD4044" t="str">
        <f>IF(tbl_Customers[[#This Row],[total_day_minutes]]&lt;=150,"Low Usage", IF(tbl_Customers[[#This Row],[total_day_minutes]]&lt;=200,"Medium Usage", IF(tbl_Customers[[#This Row],[total_day_minutes]]&lt;=250,"High Usage","Very High Usage")))</f>
        <v>Low Usage</v>
      </c>
      <c r="AE4044" t="str">
        <f>IF(tbl_Customers[[#This Row],[total_intl_calls]]&lt;=5,"Low Calls", IF(tbl_Customers[[#This Row],[total_intl_calls]]&lt;=10, "Medium Calls", "High Calls"))</f>
        <v>Low Calls</v>
      </c>
      <c r="AF40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44" s="36" t="str">
        <f>IF(tbl_Customers[[#This Row],[Churn_Risk_Score]]&gt;=10,"High Risk", IF(tbl_Customers[[#This Row],[Churn_Risk_Score]]&gt;=5,"Medium Risk","Low Risk"))</f>
        <v>Low Risk</v>
      </c>
    </row>
    <row r="4045" spans="1:33" x14ac:dyDescent="0.35">
      <c r="A4045">
        <v>4044</v>
      </c>
      <c r="B4045" t="s">
        <v>41</v>
      </c>
      <c r="C4045">
        <v>61</v>
      </c>
      <c r="D4045" t="s">
        <v>28</v>
      </c>
      <c r="E4045" t="s">
        <v>22</v>
      </c>
      <c r="F4045" t="s">
        <v>22</v>
      </c>
      <c r="G4045">
        <v>0</v>
      </c>
      <c r="H4045">
        <v>88.1</v>
      </c>
      <c r="I4045">
        <v>60</v>
      </c>
      <c r="J4045">
        <v>14.98</v>
      </c>
      <c r="K4045">
        <v>129.69999999999999</v>
      </c>
      <c r="L4045">
        <v>108</v>
      </c>
      <c r="M4045">
        <v>11.02</v>
      </c>
      <c r="N4045">
        <v>169</v>
      </c>
      <c r="O4045">
        <v>87</v>
      </c>
      <c r="P4045">
        <v>7.61</v>
      </c>
      <c r="Q4045">
        <v>13.3</v>
      </c>
      <c r="R4045">
        <v>4</v>
      </c>
      <c r="S4045">
        <v>3.59</v>
      </c>
      <c r="T4045">
        <v>2</v>
      </c>
      <c r="U4045" t="s">
        <v>22</v>
      </c>
      <c r="V4045">
        <f>IF(tbl_Customers[[#This Row],[churn]] = "yes", 1, 0)</f>
        <v>0</v>
      </c>
      <c r="W4045" t="str">
        <f>IF(tbl_Customers[[#This Row],[number_customer_service_calls]] &lt;= 1, "0-1 Calls", IF(tbl_Customers[[#This Row],[number_customer_service_calls]] &lt;= 3, "2-3 Calls", IF(tbl_Customers[[#This Row],[number_customer_service_calls]] &lt;=5, "4-5 Calls", "6+ Calls")))</f>
        <v>2-3 Calls</v>
      </c>
      <c r="X4045" t="str">
        <f>IF(tbl_Customers[[#This Row],[account_length]] &lt;= 50, "0-50", IF(tbl_Customers[[#This Row],[account_length]] &lt;=100, "51-100", IF(tbl_Customers[[#This Row],[account_length]] &lt;= 150, "101-150", "151+")))</f>
        <v>51-100</v>
      </c>
      <c r="Y4045" t="str">
        <f>IF(tbl_Customers[[#This Row],[total_intl_charge]] &lt;= 3, "Low Charges", "High Charges")</f>
        <v>High Charges</v>
      </c>
      <c r="Z4045" t="str">
        <f>IF(tbl_Customers[[#This Row],[total_eve_calls]]&lt;=80,"Low Calls",
IF(tbl_Customers[[#This Row],[total_eve_calls]]&lt;=120,"Medium Calls","High Calls"))</f>
        <v>Medium Calls</v>
      </c>
      <c r="AA4045" t="str">
        <f>IF(tbl_Customers[[#This Row],[total_eve_charge]]&lt;=15,"Low Charges",
IF(tbl_Customers[[#This Row],[total_eve_charge]]&lt;=20,"Medium Charges","High Charges"))</f>
        <v>Low Charges</v>
      </c>
      <c r="AB40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5" t="str">
        <f>IF(tbl_Customers[[#This Row],[number_vmail_messages]] = 0, "No Usage", IF(tbl_Customers[[#This Row],[number_vmail_messages]] &lt;= 20, "Low Usage", IF(tbl_Customers[[#This Row],[number_vmail_messages]] &lt;= 40, "Medium Usgae", "High Usage")))</f>
        <v>No Usage</v>
      </c>
      <c r="AD4045" t="str">
        <f>IF(tbl_Customers[[#This Row],[total_day_minutes]]&lt;=150,"Low Usage", IF(tbl_Customers[[#This Row],[total_day_minutes]]&lt;=200,"Medium Usage", IF(tbl_Customers[[#This Row],[total_day_minutes]]&lt;=250,"High Usage","Very High Usage")))</f>
        <v>Low Usage</v>
      </c>
      <c r="AE4045" t="str">
        <f>IF(tbl_Customers[[#This Row],[total_intl_calls]]&lt;=5,"Low Calls", IF(tbl_Customers[[#This Row],[total_intl_calls]]&lt;=10, "Medium Calls", "High Calls"))</f>
        <v>Low Calls</v>
      </c>
      <c r="AF40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5" s="36" t="str">
        <f>IF(tbl_Customers[[#This Row],[Churn_Risk_Score]]&gt;=10,"High Risk", IF(tbl_Customers[[#This Row],[Churn_Risk_Score]]&gt;=5,"Medium Risk","Low Risk"))</f>
        <v>Low Risk</v>
      </c>
    </row>
    <row r="4046" spans="1:33" x14ac:dyDescent="0.35">
      <c r="A4046">
        <v>4045</v>
      </c>
      <c r="B4046" t="s">
        <v>43</v>
      </c>
      <c r="C4046">
        <v>103</v>
      </c>
      <c r="D4046" t="s">
        <v>21</v>
      </c>
      <c r="E4046" t="s">
        <v>22</v>
      </c>
      <c r="F4046" t="s">
        <v>23</v>
      </c>
      <c r="G4046">
        <v>30</v>
      </c>
      <c r="H4046">
        <v>254.1</v>
      </c>
      <c r="I4046">
        <v>75</v>
      </c>
      <c r="J4046">
        <v>43.2</v>
      </c>
      <c r="K4046">
        <v>200.4</v>
      </c>
      <c r="L4046">
        <v>116</v>
      </c>
      <c r="M4046">
        <v>17.03</v>
      </c>
      <c r="N4046">
        <v>185.9</v>
      </c>
      <c r="O4046">
        <v>109</v>
      </c>
      <c r="P4046">
        <v>8.3699999999999992</v>
      </c>
      <c r="Q4046">
        <v>6.6</v>
      </c>
      <c r="R4046">
        <v>2</v>
      </c>
      <c r="S4046">
        <v>1.78</v>
      </c>
      <c r="T4046">
        <v>2</v>
      </c>
      <c r="U4046" t="s">
        <v>22</v>
      </c>
      <c r="V4046">
        <f>IF(tbl_Customers[[#This Row],[churn]] = "yes", 1, 0)</f>
        <v>0</v>
      </c>
      <c r="W4046" t="str">
        <f>IF(tbl_Customers[[#This Row],[number_customer_service_calls]] &lt;= 1, "0-1 Calls", IF(tbl_Customers[[#This Row],[number_customer_service_calls]] &lt;= 3, "2-3 Calls", IF(tbl_Customers[[#This Row],[number_customer_service_calls]] &lt;=5, "4-5 Calls", "6+ Calls")))</f>
        <v>2-3 Calls</v>
      </c>
      <c r="X4046" t="str">
        <f>IF(tbl_Customers[[#This Row],[account_length]] &lt;= 50, "0-50", IF(tbl_Customers[[#This Row],[account_length]] &lt;=100, "51-100", IF(tbl_Customers[[#This Row],[account_length]] &lt;= 150, "101-150", "151+")))</f>
        <v>101-150</v>
      </c>
      <c r="Y4046" t="str">
        <f>IF(tbl_Customers[[#This Row],[total_intl_charge]] &lt;= 3, "Low Charges", "High Charges")</f>
        <v>Low Charges</v>
      </c>
      <c r="Z4046" t="str">
        <f>IF(tbl_Customers[[#This Row],[total_eve_calls]]&lt;=80,"Low Calls",
IF(tbl_Customers[[#This Row],[total_eve_calls]]&lt;=120,"Medium Calls","High Calls"))</f>
        <v>Medium Calls</v>
      </c>
      <c r="AA4046" t="str">
        <f>IF(tbl_Customers[[#This Row],[total_eve_charge]]&lt;=15,"Low Charges",
IF(tbl_Customers[[#This Row],[total_eve_charge]]&lt;=20,"Medium Charges","High Charges"))</f>
        <v>Medium Charges</v>
      </c>
      <c r="AB40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6" t="str">
        <f>IF(tbl_Customers[[#This Row],[number_vmail_messages]] = 0, "No Usage", IF(tbl_Customers[[#This Row],[number_vmail_messages]] &lt;= 20, "Low Usage", IF(tbl_Customers[[#This Row],[number_vmail_messages]] &lt;= 40, "Medium Usgae", "High Usage")))</f>
        <v>Medium Usgae</v>
      </c>
      <c r="AD4046" t="str">
        <f>IF(tbl_Customers[[#This Row],[total_day_minutes]]&lt;=150,"Low Usage", IF(tbl_Customers[[#This Row],[total_day_minutes]]&lt;=200,"Medium Usage", IF(tbl_Customers[[#This Row],[total_day_minutes]]&lt;=250,"High Usage","Very High Usage")))</f>
        <v>Very High Usage</v>
      </c>
      <c r="AE4046" t="str">
        <f>IF(tbl_Customers[[#This Row],[total_intl_calls]]&lt;=5,"Low Calls", IF(tbl_Customers[[#This Row],[total_intl_calls]]&lt;=10, "Medium Calls", "High Calls"))</f>
        <v>Low Calls</v>
      </c>
      <c r="AF40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6" s="36" t="str">
        <f>IF(tbl_Customers[[#This Row],[Churn_Risk_Score]]&gt;=10,"High Risk", IF(tbl_Customers[[#This Row],[Churn_Risk_Score]]&gt;=5,"Medium Risk","Low Risk"))</f>
        <v>Low Risk</v>
      </c>
    </row>
    <row r="4047" spans="1:33" x14ac:dyDescent="0.35">
      <c r="A4047">
        <v>4046</v>
      </c>
      <c r="B4047" t="s">
        <v>61</v>
      </c>
      <c r="C4047">
        <v>20</v>
      </c>
      <c r="D4047" t="s">
        <v>25</v>
      </c>
      <c r="E4047" t="s">
        <v>22</v>
      </c>
      <c r="F4047" t="s">
        <v>22</v>
      </c>
      <c r="G4047">
        <v>0</v>
      </c>
      <c r="H4047">
        <v>131.5</v>
      </c>
      <c r="I4047">
        <v>64</v>
      </c>
      <c r="J4047">
        <v>22.36</v>
      </c>
      <c r="K4047">
        <v>161.80000000000001</v>
      </c>
      <c r="L4047">
        <v>124</v>
      </c>
      <c r="M4047">
        <v>13.75</v>
      </c>
      <c r="N4047">
        <v>158.6</v>
      </c>
      <c r="O4047">
        <v>106</v>
      </c>
      <c r="P4047">
        <v>7.14</v>
      </c>
      <c r="Q4047">
        <v>14.8</v>
      </c>
      <c r="R4047">
        <v>5</v>
      </c>
      <c r="S4047">
        <v>4</v>
      </c>
      <c r="T4047">
        <v>0</v>
      </c>
      <c r="U4047" t="s">
        <v>22</v>
      </c>
      <c r="V4047">
        <f>IF(tbl_Customers[[#This Row],[churn]] = "yes", 1, 0)</f>
        <v>0</v>
      </c>
      <c r="W4047" t="str">
        <f>IF(tbl_Customers[[#This Row],[number_customer_service_calls]] &lt;= 1, "0-1 Calls", IF(tbl_Customers[[#This Row],[number_customer_service_calls]] &lt;= 3, "2-3 Calls", IF(tbl_Customers[[#This Row],[number_customer_service_calls]] &lt;=5, "4-5 Calls", "6+ Calls")))</f>
        <v>0-1 Calls</v>
      </c>
      <c r="X4047" t="str">
        <f>IF(tbl_Customers[[#This Row],[account_length]] &lt;= 50, "0-50", IF(tbl_Customers[[#This Row],[account_length]] &lt;=100, "51-100", IF(tbl_Customers[[#This Row],[account_length]] &lt;= 150, "101-150", "151+")))</f>
        <v>0-50</v>
      </c>
      <c r="Y4047" t="str">
        <f>IF(tbl_Customers[[#This Row],[total_intl_charge]] &lt;= 3, "Low Charges", "High Charges")</f>
        <v>High Charges</v>
      </c>
      <c r="Z4047" t="str">
        <f>IF(tbl_Customers[[#This Row],[total_eve_calls]]&lt;=80,"Low Calls",
IF(tbl_Customers[[#This Row],[total_eve_calls]]&lt;=120,"Medium Calls","High Calls"))</f>
        <v>High Calls</v>
      </c>
      <c r="AA4047" t="str">
        <f>IF(tbl_Customers[[#This Row],[total_eve_charge]]&lt;=15,"Low Charges",
IF(tbl_Customers[[#This Row],[total_eve_charge]]&lt;=20,"Medium Charges","High Charges"))</f>
        <v>Low Charges</v>
      </c>
      <c r="AB40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7" t="str">
        <f>IF(tbl_Customers[[#This Row],[number_vmail_messages]] = 0, "No Usage", IF(tbl_Customers[[#This Row],[number_vmail_messages]] &lt;= 20, "Low Usage", IF(tbl_Customers[[#This Row],[number_vmail_messages]] &lt;= 40, "Medium Usgae", "High Usage")))</f>
        <v>No Usage</v>
      </c>
      <c r="AD4047" t="str">
        <f>IF(tbl_Customers[[#This Row],[total_day_minutes]]&lt;=150,"Low Usage", IF(tbl_Customers[[#This Row],[total_day_minutes]]&lt;=200,"Medium Usage", IF(tbl_Customers[[#This Row],[total_day_minutes]]&lt;=250,"High Usage","Very High Usage")))</f>
        <v>Low Usage</v>
      </c>
      <c r="AE4047" t="str">
        <f>IF(tbl_Customers[[#This Row],[total_intl_calls]]&lt;=5,"Low Calls", IF(tbl_Customers[[#This Row],[total_intl_calls]]&lt;=10, "Medium Calls", "High Calls"))</f>
        <v>Low Calls</v>
      </c>
      <c r="AF40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7" s="36" t="str">
        <f>IF(tbl_Customers[[#This Row],[Churn_Risk_Score]]&gt;=10,"High Risk", IF(tbl_Customers[[#This Row],[Churn_Risk_Score]]&gt;=5,"Medium Risk","Low Risk"))</f>
        <v>Low Risk</v>
      </c>
    </row>
    <row r="4048" spans="1:33" x14ac:dyDescent="0.35">
      <c r="A4048">
        <v>4047</v>
      </c>
      <c r="B4048" t="s">
        <v>24</v>
      </c>
      <c r="C4048">
        <v>115</v>
      </c>
      <c r="D4048" t="s">
        <v>28</v>
      </c>
      <c r="E4048" t="s">
        <v>22</v>
      </c>
      <c r="F4048" t="s">
        <v>22</v>
      </c>
      <c r="G4048">
        <v>0</v>
      </c>
      <c r="H4048">
        <v>156.80000000000001</v>
      </c>
      <c r="I4048">
        <v>104</v>
      </c>
      <c r="J4048">
        <v>26.66</v>
      </c>
      <c r="K4048">
        <v>264.7</v>
      </c>
      <c r="L4048">
        <v>84</v>
      </c>
      <c r="M4048">
        <v>22.5</v>
      </c>
      <c r="N4048">
        <v>249</v>
      </c>
      <c r="O4048">
        <v>112</v>
      </c>
      <c r="P4048">
        <v>11.21</v>
      </c>
      <c r="Q4048">
        <v>7.4</v>
      </c>
      <c r="R4048">
        <v>8</v>
      </c>
      <c r="S4048">
        <v>2</v>
      </c>
      <c r="T4048">
        <v>0</v>
      </c>
      <c r="U4048" t="s">
        <v>22</v>
      </c>
      <c r="V4048">
        <f>IF(tbl_Customers[[#This Row],[churn]] = "yes", 1, 0)</f>
        <v>0</v>
      </c>
      <c r="W4048" t="str">
        <f>IF(tbl_Customers[[#This Row],[number_customer_service_calls]] &lt;= 1, "0-1 Calls", IF(tbl_Customers[[#This Row],[number_customer_service_calls]] &lt;= 3, "2-3 Calls", IF(tbl_Customers[[#This Row],[number_customer_service_calls]] &lt;=5, "4-5 Calls", "6+ Calls")))</f>
        <v>0-1 Calls</v>
      </c>
      <c r="X4048" t="str">
        <f>IF(tbl_Customers[[#This Row],[account_length]] &lt;= 50, "0-50", IF(tbl_Customers[[#This Row],[account_length]] &lt;=100, "51-100", IF(tbl_Customers[[#This Row],[account_length]] &lt;= 150, "101-150", "151+")))</f>
        <v>101-150</v>
      </c>
      <c r="Y4048" t="str">
        <f>IF(tbl_Customers[[#This Row],[total_intl_charge]] &lt;= 3, "Low Charges", "High Charges")</f>
        <v>Low Charges</v>
      </c>
      <c r="Z4048" t="str">
        <f>IF(tbl_Customers[[#This Row],[total_eve_calls]]&lt;=80,"Low Calls",
IF(tbl_Customers[[#This Row],[total_eve_calls]]&lt;=120,"Medium Calls","High Calls"))</f>
        <v>Medium Calls</v>
      </c>
      <c r="AA4048" t="str">
        <f>IF(tbl_Customers[[#This Row],[total_eve_charge]]&lt;=15,"Low Charges",
IF(tbl_Customers[[#This Row],[total_eve_charge]]&lt;=20,"Medium Charges","High Charges"))</f>
        <v>High Charges</v>
      </c>
      <c r="AB40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48" t="str">
        <f>IF(tbl_Customers[[#This Row],[number_vmail_messages]] = 0, "No Usage", IF(tbl_Customers[[#This Row],[number_vmail_messages]] &lt;= 20, "Low Usage", IF(tbl_Customers[[#This Row],[number_vmail_messages]] &lt;= 40, "Medium Usgae", "High Usage")))</f>
        <v>No Usage</v>
      </c>
      <c r="AD4048" t="str">
        <f>IF(tbl_Customers[[#This Row],[total_day_minutes]]&lt;=150,"Low Usage", IF(tbl_Customers[[#This Row],[total_day_minutes]]&lt;=200,"Medium Usage", IF(tbl_Customers[[#This Row],[total_day_minutes]]&lt;=250,"High Usage","Very High Usage")))</f>
        <v>Medium Usage</v>
      </c>
      <c r="AE4048" t="str">
        <f>IF(tbl_Customers[[#This Row],[total_intl_calls]]&lt;=5,"Low Calls", IF(tbl_Customers[[#This Row],[total_intl_calls]]&lt;=10, "Medium Calls", "High Calls"))</f>
        <v>Medium Calls</v>
      </c>
      <c r="AF40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48" s="36" t="str">
        <f>IF(tbl_Customers[[#This Row],[Churn_Risk_Score]]&gt;=10,"High Risk", IF(tbl_Customers[[#This Row],[Churn_Risk_Score]]&gt;=5,"Medium Risk","Low Risk"))</f>
        <v>Low Risk</v>
      </c>
    </row>
    <row r="4049" spans="1:33" x14ac:dyDescent="0.35">
      <c r="A4049">
        <v>4048</v>
      </c>
      <c r="B4049" t="s">
        <v>71</v>
      </c>
      <c r="C4049">
        <v>139</v>
      </c>
      <c r="D4049" t="s">
        <v>28</v>
      </c>
      <c r="E4049" t="s">
        <v>22</v>
      </c>
      <c r="F4049" t="s">
        <v>22</v>
      </c>
      <c r="G4049">
        <v>0</v>
      </c>
      <c r="H4049">
        <v>196.9</v>
      </c>
      <c r="I4049">
        <v>58</v>
      </c>
      <c r="J4049">
        <v>33.47</v>
      </c>
      <c r="K4049">
        <v>137.1</v>
      </c>
      <c r="L4049">
        <v>91</v>
      </c>
      <c r="M4049">
        <v>11.65</v>
      </c>
      <c r="N4049">
        <v>216.6</v>
      </c>
      <c r="O4049">
        <v>101</v>
      </c>
      <c r="P4049">
        <v>9.75</v>
      </c>
      <c r="Q4049">
        <v>9.8000000000000007</v>
      </c>
      <c r="R4049">
        <v>3</v>
      </c>
      <c r="S4049">
        <v>2.65</v>
      </c>
      <c r="T4049">
        <v>1</v>
      </c>
      <c r="U4049" t="s">
        <v>22</v>
      </c>
      <c r="V4049">
        <f>IF(tbl_Customers[[#This Row],[churn]] = "yes", 1, 0)</f>
        <v>0</v>
      </c>
      <c r="W4049" t="str">
        <f>IF(tbl_Customers[[#This Row],[number_customer_service_calls]] &lt;= 1, "0-1 Calls", IF(tbl_Customers[[#This Row],[number_customer_service_calls]] &lt;= 3, "2-3 Calls", IF(tbl_Customers[[#This Row],[number_customer_service_calls]] &lt;=5, "4-5 Calls", "6+ Calls")))</f>
        <v>0-1 Calls</v>
      </c>
      <c r="X4049" t="str">
        <f>IF(tbl_Customers[[#This Row],[account_length]] &lt;= 50, "0-50", IF(tbl_Customers[[#This Row],[account_length]] &lt;=100, "51-100", IF(tbl_Customers[[#This Row],[account_length]] &lt;= 150, "101-150", "151+")))</f>
        <v>101-150</v>
      </c>
      <c r="Y4049" t="str">
        <f>IF(tbl_Customers[[#This Row],[total_intl_charge]] &lt;= 3, "Low Charges", "High Charges")</f>
        <v>Low Charges</v>
      </c>
      <c r="Z4049" t="str">
        <f>IF(tbl_Customers[[#This Row],[total_eve_calls]]&lt;=80,"Low Calls",
IF(tbl_Customers[[#This Row],[total_eve_calls]]&lt;=120,"Medium Calls","High Calls"))</f>
        <v>Medium Calls</v>
      </c>
      <c r="AA4049" t="str">
        <f>IF(tbl_Customers[[#This Row],[total_eve_charge]]&lt;=15,"Low Charges",
IF(tbl_Customers[[#This Row],[total_eve_charge]]&lt;=20,"Medium Charges","High Charges"))</f>
        <v>Low Charges</v>
      </c>
      <c r="AB40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49" t="str">
        <f>IF(tbl_Customers[[#This Row],[number_vmail_messages]] = 0, "No Usage", IF(tbl_Customers[[#This Row],[number_vmail_messages]] &lt;= 20, "Low Usage", IF(tbl_Customers[[#This Row],[number_vmail_messages]] &lt;= 40, "Medium Usgae", "High Usage")))</f>
        <v>No Usage</v>
      </c>
      <c r="AD4049" t="str">
        <f>IF(tbl_Customers[[#This Row],[total_day_minutes]]&lt;=150,"Low Usage", IF(tbl_Customers[[#This Row],[total_day_minutes]]&lt;=200,"Medium Usage", IF(tbl_Customers[[#This Row],[total_day_minutes]]&lt;=250,"High Usage","Very High Usage")))</f>
        <v>Medium Usage</v>
      </c>
      <c r="AE4049" t="str">
        <f>IF(tbl_Customers[[#This Row],[total_intl_calls]]&lt;=5,"Low Calls", IF(tbl_Customers[[#This Row],[total_intl_calls]]&lt;=10, "Medium Calls", "High Calls"))</f>
        <v>Low Calls</v>
      </c>
      <c r="AF40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49" s="36" t="str">
        <f>IF(tbl_Customers[[#This Row],[Churn_Risk_Score]]&gt;=10,"High Risk", IF(tbl_Customers[[#This Row],[Churn_Risk_Score]]&gt;=5,"Medium Risk","Low Risk"))</f>
        <v>Low Risk</v>
      </c>
    </row>
    <row r="4050" spans="1:33" x14ac:dyDescent="0.35">
      <c r="A4050">
        <v>4049</v>
      </c>
      <c r="B4050" t="s">
        <v>37</v>
      </c>
      <c r="C4050">
        <v>96</v>
      </c>
      <c r="D4050" t="s">
        <v>21</v>
      </c>
      <c r="E4050" t="s">
        <v>22</v>
      </c>
      <c r="F4050" t="s">
        <v>22</v>
      </c>
      <c r="G4050">
        <v>0</v>
      </c>
      <c r="H4050">
        <v>178</v>
      </c>
      <c r="I4050">
        <v>140</v>
      </c>
      <c r="J4050">
        <v>30.26</v>
      </c>
      <c r="K4050">
        <v>294.60000000000002</v>
      </c>
      <c r="L4050">
        <v>125</v>
      </c>
      <c r="M4050">
        <v>25.04</v>
      </c>
      <c r="N4050">
        <v>242.2</v>
      </c>
      <c r="O4050">
        <v>91</v>
      </c>
      <c r="P4050">
        <v>10.9</v>
      </c>
      <c r="Q4050">
        <v>12</v>
      </c>
      <c r="R4050">
        <v>6</v>
      </c>
      <c r="S4050">
        <v>3.24</v>
      </c>
      <c r="T4050">
        <v>2</v>
      </c>
      <c r="U4050" t="s">
        <v>22</v>
      </c>
      <c r="V4050">
        <f>IF(tbl_Customers[[#This Row],[churn]] = "yes", 1, 0)</f>
        <v>0</v>
      </c>
      <c r="W4050" t="str">
        <f>IF(tbl_Customers[[#This Row],[number_customer_service_calls]] &lt;= 1, "0-1 Calls", IF(tbl_Customers[[#This Row],[number_customer_service_calls]] &lt;= 3, "2-3 Calls", IF(tbl_Customers[[#This Row],[number_customer_service_calls]] &lt;=5, "4-5 Calls", "6+ Calls")))</f>
        <v>2-3 Calls</v>
      </c>
      <c r="X4050" t="str">
        <f>IF(tbl_Customers[[#This Row],[account_length]] &lt;= 50, "0-50", IF(tbl_Customers[[#This Row],[account_length]] &lt;=100, "51-100", IF(tbl_Customers[[#This Row],[account_length]] &lt;= 150, "101-150", "151+")))</f>
        <v>51-100</v>
      </c>
      <c r="Y4050" t="str">
        <f>IF(tbl_Customers[[#This Row],[total_intl_charge]] &lt;= 3, "Low Charges", "High Charges")</f>
        <v>High Charges</v>
      </c>
      <c r="Z4050" t="str">
        <f>IF(tbl_Customers[[#This Row],[total_eve_calls]]&lt;=80,"Low Calls",
IF(tbl_Customers[[#This Row],[total_eve_calls]]&lt;=120,"Medium Calls","High Calls"))</f>
        <v>High Calls</v>
      </c>
      <c r="AA4050" t="str">
        <f>IF(tbl_Customers[[#This Row],[total_eve_charge]]&lt;=15,"Low Charges",
IF(tbl_Customers[[#This Row],[total_eve_charge]]&lt;=20,"Medium Charges","High Charges"))</f>
        <v>High Charges</v>
      </c>
      <c r="AB40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0" t="str">
        <f>IF(tbl_Customers[[#This Row],[number_vmail_messages]] = 0, "No Usage", IF(tbl_Customers[[#This Row],[number_vmail_messages]] &lt;= 20, "Low Usage", IF(tbl_Customers[[#This Row],[number_vmail_messages]] &lt;= 40, "Medium Usgae", "High Usage")))</f>
        <v>No Usage</v>
      </c>
      <c r="AD4050" t="str">
        <f>IF(tbl_Customers[[#This Row],[total_day_minutes]]&lt;=150,"Low Usage", IF(tbl_Customers[[#This Row],[total_day_minutes]]&lt;=200,"Medium Usage", IF(tbl_Customers[[#This Row],[total_day_minutes]]&lt;=250,"High Usage","Very High Usage")))</f>
        <v>Medium Usage</v>
      </c>
      <c r="AE4050" t="str">
        <f>IF(tbl_Customers[[#This Row],[total_intl_calls]]&lt;=5,"Low Calls", IF(tbl_Customers[[#This Row],[total_intl_calls]]&lt;=10, "Medium Calls", "High Calls"))</f>
        <v>Medium Calls</v>
      </c>
      <c r="AF40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50" s="36" t="str">
        <f>IF(tbl_Customers[[#This Row],[Churn_Risk_Score]]&gt;=10,"High Risk", IF(tbl_Customers[[#This Row],[Churn_Risk_Score]]&gt;=5,"Medium Risk","Low Risk"))</f>
        <v>Low Risk</v>
      </c>
    </row>
    <row r="4051" spans="1:33" x14ac:dyDescent="0.35">
      <c r="A4051">
        <v>4050</v>
      </c>
      <c r="B4051" t="s">
        <v>37</v>
      </c>
      <c r="C4051">
        <v>101</v>
      </c>
      <c r="D4051" t="s">
        <v>28</v>
      </c>
      <c r="E4051" t="s">
        <v>22</v>
      </c>
      <c r="F4051" t="s">
        <v>22</v>
      </c>
      <c r="G4051">
        <v>0</v>
      </c>
      <c r="H4051">
        <v>195.8</v>
      </c>
      <c r="I4051">
        <v>105</v>
      </c>
      <c r="J4051">
        <v>33.29</v>
      </c>
      <c r="K4051">
        <v>184.5</v>
      </c>
      <c r="L4051">
        <v>109</v>
      </c>
      <c r="M4051">
        <v>15.68</v>
      </c>
      <c r="N4051">
        <v>172</v>
      </c>
      <c r="O4051">
        <v>128</v>
      </c>
      <c r="P4051">
        <v>7.74</v>
      </c>
      <c r="Q4051">
        <v>11.8</v>
      </c>
      <c r="R4051">
        <v>2</v>
      </c>
      <c r="S4051">
        <v>3.19</v>
      </c>
      <c r="T4051">
        <v>2</v>
      </c>
      <c r="U4051" t="s">
        <v>22</v>
      </c>
      <c r="V4051">
        <f>IF(tbl_Customers[[#This Row],[churn]] = "yes", 1, 0)</f>
        <v>0</v>
      </c>
      <c r="W4051" t="str">
        <f>IF(tbl_Customers[[#This Row],[number_customer_service_calls]] &lt;= 1, "0-1 Calls", IF(tbl_Customers[[#This Row],[number_customer_service_calls]] &lt;= 3, "2-3 Calls", IF(tbl_Customers[[#This Row],[number_customer_service_calls]] &lt;=5, "4-5 Calls", "6+ Calls")))</f>
        <v>2-3 Calls</v>
      </c>
      <c r="X4051" t="str">
        <f>IF(tbl_Customers[[#This Row],[account_length]] &lt;= 50, "0-50", IF(tbl_Customers[[#This Row],[account_length]] &lt;=100, "51-100", IF(tbl_Customers[[#This Row],[account_length]] &lt;= 150, "101-150", "151+")))</f>
        <v>101-150</v>
      </c>
      <c r="Y4051" t="str">
        <f>IF(tbl_Customers[[#This Row],[total_intl_charge]] &lt;= 3, "Low Charges", "High Charges")</f>
        <v>High Charges</v>
      </c>
      <c r="Z4051" t="str">
        <f>IF(tbl_Customers[[#This Row],[total_eve_calls]]&lt;=80,"Low Calls",
IF(tbl_Customers[[#This Row],[total_eve_calls]]&lt;=120,"Medium Calls","High Calls"))</f>
        <v>Medium Calls</v>
      </c>
      <c r="AA4051" t="str">
        <f>IF(tbl_Customers[[#This Row],[total_eve_charge]]&lt;=15,"Low Charges",
IF(tbl_Customers[[#This Row],[total_eve_charge]]&lt;=20,"Medium Charges","High Charges"))</f>
        <v>Medium Charges</v>
      </c>
      <c r="AB40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1" t="str">
        <f>IF(tbl_Customers[[#This Row],[number_vmail_messages]] = 0, "No Usage", IF(tbl_Customers[[#This Row],[number_vmail_messages]] &lt;= 20, "Low Usage", IF(tbl_Customers[[#This Row],[number_vmail_messages]] &lt;= 40, "Medium Usgae", "High Usage")))</f>
        <v>No Usage</v>
      </c>
      <c r="AD4051" t="str">
        <f>IF(tbl_Customers[[#This Row],[total_day_minutes]]&lt;=150,"Low Usage", IF(tbl_Customers[[#This Row],[total_day_minutes]]&lt;=200,"Medium Usage", IF(tbl_Customers[[#This Row],[total_day_minutes]]&lt;=250,"High Usage","Very High Usage")))</f>
        <v>Medium Usage</v>
      </c>
      <c r="AE4051" t="str">
        <f>IF(tbl_Customers[[#This Row],[total_intl_calls]]&lt;=5,"Low Calls", IF(tbl_Customers[[#This Row],[total_intl_calls]]&lt;=10, "Medium Calls", "High Calls"))</f>
        <v>Low Calls</v>
      </c>
      <c r="AF40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51" s="36" t="str">
        <f>IF(tbl_Customers[[#This Row],[Churn_Risk_Score]]&gt;=10,"High Risk", IF(tbl_Customers[[#This Row],[Churn_Risk_Score]]&gt;=5,"Medium Risk","Low Risk"))</f>
        <v>Low Risk</v>
      </c>
    </row>
    <row r="4052" spans="1:33" x14ac:dyDescent="0.35">
      <c r="A4052">
        <v>4051</v>
      </c>
      <c r="B4052" t="s">
        <v>20</v>
      </c>
      <c r="C4052">
        <v>86</v>
      </c>
      <c r="D4052" t="s">
        <v>25</v>
      </c>
      <c r="E4052" t="s">
        <v>22</v>
      </c>
      <c r="F4052" t="s">
        <v>23</v>
      </c>
      <c r="G4052">
        <v>26</v>
      </c>
      <c r="H4052">
        <v>141.30000000000001</v>
      </c>
      <c r="I4052">
        <v>120</v>
      </c>
      <c r="J4052">
        <v>24.02</v>
      </c>
      <c r="K4052">
        <v>134.6</v>
      </c>
      <c r="L4052">
        <v>98</v>
      </c>
      <c r="M4052">
        <v>11.44</v>
      </c>
      <c r="N4052">
        <v>195.9</v>
      </c>
      <c r="O4052">
        <v>94</v>
      </c>
      <c r="P4052">
        <v>8.82</v>
      </c>
      <c r="Q4052">
        <v>13.3</v>
      </c>
      <c r="R4052">
        <v>5</v>
      </c>
      <c r="S4052">
        <v>3.59</v>
      </c>
      <c r="T4052">
        <v>1</v>
      </c>
      <c r="U4052" t="s">
        <v>22</v>
      </c>
      <c r="V4052">
        <f>IF(tbl_Customers[[#This Row],[churn]] = "yes", 1, 0)</f>
        <v>0</v>
      </c>
      <c r="W4052" t="str">
        <f>IF(tbl_Customers[[#This Row],[number_customer_service_calls]] &lt;= 1, "0-1 Calls", IF(tbl_Customers[[#This Row],[number_customer_service_calls]] &lt;= 3, "2-3 Calls", IF(tbl_Customers[[#This Row],[number_customer_service_calls]] &lt;=5, "4-5 Calls", "6+ Calls")))</f>
        <v>0-1 Calls</v>
      </c>
      <c r="X4052" t="str">
        <f>IF(tbl_Customers[[#This Row],[account_length]] &lt;= 50, "0-50", IF(tbl_Customers[[#This Row],[account_length]] &lt;=100, "51-100", IF(tbl_Customers[[#This Row],[account_length]] &lt;= 150, "101-150", "151+")))</f>
        <v>51-100</v>
      </c>
      <c r="Y4052" t="str">
        <f>IF(tbl_Customers[[#This Row],[total_intl_charge]] &lt;= 3, "Low Charges", "High Charges")</f>
        <v>High Charges</v>
      </c>
      <c r="Z4052" t="str">
        <f>IF(tbl_Customers[[#This Row],[total_eve_calls]]&lt;=80,"Low Calls",
IF(tbl_Customers[[#This Row],[total_eve_calls]]&lt;=120,"Medium Calls","High Calls"))</f>
        <v>Medium Calls</v>
      </c>
      <c r="AA4052" t="str">
        <f>IF(tbl_Customers[[#This Row],[total_eve_charge]]&lt;=15,"Low Charges",
IF(tbl_Customers[[#This Row],[total_eve_charge]]&lt;=20,"Medium Charges","High Charges"))</f>
        <v>Low Charges</v>
      </c>
      <c r="AB40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2" t="str">
        <f>IF(tbl_Customers[[#This Row],[number_vmail_messages]] = 0, "No Usage", IF(tbl_Customers[[#This Row],[number_vmail_messages]] &lt;= 20, "Low Usage", IF(tbl_Customers[[#This Row],[number_vmail_messages]] &lt;= 40, "Medium Usgae", "High Usage")))</f>
        <v>Medium Usgae</v>
      </c>
      <c r="AD4052" t="str">
        <f>IF(tbl_Customers[[#This Row],[total_day_minutes]]&lt;=150,"Low Usage", IF(tbl_Customers[[#This Row],[total_day_minutes]]&lt;=200,"Medium Usage", IF(tbl_Customers[[#This Row],[total_day_minutes]]&lt;=250,"High Usage","Very High Usage")))</f>
        <v>Low Usage</v>
      </c>
      <c r="AE4052" t="str">
        <f>IF(tbl_Customers[[#This Row],[total_intl_calls]]&lt;=5,"Low Calls", IF(tbl_Customers[[#This Row],[total_intl_calls]]&lt;=10, "Medium Calls", "High Calls"))</f>
        <v>Low Calls</v>
      </c>
      <c r="AF40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52" s="36" t="str">
        <f>IF(tbl_Customers[[#This Row],[Churn_Risk_Score]]&gt;=10,"High Risk", IF(tbl_Customers[[#This Row],[Churn_Risk_Score]]&gt;=5,"Medium Risk","Low Risk"))</f>
        <v>Low Risk</v>
      </c>
    </row>
    <row r="4053" spans="1:33" x14ac:dyDescent="0.35">
      <c r="A4053">
        <v>4052</v>
      </c>
      <c r="B4053" t="s">
        <v>68</v>
      </c>
      <c r="C4053">
        <v>42</v>
      </c>
      <c r="D4053" t="s">
        <v>21</v>
      </c>
      <c r="E4053" t="s">
        <v>22</v>
      </c>
      <c r="F4053" t="s">
        <v>23</v>
      </c>
      <c r="G4053">
        <v>21</v>
      </c>
      <c r="H4053">
        <v>125.5</v>
      </c>
      <c r="I4053">
        <v>67</v>
      </c>
      <c r="J4053">
        <v>21.34</v>
      </c>
      <c r="K4053">
        <v>166.7</v>
      </c>
      <c r="L4053">
        <v>90</v>
      </c>
      <c r="M4053">
        <v>14.17</v>
      </c>
      <c r="N4053">
        <v>227.1</v>
      </c>
      <c r="O4053">
        <v>97</v>
      </c>
      <c r="P4053">
        <v>10.220000000000001</v>
      </c>
      <c r="Q4053">
        <v>11</v>
      </c>
      <c r="R4053">
        <v>1</v>
      </c>
      <c r="S4053">
        <v>2.97</v>
      </c>
      <c r="T4053">
        <v>2</v>
      </c>
      <c r="U4053" t="s">
        <v>22</v>
      </c>
      <c r="V4053">
        <f>IF(tbl_Customers[[#This Row],[churn]] = "yes", 1, 0)</f>
        <v>0</v>
      </c>
      <c r="W4053" t="str">
        <f>IF(tbl_Customers[[#This Row],[number_customer_service_calls]] &lt;= 1, "0-1 Calls", IF(tbl_Customers[[#This Row],[number_customer_service_calls]] &lt;= 3, "2-3 Calls", IF(tbl_Customers[[#This Row],[number_customer_service_calls]] &lt;=5, "4-5 Calls", "6+ Calls")))</f>
        <v>2-3 Calls</v>
      </c>
      <c r="X4053" t="str">
        <f>IF(tbl_Customers[[#This Row],[account_length]] &lt;= 50, "0-50", IF(tbl_Customers[[#This Row],[account_length]] &lt;=100, "51-100", IF(tbl_Customers[[#This Row],[account_length]] &lt;= 150, "101-150", "151+")))</f>
        <v>0-50</v>
      </c>
      <c r="Y4053" t="str">
        <f>IF(tbl_Customers[[#This Row],[total_intl_charge]] &lt;= 3, "Low Charges", "High Charges")</f>
        <v>Low Charges</v>
      </c>
      <c r="Z4053" t="str">
        <f>IF(tbl_Customers[[#This Row],[total_eve_calls]]&lt;=80,"Low Calls",
IF(tbl_Customers[[#This Row],[total_eve_calls]]&lt;=120,"Medium Calls","High Calls"))</f>
        <v>Medium Calls</v>
      </c>
      <c r="AA4053" t="str">
        <f>IF(tbl_Customers[[#This Row],[total_eve_charge]]&lt;=15,"Low Charges",
IF(tbl_Customers[[#This Row],[total_eve_charge]]&lt;=20,"Medium Charges","High Charges"))</f>
        <v>Low Charges</v>
      </c>
      <c r="AB40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3" t="str">
        <f>IF(tbl_Customers[[#This Row],[number_vmail_messages]] = 0, "No Usage", IF(tbl_Customers[[#This Row],[number_vmail_messages]] &lt;= 20, "Low Usage", IF(tbl_Customers[[#This Row],[number_vmail_messages]] &lt;= 40, "Medium Usgae", "High Usage")))</f>
        <v>Medium Usgae</v>
      </c>
      <c r="AD4053" t="str">
        <f>IF(tbl_Customers[[#This Row],[total_day_minutes]]&lt;=150,"Low Usage", IF(tbl_Customers[[#This Row],[total_day_minutes]]&lt;=200,"Medium Usage", IF(tbl_Customers[[#This Row],[total_day_minutes]]&lt;=250,"High Usage","Very High Usage")))</f>
        <v>Low Usage</v>
      </c>
      <c r="AE4053" t="str">
        <f>IF(tbl_Customers[[#This Row],[total_intl_calls]]&lt;=5,"Low Calls", IF(tbl_Customers[[#This Row],[total_intl_calls]]&lt;=10, "Medium Calls", "High Calls"))</f>
        <v>Low Calls</v>
      </c>
      <c r="AF40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53" s="36" t="str">
        <f>IF(tbl_Customers[[#This Row],[Churn_Risk_Score]]&gt;=10,"High Risk", IF(tbl_Customers[[#This Row],[Churn_Risk_Score]]&gt;=5,"Medium Risk","Low Risk"))</f>
        <v>Low Risk</v>
      </c>
    </row>
    <row r="4054" spans="1:33" x14ac:dyDescent="0.35">
      <c r="A4054">
        <v>4053</v>
      </c>
      <c r="B4054" t="s">
        <v>66</v>
      </c>
      <c r="C4054">
        <v>48</v>
      </c>
      <c r="D4054" t="s">
        <v>28</v>
      </c>
      <c r="E4054" t="s">
        <v>22</v>
      </c>
      <c r="F4054" t="s">
        <v>22</v>
      </c>
      <c r="G4054">
        <v>0</v>
      </c>
      <c r="H4054">
        <v>200.5</v>
      </c>
      <c r="I4054">
        <v>117</v>
      </c>
      <c r="J4054">
        <v>34.090000000000003</v>
      </c>
      <c r="K4054">
        <v>225.3</v>
      </c>
      <c r="L4054">
        <v>123</v>
      </c>
      <c r="M4054">
        <v>19.149999999999999</v>
      </c>
      <c r="N4054">
        <v>134</v>
      </c>
      <c r="O4054">
        <v>89</v>
      </c>
      <c r="P4054">
        <v>6.03</v>
      </c>
      <c r="Q4054">
        <v>6.7</v>
      </c>
      <c r="R4054">
        <v>5</v>
      </c>
      <c r="S4054">
        <v>1.81</v>
      </c>
      <c r="T4054">
        <v>4</v>
      </c>
      <c r="U4054" t="s">
        <v>22</v>
      </c>
      <c r="V4054">
        <f>IF(tbl_Customers[[#This Row],[churn]] = "yes", 1, 0)</f>
        <v>0</v>
      </c>
      <c r="W4054" t="str">
        <f>IF(tbl_Customers[[#This Row],[number_customer_service_calls]] &lt;= 1, "0-1 Calls", IF(tbl_Customers[[#This Row],[number_customer_service_calls]] &lt;= 3, "2-3 Calls", IF(tbl_Customers[[#This Row],[number_customer_service_calls]] &lt;=5, "4-5 Calls", "6+ Calls")))</f>
        <v>4-5 Calls</v>
      </c>
      <c r="X4054" t="str">
        <f>IF(tbl_Customers[[#This Row],[account_length]] &lt;= 50, "0-50", IF(tbl_Customers[[#This Row],[account_length]] &lt;=100, "51-100", IF(tbl_Customers[[#This Row],[account_length]] &lt;= 150, "101-150", "151+")))</f>
        <v>0-50</v>
      </c>
      <c r="Y4054" t="str">
        <f>IF(tbl_Customers[[#This Row],[total_intl_charge]] &lt;= 3, "Low Charges", "High Charges")</f>
        <v>Low Charges</v>
      </c>
      <c r="Z4054" t="str">
        <f>IF(tbl_Customers[[#This Row],[total_eve_calls]]&lt;=80,"Low Calls",
IF(tbl_Customers[[#This Row],[total_eve_calls]]&lt;=120,"Medium Calls","High Calls"))</f>
        <v>High Calls</v>
      </c>
      <c r="AA4054" t="str">
        <f>IF(tbl_Customers[[#This Row],[total_eve_charge]]&lt;=15,"Low Charges",
IF(tbl_Customers[[#This Row],[total_eve_charge]]&lt;=20,"Medium Charges","High Charges"))</f>
        <v>Medium Charges</v>
      </c>
      <c r="AB40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4" t="str">
        <f>IF(tbl_Customers[[#This Row],[number_vmail_messages]] = 0, "No Usage", IF(tbl_Customers[[#This Row],[number_vmail_messages]] &lt;= 20, "Low Usage", IF(tbl_Customers[[#This Row],[number_vmail_messages]] &lt;= 40, "Medium Usgae", "High Usage")))</f>
        <v>No Usage</v>
      </c>
      <c r="AD4054" t="str">
        <f>IF(tbl_Customers[[#This Row],[total_day_minutes]]&lt;=150,"Low Usage", IF(tbl_Customers[[#This Row],[total_day_minutes]]&lt;=200,"Medium Usage", IF(tbl_Customers[[#This Row],[total_day_minutes]]&lt;=250,"High Usage","Very High Usage")))</f>
        <v>High Usage</v>
      </c>
      <c r="AE4054" t="str">
        <f>IF(tbl_Customers[[#This Row],[total_intl_calls]]&lt;=5,"Low Calls", IF(tbl_Customers[[#This Row],[total_intl_calls]]&lt;=10, "Medium Calls", "High Calls"))</f>
        <v>Low Calls</v>
      </c>
      <c r="AF40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54" s="36" t="str">
        <f>IF(tbl_Customers[[#This Row],[Churn_Risk_Score]]&gt;=10,"High Risk", IF(tbl_Customers[[#This Row],[Churn_Risk_Score]]&gt;=5,"Medium Risk","Low Risk"))</f>
        <v>Medium Risk</v>
      </c>
    </row>
    <row r="4055" spans="1:33" x14ac:dyDescent="0.35">
      <c r="A4055">
        <v>4054</v>
      </c>
      <c r="B4055" t="s">
        <v>72</v>
      </c>
      <c r="C4055">
        <v>134</v>
      </c>
      <c r="D4055" t="s">
        <v>25</v>
      </c>
      <c r="E4055" t="s">
        <v>22</v>
      </c>
      <c r="F4055" t="s">
        <v>22</v>
      </c>
      <c r="G4055">
        <v>0</v>
      </c>
      <c r="H4055">
        <v>205.5</v>
      </c>
      <c r="I4055">
        <v>87</v>
      </c>
      <c r="J4055">
        <v>34.94</v>
      </c>
      <c r="K4055">
        <v>208.9</v>
      </c>
      <c r="L4055">
        <v>67</v>
      </c>
      <c r="M4055">
        <v>17.760000000000002</v>
      </c>
      <c r="N4055">
        <v>182.3</v>
      </c>
      <c r="O4055">
        <v>69</v>
      </c>
      <c r="P4055">
        <v>8.1999999999999993</v>
      </c>
      <c r="Q4055">
        <v>5.2</v>
      </c>
      <c r="R4055">
        <v>3</v>
      </c>
      <c r="S4055">
        <v>1.4</v>
      </c>
      <c r="T4055">
        <v>2</v>
      </c>
      <c r="U4055" t="s">
        <v>22</v>
      </c>
      <c r="V4055">
        <f>IF(tbl_Customers[[#This Row],[churn]] = "yes", 1, 0)</f>
        <v>0</v>
      </c>
      <c r="W4055" t="str">
        <f>IF(tbl_Customers[[#This Row],[number_customer_service_calls]] &lt;= 1, "0-1 Calls", IF(tbl_Customers[[#This Row],[number_customer_service_calls]] &lt;= 3, "2-3 Calls", IF(tbl_Customers[[#This Row],[number_customer_service_calls]] &lt;=5, "4-5 Calls", "6+ Calls")))</f>
        <v>2-3 Calls</v>
      </c>
      <c r="X4055" t="str">
        <f>IF(tbl_Customers[[#This Row],[account_length]] &lt;= 50, "0-50", IF(tbl_Customers[[#This Row],[account_length]] &lt;=100, "51-100", IF(tbl_Customers[[#This Row],[account_length]] &lt;= 150, "101-150", "151+")))</f>
        <v>101-150</v>
      </c>
      <c r="Y4055" t="str">
        <f>IF(tbl_Customers[[#This Row],[total_intl_charge]] &lt;= 3, "Low Charges", "High Charges")</f>
        <v>Low Charges</v>
      </c>
      <c r="Z4055" t="str">
        <f>IF(tbl_Customers[[#This Row],[total_eve_calls]]&lt;=80,"Low Calls",
IF(tbl_Customers[[#This Row],[total_eve_calls]]&lt;=120,"Medium Calls","High Calls"))</f>
        <v>Low Calls</v>
      </c>
      <c r="AA4055" t="str">
        <f>IF(tbl_Customers[[#This Row],[total_eve_charge]]&lt;=15,"Low Charges",
IF(tbl_Customers[[#This Row],[total_eve_charge]]&lt;=20,"Medium Charges","High Charges"))</f>
        <v>Medium Charges</v>
      </c>
      <c r="AB40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5" t="str">
        <f>IF(tbl_Customers[[#This Row],[number_vmail_messages]] = 0, "No Usage", IF(tbl_Customers[[#This Row],[number_vmail_messages]] &lt;= 20, "Low Usage", IF(tbl_Customers[[#This Row],[number_vmail_messages]] &lt;= 40, "Medium Usgae", "High Usage")))</f>
        <v>No Usage</v>
      </c>
      <c r="AD4055" t="str">
        <f>IF(tbl_Customers[[#This Row],[total_day_minutes]]&lt;=150,"Low Usage", IF(tbl_Customers[[#This Row],[total_day_minutes]]&lt;=200,"Medium Usage", IF(tbl_Customers[[#This Row],[total_day_minutes]]&lt;=250,"High Usage","Very High Usage")))</f>
        <v>High Usage</v>
      </c>
      <c r="AE4055" t="str">
        <f>IF(tbl_Customers[[#This Row],[total_intl_calls]]&lt;=5,"Low Calls", IF(tbl_Customers[[#This Row],[total_intl_calls]]&lt;=10, "Medium Calls", "High Calls"))</f>
        <v>Low Calls</v>
      </c>
      <c r="AF40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55" s="36" t="str">
        <f>IF(tbl_Customers[[#This Row],[Churn_Risk_Score]]&gt;=10,"High Risk", IF(tbl_Customers[[#This Row],[Churn_Risk_Score]]&gt;=5,"Medium Risk","Low Risk"))</f>
        <v>Low Risk</v>
      </c>
    </row>
    <row r="4056" spans="1:33" x14ac:dyDescent="0.35">
      <c r="A4056">
        <v>4055</v>
      </c>
      <c r="B4056" t="s">
        <v>56</v>
      </c>
      <c r="C4056">
        <v>149</v>
      </c>
      <c r="D4056" t="s">
        <v>21</v>
      </c>
      <c r="E4056" t="s">
        <v>22</v>
      </c>
      <c r="F4056" t="s">
        <v>22</v>
      </c>
      <c r="G4056">
        <v>0</v>
      </c>
      <c r="H4056">
        <v>152.1</v>
      </c>
      <c r="I4056">
        <v>116</v>
      </c>
      <c r="J4056">
        <v>25.86</v>
      </c>
      <c r="K4056">
        <v>164.3</v>
      </c>
      <c r="L4056">
        <v>83</v>
      </c>
      <c r="M4056">
        <v>13.97</v>
      </c>
      <c r="N4056">
        <v>142.80000000000001</v>
      </c>
      <c r="O4056">
        <v>98</v>
      </c>
      <c r="P4056">
        <v>6.43</v>
      </c>
      <c r="Q4056">
        <v>7.6</v>
      </c>
      <c r="R4056">
        <v>3</v>
      </c>
      <c r="S4056">
        <v>2.0499999999999998</v>
      </c>
      <c r="T4056">
        <v>0</v>
      </c>
      <c r="U4056" t="s">
        <v>22</v>
      </c>
      <c r="V4056">
        <f>IF(tbl_Customers[[#This Row],[churn]] = "yes", 1, 0)</f>
        <v>0</v>
      </c>
      <c r="W4056" t="str">
        <f>IF(tbl_Customers[[#This Row],[number_customer_service_calls]] &lt;= 1, "0-1 Calls", IF(tbl_Customers[[#This Row],[number_customer_service_calls]] &lt;= 3, "2-3 Calls", IF(tbl_Customers[[#This Row],[number_customer_service_calls]] &lt;=5, "4-5 Calls", "6+ Calls")))</f>
        <v>0-1 Calls</v>
      </c>
      <c r="X4056" t="str">
        <f>IF(tbl_Customers[[#This Row],[account_length]] &lt;= 50, "0-50", IF(tbl_Customers[[#This Row],[account_length]] &lt;=100, "51-100", IF(tbl_Customers[[#This Row],[account_length]] &lt;= 150, "101-150", "151+")))</f>
        <v>101-150</v>
      </c>
      <c r="Y4056" t="str">
        <f>IF(tbl_Customers[[#This Row],[total_intl_charge]] &lt;= 3, "Low Charges", "High Charges")</f>
        <v>Low Charges</v>
      </c>
      <c r="Z4056" t="str">
        <f>IF(tbl_Customers[[#This Row],[total_eve_calls]]&lt;=80,"Low Calls",
IF(tbl_Customers[[#This Row],[total_eve_calls]]&lt;=120,"Medium Calls","High Calls"))</f>
        <v>Medium Calls</v>
      </c>
      <c r="AA4056" t="str">
        <f>IF(tbl_Customers[[#This Row],[total_eve_charge]]&lt;=15,"Low Charges",
IF(tbl_Customers[[#This Row],[total_eve_charge]]&lt;=20,"Medium Charges","High Charges"))</f>
        <v>Low Charges</v>
      </c>
      <c r="AB40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56" t="str">
        <f>IF(tbl_Customers[[#This Row],[number_vmail_messages]] = 0, "No Usage", IF(tbl_Customers[[#This Row],[number_vmail_messages]] &lt;= 20, "Low Usage", IF(tbl_Customers[[#This Row],[number_vmail_messages]] &lt;= 40, "Medium Usgae", "High Usage")))</f>
        <v>No Usage</v>
      </c>
      <c r="AD4056" t="str">
        <f>IF(tbl_Customers[[#This Row],[total_day_minutes]]&lt;=150,"Low Usage", IF(tbl_Customers[[#This Row],[total_day_minutes]]&lt;=200,"Medium Usage", IF(tbl_Customers[[#This Row],[total_day_minutes]]&lt;=250,"High Usage","Very High Usage")))</f>
        <v>Medium Usage</v>
      </c>
      <c r="AE4056" t="str">
        <f>IF(tbl_Customers[[#This Row],[total_intl_calls]]&lt;=5,"Low Calls", IF(tbl_Customers[[#This Row],[total_intl_calls]]&lt;=10, "Medium Calls", "High Calls"))</f>
        <v>Low Calls</v>
      </c>
      <c r="AF40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56" s="36" t="str">
        <f>IF(tbl_Customers[[#This Row],[Churn_Risk_Score]]&gt;=10,"High Risk", IF(tbl_Customers[[#This Row],[Churn_Risk_Score]]&gt;=5,"Medium Risk","Low Risk"))</f>
        <v>Low Risk</v>
      </c>
    </row>
    <row r="4057" spans="1:33" x14ac:dyDescent="0.35">
      <c r="A4057">
        <v>4056</v>
      </c>
      <c r="B4057" t="s">
        <v>68</v>
      </c>
      <c r="C4057">
        <v>120</v>
      </c>
      <c r="D4057" t="s">
        <v>21</v>
      </c>
      <c r="E4057" t="s">
        <v>22</v>
      </c>
      <c r="F4057" t="s">
        <v>22</v>
      </c>
      <c r="G4057">
        <v>0</v>
      </c>
      <c r="H4057">
        <v>216.5</v>
      </c>
      <c r="I4057">
        <v>113</v>
      </c>
      <c r="J4057">
        <v>36.81</v>
      </c>
      <c r="K4057">
        <v>251.8</v>
      </c>
      <c r="L4057">
        <v>91</v>
      </c>
      <c r="M4057">
        <v>21.4</v>
      </c>
      <c r="N4057">
        <v>164.5</v>
      </c>
      <c r="O4057">
        <v>125</v>
      </c>
      <c r="P4057">
        <v>7.4</v>
      </c>
      <c r="Q4057">
        <v>7.3</v>
      </c>
      <c r="R4057">
        <v>1</v>
      </c>
      <c r="S4057">
        <v>1.97</v>
      </c>
      <c r="T4057">
        <v>3</v>
      </c>
      <c r="U4057" t="s">
        <v>22</v>
      </c>
      <c r="V4057">
        <f>IF(tbl_Customers[[#This Row],[churn]] = "yes", 1, 0)</f>
        <v>0</v>
      </c>
      <c r="W4057" t="str">
        <f>IF(tbl_Customers[[#This Row],[number_customer_service_calls]] &lt;= 1, "0-1 Calls", IF(tbl_Customers[[#This Row],[number_customer_service_calls]] &lt;= 3, "2-3 Calls", IF(tbl_Customers[[#This Row],[number_customer_service_calls]] &lt;=5, "4-5 Calls", "6+ Calls")))</f>
        <v>2-3 Calls</v>
      </c>
      <c r="X4057" t="str">
        <f>IF(tbl_Customers[[#This Row],[account_length]] &lt;= 50, "0-50", IF(tbl_Customers[[#This Row],[account_length]] &lt;=100, "51-100", IF(tbl_Customers[[#This Row],[account_length]] &lt;= 150, "101-150", "151+")))</f>
        <v>101-150</v>
      </c>
      <c r="Y4057" t="str">
        <f>IF(tbl_Customers[[#This Row],[total_intl_charge]] &lt;= 3, "Low Charges", "High Charges")</f>
        <v>Low Charges</v>
      </c>
      <c r="Z4057" t="str">
        <f>IF(tbl_Customers[[#This Row],[total_eve_calls]]&lt;=80,"Low Calls",
IF(tbl_Customers[[#This Row],[total_eve_calls]]&lt;=120,"Medium Calls","High Calls"))</f>
        <v>Medium Calls</v>
      </c>
      <c r="AA4057" t="str">
        <f>IF(tbl_Customers[[#This Row],[total_eve_charge]]&lt;=15,"Low Charges",
IF(tbl_Customers[[#This Row],[total_eve_charge]]&lt;=20,"Medium Charges","High Charges"))</f>
        <v>High Charges</v>
      </c>
      <c r="AB40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7" t="str">
        <f>IF(tbl_Customers[[#This Row],[number_vmail_messages]] = 0, "No Usage", IF(tbl_Customers[[#This Row],[number_vmail_messages]] &lt;= 20, "Low Usage", IF(tbl_Customers[[#This Row],[number_vmail_messages]] &lt;= 40, "Medium Usgae", "High Usage")))</f>
        <v>No Usage</v>
      </c>
      <c r="AD4057" t="str">
        <f>IF(tbl_Customers[[#This Row],[total_day_minutes]]&lt;=150,"Low Usage", IF(tbl_Customers[[#This Row],[total_day_minutes]]&lt;=200,"Medium Usage", IF(tbl_Customers[[#This Row],[total_day_minutes]]&lt;=250,"High Usage","Very High Usage")))</f>
        <v>High Usage</v>
      </c>
      <c r="AE4057" t="str">
        <f>IF(tbl_Customers[[#This Row],[total_intl_calls]]&lt;=5,"Low Calls", IF(tbl_Customers[[#This Row],[total_intl_calls]]&lt;=10, "Medium Calls", "High Calls"))</f>
        <v>Low Calls</v>
      </c>
      <c r="AF40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57" s="36" t="str">
        <f>IF(tbl_Customers[[#This Row],[Churn_Risk_Score]]&gt;=10,"High Risk", IF(tbl_Customers[[#This Row],[Churn_Risk_Score]]&gt;=5,"Medium Risk","Low Risk"))</f>
        <v>Low Risk</v>
      </c>
    </row>
    <row r="4058" spans="1:33" x14ac:dyDescent="0.35">
      <c r="A4058">
        <v>4057</v>
      </c>
      <c r="B4058" t="s">
        <v>53</v>
      </c>
      <c r="C4058">
        <v>62</v>
      </c>
      <c r="D4058" t="s">
        <v>25</v>
      </c>
      <c r="E4058" t="s">
        <v>22</v>
      </c>
      <c r="F4058" t="s">
        <v>22</v>
      </c>
      <c r="G4058">
        <v>0</v>
      </c>
      <c r="H4058">
        <v>119.3</v>
      </c>
      <c r="I4058">
        <v>94</v>
      </c>
      <c r="J4058">
        <v>20.28</v>
      </c>
      <c r="K4058">
        <v>224</v>
      </c>
      <c r="L4058">
        <v>81</v>
      </c>
      <c r="M4058">
        <v>19.04</v>
      </c>
      <c r="N4058">
        <v>156.69999999999999</v>
      </c>
      <c r="O4058">
        <v>78</v>
      </c>
      <c r="P4058">
        <v>7.05</v>
      </c>
      <c r="Q4058">
        <v>12.1</v>
      </c>
      <c r="R4058">
        <v>6</v>
      </c>
      <c r="S4058">
        <v>3.27</v>
      </c>
      <c r="T4058">
        <v>5</v>
      </c>
      <c r="U4058" t="s">
        <v>23</v>
      </c>
      <c r="V4058">
        <f>IF(tbl_Customers[[#This Row],[churn]] = "yes", 1, 0)</f>
        <v>1</v>
      </c>
      <c r="W4058" t="str">
        <f>IF(tbl_Customers[[#This Row],[number_customer_service_calls]] &lt;= 1, "0-1 Calls", IF(tbl_Customers[[#This Row],[number_customer_service_calls]] &lt;= 3, "2-3 Calls", IF(tbl_Customers[[#This Row],[number_customer_service_calls]] &lt;=5, "4-5 Calls", "6+ Calls")))</f>
        <v>4-5 Calls</v>
      </c>
      <c r="X4058" t="str">
        <f>IF(tbl_Customers[[#This Row],[account_length]] &lt;= 50, "0-50", IF(tbl_Customers[[#This Row],[account_length]] &lt;=100, "51-100", IF(tbl_Customers[[#This Row],[account_length]] &lt;= 150, "101-150", "151+")))</f>
        <v>51-100</v>
      </c>
      <c r="Y4058" t="str">
        <f>IF(tbl_Customers[[#This Row],[total_intl_charge]] &lt;= 3, "Low Charges", "High Charges")</f>
        <v>High Charges</v>
      </c>
      <c r="Z4058" t="str">
        <f>IF(tbl_Customers[[#This Row],[total_eve_calls]]&lt;=80,"Low Calls",
IF(tbl_Customers[[#This Row],[total_eve_calls]]&lt;=120,"Medium Calls","High Calls"))</f>
        <v>Medium Calls</v>
      </c>
      <c r="AA4058" t="str">
        <f>IF(tbl_Customers[[#This Row],[total_eve_charge]]&lt;=15,"Low Charges",
IF(tbl_Customers[[#This Row],[total_eve_charge]]&lt;=20,"Medium Charges","High Charges"))</f>
        <v>Medium Charges</v>
      </c>
      <c r="AB40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8" t="str">
        <f>IF(tbl_Customers[[#This Row],[number_vmail_messages]] = 0, "No Usage", IF(tbl_Customers[[#This Row],[number_vmail_messages]] &lt;= 20, "Low Usage", IF(tbl_Customers[[#This Row],[number_vmail_messages]] &lt;= 40, "Medium Usgae", "High Usage")))</f>
        <v>No Usage</v>
      </c>
      <c r="AD4058" t="str">
        <f>IF(tbl_Customers[[#This Row],[total_day_minutes]]&lt;=150,"Low Usage", IF(tbl_Customers[[#This Row],[total_day_minutes]]&lt;=200,"Medium Usage", IF(tbl_Customers[[#This Row],[total_day_minutes]]&lt;=250,"High Usage","Very High Usage")))</f>
        <v>Low Usage</v>
      </c>
      <c r="AE4058" t="str">
        <f>IF(tbl_Customers[[#This Row],[total_intl_calls]]&lt;=5,"Low Calls", IF(tbl_Customers[[#This Row],[total_intl_calls]]&lt;=10, "Medium Calls", "High Calls"))</f>
        <v>Medium Calls</v>
      </c>
      <c r="AF40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58" s="36" t="str">
        <f>IF(tbl_Customers[[#This Row],[Churn_Risk_Score]]&gt;=10,"High Risk", IF(tbl_Customers[[#This Row],[Churn_Risk_Score]]&gt;=5,"Medium Risk","Low Risk"))</f>
        <v>Medium Risk</v>
      </c>
    </row>
    <row r="4059" spans="1:33" x14ac:dyDescent="0.35">
      <c r="A4059">
        <v>4058</v>
      </c>
      <c r="B4059" t="s">
        <v>35</v>
      </c>
      <c r="C4059">
        <v>84</v>
      </c>
      <c r="D4059" t="s">
        <v>21</v>
      </c>
      <c r="E4059" t="s">
        <v>22</v>
      </c>
      <c r="F4059" t="s">
        <v>23</v>
      </c>
      <c r="G4059">
        <v>25</v>
      </c>
      <c r="H4059">
        <v>113.9</v>
      </c>
      <c r="I4059">
        <v>90</v>
      </c>
      <c r="J4059">
        <v>19.36</v>
      </c>
      <c r="K4059">
        <v>257</v>
      </c>
      <c r="L4059">
        <v>99</v>
      </c>
      <c r="M4059">
        <v>21.85</v>
      </c>
      <c r="N4059">
        <v>214.5</v>
      </c>
      <c r="O4059">
        <v>98</v>
      </c>
      <c r="P4059">
        <v>9.65</v>
      </c>
      <c r="Q4059">
        <v>12.9</v>
      </c>
      <c r="R4059">
        <v>8</v>
      </c>
      <c r="S4059">
        <v>3.48</v>
      </c>
      <c r="T4059">
        <v>4</v>
      </c>
      <c r="U4059" t="s">
        <v>23</v>
      </c>
      <c r="V4059">
        <f>IF(tbl_Customers[[#This Row],[churn]] = "yes", 1, 0)</f>
        <v>1</v>
      </c>
      <c r="W4059" t="str">
        <f>IF(tbl_Customers[[#This Row],[number_customer_service_calls]] &lt;= 1, "0-1 Calls", IF(tbl_Customers[[#This Row],[number_customer_service_calls]] &lt;= 3, "2-3 Calls", IF(tbl_Customers[[#This Row],[number_customer_service_calls]] &lt;=5, "4-5 Calls", "6+ Calls")))</f>
        <v>4-5 Calls</v>
      </c>
      <c r="X4059" t="str">
        <f>IF(tbl_Customers[[#This Row],[account_length]] &lt;= 50, "0-50", IF(tbl_Customers[[#This Row],[account_length]] &lt;=100, "51-100", IF(tbl_Customers[[#This Row],[account_length]] &lt;= 150, "101-150", "151+")))</f>
        <v>51-100</v>
      </c>
      <c r="Y4059" t="str">
        <f>IF(tbl_Customers[[#This Row],[total_intl_charge]] &lt;= 3, "Low Charges", "High Charges")</f>
        <v>High Charges</v>
      </c>
      <c r="Z4059" t="str">
        <f>IF(tbl_Customers[[#This Row],[total_eve_calls]]&lt;=80,"Low Calls",
IF(tbl_Customers[[#This Row],[total_eve_calls]]&lt;=120,"Medium Calls","High Calls"))</f>
        <v>Medium Calls</v>
      </c>
      <c r="AA4059" t="str">
        <f>IF(tbl_Customers[[#This Row],[total_eve_charge]]&lt;=15,"Low Charges",
IF(tbl_Customers[[#This Row],[total_eve_charge]]&lt;=20,"Medium Charges","High Charges"))</f>
        <v>High Charges</v>
      </c>
      <c r="AB40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9" t="str">
        <f>IF(tbl_Customers[[#This Row],[number_vmail_messages]] = 0, "No Usage", IF(tbl_Customers[[#This Row],[number_vmail_messages]] &lt;= 20, "Low Usage", IF(tbl_Customers[[#This Row],[number_vmail_messages]] &lt;= 40, "Medium Usgae", "High Usage")))</f>
        <v>Medium Usgae</v>
      </c>
      <c r="AD4059" t="str">
        <f>IF(tbl_Customers[[#This Row],[total_day_minutes]]&lt;=150,"Low Usage", IF(tbl_Customers[[#This Row],[total_day_minutes]]&lt;=200,"Medium Usage", IF(tbl_Customers[[#This Row],[total_day_minutes]]&lt;=250,"High Usage","Very High Usage")))</f>
        <v>Low Usage</v>
      </c>
      <c r="AE4059" t="str">
        <f>IF(tbl_Customers[[#This Row],[total_intl_calls]]&lt;=5,"Low Calls", IF(tbl_Customers[[#This Row],[total_intl_calls]]&lt;=10, "Medium Calls", "High Calls"))</f>
        <v>Medium Calls</v>
      </c>
      <c r="AF40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059" s="36" t="str">
        <f>IF(tbl_Customers[[#This Row],[Churn_Risk_Score]]&gt;=10,"High Risk", IF(tbl_Customers[[#This Row],[Churn_Risk_Score]]&gt;=5,"Medium Risk","Low Risk"))</f>
        <v>Medium Risk</v>
      </c>
    </row>
    <row r="4060" spans="1:33" x14ac:dyDescent="0.35">
      <c r="A4060">
        <v>4059</v>
      </c>
      <c r="B4060" t="s">
        <v>24</v>
      </c>
      <c r="C4060">
        <v>16</v>
      </c>
      <c r="D4060" t="s">
        <v>28</v>
      </c>
      <c r="E4060" t="s">
        <v>22</v>
      </c>
      <c r="F4060" t="s">
        <v>22</v>
      </c>
      <c r="G4060">
        <v>0</v>
      </c>
      <c r="H4060">
        <v>228.6</v>
      </c>
      <c r="I4060">
        <v>130</v>
      </c>
      <c r="J4060">
        <v>38.86</v>
      </c>
      <c r="K4060">
        <v>208.4</v>
      </c>
      <c r="L4060">
        <v>103</v>
      </c>
      <c r="M4060">
        <v>17.71</v>
      </c>
      <c r="N4060">
        <v>195.3</v>
      </c>
      <c r="O4060">
        <v>118</v>
      </c>
      <c r="P4060">
        <v>8.7899999999999991</v>
      </c>
      <c r="Q4060">
        <v>11.9</v>
      </c>
      <c r="R4060">
        <v>7</v>
      </c>
      <c r="S4060">
        <v>3.21</v>
      </c>
      <c r="T4060">
        <v>0</v>
      </c>
      <c r="U4060" t="s">
        <v>22</v>
      </c>
      <c r="V4060">
        <f>IF(tbl_Customers[[#This Row],[churn]] = "yes", 1, 0)</f>
        <v>0</v>
      </c>
      <c r="W4060" t="str">
        <f>IF(tbl_Customers[[#This Row],[number_customer_service_calls]] &lt;= 1, "0-1 Calls", IF(tbl_Customers[[#This Row],[number_customer_service_calls]] &lt;= 3, "2-3 Calls", IF(tbl_Customers[[#This Row],[number_customer_service_calls]] &lt;=5, "4-5 Calls", "6+ Calls")))</f>
        <v>0-1 Calls</v>
      </c>
      <c r="X4060" t="str">
        <f>IF(tbl_Customers[[#This Row],[account_length]] &lt;= 50, "0-50", IF(tbl_Customers[[#This Row],[account_length]] &lt;=100, "51-100", IF(tbl_Customers[[#This Row],[account_length]] &lt;= 150, "101-150", "151+")))</f>
        <v>0-50</v>
      </c>
      <c r="Y4060" t="str">
        <f>IF(tbl_Customers[[#This Row],[total_intl_charge]] &lt;= 3, "Low Charges", "High Charges")</f>
        <v>High Charges</v>
      </c>
      <c r="Z4060" t="str">
        <f>IF(tbl_Customers[[#This Row],[total_eve_calls]]&lt;=80,"Low Calls",
IF(tbl_Customers[[#This Row],[total_eve_calls]]&lt;=120,"Medium Calls","High Calls"))</f>
        <v>Medium Calls</v>
      </c>
      <c r="AA4060" t="str">
        <f>IF(tbl_Customers[[#This Row],[total_eve_charge]]&lt;=15,"Low Charges",
IF(tbl_Customers[[#This Row],[total_eve_charge]]&lt;=20,"Medium Charges","High Charges"))</f>
        <v>Medium Charges</v>
      </c>
      <c r="AB40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0" t="str">
        <f>IF(tbl_Customers[[#This Row],[number_vmail_messages]] = 0, "No Usage", IF(tbl_Customers[[#This Row],[number_vmail_messages]] &lt;= 20, "Low Usage", IF(tbl_Customers[[#This Row],[number_vmail_messages]] &lt;= 40, "Medium Usgae", "High Usage")))</f>
        <v>No Usage</v>
      </c>
      <c r="AD4060" t="str">
        <f>IF(tbl_Customers[[#This Row],[total_day_minutes]]&lt;=150,"Low Usage", IF(tbl_Customers[[#This Row],[total_day_minutes]]&lt;=200,"Medium Usage", IF(tbl_Customers[[#This Row],[total_day_minutes]]&lt;=250,"High Usage","Very High Usage")))</f>
        <v>High Usage</v>
      </c>
      <c r="AE4060" t="str">
        <f>IF(tbl_Customers[[#This Row],[total_intl_calls]]&lt;=5,"Low Calls", IF(tbl_Customers[[#This Row],[total_intl_calls]]&lt;=10, "Medium Calls", "High Calls"))</f>
        <v>Medium Calls</v>
      </c>
      <c r="AF40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60" s="36" t="str">
        <f>IF(tbl_Customers[[#This Row],[Churn_Risk_Score]]&gt;=10,"High Risk", IF(tbl_Customers[[#This Row],[Churn_Risk_Score]]&gt;=5,"Medium Risk","Low Risk"))</f>
        <v>Low Risk</v>
      </c>
    </row>
    <row r="4061" spans="1:33" x14ac:dyDescent="0.35">
      <c r="A4061">
        <v>4060</v>
      </c>
      <c r="B4061" t="s">
        <v>32</v>
      </c>
      <c r="C4061">
        <v>80</v>
      </c>
      <c r="D4061" t="s">
        <v>21</v>
      </c>
      <c r="E4061" t="s">
        <v>22</v>
      </c>
      <c r="F4061" t="s">
        <v>22</v>
      </c>
      <c r="G4061">
        <v>0</v>
      </c>
      <c r="H4061">
        <v>106.5</v>
      </c>
      <c r="I4061">
        <v>116</v>
      </c>
      <c r="J4061">
        <v>18.11</v>
      </c>
      <c r="K4061">
        <v>104.8</v>
      </c>
      <c r="L4061">
        <v>67</v>
      </c>
      <c r="M4061">
        <v>8.91</v>
      </c>
      <c r="N4061">
        <v>183.2</v>
      </c>
      <c r="O4061">
        <v>124</v>
      </c>
      <c r="P4061">
        <v>8.24</v>
      </c>
      <c r="Q4061">
        <v>8.1999999999999993</v>
      </c>
      <c r="R4061">
        <v>5</v>
      </c>
      <c r="S4061">
        <v>2.21</v>
      </c>
      <c r="T4061">
        <v>1</v>
      </c>
      <c r="U4061" t="s">
        <v>22</v>
      </c>
      <c r="V4061">
        <f>IF(tbl_Customers[[#This Row],[churn]] = "yes", 1, 0)</f>
        <v>0</v>
      </c>
      <c r="W4061" t="str">
        <f>IF(tbl_Customers[[#This Row],[number_customer_service_calls]] &lt;= 1, "0-1 Calls", IF(tbl_Customers[[#This Row],[number_customer_service_calls]] &lt;= 3, "2-3 Calls", IF(tbl_Customers[[#This Row],[number_customer_service_calls]] &lt;=5, "4-5 Calls", "6+ Calls")))</f>
        <v>0-1 Calls</v>
      </c>
      <c r="X4061" t="str">
        <f>IF(tbl_Customers[[#This Row],[account_length]] &lt;= 50, "0-50", IF(tbl_Customers[[#This Row],[account_length]] &lt;=100, "51-100", IF(tbl_Customers[[#This Row],[account_length]] &lt;= 150, "101-150", "151+")))</f>
        <v>51-100</v>
      </c>
      <c r="Y4061" t="str">
        <f>IF(tbl_Customers[[#This Row],[total_intl_charge]] &lt;= 3, "Low Charges", "High Charges")</f>
        <v>Low Charges</v>
      </c>
      <c r="Z4061" t="str">
        <f>IF(tbl_Customers[[#This Row],[total_eve_calls]]&lt;=80,"Low Calls",
IF(tbl_Customers[[#This Row],[total_eve_calls]]&lt;=120,"Medium Calls","High Calls"))</f>
        <v>Low Calls</v>
      </c>
      <c r="AA4061" t="str">
        <f>IF(tbl_Customers[[#This Row],[total_eve_charge]]&lt;=15,"Low Charges",
IF(tbl_Customers[[#This Row],[total_eve_charge]]&lt;=20,"Medium Charges","High Charges"))</f>
        <v>Low Charges</v>
      </c>
      <c r="AB40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61" t="str">
        <f>IF(tbl_Customers[[#This Row],[number_vmail_messages]] = 0, "No Usage", IF(tbl_Customers[[#This Row],[number_vmail_messages]] &lt;= 20, "Low Usage", IF(tbl_Customers[[#This Row],[number_vmail_messages]] &lt;= 40, "Medium Usgae", "High Usage")))</f>
        <v>No Usage</v>
      </c>
      <c r="AD4061" t="str">
        <f>IF(tbl_Customers[[#This Row],[total_day_minutes]]&lt;=150,"Low Usage", IF(tbl_Customers[[#This Row],[total_day_minutes]]&lt;=200,"Medium Usage", IF(tbl_Customers[[#This Row],[total_day_minutes]]&lt;=250,"High Usage","Very High Usage")))</f>
        <v>Low Usage</v>
      </c>
      <c r="AE4061" t="str">
        <f>IF(tbl_Customers[[#This Row],[total_intl_calls]]&lt;=5,"Low Calls", IF(tbl_Customers[[#This Row],[total_intl_calls]]&lt;=10, "Medium Calls", "High Calls"))</f>
        <v>Low Calls</v>
      </c>
      <c r="AF40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1" s="36" t="str">
        <f>IF(tbl_Customers[[#This Row],[Churn_Risk_Score]]&gt;=10,"High Risk", IF(tbl_Customers[[#This Row],[Churn_Risk_Score]]&gt;=5,"Medium Risk","Low Risk"))</f>
        <v>Low Risk</v>
      </c>
    </row>
    <row r="4062" spans="1:33" x14ac:dyDescent="0.35">
      <c r="A4062">
        <v>4061</v>
      </c>
      <c r="B4062" t="s">
        <v>65</v>
      </c>
      <c r="C4062">
        <v>78</v>
      </c>
      <c r="D4062" t="s">
        <v>21</v>
      </c>
      <c r="E4062" t="s">
        <v>22</v>
      </c>
      <c r="F4062" t="s">
        <v>22</v>
      </c>
      <c r="G4062">
        <v>0</v>
      </c>
      <c r="H4062">
        <v>254.1</v>
      </c>
      <c r="I4062">
        <v>112</v>
      </c>
      <c r="J4062">
        <v>43.2</v>
      </c>
      <c r="K4062">
        <v>215.9</v>
      </c>
      <c r="L4062">
        <v>80</v>
      </c>
      <c r="M4062">
        <v>18.350000000000001</v>
      </c>
      <c r="N4062">
        <v>267.10000000000002</v>
      </c>
      <c r="O4062">
        <v>124</v>
      </c>
      <c r="P4062">
        <v>12.02</v>
      </c>
      <c r="Q4062">
        <v>16.3</v>
      </c>
      <c r="R4062">
        <v>3</v>
      </c>
      <c r="S4062">
        <v>4.4000000000000004</v>
      </c>
      <c r="T4062">
        <v>0</v>
      </c>
      <c r="U4062" t="s">
        <v>23</v>
      </c>
      <c r="V4062">
        <f>IF(tbl_Customers[[#This Row],[churn]] = "yes", 1, 0)</f>
        <v>1</v>
      </c>
      <c r="W4062" t="str">
        <f>IF(tbl_Customers[[#This Row],[number_customer_service_calls]] &lt;= 1, "0-1 Calls", IF(tbl_Customers[[#This Row],[number_customer_service_calls]] &lt;= 3, "2-3 Calls", IF(tbl_Customers[[#This Row],[number_customer_service_calls]] &lt;=5, "4-5 Calls", "6+ Calls")))</f>
        <v>0-1 Calls</v>
      </c>
      <c r="X4062" t="str">
        <f>IF(tbl_Customers[[#This Row],[account_length]] &lt;= 50, "0-50", IF(tbl_Customers[[#This Row],[account_length]] &lt;=100, "51-100", IF(tbl_Customers[[#This Row],[account_length]] &lt;= 150, "101-150", "151+")))</f>
        <v>51-100</v>
      </c>
      <c r="Y4062" t="str">
        <f>IF(tbl_Customers[[#This Row],[total_intl_charge]] &lt;= 3, "Low Charges", "High Charges")</f>
        <v>High Charges</v>
      </c>
      <c r="Z4062" t="str">
        <f>IF(tbl_Customers[[#This Row],[total_eve_calls]]&lt;=80,"Low Calls",
IF(tbl_Customers[[#This Row],[total_eve_calls]]&lt;=120,"Medium Calls","High Calls"))</f>
        <v>Low Calls</v>
      </c>
      <c r="AA4062" t="str">
        <f>IF(tbl_Customers[[#This Row],[total_eve_charge]]&lt;=15,"Low Charges",
IF(tbl_Customers[[#This Row],[total_eve_charge]]&lt;=20,"Medium Charges","High Charges"))</f>
        <v>Medium Charges</v>
      </c>
      <c r="AB40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2" t="str">
        <f>IF(tbl_Customers[[#This Row],[number_vmail_messages]] = 0, "No Usage", IF(tbl_Customers[[#This Row],[number_vmail_messages]] &lt;= 20, "Low Usage", IF(tbl_Customers[[#This Row],[number_vmail_messages]] &lt;= 40, "Medium Usgae", "High Usage")))</f>
        <v>No Usage</v>
      </c>
      <c r="AD4062" t="str">
        <f>IF(tbl_Customers[[#This Row],[total_day_minutes]]&lt;=150,"Low Usage", IF(tbl_Customers[[#This Row],[total_day_minutes]]&lt;=200,"Medium Usage", IF(tbl_Customers[[#This Row],[total_day_minutes]]&lt;=250,"High Usage","Very High Usage")))</f>
        <v>Very High Usage</v>
      </c>
      <c r="AE4062" t="str">
        <f>IF(tbl_Customers[[#This Row],[total_intl_calls]]&lt;=5,"Low Calls", IF(tbl_Customers[[#This Row],[total_intl_calls]]&lt;=10, "Medium Calls", "High Calls"))</f>
        <v>Low Calls</v>
      </c>
      <c r="AF40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62" s="36" t="str">
        <f>IF(tbl_Customers[[#This Row],[Churn_Risk_Score]]&gt;=10,"High Risk", IF(tbl_Customers[[#This Row],[Churn_Risk_Score]]&gt;=5,"Medium Risk","Low Risk"))</f>
        <v>Medium Risk</v>
      </c>
    </row>
    <row r="4063" spans="1:33" x14ac:dyDescent="0.35">
      <c r="A4063">
        <v>4062</v>
      </c>
      <c r="B4063" t="s">
        <v>36</v>
      </c>
      <c r="C4063">
        <v>102</v>
      </c>
      <c r="D4063" t="s">
        <v>25</v>
      </c>
      <c r="E4063" t="s">
        <v>22</v>
      </c>
      <c r="F4063" t="s">
        <v>23</v>
      </c>
      <c r="G4063">
        <v>48</v>
      </c>
      <c r="H4063">
        <v>134</v>
      </c>
      <c r="I4063">
        <v>83</v>
      </c>
      <c r="J4063">
        <v>22.78</v>
      </c>
      <c r="K4063">
        <v>234.3</v>
      </c>
      <c r="L4063">
        <v>128</v>
      </c>
      <c r="M4063">
        <v>19.920000000000002</v>
      </c>
      <c r="N4063">
        <v>197.3</v>
      </c>
      <c r="O4063">
        <v>107</v>
      </c>
      <c r="P4063">
        <v>8.8800000000000008</v>
      </c>
      <c r="Q4063">
        <v>7.8</v>
      </c>
      <c r="R4063">
        <v>4</v>
      </c>
      <c r="S4063">
        <v>2.11</v>
      </c>
      <c r="T4063">
        <v>6</v>
      </c>
      <c r="U4063" t="s">
        <v>23</v>
      </c>
      <c r="V4063">
        <f>IF(tbl_Customers[[#This Row],[churn]] = "yes", 1, 0)</f>
        <v>1</v>
      </c>
      <c r="W4063" t="str">
        <f>IF(tbl_Customers[[#This Row],[number_customer_service_calls]] &lt;= 1, "0-1 Calls", IF(tbl_Customers[[#This Row],[number_customer_service_calls]] &lt;= 3, "2-3 Calls", IF(tbl_Customers[[#This Row],[number_customer_service_calls]] &lt;=5, "4-5 Calls", "6+ Calls")))</f>
        <v>6+ Calls</v>
      </c>
      <c r="X4063" t="str">
        <f>IF(tbl_Customers[[#This Row],[account_length]] &lt;= 50, "0-50", IF(tbl_Customers[[#This Row],[account_length]] &lt;=100, "51-100", IF(tbl_Customers[[#This Row],[account_length]] &lt;= 150, "101-150", "151+")))</f>
        <v>101-150</v>
      </c>
      <c r="Y4063" t="str">
        <f>IF(tbl_Customers[[#This Row],[total_intl_charge]] &lt;= 3, "Low Charges", "High Charges")</f>
        <v>Low Charges</v>
      </c>
      <c r="Z4063" t="str">
        <f>IF(tbl_Customers[[#This Row],[total_eve_calls]]&lt;=80,"Low Calls",
IF(tbl_Customers[[#This Row],[total_eve_calls]]&lt;=120,"Medium Calls","High Calls"))</f>
        <v>High Calls</v>
      </c>
      <c r="AA4063" t="str">
        <f>IF(tbl_Customers[[#This Row],[total_eve_charge]]&lt;=15,"Low Charges",
IF(tbl_Customers[[#This Row],[total_eve_charge]]&lt;=20,"Medium Charges","High Charges"))</f>
        <v>Medium Charges</v>
      </c>
      <c r="AB40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3" t="str">
        <f>IF(tbl_Customers[[#This Row],[number_vmail_messages]] = 0, "No Usage", IF(tbl_Customers[[#This Row],[number_vmail_messages]] &lt;= 20, "Low Usage", IF(tbl_Customers[[#This Row],[number_vmail_messages]] &lt;= 40, "Medium Usgae", "High Usage")))</f>
        <v>High Usage</v>
      </c>
      <c r="AD4063" t="str">
        <f>IF(tbl_Customers[[#This Row],[total_day_minutes]]&lt;=150,"Low Usage", IF(tbl_Customers[[#This Row],[total_day_minutes]]&lt;=200,"Medium Usage", IF(tbl_Customers[[#This Row],[total_day_minutes]]&lt;=250,"High Usage","Very High Usage")))</f>
        <v>Low Usage</v>
      </c>
      <c r="AE4063" t="str">
        <f>IF(tbl_Customers[[#This Row],[total_intl_calls]]&lt;=5,"Low Calls", IF(tbl_Customers[[#This Row],[total_intl_calls]]&lt;=10, "Medium Calls", "High Calls"))</f>
        <v>Low Calls</v>
      </c>
      <c r="AF40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63" s="36" t="str">
        <f>IF(tbl_Customers[[#This Row],[Churn_Risk_Score]]&gt;=10,"High Risk", IF(tbl_Customers[[#This Row],[Churn_Risk_Score]]&gt;=5,"Medium Risk","Low Risk"))</f>
        <v>Low Risk</v>
      </c>
    </row>
    <row r="4064" spans="1:33" x14ac:dyDescent="0.35">
      <c r="A4064">
        <v>4063</v>
      </c>
      <c r="B4064" t="s">
        <v>54</v>
      </c>
      <c r="C4064">
        <v>74</v>
      </c>
      <c r="D4064" t="s">
        <v>21</v>
      </c>
      <c r="E4064" t="s">
        <v>22</v>
      </c>
      <c r="F4064" t="s">
        <v>23</v>
      </c>
      <c r="G4064">
        <v>38</v>
      </c>
      <c r="H4064">
        <v>176</v>
      </c>
      <c r="I4064">
        <v>84</v>
      </c>
      <c r="J4064">
        <v>29.92</v>
      </c>
      <c r="K4064">
        <v>288.2</v>
      </c>
      <c r="L4064">
        <v>103</v>
      </c>
      <c r="M4064">
        <v>24.5</v>
      </c>
      <c r="N4064">
        <v>178.2</v>
      </c>
      <c r="O4064">
        <v>86</v>
      </c>
      <c r="P4064">
        <v>8.02</v>
      </c>
      <c r="Q4064">
        <v>14.8</v>
      </c>
      <c r="R4064">
        <v>5</v>
      </c>
      <c r="S4064">
        <v>4</v>
      </c>
      <c r="T4064">
        <v>2</v>
      </c>
      <c r="U4064" t="s">
        <v>22</v>
      </c>
      <c r="V4064">
        <f>IF(tbl_Customers[[#This Row],[churn]] = "yes", 1, 0)</f>
        <v>0</v>
      </c>
      <c r="W4064" t="str">
        <f>IF(tbl_Customers[[#This Row],[number_customer_service_calls]] &lt;= 1, "0-1 Calls", IF(tbl_Customers[[#This Row],[number_customer_service_calls]] &lt;= 3, "2-3 Calls", IF(tbl_Customers[[#This Row],[number_customer_service_calls]] &lt;=5, "4-5 Calls", "6+ Calls")))</f>
        <v>2-3 Calls</v>
      </c>
      <c r="X4064" t="str">
        <f>IF(tbl_Customers[[#This Row],[account_length]] &lt;= 50, "0-50", IF(tbl_Customers[[#This Row],[account_length]] &lt;=100, "51-100", IF(tbl_Customers[[#This Row],[account_length]] &lt;= 150, "101-150", "151+")))</f>
        <v>51-100</v>
      </c>
      <c r="Y4064" t="str">
        <f>IF(tbl_Customers[[#This Row],[total_intl_charge]] &lt;= 3, "Low Charges", "High Charges")</f>
        <v>High Charges</v>
      </c>
      <c r="Z4064" t="str">
        <f>IF(tbl_Customers[[#This Row],[total_eve_calls]]&lt;=80,"Low Calls",
IF(tbl_Customers[[#This Row],[total_eve_calls]]&lt;=120,"Medium Calls","High Calls"))</f>
        <v>Medium Calls</v>
      </c>
      <c r="AA4064" t="str">
        <f>IF(tbl_Customers[[#This Row],[total_eve_charge]]&lt;=15,"Low Charges",
IF(tbl_Customers[[#This Row],[total_eve_charge]]&lt;=20,"Medium Charges","High Charges"))</f>
        <v>High Charges</v>
      </c>
      <c r="AB40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64" t="str">
        <f>IF(tbl_Customers[[#This Row],[number_vmail_messages]] = 0, "No Usage", IF(tbl_Customers[[#This Row],[number_vmail_messages]] &lt;= 20, "Low Usage", IF(tbl_Customers[[#This Row],[number_vmail_messages]] &lt;= 40, "Medium Usgae", "High Usage")))</f>
        <v>Medium Usgae</v>
      </c>
      <c r="AD4064" t="str">
        <f>IF(tbl_Customers[[#This Row],[total_day_minutes]]&lt;=150,"Low Usage", IF(tbl_Customers[[#This Row],[total_day_minutes]]&lt;=200,"Medium Usage", IF(tbl_Customers[[#This Row],[total_day_minutes]]&lt;=250,"High Usage","Very High Usage")))</f>
        <v>Medium Usage</v>
      </c>
      <c r="AE4064" t="str">
        <f>IF(tbl_Customers[[#This Row],[total_intl_calls]]&lt;=5,"Low Calls", IF(tbl_Customers[[#This Row],[total_intl_calls]]&lt;=10, "Medium Calls", "High Calls"))</f>
        <v>Low Calls</v>
      </c>
      <c r="AF40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64" s="36" t="str">
        <f>IF(tbl_Customers[[#This Row],[Churn_Risk_Score]]&gt;=10,"High Risk", IF(tbl_Customers[[#This Row],[Churn_Risk_Score]]&gt;=5,"Medium Risk","Low Risk"))</f>
        <v>Low Risk</v>
      </c>
    </row>
    <row r="4065" spans="1:33" x14ac:dyDescent="0.35">
      <c r="A4065">
        <v>4064</v>
      </c>
      <c r="B4065" t="s">
        <v>24</v>
      </c>
      <c r="C4065">
        <v>135</v>
      </c>
      <c r="D4065" t="s">
        <v>28</v>
      </c>
      <c r="E4065" t="s">
        <v>22</v>
      </c>
      <c r="F4065" t="s">
        <v>22</v>
      </c>
      <c r="G4065">
        <v>0</v>
      </c>
      <c r="H4065">
        <v>180.1</v>
      </c>
      <c r="I4065">
        <v>112</v>
      </c>
      <c r="J4065">
        <v>30.62</v>
      </c>
      <c r="K4065">
        <v>257.2</v>
      </c>
      <c r="L4065">
        <v>89</v>
      </c>
      <c r="M4065">
        <v>21.86</v>
      </c>
      <c r="N4065">
        <v>131.6</v>
      </c>
      <c r="O4065">
        <v>111</v>
      </c>
      <c r="P4065">
        <v>5.92</v>
      </c>
      <c r="Q4065">
        <v>11.4</v>
      </c>
      <c r="R4065">
        <v>7</v>
      </c>
      <c r="S4065">
        <v>3.08</v>
      </c>
      <c r="T4065">
        <v>1</v>
      </c>
      <c r="U4065" t="s">
        <v>22</v>
      </c>
      <c r="V4065">
        <f>IF(tbl_Customers[[#This Row],[churn]] = "yes", 1, 0)</f>
        <v>0</v>
      </c>
      <c r="W4065" t="str">
        <f>IF(tbl_Customers[[#This Row],[number_customer_service_calls]] &lt;= 1, "0-1 Calls", IF(tbl_Customers[[#This Row],[number_customer_service_calls]] &lt;= 3, "2-3 Calls", IF(tbl_Customers[[#This Row],[number_customer_service_calls]] &lt;=5, "4-5 Calls", "6+ Calls")))</f>
        <v>0-1 Calls</v>
      </c>
      <c r="X4065" t="str">
        <f>IF(tbl_Customers[[#This Row],[account_length]] &lt;= 50, "0-50", IF(tbl_Customers[[#This Row],[account_length]] &lt;=100, "51-100", IF(tbl_Customers[[#This Row],[account_length]] &lt;= 150, "101-150", "151+")))</f>
        <v>101-150</v>
      </c>
      <c r="Y4065" t="str">
        <f>IF(tbl_Customers[[#This Row],[total_intl_charge]] &lt;= 3, "Low Charges", "High Charges")</f>
        <v>High Charges</v>
      </c>
      <c r="Z4065" t="str">
        <f>IF(tbl_Customers[[#This Row],[total_eve_calls]]&lt;=80,"Low Calls",
IF(tbl_Customers[[#This Row],[total_eve_calls]]&lt;=120,"Medium Calls","High Calls"))</f>
        <v>Medium Calls</v>
      </c>
      <c r="AA4065" t="str">
        <f>IF(tbl_Customers[[#This Row],[total_eve_charge]]&lt;=15,"Low Charges",
IF(tbl_Customers[[#This Row],[total_eve_charge]]&lt;=20,"Medium Charges","High Charges"))</f>
        <v>High Charges</v>
      </c>
      <c r="AB40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5" t="str">
        <f>IF(tbl_Customers[[#This Row],[number_vmail_messages]] = 0, "No Usage", IF(tbl_Customers[[#This Row],[number_vmail_messages]] &lt;= 20, "Low Usage", IF(tbl_Customers[[#This Row],[number_vmail_messages]] &lt;= 40, "Medium Usgae", "High Usage")))</f>
        <v>No Usage</v>
      </c>
      <c r="AD4065" t="str">
        <f>IF(tbl_Customers[[#This Row],[total_day_minutes]]&lt;=150,"Low Usage", IF(tbl_Customers[[#This Row],[total_day_minutes]]&lt;=200,"Medium Usage", IF(tbl_Customers[[#This Row],[total_day_minutes]]&lt;=250,"High Usage","Very High Usage")))</f>
        <v>Medium Usage</v>
      </c>
      <c r="AE4065" t="str">
        <f>IF(tbl_Customers[[#This Row],[total_intl_calls]]&lt;=5,"Low Calls", IF(tbl_Customers[[#This Row],[total_intl_calls]]&lt;=10, "Medium Calls", "High Calls"))</f>
        <v>Medium Calls</v>
      </c>
      <c r="AF40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65" s="36" t="str">
        <f>IF(tbl_Customers[[#This Row],[Churn_Risk_Score]]&gt;=10,"High Risk", IF(tbl_Customers[[#This Row],[Churn_Risk_Score]]&gt;=5,"Medium Risk","Low Risk"))</f>
        <v>Low Risk</v>
      </c>
    </row>
    <row r="4066" spans="1:33" x14ac:dyDescent="0.35">
      <c r="A4066">
        <v>4065</v>
      </c>
      <c r="B4066" t="s">
        <v>75</v>
      </c>
      <c r="C4066">
        <v>55</v>
      </c>
      <c r="D4066" t="s">
        <v>21</v>
      </c>
      <c r="E4066" t="s">
        <v>22</v>
      </c>
      <c r="F4066" t="s">
        <v>22</v>
      </c>
      <c r="G4066">
        <v>0</v>
      </c>
      <c r="H4066">
        <v>180.1</v>
      </c>
      <c r="I4066">
        <v>77</v>
      </c>
      <c r="J4066">
        <v>30.62</v>
      </c>
      <c r="K4066">
        <v>235.5</v>
      </c>
      <c r="L4066">
        <v>98</v>
      </c>
      <c r="M4066">
        <v>20.02</v>
      </c>
      <c r="N4066">
        <v>169.4</v>
      </c>
      <c r="O4066">
        <v>104</v>
      </c>
      <c r="P4066">
        <v>7.62</v>
      </c>
      <c r="Q4066">
        <v>11.1</v>
      </c>
      <c r="R4066">
        <v>2</v>
      </c>
      <c r="S4066">
        <v>3</v>
      </c>
      <c r="T4066">
        <v>0</v>
      </c>
      <c r="U4066" t="s">
        <v>22</v>
      </c>
      <c r="V4066">
        <f>IF(tbl_Customers[[#This Row],[churn]] = "yes", 1, 0)</f>
        <v>0</v>
      </c>
      <c r="W4066" t="str">
        <f>IF(tbl_Customers[[#This Row],[number_customer_service_calls]] &lt;= 1, "0-1 Calls", IF(tbl_Customers[[#This Row],[number_customer_service_calls]] &lt;= 3, "2-3 Calls", IF(tbl_Customers[[#This Row],[number_customer_service_calls]] &lt;=5, "4-5 Calls", "6+ Calls")))</f>
        <v>0-1 Calls</v>
      </c>
      <c r="X4066" t="str">
        <f>IF(tbl_Customers[[#This Row],[account_length]] &lt;= 50, "0-50", IF(tbl_Customers[[#This Row],[account_length]] &lt;=100, "51-100", IF(tbl_Customers[[#This Row],[account_length]] &lt;= 150, "101-150", "151+")))</f>
        <v>51-100</v>
      </c>
      <c r="Y4066" t="str">
        <f>IF(tbl_Customers[[#This Row],[total_intl_charge]] &lt;= 3, "Low Charges", "High Charges")</f>
        <v>Low Charges</v>
      </c>
      <c r="Z4066" t="str">
        <f>IF(tbl_Customers[[#This Row],[total_eve_calls]]&lt;=80,"Low Calls",
IF(tbl_Customers[[#This Row],[total_eve_calls]]&lt;=120,"Medium Calls","High Calls"))</f>
        <v>Medium Calls</v>
      </c>
      <c r="AA4066" t="str">
        <f>IF(tbl_Customers[[#This Row],[total_eve_charge]]&lt;=15,"Low Charges",
IF(tbl_Customers[[#This Row],[total_eve_charge]]&lt;=20,"Medium Charges","High Charges"))</f>
        <v>High Charges</v>
      </c>
      <c r="AB40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6" t="str">
        <f>IF(tbl_Customers[[#This Row],[number_vmail_messages]] = 0, "No Usage", IF(tbl_Customers[[#This Row],[number_vmail_messages]] &lt;= 20, "Low Usage", IF(tbl_Customers[[#This Row],[number_vmail_messages]] &lt;= 40, "Medium Usgae", "High Usage")))</f>
        <v>No Usage</v>
      </c>
      <c r="AD4066" t="str">
        <f>IF(tbl_Customers[[#This Row],[total_day_minutes]]&lt;=150,"Low Usage", IF(tbl_Customers[[#This Row],[total_day_minutes]]&lt;=200,"Medium Usage", IF(tbl_Customers[[#This Row],[total_day_minutes]]&lt;=250,"High Usage","Very High Usage")))</f>
        <v>Medium Usage</v>
      </c>
      <c r="AE4066" t="str">
        <f>IF(tbl_Customers[[#This Row],[total_intl_calls]]&lt;=5,"Low Calls", IF(tbl_Customers[[#This Row],[total_intl_calls]]&lt;=10, "Medium Calls", "High Calls"))</f>
        <v>Low Calls</v>
      </c>
      <c r="AF40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6" s="36" t="str">
        <f>IF(tbl_Customers[[#This Row],[Churn_Risk_Score]]&gt;=10,"High Risk", IF(tbl_Customers[[#This Row],[Churn_Risk_Score]]&gt;=5,"Medium Risk","Low Risk"))</f>
        <v>Low Risk</v>
      </c>
    </row>
    <row r="4067" spans="1:33" x14ac:dyDescent="0.35">
      <c r="A4067">
        <v>4066</v>
      </c>
      <c r="B4067" t="s">
        <v>57</v>
      </c>
      <c r="C4067">
        <v>106</v>
      </c>
      <c r="D4067" t="s">
        <v>21</v>
      </c>
      <c r="E4067" t="s">
        <v>22</v>
      </c>
      <c r="F4067" t="s">
        <v>22</v>
      </c>
      <c r="G4067">
        <v>0</v>
      </c>
      <c r="H4067">
        <v>94.8</v>
      </c>
      <c r="I4067">
        <v>113</v>
      </c>
      <c r="J4067">
        <v>16.12</v>
      </c>
      <c r="K4067">
        <v>283.2</v>
      </c>
      <c r="L4067">
        <v>95</v>
      </c>
      <c r="M4067">
        <v>24.07</v>
      </c>
      <c r="N4067">
        <v>219.3</v>
      </c>
      <c r="O4067">
        <v>106</v>
      </c>
      <c r="P4067">
        <v>9.8699999999999992</v>
      </c>
      <c r="Q4067">
        <v>6.8</v>
      </c>
      <c r="R4067">
        <v>4</v>
      </c>
      <c r="S4067">
        <v>1.84</v>
      </c>
      <c r="T4067">
        <v>1</v>
      </c>
      <c r="U4067" t="s">
        <v>22</v>
      </c>
      <c r="V4067">
        <f>IF(tbl_Customers[[#This Row],[churn]] = "yes", 1, 0)</f>
        <v>0</v>
      </c>
      <c r="W4067" t="str">
        <f>IF(tbl_Customers[[#This Row],[number_customer_service_calls]] &lt;= 1, "0-1 Calls", IF(tbl_Customers[[#This Row],[number_customer_service_calls]] &lt;= 3, "2-3 Calls", IF(tbl_Customers[[#This Row],[number_customer_service_calls]] &lt;=5, "4-5 Calls", "6+ Calls")))</f>
        <v>0-1 Calls</v>
      </c>
      <c r="X4067" t="str">
        <f>IF(tbl_Customers[[#This Row],[account_length]] &lt;= 50, "0-50", IF(tbl_Customers[[#This Row],[account_length]] &lt;=100, "51-100", IF(tbl_Customers[[#This Row],[account_length]] &lt;= 150, "101-150", "151+")))</f>
        <v>101-150</v>
      </c>
      <c r="Y4067" t="str">
        <f>IF(tbl_Customers[[#This Row],[total_intl_charge]] &lt;= 3, "Low Charges", "High Charges")</f>
        <v>Low Charges</v>
      </c>
      <c r="Z4067" t="str">
        <f>IF(tbl_Customers[[#This Row],[total_eve_calls]]&lt;=80,"Low Calls",
IF(tbl_Customers[[#This Row],[total_eve_calls]]&lt;=120,"Medium Calls","High Calls"))</f>
        <v>Medium Calls</v>
      </c>
      <c r="AA4067" t="str">
        <f>IF(tbl_Customers[[#This Row],[total_eve_charge]]&lt;=15,"Low Charges",
IF(tbl_Customers[[#This Row],[total_eve_charge]]&lt;=20,"Medium Charges","High Charges"))</f>
        <v>High Charges</v>
      </c>
      <c r="AB40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7" t="str">
        <f>IF(tbl_Customers[[#This Row],[number_vmail_messages]] = 0, "No Usage", IF(tbl_Customers[[#This Row],[number_vmail_messages]] &lt;= 20, "Low Usage", IF(tbl_Customers[[#This Row],[number_vmail_messages]] &lt;= 40, "Medium Usgae", "High Usage")))</f>
        <v>No Usage</v>
      </c>
      <c r="AD4067" t="str">
        <f>IF(tbl_Customers[[#This Row],[total_day_minutes]]&lt;=150,"Low Usage", IF(tbl_Customers[[#This Row],[total_day_minutes]]&lt;=200,"Medium Usage", IF(tbl_Customers[[#This Row],[total_day_minutes]]&lt;=250,"High Usage","Very High Usage")))</f>
        <v>Low Usage</v>
      </c>
      <c r="AE4067" t="str">
        <f>IF(tbl_Customers[[#This Row],[total_intl_calls]]&lt;=5,"Low Calls", IF(tbl_Customers[[#This Row],[total_intl_calls]]&lt;=10, "Medium Calls", "High Calls"))</f>
        <v>Low Calls</v>
      </c>
      <c r="AF40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7" s="36" t="str">
        <f>IF(tbl_Customers[[#This Row],[Churn_Risk_Score]]&gt;=10,"High Risk", IF(tbl_Customers[[#This Row],[Churn_Risk_Score]]&gt;=5,"Medium Risk","Low Risk"))</f>
        <v>Low Risk</v>
      </c>
    </row>
    <row r="4068" spans="1:33" x14ac:dyDescent="0.35">
      <c r="A4068">
        <v>4067</v>
      </c>
      <c r="B4068" t="s">
        <v>38</v>
      </c>
      <c r="C4068">
        <v>34</v>
      </c>
      <c r="D4068" t="s">
        <v>21</v>
      </c>
      <c r="E4068" t="s">
        <v>22</v>
      </c>
      <c r="F4068" t="s">
        <v>22</v>
      </c>
      <c r="G4068">
        <v>0</v>
      </c>
      <c r="H4068">
        <v>210.4</v>
      </c>
      <c r="I4068">
        <v>75</v>
      </c>
      <c r="J4068">
        <v>35.770000000000003</v>
      </c>
      <c r="K4068">
        <v>205.1</v>
      </c>
      <c r="L4068">
        <v>108</v>
      </c>
      <c r="M4068">
        <v>17.43</v>
      </c>
      <c r="N4068">
        <v>230.5</v>
      </c>
      <c r="O4068">
        <v>129</v>
      </c>
      <c r="P4068">
        <v>10.37</v>
      </c>
      <c r="Q4068">
        <v>12.5</v>
      </c>
      <c r="R4068">
        <v>2</v>
      </c>
      <c r="S4068">
        <v>3.38</v>
      </c>
      <c r="T4068">
        <v>1</v>
      </c>
      <c r="U4068" t="s">
        <v>22</v>
      </c>
      <c r="V4068">
        <f>IF(tbl_Customers[[#This Row],[churn]] = "yes", 1, 0)</f>
        <v>0</v>
      </c>
      <c r="W4068" t="str">
        <f>IF(tbl_Customers[[#This Row],[number_customer_service_calls]] &lt;= 1, "0-1 Calls", IF(tbl_Customers[[#This Row],[number_customer_service_calls]] &lt;= 3, "2-3 Calls", IF(tbl_Customers[[#This Row],[number_customer_service_calls]] &lt;=5, "4-5 Calls", "6+ Calls")))</f>
        <v>0-1 Calls</v>
      </c>
      <c r="X4068" t="str">
        <f>IF(tbl_Customers[[#This Row],[account_length]] &lt;= 50, "0-50", IF(tbl_Customers[[#This Row],[account_length]] &lt;=100, "51-100", IF(tbl_Customers[[#This Row],[account_length]] &lt;= 150, "101-150", "151+")))</f>
        <v>0-50</v>
      </c>
      <c r="Y4068" t="str">
        <f>IF(tbl_Customers[[#This Row],[total_intl_charge]] &lt;= 3, "Low Charges", "High Charges")</f>
        <v>High Charges</v>
      </c>
      <c r="Z4068" t="str">
        <f>IF(tbl_Customers[[#This Row],[total_eve_calls]]&lt;=80,"Low Calls",
IF(tbl_Customers[[#This Row],[total_eve_calls]]&lt;=120,"Medium Calls","High Calls"))</f>
        <v>Medium Calls</v>
      </c>
      <c r="AA4068" t="str">
        <f>IF(tbl_Customers[[#This Row],[total_eve_charge]]&lt;=15,"Low Charges",
IF(tbl_Customers[[#This Row],[total_eve_charge]]&lt;=20,"Medium Charges","High Charges"))</f>
        <v>Medium Charges</v>
      </c>
      <c r="AB40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8" t="str">
        <f>IF(tbl_Customers[[#This Row],[number_vmail_messages]] = 0, "No Usage", IF(tbl_Customers[[#This Row],[number_vmail_messages]] &lt;= 20, "Low Usage", IF(tbl_Customers[[#This Row],[number_vmail_messages]] &lt;= 40, "Medium Usgae", "High Usage")))</f>
        <v>No Usage</v>
      </c>
      <c r="AD4068" t="str">
        <f>IF(tbl_Customers[[#This Row],[total_day_minutes]]&lt;=150,"Low Usage", IF(tbl_Customers[[#This Row],[total_day_minutes]]&lt;=200,"Medium Usage", IF(tbl_Customers[[#This Row],[total_day_minutes]]&lt;=250,"High Usage","Very High Usage")))</f>
        <v>High Usage</v>
      </c>
      <c r="AE4068" t="str">
        <f>IF(tbl_Customers[[#This Row],[total_intl_calls]]&lt;=5,"Low Calls", IF(tbl_Customers[[#This Row],[total_intl_calls]]&lt;=10, "Medium Calls", "High Calls"))</f>
        <v>Low Calls</v>
      </c>
      <c r="AF40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68" s="36" t="str">
        <f>IF(tbl_Customers[[#This Row],[Churn_Risk_Score]]&gt;=10,"High Risk", IF(tbl_Customers[[#This Row],[Churn_Risk_Score]]&gt;=5,"Medium Risk","Low Risk"))</f>
        <v>Low Risk</v>
      </c>
    </row>
    <row r="4069" spans="1:33" x14ac:dyDescent="0.35">
      <c r="A4069">
        <v>4068</v>
      </c>
      <c r="B4069" t="s">
        <v>38</v>
      </c>
      <c r="C4069">
        <v>100</v>
      </c>
      <c r="D4069" t="s">
        <v>21</v>
      </c>
      <c r="E4069" t="s">
        <v>22</v>
      </c>
      <c r="F4069" t="s">
        <v>22</v>
      </c>
      <c r="G4069">
        <v>0</v>
      </c>
      <c r="H4069">
        <v>174.2</v>
      </c>
      <c r="I4069">
        <v>93</v>
      </c>
      <c r="J4069">
        <v>29.61</v>
      </c>
      <c r="K4069">
        <v>235</v>
      </c>
      <c r="L4069">
        <v>101</v>
      </c>
      <c r="M4069">
        <v>19.98</v>
      </c>
      <c r="N4069">
        <v>264.2</v>
      </c>
      <c r="O4069">
        <v>83</v>
      </c>
      <c r="P4069">
        <v>11.89</v>
      </c>
      <c r="Q4069">
        <v>9.9</v>
      </c>
      <c r="R4069">
        <v>7</v>
      </c>
      <c r="S4069">
        <v>2.67</v>
      </c>
      <c r="T4069">
        <v>1</v>
      </c>
      <c r="U4069" t="s">
        <v>22</v>
      </c>
      <c r="V4069">
        <f>IF(tbl_Customers[[#This Row],[churn]] = "yes", 1, 0)</f>
        <v>0</v>
      </c>
      <c r="W4069" t="str">
        <f>IF(tbl_Customers[[#This Row],[number_customer_service_calls]] &lt;= 1, "0-1 Calls", IF(tbl_Customers[[#This Row],[number_customer_service_calls]] &lt;= 3, "2-3 Calls", IF(tbl_Customers[[#This Row],[number_customer_service_calls]] &lt;=5, "4-5 Calls", "6+ Calls")))</f>
        <v>0-1 Calls</v>
      </c>
      <c r="X4069" t="str">
        <f>IF(tbl_Customers[[#This Row],[account_length]] &lt;= 50, "0-50", IF(tbl_Customers[[#This Row],[account_length]] &lt;=100, "51-100", IF(tbl_Customers[[#This Row],[account_length]] &lt;= 150, "101-150", "151+")))</f>
        <v>51-100</v>
      </c>
      <c r="Y4069" t="str">
        <f>IF(tbl_Customers[[#This Row],[total_intl_charge]] &lt;= 3, "Low Charges", "High Charges")</f>
        <v>Low Charges</v>
      </c>
      <c r="Z4069" t="str">
        <f>IF(tbl_Customers[[#This Row],[total_eve_calls]]&lt;=80,"Low Calls",
IF(tbl_Customers[[#This Row],[total_eve_calls]]&lt;=120,"Medium Calls","High Calls"))</f>
        <v>Medium Calls</v>
      </c>
      <c r="AA4069" t="str">
        <f>IF(tbl_Customers[[#This Row],[total_eve_charge]]&lt;=15,"Low Charges",
IF(tbl_Customers[[#This Row],[total_eve_charge]]&lt;=20,"Medium Charges","High Charges"))</f>
        <v>Medium Charges</v>
      </c>
      <c r="AB40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9" t="str">
        <f>IF(tbl_Customers[[#This Row],[number_vmail_messages]] = 0, "No Usage", IF(tbl_Customers[[#This Row],[number_vmail_messages]] &lt;= 20, "Low Usage", IF(tbl_Customers[[#This Row],[number_vmail_messages]] &lt;= 40, "Medium Usgae", "High Usage")))</f>
        <v>No Usage</v>
      </c>
      <c r="AD4069" t="str">
        <f>IF(tbl_Customers[[#This Row],[total_day_minutes]]&lt;=150,"Low Usage", IF(tbl_Customers[[#This Row],[total_day_minutes]]&lt;=200,"Medium Usage", IF(tbl_Customers[[#This Row],[total_day_minutes]]&lt;=250,"High Usage","Very High Usage")))</f>
        <v>Medium Usage</v>
      </c>
      <c r="AE4069" t="str">
        <f>IF(tbl_Customers[[#This Row],[total_intl_calls]]&lt;=5,"Low Calls", IF(tbl_Customers[[#This Row],[total_intl_calls]]&lt;=10, "Medium Calls", "High Calls"))</f>
        <v>Medium Calls</v>
      </c>
      <c r="AF40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9" s="36" t="str">
        <f>IF(tbl_Customers[[#This Row],[Churn_Risk_Score]]&gt;=10,"High Risk", IF(tbl_Customers[[#This Row],[Churn_Risk_Score]]&gt;=5,"Medium Risk","Low Risk"))</f>
        <v>Low Risk</v>
      </c>
    </row>
    <row r="4070" spans="1:33" x14ac:dyDescent="0.35">
      <c r="A4070">
        <v>4069</v>
      </c>
      <c r="B4070" t="s">
        <v>37</v>
      </c>
      <c r="C4070">
        <v>127</v>
      </c>
      <c r="D4070" t="s">
        <v>25</v>
      </c>
      <c r="E4070" t="s">
        <v>22</v>
      </c>
      <c r="F4070" t="s">
        <v>22</v>
      </c>
      <c r="G4070">
        <v>0</v>
      </c>
      <c r="H4070">
        <v>189.7</v>
      </c>
      <c r="I4070">
        <v>110</v>
      </c>
      <c r="J4070">
        <v>32.25</v>
      </c>
      <c r="K4070">
        <v>142.4</v>
      </c>
      <c r="L4070">
        <v>116</v>
      </c>
      <c r="M4070">
        <v>12.1</v>
      </c>
      <c r="N4070">
        <v>175.2</v>
      </c>
      <c r="O4070">
        <v>79</v>
      </c>
      <c r="P4070">
        <v>7.88</v>
      </c>
      <c r="Q4070">
        <v>8.5</v>
      </c>
      <c r="R4070">
        <v>8</v>
      </c>
      <c r="S4070">
        <v>2.2999999999999998</v>
      </c>
      <c r="T4070">
        <v>2</v>
      </c>
      <c r="U4070" t="s">
        <v>22</v>
      </c>
      <c r="V4070">
        <f>IF(tbl_Customers[[#This Row],[churn]] = "yes", 1, 0)</f>
        <v>0</v>
      </c>
      <c r="W4070" t="str">
        <f>IF(tbl_Customers[[#This Row],[number_customer_service_calls]] &lt;= 1, "0-1 Calls", IF(tbl_Customers[[#This Row],[number_customer_service_calls]] &lt;= 3, "2-3 Calls", IF(tbl_Customers[[#This Row],[number_customer_service_calls]] &lt;=5, "4-5 Calls", "6+ Calls")))</f>
        <v>2-3 Calls</v>
      </c>
      <c r="X4070" t="str">
        <f>IF(tbl_Customers[[#This Row],[account_length]] &lt;= 50, "0-50", IF(tbl_Customers[[#This Row],[account_length]] &lt;=100, "51-100", IF(tbl_Customers[[#This Row],[account_length]] &lt;= 150, "101-150", "151+")))</f>
        <v>101-150</v>
      </c>
      <c r="Y4070" t="str">
        <f>IF(tbl_Customers[[#This Row],[total_intl_charge]] &lt;= 3, "Low Charges", "High Charges")</f>
        <v>Low Charges</v>
      </c>
      <c r="Z4070" t="str">
        <f>IF(tbl_Customers[[#This Row],[total_eve_calls]]&lt;=80,"Low Calls",
IF(tbl_Customers[[#This Row],[total_eve_calls]]&lt;=120,"Medium Calls","High Calls"))</f>
        <v>Medium Calls</v>
      </c>
      <c r="AA4070" t="str">
        <f>IF(tbl_Customers[[#This Row],[total_eve_charge]]&lt;=15,"Low Charges",
IF(tbl_Customers[[#This Row],[total_eve_charge]]&lt;=20,"Medium Charges","High Charges"))</f>
        <v>Low Charges</v>
      </c>
      <c r="AB40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0" t="str">
        <f>IF(tbl_Customers[[#This Row],[number_vmail_messages]] = 0, "No Usage", IF(tbl_Customers[[#This Row],[number_vmail_messages]] &lt;= 20, "Low Usage", IF(tbl_Customers[[#This Row],[number_vmail_messages]] &lt;= 40, "Medium Usgae", "High Usage")))</f>
        <v>No Usage</v>
      </c>
      <c r="AD4070" t="str">
        <f>IF(tbl_Customers[[#This Row],[total_day_minutes]]&lt;=150,"Low Usage", IF(tbl_Customers[[#This Row],[total_day_minutes]]&lt;=200,"Medium Usage", IF(tbl_Customers[[#This Row],[total_day_minutes]]&lt;=250,"High Usage","Very High Usage")))</f>
        <v>Medium Usage</v>
      </c>
      <c r="AE4070" t="str">
        <f>IF(tbl_Customers[[#This Row],[total_intl_calls]]&lt;=5,"Low Calls", IF(tbl_Customers[[#This Row],[total_intl_calls]]&lt;=10, "Medium Calls", "High Calls"))</f>
        <v>Medium Calls</v>
      </c>
      <c r="AF40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70" s="36" t="str">
        <f>IF(tbl_Customers[[#This Row],[Churn_Risk_Score]]&gt;=10,"High Risk", IF(tbl_Customers[[#This Row],[Churn_Risk_Score]]&gt;=5,"Medium Risk","Low Risk"))</f>
        <v>Low Risk</v>
      </c>
    </row>
    <row r="4071" spans="1:33" x14ac:dyDescent="0.35">
      <c r="A4071">
        <v>4070</v>
      </c>
      <c r="B4071" t="s">
        <v>37</v>
      </c>
      <c r="C4071">
        <v>65</v>
      </c>
      <c r="D4071" t="s">
        <v>25</v>
      </c>
      <c r="E4071" t="s">
        <v>22</v>
      </c>
      <c r="F4071" t="s">
        <v>23</v>
      </c>
      <c r="G4071">
        <v>19</v>
      </c>
      <c r="H4071">
        <v>259</v>
      </c>
      <c r="I4071">
        <v>96</v>
      </c>
      <c r="J4071">
        <v>44.03</v>
      </c>
      <c r="K4071">
        <v>332.3</v>
      </c>
      <c r="L4071">
        <v>106</v>
      </c>
      <c r="M4071">
        <v>28.25</v>
      </c>
      <c r="N4071">
        <v>130.1</v>
      </c>
      <c r="O4071">
        <v>95</v>
      </c>
      <c r="P4071">
        <v>5.85</v>
      </c>
      <c r="Q4071">
        <v>7.5</v>
      </c>
      <c r="R4071">
        <v>7</v>
      </c>
      <c r="S4071">
        <v>2.0299999999999998</v>
      </c>
      <c r="T4071">
        <v>1</v>
      </c>
      <c r="U4071" t="s">
        <v>22</v>
      </c>
      <c r="V4071">
        <f>IF(tbl_Customers[[#This Row],[churn]] = "yes", 1, 0)</f>
        <v>0</v>
      </c>
      <c r="W4071" t="str">
        <f>IF(tbl_Customers[[#This Row],[number_customer_service_calls]] &lt;= 1, "0-1 Calls", IF(tbl_Customers[[#This Row],[number_customer_service_calls]] &lt;= 3, "2-3 Calls", IF(tbl_Customers[[#This Row],[number_customer_service_calls]] &lt;=5, "4-5 Calls", "6+ Calls")))</f>
        <v>0-1 Calls</v>
      </c>
      <c r="X4071" t="str">
        <f>IF(tbl_Customers[[#This Row],[account_length]] &lt;= 50, "0-50", IF(tbl_Customers[[#This Row],[account_length]] &lt;=100, "51-100", IF(tbl_Customers[[#This Row],[account_length]] &lt;= 150, "101-150", "151+")))</f>
        <v>51-100</v>
      </c>
      <c r="Y4071" t="str">
        <f>IF(tbl_Customers[[#This Row],[total_intl_charge]] &lt;= 3, "Low Charges", "High Charges")</f>
        <v>Low Charges</v>
      </c>
      <c r="Z4071" t="str">
        <f>IF(tbl_Customers[[#This Row],[total_eve_calls]]&lt;=80,"Low Calls",
IF(tbl_Customers[[#This Row],[total_eve_calls]]&lt;=120,"Medium Calls","High Calls"))</f>
        <v>Medium Calls</v>
      </c>
      <c r="AA4071" t="str">
        <f>IF(tbl_Customers[[#This Row],[total_eve_charge]]&lt;=15,"Low Charges",
IF(tbl_Customers[[#This Row],[total_eve_charge]]&lt;=20,"Medium Charges","High Charges"))</f>
        <v>High Charges</v>
      </c>
      <c r="AB40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1" t="str">
        <f>IF(tbl_Customers[[#This Row],[number_vmail_messages]] = 0, "No Usage", IF(tbl_Customers[[#This Row],[number_vmail_messages]] &lt;= 20, "Low Usage", IF(tbl_Customers[[#This Row],[number_vmail_messages]] &lt;= 40, "Medium Usgae", "High Usage")))</f>
        <v>Low Usage</v>
      </c>
      <c r="AD4071" t="str">
        <f>IF(tbl_Customers[[#This Row],[total_day_minutes]]&lt;=150,"Low Usage", IF(tbl_Customers[[#This Row],[total_day_minutes]]&lt;=200,"Medium Usage", IF(tbl_Customers[[#This Row],[total_day_minutes]]&lt;=250,"High Usage","Very High Usage")))</f>
        <v>Very High Usage</v>
      </c>
      <c r="AE4071" t="str">
        <f>IF(tbl_Customers[[#This Row],[total_intl_calls]]&lt;=5,"Low Calls", IF(tbl_Customers[[#This Row],[total_intl_calls]]&lt;=10, "Medium Calls", "High Calls"))</f>
        <v>Medium Calls</v>
      </c>
      <c r="AF40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71" s="36" t="str">
        <f>IF(tbl_Customers[[#This Row],[Churn_Risk_Score]]&gt;=10,"High Risk", IF(tbl_Customers[[#This Row],[Churn_Risk_Score]]&gt;=5,"Medium Risk","Low Risk"))</f>
        <v>Low Risk</v>
      </c>
    </row>
    <row r="4072" spans="1:33" x14ac:dyDescent="0.35">
      <c r="A4072">
        <v>4071</v>
      </c>
      <c r="B4072" t="s">
        <v>29</v>
      </c>
      <c r="C4072">
        <v>109</v>
      </c>
      <c r="D4072" t="s">
        <v>21</v>
      </c>
      <c r="E4072" t="s">
        <v>22</v>
      </c>
      <c r="F4072" t="s">
        <v>23</v>
      </c>
      <c r="G4072">
        <v>39</v>
      </c>
      <c r="H4072">
        <v>86.4</v>
      </c>
      <c r="I4072">
        <v>69</v>
      </c>
      <c r="J4072">
        <v>14.69</v>
      </c>
      <c r="K4072">
        <v>189.1</v>
      </c>
      <c r="L4072">
        <v>108</v>
      </c>
      <c r="M4072">
        <v>16.07</v>
      </c>
      <c r="N4072">
        <v>225.4</v>
      </c>
      <c r="O4072">
        <v>119</v>
      </c>
      <c r="P4072">
        <v>10.14</v>
      </c>
      <c r="Q4072">
        <v>4.8</v>
      </c>
      <c r="R4072">
        <v>4</v>
      </c>
      <c r="S4072">
        <v>1.3</v>
      </c>
      <c r="T4072">
        <v>2</v>
      </c>
      <c r="U4072" t="s">
        <v>22</v>
      </c>
      <c r="V4072">
        <f>IF(tbl_Customers[[#This Row],[churn]] = "yes", 1, 0)</f>
        <v>0</v>
      </c>
      <c r="W4072" t="str">
        <f>IF(tbl_Customers[[#This Row],[number_customer_service_calls]] &lt;= 1, "0-1 Calls", IF(tbl_Customers[[#This Row],[number_customer_service_calls]] &lt;= 3, "2-3 Calls", IF(tbl_Customers[[#This Row],[number_customer_service_calls]] &lt;=5, "4-5 Calls", "6+ Calls")))</f>
        <v>2-3 Calls</v>
      </c>
      <c r="X4072" t="str">
        <f>IF(tbl_Customers[[#This Row],[account_length]] &lt;= 50, "0-50", IF(tbl_Customers[[#This Row],[account_length]] &lt;=100, "51-100", IF(tbl_Customers[[#This Row],[account_length]] &lt;= 150, "101-150", "151+")))</f>
        <v>101-150</v>
      </c>
      <c r="Y4072" t="str">
        <f>IF(tbl_Customers[[#This Row],[total_intl_charge]] &lt;= 3, "Low Charges", "High Charges")</f>
        <v>Low Charges</v>
      </c>
      <c r="Z4072" t="str">
        <f>IF(tbl_Customers[[#This Row],[total_eve_calls]]&lt;=80,"Low Calls",
IF(tbl_Customers[[#This Row],[total_eve_calls]]&lt;=120,"Medium Calls","High Calls"))</f>
        <v>Medium Calls</v>
      </c>
      <c r="AA4072" t="str">
        <f>IF(tbl_Customers[[#This Row],[total_eve_charge]]&lt;=15,"Low Charges",
IF(tbl_Customers[[#This Row],[total_eve_charge]]&lt;=20,"Medium Charges","High Charges"))</f>
        <v>Medium Charges</v>
      </c>
      <c r="AB40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2" t="str">
        <f>IF(tbl_Customers[[#This Row],[number_vmail_messages]] = 0, "No Usage", IF(tbl_Customers[[#This Row],[number_vmail_messages]] &lt;= 20, "Low Usage", IF(tbl_Customers[[#This Row],[number_vmail_messages]] &lt;= 40, "Medium Usgae", "High Usage")))</f>
        <v>Medium Usgae</v>
      </c>
      <c r="AD4072" t="str">
        <f>IF(tbl_Customers[[#This Row],[total_day_minutes]]&lt;=150,"Low Usage", IF(tbl_Customers[[#This Row],[total_day_minutes]]&lt;=200,"Medium Usage", IF(tbl_Customers[[#This Row],[total_day_minutes]]&lt;=250,"High Usage","Very High Usage")))</f>
        <v>Low Usage</v>
      </c>
      <c r="AE4072" t="str">
        <f>IF(tbl_Customers[[#This Row],[total_intl_calls]]&lt;=5,"Low Calls", IF(tbl_Customers[[#This Row],[total_intl_calls]]&lt;=10, "Medium Calls", "High Calls"))</f>
        <v>Low Calls</v>
      </c>
      <c r="AF40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72" s="36" t="str">
        <f>IF(tbl_Customers[[#This Row],[Churn_Risk_Score]]&gt;=10,"High Risk", IF(tbl_Customers[[#This Row],[Churn_Risk_Score]]&gt;=5,"Medium Risk","Low Risk"))</f>
        <v>Low Risk</v>
      </c>
    </row>
    <row r="4073" spans="1:33" x14ac:dyDescent="0.35">
      <c r="A4073">
        <v>4072</v>
      </c>
      <c r="B4073" t="s">
        <v>36</v>
      </c>
      <c r="C4073">
        <v>98</v>
      </c>
      <c r="D4073" t="s">
        <v>25</v>
      </c>
      <c r="E4073" t="s">
        <v>22</v>
      </c>
      <c r="F4073" t="s">
        <v>22</v>
      </c>
      <c r="G4073">
        <v>0</v>
      </c>
      <c r="H4073">
        <v>136.9</v>
      </c>
      <c r="I4073">
        <v>120</v>
      </c>
      <c r="J4073">
        <v>23.27</v>
      </c>
      <c r="K4073">
        <v>180.6</v>
      </c>
      <c r="L4073">
        <v>84</v>
      </c>
      <c r="M4073">
        <v>15.35</v>
      </c>
      <c r="N4073">
        <v>172.9</v>
      </c>
      <c r="O4073">
        <v>94</v>
      </c>
      <c r="P4073">
        <v>7.78</v>
      </c>
      <c r="Q4073">
        <v>11.9</v>
      </c>
      <c r="R4073">
        <v>4</v>
      </c>
      <c r="S4073">
        <v>3.21</v>
      </c>
      <c r="T4073">
        <v>4</v>
      </c>
      <c r="U4073" t="s">
        <v>23</v>
      </c>
      <c r="V4073">
        <f>IF(tbl_Customers[[#This Row],[churn]] = "yes", 1, 0)</f>
        <v>1</v>
      </c>
      <c r="W4073" t="str">
        <f>IF(tbl_Customers[[#This Row],[number_customer_service_calls]] &lt;= 1, "0-1 Calls", IF(tbl_Customers[[#This Row],[number_customer_service_calls]] &lt;= 3, "2-3 Calls", IF(tbl_Customers[[#This Row],[number_customer_service_calls]] &lt;=5, "4-5 Calls", "6+ Calls")))</f>
        <v>4-5 Calls</v>
      </c>
      <c r="X4073" t="str">
        <f>IF(tbl_Customers[[#This Row],[account_length]] &lt;= 50, "0-50", IF(tbl_Customers[[#This Row],[account_length]] &lt;=100, "51-100", IF(tbl_Customers[[#This Row],[account_length]] &lt;= 150, "101-150", "151+")))</f>
        <v>51-100</v>
      </c>
      <c r="Y4073" t="str">
        <f>IF(tbl_Customers[[#This Row],[total_intl_charge]] &lt;= 3, "Low Charges", "High Charges")</f>
        <v>High Charges</v>
      </c>
      <c r="Z4073" t="str">
        <f>IF(tbl_Customers[[#This Row],[total_eve_calls]]&lt;=80,"Low Calls",
IF(tbl_Customers[[#This Row],[total_eve_calls]]&lt;=120,"Medium Calls","High Calls"))</f>
        <v>Medium Calls</v>
      </c>
      <c r="AA4073" t="str">
        <f>IF(tbl_Customers[[#This Row],[total_eve_charge]]&lt;=15,"Low Charges",
IF(tbl_Customers[[#This Row],[total_eve_charge]]&lt;=20,"Medium Charges","High Charges"))</f>
        <v>Medium Charges</v>
      </c>
      <c r="AB40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73" t="str">
        <f>IF(tbl_Customers[[#This Row],[number_vmail_messages]] = 0, "No Usage", IF(tbl_Customers[[#This Row],[number_vmail_messages]] &lt;= 20, "Low Usage", IF(tbl_Customers[[#This Row],[number_vmail_messages]] &lt;= 40, "Medium Usgae", "High Usage")))</f>
        <v>No Usage</v>
      </c>
      <c r="AD4073" t="str">
        <f>IF(tbl_Customers[[#This Row],[total_day_minutes]]&lt;=150,"Low Usage", IF(tbl_Customers[[#This Row],[total_day_minutes]]&lt;=200,"Medium Usage", IF(tbl_Customers[[#This Row],[total_day_minutes]]&lt;=250,"High Usage","Very High Usage")))</f>
        <v>Low Usage</v>
      </c>
      <c r="AE4073" t="str">
        <f>IF(tbl_Customers[[#This Row],[total_intl_calls]]&lt;=5,"Low Calls", IF(tbl_Customers[[#This Row],[total_intl_calls]]&lt;=10, "Medium Calls", "High Calls"))</f>
        <v>Low Calls</v>
      </c>
      <c r="AF40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73" s="36" t="str">
        <f>IF(tbl_Customers[[#This Row],[Churn_Risk_Score]]&gt;=10,"High Risk", IF(tbl_Customers[[#This Row],[Churn_Risk_Score]]&gt;=5,"Medium Risk","Low Risk"))</f>
        <v>Medium Risk</v>
      </c>
    </row>
    <row r="4074" spans="1:33" x14ac:dyDescent="0.35">
      <c r="A4074">
        <v>4073</v>
      </c>
      <c r="B4074" t="s">
        <v>55</v>
      </c>
      <c r="C4074">
        <v>141</v>
      </c>
      <c r="D4074" t="s">
        <v>28</v>
      </c>
      <c r="E4074" t="s">
        <v>22</v>
      </c>
      <c r="F4074" t="s">
        <v>22</v>
      </c>
      <c r="G4074">
        <v>0</v>
      </c>
      <c r="H4074">
        <v>196.5</v>
      </c>
      <c r="I4074">
        <v>104</v>
      </c>
      <c r="J4074">
        <v>33.409999999999997</v>
      </c>
      <c r="K4074">
        <v>175.1</v>
      </c>
      <c r="L4074">
        <v>111</v>
      </c>
      <c r="M4074">
        <v>14.88</v>
      </c>
      <c r="N4074">
        <v>209.6</v>
      </c>
      <c r="O4074">
        <v>110</v>
      </c>
      <c r="P4074">
        <v>9.43</v>
      </c>
      <c r="Q4074">
        <v>14.1</v>
      </c>
      <c r="R4074">
        <v>4</v>
      </c>
      <c r="S4074">
        <v>3.81</v>
      </c>
      <c r="T4074">
        <v>6</v>
      </c>
      <c r="U4074" t="s">
        <v>22</v>
      </c>
      <c r="V4074">
        <f>IF(tbl_Customers[[#This Row],[churn]] = "yes", 1, 0)</f>
        <v>0</v>
      </c>
      <c r="W4074" t="str">
        <f>IF(tbl_Customers[[#This Row],[number_customer_service_calls]] &lt;= 1, "0-1 Calls", IF(tbl_Customers[[#This Row],[number_customer_service_calls]] &lt;= 3, "2-3 Calls", IF(tbl_Customers[[#This Row],[number_customer_service_calls]] &lt;=5, "4-5 Calls", "6+ Calls")))</f>
        <v>6+ Calls</v>
      </c>
      <c r="X4074" t="str">
        <f>IF(tbl_Customers[[#This Row],[account_length]] &lt;= 50, "0-50", IF(tbl_Customers[[#This Row],[account_length]] &lt;=100, "51-100", IF(tbl_Customers[[#This Row],[account_length]] &lt;= 150, "101-150", "151+")))</f>
        <v>101-150</v>
      </c>
      <c r="Y4074" t="str">
        <f>IF(tbl_Customers[[#This Row],[total_intl_charge]] &lt;= 3, "Low Charges", "High Charges")</f>
        <v>High Charges</v>
      </c>
      <c r="Z4074" t="str">
        <f>IF(tbl_Customers[[#This Row],[total_eve_calls]]&lt;=80,"Low Calls",
IF(tbl_Customers[[#This Row],[total_eve_calls]]&lt;=120,"Medium Calls","High Calls"))</f>
        <v>Medium Calls</v>
      </c>
      <c r="AA4074" t="str">
        <f>IF(tbl_Customers[[#This Row],[total_eve_charge]]&lt;=15,"Low Charges",
IF(tbl_Customers[[#This Row],[total_eve_charge]]&lt;=20,"Medium Charges","High Charges"))</f>
        <v>Low Charges</v>
      </c>
      <c r="AB40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74" t="str">
        <f>IF(tbl_Customers[[#This Row],[number_vmail_messages]] = 0, "No Usage", IF(tbl_Customers[[#This Row],[number_vmail_messages]] &lt;= 20, "Low Usage", IF(tbl_Customers[[#This Row],[number_vmail_messages]] &lt;= 40, "Medium Usgae", "High Usage")))</f>
        <v>No Usage</v>
      </c>
      <c r="AD4074" t="str">
        <f>IF(tbl_Customers[[#This Row],[total_day_minutes]]&lt;=150,"Low Usage", IF(tbl_Customers[[#This Row],[total_day_minutes]]&lt;=200,"Medium Usage", IF(tbl_Customers[[#This Row],[total_day_minutes]]&lt;=250,"High Usage","Very High Usage")))</f>
        <v>Medium Usage</v>
      </c>
      <c r="AE4074" t="str">
        <f>IF(tbl_Customers[[#This Row],[total_intl_calls]]&lt;=5,"Low Calls", IF(tbl_Customers[[#This Row],[total_intl_calls]]&lt;=10, "Medium Calls", "High Calls"))</f>
        <v>Low Calls</v>
      </c>
      <c r="AF40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74" s="36" t="str">
        <f>IF(tbl_Customers[[#This Row],[Churn_Risk_Score]]&gt;=10,"High Risk", IF(tbl_Customers[[#This Row],[Churn_Risk_Score]]&gt;=5,"Medium Risk","Low Risk"))</f>
        <v>Medium Risk</v>
      </c>
    </row>
    <row r="4075" spans="1:33" x14ac:dyDescent="0.35">
      <c r="A4075">
        <v>4074</v>
      </c>
      <c r="B4075" t="s">
        <v>60</v>
      </c>
      <c r="C4075">
        <v>136</v>
      </c>
      <c r="D4075" t="s">
        <v>21</v>
      </c>
      <c r="E4075" t="s">
        <v>22</v>
      </c>
      <c r="F4075" t="s">
        <v>22</v>
      </c>
      <c r="G4075">
        <v>0</v>
      </c>
      <c r="H4075">
        <v>221.4</v>
      </c>
      <c r="I4075">
        <v>120</v>
      </c>
      <c r="J4075">
        <v>37.64</v>
      </c>
      <c r="K4075">
        <v>249.5</v>
      </c>
      <c r="L4075">
        <v>78</v>
      </c>
      <c r="M4075">
        <v>21.21</v>
      </c>
      <c r="N4075">
        <v>192</v>
      </c>
      <c r="O4075">
        <v>68</v>
      </c>
      <c r="P4075">
        <v>8.64</v>
      </c>
      <c r="Q4075">
        <v>13.6</v>
      </c>
      <c r="R4075">
        <v>2</v>
      </c>
      <c r="S4075">
        <v>3.67</v>
      </c>
      <c r="T4075">
        <v>0</v>
      </c>
      <c r="U4075" t="s">
        <v>22</v>
      </c>
      <c r="V4075">
        <f>IF(tbl_Customers[[#This Row],[churn]] = "yes", 1, 0)</f>
        <v>0</v>
      </c>
      <c r="W4075" t="str">
        <f>IF(tbl_Customers[[#This Row],[number_customer_service_calls]] &lt;= 1, "0-1 Calls", IF(tbl_Customers[[#This Row],[number_customer_service_calls]] &lt;= 3, "2-3 Calls", IF(tbl_Customers[[#This Row],[number_customer_service_calls]] &lt;=5, "4-5 Calls", "6+ Calls")))</f>
        <v>0-1 Calls</v>
      </c>
      <c r="X4075" t="str">
        <f>IF(tbl_Customers[[#This Row],[account_length]] &lt;= 50, "0-50", IF(tbl_Customers[[#This Row],[account_length]] &lt;=100, "51-100", IF(tbl_Customers[[#This Row],[account_length]] &lt;= 150, "101-150", "151+")))</f>
        <v>101-150</v>
      </c>
      <c r="Y4075" t="str">
        <f>IF(tbl_Customers[[#This Row],[total_intl_charge]] &lt;= 3, "Low Charges", "High Charges")</f>
        <v>High Charges</v>
      </c>
      <c r="Z4075" t="str">
        <f>IF(tbl_Customers[[#This Row],[total_eve_calls]]&lt;=80,"Low Calls",
IF(tbl_Customers[[#This Row],[total_eve_calls]]&lt;=120,"Medium Calls","High Calls"))</f>
        <v>Low Calls</v>
      </c>
      <c r="AA4075" t="str">
        <f>IF(tbl_Customers[[#This Row],[total_eve_charge]]&lt;=15,"Low Charges",
IF(tbl_Customers[[#This Row],[total_eve_charge]]&lt;=20,"Medium Charges","High Charges"))</f>
        <v>High Charges</v>
      </c>
      <c r="AB40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5" t="str">
        <f>IF(tbl_Customers[[#This Row],[number_vmail_messages]] = 0, "No Usage", IF(tbl_Customers[[#This Row],[number_vmail_messages]] &lt;= 20, "Low Usage", IF(tbl_Customers[[#This Row],[number_vmail_messages]] &lt;= 40, "Medium Usgae", "High Usage")))</f>
        <v>No Usage</v>
      </c>
      <c r="AD4075" t="str">
        <f>IF(tbl_Customers[[#This Row],[total_day_minutes]]&lt;=150,"Low Usage", IF(tbl_Customers[[#This Row],[total_day_minutes]]&lt;=200,"Medium Usage", IF(tbl_Customers[[#This Row],[total_day_minutes]]&lt;=250,"High Usage","Very High Usage")))</f>
        <v>High Usage</v>
      </c>
      <c r="AE4075" t="str">
        <f>IF(tbl_Customers[[#This Row],[total_intl_calls]]&lt;=5,"Low Calls", IF(tbl_Customers[[#This Row],[total_intl_calls]]&lt;=10, "Medium Calls", "High Calls"))</f>
        <v>Low Calls</v>
      </c>
      <c r="AF40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75" s="36" t="str">
        <f>IF(tbl_Customers[[#This Row],[Churn_Risk_Score]]&gt;=10,"High Risk", IF(tbl_Customers[[#This Row],[Churn_Risk_Score]]&gt;=5,"Medium Risk","Low Risk"))</f>
        <v>Low Risk</v>
      </c>
    </row>
    <row r="4076" spans="1:33" x14ac:dyDescent="0.35">
      <c r="A4076">
        <v>4075</v>
      </c>
      <c r="B4076" t="s">
        <v>33</v>
      </c>
      <c r="C4076">
        <v>42</v>
      </c>
      <c r="D4076" t="s">
        <v>25</v>
      </c>
      <c r="E4076" t="s">
        <v>22</v>
      </c>
      <c r="F4076" t="s">
        <v>22</v>
      </c>
      <c r="G4076">
        <v>0</v>
      </c>
      <c r="H4076">
        <v>191.9</v>
      </c>
      <c r="I4076">
        <v>139</v>
      </c>
      <c r="J4076">
        <v>32.619999999999997</v>
      </c>
      <c r="K4076">
        <v>304.2</v>
      </c>
      <c r="L4076">
        <v>91</v>
      </c>
      <c r="M4076">
        <v>25.86</v>
      </c>
      <c r="N4076">
        <v>179.5</v>
      </c>
      <c r="O4076">
        <v>91</v>
      </c>
      <c r="P4076">
        <v>8.08</v>
      </c>
      <c r="Q4076">
        <v>11.7</v>
      </c>
      <c r="R4076">
        <v>4</v>
      </c>
      <c r="S4076">
        <v>3.16</v>
      </c>
      <c r="T4076">
        <v>0</v>
      </c>
      <c r="U4076" t="s">
        <v>22</v>
      </c>
      <c r="V4076">
        <f>IF(tbl_Customers[[#This Row],[churn]] = "yes", 1, 0)</f>
        <v>0</v>
      </c>
      <c r="W4076" t="str">
        <f>IF(tbl_Customers[[#This Row],[number_customer_service_calls]] &lt;= 1, "0-1 Calls", IF(tbl_Customers[[#This Row],[number_customer_service_calls]] &lt;= 3, "2-3 Calls", IF(tbl_Customers[[#This Row],[number_customer_service_calls]] &lt;=5, "4-5 Calls", "6+ Calls")))</f>
        <v>0-1 Calls</v>
      </c>
      <c r="X4076" t="str">
        <f>IF(tbl_Customers[[#This Row],[account_length]] &lt;= 50, "0-50", IF(tbl_Customers[[#This Row],[account_length]] &lt;=100, "51-100", IF(tbl_Customers[[#This Row],[account_length]] &lt;= 150, "101-150", "151+")))</f>
        <v>0-50</v>
      </c>
      <c r="Y4076" t="str">
        <f>IF(tbl_Customers[[#This Row],[total_intl_charge]] &lt;= 3, "Low Charges", "High Charges")</f>
        <v>High Charges</v>
      </c>
      <c r="Z4076" t="str">
        <f>IF(tbl_Customers[[#This Row],[total_eve_calls]]&lt;=80,"Low Calls",
IF(tbl_Customers[[#This Row],[total_eve_calls]]&lt;=120,"Medium Calls","High Calls"))</f>
        <v>Medium Calls</v>
      </c>
      <c r="AA4076" t="str">
        <f>IF(tbl_Customers[[#This Row],[total_eve_charge]]&lt;=15,"Low Charges",
IF(tbl_Customers[[#This Row],[total_eve_charge]]&lt;=20,"Medium Charges","High Charges"))</f>
        <v>High Charges</v>
      </c>
      <c r="AB40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6" t="str">
        <f>IF(tbl_Customers[[#This Row],[number_vmail_messages]] = 0, "No Usage", IF(tbl_Customers[[#This Row],[number_vmail_messages]] &lt;= 20, "Low Usage", IF(tbl_Customers[[#This Row],[number_vmail_messages]] &lt;= 40, "Medium Usgae", "High Usage")))</f>
        <v>No Usage</v>
      </c>
      <c r="AD4076" t="str">
        <f>IF(tbl_Customers[[#This Row],[total_day_minutes]]&lt;=150,"Low Usage", IF(tbl_Customers[[#This Row],[total_day_minutes]]&lt;=200,"Medium Usage", IF(tbl_Customers[[#This Row],[total_day_minutes]]&lt;=250,"High Usage","Very High Usage")))</f>
        <v>Medium Usage</v>
      </c>
      <c r="AE4076" t="str">
        <f>IF(tbl_Customers[[#This Row],[total_intl_calls]]&lt;=5,"Low Calls", IF(tbl_Customers[[#This Row],[total_intl_calls]]&lt;=10, "Medium Calls", "High Calls"))</f>
        <v>Low Calls</v>
      </c>
      <c r="AF40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76" s="36" t="str">
        <f>IF(tbl_Customers[[#This Row],[Churn_Risk_Score]]&gt;=10,"High Risk", IF(tbl_Customers[[#This Row],[Churn_Risk_Score]]&gt;=5,"Medium Risk","Low Risk"))</f>
        <v>Low Risk</v>
      </c>
    </row>
    <row r="4077" spans="1:33" x14ac:dyDescent="0.35">
      <c r="A4077">
        <v>4076</v>
      </c>
      <c r="B4077" t="s">
        <v>67</v>
      </c>
      <c r="C4077">
        <v>162</v>
      </c>
      <c r="D4077" t="s">
        <v>21</v>
      </c>
      <c r="E4077" t="s">
        <v>23</v>
      </c>
      <c r="F4077" t="s">
        <v>22</v>
      </c>
      <c r="G4077">
        <v>0</v>
      </c>
      <c r="H4077">
        <v>172.1</v>
      </c>
      <c r="I4077">
        <v>138</v>
      </c>
      <c r="J4077">
        <v>29.26</v>
      </c>
      <c r="K4077">
        <v>165.9</v>
      </c>
      <c r="L4077">
        <v>93</v>
      </c>
      <c r="M4077">
        <v>14.1</v>
      </c>
      <c r="N4077">
        <v>279</v>
      </c>
      <c r="O4077">
        <v>81</v>
      </c>
      <c r="P4077">
        <v>12.56</v>
      </c>
      <c r="Q4077">
        <v>9.1999999999999993</v>
      </c>
      <c r="R4077">
        <v>6</v>
      </c>
      <c r="S4077">
        <v>2.48</v>
      </c>
      <c r="T4077">
        <v>2</v>
      </c>
      <c r="U4077" t="s">
        <v>22</v>
      </c>
      <c r="V4077">
        <f>IF(tbl_Customers[[#This Row],[churn]] = "yes", 1, 0)</f>
        <v>0</v>
      </c>
      <c r="W4077" t="str">
        <f>IF(tbl_Customers[[#This Row],[number_customer_service_calls]] &lt;= 1, "0-1 Calls", IF(tbl_Customers[[#This Row],[number_customer_service_calls]] &lt;= 3, "2-3 Calls", IF(tbl_Customers[[#This Row],[number_customer_service_calls]] &lt;=5, "4-5 Calls", "6+ Calls")))</f>
        <v>2-3 Calls</v>
      </c>
      <c r="X4077" t="str">
        <f>IF(tbl_Customers[[#This Row],[account_length]] &lt;= 50, "0-50", IF(tbl_Customers[[#This Row],[account_length]] &lt;=100, "51-100", IF(tbl_Customers[[#This Row],[account_length]] &lt;= 150, "101-150", "151+")))</f>
        <v>151+</v>
      </c>
      <c r="Y4077" t="str">
        <f>IF(tbl_Customers[[#This Row],[total_intl_charge]] &lt;= 3, "Low Charges", "High Charges")</f>
        <v>Low Charges</v>
      </c>
      <c r="Z4077" t="str">
        <f>IF(tbl_Customers[[#This Row],[total_eve_calls]]&lt;=80,"Low Calls",
IF(tbl_Customers[[#This Row],[total_eve_calls]]&lt;=120,"Medium Calls","High Calls"))</f>
        <v>Medium Calls</v>
      </c>
      <c r="AA4077" t="str">
        <f>IF(tbl_Customers[[#This Row],[total_eve_charge]]&lt;=15,"Low Charges",
IF(tbl_Customers[[#This Row],[total_eve_charge]]&lt;=20,"Medium Charges","High Charges"))</f>
        <v>Low Charges</v>
      </c>
      <c r="AB40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7" t="str">
        <f>IF(tbl_Customers[[#This Row],[number_vmail_messages]] = 0, "No Usage", IF(tbl_Customers[[#This Row],[number_vmail_messages]] &lt;= 20, "Low Usage", IF(tbl_Customers[[#This Row],[number_vmail_messages]] &lt;= 40, "Medium Usgae", "High Usage")))</f>
        <v>No Usage</v>
      </c>
      <c r="AD4077" t="str">
        <f>IF(tbl_Customers[[#This Row],[total_day_minutes]]&lt;=150,"Low Usage", IF(tbl_Customers[[#This Row],[total_day_minutes]]&lt;=200,"Medium Usage", IF(tbl_Customers[[#This Row],[total_day_minutes]]&lt;=250,"High Usage","Very High Usage")))</f>
        <v>Medium Usage</v>
      </c>
      <c r="AE4077" t="str">
        <f>IF(tbl_Customers[[#This Row],[total_intl_calls]]&lt;=5,"Low Calls", IF(tbl_Customers[[#This Row],[total_intl_calls]]&lt;=10, "Medium Calls", "High Calls"))</f>
        <v>Medium Calls</v>
      </c>
      <c r="AF40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77" s="36" t="str">
        <f>IF(tbl_Customers[[#This Row],[Churn_Risk_Score]]&gt;=10,"High Risk", IF(tbl_Customers[[#This Row],[Churn_Risk_Score]]&gt;=5,"Medium Risk","Low Risk"))</f>
        <v>Low Risk</v>
      </c>
    </row>
    <row r="4078" spans="1:33" x14ac:dyDescent="0.35">
      <c r="A4078">
        <v>4077</v>
      </c>
      <c r="B4078" t="s">
        <v>58</v>
      </c>
      <c r="C4078">
        <v>49</v>
      </c>
      <c r="D4078" t="s">
        <v>21</v>
      </c>
      <c r="E4078" t="s">
        <v>22</v>
      </c>
      <c r="F4078" t="s">
        <v>22</v>
      </c>
      <c r="G4078">
        <v>0</v>
      </c>
      <c r="H4078">
        <v>189.9</v>
      </c>
      <c r="I4078">
        <v>104</v>
      </c>
      <c r="J4078">
        <v>32.28</v>
      </c>
      <c r="K4078">
        <v>247.4</v>
      </c>
      <c r="L4078">
        <v>120</v>
      </c>
      <c r="M4078">
        <v>21.03</v>
      </c>
      <c r="N4078">
        <v>159.80000000000001</v>
      </c>
      <c r="O4078">
        <v>113</v>
      </c>
      <c r="P4078">
        <v>7.19</v>
      </c>
      <c r="Q4078">
        <v>10.1</v>
      </c>
      <c r="R4078">
        <v>6</v>
      </c>
      <c r="S4078">
        <v>2.73</v>
      </c>
      <c r="T4078">
        <v>1</v>
      </c>
      <c r="U4078" t="s">
        <v>22</v>
      </c>
      <c r="V4078">
        <f>IF(tbl_Customers[[#This Row],[churn]] = "yes", 1, 0)</f>
        <v>0</v>
      </c>
      <c r="W4078" t="str">
        <f>IF(tbl_Customers[[#This Row],[number_customer_service_calls]] &lt;= 1, "0-1 Calls", IF(tbl_Customers[[#This Row],[number_customer_service_calls]] &lt;= 3, "2-3 Calls", IF(tbl_Customers[[#This Row],[number_customer_service_calls]] &lt;=5, "4-5 Calls", "6+ Calls")))</f>
        <v>0-1 Calls</v>
      </c>
      <c r="X4078" t="str">
        <f>IF(tbl_Customers[[#This Row],[account_length]] &lt;= 50, "0-50", IF(tbl_Customers[[#This Row],[account_length]] &lt;=100, "51-100", IF(tbl_Customers[[#This Row],[account_length]] &lt;= 150, "101-150", "151+")))</f>
        <v>0-50</v>
      </c>
      <c r="Y4078" t="str">
        <f>IF(tbl_Customers[[#This Row],[total_intl_charge]] &lt;= 3, "Low Charges", "High Charges")</f>
        <v>Low Charges</v>
      </c>
      <c r="Z4078" t="str">
        <f>IF(tbl_Customers[[#This Row],[total_eve_calls]]&lt;=80,"Low Calls",
IF(tbl_Customers[[#This Row],[total_eve_calls]]&lt;=120,"Medium Calls","High Calls"))</f>
        <v>Medium Calls</v>
      </c>
      <c r="AA4078" t="str">
        <f>IF(tbl_Customers[[#This Row],[total_eve_charge]]&lt;=15,"Low Charges",
IF(tbl_Customers[[#This Row],[total_eve_charge]]&lt;=20,"Medium Charges","High Charges"))</f>
        <v>High Charges</v>
      </c>
      <c r="AB40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8" t="str">
        <f>IF(tbl_Customers[[#This Row],[number_vmail_messages]] = 0, "No Usage", IF(tbl_Customers[[#This Row],[number_vmail_messages]] &lt;= 20, "Low Usage", IF(tbl_Customers[[#This Row],[number_vmail_messages]] &lt;= 40, "Medium Usgae", "High Usage")))</f>
        <v>No Usage</v>
      </c>
      <c r="AD4078" t="str">
        <f>IF(tbl_Customers[[#This Row],[total_day_minutes]]&lt;=150,"Low Usage", IF(tbl_Customers[[#This Row],[total_day_minutes]]&lt;=200,"Medium Usage", IF(tbl_Customers[[#This Row],[total_day_minutes]]&lt;=250,"High Usage","Very High Usage")))</f>
        <v>Medium Usage</v>
      </c>
      <c r="AE4078" t="str">
        <f>IF(tbl_Customers[[#This Row],[total_intl_calls]]&lt;=5,"Low Calls", IF(tbl_Customers[[#This Row],[total_intl_calls]]&lt;=10, "Medium Calls", "High Calls"))</f>
        <v>Medium Calls</v>
      </c>
      <c r="AF40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78" s="36" t="str">
        <f>IF(tbl_Customers[[#This Row],[Churn_Risk_Score]]&gt;=10,"High Risk", IF(tbl_Customers[[#This Row],[Churn_Risk_Score]]&gt;=5,"Medium Risk","Low Risk"))</f>
        <v>Low Risk</v>
      </c>
    </row>
    <row r="4079" spans="1:33" x14ac:dyDescent="0.35">
      <c r="A4079">
        <v>4078</v>
      </c>
      <c r="B4079" t="s">
        <v>38</v>
      </c>
      <c r="C4079">
        <v>103</v>
      </c>
      <c r="D4079" t="s">
        <v>25</v>
      </c>
      <c r="E4079" t="s">
        <v>22</v>
      </c>
      <c r="F4079" t="s">
        <v>22</v>
      </c>
      <c r="G4079">
        <v>0</v>
      </c>
      <c r="H4079">
        <v>147.80000000000001</v>
      </c>
      <c r="I4079">
        <v>71</v>
      </c>
      <c r="J4079">
        <v>25.13</v>
      </c>
      <c r="K4079">
        <v>182.6</v>
      </c>
      <c r="L4079">
        <v>103</v>
      </c>
      <c r="M4079">
        <v>15.52</v>
      </c>
      <c r="N4079">
        <v>260.8</v>
      </c>
      <c r="O4079">
        <v>95</v>
      </c>
      <c r="P4079">
        <v>11.74</v>
      </c>
      <c r="Q4079">
        <v>6.9</v>
      </c>
      <c r="R4079">
        <v>3</v>
      </c>
      <c r="S4079">
        <v>1.86</v>
      </c>
      <c r="T4079">
        <v>1</v>
      </c>
      <c r="U4079" t="s">
        <v>22</v>
      </c>
      <c r="V4079">
        <f>IF(tbl_Customers[[#This Row],[churn]] = "yes", 1, 0)</f>
        <v>0</v>
      </c>
      <c r="W4079" t="str">
        <f>IF(tbl_Customers[[#This Row],[number_customer_service_calls]] &lt;= 1, "0-1 Calls", IF(tbl_Customers[[#This Row],[number_customer_service_calls]] &lt;= 3, "2-3 Calls", IF(tbl_Customers[[#This Row],[number_customer_service_calls]] &lt;=5, "4-5 Calls", "6+ Calls")))</f>
        <v>0-1 Calls</v>
      </c>
      <c r="X4079" t="str">
        <f>IF(tbl_Customers[[#This Row],[account_length]] &lt;= 50, "0-50", IF(tbl_Customers[[#This Row],[account_length]] &lt;=100, "51-100", IF(tbl_Customers[[#This Row],[account_length]] &lt;= 150, "101-150", "151+")))</f>
        <v>101-150</v>
      </c>
      <c r="Y4079" t="str">
        <f>IF(tbl_Customers[[#This Row],[total_intl_charge]] &lt;= 3, "Low Charges", "High Charges")</f>
        <v>Low Charges</v>
      </c>
      <c r="Z4079" t="str">
        <f>IF(tbl_Customers[[#This Row],[total_eve_calls]]&lt;=80,"Low Calls",
IF(tbl_Customers[[#This Row],[total_eve_calls]]&lt;=120,"Medium Calls","High Calls"))</f>
        <v>Medium Calls</v>
      </c>
      <c r="AA4079" t="str">
        <f>IF(tbl_Customers[[#This Row],[total_eve_charge]]&lt;=15,"Low Charges",
IF(tbl_Customers[[#This Row],[total_eve_charge]]&lt;=20,"Medium Charges","High Charges"))</f>
        <v>Medium Charges</v>
      </c>
      <c r="AB40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9" t="str">
        <f>IF(tbl_Customers[[#This Row],[number_vmail_messages]] = 0, "No Usage", IF(tbl_Customers[[#This Row],[number_vmail_messages]] &lt;= 20, "Low Usage", IF(tbl_Customers[[#This Row],[number_vmail_messages]] &lt;= 40, "Medium Usgae", "High Usage")))</f>
        <v>No Usage</v>
      </c>
      <c r="AD4079" t="str">
        <f>IF(tbl_Customers[[#This Row],[total_day_minutes]]&lt;=150,"Low Usage", IF(tbl_Customers[[#This Row],[total_day_minutes]]&lt;=200,"Medium Usage", IF(tbl_Customers[[#This Row],[total_day_minutes]]&lt;=250,"High Usage","Very High Usage")))</f>
        <v>Low Usage</v>
      </c>
      <c r="AE4079" t="str">
        <f>IF(tbl_Customers[[#This Row],[total_intl_calls]]&lt;=5,"Low Calls", IF(tbl_Customers[[#This Row],[total_intl_calls]]&lt;=10, "Medium Calls", "High Calls"))</f>
        <v>Low Calls</v>
      </c>
      <c r="AF40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79" s="36" t="str">
        <f>IF(tbl_Customers[[#This Row],[Churn_Risk_Score]]&gt;=10,"High Risk", IF(tbl_Customers[[#This Row],[Churn_Risk_Score]]&gt;=5,"Medium Risk","Low Risk"))</f>
        <v>Low Risk</v>
      </c>
    </row>
    <row r="4080" spans="1:33" x14ac:dyDescent="0.35">
      <c r="A4080">
        <v>4079</v>
      </c>
      <c r="B4080" t="s">
        <v>38</v>
      </c>
      <c r="C4080">
        <v>102</v>
      </c>
      <c r="D4080" t="s">
        <v>28</v>
      </c>
      <c r="E4080" t="s">
        <v>22</v>
      </c>
      <c r="F4080" t="s">
        <v>22</v>
      </c>
      <c r="G4080">
        <v>0</v>
      </c>
      <c r="H4080">
        <v>62.5</v>
      </c>
      <c r="I4080">
        <v>68</v>
      </c>
      <c r="J4080">
        <v>10.63</v>
      </c>
      <c r="K4080">
        <v>222.2</v>
      </c>
      <c r="L4080">
        <v>114</v>
      </c>
      <c r="M4080">
        <v>18.89</v>
      </c>
      <c r="N4080">
        <v>142.4</v>
      </c>
      <c r="O4080">
        <v>96</v>
      </c>
      <c r="P4080">
        <v>6.41</v>
      </c>
      <c r="Q4080">
        <v>12.5</v>
      </c>
      <c r="R4080">
        <v>5</v>
      </c>
      <c r="S4080">
        <v>3.38</v>
      </c>
      <c r="T4080">
        <v>1</v>
      </c>
      <c r="U4080" t="s">
        <v>22</v>
      </c>
      <c r="V4080">
        <f>IF(tbl_Customers[[#This Row],[churn]] = "yes", 1, 0)</f>
        <v>0</v>
      </c>
      <c r="W4080" t="str">
        <f>IF(tbl_Customers[[#This Row],[number_customer_service_calls]] &lt;= 1, "0-1 Calls", IF(tbl_Customers[[#This Row],[number_customer_service_calls]] &lt;= 3, "2-3 Calls", IF(tbl_Customers[[#This Row],[number_customer_service_calls]] &lt;=5, "4-5 Calls", "6+ Calls")))</f>
        <v>0-1 Calls</v>
      </c>
      <c r="X4080" t="str">
        <f>IF(tbl_Customers[[#This Row],[account_length]] &lt;= 50, "0-50", IF(tbl_Customers[[#This Row],[account_length]] &lt;=100, "51-100", IF(tbl_Customers[[#This Row],[account_length]] &lt;= 150, "101-150", "151+")))</f>
        <v>101-150</v>
      </c>
      <c r="Y4080" t="str">
        <f>IF(tbl_Customers[[#This Row],[total_intl_charge]] &lt;= 3, "Low Charges", "High Charges")</f>
        <v>High Charges</v>
      </c>
      <c r="Z4080" t="str">
        <f>IF(tbl_Customers[[#This Row],[total_eve_calls]]&lt;=80,"Low Calls",
IF(tbl_Customers[[#This Row],[total_eve_calls]]&lt;=120,"Medium Calls","High Calls"))</f>
        <v>Medium Calls</v>
      </c>
      <c r="AA4080" t="str">
        <f>IF(tbl_Customers[[#This Row],[total_eve_charge]]&lt;=15,"Low Charges",
IF(tbl_Customers[[#This Row],[total_eve_charge]]&lt;=20,"Medium Charges","High Charges"))</f>
        <v>Medium Charges</v>
      </c>
      <c r="AB40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0" t="str">
        <f>IF(tbl_Customers[[#This Row],[number_vmail_messages]] = 0, "No Usage", IF(tbl_Customers[[#This Row],[number_vmail_messages]] &lt;= 20, "Low Usage", IF(tbl_Customers[[#This Row],[number_vmail_messages]] &lt;= 40, "Medium Usgae", "High Usage")))</f>
        <v>No Usage</v>
      </c>
      <c r="AD4080" t="str">
        <f>IF(tbl_Customers[[#This Row],[total_day_minutes]]&lt;=150,"Low Usage", IF(tbl_Customers[[#This Row],[total_day_minutes]]&lt;=200,"Medium Usage", IF(tbl_Customers[[#This Row],[total_day_minutes]]&lt;=250,"High Usage","Very High Usage")))</f>
        <v>Low Usage</v>
      </c>
      <c r="AE4080" t="str">
        <f>IF(tbl_Customers[[#This Row],[total_intl_calls]]&lt;=5,"Low Calls", IF(tbl_Customers[[#This Row],[total_intl_calls]]&lt;=10, "Medium Calls", "High Calls"))</f>
        <v>Low Calls</v>
      </c>
      <c r="AF40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80" s="36" t="str">
        <f>IF(tbl_Customers[[#This Row],[Churn_Risk_Score]]&gt;=10,"High Risk", IF(tbl_Customers[[#This Row],[Churn_Risk_Score]]&gt;=5,"Medium Risk","Low Risk"))</f>
        <v>Low Risk</v>
      </c>
    </row>
    <row r="4081" spans="1:33" x14ac:dyDescent="0.35">
      <c r="A4081">
        <v>4080</v>
      </c>
      <c r="B4081" t="s">
        <v>71</v>
      </c>
      <c r="C4081">
        <v>222</v>
      </c>
      <c r="D4081" t="s">
        <v>21</v>
      </c>
      <c r="E4081" t="s">
        <v>22</v>
      </c>
      <c r="F4081" t="s">
        <v>22</v>
      </c>
      <c r="G4081">
        <v>0</v>
      </c>
      <c r="H4081">
        <v>256.60000000000002</v>
      </c>
      <c r="I4081">
        <v>119</v>
      </c>
      <c r="J4081">
        <v>43.62</v>
      </c>
      <c r="K4081">
        <v>230.8</v>
      </c>
      <c r="L4081">
        <v>98</v>
      </c>
      <c r="M4081">
        <v>19.62</v>
      </c>
      <c r="N4081">
        <v>236</v>
      </c>
      <c r="O4081">
        <v>97</v>
      </c>
      <c r="P4081">
        <v>10.62</v>
      </c>
      <c r="Q4081">
        <v>12.2</v>
      </c>
      <c r="R4081">
        <v>5</v>
      </c>
      <c r="S4081">
        <v>3.29</v>
      </c>
      <c r="T4081">
        <v>1</v>
      </c>
      <c r="U4081" t="s">
        <v>23</v>
      </c>
      <c r="V4081">
        <f>IF(tbl_Customers[[#This Row],[churn]] = "yes", 1, 0)</f>
        <v>1</v>
      </c>
      <c r="W4081" t="str">
        <f>IF(tbl_Customers[[#This Row],[number_customer_service_calls]] &lt;= 1, "0-1 Calls", IF(tbl_Customers[[#This Row],[number_customer_service_calls]] &lt;= 3, "2-3 Calls", IF(tbl_Customers[[#This Row],[number_customer_service_calls]] &lt;=5, "4-5 Calls", "6+ Calls")))</f>
        <v>0-1 Calls</v>
      </c>
      <c r="X4081" t="str">
        <f>IF(tbl_Customers[[#This Row],[account_length]] &lt;= 50, "0-50", IF(tbl_Customers[[#This Row],[account_length]] &lt;=100, "51-100", IF(tbl_Customers[[#This Row],[account_length]] &lt;= 150, "101-150", "151+")))</f>
        <v>151+</v>
      </c>
      <c r="Y4081" t="str">
        <f>IF(tbl_Customers[[#This Row],[total_intl_charge]] &lt;= 3, "Low Charges", "High Charges")</f>
        <v>High Charges</v>
      </c>
      <c r="Z4081" t="str">
        <f>IF(tbl_Customers[[#This Row],[total_eve_calls]]&lt;=80,"Low Calls",
IF(tbl_Customers[[#This Row],[total_eve_calls]]&lt;=120,"Medium Calls","High Calls"))</f>
        <v>Medium Calls</v>
      </c>
      <c r="AA4081" t="str">
        <f>IF(tbl_Customers[[#This Row],[total_eve_charge]]&lt;=15,"Low Charges",
IF(tbl_Customers[[#This Row],[total_eve_charge]]&lt;=20,"Medium Charges","High Charges"))</f>
        <v>Medium Charges</v>
      </c>
      <c r="AB40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81" t="str">
        <f>IF(tbl_Customers[[#This Row],[number_vmail_messages]] = 0, "No Usage", IF(tbl_Customers[[#This Row],[number_vmail_messages]] &lt;= 20, "Low Usage", IF(tbl_Customers[[#This Row],[number_vmail_messages]] &lt;= 40, "Medium Usgae", "High Usage")))</f>
        <v>No Usage</v>
      </c>
      <c r="AD4081" t="str">
        <f>IF(tbl_Customers[[#This Row],[total_day_minutes]]&lt;=150,"Low Usage", IF(tbl_Customers[[#This Row],[total_day_minutes]]&lt;=200,"Medium Usage", IF(tbl_Customers[[#This Row],[total_day_minutes]]&lt;=250,"High Usage","Very High Usage")))</f>
        <v>Very High Usage</v>
      </c>
      <c r="AE4081" t="str">
        <f>IF(tbl_Customers[[#This Row],[total_intl_calls]]&lt;=5,"Low Calls", IF(tbl_Customers[[#This Row],[total_intl_calls]]&lt;=10, "Medium Calls", "High Calls"))</f>
        <v>Low Calls</v>
      </c>
      <c r="AF40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81" s="36" t="str">
        <f>IF(tbl_Customers[[#This Row],[Churn_Risk_Score]]&gt;=10,"High Risk", IF(tbl_Customers[[#This Row],[Churn_Risk_Score]]&gt;=5,"Medium Risk","Low Risk"))</f>
        <v>Medium Risk</v>
      </c>
    </row>
    <row r="4082" spans="1:33" x14ac:dyDescent="0.35">
      <c r="A4082">
        <v>4081</v>
      </c>
      <c r="B4082" t="s">
        <v>52</v>
      </c>
      <c r="C4082">
        <v>100</v>
      </c>
      <c r="D4082" t="s">
        <v>21</v>
      </c>
      <c r="E4082" t="s">
        <v>22</v>
      </c>
      <c r="F4082" t="s">
        <v>23</v>
      </c>
      <c r="G4082">
        <v>20</v>
      </c>
      <c r="H4082">
        <v>123.7</v>
      </c>
      <c r="I4082">
        <v>98</v>
      </c>
      <c r="J4082">
        <v>21.03</v>
      </c>
      <c r="K4082">
        <v>200.8</v>
      </c>
      <c r="L4082">
        <v>125</v>
      </c>
      <c r="M4082">
        <v>17.07</v>
      </c>
      <c r="N4082">
        <v>181</v>
      </c>
      <c r="O4082">
        <v>118</v>
      </c>
      <c r="P4082">
        <v>8.15</v>
      </c>
      <c r="Q4082">
        <v>9.6</v>
      </c>
      <c r="R4082">
        <v>5</v>
      </c>
      <c r="S4082">
        <v>2.59</v>
      </c>
      <c r="T4082">
        <v>1</v>
      </c>
      <c r="U4082" t="s">
        <v>22</v>
      </c>
      <c r="V4082">
        <f>IF(tbl_Customers[[#This Row],[churn]] = "yes", 1, 0)</f>
        <v>0</v>
      </c>
      <c r="W4082" t="str">
        <f>IF(tbl_Customers[[#This Row],[number_customer_service_calls]] &lt;= 1, "0-1 Calls", IF(tbl_Customers[[#This Row],[number_customer_service_calls]] &lt;= 3, "2-3 Calls", IF(tbl_Customers[[#This Row],[number_customer_service_calls]] &lt;=5, "4-5 Calls", "6+ Calls")))</f>
        <v>0-1 Calls</v>
      </c>
      <c r="X4082" t="str">
        <f>IF(tbl_Customers[[#This Row],[account_length]] &lt;= 50, "0-50", IF(tbl_Customers[[#This Row],[account_length]] &lt;=100, "51-100", IF(tbl_Customers[[#This Row],[account_length]] &lt;= 150, "101-150", "151+")))</f>
        <v>51-100</v>
      </c>
      <c r="Y4082" t="str">
        <f>IF(tbl_Customers[[#This Row],[total_intl_charge]] &lt;= 3, "Low Charges", "High Charges")</f>
        <v>Low Charges</v>
      </c>
      <c r="Z4082" t="str">
        <f>IF(tbl_Customers[[#This Row],[total_eve_calls]]&lt;=80,"Low Calls",
IF(tbl_Customers[[#This Row],[total_eve_calls]]&lt;=120,"Medium Calls","High Calls"))</f>
        <v>High Calls</v>
      </c>
      <c r="AA4082" t="str">
        <f>IF(tbl_Customers[[#This Row],[total_eve_charge]]&lt;=15,"Low Charges",
IF(tbl_Customers[[#This Row],[total_eve_charge]]&lt;=20,"Medium Charges","High Charges"))</f>
        <v>Medium Charges</v>
      </c>
      <c r="AB40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82" t="str">
        <f>IF(tbl_Customers[[#This Row],[number_vmail_messages]] = 0, "No Usage", IF(tbl_Customers[[#This Row],[number_vmail_messages]] &lt;= 20, "Low Usage", IF(tbl_Customers[[#This Row],[number_vmail_messages]] &lt;= 40, "Medium Usgae", "High Usage")))</f>
        <v>Low Usage</v>
      </c>
      <c r="AD4082" t="str">
        <f>IF(tbl_Customers[[#This Row],[total_day_minutes]]&lt;=150,"Low Usage", IF(tbl_Customers[[#This Row],[total_day_minutes]]&lt;=200,"Medium Usage", IF(tbl_Customers[[#This Row],[total_day_minutes]]&lt;=250,"High Usage","Very High Usage")))</f>
        <v>Low Usage</v>
      </c>
      <c r="AE4082" t="str">
        <f>IF(tbl_Customers[[#This Row],[total_intl_calls]]&lt;=5,"Low Calls", IF(tbl_Customers[[#This Row],[total_intl_calls]]&lt;=10, "Medium Calls", "High Calls"))</f>
        <v>Low Calls</v>
      </c>
      <c r="AF40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82" s="36" t="str">
        <f>IF(tbl_Customers[[#This Row],[Churn_Risk_Score]]&gt;=10,"High Risk", IF(tbl_Customers[[#This Row],[Churn_Risk_Score]]&gt;=5,"Medium Risk","Low Risk"))</f>
        <v>Low Risk</v>
      </c>
    </row>
    <row r="4083" spans="1:33" x14ac:dyDescent="0.35">
      <c r="A4083">
        <v>4082</v>
      </c>
      <c r="B4083" t="s">
        <v>69</v>
      </c>
      <c r="C4083">
        <v>86</v>
      </c>
      <c r="D4083" t="s">
        <v>25</v>
      </c>
      <c r="E4083" t="s">
        <v>22</v>
      </c>
      <c r="F4083" t="s">
        <v>22</v>
      </c>
      <c r="G4083">
        <v>0</v>
      </c>
      <c r="H4083">
        <v>113.1</v>
      </c>
      <c r="I4083">
        <v>77</v>
      </c>
      <c r="J4083">
        <v>19.23</v>
      </c>
      <c r="K4083">
        <v>294.39999999999998</v>
      </c>
      <c r="L4083">
        <v>126</v>
      </c>
      <c r="M4083">
        <v>25.02</v>
      </c>
      <c r="N4083">
        <v>101.4</v>
      </c>
      <c r="O4083">
        <v>94</v>
      </c>
      <c r="P4083">
        <v>4.5599999999999996</v>
      </c>
      <c r="Q4083">
        <v>13.4</v>
      </c>
      <c r="R4083">
        <v>3</v>
      </c>
      <c r="S4083">
        <v>3.62</v>
      </c>
      <c r="T4083">
        <v>1</v>
      </c>
      <c r="U4083" t="s">
        <v>22</v>
      </c>
      <c r="V4083">
        <f>IF(tbl_Customers[[#This Row],[churn]] = "yes", 1, 0)</f>
        <v>0</v>
      </c>
      <c r="W4083" t="str">
        <f>IF(tbl_Customers[[#This Row],[number_customer_service_calls]] &lt;= 1, "0-1 Calls", IF(tbl_Customers[[#This Row],[number_customer_service_calls]] &lt;= 3, "2-3 Calls", IF(tbl_Customers[[#This Row],[number_customer_service_calls]] &lt;=5, "4-5 Calls", "6+ Calls")))</f>
        <v>0-1 Calls</v>
      </c>
      <c r="X4083" t="str">
        <f>IF(tbl_Customers[[#This Row],[account_length]] &lt;= 50, "0-50", IF(tbl_Customers[[#This Row],[account_length]] &lt;=100, "51-100", IF(tbl_Customers[[#This Row],[account_length]] &lt;= 150, "101-150", "151+")))</f>
        <v>51-100</v>
      </c>
      <c r="Y4083" t="str">
        <f>IF(tbl_Customers[[#This Row],[total_intl_charge]] &lt;= 3, "Low Charges", "High Charges")</f>
        <v>High Charges</v>
      </c>
      <c r="Z4083" t="str">
        <f>IF(tbl_Customers[[#This Row],[total_eve_calls]]&lt;=80,"Low Calls",
IF(tbl_Customers[[#This Row],[total_eve_calls]]&lt;=120,"Medium Calls","High Calls"))</f>
        <v>High Calls</v>
      </c>
      <c r="AA4083" t="str">
        <f>IF(tbl_Customers[[#This Row],[total_eve_charge]]&lt;=15,"Low Charges",
IF(tbl_Customers[[#This Row],[total_eve_charge]]&lt;=20,"Medium Charges","High Charges"))</f>
        <v>High Charges</v>
      </c>
      <c r="AB40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3" t="str">
        <f>IF(tbl_Customers[[#This Row],[number_vmail_messages]] = 0, "No Usage", IF(tbl_Customers[[#This Row],[number_vmail_messages]] &lt;= 20, "Low Usage", IF(tbl_Customers[[#This Row],[number_vmail_messages]] &lt;= 40, "Medium Usgae", "High Usage")))</f>
        <v>No Usage</v>
      </c>
      <c r="AD4083" t="str">
        <f>IF(tbl_Customers[[#This Row],[total_day_minutes]]&lt;=150,"Low Usage", IF(tbl_Customers[[#This Row],[total_day_minutes]]&lt;=200,"Medium Usage", IF(tbl_Customers[[#This Row],[total_day_minutes]]&lt;=250,"High Usage","Very High Usage")))</f>
        <v>Low Usage</v>
      </c>
      <c r="AE4083" t="str">
        <f>IF(tbl_Customers[[#This Row],[total_intl_calls]]&lt;=5,"Low Calls", IF(tbl_Customers[[#This Row],[total_intl_calls]]&lt;=10, "Medium Calls", "High Calls"))</f>
        <v>Low Calls</v>
      </c>
      <c r="AF40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83" s="36" t="str">
        <f>IF(tbl_Customers[[#This Row],[Churn_Risk_Score]]&gt;=10,"High Risk", IF(tbl_Customers[[#This Row],[Churn_Risk_Score]]&gt;=5,"Medium Risk","Low Risk"))</f>
        <v>Low Risk</v>
      </c>
    </row>
    <row r="4084" spans="1:33" x14ac:dyDescent="0.35">
      <c r="A4084">
        <v>4083</v>
      </c>
      <c r="B4084" t="s">
        <v>54</v>
      </c>
      <c r="C4084">
        <v>94</v>
      </c>
      <c r="D4084" t="s">
        <v>21</v>
      </c>
      <c r="E4084" t="s">
        <v>22</v>
      </c>
      <c r="F4084" t="s">
        <v>23</v>
      </c>
      <c r="G4084">
        <v>38</v>
      </c>
      <c r="H4084">
        <v>220</v>
      </c>
      <c r="I4084">
        <v>102</v>
      </c>
      <c r="J4084">
        <v>37.4</v>
      </c>
      <c r="K4084">
        <v>180.3</v>
      </c>
      <c r="L4084">
        <v>119</v>
      </c>
      <c r="M4084">
        <v>15.33</v>
      </c>
      <c r="N4084">
        <v>136.19999999999999</v>
      </c>
      <c r="O4084">
        <v>90</v>
      </c>
      <c r="P4084">
        <v>6.13</v>
      </c>
      <c r="Q4084">
        <v>10.3</v>
      </c>
      <c r="R4084">
        <v>2</v>
      </c>
      <c r="S4084">
        <v>2.78</v>
      </c>
      <c r="T4084">
        <v>1</v>
      </c>
      <c r="U4084" t="s">
        <v>22</v>
      </c>
      <c r="V4084">
        <f>IF(tbl_Customers[[#This Row],[churn]] = "yes", 1, 0)</f>
        <v>0</v>
      </c>
      <c r="W4084" t="str">
        <f>IF(tbl_Customers[[#This Row],[number_customer_service_calls]] &lt;= 1, "0-1 Calls", IF(tbl_Customers[[#This Row],[number_customer_service_calls]] &lt;= 3, "2-3 Calls", IF(tbl_Customers[[#This Row],[number_customer_service_calls]] &lt;=5, "4-5 Calls", "6+ Calls")))</f>
        <v>0-1 Calls</v>
      </c>
      <c r="X4084" t="str">
        <f>IF(tbl_Customers[[#This Row],[account_length]] &lt;= 50, "0-50", IF(tbl_Customers[[#This Row],[account_length]] &lt;=100, "51-100", IF(tbl_Customers[[#This Row],[account_length]] &lt;= 150, "101-150", "151+")))</f>
        <v>51-100</v>
      </c>
      <c r="Y4084" t="str">
        <f>IF(tbl_Customers[[#This Row],[total_intl_charge]] &lt;= 3, "Low Charges", "High Charges")</f>
        <v>Low Charges</v>
      </c>
      <c r="Z4084" t="str">
        <f>IF(tbl_Customers[[#This Row],[total_eve_calls]]&lt;=80,"Low Calls",
IF(tbl_Customers[[#This Row],[total_eve_calls]]&lt;=120,"Medium Calls","High Calls"))</f>
        <v>Medium Calls</v>
      </c>
      <c r="AA4084" t="str">
        <f>IF(tbl_Customers[[#This Row],[total_eve_charge]]&lt;=15,"Low Charges",
IF(tbl_Customers[[#This Row],[total_eve_charge]]&lt;=20,"Medium Charges","High Charges"))</f>
        <v>Medium Charges</v>
      </c>
      <c r="AB40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4" t="str">
        <f>IF(tbl_Customers[[#This Row],[number_vmail_messages]] = 0, "No Usage", IF(tbl_Customers[[#This Row],[number_vmail_messages]] &lt;= 20, "Low Usage", IF(tbl_Customers[[#This Row],[number_vmail_messages]] &lt;= 40, "Medium Usgae", "High Usage")))</f>
        <v>Medium Usgae</v>
      </c>
      <c r="AD4084" t="str">
        <f>IF(tbl_Customers[[#This Row],[total_day_minutes]]&lt;=150,"Low Usage", IF(tbl_Customers[[#This Row],[total_day_minutes]]&lt;=200,"Medium Usage", IF(tbl_Customers[[#This Row],[total_day_minutes]]&lt;=250,"High Usage","Very High Usage")))</f>
        <v>High Usage</v>
      </c>
      <c r="AE4084" t="str">
        <f>IF(tbl_Customers[[#This Row],[total_intl_calls]]&lt;=5,"Low Calls", IF(tbl_Customers[[#This Row],[total_intl_calls]]&lt;=10, "Medium Calls", "High Calls"))</f>
        <v>Low Calls</v>
      </c>
      <c r="AF40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84" s="36" t="str">
        <f>IF(tbl_Customers[[#This Row],[Churn_Risk_Score]]&gt;=10,"High Risk", IF(tbl_Customers[[#This Row],[Churn_Risk_Score]]&gt;=5,"Medium Risk","Low Risk"))</f>
        <v>Low Risk</v>
      </c>
    </row>
    <row r="4085" spans="1:33" x14ac:dyDescent="0.35">
      <c r="A4085">
        <v>4084</v>
      </c>
      <c r="B4085" t="s">
        <v>63</v>
      </c>
      <c r="C4085">
        <v>106</v>
      </c>
      <c r="D4085" t="s">
        <v>21</v>
      </c>
      <c r="E4085" t="s">
        <v>22</v>
      </c>
      <c r="F4085" t="s">
        <v>22</v>
      </c>
      <c r="G4085">
        <v>0</v>
      </c>
      <c r="H4085">
        <v>147.69999999999999</v>
      </c>
      <c r="I4085">
        <v>105</v>
      </c>
      <c r="J4085">
        <v>25.11</v>
      </c>
      <c r="K4085">
        <v>215</v>
      </c>
      <c r="L4085">
        <v>129</v>
      </c>
      <c r="M4085">
        <v>18.28</v>
      </c>
      <c r="N4085">
        <v>267.2</v>
      </c>
      <c r="O4085">
        <v>95</v>
      </c>
      <c r="P4085">
        <v>12.02</v>
      </c>
      <c r="Q4085">
        <v>11</v>
      </c>
      <c r="R4085">
        <v>3</v>
      </c>
      <c r="S4085">
        <v>2.97</v>
      </c>
      <c r="T4085">
        <v>1</v>
      </c>
      <c r="U4085" t="s">
        <v>22</v>
      </c>
      <c r="V4085">
        <f>IF(tbl_Customers[[#This Row],[churn]] = "yes", 1, 0)</f>
        <v>0</v>
      </c>
      <c r="W4085" t="str">
        <f>IF(tbl_Customers[[#This Row],[number_customer_service_calls]] &lt;= 1, "0-1 Calls", IF(tbl_Customers[[#This Row],[number_customer_service_calls]] &lt;= 3, "2-3 Calls", IF(tbl_Customers[[#This Row],[number_customer_service_calls]] &lt;=5, "4-5 Calls", "6+ Calls")))</f>
        <v>0-1 Calls</v>
      </c>
      <c r="X4085" t="str">
        <f>IF(tbl_Customers[[#This Row],[account_length]] &lt;= 50, "0-50", IF(tbl_Customers[[#This Row],[account_length]] &lt;=100, "51-100", IF(tbl_Customers[[#This Row],[account_length]] &lt;= 150, "101-150", "151+")))</f>
        <v>101-150</v>
      </c>
      <c r="Y4085" t="str">
        <f>IF(tbl_Customers[[#This Row],[total_intl_charge]] &lt;= 3, "Low Charges", "High Charges")</f>
        <v>Low Charges</v>
      </c>
      <c r="Z4085" t="str">
        <f>IF(tbl_Customers[[#This Row],[total_eve_calls]]&lt;=80,"Low Calls",
IF(tbl_Customers[[#This Row],[total_eve_calls]]&lt;=120,"Medium Calls","High Calls"))</f>
        <v>High Calls</v>
      </c>
      <c r="AA4085" t="str">
        <f>IF(tbl_Customers[[#This Row],[total_eve_charge]]&lt;=15,"Low Charges",
IF(tbl_Customers[[#This Row],[total_eve_charge]]&lt;=20,"Medium Charges","High Charges"))</f>
        <v>Medium Charges</v>
      </c>
      <c r="AB40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5" t="str">
        <f>IF(tbl_Customers[[#This Row],[number_vmail_messages]] = 0, "No Usage", IF(tbl_Customers[[#This Row],[number_vmail_messages]] &lt;= 20, "Low Usage", IF(tbl_Customers[[#This Row],[number_vmail_messages]] &lt;= 40, "Medium Usgae", "High Usage")))</f>
        <v>No Usage</v>
      </c>
      <c r="AD4085" t="str">
        <f>IF(tbl_Customers[[#This Row],[total_day_minutes]]&lt;=150,"Low Usage", IF(tbl_Customers[[#This Row],[total_day_minutes]]&lt;=200,"Medium Usage", IF(tbl_Customers[[#This Row],[total_day_minutes]]&lt;=250,"High Usage","Very High Usage")))</f>
        <v>Low Usage</v>
      </c>
      <c r="AE4085" t="str">
        <f>IF(tbl_Customers[[#This Row],[total_intl_calls]]&lt;=5,"Low Calls", IF(tbl_Customers[[#This Row],[total_intl_calls]]&lt;=10, "Medium Calls", "High Calls"))</f>
        <v>Low Calls</v>
      </c>
      <c r="AF40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85" s="36" t="str">
        <f>IF(tbl_Customers[[#This Row],[Churn_Risk_Score]]&gt;=10,"High Risk", IF(tbl_Customers[[#This Row],[Churn_Risk_Score]]&gt;=5,"Medium Risk","Low Risk"))</f>
        <v>Low Risk</v>
      </c>
    </row>
    <row r="4086" spans="1:33" x14ac:dyDescent="0.35">
      <c r="A4086">
        <v>4085</v>
      </c>
      <c r="B4086" t="s">
        <v>68</v>
      </c>
      <c r="C4086">
        <v>91</v>
      </c>
      <c r="D4086" t="s">
        <v>21</v>
      </c>
      <c r="E4086" t="s">
        <v>22</v>
      </c>
      <c r="F4086" t="s">
        <v>22</v>
      </c>
      <c r="G4086">
        <v>0</v>
      </c>
      <c r="H4086">
        <v>271.89999999999998</v>
      </c>
      <c r="I4086">
        <v>106</v>
      </c>
      <c r="J4086">
        <v>46.22</v>
      </c>
      <c r="K4086">
        <v>231.9</v>
      </c>
      <c r="L4086">
        <v>116</v>
      </c>
      <c r="M4086">
        <v>19.71</v>
      </c>
      <c r="N4086">
        <v>247</v>
      </c>
      <c r="O4086">
        <v>110</v>
      </c>
      <c r="P4086">
        <v>11.12</v>
      </c>
      <c r="Q4086">
        <v>9.3000000000000007</v>
      </c>
      <c r="R4086">
        <v>3</v>
      </c>
      <c r="S4086">
        <v>2.5099999999999998</v>
      </c>
      <c r="T4086">
        <v>1</v>
      </c>
      <c r="U4086" t="s">
        <v>23</v>
      </c>
      <c r="V4086">
        <f>IF(tbl_Customers[[#This Row],[churn]] = "yes", 1, 0)</f>
        <v>1</v>
      </c>
      <c r="W4086" t="str">
        <f>IF(tbl_Customers[[#This Row],[number_customer_service_calls]] &lt;= 1, "0-1 Calls", IF(tbl_Customers[[#This Row],[number_customer_service_calls]] &lt;= 3, "2-3 Calls", IF(tbl_Customers[[#This Row],[number_customer_service_calls]] &lt;=5, "4-5 Calls", "6+ Calls")))</f>
        <v>0-1 Calls</v>
      </c>
      <c r="X4086" t="str">
        <f>IF(tbl_Customers[[#This Row],[account_length]] &lt;= 50, "0-50", IF(tbl_Customers[[#This Row],[account_length]] &lt;=100, "51-100", IF(tbl_Customers[[#This Row],[account_length]] &lt;= 150, "101-150", "151+")))</f>
        <v>51-100</v>
      </c>
      <c r="Y4086" t="str">
        <f>IF(tbl_Customers[[#This Row],[total_intl_charge]] &lt;= 3, "Low Charges", "High Charges")</f>
        <v>Low Charges</v>
      </c>
      <c r="Z4086" t="str">
        <f>IF(tbl_Customers[[#This Row],[total_eve_calls]]&lt;=80,"Low Calls",
IF(tbl_Customers[[#This Row],[total_eve_calls]]&lt;=120,"Medium Calls","High Calls"))</f>
        <v>Medium Calls</v>
      </c>
      <c r="AA4086" t="str">
        <f>IF(tbl_Customers[[#This Row],[total_eve_charge]]&lt;=15,"Low Charges",
IF(tbl_Customers[[#This Row],[total_eve_charge]]&lt;=20,"Medium Charges","High Charges"))</f>
        <v>Medium Charges</v>
      </c>
      <c r="AB40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86" t="str">
        <f>IF(tbl_Customers[[#This Row],[number_vmail_messages]] = 0, "No Usage", IF(tbl_Customers[[#This Row],[number_vmail_messages]] &lt;= 20, "Low Usage", IF(tbl_Customers[[#This Row],[number_vmail_messages]] &lt;= 40, "Medium Usgae", "High Usage")))</f>
        <v>No Usage</v>
      </c>
      <c r="AD4086" t="str">
        <f>IF(tbl_Customers[[#This Row],[total_day_minutes]]&lt;=150,"Low Usage", IF(tbl_Customers[[#This Row],[total_day_minutes]]&lt;=200,"Medium Usage", IF(tbl_Customers[[#This Row],[total_day_minutes]]&lt;=250,"High Usage","Very High Usage")))</f>
        <v>Very High Usage</v>
      </c>
      <c r="AE4086" t="str">
        <f>IF(tbl_Customers[[#This Row],[total_intl_calls]]&lt;=5,"Low Calls", IF(tbl_Customers[[#This Row],[total_intl_calls]]&lt;=10, "Medium Calls", "High Calls"))</f>
        <v>Low Calls</v>
      </c>
      <c r="AF40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86" s="36" t="str">
        <f>IF(tbl_Customers[[#This Row],[Churn_Risk_Score]]&gt;=10,"High Risk", IF(tbl_Customers[[#This Row],[Churn_Risk_Score]]&gt;=5,"Medium Risk","Low Risk"))</f>
        <v>Medium Risk</v>
      </c>
    </row>
    <row r="4087" spans="1:33" x14ac:dyDescent="0.35">
      <c r="A4087">
        <v>4086</v>
      </c>
      <c r="B4087" t="s">
        <v>75</v>
      </c>
      <c r="C4087">
        <v>62</v>
      </c>
      <c r="D4087" t="s">
        <v>28</v>
      </c>
      <c r="E4087" t="s">
        <v>22</v>
      </c>
      <c r="F4087" t="s">
        <v>22</v>
      </c>
      <c r="G4087">
        <v>0</v>
      </c>
      <c r="H4087">
        <v>196.2</v>
      </c>
      <c r="I4087">
        <v>107</v>
      </c>
      <c r="J4087">
        <v>33.35</v>
      </c>
      <c r="K4087">
        <v>103.9</v>
      </c>
      <c r="L4087">
        <v>104</v>
      </c>
      <c r="M4087">
        <v>8.83</v>
      </c>
      <c r="N4087">
        <v>203.8</v>
      </c>
      <c r="O4087">
        <v>88</v>
      </c>
      <c r="P4087">
        <v>9.17</v>
      </c>
      <c r="Q4087">
        <v>13.2</v>
      </c>
      <c r="R4087">
        <v>4</v>
      </c>
      <c r="S4087">
        <v>3.56</v>
      </c>
      <c r="T4087">
        <v>1</v>
      </c>
      <c r="U4087" t="s">
        <v>22</v>
      </c>
      <c r="V4087">
        <f>IF(tbl_Customers[[#This Row],[churn]] = "yes", 1, 0)</f>
        <v>0</v>
      </c>
      <c r="W4087" t="str">
        <f>IF(tbl_Customers[[#This Row],[number_customer_service_calls]] &lt;= 1, "0-1 Calls", IF(tbl_Customers[[#This Row],[number_customer_service_calls]] &lt;= 3, "2-3 Calls", IF(tbl_Customers[[#This Row],[number_customer_service_calls]] &lt;=5, "4-5 Calls", "6+ Calls")))</f>
        <v>0-1 Calls</v>
      </c>
      <c r="X4087" t="str">
        <f>IF(tbl_Customers[[#This Row],[account_length]] &lt;= 50, "0-50", IF(tbl_Customers[[#This Row],[account_length]] &lt;=100, "51-100", IF(tbl_Customers[[#This Row],[account_length]] &lt;= 150, "101-150", "151+")))</f>
        <v>51-100</v>
      </c>
      <c r="Y4087" t="str">
        <f>IF(tbl_Customers[[#This Row],[total_intl_charge]] &lt;= 3, "Low Charges", "High Charges")</f>
        <v>High Charges</v>
      </c>
      <c r="Z4087" t="str">
        <f>IF(tbl_Customers[[#This Row],[total_eve_calls]]&lt;=80,"Low Calls",
IF(tbl_Customers[[#This Row],[total_eve_calls]]&lt;=120,"Medium Calls","High Calls"))</f>
        <v>Medium Calls</v>
      </c>
      <c r="AA4087" t="str">
        <f>IF(tbl_Customers[[#This Row],[total_eve_charge]]&lt;=15,"Low Charges",
IF(tbl_Customers[[#This Row],[total_eve_charge]]&lt;=20,"Medium Charges","High Charges"))</f>
        <v>Low Charges</v>
      </c>
      <c r="AB40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7" t="str">
        <f>IF(tbl_Customers[[#This Row],[number_vmail_messages]] = 0, "No Usage", IF(tbl_Customers[[#This Row],[number_vmail_messages]] &lt;= 20, "Low Usage", IF(tbl_Customers[[#This Row],[number_vmail_messages]] &lt;= 40, "Medium Usgae", "High Usage")))</f>
        <v>No Usage</v>
      </c>
      <c r="AD4087" t="str">
        <f>IF(tbl_Customers[[#This Row],[total_day_minutes]]&lt;=150,"Low Usage", IF(tbl_Customers[[#This Row],[total_day_minutes]]&lt;=200,"Medium Usage", IF(tbl_Customers[[#This Row],[total_day_minutes]]&lt;=250,"High Usage","Very High Usage")))</f>
        <v>Medium Usage</v>
      </c>
      <c r="AE4087" t="str">
        <f>IF(tbl_Customers[[#This Row],[total_intl_calls]]&lt;=5,"Low Calls", IF(tbl_Customers[[#This Row],[total_intl_calls]]&lt;=10, "Medium Calls", "High Calls"))</f>
        <v>Low Calls</v>
      </c>
      <c r="AF40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87" s="36" t="str">
        <f>IF(tbl_Customers[[#This Row],[Churn_Risk_Score]]&gt;=10,"High Risk", IF(tbl_Customers[[#This Row],[Churn_Risk_Score]]&gt;=5,"Medium Risk","Low Risk"))</f>
        <v>Low Risk</v>
      </c>
    </row>
    <row r="4088" spans="1:33" x14ac:dyDescent="0.35">
      <c r="A4088">
        <v>4087</v>
      </c>
      <c r="B4088" t="s">
        <v>49</v>
      </c>
      <c r="C4088">
        <v>47</v>
      </c>
      <c r="D4088" t="s">
        <v>21</v>
      </c>
      <c r="E4088" t="s">
        <v>22</v>
      </c>
      <c r="F4088" t="s">
        <v>22</v>
      </c>
      <c r="G4088">
        <v>0</v>
      </c>
      <c r="H4088">
        <v>111.3</v>
      </c>
      <c r="I4088">
        <v>92</v>
      </c>
      <c r="J4088">
        <v>18.920000000000002</v>
      </c>
      <c r="K4088">
        <v>109.4</v>
      </c>
      <c r="L4088">
        <v>108</v>
      </c>
      <c r="M4088">
        <v>9.3000000000000007</v>
      </c>
      <c r="N4088">
        <v>116.9</v>
      </c>
      <c r="O4088">
        <v>80</v>
      </c>
      <c r="P4088">
        <v>5.26</v>
      </c>
      <c r="Q4088">
        <v>10.8</v>
      </c>
      <c r="R4088">
        <v>8</v>
      </c>
      <c r="S4088">
        <v>2.92</v>
      </c>
      <c r="T4088">
        <v>1</v>
      </c>
      <c r="U4088" t="s">
        <v>22</v>
      </c>
      <c r="V4088">
        <f>IF(tbl_Customers[[#This Row],[churn]] = "yes", 1, 0)</f>
        <v>0</v>
      </c>
      <c r="W4088" t="str">
        <f>IF(tbl_Customers[[#This Row],[number_customer_service_calls]] &lt;= 1, "0-1 Calls", IF(tbl_Customers[[#This Row],[number_customer_service_calls]] &lt;= 3, "2-3 Calls", IF(tbl_Customers[[#This Row],[number_customer_service_calls]] &lt;=5, "4-5 Calls", "6+ Calls")))</f>
        <v>0-1 Calls</v>
      </c>
      <c r="X4088" t="str">
        <f>IF(tbl_Customers[[#This Row],[account_length]] &lt;= 50, "0-50", IF(tbl_Customers[[#This Row],[account_length]] &lt;=100, "51-100", IF(tbl_Customers[[#This Row],[account_length]] &lt;= 150, "101-150", "151+")))</f>
        <v>0-50</v>
      </c>
      <c r="Y4088" t="str">
        <f>IF(tbl_Customers[[#This Row],[total_intl_charge]] &lt;= 3, "Low Charges", "High Charges")</f>
        <v>Low Charges</v>
      </c>
      <c r="Z4088" t="str">
        <f>IF(tbl_Customers[[#This Row],[total_eve_calls]]&lt;=80,"Low Calls",
IF(tbl_Customers[[#This Row],[total_eve_calls]]&lt;=120,"Medium Calls","High Calls"))</f>
        <v>Medium Calls</v>
      </c>
      <c r="AA4088" t="str">
        <f>IF(tbl_Customers[[#This Row],[total_eve_charge]]&lt;=15,"Low Charges",
IF(tbl_Customers[[#This Row],[total_eve_charge]]&lt;=20,"Medium Charges","High Charges"))</f>
        <v>Low Charges</v>
      </c>
      <c r="AB40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8" t="str">
        <f>IF(tbl_Customers[[#This Row],[number_vmail_messages]] = 0, "No Usage", IF(tbl_Customers[[#This Row],[number_vmail_messages]] &lt;= 20, "Low Usage", IF(tbl_Customers[[#This Row],[number_vmail_messages]] &lt;= 40, "Medium Usgae", "High Usage")))</f>
        <v>No Usage</v>
      </c>
      <c r="AD4088" t="str">
        <f>IF(tbl_Customers[[#This Row],[total_day_minutes]]&lt;=150,"Low Usage", IF(tbl_Customers[[#This Row],[total_day_minutes]]&lt;=200,"Medium Usage", IF(tbl_Customers[[#This Row],[total_day_minutes]]&lt;=250,"High Usage","Very High Usage")))</f>
        <v>Low Usage</v>
      </c>
      <c r="AE4088" t="str">
        <f>IF(tbl_Customers[[#This Row],[total_intl_calls]]&lt;=5,"Low Calls", IF(tbl_Customers[[#This Row],[total_intl_calls]]&lt;=10, "Medium Calls", "High Calls"))</f>
        <v>Medium Calls</v>
      </c>
      <c r="AF40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88" s="36" t="str">
        <f>IF(tbl_Customers[[#This Row],[Churn_Risk_Score]]&gt;=10,"High Risk", IF(tbl_Customers[[#This Row],[Churn_Risk_Score]]&gt;=5,"Medium Risk","Low Risk"))</f>
        <v>Low Risk</v>
      </c>
    </row>
    <row r="4089" spans="1:33" x14ac:dyDescent="0.35">
      <c r="A4089">
        <v>4088</v>
      </c>
      <c r="B4089" t="s">
        <v>30</v>
      </c>
      <c r="C4089">
        <v>51</v>
      </c>
      <c r="D4089" t="s">
        <v>21</v>
      </c>
      <c r="E4089" t="s">
        <v>22</v>
      </c>
      <c r="F4089" t="s">
        <v>22</v>
      </c>
      <c r="G4089">
        <v>0</v>
      </c>
      <c r="H4089">
        <v>176.7</v>
      </c>
      <c r="I4089">
        <v>129</v>
      </c>
      <c r="J4089">
        <v>30.04</v>
      </c>
      <c r="K4089">
        <v>218.9</v>
      </c>
      <c r="L4089">
        <v>125</v>
      </c>
      <c r="M4089">
        <v>18.61</v>
      </c>
      <c r="N4089">
        <v>183.9</v>
      </c>
      <c r="O4089">
        <v>51</v>
      </c>
      <c r="P4089">
        <v>8.2799999999999994</v>
      </c>
      <c r="Q4089">
        <v>9.1</v>
      </c>
      <c r="R4089">
        <v>4</v>
      </c>
      <c r="S4089">
        <v>2.46</v>
      </c>
      <c r="T4089">
        <v>0</v>
      </c>
      <c r="U4089" t="s">
        <v>22</v>
      </c>
      <c r="V4089">
        <f>IF(tbl_Customers[[#This Row],[churn]] = "yes", 1, 0)</f>
        <v>0</v>
      </c>
      <c r="W4089" t="str">
        <f>IF(tbl_Customers[[#This Row],[number_customer_service_calls]] &lt;= 1, "0-1 Calls", IF(tbl_Customers[[#This Row],[number_customer_service_calls]] &lt;= 3, "2-3 Calls", IF(tbl_Customers[[#This Row],[number_customer_service_calls]] &lt;=5, "4-5 Calls", "6+ Calls")))</f>
        <v>0-1 Calls</v>
      </c>
      <c r="X4089" t="str">
        <f>IF(tbl_Customers[[#This Row],[account_length]] &lt;= 50, "0-50", IF(tbl_Customers[[#This Row],[account_length]] &lt;=100, "51-100", IF(tbl_Customers[[#This Row],[account_length]] &lt;= 150, "101-150", "151+")))</f>
        <v>51-100</v>
      </c>
      <c r="Y4089" t="str">
        <f>IF(tbl_Customers[[#This Row],[total_intl_charge]] &lt;= 3, "Low Charges", "High Charges")</f>
        <v>Low Charges</v>
      </c>
      <c r="Z4089" t="str">
        <f>IF(tbl_Customers[[#This Row],[total_eve_calls]]&lt;=80,"Low Calls",
IF(tbl_Customers[[#This Row],[total_eve_calls]]&lt;=120,"Medium Calls","High Calls"))</f>
        <v>High Calls</v>
      </c>
      <c r="AA4089" t="str">
        <f>IF(tbl_Customers[[#This Row],[total_eve_charge]]&lt;=15,"Low Charges",
IF(tbl_Customers[[#This Row],[total_eve_charge]]&lt;=20,"Medium Charges","High Charges"))</f>
        <v>Medium Charges</v>
      </c>
      <c r="AB40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89" t="str">
        <f>IF(tbl_Customers[[#This Row],[number_vmail_messages]] = 0, "No Usage", IF(tbl_Customers[[#This Row],[number_vmail_messages]] &lt;= 20, "Low Usage", IF(tbl_Customers[[#This Row],[number_vmail_messages]] &lt;= 40, "Medium Usgae", "High Usage")))</f>
        <v>No Usage</v>
      </c>
      <c r="AD4089" t="str">
        <f>IF(tbl_Customers[[#This Row],[total_day_minutes]]&lt;=150,"Low Usage", IF(tbl_Customers[[#This Row],[total_day_minutes]]&lt;=200,"Medium Usage", IF(tbl_Customers[[#This Row],[total_day_minutes]]&lt;=250,"High Usage","Very High Usage")))</f>
        <v>Medium Usage</v>
      </c>
      <c r="AE4089" t="str">
        <f>IF(tbl_Customers[[#This Row],[total_intl_calls]]&lt;=5,"Low Calls", IF(tbl_Customers[[#This Row],[total_intl_calls]]&lt;=10, "Medium Calls", "High Calls"))</f>
        <v>Low Calls</v>
      </c>
      <c r="AF40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89" s="36" t="str">
        <f>IF(tbl_Customers[[#This Row],[Churn_Risk_Score]]&gt;=10,"High Risk", IF(tbl_Customers[[#This Row],[Churn_Risk_Score]]&gt;=5,"Medium Risk","Low Risk"))</f>
        <v>Low Risk</v>
      </c>
    </row>
    <row r="4090" spans="1:33" x14ac:dyDescent="0.35">
      <c r="A4090">
        <v>4089</v>
      </c>
      <c r="B4090" t="s">
        <v>26</v>
      </c>
      <c r="C4090">
        <v>116</v>
      </c>
      <c r="D4090" t="s">
        <v>25</v>
      </c>
      <c r="E4090" t="s">
        <v>22</v>
      </c>
      <c r="F4090" t="s">
        <v>22</v>
      </c>
      <c r="G4090">
        <v>0</v>
      </c>
      <c r="H4090">
        <v>211.3</v>
      </c>
      <c r="I4090">
        <v>91</v>
      </c>
      <c r="J4090">
        <v>35.92</v>
      </c>
      <c r="K4090">
        <v>190.9</v>
      </c>
      <c r="L4090">
        <v>116</v>
      </c>
      <c r="M4090">
        <v>16.23</v>
      </c>
      <c r="N4090">
        <v>184.1</v>
      </c>
      <c r="O4090">
        <v>134</v>
      </c>
      <c r="P4090">
        <v>8.2799999999999994</v>
      </c>
      <c r="Q4090">
        <v>6.3</v>
      </c>
      <c r="R4090">
        <v>4</v>
      </c>
      <c r="S4090">
        <v>1.7</v>
      </c>
      <c r="T4090">
        <v>2</v>
      </c>
      <c r="U4090" t="s">
        <v>22</v>
      </c>
      <c r="V4090">
        <f>IF(tbl_Customers[[#This Row],[churn]] = "yes", 1, 0)</f>
        <v>0</v>
      </c>
      <c r="W4090" t="str">
        <f>IF(tbl_Customers[[#This Row],[number_customer_service_calls]] &lt;= 1, "0-1 Calls", IF(tbl_Customers[[#This Row],[number_customer_service_calls]] &lt;= 3, "2-3 Calls", IF(tbl_Customers[[#This Row],[number_customer_service_calls]] &lt;=5, "4-5 Calls", "6+ Calls")))</f>
        <v>2-3 Calls</v>
      </c>
      <c r="X4090" t="str">
        <f>IF(tbl_Customers[[#This Row],[account_length]] &lt;= 50, "0-50", IF(tbl_Customers[[#This Row],[account_length]] &lt;=100, "51-100", IF(tbl_Customers[[#This Row],[account_length]] &lt;= 150, "101-150", "151+")))</f>
        <v>101-150</v>
      </c>
      <c r="Y4090" t="str">
        <f>IF(tbl_Customers[[#This Row],[total_intl_charge]] &lt;= 3, "Low Charges", "High Charges")</f>
        <v>Low Charges</v>
      </c>
      <c r="Z4090" t="str">
        <f>IF(tbl_Customers[[#This Row],[total_eve_calls]]&lt;=80,"Low Calls",
IF(tbl_Customers[[#This Row],[total_eve_calls]]&lt;=120,"Medium Calls","High Calls"))</f>
        <v>Medium Calls</v>
      </c>
      <c r="AA4090" t="str">
        <f>IF(tbl_Customers[[#This Row],[total_eve_charge]]&lt;=15,"Low Charges",
IF(tbl_Customers[[#This Row],[total_eve_charge]]&lt;=20,"Medium Charges","High Charges"))</f>
        <v>Medium Charges</v>
      </c>
      <c r="AB40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0" t="str">
        <f>IF(tbl_Customers[[#This Row],[number_vmail_messages]] = 0, "No Usage", IF(tbl_Customers[[#This Row],[number_vmail_messages]] &lt;= 20, "Low Usage", IF(tbl_Customers[[#This Row],[number_vmail_messages]] &lt;= 40, "Medium Usgae", "High Usage")))</f>
        <v>No Usage</v>
      </c>
      <c r="AD4090" t="str">
        <f>IF(tbl_Customers[[#This Row],[total_day_minutes]]&lt;=150,"Low Usage", IF(tbl_Customers[[#This Row],[total_day_minutes]]&lt;=200,"Medium Usage", IF(tbl_Customers[[#This Row],[total_day_minutes]]&lt;=250,"High Usage","Very High Usage")))</f>
        <v>High Usage</v>
      </c>
      <c r="AE4090" t="str">
        <f>IF(tbl_Customers[[#This Row],[total_intl_calls]]&lt;=5,"Low Calls", IF(tbl_Customers[[#This Row],[total_intl_calls]]&lt;=10, "Medium Calls", "High Calls"))</f>
        <v>Low Calls</v>
      </c>
      <c r="AF40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90" s="36" t="str">
        <f>IF(tbl_Customers[[#This Row],[Churn_Risk_Score]]&gt;=10,"High Risk", IF(tbl_Customers[[#This Row],[Churn_Risk_Score]]&gt;=5,"Medium Risk","Low Risk"))</f>
        <v>Low Risk</v>
      </c>
    </row>
    <row r="4091" spans="1:33" x14ac:dyDescent="0.35">
      <c r="A4091">
        <v>4090</v>
      </c>
      <c r="B4091" t="s">
        <v>37</v>
      </c>
      <c r="C4091">
        <v>145</v>
      </c>
      <c r="D4091" t="s">
        <v>21</v>
      </c>
      <c r="E4091" t="s">
        <v>22</v>
      </c>
      <c r="F4091" t="s">
        <v>22</v>
      </c>
      <c r="G4091">
        <v>0</v>
      </c>
      <c r="H4091">
        <v>219</v>
      </c>
      <c r="I4091">
        <v>98</v>
      </c>
      <c r="J4091">
        <v>37.229999999999997</v>
      </c>
      <c r="K4091">
        <v>176.1</v>
      </c>
      <c r="L4091">
        <v>109</v>
      </c>
      <c r="M4091">
        <v>14.97</v>
      </c>
      <c r="N4091">
        <v>166.3</v>
      </c>
      <c r="O4091">
        <v>132</v>
      </c>
      <c r="P4091">
        <v>7.48</v>
      </c>
      <c r="Q4091">
        <v>6.8</v>
      </c>
      <c r="R4091">
        <v>3</v>
      </c>
      <c r="S4091">
        <v>1.84</v>
      </c>
      <c r="T4091">
        <v>2</v>
      </c>
      <c r="U4091" t="s">
        <v>22</v>
      </c>
      <c r="V4091">
        <f>IF(tbl_Customers[[#This Row],[churn]] = "yes", 1, 0)</f>
        <v>0</v>
      </c>
      <c r="W4091" t="str">
        <f>IF(tbl_Customers[[#This Row],[number_customer_service_calls]] &lt;= 1, "0-1 Calls", IF(tbl_Customers[[#This Row],[number_customer_service_calls]] &lt;= 3, "2-3 Calls", IF(tbl_Customers[[#This Row],[number_customer_service_calls]] &lt;=5, "4-5 Calls", "6+ Calls")))</f>
        <v>2-3 Calls</v>
      </c>
      <c r="X4091" t="str">
        <f>IF(tbl_Customers[[#This Row],[account_length]] &lt;= 50, "0-50", IF(tbl_Customers[[#This Row],[account_length]] &lt;=100, "51-100", IF(tbl_Customers[[#This Row],[account_length]] &lt;= 150, "101-150", "151+")))</f>
        <v>101-150</v>
      </c>
      <c r="Y4091" t="str">
        <f>IF(tbl_Customers[[#This Row],[total_intl_charge]] &lt;= 3, "Low Charges", "High Charges")</f>
        <v>Low Charges</v>
      </c>
      <c r="Z4091" t="str">
        <f>IF(tbl_Customers[[#This Row],[total_eve_calls]]&lt;=80,"Low Calls",
IF(tbl_Customers[[#This Row],[total_eve_calls]]&lt;=120,"Medium Calls","High Calls"))</f>
        <v>Medium Calls</v>
      </c>
      <c r="AA4091" t="str">
        <f>IF(tbl_Customers[[#This Row],[total_eve_charge]]&lt;=15,"Low Charges",
IF(tbl_Customers[[#This Row],[total_eve_charge]]&lt;=20,"Medium Charges","High Charges"))</f>
        <v>Low Charges</v>
      </c>
      <c r="AB40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1" t="str">
        <f>IF(tbl_Customers[[#This Row],[number_vmail_messages]] = 0, "No Usage", IF(tbl_Customers[[#This Row],[number_vmail_messages]] &lt;= 20, "Low Usage", IF(tbl_Customers[[#This Row],[number_vmail_messages]] &lt;= 40, "Medium Usgae", "High Usage")))</f>
        <v>No Usage</v>
      </c>
      <c r="AD4091" t="str">
        <f>IF(tbl_Customers[[#This Row],[total_day_minutes]]&lt;=150,"Low Usage", IF(tbl_Customers[[#This Row],[total_day_minutes]]&lt;=200,"Medium Usage", IF(tbl_Customers[[#This Row],[total_day_minutes]]&lt;=250,"High Usage","Very High Usage")))</f>
        <v>High Usage</v>
      </c>
      <c r="AE4091" t="str">
        <f>IF(tbl_Customers[[#This Row],[total_intl_calls]]&lt;=5,"Low Calls", IF(tbl_Customers[[#This Row],[total_intl_calls]]&lt;=10, "Medium Calls", "High Calls"))</f>
        <v>Low Calls</v>
      </c>
      <c r="AF40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91" s="36" t="str">
        <f>IF(tbl_Customers[[#This Row],[Churn_Risk_Score]]&gt;=10,"High Risk", IF(tbl_Customers[[#This Row],[Churn_Risk_Score]]&gt;=5,"Medium Risk","Low Risk"))</f>
        <v>Low Risk</v>
      </c>
    </row>
    <row r="4092" spans="1:33" x14ac:dyDescent="0.35">
      <c r="A4092">
        <v>4091</v>
      </c>
      <c r="B4092" t="s">
        <v>73</v>
      </c>
      <c r="C4092">
        <v>180</v>
      </c>
      <c r="D4092" t="s">
        <v>21</v>
      </c>
      <c r="E4092" t="s">
        <v>22</v>
      </c>
      <c r="F4092" t="s">
        <v>22</v>
      </c>
      <c r="G4092">
        <v>0</v>
      </c>
      <c r="H4092">
        <v>174.1</v>
      </c>
      <c r="I4092">
        <v>94</v>
      </c>
      <c r="J4092">
        <v>29.6</v>
      </c>
      <c r="K4092">
        <v>147.1</v>
      </c>
      <c r="L4092">
        <v>93</v>
      </c>
      <c r="M4092">
        <v>12.5</v>
      </c>
      <c r="N4092">
        <v>216.9</v>
      </c>
      <c r="O4092">
        <v>108</v>
      </c>
      <c r="P4092">
        <v>9.76</v>
      </c>
      <c r="Q4092">
        <v>16.2</v>
      </c>
      <c r="R4092">
        <v>3</v>
      </c>
      <c r="S4092">
        <v>4.37</v>
      </c>
      <c r="T4092">
        <v>1</v>
      </c>
      <c r="U4092" t="s">
        <v>22</v>
      </c>
      <c r="V4092">
        <f>IF(tbl_Customers[[#This Row],[churn]] = "yes", 1, 0)</f>
        <v>0</v>
      </c>
      <c r="W4092" t="str">
        <f>IF(tbl_Customers[[#This Row],[number_customer_service_calls]] &lt;= 1, "0-1 Calls", IF(tbl_Customers[[#This Row],[number_customer_service_calls]] &lt;= 3, "2-3 Calls", IF(tbl_Customers[[#This Row],[number_customer_service_calls]] &lt;=5, "4-5 Calls", "6+ Calls")))</f>
        <v>0-1 Calls</v>
      </c>
      <c r="X4092" t="str">
        <f>IF(tbl_Customers[[#This Row],[account_length]] &lt;= 50, "0-50", IF(tbl_Customers[[#This Row],[account_length]] &lt;=100, "51-100", IF(tbl_Customers[[#This Row],[account_length]] &lt;= 150, "101-150", "151+")))</f>
        <v>151+</v>
      </c>
      <c r="Y4092" t="str">
        <f>IF(tbl_Customers[[#This Row],[total_intl_charge]] &lt;= 3, "Low Charges", "High Charges")</f>
        <v>High Charges</v>
      </c>
      <c r="Z4092" t="str">
        <f>IF(tbl_Customers[[#This Row],[total_eve_calls]]&lt;=80,"Low Calls",
IF(tbl_Customers[[#This Row],[total_eve_calls]]&lt;=120,"Medium Calls","High Calls"))</f>
        <v>Medium Calls</v>
      </c>
      <c r="AA4092" t="str">
        <f>IF(tbl_Customers[[#This Row],[total_eve_charge]]&lt;=15,"Low Charges",
IF(tbl_Customers[[#This Row],[total_eve_charge]]&lt;=20,"Medium Charges","High Charges"))</f>
        <v>Low Charges</v>
      </c>
      <c r="AB40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2" t="str">
        <f>IF(tbl_Customers[[#This Row],[number_vmail_messages]] = 0, "No Usage", IF(tbl_Customers[[#This Row],[number_vmail_messages]] &lt;= 20, "Low Usage", IF(tbl_Customers[[#This Row],[number_vmail_messages]] &lt;= 40, "Medium Usgae", "High Usage")))</f>
        <v>No Usage</v>
      </c>
      <c r="AD4092" t="str">
        <f>IF(tbl_Customers[[#This Row],[total_day_minutes]]&lt;=150,"Low Usage", IF(tbl_Customers[[#This Row],[total_day_minutes]]&lt;=200,"Medium Usage", IF(tbl_Customers[[#This Row],[total_day_minutes]]&lt;=250,"High Usage","Very High Usage")))</f>
        <v>Medium Usage</v>
      </c>
      <c r="AE4092" t="str">
        <f>IF(tbl_Customers[[#This Row],[total_intl_calls]]&lt;=5,"Low Calls", IF(tbl_Customers[[#This Row],[total_intl_calls]]&lt;=10, "Medium Calls", "High Calls"))</f>
        <v>Low Calls</v>
      </c>
      <c r="AF40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92" s="36" t="str">
        <f>IF(tbl_Customers[[#This Row],[Churn_Risk_Score]]&gt;=10,"High Risk", IF(tbl_Customers[[#This Row],[Churn_Risk_Score]]&gt;=5,"Medium Risk","Low Risk"))</f>
        <v>Low Risk</v>
      </c>
    </row>
    <row r="4093" spans="1:33" x14ac:dyDescent="0.35">
      <c r="A4093">
        <v>4092</v>
      </c>
      <c r="B4093" t="s">
        <v>69</v>
      </c>
      <c r="C4093">
        <v>67</v>
      </c>
      <c r="D4093" t="s">
        <v>21</v>
      </c>
      <c r="E4093" t="s">
        <v>22</v>
      </c>
      <c r="F4093" t="s">
        <v>22</v>
      </c>
      <c r="G4093">
        <v>0</v>
      </c>
      <c r="H4093">
        <v>124</v>
      </c>
      <c r="I4093">
        <v>77</v>
      </c>
      <c r="J4093">
        <v>21.08</v>
      </c>
      <c r="K4093">
        <v>222.2</v>
      </c>
      <c r="L4093">
        <v>95</v>
      </c>
      <c r="M4093">
        <v>18.89</v>
      </c>
      <c r="N4093">
        <v>151.19999999999999</v>
      </c>
      <c r="O4093">
        <v>111</v>
      </c>
      <c r="P4093">
        <v>6.8</v>
      </c>
      <c r="Q4093">
        <v>13.1</v>
      </c>
      <c r="R4093">
        <v>2</v>
      </c>
      <c r="S4093">
        <v>3.54</v>
      </c>
      <c r="T4093">
        <v>0</v>
      </c>
      <c r="U4093" t="s">
        <v>22</v>
      </c>
      <c r="V4093">
        <f>IF(tbl_Customers[[#This Row],[churn]] = "yes", 1, 0)</f>
        <v>0</v>
      </c>
      <c r="W4093" t="str">
        <f>IF(tbl_Customers[[#This Row],[number_customer_service_calls]] &lt;= 1, "0-1 Calls", IF(tbl_Customers[[#This Row],[number_customer_service_calls]] &lt;= 3, "2-3 Calls", IF(tbl_Customers[[#This Row],[number_customer_service_calls]] &lt;=5, "4-5 Calls", "6+ Calls")))</f>
        <v>0-1 Calls</v>
      </c>
      <c r="X4093" t="str">
        <f>IF(tbl_Customers[[#This Row],[account_length]] &lt;= 50, "0-50", IF(tbl_Customers[[#This Row],[account_length]] &lt;=100, "51-100", IF(tbl_Customers[[#This Row],[account_length]] &lt;= 150, "101-150", "151+")))</f>
        <v>51-100</v>
      </c>
      <c r="Y4093" t="str">
        <f>IF(tbl_Customers[[#This Row],[total_intl_charge]] &lt;= 3, "Low Charges", "High Charges")</f>
        <v>High Charges</v>
      </c>
      <c r="Z4093" t="str">
        <f>IF(tbl_Customers[[#This Row],[total_eve_calls]]&lt;=80,"Low Calls",
IF(tbl_Customers[[#This Row],[total_eve_calls]]&lt;=120,"Medium Calls","High Calls"))</f>
        <v>Medium Calls</v>
      </c>
      <c r="AA4093" t="str">
        <f>IF(tbl_Customers[[#This Row],[total_eve_charge]]&lt;=15,"Low Charges",
IF(tbl_Customers[[#This Row],[total_eve_charge]]&lt;=20,"Medium Charges","High Charges"))</f>
        <v>Medium Charges</v>
      </c>
      <c r="AB40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3" t="str">
        <f>IF(tbl_Customers[[#This Row],[number_vmail_messages]] = 0, "No Usage", IF(tbl_Customers[[#This Row],[number_vmail_messages]] &lt;= 20, "Low Usage", IF(tbl_Customers[[#This Row],[number_vmail_messages]] &lt;= 40, "Medium Usgae", "High Usage")))</f>
        <v>No Usage</v>
      </c>
      <c r="AD4093" t="str">
        <f>IF(tbl_Customers[[#This Row],[total_day_minutes]]&lt;=150,"Low Usage", IF(tbl_Customers[[#This Row],[total_day_minutes]]&lt;=200,"Medium Usage", IF(tbl_Customers[[#This Row],[total_day_minutes]]&lt;=250,"High Usage","Very High Usage")))</f>
        <v>Low Usage</v>
      </c>
      <c r="AE4093" t="str">
        <f>IF(tbl_Customers[[#This Row],[total_intl_calls]]&lt;=5,"Low Calls", IF(tbl_Customers[[#This Row],[total_intl_calls]]&lt;=10, "Medium Calls", "High Calls"))</f>
        <v>Low Calls</v>
      </c>
      <c r="AF40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93" s="36" t="str">
        <f>IF(tbl_Customers[[#This Row],[Churn_Risk_Score]]&gt;=10,"High Risk", IF(tbl_Customers[[#This Row],[Churn_Risk_Score]]&gt;=5,"Medium Risk","Low Risk"))</f>
        <v>Low Risk</v>
      </c>
    </row>
    <row r="4094" spans="1:33" x14ac:dyDescent="0.35">
      <c r="A4094">
        <v>4093</v>
      </c>
      <c r="B4094" t="s">
        <v>39</v>
      </c>
      <c r="C4094">
        <v>38</v>
      </c>
      <c r="D4094" t="s">
        <v>21</v>
      </c>
      <c r="E4094" t="s">
        <v>22</v>
      </c>
      <c r="F4094" t="s">
        <v>23</v>
      </c>
      <c r="G4094">
        <v>38</v>
      </c>
      <c r="H4094">
        <v>175.6</v>
      </c>
      <c r="I4094">
        <v>127</v>
      </c>
      <c r="J4094">
        <v>29.85</v>
      </c>
      <c r="K4094">
        <v>260.5</v>
      </c>
      <c r="L4094">
        <v>118</v>
      </c>
      <c r="M4094">
        <v>22.14</v>
      </c>
      <c r="N4094">
        <v>199.5</v>
      </c>
      <c r="O4094">
        <v>109</v>
      </c>
      <c r="P4094">
        <v>8.98</v>
      </c>
      <c r="Q4094">
        <v>12.3</v>
      </c>
      <c r="R4094">
        <v>2</v>
      </c>
      <c r="S4094">
        <v>3.32</v>
      </c>
      <c r="T4094">
        <v>2</v>
      </c>
      <c r="U4094" t="s">
        <v>22</v>
      </c>
      <c r="V4094">
        <f>IF(tbl_Customers[[#This Row],[churn]] = "yes", 1, 0)</f>
        <v>0</v>
      </c>
      <c r="W4094" t="str">
        <f>IF(tbl_Customers[[#This Row],[number_customer_service_calls]] &lt;= 1, "0-1 Calls", IF(tbl_Customers[[#This Row],[number_customer_service_calls]] &lt;= 3, "2-3 Calls", IF(tbl_Customers[[#This Row],[number_customer_service_calls]] &lt;=5, "4-5 Calls", "6+ Calls")))</f>
        <v>2-3 Calls</v>
      </c>
      <c r="X4094" t="str">
        <f>IF(tbl_Customers[[#This Row],[account_length]] &lt;= 50, "0-50", IF(tbl_Customers[[#This Row],[account_length]] &lt;=100, "51-100", IF(tbl_Customers[[#This Row],[account_length]] &lt;= 150, "101-150", "151+")))</f>
        <v>0-50</v>
      </c>
      <c r="Y4094" t="str">
        <f>IF(tbl_Customers[[#This Row],[total_intl_charge]] &lt;= 3, "Low Charges", "High Charges")</f>
        <v>High Charges</v>
      </c>
      <c r="Z4094" t="str">
        <f>IF(tbl_Customers[[#This Row],[total_eve_calls]]&lt;=80,"Low Calls",
IF(tbl_Customers[[#This Row],[total_eve_calls]]&lt;=120,"Medium Calls","High Calls"))</f>
        <v>Medium Calls</v>
      </c>
      <c r="AA4094" t="str">
        <f>IF(tbl_Customers[[#This Row],[total_eve_charge]]&lt;=15,"Low Charges",
IF(tbl_Customers[[#This Row],[total_eve_charge]]&lt;=20,"Medium Charges","High Charges"))</f>
        <v>High Charges</v>
      </c>
      <c r="AB40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4" t="str">
        <f>IF(tbl_Customers[[#This Row],[number_vmail_messages]] = 0, "No Usage", IF(tbl_Customers[[#This Row],[number_vmail_messages]] &lt;= 20, "Low Usage", IF(tbl_Customers[[#This Row],[number_vmail_messages]] &lt;= 40, "Medium Usgae", "High Usage")))</f>
        <v>Medium Usgae</v>
      </c>
      <c r="AD4094" t="str">
        <f>IF(tbl_Customers[[#This Row],[total_day_minutes]]&lt;=150,"Low Usage", IF(tbl_Customers[[#This Row],[total_day_minutes]]&lt;=200,"Medium Usage", IF(tbl_Customers[[#This Row],[total_day_minutes]]&lt;=250,"High Usage","Very High Usage")))</f>
        <v>Medium Usage</v>
      </c>
      <c r="AE4094" t="str">
        <f>IF(tbl_Customers[[#This Row],[total_intl_calls]]&lt;=5,"Low Calls", IF(tbl_Customers[[#This Row],[total_intl_calls]]&lt;=10, "Medium Calls", "High Calls"))</f>
        <v>Low Calls</v>
      </c>
      <c r="AF40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94" s="36" t="str">
        <f>IF(tbl_Customers[[#This Row],[Churn_Risk_Score]]&gt;=10,"High Risk", IF(tbl_Customers[[#This Row],[Churn_Risk_Score]]&gt;=5,"Medium Risk","Low Risk"))</f>
        <v>Low Risk</v>
      </c>
    </row>
    <row r="4095" spans="1:33" x14ac:dyDescent="0.35">
      <c r="A4095">
        <v>4094</v>
      </c>
      <c r="B4095" t="s">
        <v>30</v>
      </c>
      <c r="C4095">
        <v>164</v>
      </c>
      <c r="D4095" t="s">
        <v>25</v>
      </c>
      <c r="E4095" t="s">
        <v>22</v>
      </c>
      <c r="F4095" t="s">
        <v>23</v>
      </c>
      <c r="G4095">
        <v>32</v>
      </c>
      <c r="H4095">
        <v>111.7</v>
      </c>
      <c r="I4095">
        <v>116</v>
      </c>
      <c r="J4095">
        <v>18.989999999999998</v>
      </c>
      <c r="K4095">
        <v>133.9</v>
      </c>
      <c r="L4095">
        <v>93</v>
      </c>
      <c r="M4095">
        <v>11.38</v>
      </c>
      <c r="N4095">
        <v>176.5</v>
      </c>
      <c r="O4095">
        <v>76</v>
      </c>
      <c r="P4095">
        <v>7.94</v>
      </c>
      <c r="Q4095">
        <v>8</v>
      </c>
      <c r="R4095">
        <v>5</v>
      </c>
      <c r="S4095">
        <v>2.16</v>
      </c>
      <c r="T4095">
        <v>1</v>
      </c>
      <c r="U4095" t="s">
        <v>22</v>
      </c>
      <c r="V4095">
        <f>IF(tbl_Customers[[#This Row],[churn]] = "yes", 1, 0)</f>
        <v>0</v>
      </c>
      <c r="W4095" t="str">
        <f>IF(tbl_Customers[[#This Row],[number_customer_service_calls]] &lt;= 1, "0-1 Calls", IF(tbl_Customers[[#This Row],[number_customer_service_calls]] &lt;= 3, "2-3 Calls", IF(tbl_Customers[[#This Row],[number_customer_service_calls]] &lt;=5, "4-5 Calls", "6+ Calls")))</f>
        <v>0-1 Calls</v>
      </c>
      <c r="X4095" t="str">
        <f>IF(tbl_Customers[[#This Row],[account_length]] &lt;= 50, "0-50", IF(tbl_Customers[[#This Row],[account_length]] &lt;=100, "51-100", IF(tbl_Customers[[#This Row],[account_length]] &lt;= 150, "101-150", "151+")))</f>
        <v>151+</v>
      </c>
      <c r="Y4095" t="str">
        <f>IF(tbl_Customers[[#This Row],[total_intl_charge]] &lt;= 3, "Low Charges", "High Charges")</f>
        <v>Low Charges</v>
      </c>
      <c r="Z4095" t="str">
        <f>IF(tbl_Customers[[#This Row],[total_eve_calls]]&lt;=80,"Low Calls",
IF(tbl_Customers[[#This Row],[total_eve_calls]]&lt;=120,"Medium Calls","High Calls"))</f>
        <v>Medium Calls</v>
      </c>
      <c r="AA4095" t="str">
        <f>IF(tbl_Customers[[#This Row],[total_eve_charge]]&lt;=15,"Low Charges",
IF(tbl_Customers[[#This Row],[total_eve_charge]]&lt;=20,"Medium Charges","High Charges"))</f>
        <v>Low Charges</v>
      </c>
      <c r="AB40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95" t="str">
        <f>IF(tbl_Customers[[#This Row],[number_vmail_messages]] = 0, "No Usage", IF(tbl_Customers[[#This Row],[number_vmail_messages]] &lt;= 20, "Low Usage", IF(tbl_Customers[[#This Row],[number_vmail_messages]] &lt;= 40, "Medium Usgae", "High Usage")))</f>
        <v>Medium Usgae</v>
      </c>
      <c r="AD4095" t="str">
        <f>IF(tbl_Customers[[#This Row],[total_day_minutes]]&lt;=150,"Low Usage", IF(tbl_Customers[[#This Row],[total_day_minutes]]&lt;=200,"Medium Usage", IF(tbl_Customers[[#This Row],[total_day_minutes]]&lt;=250,"High Usage","Very High Usage")))</f>
        <v>Low Usage</v>
      </c>
      <c r="AE4095" t="str">
        <f>IF(tbl_Customers[[#This Row],[total_intl_calls]]&lt;=5,"Low Calls", IF(tbl_Customers[[#This Row],[total_intl_calls]]&lt;=10, "Medium Calls", "High Calls"))</f>
        <v>Low Calls</v>
      </c>
      <c r="AF40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95" s="36" t="str">
        <f>IF(tbl_Customers[[#This Row],[Churn_Risk_Score]]&gt;=10,"High Risk", IF(tbl_Customers[[#This Row],[Churn_Risk_Score]]&gt;=5,"Medium Risk","Low Risk"))</f>
        <v>Low Risk</v>
      </c>
    </row>
    <row r="4096" spans="1:33" x14ac:dyDescent="0.35">
      <c r="A4096">
        <v>4095</v>
      </c>
      <c r="B4096" t="s">
        <v>51</v>
      </c>
      <c r="C4096">
        <v>119</v>
      </c>
      <c r="D4096" t="s">
        <v>21</v>
      </c>
      <c r="E4096" t="s">
        <v>22</v>
      </c>
      <c r="F4096" t="s">
        <v>22</v>
      </c>
      <c r="G4096">
        <v>0</v>
      </c>
      <c r="H4096">
        <v>37.4</v>
      </c>
      <c r="I4096">
        <v>102</v>
      </c>
      <c r="J4096">
        <v>6.36</v>
      </c>
      <c r="K4096">
        <v>182.3</v>
      </c>
      <c r="L4096">
        <v>115</v>
      </c>
      <c r="M4096">
        <v>15.5</v>
      </c>
      <c r="N4096">
        <v>191.9</v>
      </c>
      <c r="O4096">
        <v>100</v>
      </c>
      <c r="P4096">
        <v>8.64</v>
      </c>
      <c r="Q4096">
        <v>8.3000000000000007</v>
      </c>
      <c r="R4096">
        <v>5</v>
      </c>
      <c r="S4096">
        <v>2.2400000000000002</v>
      </c>
      <c r="T4096">
        <v>2</v>
      </c>
      <c r="U4096" t="s">
        <v>22</v>
      </c>
      <c r="V4096">
        <f>IF(tbl_Customers[[#This Row],[churn]] = "yes", 1, 0)</f>
        <v>0</v>
      </c>
      <c r="W4096" t="str">
        <f>IF(tbl_Customers[[#This Row],[number_customer_service_calls]] &lt;= 1, "0-1 Calls", IF(tbl_Customers[[#This Row],[number_customer_service_calls]] &lt;= 3, "2-3 Calls", IF(tbl_Customers[[#This Row],[number_customer_service_calls]] &lt;=5, "4-5 Calls", "6+ Calls")))</f>
        <v>2-3 Calls</v>
      </c>
      <c r="X4096" t="str">
        <f>IF(tbl_Customers[[#This Row],[account_length]] &lt;= 50, "0-50", IF(tbl_Customers[[#This Row],[account_length]] &lt;=100, "51-100", IF(tbl_Customers[[#This Row],[account_length]] &lt;= 150, "101-150", "151+")))</f>
        <v>101-150</v>
      </c>
      <c r="Y4096" t="str">
        <f>IF(tbl_Customers[[#This Row],[total_intl_charge]] &lt;= 3, "Low Charges", "High Charges")</f>
        <v>Low Charges</v>
      </c>
      <c r="Z4096" t="str">
        <f>IF(tbl_Customers[[#This Row],[total_eve_calls]]&lt;=80,"Low Calls",
IF(tbl_Customers[[#This Row],[total_eve_calls]]&lt;=120,"Medium Calls","High Calls"))</f>
        <v>Medium Calls</v>
      </c>
      <c r="AA4096" t="str">
        <f>IF(tbl_Customers[[#This Row],[total_eve_charge]]&lt;=15,"Low Charges",
IF(tbl_Customers[[#This Row],[total_eve_charge]]&lt;=20,"Medium Charges","High Charges"))</f>
        <v>Medium Charges</v>
      </c>
      <c r="AB40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96" t="str">
        <f>IF(tbl_Customers[[#This Row],[number_vmail_messages]] = 0, "No Usage", IF(tbl_Customers[[#This Row],[number_vmail_messages]] &lt;= 20, "Low Usage", IF(tbl_Customers[[#This Row],[number_vmail_messages]] &lt;= 40, "Medium Usgae", "High Usage")))</f>
        <v>No Usage</v>
      </c>
      <c r="AD4096" t="str">
        <f>IF(tbl_Customers[[#This Row],[total_day_minutes]]&lt;=150,"Low Usage", IF(tbl_Customers[[#This Row],[total_day_minutes]]&lt;=200,"Medium Usage", IF(tbl_Customers[[#This Row],[total_day_minutes]]&lt;=250,"High Usage","Very High Usage")))</f>
        <v>Low Usage</v>
      </c>
      <c r="AE4096" t="str">
        <f>IF(tbl_Customers[[#This Row],[total_intl_calls]]&lt;=5,"Low Calls", IF(tbl_Customers[[#This Row],[total_intl_calls]]&lt;=10, "Medium Calls", "High Calls"))</f>
        <v>Low Calls</v>
      </c>
      <c r="AF40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96" s="36" t="str">
        <f>IF(tbl_Customers[[#This Row],[Churn_Risk_Score]]&gt;=10,"High Risk", IF(tbl_Customers[[#This Row],[Churn_Risk_Score]]&gt;=5,"Medium Risk","Low Risk"))</f>
        <v>Low Risk</v>
      </c>
    </row>
    <row r="4097" spans="1:33" x14ac:dyDescent="0.35">
      <c r="A4097">
        <v>4096</v>
      </c>
      <c r="B4097" t="s">
        <v>50</v>
      </c>
      <c r="C4097">
        <v>74</v>
      </c>
      <c r="D4097" t="s">
        <v>21</v>
      </c>
      <c r="E4097" t="s">
        <v>22</v>
      </c>
      <c r="F4097" t="s">
        <v>22</v>
      </c>
      <c r="G4097">
        <v>0</v>
      </c>
      <c r="H4097">
        <v>201.4</v>
      </c>
      <c r="I4097">
        <v>112</v>
      </c>
      <c r="J4097">
        <v>34.24</v>
      </c>
      <c r="K4097">
        <v>109.6</v>
      </c>
      <c r="L4097">
        <v>71</v>
      </c>
      <c r="M4097">
        <v>9.32</v>
      </c>
      <c r="N4097">
        <v>200.2</v>
      </c>
      <c r="O4097">
        <v>135</v>
      </c>
      <c r="P4097">
        <v>9.01</v>
      </c>
      <c r="Q4097">
        <v>10.7</v>
      </c>
      <c r="R4097">
        <v>2</v>
      </c>
      <c r="S4097">
        <v>2.89</v>
      </c>
      <c r="T4097">
        <v>1</v>
      </c>
      <c r="U4097" t="s">
        <v>22</v>
      </c>
      <c r="V4097">
        <f>IF(tbl_Customers[[#This Row],[churn]] = "yes", 1, 0)</f>
        <v>0</v>
      </c>
      <c r="W4097" t="str">
        <f>IF(tbl_Customers[[#This Row],[number_customer_service_calls]] &lt;= 1, "0-1 Calls", IF(tbl_Customers[[#This Row],[number_customer_service_calls]] &lt;= 3, "2-3 Calls", IF(tbl_Customers[[#This Row],[number_customer_service_calls]] &lt;=5, "4-5 Calls", "6+ Calls")))</f>
        <v>0-1 Calls</v>
      </c>
      <c r="X4097" t="str">
        <f>IF(tbl_Customers[[#This Row],[account_length]] &lt;= 50, "0-50", IF(tbl_Customers[[#This Row],[account_length]] &lt;=100, "51-100", IF(tbl_Customers[[#This Row],[account_length]] &lt;= 150, "101-150", "151+")))</f>
        <v>51-100</v>
      </c>
      <c r="Y4097" t="str">
        <f>IF(tbl_Customers[[#This Row],[total_intl_charge]] &lt;= 3, "Low Charges", "High Charges")</f>
        <v>Low Charges</v>
      </c>
      <c r="Z4097" t="str">
        <f>IF(tbl_Customers[[#This Row],[total_eve_calls]]&lt;=80,"Low Calls",
IF(tbl_Customers[[#This Row],[total_eve_calls]]&lt;=120,"Medium Calls","High Calls"))</f>
        <v>Low Calls</v>
      </c>
      <c r="AA4097" t="str">
        <f>IF(tbl_Customers[[#This Row],[total_eve_charge]]&lt;=15,"Low Charges",
IF(tbl_Customers[[#This Row],[total_eve_charge]]&lt;=20,"Medium Charges","High Charges"))</f>
        <v>Low Charges</v>
      </c>
      <c r="AB40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7" t="str">
        <f>IF(tbl_Customers[[#This Row],[number_vmail_messages]] = 0, "No Usage", IF(tbl_Customers[[#This Row],[number_vmail_messages]] &lt;= 20, "Low Usage", IF(tbl_Customers[[#This Row],[number_vmail_messages]] &lt;= 40, "Medium Usgae", "High Usage")))</f>
        <v>No Usage</v>
      </c>
      <c r="AD4097" t="str">
        <f>IF(tbl_Customers[[#This Row],[total_day_minutes]]&lt;=150,"Low Usage", IF(tbl_Customers[[#This Row],[total_day_minutes]]&lt;=200,"Medium Usage", IF(tbl_Customers[[#This Row],[total_day_minutes]]&lt;=250,"High Usage","Very High Usage")))</f>
        <v>High Usage</v>
      </c>
      <c r="AE4097" t="str">
        <f>IF(tbl_Customers[[#This Row],[total_intl_calls]]&lt;=5,"Low Calls", IF(tbl_Customers[[#This Row],[total_intl_calls]]&lt;=10, "Medium Calls", "High Calls"))</f>
        <v>Low Calls</v>
      </c>
      <c r="AF40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97" s="36" t="str">
        <f>IF(tbl_Customers[[#This Row],[Churn_Risk_Score]]&gt;=10,"High Risk", IF(tbl_Customers[[#This Row],[Churn_Risk_Score]]&gt;=5,"Medium Risk","Low Risk"))</f>
        <v>Low Risk</v>
      </c>
    </row>
    <row r="4098" spans="1:33" x14ac:dyDescent="0.35">
      <c r="A4098">
        <v>4097</v>
      </c>
      <c r="B4098" t="s">
        <v>48</v>
      </c>
      <c r="C4098">
        <v>18</v>
      </c>
      <c r="D4098" t="s">
        <v>21</v>
      </c>
      <c r="E4098" t="s">
        <v>22</v>
      </c>
      <c r="F4098" t="s">
        <v>22</v>
      </c>
      <c r="G4098">
        <v>0</v>
      </c>
      <c r="H4098">
        <v>156</v>
      </c>
      <c r="I4098">
        <v>88</v>
      </c>
      <c r="J4098">
        <v>26.52</v>
      </c>
      <c r="K4098">
        <v>213.8</v>
      </c>
      <c r="L4098">
        <v>127</v>
      </c>
      <c r="M4098">
        <v>18.170000000000002</v>
      </c>
      <c r="N4098">
        <v>244.9</v>
      </c>
      <c r="O4098">
        <v>113</v>
      </c>
      <c r="P4098">
        <v>11.02</v>
      </c>
      <c r="Q4098">
        <v>11.4</v>
      </c>
      <c r="R4098">
        <v>9</v>
      </c>
      <c r="S4098">
        <v>3.08</v>
      </c>
      <c r="T4098">
        <v>1</v>
      </c>
      <c r="U4098" t="s">
        <v>22</v>
      </c>
      <c r="V4098">
        <f>IF(tbl_Customers[[#This Row],[churn]] = "yes", 1, 0)</f>
        <v>0</v>
      </c>
      <c r="W4098" t="str">
        <f>IF(tbl_Customers[[#This Row],[number_customer_service_calls]] &lt;= 1, "0-1 Calls", IF(tbl_Customers[[#This Row],[number_customer_service_calls]] &lt;= 3, "2-3 Calls", IF(tbl_Customers[[#This Row],[number_customer_service_calls]] &lt;=5, "4-5 Calls", "6+ Calls")))</f>
        <v>0-1 Calls</v>
      </c>
      <c r="X4098" t="str">
        <f>IF(tbl_Customers[[#This Row],[account_length]] &lt;= 50, "0-50", IF(tbl_Customers[[#This Row],[account_length]] &lt;=100, "51-100", IF(tbl_Customers[[#This Row],[account_length]] &lt;= 150, "101-150", "151+")))</f>
        <v>0-50</v>
      </c>
      <c r="Y4098" t="str">
        <f>IF(tbl_Customers[[#This Row],[total_intl_charge]] &lt;= 3, "Low Charges", "High Charges")</f>
        <v>High Charges</v>
      </c>
      <c r="Z4098" t="str">
        <f>IF(tbl_Customers[[#This Row],[total_eve_calls]]&lt;=80,"Low Calls",
IF(tbl_Customers[[#This Row],[total_eve_calls]]&lt;=120,"Medium Calls","High Calls"))</f>
        <v>High Calls</v>
      </c>
      <c r="AA4098" t="str">
        <f>IF(tbl_Customers[[#This Row],[total_eve_charge]]&lt;=15,"Low Charges",
IF(tbl_Customers[[#This Row],[total_eve_charge]]&lt;=20,"Medium Charges","High Charges"))</f>
        <v>Medium Charges</v>
      </c>
      <c r="AB40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8" t="str">
        <f>IF(tbl_Customers[[#This Row],[number_vmail_messages]] = 0, "No Usage", IF(tbl_Customers[[#This Row],[number_vmail_messages]] &lt;= 20, "Low Usage", IF(tbl_Customers[[#This Row],[number_vmail_messages]] &lt;= 40, "Medium Usgae", "High Usage")))</f>
        <v>No Usage</v>
      </c>
      <c r="AD4098" t="str">
        <f>IF(tbl_Customers[[#This Row],[total_day_minutes]]&lt;=150,"Low Usage", IF(tbl_Customers[[#This Row],[total_day_minutes]]&lt;=200,"Medium Usage", IF(tbl_Customers[[#This Row],[total_day_minutes]]&lt;=250,"High Usage","Very High Usage")))</f>
        <v>Medium Usage</v>
      </c>
      <c r="AE4098" t="str">
        <f>IF(tbl_Customers[[#This Row],[total_intl_calls]]&lt;=5,"Low Calls", IF(tbl_Customers[[#This Row],[total_intl_calls]]&lt;=10, "Medium Calls", "High Calls"))</f>
        <v>Medium Calls</v>
      </c>
      <c r="AF40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98" s="36" t="str">
        <f>IF(tbl_Customers[[#This Row],[Churn_Risk_Score]]&gt;=10,"High Risk", IF(tbl_Customers[[#This Row],[Churn_Risk_Score]]&gt;=5,"Medium Risk","Low Risk"))</f>
        <v>Low Risk</v>
      </c>
    </row>
    <row r="4099" spans="1:33" x14ac:dyDescent="0.35">
      <c r="A4099">
        <v>4098</v>
      </c>
      <c r="B4099" t="s">
        <v>36</v>
      </c>
      <c r="C4099">
        <v>93</v>
      </c>
      <c r="D4099" t="s">
        <v>25</v>
      </c>
      <c r="E4099" t="s">
        <v>22</v>
      </c>
      <c r="F4099" t="s">
        <v>22</v>
      </c>
      <c r="G4099">
        <v>0</v>
      </c>
      <c r="H4099">
        <v>162.9</v>
      </c>
      <c r="I4099">
        <v>103</v>
      </c>
      <c r="J4099">
        <v>27.69</v>
      </c>
      <c r="K4099">
        <v>243.6</v>
      </c>
      <c r="L4099">
        <v>97</v>
      </c>
      <c r="M4099">
        <v>20.71</v>
      </c>
      <c r="N4099">
        <v>172.4</v>
      </c>
      <c r="O4099">
        <v>111</v>
      </c>
      <c r="P4099">
        <v>7.76</v>
      </c>
      <c r="Q4099">
        <v>7</v>
      </c>
      <c r="R4099">
        <v>5</v>
      </c>
      <c r="S4099">
        <v>1.89</v>
      </c>
      <c r="T4099">
        <v>4</v>
      </c>
      <c r="U4099" t="s">
        <v>22</v>
      </c>
      <c r="V4099">
        <f>IF(tbl_Customers[[#This Row],[churn]] = "yes", 1, 0)</f>
        <v>0</v>
      </c>
      <c r="W4099" t="str">
        <f>IF(tbl_Customers[[#This Row],[number_customer_service_calls]] &lt;= 1, "0-1 Calls", IF(tbl_Customers[[#This Row],[number_customer_service_calls]] &lt;= 3, "2-3 Calls", IF(tbl_Customers[[#This Row],[number_customer_service_calls]] &lt;=5, "4-5 Calls", "6+ Calls")))</f>
        <v>4-5 Calls</v>
      </c>
      <c r="X4099" t="str">
        <f>IF(tbl_Customers[[#This Row],[account_length]] &lt;= 50, "0-50", IF(tbl_Customers[[#This Row],[account_length]] &lt;=100, "51-100", IF(tbl_Customers[[#This Row],[account_length]] &lt;= 150, "101-150", "151+")))</f>
        <v>51-100</v>
      </c>
      <c r="Y4099" t="str">
        <f>IF(tbl_Customers[[#This Row],[total_intl_charge]] &lt;= 3, "Low Charges", "High Charges")</f>
        <v>Low Charges</v>
      </c>
      <c r="Z4099" t="str">
        <f>IF(tbl_Customers[[#This Row],[total_eve_calls]]&lt;=80,"Low Calls",
IF(tbl_Customers[[#This Row],[total_eve_calls]]&lt;=120,"Medium Calls","High Calls"))</f>
        <v>Medium Calls</v>
      </c>
      <c r="AA4099" t="str">
        <f>IF(tbl_Customers[[#This Row],[total_eve_charge]]&lt;=15,"Low Charges",
IF(tbl_Customers[[#This Row],[total_eve_charge]]&lt;=20,"Medium Charges","High Charges"))</f>
        <v>High Charges</v>
      </c>
      <c r="AB40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9" t="str">
        <f>IF(tbl_Customers[[#This Row],[number_vmail_messages]] = 0, "No Usage", IF(tbl_Customers[[#This Row],[number_vmail_messages]] &lt;= 20, "Low Usage", IF(tbl_Customers[[#This Row],[number_vmail_messages]] &lt;= 40, "Medium Usgae", "High Usage")))</f>
        <v>No Usage</v>
      </c>
      <c r="AD4099" t="str">
        <f>IF(tbl_Customers[[#This Row],[total_day_minutes]]&lt;=150,"Low Usage", IF(tbl_Customers[[#This Row],[total_day_minutes]]&lt;=200,"Medium Usage", IF(tbl_Customers[[#This Row],[total_day_minutes]]&lt;=250,"High Usage","Very High Usage")))</f>
        <v>Medium Usage</v>
      </c>
      <c r="AE4099" t="str">
        <f>IF(tbl_Customers[[#This Row],[total_intl_calls]]&lt;=5,"Low Calls", IF(tbl_Customers[[#This Row],[total_intl_calls]]&lt;=10, "Medium Calls", "High Calls"))</f>
        <v>Low Calls</v>
      </c>
      <c r="AF40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99" s="36" t="str">
        <f>IF(tbl_Customers[[#This Row],[Churn_Risk_Score]]&gt;=10,"High Risk", IF(tbl_Customers[[#This Row],[Churn_Risk_Score]]&gt;=5,"Medium Risk","Low Risk"))</f>
        <v>Medium Risk</v>
      </c>
    </row>
    <row r="4100" spans="1:33" x14ac:dyDescent="0.35">
      <c r="A4100">
        <v>4099</v>
      </c>
      <c r="B4100" t="s">
        <v>35</v>
      </c>
      <c r="C4100">
        <v>64</v>
      </c>
      <c r="D4100" t="s">
        <v>21</v>
      </c>
      <c r="E4100" t="s">
        <v>22</v>
      </c>
      <c r="F4100" t="s">
        <v>23</v>
      </c>
      <c r="G4100">
        <v>18</v>
      </c>
      <c r="H4100">
        <v>211.4</v>
      </c>
      <c r="I4100">
        <v>111</v>
      </c>
      <c r="J4100">
        <v>35.94</v>
      </c>
      <c r="K4100">
        <v>150.80000000000001</v>
      </c>
      <c r="L4100">
        <v>67</v>
      </c>
      <c r="M4100">
        <v>12.82</v>
      </c>
      <c r="N4100">
        <v>216.5</v>
      </c>
      <c r="O4100">
        <v>87</v>
      </c>
      <c r="P4100">
        <v>9.74</v>
      </c>
      <c r="Q4100">
        <v>10.5</v>
      </c>
      <c r="R4100">
        <v>2</v>
      </c>
      <c r="S4100">
        <v>2.84</v>
      </c>
      <c r="T4100">
        <v>2</v>
      </c>
      <c r="U4100" t="s">
        <v>22</v>
      </c>
      <c r="V4100">
        <f>IF(tbl_Customers[[#This Row],[churn]] = "yes", 1, 0)</f>
        <v>0</v>
      </c>
      <c r="W4100" t="str">
        <f>IF(tbl_Customers[[#This Row],[number_customer_service_calls]] &lt;= 1, "0-1 Calls", IF(tbl_Customers[[#This Row],[number_customer_service_calls]] &lt;= 3, "2-3 Calls", IF(tbl_Customers[[#This Row],[number_customer_service_calls]] &lt;=5, "4-5 Calls", "6+ Calls")))</f>
        <v>2-3 Calls</v>
      </c>
      <c r="X4100" t="str">
        <f>IF(tbl_Customers[[#This Row],[account_length]] &lt;= 50, "0-50", IF(tbl_Customers[[#This Row],[account_length]] &lt;=100, "51-100", IF(tbl_Customers[[#This Row],[account_length]] &lt;= 150, "101-150", "151+")))</f>
        <v>51-100</v>
      </c>
      <c r="Y4100" t="str">
        <f>IF(tbl_Customers[[#This Row],[total_intl_charge]] &lt;= 3, "Low Charges", "High Charges")</f>
        <v>Low Charges</v>
      </c>
      <c r="Z4100" t="str">
        <f>IF(tbl_Customers[[#This Row],[total_eve_calls]]&lt;=80,"Low Calls",
IF(tbl_Customers[[#This Row],[total_eve_calls]]&lt;=120,"Medium Calls","High Calls"))</f>
        <v>Low Calls</v>
      </c>
      <c r="AA4100" t="str">
        <f>IF(tbl_Customers[[#This Row],[total_eve_charge]]&lt;=15,"Low Charges",
IF(tbl_Customers[[#This Row],[total_eve_charge]]&lt;=20,"Medium Charges","High Charges"))</f>
        <v>Low Charges</v>
      </c>
      <c r="AB4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0" t="str">
        <f>IF(tbl_Customers[[#This Row],[number_vmail_messages]] = 0, "No Usage", IF(tbl_Customers[[#This Row],[number_vmail_messages]] &lt;= 20, "Low Usage", IF(tbl_Customers[[#This Row],[number_vmail_messages]] &lt;= 40, "Medium Usgae", "High Usage")))</f>
        <v>Low Usage</v>
      </c>
      <c r="AD4100" t="str">
        <f>IF(tbl_Customers[[#This Row],[total_day_minutes]]&lt;=150,"Low Usage", IF(tbl_Customers[[#This Row],[total_day_minutes]]&lt;=200,"Medium Usage", IF(tbl_Customers[[#This Row],[total_day_minutes]]&lt;=250,"High Usage","Very High Usage")))</f>
        <v>High Usage</v>
      </c>
      <c r="AE4100" t="str">
        <f>IF(tbl_Customers[[#This Row],[total_intl_calls]]&lt;=5,"Low Calls", IF(tbl_Customers[[#This Row],[total_intl_calls]]&lt;=10, "Medium Calls", "High Calls"))</f>
        <v>Low Calls</v>
      </c>
      <c r="AF41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00" s="36" t="str">
        <f>IF(tbl_Customers[[#This Row],[Churn_Risk_Score]]&gt;=10,"High Risk", IF(tbl_Customers[[#This Row],[Churn_Risk_Score]]&gt;=5,"Medium Risk","Low Risk"))</f>
        <v>Low Risk</v>
      </c>
    </row>
    <row r="4101" spans="1:33" x14ac:dyDescent="0.35">
      <c r="A4101">
        <v>4100</v>
      </c>
      <c r="B4101" t="s">
        <v>30</v>
      </c>
      <c r="C4101">
        <v>108</v>
      </c>
      <c r="D4101" t="s">
        <v>21</v>
      </c>
      <c r="E4101" t="s">
        <v>22</v>
      </c>
      <c r="F4101" t="s">
        <v>22</v>
      </c>
      <c r="G4101">
        <v>0</v>
      </c>
      <c r="H4101">
        <v>157.30000000000001</v>
      </c>
      <c r="I4101">
        <v>83</v>
      </c>
      <c r="J4101">
        <v>26.74</v>
      </c>
      <c r="K4101">
        <v>162.80000000000001</v>
      </c>
      <c r="L4101">
        <v>75</v>
      </c>
      <c r="M4101">
        <v>13.84</v>
      </c>
      <c r="N4101">
        <v>112</v>
      </c>
      <c r="O4101">
        <v>101</v>
      </c>
      <c r="P4101">
        <v>5.04</v>
      </c>
      <c r="Q4101">
        <v>9.6999999999999993</v>
      </c>
      <c r="R4101">
        <v>4</v>
      </c>
      <c r="S4101">
        <v>2.62</v>
      </c>
      <c r="T4101">
        <v>1</v>
      </c>
      <c r="U4101" t="s">
        <v>22</v>
      </c>
      <c r="V4101">
        <f>IF(tbl_Customers[[#This Row],[churn]] = "yes", 1, 0)</f>
        <v>0</v>
      </c>
      <c r="W4101" t="str">
        <f>IF(tbl_Customers[[#This Row],[number_customer_service_calls]] &lt;= 1, "0-1 Calls", IF(tbl_Customers[[#This Row],[number_customer_service_calls]] &lt;= 3, "2-3 Calls", IF(tbl_Customers[[#This Row],[number_customer_service_calls]] &lt;=5, "4-5 Calls", "6+ Calls")))</f>
        <v>0-1 Calls</v>
      </c>
      <c r="X4101" t="str">
        <f>IF(tbl_Customers[[#This Row],[account_length]] &lt;= 50, "0-50", IF(tbl_Customers[[#This Row],[account_length]] &lt;=100, "51-100", IF(tbl_Customers[[#This Row],[account_length]] &lt;= 150, "101-150", "151+")))</f>
        <v>101-150</v>
      </c>
      <c r="Y4101" t="str">
        <f>IF(tbl_Customers[[#This Row],[total_intl_charge]] &lt;= 3, "Low Charges", "High Charges")</f>
        <v>Low Charges</v>
      </c>
      <c r="Z4101" t="str">
        <f>IF(tbl_Customers[[#This Row],[total_eve_calls]]&lt;=80,"Low Calls",
IF(tbl_Customers[[#This Row],[total_eve_calls]]&lt;=120,"Medium Calls","High Calls"))</f>
        <v>Low Calls</v>
      </c>
      <c r="AA4101" t="str">
        <f>IF(tbl_Customers[[#This Row],[total_eve_charge]]&lt;=15,"Low Charges",
IF(tbl_Customers[[#This Row],[total_eve_charge]]&lt;=20,"Medium Charges","High Charges"))</f>
        <v>Low Charges</v>
      </c>
      <c r="AB4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01" t="str">
        <f>IF(tbl_Customers[[#This Row],[number_vmail_messages]] = 0, "No Usage", IF(tbl_Customers[[#This Row],[number_vmail_messages]] &lt;= 20, "Low Usage", IF(tbl_Customers[[#This Row],[number_vmail_messages]] &lt;= 40, "Medium Usgae", "High Usage")))</f>
        <v>No Usage</v>
      </c>
      <c r="AD4101" t="str">
        <f>IF(tbl_Customers[[#This Row],[total_day_minutes]]&lt;=150,"Low Usage", IF(tbl_Customers[[#This Row],[total_day_minutes]]&lt;=200,"Medium Usage", IF(tbl_Customers[[#This Row],[total_day_minutes]]&lt;=250,"High Usage","Very High Usage")))</f>
        <v>Medium Usage</v>
      </c>
      <c r="AE4101" t="str">
        <f>IF(tbl_Customers[[#This Row],[total_intl_calls]]&lt;=5,"Low Calls", IF(tbl_Customers[[#This Row],[total_intl_calls]]&lt;=10, "Medium Calls", "High Calls"))</f>
        <v>Low Calls</v>
      </c>
      <c r="AF41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01" s="36" t="str">
        <f>IF(tbl_Customers[[#This Row],[Churn_Risk_Score]]&gt;=10,"High Risk", IF(tbl_Customers[[#This Row],[Churn_Risk_Score]]&gt;=5,"Medium Risk","Low Risk"))</f>
        <v>Low Risk</v>
      </c>
    </row>
    <row r="4102" spans="1:33" x14ac:dyDescent="0.35">
      <c r="A4102">
        <v>4101</v>
      </c>
      <c r="B4102" t="s">
        <v>47</v>
      </c>
      <c r="C4102">
        <v>112</v>
      </c>
      <c r="D4102" t="s">
        <v>28</v>
      </c>
      <c r="E4102" t="s">
        <v>22</v>
      </c>
      <c r="F4102" t="s">
        <v>22</v>
      </c>
      <c r="G4102">
        <v>0</v>
      </c>
      <c r="H4102">
        <v>172.7</v>
      </c>
      <c r="I4102">
        <v>112</v>
      </c>
      <c r="J4102">
        <v>29.36</v>
      </c>
      <c r="K4102">
        <v>244.5</v>
      </c>
      <c r="L4102">
        <v>83</v>
      </c>
      <c r="M4102">
        <v>20.78</v>
      </c>
      <c r="N4102">
        <v>242.3</v>
      </c>
      <c r="O4102">
        <v>68</v>
      </c>
      <c r="P4102">
        <v>10.9</v>
      </c>
      <c r="Q4102">
        <v>4.0999999999999996</v>
      </c>
      <c r="R4102">
        <v>1</v>
      </c>
      <c r="S4102">
        <v>1.1100000000000001</v>
      </c>
      <c r="T4102">
        <v>0</v>
      </c>
      <c r="U4102" t="s">
        <v>22</v>
      </c>
      <c r="V4102">
        <f>IF(tbl_Customers[[#This Row],[churn]] = "yes", 1, 0)</f>
        <v>0</v>
      </c>
      <c r="W4102" t="str">
        <f>IF(tbl_Customers[[#This Row],[number_customer_service_calls]] &lt;= 1, "0-1 Calls", IF(tbl_Customers[[#This Row],[number_customer_service_calls]] &lt;= 3, "2-3 Calls", IF(tbl_Customers[[#This Row],[number_customer_service_calls]] &lt;=5, "4-5 Calls", "6+ Calls")))</f>
        <v>0-1 Calls</v>
      </c>
      <c r="X4102" t="str">
        <f>IF(tbl_Customers[[#This Row],[account_length]] &lt;= 50, "0-50", IF(tbl_Customers[[#This Row],[account_length]] &lt;=100, "51-100", IF(tbl_Customers[[#This Row],[account_length]] &lt;= 150, "101-150", "151+")))</f>
        <v>101-150</v>
      </c>
      <c r="Y4102" t="str">
        <f>IF(tbl_Customers[[#This Row],[total_intl_charge]] &lt;= 3, "Low Charges", "High Charges")</f>
        <v>Low Charges</v>
      </c>
      <c r="Z4102" t="str">
        <f>IF(tbl_Customers[[#This Row],[total_eve_calls]]&lt;=80,"Low Calls",
IF(tbl_Customers[[#This Row],[total_eve_calls]]&lt;=120,"Medium Calls","High Calls"))</f>
        <v>Medium Calls</v>
      </c>
      <c r="AA4102" t="str">
        <f>IF(tbl_Customers[[#This Row],[total_eve_charge]]&lt;=15,"Low Charges",
IF(tbl_Customers[[#This Row],[total_eve_charge]]&lt;=20,"Medium Charges","High Charges"))</f>
        <v>High Charges</v>
      </c>
      <c r="AB4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2" t="str">
        <f>IF(tbl_Customers[[#This Row],[number_vmail_messages]] = 0, "No Usage", IF(tbl_Customers[[#This Row],[number_vmail_messages]] &lt;= 20, "Low Usage", IF(tbl_Customers[[#This Row],[number_vmail_messages]] &lt;= 40, "Medium Usgae", "High Usage")))</f>
        <v>No Usage</v>
      </c>
      <c r="AD4102" t="str">
        <f>IF(tbl_Customers[[#This Row],[total_day_minutes]]&lt;=150,"Low Usage", IF(tbl_Customers[[#This Row],[total_day_minutes]]&lt;=200,"Medium Usage", IF(tbl_Customers[[#This Row],[total_day_minutes]]&lt;=250,"High Usage","Very High Usage")))</f>
        <v>Medium Usage</v>
      </c>
      <c r="AE4102" t="str">
        <f>IF(tbl_Customers[[#This Row],[total_intl_calls]]&lt;=5,"Low Calls", IF(tbl_Customers[[#This Row],[total_intl_calls]]&lt;=10, "Medium Calls", "High Calls"))</f>
        <v>Low Calls</v>
      </c>
      <c r="AF41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02" s="36" t="str">
        <f>IF(tbl_Customers[[#This Row],[Churn_Risk_Score]]&gt;=10,"High Risk", IF(tbl_Customers[[#This Row],[Churn_Risk_Score]]&gt;=5,"Medium Risk","Low Risk"))</f>
        <v>Low Risk</v>
      </c>
    </row>
    <row r="4103" spans="1:33" x14ac:dyDescent="0.35">
      <c r="A4103">
        <v>4102</v>
      </c>
      <c r="B4103" t="s">
        <v>33</v>
      </c>
      <c r="C4103">
        <v>77</v>
      </c>
      <c r="D4103" t="s">
        <v>25</v>
      </c>
      <c r="E4103" t="s">
        <v>22</v>
      </c>
      <c r="F4103" t="s">
        <v>22</v>
      </c>
      <c r="G4103">
        <v>0</v>
      </c>
      <c r="H4103">
        <v>196.6</v>
      </c>
      <c r="I4103">
        <v>87</v>
      </c>
      <c r="J4103">
        <v>33.42</v>
      </c>
      <c r="K4103">
        <v>117.7</v>
      </c>
      <c r="L4103">
        <v>103</v>
      </c>
      <c r="M4103">
        <v>10</v>
      </c>
      <c r="N4103">
        <v>124.9</v>
      </c>
      <c r="O4103">
        <v>100</v>
      </c>
      <c r="P4103">
        <v>5.62</v>
      </c>
      <c r="Q4103">
        <v>11.4</v>
      </c>
      <c r="R4103">
        <v>3</v>
      </c>
      <c r="S4103">
        <v>3.08</v>
      </c>
      <c r="T4103">
        <v>2</v>
      </c>
      <c r="U4103" t="s">
        <v>22</v>
      </c>
      <c r="V4103">
        <f>IF(tbl_Customers[[#This Row],[churn]] = "yes", 1, 0)</f>
        <v>0</v>
      </c>
      <c r="W4103" t="str">
        <f>IF(tbl_Customers[[#This Row],[number_customer_service_calls]] &lt;= 1, "0-1 Calls", IF(tbl_Customers[[#This Row],[number_customer_service_calls]] &lt;= 3, "2-3 Calls", IF(tbl_Customers[[#This Row],[number_customer_service_calls]] &lt;=5, "4-5 Calls", "6+ Calls")))</f>
        <v>2-3 Calls</v>
      </c>
      <c r="X4103" t="str">
        <f>IF(tbl_Customers[[#This Row],[account_length]] &lt;= 50, "0-50", IF(tbl_Customers[[#This Row],[account_length]] &lt;=100, "51-100", IF(tbl_Customers[[#This Row],[account_length]] &lt;= 150, "101-150", "151+")))</f>
        <v>51-100</v>
      </c>
      <c r="Y4103" t="str">
        <f>IF(tbl_Customers[[#This Row],[total_intl_charge]] &lt;= 3, "Low Charges", "High Charges")</f>
        <v>High Charges</v>
      </c>
      <c r="Z4103" t="str">
        <f>IF(tbl_Customers[[#This Row],[total_eve_calls]]&lt;=80,"Low Calls",
IF(tbl_Customers[[#This Row],[total_eve_calls]]&lt;=120,"Medium Calls","High Calls"))</f>
        <v>Medium Calls</v>
      </c>
      <c r="AA4103" t="str">
        <f>IF(tbl_Customers[[#This Row],[total_eve_charge]]&lt;=15,"Low Charges",
IF(tbl_Customers[[#This Row],[total_eve_charge]]&lt;=20,"Medium Charges","High Charges"))</f>
        <v>Low Charges</v>
      </c>
      <c r="AB4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3" t="str">
        <f>IF(tbl_Customers[[#This Row],[number_vmail_messages]] = 0, "No Usage", IF(tbl_Customers[[#This Row],[number_vmail_messages]] &lt;= 20, "Low Usage", IF(tbl_Customers[[#This Row],[number_vmail_messages]] &lt;= 40, "Medium Usgae", "High Usage")))</f>
        <v>No Usage</v>
      </c>
      <c r="AD4103" t="str">
        <f>IF(tbl_Customers[[#This Row],[total_day_minutes]]&lt;=150,"Low Usage", IF(tbl_Customers[[#This Row],[total_day_minutes]]&lt;=200,"Medium Usage", IF(tbl_Customers[[#This Row],[total_day_minutes]]&lt;=250,"High Usage","Very High Usage")))</f>
        <v>Medium Usage</v>
      </c>
      <c r="AE4103" t="str">
        <f>IF(tbl_Customers[[#This Row],[total_intl_calls]]&lt;=5,"Low Calls", IF(tbl_Customers[[#This Row],[total_intl_calls]]&lt;=10, "Medium Calls", "High Calls"))</f>
        <v>Low Calls</v>
      </c>
      <c r="AF41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03" s="36" t="str">
        <f>IF(tbl_Customers[[#This Row],[Churn_Risk_Score]]&gt;=10,"High Risk", IF(tbl_Customers[[#This Row],[Churn_Risk_Score]]&gt;=5,"Medium Risk","Low Risk"))</f>
        <v>Low Risk</v>
      </c>
    </row>
    <row r="4104" spans="1:33" x14ac:dyDescent="0.35">
      <c r="A4104">
        <v>4103</v>
      </c>
      <c r="B4104" t="s">
        <v>50</v>
      </c>
      <c r="C4104">
        <v>68</v>
      </c>
      <c r="D4104" t="s">
        <v>25</v>
      </c>
      <c r="E4104" t="s">
        <v>22</v>
      </c>
      <c r="F4104" t="s">
        <v>23</v>
      </c>
      <c r="G4104">
        <v>43</v>
      </c>
      <c r="H4104">
        <v>147.69999999999999</v>
      </c>
      <c r="I4104">
        <v>95</v>
      </c>
      <c r="J4104">
        <v>25.11</v>
      </c>
      <c r="K4104">
        <v>259.3</v>
      </c>
      <c r="L4104">
        <v>108</v>
      </c>
      <c r="M4104">
        <v>22.04</v>
      </c>
      <c r="N4104">
        <v>237.1</v>
      </c>
      <c r="O4104">
        <v>106</v>
      </c>
      <c r="P4104">
        <v>10.67</v>
      </c>
      <c r="Q4104">
        <v>8.9</v>
      </c>
      <c r="R4104">
        <v>8</v>
      </c>
      <c r="S4104">
        <v>2.4</v>
      </c>
      <c r="T4104">
        <v>3</v>
      </c>
      <c r="U4104" t="s">
        <v>22</v>
      </c>
      <c r="V4104">
        <f>IF(tbl_Customers[[#This Row],[churn]] = "yes", 1, 0)</f>
        <v>0</v>
      </c>
      <c r="W4104" t="str">
        <f>IF(tbl_Customers[[#This Row],[number_customer_service_calls]] &lt;= 1, "0-1 Calls", IF(tbl_Customers[[#This Row],[number_customer_service_calls]] &lt;= 3, "2-3 Calls", IF(tbl_Customers[[#This Row],[number_customer_service_calls]] &lt;=5, "4-5 Calls", "6+ Calls")))</f>
        <v>2-3 Calls</v>
      </c>
      <c r="X4104" t="str">
        <f>IF(tbl_Customers[[#This Row],[account_length]] &lt;= 50, "0-50", IF(tbl_Customers[[#This Row],[account_length]] &lt;=100, "51-100", IF(tbl_Customers[[#This Row],[account_length]] &lt;= 150, "101-150", "151+")))</f>
        <v>51-100</v>
      </c>
      <c r="Y4104" t="str">
        <f>IF(tbl_Customers[[#This Row],[total_intl_charge]] &lt;= 3, "Low Charges", "High Charges")</f>
        <v>Low Charges</v>
      </c>
      <c r="Z4104" t="str">
        <f>IF(tbl_Customers[[#This Row],[total_eve_calls]]&lt;=80,"Low Calls",
IF(tbl_Customers[[#This Row],[total_eve_calls]]&lt;=120,"Medium Calls","High Calls"))</f>
        <v>Medium Calls</v>
      </c>
      <c r="AA4104" t="str">
        <f>IF(tbl_Customers[[#This Row],[total_eve_charge]]&lt;=15,"Low Charges",
IF(tbl_Customers[[#This Row],[total_eve_charge]]&lt;=20,"Medium Charges","High Charges"))</f>
        <v>High Charges</v>
      </c>
      <c r="AB4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4" t="str">
        <f>IF(tbl_Customers[[#This Row],[number_vmail_messages]] = 0, "No Usage", IF(tbl_Customers[[#This Row],[number_vmail_messages]] &lt;= 20, "Low Usage", IF(tbl_Customers[[#This Row],[number_vmail_messages]] &lt;= 40, "Medium Usgae", "High Usage")))</f>
        <v>High Usage</v>
      </c>
      <c r="AD4104" t="str">
        <f>IF(tbl_Customers[[#This Row],[total_day_minutes]]&lt;=150,"Low Usage", IF(tbl_Customers[[#This Row],[total_day_minutes]]&lt;=200,"Medium Usage", IF(tbl_Customers[[#This Row],[total_day_minutes]]&lt;=250,"High Usage","Very High Usage")))</f>
        <v>Low Usage</v>
      </c>
      <c r="AE4104" t="str">
        <f>IF(tbl_Customers[[#This Row],[total_intl_calls]]&lt;=5,"Low Calls", IF(tbl_Customers[[#This Row],[total_intl_calls]]&lt;=10, "Medium Calls", "High Calls"))</f>
        <v>Medium Calls</v>
      </c>
      <c r="AF41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04" s="36" t="str">
        <f>IF(tbl_Customers[[#This Row],[Churn_Risk_Score]]&gt;=10,"High Risk", IF(tbl_Customers[[#This Row],[Churn_Risk_Score]]&gt;=5,"Medium Risk","Low Risk"))</f>
        <v>Low Risk</v>
      </c>
    </row>
    <row r="4105" spans="1:33" x14ac:dyDescent="0.35">
      <c r="A4105">
        <v>4104</v>
      </c>
      <c r="B4105" t="s">
        <v>34</v>
      </c>
      <c r="C4105">
        <v>83</v>
      </c>
      <c r="D4105" t="s">
        <v>25</v>
      </c>
      <c r="E4105" t="s">
        <v>23</v>
      </c>
      <c r="F4105" t="s">
        <v>22</v>
      </c>
      <c r="G4105">
        <v>0</v>
      </c>
      <c r="H4105">
        <v>197.6</v>
      </c>
      <c r="I4105">
        <v>105</v>
      </c>
      <c r="J4105">
        <v>33.590000000000003</v>
      </c>
      <c r="K4105">
        <v>177.5</v>
      </c>
      <c r="L4105">
        <v>96</v>
      </c>
      <c r="M4105">
        <v>15.09</v>
      </c>
      <c r="N4105">
        <v>126.8</v>
      </c>
      <c r="O4105">
        <v>100</v>
      </c>
      <c r="P4105">
        <v>5.71</v>
      </c>
      <c r="Q4105">
        <v>9.1999999999999993</v>
      </c>
      <c r="R4105">
        <v>1</v>
      </c>
      <c r="S4105">
        <v>2.48</v>
      </c>
      <c r="T4105">
        <v>3</v>
      </c>
      <c r="U4105" t="s">
        <v>23</v>
      </c>
      <c r="V4105">
        <f>IF(tbl_Customers[[#This Row],[churn]] = "yes", 1, 0)</f>
        <v>1</v>
      </c>
      <c r="W4105" t="str">
        <f>IF(tbl_Customers[[#This Row],[number_customer_service_calls]] &lt;= 1, "0-1 Calls", IF(tbl_Customers[[#This Row],[number_customer_service_calls]] &lt;= 3, "2-3 Calls", IF(tbl_Customers[[#This Row],[number_customer_service_calls]] &lt;=5, "4-5 Calls", "6+ Calls")))</f>
        <v>2-3 Calls</v>
      </c>
      <c r="X4105" t="str">
        <f>IF(tbl_Customers[[#This Row],[account_length]] &lt;= 50, "0-50", IF(tbl_Customers[[#This Row],[account_length]] &lt;=100, "51-100", IF(tbl_Customers[[#This Row],[account_length]] &lt;= 150, "101-150", "151+")))</f>
        <v>51-100</v>
      </c>
      <c r="Y4105" t="str">
        <f>IF(tbl_Customers[[#This Row],[total_intl_charge]] &lt;= 3, "Low Charges", "High Charges")</f>
        <v>Low Charges</v>
      </c>
      <c r="Z4105" t="str">
        <f>IF(tbl_Customers[[#This Row],[total_eve_calls]]&lt;=80,"Low Calls",
IF(tbl_Customers[[#This Row],[total_eve_calls]]&lt;=120,"Medium Calls","High Calls"))</f>
        <v>Medium Calls</v>
      </c>
      <c r="AA4105" t="str">
        <f>IF(tbl_Customers[[#This Row],[total_eve_charge]]&lt;=15,"Low Charges",
IF(tbl_Customers[[#This Row],[total_eve_charge]]&lt;=20,"Medium Charges","High Charges"))</f>
        <v>Medium Charges</v>
      </c>
      <c r="AB4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5" t="str">
        <f>IF(tbl_Customers[[#This Row],[number_vmail_messages]] = 0, "No Usage", IF(tbl_Customers[[#This Row],[number_vmail_messages]] &lt;= 20, "Low Usage", IF(tbl_Customers[[#This Row],[number_vmail_messages]] &lt;= 40, "Medium Usgae", "High Usage")))</f>
        <v>No Usage</v>
      </c>
      <c r="AD4105" t="str">
        <f>IF(tbl_Customers[[#This Row],[total_day_minutes]]&lt;=150,"Low Usage", IF(tbl_Customers[[#This Row],[total_day_minutes]]&lt;=200,"Medium Usage", IF(tbl_Customers[[#This Row],[total_day_minutes]]&lt;=250,"High Usage","Very High Usage")))</f>
        <v>Medium Usage</v>
      </c>
      <c r="AE4105" t="str">
        <f>IF(tbl_Customers[[#This Row],[total_intl_calls]]&lt;=5,"Low Calls", IF(tbl_Customers[[#This Row],[total_intl_calls]]&lt;=10, "Medium Calls", "High Calls"))</f>
        <v>Low Calls</v>
      </c>
      <c r="AF41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05" s="36" t="str">
        <f>IF(tbl_Customers[[#This Row],[Churn_Risk_Score]]&gt;=10,"High Risk", IF(tbl_Customers[[#This Row],[Churn_Risk_Score]]&gt;=5,"Medium Risk","Low Risk"))</f>
        <v>Low Risk</v>
      </c>
    </row>
    <row r="4106" spans="1:33" x14ac:dyDescent="0.35">
      <c r="A4106">
        <v>4105</v>
      </c>
      <c r="B4106" t="s">
        <v>74</v>
      </c>
      <c r="C4106">
        <v>87</v>
      </c>
      <c r="D4106" t="s">
        <v>28</v>
      </c>
      <c r="E4106" t="s">
        <v>22</v>
      </c>
      <c r="F4106" t="s">
        <v>23</v>
      </c>
      <c r="G4106">
        <v>18</v>
      </c>
      <c r="H4106">
        <v>186.7</v>
      </c>
      <c r="I4106">
        <v>74</v>
      </c>
      <c r="J4106">
        <v>31.74</v>
      </c>
      <c r="K4106">
        <v>220</v>
      </c>
      <c r="L4106">
        <v>77</v>
      </c>
      <c r="M4106">
        <v>18.7</v>
      </c>
      <c r="N4106">
        <v>224.6</v>
      </c>
      <c r="O4106">
        <v>137</v>
      </c>
      <c r="P4106">
        <v>10.11</v>
      </c>
      <c r="Q4106">
        <v>12</v>
      </c>
      <c r="R4106">
        <v>4</v>
      </c>
      <c r="S4106">
        <v>3.24</v>
      </c>
      <c r="T4106">
        <v>1</v>
      </c>
      <c r="U4106" t="s">
        <v>22</v>
      </c>
      <c r="V4106">
        <f>IF(tbl_Customers[[#This Row],[churn]] = "yes", 1, 0)</f>
        <v>0</v>
      </c>
      <c r="W4106" t="str">
        <f>IF(tbl_Customers[[#This Row],[number_customer_service_calls]] &lt;= 1, "0-1 Calls", IF(tbl_Customers[[#This Row],[number_customer_service_calls]] &lt;= 3, "2-3 Calls", IF(tbl_Customers[[#This Row],[number_customer_service_calls]] &lt;=5, "4-5 Calls", "6+ Calls")))</f>
        <v>0-1 Calls</v>
      </c>
      <c r="X4106" t="str">
        <f>IF(tbl_Customers[[#This Row],[account_length]] &lt;= 50, "0-50", IF(tbl_Customers[[#This Row],[account_length]] &lt;=100, "51-100", IF(tbl_Customers[[#This Row],[account_length]] &lt;= 150, "101-150", "151+")))</f>
        <v>51-100</v>
      </c>
      <c r="Y4106" t="str">
        <f>IF(tbl_Customers[[#This Row],[total_intl_charge]] &lt;= 3, "Low Charges", "High Charges")</f>
        <v>High Charges</v>
      </c>
      <c r="Z4106" t="str">
        <f>IF(tbl_Customers[[#This Row],[total_eve_calls]]&lt;=80,"Low Calls",
IF(tbl_Customers[[#This Row],[total_eve_calls]]&lt;=120,"Medium Calls","High Calls"))</f>
        <v>Low Calls</v>
      </c>
      <c r="AA4106" t="str">
        <f>IF(tbl_Customers[[#This Row],[total_eve_charge]]&lt;=15,"Low Charges",
IF(tbl_Customers[[#This Row],[total_eve_charge]]&lt;=20,"Medium Charges","High Charges"))</f>
        <v>Medium Charges</v>
      </c>
      <c r="AB4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06" t="str">
        <f>IF(tbl_Customers[[#This Row],[number_vmail_messages]] = 0, "No Usage", IF(tbl_Customers[[#This Row],[number_vmail_messages]] &lt;= 20, "Low Usage", IF(tbl_Customers[[#This Row],[number_vmail_messages]] &lt;= 40, "Medium Usgae", "High Usage")))</f>
        <v>Low Usage</v>
      </c>
      <c r="AD4106" t="str">
        <f>IF(tbl_Customers[[#This Row],[total_day_minutes]]&lt;=150,"Low Usage", IF(tbl_Customers[[#This Row],[total_day_minutes]]&lt;=200,"Medium Usage", IF(tbl_Customers[[#This Row],[total_day_minutes]]&lt;=250,"High Usage","Very High Usage")))</f>
        <v>Medium Usage</v>
      </c>
      <c r="AE4106" t="str">
        <f>IF(tbl_Customers[[#This Row],[total_intl_calls]]&lt;=5,"Low Calls", IF(tbl_Customers[[#This Row],[total_intl_calls]]&lt;=10, "Medium Calls", "High Calls"))</f>
        <v>Low Calls</v>
      </c>
      <c r="AF41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06" s="36" t="str">
        <f>IF(tbl_Customers[[#This Row],[Churn_Risk_Score]]&gt;=10,"High Risk", IF(tbl_Customers[[#This Row],[Churn_Risk_Score]]&gt;=5,"Medium Risk","Low Risk"))</f>
        <v>Low Risk</v>
      </c>
    </row>
    <row r="4107" spans="1:33" x14ac:dyDescent="0.35">
      <c r="A4107">
        <v>4106</v>
      </c>
      <c r="B4107" t="s">
        <v>43</v>
      </c>
      <c r="C4107">
        <v>43</v>
      </c>
      <c r="D4107" t="s">
        <v>25</v>
      </c>
      <c r="E4107" t="s">
        <v>22</v>
      </c>
      <c r="F4107" t="s">
        <v>23</v>
      </c>
      <c r="G4107">
        <v>39</v>
      </c>
      <c r="H4107">
        <v>198.5</v>
      </c>
      <c r="I4107">
        <v>104</v>
      </c>
      <c r="J4107">
        <v>33.75</v>
      </c>
      <c r="K4107">
        <v>163.1</v>
      </c>
      <c r="L4107">
        <v>107</v>
      </c>
      <c r="M4107">
        <v>13.86</v>
      </c>
      <c r="N4107">
        <v>212.2</v>
      </c>
      <c r="O4107">
        <v>125</v>
      </c>
      <c r="P4107">
        <v>9.5500000000000007</v>
      </c>
      <c r="Q4107">
        <v>10.8</v>
      </c>
      <c r="R4107">
        <v>2</v>
      </c>
      <c r="S4107">
        <v>2.92</v>
      </c>
      <c r="T4107">
        <v>1</v>
      </c>
      <c r="U4107" t="s">
        <v>22</v>
      </c>
      <c r="V4107">
        <f>IF(tbl_Customers[[#This Row],[churn]] = "yes", 1, 0)</f>
        <v>0</v>
      </c>
      <c r="W4107" t="str">
        <f>IF(tbl_Customers[[#This Row],[number_customer_service_calls]] &lt;= 1, "0-1 Calls", IF(tbl_Customers[[#This Row],[number_customer_service_calls]] &lt;= 3, "2-3 Calls", IF(tbl_Customers[[#This Row],[number_customer_service_calls]] &lt;=5, "4-5 Calls", "6+ Calls")))</f>
        <v>0-1 Calls</v>
      </c>
      <c r="X4107" t="str">
        <f>IF(tbl_Customers[[#This Row],[account_length]] &lt;= 50, "0-50", IF(tbl_Customers[[#This Row],[account_length]] &lt;=100, "51-100", IF(tbl_Customers[[#This Row],[account_length]] &lt;= 150, "101-150", "151+")))</f>
        <v>0-50</v>
      </c>
      <c r="Y4107" t="str">
        <f>IF(tbl_Customers[[#This Row],[total_intl_charge]] &lt;= 3, "Low Charges", "High Charges")</f>
        <v>Low Charges</v>
      </c>
      <c r="Z4107" t="str">
        <f>IF(tbl_Customers[[#This Row],[total_eve_calls]]&lt;=80,"Low Calls",
IF(tbl_Customers[[#This Row],[total_eve_calls]]&lt;=120,"Medium Calls","High Calls"))</f>
        <v>Medium Calls</v>
      </c>
      <c r="AA4107" t="str">
        <f>IF(tbl_Customers[[#This Row],[total_eve_charge]]&lt;=15,"Low Charges",
IF(tbl_Customers[[#This Row],[total_eve_charge]]&lt;=20,"Medium Charges","High Charges"))</f>
        <v>Low Charges</v>
      </c>
      <c r="AB4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7" t="str">
        <f>IF(tbl_Customers[[#This Row],[number_vmail_messages]] = 0, "No Usage", IF(tbl_Customers[[#This Row],[number_vmail_messages]] &lt;= 20, "Low Usage", IF(tbl_Customers[[#This Row],[number_vmail_messages]] &lt;= 40, "Medium Usgae", "High Usage")))</f>
        <v>Medium Usgae</v>
      </c>
      <c r="AD4107" t="str">
        <f>IF(tbl_Customers[[#This Row],[total_day_minutes]]&lt;=150,"Low Usage", IF(tbl_Customers[[#This Row],[total_day_minutes]]&lt;=200,"Medium Usage", IF(tbl_Customers[[#This Row],[total_day_minutes]]&lt;=250,"High Usage","Very High Usage")))</f>
        <v>Medium Usage</v>
      </c>
      <c r="AE4107" t="str">
        <f>IF(tbl_Customers[[#This Row],[total_intl_calls]]&lt;=5,"Low Calls", IF(tbl_Customers[[#This Row],[total_intl_calls]]&lt;=10, "Medium Calls", "High Calls"))</f>
        <v>Low Calls</v>
      </c>
      <c r="AF41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07" s="36" t="str">
        <f>IF(tbl_Customers[[#This Row],[Churn_Risk_Score]]&gt;=10,"High Risk", IF(tbl_Customers[[#This Row],[Churn_Risk_Score]]&gt;=5,"Medium Risk","Low Risk"))</f>
        <v>Low Risk</v>
      </c>
    </row>
    <row r="4108" spans="1:33" x14ac:dyDescent="0.35">
      <c r="A4108">
        <v>4107</v>
      </c>
      <c r="B4108" t="s">
        <v>59</v>
      </c>
      <c r="C4108">
        <v>113</v>
      </c>
      <c r="D4108" t="s">
        <v>25</v>
      </c>
      <c r="E4108" t="s">
        <v>22</v>
      </c>
      <c r="F4108" t="s">
        <v>22</v>
      </c>
      <c r="G4108">
        <v>0</v>
      </c>
      <c r="H4108">
        <v>161.1</v>
      </c>
      <c r="I4108">
        <v>133</v>
      </c>
      <c r="J4108">
        <v>27.39</v>
      </c>
      <c r="K4108">
        <v>205.3</v>
      </c>
      <c r="L4108">
        <v>95</v>
      </c>
      <c r="M4108">
        <v>17.45</v>
      </c>
      <c r="N4108">
        <v>60.3</v>
      </c>
      <c r="O4108">
        <v>93</v>
      </c>
      <c r="P4108">
        <v>2.71</v>
      </c>
      <c r="Q4108">
        <v>12.2</v>
      </c>
      <c r="R4108">
        <v>2</v>
      </c>
      <c r="S4108">
        <v>3.29</v>
      </c>
      <c r="T4108">
        <v>2</v>
      </c>
      <c r="U4108" t="s">
        <v>22</v>
      </c>
      <c r="V4108">
        <f>IF(tbl_Customers[[#This Row],[churn]] = "yes", 1, 0)</f>
        <v>0</v>
      </c>
      <c r="W4108" t="str">
        <f>IF(tbl_Customers[[#This Row],[number_customer_service_calls]] &lt;= 1, "0-1 Calls", IF(tbl_Customers[[#This Row],[number_customer_service_calls]] &lt;= 3, "2-3 Calls", IF(tbl_Customers[[#This Row],[number_customer_service_calls]] &lt;=5, "4-5 Calls", "6+ Calls")))</f>
        <v>2-3 Calls</v>
      </c>
      <c r="X4108" t="str">
        <f>IF(tbl_Customers[[#This Row],[account_length]] &lt;= 50, "0-50", IF(tbl_Customers[[#This Row],[account_length]] &lt;=100, "51-100", IF(tbl_Customers[[#This Row],[account_length]] &lt;= 150, "101-150", "151+")))</f>
        <v>101-150</v>
      </c>
      <c r="Y4108" t="str">
        <f>IF(tbl_Customers[[#This Row],[total_intl_charge]] &lt;= 3, "Low Charges", "High Charges")</f>
        <v>High Charges</v>
      </c>
      <c r="Z4108" t="str">
        <f>IF(tbl_Customers[[#This Row],[total_eve_calls]]&lt;=80,"Low Calls",
IF(tbl_Customers[[#This Row],[total_eve_calls]]&lt;=120,"Medium Calls","High Calls"))</f>
        <v>Medium Calls</v>
      </c>
      <c r="AA4108" t="str">
        <f>IF(tbl_Customers[[#This Row],[total_eve_charge]]&lt;=15,"Low Charges",
IF(tbl_Customers[[#This Row],[total_eve_charge]]&lt;=20,"Medium Charges","High Charges"))</f>
        <v>Medium Charges</v>
      </c>
      <c r="AB4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8" t="str">
        <f>IF(tbl_Customers[[#This Row],[number_vmail_messages]] = 0, "No Usage", IF(tbl_Customers[[#This Row],[number_vmail_messages]] &lt;= 20, "Low Usage", IF(tbl_Customers[[#This Row],[number_vmail_messages]] &lt;= 40, "Medium Usgae", "High Usage")))</f>
        <v>No Usage</v>
      </c>
      <c r="AD4108" t="str">
        <f>IF(tbl_Customers[[#This Row],[total_day_minutes]]&lt;=150,"Low Usage", IF(tbl_Customers[[#This Row],[total_day_minutes]]&lt;=200,"Medium Usage", IF(tbl_Customers[[#This Row],[total_day_minutes]]&lt;=250,"High Usage","Very High Usage")))</f>
        <v>Medium Usage</v>
      </c>
      <c r="AE4108" t="str">
        <f>IF(tbl_Customers[[#This Row],[total_intl_calls]]&lt;=5,"Low Calls", IF(tbl_Customers[[#This Row],[total_intl_calls]]&lt;=10, "Medium Calls", "High Calls"))</f>
        <v>Low Calls</v>
      </c>
      <c r="AF41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08" s="36" t="str">
        <f>IF(tbl_Customers[[#This Row],[Churn_Risk_Score]]&gt;=10,"High Risk", IF(tbl_Customers[[#This Row],[Churn_Risk_Score]]&gt;=5,"Medium Risk","Low Risk"))</f>
        <v>Low Risk</v>
      </c>
    </row>
    <row r="4109" spans="1:33" x14ac:dyDescent="0.35">
      <c r="A4109">
        <v>4108</v>
      </c>
      <c r="B4109" t="s">
        <v>50</v>
      </c>
      <c r="C4109">
        <v>95</v>
      </c>
      <c r="D4109" t="s">
        <v>21</v>
      </c>
      <c r="E4109" t="s">
        <v>22</v>
      </c>
      <c r="F4109" t="s">
        <v>23</v>
      </c>
      <c r="G4109">
        <v>27</v>
      </c>
      <c r="H4109">
        <v>190.8</v>
      </c>
      <c r="I4109">
        <v>76</v>
      </c>
      <c r="J4109">
        <v>32.44</v>
      </c>
      <c r="K4109">
        <v>177.5</v>
      </c>
      <c r="L4109">
        <v>104</v>
      </c>
      <c r="M4109">
        <v>15.09</v>
      </c>
      <c r="N4109">
        <v>227.3</v>
      </c>
      <c r="O4109">
        <v>95</v>
      </c>
      <c r="P4109">
        <v>10.23</v>
      </c>
      <c r="Q4109">
        <v>5.9</v>
      </c>
      <c r="R4109">
        <v>1</v>
      </c>
      <c r="S4109">
        <v>1.59</v>
      </c>
      <c r="T4109">
        <v>2</v>
      </c>
      <c r="U4109" t="s">
        <v>22</v>
      </c>
      <c r="V4109">
        <f>IF(tbl_Customers[[#This Row],[churn]] = "yes", 1, 0)</f>
        <v>0</v>
      </c>
      <c r="W4109" t="str">
        <f>IF(tbl_Customers[[#This Row],[number_customer_service_calls]] &lt;= 1, "0-1 Calls", IF(tbl_Customers[[#This Row],[number_customer_service_calls]] &lt;= 3, "2-3 Calls", IF(tbl_Customers[[#This Row],[number_customer_service_calls]] &lt;=5, "4-5 Calls", "6+ Calls")))</f>
        <v>2-3 Calls</v>
      </c>
      <c r="X4109" t="str">
        <f>IF(tbl_Customers[[#This Row],[account_length]] &lt;= 50, "0-50", IF(tbl_Customers[[#This Row],[account_length]] &lt;=100, "51-100", IF(tbl_Customers[[#This Row],[account_length]] &lt;= 150, "101-150", "151+")))</f>
        <v>51-100</v>
      </c>
      <c r="Y4109" t="str">
        <f>IF(tbl_Customers[[#This Row],[total_intl_charge]] &lt;= 3, "Low Charges", "High Charges")</f>
        <v>Low Charges</v>
      </c>
      <c r="Z4109" t="str">
        <f>IF(tbl_Customers[[#This Row],[total_eve_calls]]&lt;=80,"Low Calls",
IF(tbl_Customers[[#This Row],[total_eve_calls]]&lt;=120,"Medium Calls","High Calls"))</f>
        <v>Medium Calls</v>
      </c>
      <c r="AA4109" t="str">
        <f>IF(tbl_Customers[[#This Row],[total_eve_charge]]&lt;=15,"Low Charges",
IF(tbl_Customers[[#This Row],[total_eve_charge]]&lt;=20,"Medium Charges","High Charges"))</f>
        <v>Medium Charges</v>
      </c>
      <c r="AB4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9" t="str">
        <f>IF(tbl_Customers[[#This Row],[number_vmail_messages]] = 0, "No Usage", IF(tbl_Customers[[#This Row],[number_vmail_messages]] &lt;= 20, "Low Usage", IF(tbl_Customers[[#This Row],[number_vmail_messages]] &lt;= 40, "Medium Usgae", "High Usage")))</f>
        <v>Medium Usgae</v>
      </c>
      <c r="AD4109" t="str">
        <f>IF(tbl_Customers[[#This Row],[total_day_minutes]]&lt;=150,"Low Usage", IF(tbl_Customers[[#This Row],[total_day_minutes]]&lt;=200,"Medium Usage", IF(tbl_Customers[[#This Row],[total_day_minutes]]&lt;=250,"High Usage","Very High Usage")))</f>
        <v>Medium Usage</v>
      </c>
      <c r="AE4109" t="str">
        <f>IF(tbl_Customers[[#This Row],[total_intl_calls]]&lt;=5,"Low Calls", IF(tbl_Customers[[#This Row],[total_intl_calls]]&lt;=10, "Medium Calls", "High Calls"))</f>
        <v>Low Calls</v>
      </c>
      <c r="AF41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09" s="36" t="str">
        <f>IF(tbl_Customers[[#This Row],[Churn_Risk_Score]]&gt;=10,"High Risk", IF(tbl_Customers[[#This Row],[Churn_Risk_Score]]&gt;=5,"Medium Risk","Low Risk"))</f>
        <v>Low Risk</v>
      </c>
    </row>
    <row r="4110" spans="1:33" x14ac:dyDescent="0.35">
      <c r="A4110">
        <v>4109</v>
      </c>
      <c r="B4110" t="s">
        <v>39</v>
      </c>
      <c r="C4110">
        <v>30</v>
      </c>
      <c r="D4110" t="s">
        <v>21</v>
      </c>
      <c r="E4110" t="s">
        <v>22</v>
      </c>
      <c r="F4110" t="s">
        <v>22</v>
      </c>
      <c r="G4110">
        <v>0</v>
      </c>
      <c r="H4110">
        <v>195.2</v>
      </c>
      <c r="I4110">
        <v>100</v>
      </c>
      <c r="J4110">
        <v>33.18</v>
      </c>
      <c r="K4110">
        <v>179.8</v>
      </c>
      <c r="L4110">
        <v>95</v>
      </c>
      <c r="M4110">
        <v>15.28</v>
      </c>
      <c r="N4110">
        <v>298.3</v>
      </c>
      <c r="O4110">
        <v>115</v>
      </c>
      <c r="P4110">
        <v>13.42</v>
      </c>
      <c r="Q4110">
        <v>11.5</v>
      </c>
      <c r="R4110">
        <v>4</v>
      </c>
      <c r="S4110">
        <v>3.11</v>
      </c>
      <c r="T4110">
        <v>1</v>
      </c>
      <c r="U4110" t="s">
        <v>22</v>
      </c>
      <c r="V4110">
        <f>IF(tbl_Customers[[#This Row],[churn]] = "yes", 1, 0)</f>
        <v>0</v>
      </c>
      <c r="W4110" t="str">
        <f>IF(tbl_Customers[[#This Row],[number_customer_service_calls]] &lt;= 1, "0-1 Calls", IF(tbl_Customers[[#This Row],[number_customer_service_calls]] &lt;= 3, "2-3 Calls", IF(tbl_Customers[[#This Row],[number_customer_service_calls]] &lt;=5, "4-5 Calls", "6+ Calls")))</f>
        <v>0-1 Calls</v>
      </c>
      <c r="X4110" t="str">
        <f>IF(tbl_Customers[[#This Row],[account_length]] &lt;= 50, "0-50", IF(tbl_Customers[[#This Row],[account_length]] &lt;=100, "51-100", IF(tbl_Customers[[#This Row],[account_length]] &lt;= 150, "101-150", "151+")))</f>
        <v>0-50</v>
      </c>
      <c r="Y4110" t="str">
        <f>IF(tbl_Customers[[#This Row],[total_intl_charge]] &lt;= 3, "Low Charges", "High Charges")</f>
        <v>High Charges</v>
      </c>
      <c r="Z4110" t="str">
        <f>IF(tbl_Customers[[#This Row],[total_eve_calls]]&lt;=80,"Low Calls",
IF(tbl_Customers[[#This Row],[total_eve_calls]]&lt;=120,"Medium Calls","High Calls"))</f>
        <v>Medium Calls</v>
      </c>
      <c r="AA4110" t="str">
        <f>IF(tbl_Customers[[#This Row],[total_eve_charge]]&lt;=15,"Low Charges",
IF(tbl_Customers[[#This Row],[total_eve_charge]]&lt;=20,"Medium Charges","High Charges"))</f>
        <v>Medium Charges</v>
      </c>
      <c r="AB4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0" t="str">
        <f>IF(tbl_Customers[[#This Row],[number_vmail_messages]] = 0, "No Usage", IF(tbl_Customers[[#This Row],[number_vmail_messages]] &lt;= 20, "Low Usage", IF(tbl_Customers[[#This Row],[number_vmail_messages]] &lt;= 40, "Medium Usgae", "High Usage")))</f>
        <v>No Usage</v>
      </c>
      <c r="AD4110" t="str">
        <f>IF(tbl_Customers[[#This Row],[total_day_minutes]]&lt;=150,"Low Usage", IF(tbl_Customers[[#This Row],[total_day_minutes]]&lt;=200,"Medium Usage", IF(tbl_Customers[[#This Row],[total_day_minutes]]&lt;=250,"High Usage","Very High Usage")))</f>
        <v>Medium Usage</v>
      </c>
      <c r="AE4110" t="str">
        <f>IF(tbl_Customers[[#This Row],[total_intl_calls]]&lt;=5,"Low Calls", IF(tbl_Customers[[#This Row],[total_intl_calls]]&lt;=10, "Medium Calls", "High Calls"))</f>
        <v>Low Calls</v>
      </c>
      <c r="AF41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0" s="36" t="str">
        <f>IF(tbl_Customers[[#This Row],[Churn_Risk_Score]]&gt;=10,"High Risk", IF(tbl_Customers[[#This Row],[Churn_Risk_Score]]&gt;=5,"Medium Risk","Low Risk"))</f>
        <v>Low Risk</v>
      </c>
    </row>
    <row r="4111" spans="1:33" x14ac:dyDescent="0.35">
      <c r="A4111">
        <v>4110</v>
      </c>
      <c r="B4111" t="s">
        <v>24</v>
      </c>
      <c r="C4111">
        <v>172</v>
      </c>
      <c r="D4111" t="s">
        <v>28</v>
      </c>
      <c r="E4111" t="s">
        <v>22</v>
      </c>
      <c r="F4111" t="s">
        <v>22</v>
      </c>
      <c r="G4111">
        <v>0</v>
      </c>
      <c r="H4111">
        <v>290.5</v>
      </c>
      <c r="I4111">
        <v>123</v>
      </c>
      <c r="J4111">
        <v>49.39</v>
      </c>
      <c r="K4111">
        <v>253</v>
      </c>
      <c r="L4111">
        <v>77</v>
      </c>
      <c r="M4111">
        <v>21.51</v>
      </c>
      <c r="N4111">
        <v>159.30000000000001</v>
      </c>
      <c r="O4111">
        <v>96</v>
      </c>
      <c r="P4111">
        <v>7.17</v>
      </c>
      <c r="Q4111">
        <v>11.3</v>
      </c>
      <c r="R4111">
        <v>5</v>
      </c>
      <c r="S4111">
        <v>3.05</v>
      </c>
      <c r="T4111">
        <v>2</v>
      </c>
      <c r="U4111" t="s">
        <v>23</v>
      </c>
      <c r="V4111">
        <f>IF(tbl_Customers[[#This Row],[churn]] = "yes", 1, 0)</f>
        <v>1</v>
      </c>
      <c r="W4111" t="str">
        <f>IF(tbl_Customers[[#This Row],[number_customer_service_calls]] &lt;= 1, "0-1 Calls", IF(tbl_Customers[[#This Row],[number_customer_service_calls]] &lt;= 3, "2-3 Calls", IF(tbl_Customers[[#This Row],[number_customer_service_calls]] &lt;=5, "4-5 Calls", "6+ Calls")))</f>
        <v>2-3 Calls</v>
      </c>
      <c r="X4111" t="str">
        <f>IF(tbl_Customers[[#This Row],[account_length]] &lt;= 50, "0-50", IF(tbl_Customers[[#This Row],[account_length]] &lt;=100, "51-100", IF(tbl_Customers[[#This Row],[account_length]] &lt;= 150, "101-150", "151+")))</f>
        <v>151+</v>
      </c>
      <c r="Y4111" t="str">
        <f>IF(tbl_Customers[[#This Row],[total_intl_charge]] &lt;= 3, "Low Charges", "High Charges")</f>
        <v>High Charges</v>
      </c>
      <c r="Z4111" t="str">
        <f>IF(tbl_Customers[[#This Row],[total_eve_calls]]&lt;=80,"Low Calls",
IF(tbl_Customers[[#This Row],[total_eve_calls]]&lt;=120,"Medium Calls","High Calls"))</f>
        <v>Low Calls</v>
      </c>
      <c r="AA4111" t="str">
        <f>IF(tbl_Customers[[#This Row],[total_eve_charge]]&lt;=15,"Low Charges",
IF(tbl_Customers[[#This Row],[total_eve_charge]]&lt;=20,"Medium Charges","High Charges"))</f>
        <v>High Charges</v>
      </c>
      <c r="AB4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1" t="str">
        <f>IF(tbl_Customers[[#This Row],[number_vmail_messages]] = 0, "No Usage", IF(tbl_Customers[[#This Row],[number_vmail_messages]] &lt;= 20, "Low Usage", IF(tbl_Customers[[#This Row],[number_vmail_messages]] &lt;= 40, "Medium Usgae", "High Usage")))</f>
        <v>No Usage</v>
      </c>
      <c r="AD4111" t="str">
        <f>IF(tbl_Customers[[#This Row],[total_day_minutes]]&lt;=150,"Low Usage", IF(tbl_Customers[[#This Row],[total_day_minutes]]&lt;=200,"Medium Usage", IF(tbl_Customers[[#This Row],[total_day_minutes]]&lt;=250,"High Usage","Very High Usage")))</f>
        <v>Very High Usage</v>
      </c>
      <c r="AE4111" t="str">
        <f>IF(tbl_Customers[[#This Row],[total_intl_calls]]&lt;=5,"Low Calls", IF(tbl_Customers[[#This Row],[total_intl_calls]]&lt;=10, "Medium Calls", "High Calls"))</f>
        <v>Low Calls</v>
      </c>
      <c r="AF41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11" s="36" t="str">
        <f>IF(tbl_Customers[[#This Row],[Churn_Risk_Score]]&gt;=10,"High Risk", IF(tbl_Customers[[#This Row],[Churn_Risk_Score]]&gt;=5,"Medium Risk","Low Risk"))</f>
        <v>Medium Risk</v>
      </c>
    </row>
    <row r="4112" spans="1:33" x14ac:dyDescent="0.35">
      <c r="A4112">
        <v>4111</v>
      </c>
      <c r="B4112" t="s">
        <v>66</v>
      </c>
      <c r="C4112">
        <v>82</v>
      </c>
      <c r="D4112" t="s">
        <v>21</v>
      </c>
      <c r="E4112" t="s">
        <v>22</v>
      </c>
      <c r="F4112" t="s">
        <v>23</v>
      </c>
      <c r="G4112">
        <v>23</v>
      </c>
      <c r="H4112">
        <v>165.2</v>
      </c>
      <c r="I4112">
        <v>103</v>
      </c>
      <c r="J4112">
        <v>28.08</v>
      </c>
      <c r="K4112">
        <v>193.9</v>
      </c>
      <c r="L4112">
        <v>78</v>
      </c>
      <c r="M4112">
        <v>16.48</v>
      </c>
      <c r="N4112">
        <v>170.9</v>
      </c>
      <c r="O4112">
        <v>90</v>
      </c>
      <c r="P4112">
        <v>7.69</v>
      </c>
      <c r="Q4112">
        <v>11.8</v>
      </c>
      <c r="R4112">
        <v>2</v>
      </c>
      <c r="S4112">
        <v>3.19</v>
      </c>
      <c r="T4112">
        <v>1</v>
      </c>
      <c r="U4112" t="s">
        <v>22</v>
      </c>
      <c r="V4112">
        <f>IF(tbl_Customers[[#This Row],[churn]] = "yes", 1, 0)</f>
        <v>0</v>
      </c>
      <c r="W4112" t="str">
        <f>IF(tbl_Customers[[#This Row],[number_customer_service_calls]] &lt;= 1, "0-1 Calls", IF(tbl_Customers[[#This Row],[number_customer_service_calls]] &lt;= 3, "2-3 Calls", IF(tbl_Customers[[#This Row],[number_customer_service_calls]] &lt;=5, "4-5 Calls", "6+ Calls")))</f>
        <v>0-1 Calls</v>
      </c>
      <c r="X4112" t="str">
        <f>IF(tbl_Customers[[#This Row],[account_length]] &lt;= 50, "0-50", IF(tbl_Customers[[#This Row],[account_length]] &lt;=100, "51-100", IF(tbl_Customers[[#This Row],[account_length]] &lt;= 150, "101-150", "151+")))</f>
        <v>51-100</v>
      </c>
      <c r="Y4112" t="str">
        <f>IF(tbl_Customers[[#This Row],[total_intl_charge]] &lt;= 3, "Low Charges", "High Charges")</f>
        <v>High Charges</v>
      </c>
      <c r="Z4112" t="str">
        <f>IF(tbl_Customers[[#This Row],[total_eve_calls]]&lt;=80,"Low Calls",
IF(tbl_Customers[[#This Row],[total_eve_calls]]&lt;=120,"Medium Calls","High Calls"))</f>
        <v>Low Calls</v>
      </c>
      <c r="AA4112" t="str">
        <f>IF(tbl_Customers[[#This Row],[total_eve_charge]]&lt;=15,"Low Charges",
IF(tbl_Customers[[#This Row],[total_eve_charge]]&lt;=20,"Medium Charges","High Charges"))</f>
        <v>Medium Charges</v>
      </c>
      <c r="AB4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2" t="str">
        <f>IF(tbl_Customers[[#This Row],[number_vmail_messages]] = 0, "No Usage", IF(tbl_Customers[[#This Row],[number_vmail_messages]] &lt;= 20, "Low Usage", IF(tbl_Customers[[#This Row],[number_vmail_messages]] &lt;= 40, "Medium Usgae", "High Usage")))</f>
        <v>Medium Usgae</v>
      </c>
      <c r="AD4112" t="str">
        <f>IF(tbl_Customers[[#This Row],[total_day_minutes]]&lt;=150,"Low Usage", IF(tbl_Customers[[#This Row],[total_day_minutes]]&lt;=200,"Medium Usage", IF(tbl_Customers[[#This Row],[total_day_minutes]]&lt;=250,"High Usage","Very High Usage")))</f>
        <v>Medium Usage</v>
      </c>
      <c r="AE4112" t="str">
        <f>IF(tbl_Customers[[#This Row],[total_intl_calls]]&lt;=5,"Low Calls", IF(tbl_Customers[[#This Row],[total_intl_calls]]&lt;=10, "Medium Calls", "High Calls"))</f>
        <v>Low Calls</v>
      </c>
      <c r="AF41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12" s="36" t="str">
        <f>IF(tbl_Customers[[#This Row],[Churn_Risk_Score]]&gt;=10,"High Risk", IF(tbl_Customers[[#This Row],[Churn_Risk_Score]]&gt;=5,"Medium Risk","Low Risk"))</f>
        <v>Low Risk</v>
      </c>
    </row>
    <row r="4113" spans="1:33" x14ac:dyDescent="0.35">
      <c r="A4113">
        <v>4112</v>
      </c>
      <c r="B4113" t="s">
        <v>51</v>
      </c>
      <c r="C4113">
        <v>95</v>
      </c>
      <c r="D4113" t="s">
        <v>21</v>
      </c>
      <c r="E4113" t="s">
        <v>22</v>
      </c>
      <c r="F4113" t="s">
        <v>22</v>
      </c>
      <c r="G4113">
        <v>0</v>
      </c>
      <c r="H4113">
        <v>198.9</v>
      </c>
      <c r="I4113">
        <v>101</v>
      </c>
      <c r="J4113">
        <v>33.81</v>
      </c>
      <c r="K4113">
        <v>209.7</v>
      </c>
      <c r="L4113">
        <v>91</v>
      </c>
      <c r="M4113">
        <v>17.82</v>
      </c>
      <c r="N4113">
        <v>145.30000000000001</v>
      </c>
      <c r="O4113">
        <v>55</v>
      </c>
      <c r="P4113">
        <v>6.54</v>
      </c>
      <c r="Q4113">
        <v>11.4</v>
      </c>
      <c r="R4113">
        <v>4</v>
      </c>
      <c r="S4113">
        <v>3.08</v>
      </c>
      <c r="T4113">
        <v>1</v>
      </c>
      <c r="U4113" t="s">
        <v>22</v>
      </c>
      <c r="V4113">
        <f>IF(tbl_Customers[[#This Row],[churn]] = "yes", 1, 0)</f>
        <v>0</v>
      </c>
      <c r="W4113" t="str">
        <f>IF(tbl_Customers[[#This Row],[number_customer_service_calls]] &lt;= 1, "0-1 Calls", IF(tbl_Customers[[#This Row],[number_customer_service_calls]] &lt;= 3, "2-3 Calls", IF(tbl_Customers[[#This Row],[number_customer_service_calls]] &lt;=5, "4-5 Calls", "6+ Calls")))</f>
        <v>0-1 Calls</v>
      </c>
      <c r="X4113" t="str">
        <f>IF(tbl_Customers[[#This Row],[account_length]] &lt;= 50, "0-50", IF(tbl_Customers[[#This Row],[account_length]] &lt;=100, "51-100", IF(tbl_Customers[[#This Row],[account_length]] &lt;= 150, "101-150", "151+")))</f>
        <v>51-100</v>
      </c>
      <c r="Y4113" t="str">
        <f>IF(tbl_Customers[[#This Row],[total_intl_charge]] &lt;= 3, "Low Charges", "High Charges")</f>
        <v>High Charges</v>
      </c>
      <c r="Z4113" t="str">
        <f>IF(tbl_Customers[[#This Row],[total_eve_calls]]&lt;=80,"Low Calls",
IF(tbl_Customers[[#This Row],[total_eve_calls]]&lt;=120,"Medium Calls","High Calls"))</f>
        <v>Medium Calls</v>
      </c>
      <c r="AA4113" t="str">
        <f>IF(tbl_Customers[[#This Row],[total_eve_charge]]&lt;=15,"Low Charges",
IF(tbl_Customers[[#This Row],[total_eve_charge]]&lt;=20,"Medium Charges","High Charges"))</f>
        <v>Medium Charges</v>
      </c>
      <c r="AB4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3" t="str">
        <f>IF(tbl_Customers[[#This Row],[number_vmail_messages]] = 0, "No Usage", IF(tbl_Customers[[#This Row],[number_vmail_messages]] &lt;= 20, "Low Usage", IF(tbl_Customers[[#This Row],[number_vmail_messages]] &lt;= 40, "Medium Usgae", "High Usage")))</f>
        <v>No Usage</v>
      </c>
      <c r="AD4113" t="str">
        <f>IF(tbl_Customers[[#This Row],[total_day_minutes]]&lt;=150,"Low Usage", IF(tbl_Customers[[#This Row],[total_day_minutes]]&lt;=200,"Medium Usage", IF(tbl_Customers[[#This Row],[total_day_minutes]]&lt;=250,"High Usage","Very High Usage")))</f>
        <v>Medium Usage</v>
      </c>
      <c r="AE4113" t="str">
        <f>IF(tbl_Customers[[#This Row],[total_intl_calls]]&lt;=5,"Low Calls", IF(tbl_Customers[[#This Row],[total_intl_calls]]&lt;=10, "Medium Calls", "High Calls"))</f>
        <v>Low Calls</v>
      </c>
      <c r="AF41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3" s="36" t="str">
        <f>IF(tbl_Customers[[#This Row],[Churn_Risk_Score]]&gt;=10,"High Risk", IF(tbl_Customers[[#This Row],[Churn_Risk_Score]]&gt;=5,"Medium Risk","Low Risk"))</f>
        <v>Low Risk</v>
      </c>
    </row>
    <row r="4114" spans="1:33" x14ac:dyDescent="0.35">
      <c r="A4114">
        <v>4113</v>
      </c>
      <c r="B4114" t="s">
        <v>54</v>
      </c>
      <c r="C4114">
        <v>97</v>
      </c>
      <c r="D4114" t="s">
        <v>25</v>
      </c>
      <c r="E4114" t="s">
        <v>22</v>
      </c>
      <c r="F4114" t="s">
        <v>22</v>
      </c>
      <c r="G4114">
        <v>0</v>
      </c>
      <c r="H4114">
        <v>169.2</v>
      </c>
      <c r="I4114">
        <v>91</v>
      </c>
      <c r="J4114">
        <v>28.76</v>
      </c>
      <c r="K4114">
        <v>224.6</v>
      </c>
      <c r="L4114">
        <v>122</v>
      </c>
      <c r="M4114">
        <v>19.09</v>
      </c>
      <c r="N4114">
        <v>108</v>
      </c>
      <c r="O4114">
        <v>115</v>
      </c>
      <c r="P4114">
        <v>4.8600000000000003</v>
      </c>
      <c r="Q4114">
        <v>13</v>
      </c>
      <c r="R4114">
        <v>5</v>
      </c>
      <c r="S4114">
        <v>3.51</v>
      </c>
      <c r="T4114">
        <v>1</v>
      </c>
      <c r="U4114" t="s">
        <v>22</v>
      </c>
      <c r="V4114">
        <f>IF(tbl_Customers[[#This Row],[churn]] = "yes", 1, 0)</f>
        <v>0</v>
      </c>
      <c r="W4114" t="str">
        <f>IF(tbl_Customers[[#This Row],[number_customer_service_calls]] &lt;= 1, "0-1 Calls", IF(tbl_Customers[[#This Row],[number_customer_service_calls]] &lt;= 3, "2-3 Calls", IF(tbl_Customers[[#This Row],[number_customer_service_calls]] &lt;=5, "4-5 Calls", "6+ Calls")))</f>
        <v>0-1 Calls</v>
      </c>
      <c r="X4114" t="str">
        <f>IF(tbl_Customers[[#This Row],[account_length]] &lt;= 50, "0-50", IF(tbl_Customers[[#This Row],[account_length]] &lt;=100, "51-100", IF(tbl_Customers[[#This Row],[account_length]] &lt;= 150, "101-150", "151+")))</f>
        <v>51-100</v>
      </c>
      <c r="Y4114" t="str">
        <f>IF(tbl_Customers[[#This Row],[total_intl_charge]] &lt;= 3, "Low Charges", "High Charges")</f>
        <v>High Charges</v>
      </c>
      <c r="Z4114" t="str">
        <f>IF(tbl_Customers[[#This Row],[total_eve_calls]]&lt;=80,"Low Calls",
IF(tbl_Customers[[#This Row],[total_eve_calls]]&lt;=120,"Medium Calls","High Calls"))</f>
        <v>High Calls</v>
      </c>
      <c r="AA4114" t="str">
        <f>IF(tbl_Customers[[#This Row],[total_eve_charge]]&lt;=15,"Low Charges",
IF(tbl_Customers[[#This Row],[total_eve_charge]]&lt;=20,"Medium Charges","High Charges"))</f>
        <v>Medium Charges</v>
      </c>
      <c r="AB4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4" t="str">
        <f>IF(tbl_Customers[[#This Row],[number_vmail_messages]] = 0, "No Usage", IF(tbl_Customers[[#This Row],[number_vmail_messages]] &lt;= 20, "Low Usage", IF(tbl_Customers[[#This Row],[number_vmail_messages]] &lt;= 40, "Medium Usgae", "High Usage")))</f>
        <v>No Usage</v>
      </c>
      <c r="AD4114" t="str">
        <f>IF(tbl_Customers[[#This Row],[total_day_minutes]]&lt;=150,"Low Usage", IF(tbl_Customers[[#This Row],[total_day_minutes]]&lt;=200,"Medium Usage", IF(tbl_Customers[[#This Row],[total_day_minutes]]&lt;=250,"High Usage","Very High Usage")))</f>
        <v>Medium Usage</v>
      </c>
      <c r="AE4114" t="str">
        <f>IF(tbl_Customers[[#This Row],[total_intl_calls]]&lt;=5,"Low Calls", IF(tbl_Customers[[#This Row],[total_intl_calls]]&lt;=10, "Medium Calls", "High Calls"))</f>
        <v>Low Calls</v>
      </c>
      <c r="AF41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4" s="36" t="str">
        <f>IF(tbl_Customers[[#This Row],[Churn_Risk_Score]]&gt;=10,"High Risk", IF(tbl_Customers[[#This Row],[Churn_Risk_Score]]&gt;=5,"Medium Risk","Low Risk"))</f>
        <v>Low Risk</v>
      </c>
    </row>
    <row r="4115" spans="1:33" x14ac:dyDescent="0.35">
      <c r="A4115">
        <v>4114</v>
      </c>
      <c r="B4115" t="s">
        <v>54</v>
      </c>
      <c r="C4115">
        <v>115</v>
      </c>
      <c r="D4115" t="s">
        <v>21</v>
      </c>
      <c r="E4115" t="s">
        <v>22</v>
      </c>
      <c r="F4115" t="s">
        <v>22</v>
      </c>
      <c r="G4115">
        <v>0</v>
      </c>
      <c r="H4115">
        <v>275.5</v>
      </c>
      <c r="I4115">
        <v>76</v>
      </c>
      <c r="J4115">
        <v>46.84</v>
      </c>
      <c r="K4115">
        <v>225.8</v>
      </c>
      <c r="L4115">
        <v>82</v>
      </c>
      <c r="M4115">
        <v>19.190000000000001</v>
      </c>
      <c r="N4115">
        <v>327.3</v>
      </c>
      <c r="O4115">
        <v>87</v>
      </c>
      <c r="P4115">
        <v>14.73</v>
      </c>
      <c r="Q4115">
        <v>4.8</v>
      </c>
      <c r="R4115">
        <v>2</v>
      </c>
      <c r="S4115">
        <v>1.3</v>
      </c>
      <c r="T4115">
        <v>3</v>
      </c>
      <c r="U4115" t="s">
        <v>23</v>
      </c>
      <c r="V4115">
        <f>IF(tbl_Customers[[#This Row],[churn]] = "yes", 1, 0)</f>
        <v>1</v>
      </c>
      <c r="W4115" t="str">
        <f>IF(tbl_Customers[[#This Row],[number_customer_service_calls]] &lt;= 1, "0-1 Calls", IF(tbl_Customers[[#This Row],[number_customer_service_calls]] &lt;= 3, "2-3 Calls", IF(tbl_Customers[[#This Row],[number_customer_service_calls]] &lt;=5, "4-5 Calls", "6+ Calls")))</f>
        <v>2-3 Calls</v>
      </c>
      <c r="X4115" t="str">
        <f>IF(tbl_Customers[[#This Row],[account_length]] &lt;= 50, "0-50", IF(tbl_Customers[[#This Row],[account_length]] &lt;=100, "51-100", IF(tbl_Customers[[#This Row],[account_length]] &lt;= 150, "101-150", "151+")))</f>
        <v>101-150</v>
      </c>
      <c r="Y4115" t="str">
        <f>IF(tbl_Customers[[#This Row],[total_intl_charge]] &lt;= 3, "Low Charges", "High Charges")</f>
        <v>Low Charges</v>
      </c>
      <c r="Z4115" t="str">
        <f>IF(tbl_Customers[[#This Row],[total_eve_calls]]&lt;=80,"Low Calls",
IF(tbl_Customers[[#This Row],[total_eve_calls]]&lt;=120,"Medium Calls","High Calls"))</f>
        <v>Medium Calls</v>
      </c>
      <c r="AA4115" t="str">
        <f>IF(tbl_Customers[[#This Row],[total_eve_charge]]&lt;=15,"Low Charges",
IF(tbl_Customers[[#This Row],[total_eve_charge]]&lt;=20,"Medium Charges","High Charges"))</f>
        <v>Medium Charges</v>
      </c>
      <c r="AB4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5" t="str">
        <f>IF(tbl_Customers[[#This Row],[number_vmail_messages]] = 0, "No Usage", IF(tbl_Customers[[#This Row],[number_vmail_messages]] &lt;= 20, "Low Usage", IF(tbl_Customers[[#This Row],[number_vmail_messages]] &lt;= 40, "Medium Usgae", "High Usage")))</f>
        <v>No Usage</v>
      </c>
      <c r="AD4115" t="str">
        <f>IF(tbl_Customers[[#This Row],[total_day_minutes]]&lt;=150,"Low Usage", IF(tbl_Customers[[#This Row],[total_day_minutes]]&lt;=200,"Medium Usage", IF(tbl_Customers[[#This Row],[total_day_minutes]]&lt;=250,"High Usage","Very High Usage")))</f>
        <v>Very High Usage</v>
      </c>
      <c r="AE4115" t="str">
        <f>IF(tbl_Customers[[#This Row],[total_intl_calls]]&lt;=5,"Low Calls", IF(tbl_Customers[[#This Row],[total_intl_calls]]&lt;=10, "Medium Calls", "High Calls"))</f>
        <v>Low Calls</v>
      </c>
      <c r="AF41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15" s="36" t="str">
        <f>IF(tbl_Customers[[#This Row],[Churn_Risk_Score]]&gt;=10,"High Risk", IF(tbl_Customers[[#This Row],[Churn_Risk_Score]]&gt;=5,"Medium Risk","Low Risk"))</f>
        <v>Medium Risk</v>
      </c>
    </row>
    <row r="4116" spans="1:33" x14ac:dyDescent="0.35">
      <c r="A4116">
        <v>4115</v>
      </c>
      <c r="B4116" t="s">
        <v>45</v>
      </c>
      <c r="C4116">
        <v>94</v>
      </c>
      <c r="D4116" t="s">
        <v>25</v>
      </c>
      <c r="E4116" t="s">
        <v>22</v>
      </c>
      <c r="F4116" t="s">
        <v>22</v>
      </c>
      <c r="G4116">
        <v>0</v>
      </c>
      <c r="H4116">
        <v>226.6</v>
      </c>
      <c r="I4116">
        <v>119</v>
      </c>
      <c r="J4116">
        <v>38.520000000000003</v>
      </c>
      <c r="K4116">
        <v>199.8</v>
      </c>
      <c r="L4116">
        <v>111</v>
      </c>
      <c r="M4116">
        <v>16.98</v>
      </c>
      <c r="N4116">
        <v>219.4</v>
      </c>
      <c r="O4116">
        <v>141</v>
      </c>
      <c r="P4116">
        <v>9.8699999999999992</v>
      </c>
      <c r="Q4116">
        <v>11.7</v>
      </c>
      <c r="R4116">
        <v>2</v>
      </c>
      <c r="S4116">
        <v>3.16</v>
      </c>
      <c r="T4116">
        <v>3</v>
      </c>
      <c r="U4116" t="s">
        <v>22</v>
      </c>
      <c r="V4116">
        <f>IF(tbl_Customers[[#This Row],[churn]] = "yes", 1, 0)</f>
        <v>0</v>
      </c>
      <c r="W4116" t="str">
        <f>IF(tbl_Customers[[#This Row],[number_customer_service_calls]] &lt;= 1, "0-1 Calls", IF(tbl_Customers[[#This Row],[number_customer_service_calls]] &lt;= 3, "2-3 Calls", IF(tbl_Customers[[#This Row],[number_customer_service_calls]] &lt;=5, "4-5 Calls", "6+ Calls")))</f>
        <v>2-3 Calls</v>
      </c>
      <c r="X4116" t="str">
        <f>IF(tbl_Customers[[#This Row],[account_length]] &lt;= 50, "0-50", IF(tbl_Customers[[#This Row],[account_length]] &lt;=100, "51-100", IF(tbl_Customers[[#This Row],[account_length]] &lt;= 150, "101-150", "151+")))</f>
        <v>51-100</v>
      </c>
      <c r="Y4116" t="str">
        <f>IF(tbl_Customers[[#This Row],[total_intl_charge]] &lt;= 3, "Low Charges", "High Charges")</f>
        <v>High Charges</v>
      </c>
      <c r="Z4116" t="str">
        <f>IF(tbl_Customers[[#This Row],[total_eve_calls]]&lt;=80,"Low Calls",
IF(tbl_Customers[[#This Row],[total_eve_calls]]&lt;=120,"Medium Calls","High Calls"))</f>
        <v>Medium Calls</v>
      </c>
      <c r="AA4116" t="str">
        <f>IF(tbl_Customers[[#This Row],[total_eve_charge]]&lt;=15,"Low Charges",
IF(tbl_Customers[[#This Row],[total_eve_charge]]&lt;=20,"Medium Charges","High Charges"))</f>
        <v>Medium Charges</v>
      </c>
      <c r="AB4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6" t="str">
        <f>IF(tbl_Customers[[#This Row],[number_vmail_messages]] = 0, "No Usage", IF(tbl_Customers[[#This Row],[number_vmail_messages]] &lt;= 20, "Low Usage", IF(tbl_Customers[[#This Row],[number_vmail_messages]] &lt;= 40, "Medium Usgae", "High Usage")))</f>
        <v>No Usage</v>
      </c>
      <c r="AD4116" t="str">
        <f>IF(tbl_Customers[[#This Row],[total_day_minutes]]&lt;=150,"Low Usage", IF(tbl_Customers[[#This Row],[total_day_minutes]]&lt;=200,"Medium Usage", IF(tbl_Customers[[#This Row],[total_day_minutes]]&lt;=250,"High Usage","Very High Usage")))</f>
        <v>High Usage</v>
      </c>
      <c r="AE4116" t="str">
        <f>IF(tbl_Customers[[#This Row],[total_intl_calls]]&lt;=5,"Low Calls", IF(tbl_Customers[[#This Row],[total_intl_calls]]&lt;=10, "Medium Calls", "High Calls"))</f>
        <v>Low Calls</v>
      </c>
      <c r="AF41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6" s="36" t="str">
        <f>IF(tbl_Customers[[#This Row],[Churn_Risk_Score]]&gt;=10,"High Risk", IF(tbl_Customers[[#This Row],[Churn_Risk_Score]]&gt;=5,"Medium Risk","Low Risk"))</f>
        <v>Low Risk</v>
      </c>
    </row>
    <row r="4117" spans="1:33" x14ac:dyDescent="0.35">
      <c r="A4117">
        <v>4116</v>
      </c>
      <c r="B4117" t="s">
        <v>73</v>
      </c>
      <c r="C4117">
        <v>88</v>
      </c>
      <c r="D4117" t="s">
        <v>21</v>
      </c>
      <c r="E4117" t="s">
        <v>22</v>
      </c>
      <c r="F4117" t="s">
        <v>22</v>
      </c>
      <c r="G4117">
        <v>0</v>
      </c>
      <c r="H4117">
        <v>158.19999999999999</v>
      </c>
      <c r="I4117">
        <v>130</v>
      </c>
      <c r="J4117">
        <v>26.89</v>
      </c>
      <c r="K4117">
        <v>234.6</v>
      </c>
      <c r="L4117">
        <v>91</v>
      </c>
      <c r="M4117">
        <v>19.940000000000001</v>
      </c>
      <c r="N4117">
        <v>291</v>
      </c>
      <c r="O4117">
        <v>117</v>
      </c>
      <c r="P4117">
        <v>13.1</v>
      </c>
      <c r="Q4117">
        <v>12.9</v>
      </c>
      <c r="R4117">
        <v>3</v>
      </c>
      <c r="S4117">
        <v>3.48</v>
      </c>
      <c r="T4117">
        <v>2</v>
      </c>
      <c r="U4117" t="s">
        <v>22</v>
      </c>
      <c r="V4117">
        <f>IF(tbl_Customers[[#This Row],[churn]] = "yes", 1, 0)</f>
        <v>0</v>
      </c>
      <c r="W4117" t="str">
        <f>IF(tbl_Customers[[#This Row],[number_customer_service_calls]] &lt;= 1, "0-1 Calls", IF(tbl_Customers[[#This Row],[number_customer_service_calls]] &lt;= 3, "2-3 Calls", IF(tbl_Customers[[#This Row],[number_customer_service_calls]] &lt;=5, "4-5 Calls", "6+ Calls")))</f>
        <v>2-3 Calls</v>
      </c>
      <c r="X4117" t="str">
        <f>IF(tbl_Customers[[#This Row],[account_length]] &lt;= 50, "0-50", IF(tbl_Customers[[#This Row],[account_length]] &lt;=100, "51-100", IF(tbl_Customers[[#This Row],[account_length]] &lt;= 150, "101-150", "151+")))</f>
        <v>51-100</v>
      </c>
      <c r="Y4117" t="str">
        <f>IF(tbl_Customers[[#This Row],[total_intl_charge]] &lt;= 3, "Low Charges", "High Charges")</f>
        <v>High Charges</v>
      </c>
      <c r="Z4117" t="str">
        <f>IF(tbl_Customers[[#This Row],[total_eve_calls]]&lt;=80,"Low Calls",
IF(tbl_Customers[[#This Row],[total_eve_calls]]&lt;=120,"Medium Calls","High Calls"))</f>
        <v>Medium Calls</v>
      </c>
      <c r="AA4117" t="str">
        <f>IF(tbl_Customers[[#This Row],[total_eve_charge]]&lt;=15,"Low Charges",
IF(tbl_Customers[[#This Row],[total_eve_charge]]&lt;=20,"Medium Charges","High Charges"))</f>
        <v>Medium Charges</v>
      </c>
      <c r="AB4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7" t="str">
        <f>IF(tbl_Customers[[#This Row],[number_vmail_messages]] = 0, "No Usage", IF(tbl_Customers[[#This Row],[number_vmail_messages]] &lt;= 20, "Low Usage", IF(tbl_Customers[[#This Row],[number_vmail_messages]] &lt;= 40, "Medium Usgae", "High Usage")))</f>
        <v>No Usage</v>
      </c>
      <c r="AD4117" t="str">
        <f>IF(tbl_Customers[[#This Row],[total_day_minutes]]&lt;=150,"Low Usage", IF(tbl_Customers[[#This Row],[total_day_minutes]]&lt;=200,"Medium Usage", IF(tbl_Customers[[#This Row],[total_day_minutes]]&lt;=250,"High Usage","Very High Usage")))</f>
        <v>Medium Usage</v>
      </c>
      <c r="AE4117" t="str">
        <f>IF(tbl_Customers[[#This Row],[total_intl_calls]]&lt;=5,"Low Calls", IF(tbl_Customers[[#This Row],[total_intl_calls]]&lt;=10, "Medium Calls", "High Calls"))</f>
        <v>Low Calls</v>
      </c>
      <c r="AF41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7" s="36" t="str">
        <f>IF(tbl_Customers[[#This Row],[Churn_Risk_Score]]&gt;=10,"High Risk", IF(tbl_Customers[[#This Row],[Churn_Risk_Score]]&gt;=5,"Medium Risk","Low Risk"))</f>
        <v>Low Risk</v>
      </c>
    </row>
    <row r="4118" spans="1:33" x14ac:dyDescent="0.35">
      <c r="A4118">
        <v>4117</v>
      </c>
      <c r="B4118" t="s">
        <v>27</v>
      </c>
      <c r="C4118">
        <v>95</v>
      </c>
      <c r="D4118" t="s">
        <v>21</v>
      </c>
      <c r="E4118" t="s">
        <v>22</v>
      </c>
      <c r="F4118" t="s">
        <v>22</v>
      </c>
      <c r="G4118">
        <v>0</v>
      </c>
      <c r="H4118">
        <v>186.4</v>
      </c>
      <c r="I4118">
        <v>85</v>
      </c>
      <c r="J4118">
        <v>31.69</v>
      </c>
      <c r="K4118">
        <v>173.4</v>
      </c>
      <c r="L4118">
        <v>100</v>
      </c>
      <c r="M4118">
        <v>14.74</v>
      </c>
      <c r="N4118">
        <v>294.7</v>
      </c>
      <c r="O4118">
        <v>73</v>
      </c>
      <c r="P4118">
        <v>13.26</v>
      </c>
      <c r="Q4118">
        <v>9.1</v>
      </c>
      <c r="R4118">
        <v>5</v>
      </c>
      <c r="S4118">
        <v>2.46</v>
      </c>
      <c r="T4118">
        <v>1</v>
      </c>
      <c r="U4118" t="s">
        <v>22</v>
      </c>
      <c r="V4118">
        <f>IF(tbl_Customers[[#This Row],[churn]] = "yes", 1, 0)</f>
        <v>0</v>
      </c>
      <c r="W4118" t="str">
        <f>IF(tbl_Customers[[#This Row],[number_customer_service_calls]] &lt;= 1, "0-1 Calls", IF(tbl_Customers[[#This Row],[number_customer_service_calls]] &lt;= 3, "2-3 Calls", IF(tbl_Customers[[#This Row],[number_customer_service_calls]] &lt;=5, "4-5 Calls", "6+ Calls")))</f>
        <v>0-1 Calls</v>
      </c>
      <c r="X4118" t="str">
        <f>IF(tbl_Customers[[#This Row],[account_length]] &lt;= 50, "0-50", IF(tbl_Customers[[#This Row],[account_length]] &lt;=100, "51-100", IF(tbl_Customers[[#This Row],[account_length]] &lt;= 150, "101-150", "151+")))</f>
        <v>51-100</v>
      </c>
      <c r="Y4118" t="str">
        <f>IF(tbl_Customers[[#This Row],[total_intl_charge]] &lt;= 3, "Low Charges", "High Charges")</f>
        <v>Low Charges</v>
      </c>
      <c r="Z4118" t="str">
        <f>IF(tbl_Customers[[#This Row],[total_eve_calls]]&lt;=80,"Low Calls",
IF(tbl_Customers[[#This Row],[total_eve_calls]]&lt;=120,"Medium Calls","High Calls"))</f>
        <v>Medium Calls</v>
      </c>
      <c r="AA4118" t="str">
        <f>IF(tbl_Customers[[#This Row],[total_eve_charge]]&lt;=15,"Low Charges",
IF(tbl_Customers[[#This Row],[total_eve_charge]]&lt;=20,"Medium Charges","High Charges"))</f>
        <v>Low Charges</v>
      </c>
      <c r="AB4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18" t="str">
        <f>IF(tbl_Customers[[#This Row],[number_vmail_messages]] = 0, "No Usage", IF(tbl_Customers[[#This Row],[number_vmail_messages]] &lt;= 20, "Low Usage", IF(tbl_Customers[[#This Row],[number_vmail_messages]] &lt;= 40, "Medium Usgae", "High Usage")))</f>
        <v>No Usage</v>
      </c>
      <c r="AD4118" t="str">
        <f>IF(tbl_Customers[[#This Row],[total_day_minutes]]&lt;=150,"Low Usage", IF(tbl_Customers[[#This Row],[total_day_minutes]]&lt;=200,"Medium Usage", IF(tbl_Customers[[#This Row],[total_day_minutes]]&lt;=250,"High Usage","Very High Usage")))</f>
        <v>Medium Usage</v>
      </c>
      <c r="AE4118" t="str">
        <f>IF(tbl_Customers[[#This Row],[total_intl_calls]]&lt;=5,"Low Calls", IF(tbl_Customers[[#This Row],[total_intl_calls]]&lt;=10, "Medium Calls", "High Calls"))</f>
        <v>Low Calls</v>
      </c>
      <c r="AF41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18" s="36" t="str">
        <f>IF(tbl_Customers[[#This Row],[Churn_Risk_Score]]&gt;=10,"High Risk", IF(tbl_Customers[[#This Row],[Churn_Risk_Score]]&gt;=5,"Medium Risk","Low Risk"))</f>
        <v>Low Risk</v>
      </c>
    </row>
    <row r="4119" spans="1:33" x14ac:dyDescent="0.35">
      <c r="A4119">
        <v>4118</v>
      </c>
      <c r="B4119" t="s">
        <v>57</v>
      </c>
      <c r="C4119">
        <v>52</v>
      </c>
      <c r="D4119" t="s">
        <v>25</v>
      </c>
      <c r="E4119" t="s">
        <v>22</v>
      </c>
      <c r="F4119" t="s">
        <v>22</v>
      </c>
      <c r="G4119">
        <v>0</v>
      </c>
      <c r="H4119">
        <v>165.8</v>
      </c>
      <c r="I4119">
        <v>94</v>
      </c>
      <c r="J4119">
        <v>28.19</v>
      </c>
      <c r="K4119">
        <v>192.8</v>
      </c>
      <c r="L4119">
        <v>135</v>
      </c>
      <c r="M4119">
        <v>16.39</v>
      </c>
      <c r="N4119">
        <v>247.8</v>
      </c>
      <c r="O4119">
        <v>64</v>
      </c>
      <c r="P4119">
        <v>11.15</v>
      </c>
      <c r="Q4119">
        <v>12.4</v>
      </c>
      <c r="R4119">
        <v>7</v>
      </c>
      <c r="S4119">
        <v>3.35</v>
      </c>
      <c r="T4119">
        <v>3</v>
      </c>
      <c r="U4119" t="s">
        <v>22</v>
      </c>
      <c r="V4119">
        <f>IF(tbl_Customers[[#This Row],[churn]] = "yes", 1, 0)</f>
        <v>0</v>
      </c>
      <c r="W4119" t="str">
        <f>IF(tbl_Customers[[#This Row],[number_customer_service_calls]] &lt;= 1, "0-1 Calls", IF(tbl_Customers[[#This Row],[number_customer_service_calls]] &lt;= 3, "2-3 Calls", IF(tbl_Customers[[#This Row],[number_customer_service_calls]] &lt;=5, "4-5 Calls", "6+ Calls")))</f>
        <v>2-3 Calls</v>
      </c>
      <c r="X4119" t="str">
        <f>IF(tbl_Customers[[#This Row],[account_length]] &lt;= 50, "0-50", IF(tbl_Customers[[#This Row],[account_length]] &lt;=100, "51-100", IF(tbl_Customers[[#This Row],[account_length]] &lt;= 150, "101-150", "151+")))</f>
        <v>51-100</v>
      </c>
      <c r="Y4119" t="str">
        <f>IF(tbl_Customers[[#This Row],[total_intl_charge]] &lt;= 3, "Low Charges", "High Charges")</f>
        <v>High Charges</v>
      </c>
      <c r="Z4119" t="str">
        <f>IF(tbl_Customers[[#This Row],[total_eve_calls]]&lt;=80,"Low Calls",
IF(tbl_Customers[[#This Row],[total_eve_calls]]&lt;=120,"Medium Calls","High Calls"))</f>
        <v>High Calls</v>
      </c>
      <c r="AA4119" t="str">
        <f>IF(tbl_Customers[[#This Row],[total_eve_charge]]&lt;=15,"Low Charges",
IF(tbl_Customers[[#This Row],[total_eve_charge]]&lt;=20,"Medium Charges","High Charges"))</f>
        <v>Medium Charges</v>
      </c>
      <c r="AB4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9" t="str">
        <f>IF(tbl_Customers[[#This Row],[number_vmail_messages]] = 0, "No Usage", IF(tbl_Customers[[#This Row],[number_vmail_messages]] &lt;= 20, "Low Usage", IF(tbl_Customers[[#This Row],[number_vmail_messages]] &lt;= 40, "Medium Usgae", "High Usage")))</f>
        <v>No Usage</v>
      </c>
      <c r="AD4119" t="str">
        <f>IF(tbl_Customers[[#This Row],[total_day_minutes]]&lt;=150,"Low Usage", IF(tbl_Customers[[#This Row],[total_day_minutes]]&lt;=200,"Medium Usage", IF(tbl_Customers[[#This Row],[total_day_minutes]]&lt;=250,"High Usage","Very High Usage")))</f>
        <v>Medium Usage</v>
      </c>
      <c r="AE4119" t="str">
        <f>IF(tbl_Customers[[#This Row],[total_intl_calls]]&lt;=5,"Low Calls", IF(tbl_Customers[[#This Row],[total_intl_calls]]&lt;=10, "Medium Calls", "High Calls"))</f>
        <v>Medium Calls</v>
      </c>
      <c r="AF41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9" s="36" t="str">
        <f>IF(tbl_Customers[[#This Row],[Churn_Risk_Score]]&gt;=10,"High Risk", IF(tbl_Customers[[#This Row],[Churn_Risk_Score]]&gt;=5,"Medium Risk","Low Risk"))</f>
        <v>Low Risk</v>
      </c>
    </row>
    <row r="4120" spans="1:33" x14ac:dyDescent="0.35">
      <c r="A4120">
        <v>4119</v>
      </c>
      <c r="B4120" t="s">
        <v>73</v>
      </c>
      <c r="C4120">
        <v>91</v>
      </c>
      <c r="D4120" t="s">
        <v>28</v>
      </c>
      <c r="E4120" t="s">
        <v>22</v>
      </c>
      <c r="F4120" t="s">
        <v>22</v>
      </c>
      <c r="G4120">
        <v>0</v>
      </c>
      <c r="H4120">
        <v>143.19999999999999</v>
      </c>
      <c r="I4120">
        <v>127</v>
      </c>
      <c r="J4120">
        <v>24.34</v>
      </c>
      <c r="K4120">
        <v>103</v>
      </c>
      <c r="L4120">
        <v>89</v>
      </c>
      <c r="M4120">
        <v>8.76</v>
      </c>
      <c r="N4120">
        <v>233.5</v>
      </c>
      <c r="O4120">
        <v>94</v>
      </c>
      <c r="P4120">
        <v>10.51</v>
      </c>
      <c r="Q4120">
        <v>12.7</v>
      </c>
      <c r="R4120">
        <v>3</v>
      </c>
      <c r="S4120">
        <v>3.43</v>
      </c>
      <c r="T4120">
        <v>2</v>
      </c>
      <c r="U4120" t="s">
        <v>22</v>
      </c>
      <c r="V4120">
        <f>IF(tbl_Customers[[#This Row],[churn]] = "yes", 1, 0)</f>
        <v>0</v>
      </c>
      <c r="W4120" t="str">
        <f>IF(tbl_Customers[[#This Row],[number_customer_service_calls]] &lt;= 1, "0-1 Calls", IF(tbl_Customers[[#This Row],[number_customer_service_calls]] &lt;= 3, "2-3 Calls", IF(tbl_Customers[[#This Row],[number_customer_service_calls]] &lt;=5, "4-5 Calls", "6+ Calls")))</f>
        <v>2-3 Calls</v>
      </c>
      <c r="X4120" t="str">
        <f>IF(tbl_Customers[[#This Row],[account_length]] &lt;= 50, "0-50", IF(tbl_Customers[[#This Row],[account_length]] &lt;=100, "51-100", IF(tbl_Customers[[#This Row],[account_length]] &lt;= 150, "101-150", "151+")))</f>
        <v>51-100</v>
      </c>
      <c r="Y4120" t="str">
        <f>IF(tbl_Customers[[#This Row],[total_intl_charge]] &lt;= 3, "Low Charges", "High Charges")</f>
        <v>High Charges</v>
      </c>
      <c r="Z4120" t="str">
        <f>IF(tbl_Customers[[#This Row],[total_eve_calls]]&lt;=80,"Low Calls",
IF(tbl_Customers[[#This Row],[total_eve_calls]]&lt;=120,"Medium Calls","High Calls"))</f>
        <v>Medium Calls</v>
      </c>
      <c r="AA4120" t="str">
        <f>IF(tbl_Customers[[#This Row],[total_eve_charge]]&lt;=15,"Low Charges",
IF(tbl_Customers[[#This Row],[total_eve_charge]]&lt;=20,"Medium Charges","High Charges"))</f>
        <v>Low Charges</v>
      </c>
      <c r="AB4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0" t="str">
        <f>IF(tbl_Customers[[#This Row],[number_vmail_messages]] = 0, "No Usage", IF(tbl_Customers[[#This Row],[number_vmail_messages]] &lt;= 20, "Low Usage", IF(tbl_Customers[[#This Row],[number_vmail_messages]] &lt;= 40, "Medium Usgae", "High Usage")))</f>
        <v>No Usage</v>
      </c>
      <c r="AD4120" t="str">
        <f>IF(tbl_Customers[[#This Row],[total_day_minutes]]&lt;=150,"Low Usage", IF(tbl_Customers[[#This Row],[total_day_minutes]]&lt;=200,"Medium Usage", IF(tbl_Customers[[#This Row],[total_day_minutes]]&lt;=250,"High Usage","Very High Usage")))</f>
        <v>Low Usage</v>
      </c>
      <c r="AE4120" t="str">
        <f>IF(tbl_Customers[[#This Row],[total_intl_calls]]&lt;=5,"Low Calls", IF(tbl_Customers[[#This Row],[total_intl_calls]]&lt;=10, "Medium Calls", "High Calls"))</f>
        <v>Low Calls</v>
      </c>
      <c r="AF41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0" s="36" t="str">
        <f>IF(tbl_Customers[[#This Row],[Churn_Risk_Score]]&gt;=10,"High Risk", IF(tbl_Customers[[#This Row],[Churn_Risk_Score]]&gt;=5,"Medium Risk","Low Risk"))</f>
        <v>Low Risk</v>
      </c>
    </row>
    <row r="4121" spans="1:33" x14ac:dyDescent="0.35">
      <c r="A4121">
        <v>4120</v>
      </c>
      <c r="B4121" t="s">
        <v>49</v>
      </c>
      <c r="C4121">
        <v>163</v>
      </c>
      <c r="D4121" t="s">
        <v>28</v>
      </c>
      <c r="E4121" t="s">
        <v>22</v>
      </c>
      <c r="F4121" t="s">
        <v>22</v>
      </c>
      <c r="G4121">
        <v>0</v>
      </c>
      <c r="H4121">
        <v>238.6</v>
      </c>
      <c r="I4121">
        <v>107</v>
      </c>
      <c r="J4121">
        <v>40.56</v>
      </c>
      <c r="K4121">
        <v>178</v>
      </c>
      <c r="L4121">
        <v>85</v>
      </c>
      <c r="M4121">
        <v>15.13</v>
      </c>
      <c r="N4121">
        <v>196</v>
      </c>
      <c r="O4121">
        <v>124</v>
      </c>
      <c r="P4121">
        <v>8.82</v>
      </c>
      <c r="Q4121">
        <v>6.2</v>
      </c>
      <c r="R4121">
        <v>4</v>
      </c>
      <c r="S4121">
        <v>1.67</v>
      </c>
      <c r="T4121">
        <v>1</v>
      </c>
      <c r="U4121" t="s">
        <v>22</v>
      </c>
      <c r="V4121">
        <f>IF(tbl_Customers[[#This Row],[churn]] = "yes", 1, 0)</f>
        <v>0</v>
      </c>
      <c r="W4121" t="str">
        <f>IF(tbl_Customers[[#This Row],[number_customer_service_calls]] &lt;= 1, "0-1 Calls", IF(tbl_Customers[[#This Row],[number_customer_service_calls]] &lt;= 3, "2-3 Calls", IF(tbl_Customers[[#This Row],[number_customer_service_calls]] &lt;=5, "4-5 Calls", "6+ Calls")))</f>
        <v>0-1 Calls</v>
      </c>
      <c r="X4121" t="str">
        <f>IF(tbl_Customers[[#This Row],[account_length]] &lt;= 50, "0-50", IF(tbl_Customers[[#This Row],[account_length]] &lt;=100, "51-100", IF(tbl_Customers[[#This Row],[account_length]] &lt;= 150, "101-150", "151+")))</f>
        <v>151+</v>
      </c>
      <c r="Y4121" t="str">
        <f>IF(tbl_Customers[[#This Row],[total_intl_charge]] &lt;= 3, "Low Charges", "High Charges")</f>
        <v>Low Charges</v>
      </c>
      <c r="Z4121" t="str">
        <f>IF(tbl_Customers[[#This Row],[total_eve_calls]]&lt;=80,"Low Calls",
IF(tbl_Customers[[#This Row],[total_eve_calls]]&lt;=120,"Medium Calls","High Calls"))</f>
        <v>Medium Calls</v>
      </c>
      <c r="AA4121" t="str">
        <f>IF(tbl_Customers[[#This Row],[total_eve_charge]]&lt;=15,"Low Charges",
IF(tbl_Customers[[#This Row],[total_eve_charge]]&lt;=20,"Medium Charges","High Charges"))</f>
        <v>Medium Charges</v>
      </c>
      <c r="AB4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1" t="str">
        <f>IF(tbl_Customers[[#This Row],[number_vmail_messages]] = 0, "No Usage", IF(tbl_Customers[[#This Row],[number_vmail_messages]] &lt;= 20, "Low Usage", IF(tbl_Customers[[#This Row],[number_vmail_messages]] &lt;= 40, "Medium Usgae", "High Usage")))</f>
        <v>No Usage</v>
      </c>
      <c r="AD4121" t="str">
        <f>IF(tbl_Customers[[#This Row],[total_day_minutes]]&lt;=150,"Low Usage", IF(tbl_Customers[[#This Row],[total_day_minutes]]&lt;=200,"Medium Usage", IF(tbl_Customers[[#This Row],[total_day_minutes]]&lt;=250,"High Usage","Very High Usage")))</f>
        <v>High Usage</v>
      </c>
      <c r="AE4121" t="str">
        <f>IF(tbl_Customers[[#This Row],[total_intl_calls]]&lt;=5,"Low Calls", IF(tbl_Customers[[#This Row],[total_intl_calls]]&lt;=10, "Medium Calls", "High Calls"))</f>
        <v>Low Calls</v>
      </c>
      <c r="AF41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21" s="36" t="str">
        <f>IF(tbl_Customers[[#This Row],[Churn_Risk_Score]]&gt;=10,"High Risk", IF(tbl_Customers[[#This Row],[Churn_Risk_Score]]&gt;=5,"Medium Risk","Low Risk"))</f>
        <v>Low Risk</v>
      </c>
    </row>
    <row r="4122" spans="1:33" x14ac:dyDescent="0.35">
      <c r="A4122">
        <v>4121</v>
      </c>
      <c r="B4122" t="s">
        <v>67</v>
      </c>
      <c r="C4122">
        <v>145</v>
      </c>
      <c r="D4122" t="s">
        <v>25</v>
      </c>
      <c r="E4122" t="s">
        <v>23</v>
      </c>
      <c r="F4122" t="s">
        <v>22</v>
      </c>
      <c r="G4122">
        <v>0</v>
      </c>
      <c r="H4122">
        <v>113</v>
      </c>
      <c r="I4122">
        <v>63</v>
      </c>
      <c r="J4122">
        <v>19.21</v>
      </c>
      <c r="K4122">
        <v>187</v>
      </c>
      <c r="L4122">
        <v>131</v>
      </c>
      <c r="M4122">
        <v>15.9</v>
      </c>
      <c r="N4122">
        <v>146.80000000000001</v>
      </c>
      <c r="O4122">
        <v>61</v>
      </c>
      <c r="P4122">
        <v>6.61</v>
      </c>
      <c r="Q4122">
        <v>10.9</v>
      </c>
      <c r="R4122">
        <v>7</v>
      </c>
      <c r="S4122">
        <v>2.94</v>
      </c>
      <c r="T4122">
        <v>1</v>
      </c>
      <c r="U4122" t="s">
        <v>22</v>
      </c>
      <c r="V4122">
        <f>IF(tbl_Customers[[#This Row],[churn]] = "yes", 1, 0)</f>
        <v>0</v>
      </c>
      <c r="W4122" t="str">
        <f>IF(tbl_Customers[[#This Row],[number_customer_service_calls]] &lt;= 1, "0-1 Calls", IF(tbl_Customers[[#This Row],[number_customer_service_calls]] &lt;= 3, "2-3 Calls", IF(tbl_Customers[[#This Row],[number_customer_service_calls]] &lt;=5, "4-5 Calls", "6+ Calls")))</f>
        <v>0-1 Calls</v>
      </c>
      <c r="X4122" t="str">
        <f>IF(tbl_Customers[[#This Row],[account_length]] &lt;= 50, "0-50", IF(tbl_Customers[[#This Row],[account_length]] &lt;=100, "51-100", IF(tbl_Customers[[#This Row],[account_length]] &lt;= 150, "101-150", "151+")))</f>
        <v>101-150</v>
      </c>
      <c r="Y4122" t="str">
        <f>IF(tbl_Customers[[#This Row],[total_intl_charge]] &lt;= 3, "Low Charges", "High Charges")</f>
        <v>Low Charges</v>
      </c>
      <c r="Z4122" t="str">
        <f>IF(tbl_Customers[[#This Row],[total_eve_calls]]&lt;=80,"Low Calls",
IF(tbl_Customers[[#This Row],[total_eve_calls]]&lt;=120,"Medium Calls","High Calls"))</f>
        <v>High Calls</v>
      </c>
      <c r="AA4122" t="str">
        <f>IF(tbl_Customers[[#This Row],[total_eve_charge]]&lt;=15,"Low Charges",
IF(tbl_Customers[[#This Row],[total_eve_charge]]&lt;=20,"Medium Charges","High Charges"))</f>
        <v>Medium Charges</v>
      </c>
      <c r="AB4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2" t="str">
        <f>IF(tbl_Customers[[#This Row],[number_vmail_messages]] = 0, "No Usage", IF(tbl_Customers[[#This Row],[number_vmail_messages]] &lt;= 20, "Low Usage", IF(tbl_Customers[[#This Row],[number_vmail_messages]] &lt;= 40, "Medium Usgae", "High Usage")))</f>
        <v>No Usage</v>
      </c>
      <c r="AD4122" t="str">
        <f>IF(tbl_Customers[[#This Row],[total_day_minutes]]&lt;=150,"Low Usage", IF(tbl_Customers[[#This Row],[total_day_minutes]]&lt;=200,"Medium Usage", IF(tbl_Customers[[#This Row],[total_day_minutes]]&lt;=250,"High Usage","Very High Usage")))</f>
        <v>Low Usage</v>
      </c>
      <c r="AE4122" t="str">
        <f>IF(tbl_Customers[[#This Row],[total_intl_calls]]&lt;=5,"Low Calls", IF(tbl_Customers[[#This Row],[total_intl_calls]]&lt;=10, "Medium Calls", "High Calls"))</f>
        <v>Medium Calls</v>
      </c>
      <c r="AF41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2" s="36" t="str">
        <f>IF(tbl_Customers[[#This Row],[Churn_Risk_Score]]&gt;=10,"High Risk", IF(tbl_Customers[[#This Row],[Churn_Risk_Score]]&gt;=5,"Medium Risk","Low Risk"))</f>
        <v>Low Risk</v>
      </c>
    </row>
    <row r="4123" spans="1:33" x14ac:dyDescent="0.35">
      <c r="A4123">
        <v>4122</v>
      </c>
      <c r="B4123" t="s">
        <v>53</v>
      </c>
      <c r="C4123">
        <v>116</v>
      </c>
      <c r="D4123" t="s">
        <v>25</v>
      </c>
      <c r="E4123" t="s">
        <v>22</v>
      </c>
      <c r="F4123" t="s">
        <v>22</v>
      </c>
      <c r="G4123">
        <v>0</v>
      </c>
      <c r="H4123">
        <v>149.6</v>
      </c>
      <c r="I4123">
        <v>74</v>
      </c>
      <c r="J4123">
        <v>25.43</v>
      </c>
      <c r="K4123">
        <v>167.9</v>
      </c>
      <c r="L4123">
        <v>92</v>
      </c>
      <c r="M4123">
        <v>14.27</v>
      </c>
      <c r="N4123">
        <v>174.1</v>
      </c>
      <c r="O4123">
        <v>100</v>
      </c>
      <c r="P4123">
        <v>7.83</v>
      </c>
      <c r="Q4123">
        <v>16.399999999999999</v>
      </c>
      <c r="R4123">
        <v>7</v>
      </c>
      <c r="S4123">
        <v>4.43</v>
      </c>
      <c r="T4123">
        <v>0</v>
      </c>
      <c r="U4123" t="s">
        <v>22</v>
      </c>
      <c r="V4123">
        <f>IF(tbl_Customers[[#This Row],[churn]] = "yes", 1, 0)</f>
        <v>0</v>
      </c>
      <c r="W4123" t="str">
        <f>IF(tbl_Customers[[#This Row],[number_customer_service_calls]] &lt;= 1, "0-1 Calls", IF(tbl_Customers[[#This Row],[number_customer_service_calls]] &lt;= 3, "2-3 Calls", IF(tbl_Customers[[#This Row],[number_customer_service_calls]] &lt;=5, "4-5 Calls", "6+ Calls")))</f>
        <v>0-1 Calls</v>
      </c>
      <c r="X4123" t="str">
        <f>IF(tbl_Customers[[#This Row],[account_length]] &lt;= 50, "0-50", IF(tbl_Customers[[#This Row],[account_length]] &lt;=100, "51-100", IF(tbl_Customers[[#This Row],[account_length]] &lt;= 150, "101-150", "151+")))</f>
        <v>101-150</v>
      </c>
      <c r="Y4123" t="str">
        <f>IF(tbl_Customers[[#This Row],[total_intl_charge]] &lt;= 3, "Low Charges", "High Charges")</f>
        <v>High Charges</v>
      </c>
      <c r="Z4123" t="str">
        <f>IF(tbl_Customers[[#This Row],[total_eve_calls]]&lt;=80,"Low Calls",
IF(tbl_Customers[[#This Row],[total_eve_calls]]&lt;=120,"Medium Calls","High Calls"))</f>
        <v>Medium Calls</v>
      </c>
      <c r="AA4123" t="str">
        <f>IF(tbl_Customers[[#This Row],[total_eve_charge]]&lt;=15,"Low Charges",
IF(tbl_Customers[[#This Row],[total_eve_charge]]&lt;=20,"Medium Charges","High Charges"))</f>
        <v>Low Charges</v>
      </c>
      <c r="AB4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3" t="str">
        <f>IF(tbl_Customers[[#This Row],[number_vmail_messages]] = 0, "No Usage", IF(tbl_Customers[[#This Row],[number_vmail_messages]] &lt;= 20, "Low Usage", IF(tbl_Customers[[#This Row],[number_vmail_messages]] &lt;= 40, "Medium Usgae", "High Usage")))</f>
        <v>No Usage</v>
      </c>
      <c r="AD4123" t="str">
        <f>IF(tbl_Customers[[#This Row],[total_day_minutes]]&lt;=150,"Low Usage", IF(tbl_Customers[[#This Row],[total_day_minutes]]&lt;=200,"Medium Usage", IF(tbl_Customers[[#This Row],[total_day_minutes]]&lt;=250,"High Usage","Very High Usage")))</f>
        <v>Low Usage</v>
      </c>
      <c r="AE4123" t="str">
        <f>IF(tbl_Customers[[#This Row],[total_intl_calls]]&lt;=5,"Low Calls", IF(tbl_Customers[[#This Row],[total_intl_calls]]&lt;=10, "Medium Calls", "High Calls"))</f>
        <v>Medium Calls</v>
      </c>
      <c r="AF41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3" s="36" t="str">
        <f>IF(tbl_Customers[[#This Row],[Churn_Risk_Score]]&gt;=10,"High Risk", IF(tbl_Customers[[#This Row],[Churn_Risk_Score]]&gt;=5,"Medium Risk","Low Risk"))</f>
        <v>Low Risk</v>
      </c>
    </row>
    <row r="4124" spans="1:33" x14ac:dyDescent="0.35">
      <c r="A4124">
        <v>4123</v>
      </c>
      <c r="B4124" t="s">
        <v>37</v>
      </c>
      <c r="C4124">
        <v>95</v>
      </c>
      <c r="D4124" t="s">
        <v>21</v>
      </c>
      <c r="E4124" t="s">
        <v>22</v>
      </c>
      <c r="F4124" t="s">
        <v>22</v>
      </c>
      <c r="G4124">
        <v>0</v>
      </c>
      <c r="H4124">
        <v>232</v>
      </c>
      <c r="I4124">
        <v>80</v>
      </c>
      <c r="J4124">
        <v>39.44</v>
      </c>
      <c r="K4124">
        <v>126.1</v>
      </c>
      <c r="L4124">
        <v>94</v>
      </c>
      <c r="M4124">
        <v>10.72</v>
      </c>
      <c r="N4124">
        <v>109.6</v>
      </c>
      <c r="O4124">
        <v>117</v>
      </c>
      <c r="P4124">
        <v>4.93</v>
      </c>
      <c r="Q4124">
        <v>12</v>
      </c>
      <c r="R4124">
        <v>6</v>
      </c>
      <c r="S4124">
        <v>3.24</v>
      </c>
      <c r="T4124">
        <v>1</v>
      </c>
      <c r="U4124" t="s">
        <v>22</v>
      </c>
      <c r="V4124">
        <f>IF(tbl_Customers[[#This Row],[churn]] = "yes", 1, 0)</f>
        <v>0</v>
      </c>
      <c r="W4124" t="str">
        <f>IF(tbl_Customers[[#This Row],[number_customer_service_calls]] &lt;= 1, "0-1 Calls", IF(tbl_Customers[[#This Row],[number_customer_service_calls]] &lt;= 3, "2-3 Calls", IF(tbl_Customers[[#This Row],[number_customer_service_calls]] &lt;=5, "4-5 Calls", "6+ Calls")))</f>
        <v>0-1 Calls</v>
      </c>
      <c r="X4124" t="str">
        <f>IF(tbl_Customers[[#This Row],[account_length]] &lt;= 50, "0-50", IF(tbl_Customers[[#This Row],[account_length]] &lt;=100, "51-100", IF(tbl_Customers[[#This Row],[account_length]] &lt;= 150, "101-150", "151+")))</f>
        <v>51-100</v>
      </c>
      <c r="Y4124" t="str">
        <f>IF(tbl_Customers[[#This Row],[total_intl_charge]] &lt;= 3, "Low Charges", "High Charges")</f>
        <v>High Charges</v>
      </c>
      <c r="Z4124" t="str">
        <f>IF(tbl_Customers[[#This Row],[total_eve_calls]]&lt;=80,"Low Calls",
IF(tbl_Customers[[#This Row],[total_eve_calls]]&lt;=120,"Medium Calls","High Calls"))</f>
        <v>Medium Calls</v>
      </c>
      <c r="AA4124" t="str">
        <f>IF(tbl_Customers[[#This Row],[total_eve_charge]]&lt;=15,"Low Charges",
IF(tbl_Customers[[#This Row],[total_eve_charge]]&lt;=20,"Medium Charges","High Charges"))</f>
        <v>Low Charges</v>
      </c>
      <c r="AB4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4" t="str">
        <f>IF(tbl_Customers[[#This Row],[number_vmail_messages]] = 0, "No Usage", IF(tbl_Customers[[#This Row],[number_vmail_messages]] &lt;= 20, "Low Usage", IF(tbl_Customers[[#This Row],[number_vmail_messages]] &lt;= 40, "Medium Usgae", "High Usage")))</f>
        <v>No Usage</v>
      </c>
      <c r="AD4124" t="str">
        <f>IF(tbl_Customers[[#This Row],[total_day_minutes]]&lt;=150,"Low Usage", IF(tbl_Customers[[#This Row],[total_day_minutes]]&lt;=200,"Medium Usage", IF(tbl_Customers[[#This Row],[total_day_minutes]]&lt;=250,"High Usage","Very High Usage")))</f>
        <v>High Usage</v>
      </c>
      <c r="AE4124" t="str">
        <f>IF(tbl_Customers[[#This Row],[total_intl_calls]]&lt;=5,"Low Calls", IF(tbl_Customers[[#This Row],[total_intl_calls]]&lt;=10, "Medium Calls", "High Calls"))</f>
        <v>Medium Calls</v>
      </c>
      <c r="AF41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4" s="36" t="str">
        <f>IF(tbl_Customers[[#This Row],[Churn_Risk_Score]]&gt;=10,"High Risk", IF(tbl_Customers[[#This Row],[Churn_Risk_Score]]&gt;=5,"Medium Risk","Low Risk"))</f>
        <v>Low Risk</v>
      </c>
    </row>
    <row r="4125" spans="1:33" x14ac:dyDescent="0.35">
      <c r="A4125">
        <v>4124</v>
      </c>
      <c r="B4125" t="s">
        <v>36</v>
      </c>
      <c r="C4125">
        <v>49</v>
      </c>
      <c r="D4125" t="s">
        <v>21</v>
      </c>
      <c r="E4125" t="s">
        <v>22</v>
      </c>
      <c r="F4125" t="s">
        <v>22</v>
      </c>
      <c r="G4125">
        <v>0</v>
      </c>
      <c r="H4125">
        <v>167.2</v>
      </c>
      <c r="I4125">
        <v>94</v>
      </c>
      <c r="J4125">
        <v>28.42</v>
      </c>
      <c r="K4125">
        <v>218.1</v>
      </c>
      <c r="L4125">
        <v>121</v>
      </c>
      <c r="M4125">
        <v>18.54</v>
      </c>
      <c r="N4125">
        <v>313.10000000000002</v>
      </c>
      <c r="O4125">
        <v>109</v>
      </c>
      <c r="P4125">
        <v>14.09</v>
      </c>
      <c r="Q4125">
        <v>7.8</v>
      </c>
      <c r="R4125">
        <v>5</v>
      </c>
      <c r="S4125">
        <v>2.11</v>
      </c>
      <c r="T4125">
        <v>3</v>
      </c>
      <c r="U4125" t="s">
        <v>22</v>
      </c>
      <c r="V4125">
        <f>IF(tbl_Customers[[#This Row],[churn]] = "yes", 1, 0)</f>
        <v>0</v>
      </c>
      <c r="W4125" t="str">
        <f>IF(tbl_Customers[[#This Row],[number_customer_service_calls]] &lt;= 1, "0-1 Calls", IF(tbl_Customers[[#This Row],[number_customer_service_calls]] &lt;= 3, "2-3 Calls", IF(tbl_Customers[[#This Row],[number_customer_service_calls]] &lt;=5, "4-5 Calls", "6+ Calls")))</f>
        <v>2-3 Calls</v>
      </c>
      <c r="X4125" t="str">
        <f>IF(tbl_Customers[[#This Row],[account_length]] &lt;= 50, "0-50", IF(tbl_Customers[[#This Row],[account_length]] &lt;=100, "51-100", IF(tbl_Customers[[#This Row],[account_length]] &lt;= 150, "101-150", "151+")))</f>
        <v>0-50</v>
      </c>
      <c r="Y4125" t="str">
        <f>IF(tbl_Customers[[#This Row],[total_intl_charge]] &lt;= 3, "Low Charges", "High Charges")</f>
        <v>Low Charges</v>
      </c>
      <c r="Z4125" t="str">
        <f>IF(tbl_Customers[[#This Row],[total_eve_calls]]&lt;=80,"Low Calls",
IF(tbl_Customers[[#This Row],[total_eve_calls]]&lt;=120,"Medium Calls","High Calls"))</f>
        <v>High Calls</v>
      </c>
      <c r="AA4125" t="str">
        <f>IF(tbl_Customers[[#This Row],[total_eve_charge]]&lt;=15,"Low Charges",
IF(tbl_Customers[[#This Row],[total_eve_charge]]&lt;=20,"Medium Charges","High Charges"))</f>
        <v>Medium Charges</v>
      </c>
      <c r="AB4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5" t="str">
        <f>IF(tbl_Customers[[#This Row],[number_vmail_messages]] = 0, "No Usage", IF(tbl_Customers[[#This Row],[number_vmail_messages]] &lt;= 20, "Low Usage", IF(tbl_Customers[[#This Row],[number_vmail_messages]] &lt;= 40, "Medium Usgae", "High Usage")))</f>
        <v>No Usage</v>
      </c>
      <c r="AD4125" t="str">
        <f>IF(tbl_Customers[[#This Row],[total_day_minutes]]&lt;=150,"Low Usage", IF(tbl_Customers[[#This Row],[total_day_minutes]]&lt;=200,"Medium Usage", IF(tbl_Customers[[#This Row],[total_day_minutes]]&lt;=250,"High Usage","Very High Usage")))</f>
        <v>Medium Usage</v>
      </c>
      <c r="AE4125" t="str">
        <f>IF(tbl_Customers[[#This Row],[total_intl_calls]]&lt;=5,"Low Calls", IF(tbl_Customers[[#This Row],[total_intl_calls]]&lt;=10, "Medium Calls", "High Calls"))</f>
        <v>Low Calls</v>
      </c>
      <c r="AF41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25" s="36" t="str">
        <f>IF(tbl_Customers[[#This Row],[Churn_Risk_Score]]&gt;=10,"High Risk", IF(tbl_Customers[[#This Row],[Churn_Risk_Score]]&gt;=5,"Medium Risk","Low Risk"))</f>
        <v>Low Risk</v>
      </c>
    </row>
    <row r="4126" spans="1:33" x14ac:dyDescent="0.35">
      <c r="A4126">
        <v>4125</v>
      </c>
      <c r="B4126" t="s">
        <v>47</v>
      </c>
      <c r="C4126">
        <v>121</v>
      </c>
      <c r="D4126" t="s">
        <v>21</v>
      </c>
      <c r="E4126" t="s">
        <v>22</v>
      </c>
      <c r="F4126" t="s">
        <v>22</v>
      </c>
      <c r="G4126">
        <v>0</v>
      </c>
      <c r="H4126">
        <v>162.4</v>
      </c>
      <c r="I4126">
        <v>87</v>
      </c>
      <c r="J4126">
        <v>27.61</v>
      </c>
      <c r="K4126">
        <v>285.2</v>
      </c>
      <c r="L4126">
        <v>104</v>
      </c>
      <c r="M4126">
        <v>24.24</v>
      </c>
      <c r="N4126">
        <v>117.4</v>
      </c>
      <c r="O4126">
        <v>125</v>
      </c>
      <c r="P4126">
        <v>5.28</v>
      </c>
      <c r="Q4126">
        <v>5.8</v>
      </c>
      <c r="R4126">
        <v>5</v>
      </c>
      <c r="S4126">
        <v>1.57</v>
      </c>
      <c r="T4126">
        <v>2</v>
      </c>
      <c r="U4126" t="s">
        <v>22</v>
      </c>
      <c r="V4126">
        <f>IF(tbl_Customers[[#This Row],[churn]] = "yes", 1, 0)</f>
        <v>0</v>
      </c>
      <c r="W4126" t="str">
        <f>IF(tbl_Customers[[#This Row],[number_customer_service_calls]] &lt;= 1, "0-1 Calls", IF(tbl_Customers[[#This Row],[number_customer_service_calls]] &lt;= 3, "2-3 Calls", IF(tbl_Customers[[#This Row],[number_customer_service_calls]] &lt;=5, "4-5 Calls", "6+ Calls")))</f>
        <v>2-3 Calls</v>
      </c>
      <c r="X4126" t="str">
        <f>IF(tbl_Customers[[#This Row],[account_length]] &lt;= 50, "0-50", IF(tbl_Customers[[#This Row],[account_length]] &lt;=100, "51-100", IF(tbl_Customers[[#This Row],[account_length]] &lt;= 150, "101-150", "151+")))</f>
        <v>101-150</v>
      </c>
      <c r="Y4126" t="str">
        <f>IF(tbl_Customers[[#This Row],[total_intl_charge]] &lt;= 3, "Low Charges", "High Charges")</f>
        <v>Low Charges</v>
      </c>
      <c r="Z4126" t="str">
        <f>IF(tbl_Customers[[#This Row],[total_eve_calls]]&lt;=80,"Low Calls",
IF(tbl_Customers[[#This Row],[total_eve_calls]]&lt;=120,"Medium Calls","High Calls"))</f>
        <v>Medium Calls</v>
      </c>
      <c r="AA4126" t="str">
        <f>IF(tbl_Customers[[#This Row],[total_eve_charge]]&lt;=15,"Low Charges",
IF(tbl_Customers[[#This Row],[total_eve_charge]]&lt;=20,"Medium Charges","High Charges"))</f>
        <v>High Charges</v>
      </c>
      <c r="AB4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6" t="str">
        <f>IF(tbl_Customers[[#This Row],[number_vmail_messages]] = 0, "No Usage", IF(tbl_Customers[[#This Row],[number_vmail_messages]] &lt;= 20, "Low Usage", IF(tbl_Customers[[#This Row],[number_vmail_messages]] &lt;= 40, "Medium Usgae", "High Usage")))</f>
        <v>No Usage</v>
      </c>
      <c r="AD4126" t="str">
        <f>IF(tbl_Customers[[#This Row],[total_day_minutes]]&lt;=150,"Low Usage", IF(tbl_Customers[[#This Row],[total_day_minutes]]&lt;=200,"Medium Usage", IF(tbl_Customers[[#This Row],[total_day_minutes]]&lt;=250,"High Usage","Very High Usage")))</f>
        <v>Medium Usage</v>
      </c>
      <c r="AE4126" t="str">
        <f>IF(tbl_Customers[[#This Row],[total_intl_calls]]&lt;=5,"Low Calls", IF(tbl_Customers[[#This Row],[total_intl_calls]]&lt;=10, "Medium Calls", "High Calls"))</f>
        <v>Low Calls</v>
      </c>
      <c r="AF41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26" s="36" t="str">
        <f>IF(tbl_Customers[[#This Row],[Churn_Risk_Score]]&gt;=10,"High Risk", IF(tbl_Customers[[#This Row],[Churn_Risk_Score]]&gt;=5,"Medium Risk","Low Risk"))</f>
        <v>Low Risk</v>
      </c>
    </row>
    <row r="4127" spans="1:33" x14ac:dyDescent="0.35">
      <c r="A4127">
        <v>4126</v>
      </c>
      <c r="B4127" t="s">
        <v>71</v>
      </c>
      <c r="C4127">
        <v>39</v>
      </c>
      <c r="D4127" t="s">
        <v>28</v>
      </c>
      <c r="E4127" t="s">
        <v>22</v>
      </c>
      <c r="F4127" t="s">
        <v>22</v>
      </c>
      <c r="G4127">
        <v>0</v>
      </c>
      <c r="H4127">
        <v>189.6</v>
      </c>
      <c r="I4127">
        <v>89</v>
      </c>
      <c r="J4127">
        <v>32.229999999999997</v>
      </c>
      <c r="K4127">
        <v>251.6</v>
      </c>
      <c r="L4127">
        <v>116</v>
      </c>
      <c r="M4127">
        <v>21.39</v>
      </c>
      <c r="N4127">
        <v>230.9</v>
      </c>
      <c r="O4127">
        <v>105</v>
      </c>
      <c r="P4127">
        <v>10.39</v>
      </c>
      <c r="Q4127">
        <v>5.4</v>
      </c>
      <c r="R4127">
        <v>8</v>
      </c>
      <c r="S4127">
        <v>1.46</v>
      </c>
      <c r="T4127">
        <v>3</v>
      </c>
      <c r="U4127" t="s">
        <v>22</v>
      </c>
      <c r="V4127">
        <f>IF(tbl_Customers[[#This Row],[churn]] = "yes", 1, 0)</f>
        <v>0</v>
      </c>
      <c r="W4127" t="str">
        <f>IF(tbl_Customers[[#This Row],[number_customer_service_calls]] &lt;= 1, "0-1 Calls", IF(tbl_Customers[[#This Row],[number_customer_service_calls]] &lt;= 3, "2-3 Calls", IF(tbl_Customers[[#This Row],[number_customer_service_calls]] &lt;=5, "4-5 Calls", "6+ Calls")))</f>
        <v>2-3 Calls</v>
      </c>
      <c r="X4127" t="str">
        <f>IF(tbl_Customers[[#This Row],[account_length]] &lt;= 50, "0-50", IF(tbl_Customers[[#This Row],[account_length]] &lt;=100, "51-100", IF(tbl_Customers[[#This Row],[account_length]] &lt;= 150, "101-150", "151+")))</f>
        <v>0-50</v>
      </c>
      <c r="Y4127" t="str">
        <f>IF(tbl_Customers[[#This Row],[total_intl_charge]] &lt;= 3, "Low Charges", "High Charges")</f>
        <v>Low Charges</v>
      </c>
      <c r="Z4127" t="str">
        <f>IF(tbl_Customers[[#This Row],[total_eve_calls]]&lt;=80,"Low Calls",
IF(tbl_Customers[[#This Row],[total_eve_calls]]&lt;=120,"Medium Calls","High Calls"))</f>
        <v>Medium Calls</v>
      </c>
      <c r="AA4127" t="str">
        <f>IF(tbl_Customers[[#This Row],[total_eve_charge]]&lt;=15,"Low Charges",
IF(tbl_Customers[[#This Row],[total_eve_charge]]&lt;=20,"Medium Charges","High Charges"))</f>
        <v>High Charges</v>
      </c>
      <c r="AB4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27" t="str">
        <f>IF(tbl_Customers[[#This Row],[number_vmail_messages]] = 0, "No Usage", IF(tbl_Customers[[#This Row],[number_vmail_messages]] &lt;= 20, "Low Usage", IF(tbl_Customers[[#This Row],[number_vmail_messages]] &lt;= 40, "Medium Usgae", "High Usage")))</f>
        <v>No Usage</v>
      </c>
      <c r="AD4127" t="str">
        <f>IF(tbl_Customers[[#This Row],[total_day_minutes]]&lt;=150,"Low Usage", IF(tbl_Customers[[#This Row],[total_day_minutes]]&lt;=200,"Medium Usage", IF(tbl_Customers[[#This Row],[total_day_minutes]]&lt;=250,"High Usage","Very High Usage")))</f>
        <v>Medium Usage</v>
      </c>
      <c r="AE4127" t="str">
        <f>IF(tbl_Customers[[#This Row],[total_intl_calls]]&lt;=5,"Low Calls", IF(tbl_Customers[[#This Row],[total_intl_calls]]&lt;=10, "Medium Calls", "High Calls"))</f>
        <v>Medium Calls</v>
      </c>
      <c r="AF41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27" s="36" t="str">
        <f>IF(tbl_Customers[[#This Row],[Churn_Risk_Score]]&gt;=10,"High Risk", IF(tbl_Customers[[#This Row],[Churn_Risk_Score]]&gt;=5,"Medium Risk","Low Risk"))</f>
        <v>Low Risk</v>
      </c>
    </row>
    <row r="4128" spans="1:33" x14ac:dyDescent="0.35">
      <c r="A4128">
        <v>4127</v>
      </c>
      <c r="B4128" t="s">
        <v>74</v>
      </c>
      <c r="C4128">
        <v>41</v>
      </c>
      <c r="D4128" t="s">
        <v>21</v>
      </c>
      <c r="E4128" t="s">
        <v>22</v>
      </c>
      <c r="F4128" t="s">
        <v>23</v>
      </c>
      <c r="G4128">
        <v>24</v>
      </c>
      <c r="H4128">
        <v>247.6</v>
      </c>
      <c r="I4128">
        <v>97</v>
      </c>
      <c r="J4128">
        <v>42.09</v>
      </c>
      <c r="K4128">
        <v>199.7</v>
      </c>
      <c r="L4128">
        <v>106</v>
      </c>
      <c r="M4128">
        <v>16.97</v>
      </c>
      <c r="N4128">
        <v>217.7</v>
      </c>
      <c r="O4128">
        <v>91</v>
      </c>
      <c r="P4128">
        <v>9.8000000000000007</v>
      </c>
      <c r="Q4128">
        <v>12.1</v>
      </c>
      <c r="R4128">
        <v>6</v>
      </c>
      <c r="S4128">
        <v>3.27</v>
      </c>
      <c r="T4128">
        <v>1</v>
      </c>
      <c r="U4128" t="s">
        <v>22</v>
      </c>
      <c r="V4128">
        <f>IF(tbl_Customers[[#This Row],[churn]] = "yes", 1, 0)</f>
        <v>0</v>
      </c>
      <c r="W4128" t="str">
        <f>IF(tbl_Customers[[#This Row],[number_customer_service_calls]] &lt;= 1, "0-1 Calls", IF(tbl_Customers[[#This Row],[number_customer_service_calls]] &lt;= 3, "2-3 Calls", IF(tbl_Customers[[#This Row],[number_customer_service_calls]] &lt;=5, "4-5 Calls", "6+ Calls")))</f>
        <v>0-1 Calls</v>
      </c>
      <c r="X4128" t="str">
        <f>IF(tbl_Customers[[#This Row],[account_length]] &lt;= 50, "0-50", IF(tbl_Customers[[#This Row],[account_length]] &lt;=100, "51-100", IF(tbl_Customers[[#This Row],[account_length]] &lt;= 150, "101-150", "151+")))</f>
        <v>0-50</v>
      </c>
      <c r="Y4128" t="str">
        <f>IF(tbl_Customers[[#This Row],[total_intl_charge]] &lt;= 3, "Low Charges", "High Charges")</f>
        <v>High Charges</v>
      </c>
      <c r="Z4128" t="str">
        <f>IF(tbl_Customers[[#This Row],[total_eve_calls]]&lt;=80,"Low Calls",
IF(tbl_Customers[[#This Row],[total_eve_calls]]&lt;=120,"Medium Calls","High Calls"))</f>
        <v>Medium Calls</v>
      </c>
      <c r="AA4128" t="str">
        <f>IF(tbl_Customers[[#This Row],[total_eve_charge]]&lt;=15,"Low Charges",
IF(tbl_Customers[[#This Row],[total_eve_charge]]&lt;=20,"Medium Charges","High Charges"))</f>
        <v>Medium Charges</v>
      </c>
      <c r="AB4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8" t="str">
        <f>IF(tbl_Customers[[#This Row],[number_vmail_messages]] = 0, "No Usage", IF(tbl_Customers[[#This Row],[number_vmail_messages]] &lt;= 20, "Low Usage", IF(tbl_Customers[[#This Row],[number_vmail_messages]] &lt;= 40, "Medium Usgae", "High Usage")))</f>
        <v>Medium Usgae</v>
      </c>
      <c r="AD4128" t="str">
        <f>IF(tbl_Customers[[#This Row],[total_day_minutes]]&lt;=150,"Low Usage", IF(tbl_Customers[[#This Row],[total_day_minutes]]&lt;=200,"Medium Usage", IF(tbl_Customers[[#This Row],[total_day_minutes]]&lt;=250,"High Usage","Very High Usage")))</f>
        <v>High Usage</v>
      </c>
      <c r="AE4128" t="str">
        <f>IF(tbl_Customers[[#This Row],[total_intl_calls]]&lt;=5,"Low Calls", IF(tbl_Customers[[#This Row],[total_intl_calls]]&lt;=10, "Medium Calls", "High Calls"))</f>
        <v>Medium Calls</v>
      </c>
      <c r="AF41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28" s="36" t="str">
        <f>IF(tbl_Customers[[#This Row],[Churn_Risk_Score]]&gt;=10,"High Risk", IF(tbl_Customers[[#This Row],[Churn_Risk_Score]]&gt;=5,"Medium Risk","Low Risk"))</f>
        <v>Low Risk</v>
      </c>
    </row>
    <row r="4129" spans="1:33" x14ac:dyDescent="0.35">
      <c r="A4129">
        <v>4128</v>
      </c>
      <c r="B4129" t="s">
        <v>45</v>
      </c>
      <c r="C4129">
        <v>60</v>
      </c>
      <c r="D4129" t="s">
        <v>28</v>
      </c>
      <c r="E4129" t="s">
        <v>22</v>
      </c>
      <c r="F4129" t="s">
        <v>22</v>
      </c>
      <c r="G4129">
        <v>0</v>
      </c>
      <c r="H4129">
        <v>179.4</v>
      </c>
      <c r="I4129">
        <v>108</v>
      </c>
      <c r="J4129">
        <v>30.5</v>
      </c>
      <c r="K4129">
        <v>263.2</v>
      </c>
      <c r="L4129">
        <v>74</v>
      </c>
      <c r="M4129">
        <v>22.37</v>
      </c>
      <c r="N4129">
        <v>133.30000000000001</v>
      </c>
      <c r="O4129">
        <v>78</v>
      </c>
      <c r="P4129">
        <v>6</v>
      </c>
      <c r="Q4129">
        <v>13.4</v>
      </c>
      <c r="R4129">
        <v>7</v>
      </c>
      <c r="S4129">
        <v>3.62</v>
      </c>
      <c r="T4129">
        <v>2</v>
      </c>
      <c r="U4129" t="s">
        <v>22</v>
      </c>
      <c r="V4129">
        <f>IF(tbl_Customers[[#This Row],[churn]] = "yes", 1, 0)</f>
        <v>0</v>
      </c>
      <c r="W4129" t="str">
        <f>IF(tbl_Customers[[#This Row],[number_customer_service_calls]] &lt;= 1, "0-1 Calls", IF(tbl_Customers[[#This Row],[number_customer_service_calls]] &lt;= 3, "2-3 Calls", IF(tbl_Customers[[#This Row],[number_customer_service_calls]] &lt;=5, "4-5 Calls", "6+ Calls")))</f>
        <v>2-3 Calls</v>
      </c>
      <c r="X4129" t="str">
        <f>IF(tbl_Customers[[#This Row],[account_length]] &lt;= 50, "0-50", IF(tbl_Customers[[#This Row],[account_length]] &lt;=100, "51-100", IF(tbl_Customers[[#This Row],[account_length]] &lt;= 150, "101-150", "151+")))</f>
        <v>51-100</v>
      </c>
      <c r="Y4129" t="str">
        <f>IF(tbl_Customers[[#This Row],[total_intl_charge]] &lt;= 3, "Low Charges", "High Charges")</f>
        <v>High Charges</v>
      </c>
      <c r="Z4129" t="str">
        <f>IF(tbl_Customers[[#This Row],[total_eve_calls]]&lt;=80,"Low Calls",
IF(tbl_Customers[[#This Row],[total_eve_calls]]&lt;=120,"Medium Calls","High Calls"))</f>
        <v>Low Calls</v>
      </c>
      <c r="AA4129" t="str">
        <f>IF(tbl_Customers[[#This Row],[total_eve_charge]]&lt;=15,"Low Charges",
IF(tbl_Customers[[#This Row],[total_eve_charge]]&lt;=20,"Medium Charges","High Charges"))</f>
        <v>High Charges</v>
      </c>
      <c r="AB4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9" t="str">
        <f>IF(tbl_Customers[[#This Row],[number_vmail_messages]] = 0, "No Usage", IF(tbl_Customers[[#This Row],[number_vmail_messages]] &lt;= 20, "Low Usage", IF(tbl_Customers[[#This Row],[number_vmail_messages]] &lt;= 40, "Medium Usgae", "High Usage")))</f>
        <v>No Usage</v>
      </c>
      <c r="AD4129" t="str">
        <f>IF(tbl_Customers[[#This Row],[total_day_minutes]]&lt;=150,"Low Usage", IF(tbl_Customers[[#This Row],[total_day_minutes]]&lt;=200,"Medium Usage", IF(tbl_Customers[[#This Row],[total_day_minutes]]&lt;=250,"High Usage","Very High Usage")))</f>
        <v>Medium Usage</v>
      </c>
      <c r="AE4129" t="str">
        <f>IF(tbl_Customers[[#This Row],[total_intl_calls]]&lt;=5,"Low Calls", IF(tbl_Customers[[#This Row],[total_intl_calls]]&lt;=10, "Medium Calls", "High Calls"))</f>
        <v>Medium Calls</v>
      </c>
      <c r="AF41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9" s="36" t="str">
        <f>IF(tbl_Customers[[#This Row],[Churn_Risk_Score]]&gt;=10,"High Risk", IF(tbl_Customers[[#This Row],[Churn_Risk_Score]]&gt;=5,"Medium Risk","Low Risk"))</f>
        <v>Low Risk</v>
      </c>
    </row>
    <row r="4130" spans="1:33" x14ac:dyDescent="0.35">
      <c r="A4130">
        <v>4129</v>
      </c>
      <c r="B4130" t="s">
        <v>33</v>
      </c>
      <c r="C4130">
        <v>158</v>
      </c>
      <c r="D4130" t="s">
        <v>28</v>
      </c>
      <c r="E4130" t="s">
        <v>22</v>
      </c>
      <c r="F4130" t="s">
        <v>22</v>
      </c>
      <c r="G4130">
        <v>0</v>
      </c>
      <c r="H4130">
        <v>245.1</v>
      </c>
      <c r="I4130">
        <v>68</v>
      </c>
      <c r="J4130">
        <v>41.67</v>
      </c>
      <c r="K4130">
        <v>195.8</v>
      </c>
      <c r="L4130">
        <v>100</v>
      </c>
      <c r="M4130">
        <v>16.64</v>
      </c>
      <c r="N4130">
        <v>244.2</v>
      </c>
      <c r="O4130">
        <v>80</v>
      </c>
      <c r="P4130">
        <v>10.99</v>
      </c>
      <c r="Q4130">
        <v>11.5</v>
      </c>
      <c r="R4130">
        <v>4</v>
      </c>
      <c r="S4130">
        <v>3.11</v>
      </c>
      <c r="T4130">
        <v>2</v>
      </c>
      <c r="U4130" t="s">
        <v>22</v>
      </c>
      <c r="V4130">
        <f>IF(tbl_Customers[[#This Row],[churn]] = "yes", 1, 0)</f>
        <v>0</v>
      </c>
      <c r="W4130" t="str">
        <f>IF(tbl_Customers[[#This Row],[number_customer_service_calls]] &lt;= 1, "0-1 Calls", IF(tbl_Customers[[#This Row],[number_customer_service_calls]] &lt;= 3, "2-3 Calls", IF(tbl_Customers[[#This Row],[number_customer_service_calls]] &lt;=5, "4-5 Calls", "6+ Calls")))</f>
        <v>2-3 Calls</v>
      </c>
      <c r="X4130" t="str">
        <f>IF(tbl_Customers[[#This Row],[account_length]] &lt;= 50, "0-50", IF(tbl_Customers[[#This Row],[account_length]] &lt;=100, "51-100", IF(tbl_Customers[[#This Row],[account_length]] &lt;= 150, "101-150", "151+")))</f>
        <v>151+</v>
      </c>
      <c r="Y4130" t="str">
        <f>IF(tbl_Customers[[#This Row],[total_intl_charge]] &lt;= 3, "Low Charges", "High Charges")</f>
        <v>High Charges</v>
      </c>
      <c r="Z4130" t="str">
        <f>IF(tbl_Customers[[#This Row],[total_eve_calls]]&lt;=80,"Low Calls",
IF(tbl_Customers[[#This Row],[total_eve_calls]]&lt;=120,"Medium Calls","High Calls"))</f>
        <v>Medium Calls</v>
      </c>
      <c r="AA4130" t="str">
        <f>IF(tbl_Customers[[#This Row],[total_eve_charge]]&lt;=15,"Low Charges",
IF(tbl_Customers[[#This Row],[total_eve_charge]]&lt;=20,"Medium Charges","High Charges"))</f>
        <v>Medium Charges</v>
      </c>
      <c r="AB4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0" t="str">
        <f>IF(tbl_Customers[[#This Row],[number_vmail_messages]] = 0, "No Usage", IF(tbl_Customers[[#This Row],[number_vmail_messages]] &lt;= 20, "Low Usage", IF(tbl_Customers[[#This Row],[number_vmail_messages]] &lt;= 40, "Medium Usgae", "High Usage")))</f>
        <v>No Usage</v>
      </c>
      <c r="AD4130" t="str">
        <f>IF(tbl_Customers[[#This Row],[total_day_minutes]]&lt;=150,"Low Usage", IF(tbl_Customers[[#This Row],[total_day_minutes]]&lt;=200,"Medium Usage", IF(tbl_Customers[[#This Row],[total_day_minutes]]&lt;=250,"High Usage","Very High Usage")))</f>
        <v>High Usage</v>
      </c>
      <c r="AE4130" t="str">
        <f>IF(tbl_Customers[[#This Row],[total_intl_calls]]&lt;=5,"Low Calls", IF(tbl_Customers[[#This Row],[total_intl_calls]]&lt;=10, "Medium Calls", "High Calls"))</f>
        <v>Low Calls</v>
      </c>
      <c r="AF41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30" s="36" t="str">
        <f>IF(tbl_Customers[[#This Row],[Churn_Risk_Score]]&gt;=10,"High Risk", IF(tbl_Customers[[#This Row],[Churn_Risk_Score]]&gt;=5,"Medium Risk","Low Risk"))</f>
        <v>Low Risk</v>
      </c>
    </row>
    <row r="4131" spans="1:33" x14ac:dyDescent="0.35">
      <c r="A4131">
        <v>4130</v>
      </c>
      <c r="B4131" t="s">
        <v>67</v>
      </c>
      <c r="C4131">
        <v>121</v>
      </c>
      <c r="D4131" t="s">
        <v>25</v>
      </c>
      <c r="E4131" t="s">
        <v>22</v>
      </c>
      <c r="F4131" t="s">
        <v>23</v>
      </c>
      <c r="G4131">
        <v>12</v>
      </c>
      <c r="H4131">
        <v>127.2</v>
      </c>
      <c r="I4131">
        <v>56</v>
      </c>
      <c r="J4131">
        <v>21.62</v>
      </c>
      <c r="K4131">
        <v>241.6</v>
      </c>
      <c r="L4131">
        <v>114</v>
      </c>
      <c r="M4131">
        <v>20.54</v>
      </c>
      <c r="N4131">
        <v>176.6</v>
      </c>
      <c r="O4131">
        <v>84</v>
      </c>
      <c r="P4131">
        <v>7.95</v>
      </c>
      <c r="Q4131">
        <v>13.2</v>
      </c>
      <c r="R4131">
        <v>3</v>
      </c>
      <c r="S4131">
        <v>3.56</v>
      </c>
      <c r="T4131">
        <v>3</v>
      </c>
      <c r="U4131" t="s">
        <v>22</v>
      </c>
      <c r="V4131">
        <f>IF(tbl_Customers[[#This Row],[churn]] = "yes", 1, 0)</f>
        <v>0</v>
      </c>
      <c r="W4131" t="str">
        <f>IF(tbl_Customers[[#This Row],[number_customer_service_calls]] &lt;= 1, "0-1 Calls", IF(tbl_Customers[[#This Row],[number_customer_service_calls]] &lt;= 3, "2-3 Calls", IF(tbl_Customers[[#This Row],[number_customer_service_calls]] &lt;=5, "4-5 Calls", "6+ Calls")))</f>
        <v>2-3 Calls</v>
      </c>
      <c r="X4131" t="str">
        <f>IF(tbl_Customers[[#This Row],[account_length]] &lt;= 50, "0-50", IF(tbl_Customers[[#This Row],[account_length]] &lt;=100, "51-100", IF(tbl_Customers[[#This Row],[account_length]] &lt;= 150, "101-150", "151+")))</f>
        <v>101-150</v>
      </c>
      <c r="Y4131" t="str">
        <f>IF(tbl_Customers[[#This Row],[total_intl_charge]] &lt;= 3, "Low Charges", "High Charges")</f>
        <v>High Charges</v>
      </c>
      <c r="Z4131" t="str">
        <f>IF(tbl_Customers[[#This Row],[total_eve_calls]]&lt;=80,"Low Calls",
IF(tbl_Customers[[#This Row],[total_eve_calls]]&lt;=120,"Medium Calls","High Calls"))</f>
        <v>Medium Calls</v>
      </c>
      <c r="AA4131" t="str">
        <f>IF(tbl_Customers[[#This Row],[total_eve_charge]]&lt;=15,"Low Charges",
IF(tbl_Customers[[#This Row],[total_eve_charge]]&lt;=20,"Medium Charges","High Charges"))</f>
        <v>High Charges</v>
      </c>
      <c r="AB4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1" t="str">
        <f>IF(tbl_Customers[[#This Row],[number_vmail_messages]] = 0, "No Usage", IF(tbl_Customers[[#This Row],[number_vmail_messages]] &lt;= 20, "Low Usage", IF(tbl_Customers[[#This Row],[number_vmail_messages]] &lt;= 40, "Medium Usgae", "High Usage")))</f>
        <v>Low Usage</v>
      </c>
      <c r="AD4131" t="str">
        <f>IF(tbl_Customers[[#This Row],[total_day_minutes]]&lt;=150,"Low Usage", IF(tbl_Customers[[#This Row],[total_day_minutes]]&lt;=200,"Medium Usage", IF(tbl_Customers[[#This Row],[total_day_minutes]]&lt;=250,"High Usage","Very High Usage")))</f>
        <v>Low Usage</v>
      </c>
      <c r="AE4131" t="str">
        <f>IF(tbl_Customers[[#This Row],[total_intl_calls]]&lt;=5,"Low Calls", IF(tbl_Customers[[#This Row],[total_intl_calls]]&lt;=10, "Medium Calls", "High Calls"))</f>
        <v>Low Calls</v>
      </c>
      <c r="AF41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31" s="36" t="str">
        <f>IF(tbl_Customers[[#This Row],[Churn_Risk_Score]]&gt;=10,"High Risk", IF(tbl_Customers[[#This Row],[Churn_Risk_Score]]&gt;=5,"Medium Risk","Low Risk"))</f>
        <v>Low Risk</v>
      </c>
    </row>
    <row r="4132" spans="1:33" x14ac:dyDescent="0.35">
      <c r="A4132">
        <v>4131</v>
      </c>
      <c r="B4132" t="s">
        <v>67</v>
      </c>
      <c r="C4132">
        <v>45</v>
      </c>
      <c r="D4132" t="s">
        <v>21</v>
      </c>
      <c r="E4132" t="s">
        <v>22</v>
      </c>
      <c r="F4132" t="s">
        <v>22</v>
      </c>
      <c r="G4132">
        <v>0</v>
      </c>
      <c r="H4132">
        <v>142.69999999999999</v>
      </c>
      <c r="I4132">
        <v>80</v>
      </c>
      <c r="J4132">
        <v>24.26</v>
      </c>
      <c r="K4132">
        <v>205.4</v>
      </c>
      <c r="L4132">
        <v>135</v>
      </c>
      <c r="M4132">
        <v>17.46</v>
      </c>
      <c r="N4132">
        <v>228.1</v>
      </c>
      <c r="O4132">
        <v>87</v>
      </c>
      <c r="P4132">
        <v>10.26</v>
      </c>
      <c r="Q4132">
        <v>12</v>
      </c>
      <c r="R4132">
        <v>11</v>
      </c>
      <c r="S4132">
        <v>3.24</v>
      </c>
      <c r="T4132">
        <v>2</v>
      </c>
      <c r="U4132" t="s">
        <v>22</v>
      </c>
      <c r="V4132">
        <f>IF(tbl_Customers[[#This Row],[churn]] = "yes", 1, 0)</f>
        <v>0</v>
      </c>
      <c r="W4132" t="str">
        <f>IF(tbl_Customers[[#This Row],[number_customer_service_calls]] &lt;= 1, "0-1 Calls", IF(tbl_Customers[[#This Row],[number_customer_service_calls]] &lt;= 3, "2-3 Calls", IF(tbl_Customers[[#This Row],[number_customer_service_calls]] &lt;=5, "4-5 Calls", "6+ Calls")))</f>
        <v>2-3 Calls</v>
      </c>
      <c r="X4132" t="str">
        <f>IF(tbl_Customers[[#This Row],[account_length]] &lt;= 50, "0-50", IF(tbl_Customers[[#This Row],[account_length]] &lt;=100, "51-100", IF(tbl_Customers[[#This Row],[account_length]] &lt;= 150, "101-150", "151+")))</f>
        <v>0-50</v>
      </c>
      <c r="Y4132" t="str">
        <f>IF(tbl_Customers[[#This Row],[total_intl_charge]] &lt;= 3, "Low Charges", "High Charges")</f>
        <v>High Charges</v>
      </c>
      <c r="Z4132" t="str">
        <f>IF(tbl_Customers[[#This Row],[total_eve_calls]]&lt;=80,"Low Calls",
IF(tbl_Customers[[#This Row],[total_eve_calls]]&lt;=120,"Medium Calls","High Calls"))</f>
        <v>High Calls</v>
      </c>
      <c r="AA4132" t="str">
        <f>IF(tbl_Customers[[#This Row],[total_eve_charge]]&lt;=15,"Low Charges",
IF(tbl_Customers[[#This Row],[total_eve_charge]]&lt;=20,"Medium Charges","High Charges"))</f>
        <v>Medium Charges</v>
      </c>
      <c r="AB4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2" t="str">
        <f>IF(tbl_Customers[[#This Row],[number_vmail_messages]] = 0, "No Usage", IF(tbl_Customers[[#This Row],[number_vmail_messages]] &lt;= 20, "Low Usage", IF(tbl_Customers[[#This Row],[number_vmail_messages]] &lt;= 40, "Medium Usgae", "High Usage")))</f>
        <v>No Usage</v>
      </c>
      <c r="AD4132" t="str">
        <f>IF(tbl_Customers[[#This Row],[total_day_minutes]]&lt;=150,"Low Usage", IF(tbl_Customers[[#This Row],[total_day_minutes]]&lt;=200,"Medium Usage", IF(tbl_Customers[[#This Row],[total_day_minutes]]&lt;=250,"High Usage","Very High Usage")))</f>
        <v>Low Usage</v>
      </c>
      <c r="AE4132" t="str">
        <f>IF(tbl_Customers[[#This Row],[total_intl_calls]]&lt;=5,"Low Calls", IF(tbl_Customers[[#This Row],[total_intl_calls]]&lt;=10, "Medium Calls", "High Calls"))</f>
        <v>High Calls</v>
      </c>
      <c r="AF41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32" s="36" t="str">
        <f>IF(tbl_Customers[[#This Row],[Churn_Risk_Score]]&gt;=10,"High Risk", IF(tbl_Customers[[#This Row],[Churn_Risk_Score]]&gt;=5,"Medium Risk","Low Risk"))</f>
        <v>Low Risk</v>
      </c>
    </row>
    <row r="4133" spans="1:33" x14ac:dyDescent="0.35">
      <c r="A4133">
        <v>4132</v>
      </c>
      <c r="B4133" t="s">
        <v>51</v>
      </c>
      <c r="C4133">
        <v>154</v>
      </c>
      <c r="D4133" t="s">
        <v>28</v>
      </c>
      <c r="E4133" t="s">
        <v>22</v>
      </c>
      <c r="F4133" t="s">
        <v>22</v>
      </c>
      <c r="G4133">
        <v>0</v>
      </c>
      <c r="H4133">
        <v>94.5</v>
      </c>
      <c r="I4133">
        <v>97</v>
      </c>
      <c r="J4133">
        <v>16.07</v>
      </c>
      <c r="K4133">
        <v>178.2</v>
      </c>
      <c r="L4133">
        <v>127</v>
      </c>
      <c r="M4133">
        <v>15.15</v>
      </c>
      <c r="N4133">
        <v>230.2</v>
      </c>
      <c r="O4133">
        <v>99</v>
      </c>
      <c r="P4133">
        <v>10.36</v>
      </c>
      <c r="Q4133">
        <v>9.1999999999999993</v>
      </c>
      <c r="R4133">
        <v>3</v>
      </c>
      <c r="S4133">
        <v>2.48</v>
      </c>
      <c r="T4133">
        <v>2</v>
      </c>
      <c r="U4133" t="s">
        <v>22</v>
      </c>
      <c r="V4133">
        <f>IF(tbl_Customers[[#This Row],[churn]] = "yes", 1, 0)</f>
        <v>0</v>
      </c>
      <c r="W4133" t="str">
        <f>IF(tbl_Customers[[#This Row],[number_customer_service_calls]] &lt;= 1, "0-1 Calls", IF(tbl_Customers[[#This Row],[number_customer_service_calls]] &lt;= 3, "2-3 Calls", IF(tbl_Customers[[#This Row],[number_customer_service_calls]] &lt;=5, "4-5 Calls", "6+ Calls")))</f>
        <v>2-3 Calls</v>
      </c>
      <c r="X4133" t="str">
        <f>IF(tbl_Customers[[#This Row],[account_length]] &lt;= 50, "0-50", IF(tbl_Customers[[#This Row],[account_length]] &lt;=100, "51-100", IF(tbl_Customers[[#This Row],[account_length]] &lt;= 150, "101-150", "151+")))</f>
        <v>151+</v>
      </c>
      <c r="Y4133" t="str">
        <f>IF(tbl_Customers[[#This Row],[total_intl_charge]] &lt;= 3, "Low Charges", "High Charges")</f>
        <v>Low Charges</v>
      </c>
      <c r="Z4133" t="str">
        <f>IF(tbl_Customers[[#This Row],[total_eve_calls]]&lt;=80,"Low Calls",
IF(tbl_Customers[[#This Row],[total_eve_calls]]&lt;=120,"Medium Calls","High Calls"))</f>
        <v>High Calls</v>
      </c>
      <c r="AA4133" t="str">
        <f>IF(tbl_Customers[[#This Row],[total_eve_charge]]&lt;=15,"Low Charges",
IF(tbl_Customers[[#This Row],[total_eve_charge]]&lt;=20,"Medium Charges","High Charges"))</f>
        <v>Medium Charges</v>
      </c>
      <c r="AB4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3" t="str">
        <f>IF(tbl_Customers[[#This Row],[number_vmail_messages]] = 0, "No Usage", IF(tbl_Customers[[#This Row],[number_vmail_messages]] &lt;= 20, "Low Usage", IF(tbl_Customers[[#This Row],[number_vmail_messages]] &lt;= 40, "Medium Usgae", "High Usage")))</f>
        <v>No Usage</v>
      </c>
      <c r="AD4133" t="str">
        <f>IF(tbl_Customers[[#This Row],[total_day_minutes]]&lt;=150,"Low Usage", IF(tbl_Customers[[#This Row],[total_day_minutes]]&lt;=200,"Medium Usage", IF(tbl_Customers[[#This Row],[total_day_minutes]]&lt;=250,"High Usage","Very High Usage")))</f>
        <v>Low Usage</v>
      </c>
      <c r="AE4133" t="str">
        <f>IF(tbl_Customers[[#This Row],[total_intl_calls]]&lt;=5,"Low Calls", IF(tbl_Customers[[#This Row],[total_intl_calls]]&lt;=10, "Medium Calls", "High Calls"))</f>
        <v>Low Calls</v>
      </c>
      <c r="AF41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33" s="36" t="str">
        <f>IF(tbl_Customers[[#This Row],[Churn_Risk_Score]]&gt;=10,"High Risk", IF(tbl_Customers[[#This Row],[Churn_Risk_Score]]&gt;=5,"Medium Risk","Low Risk"))</f>
        <v>Low Risk</v>
      </c>
    </row>
    <row r="4134" spans="1:33" x14ac:dyDescent="0.35">
      <c r="A4134">
        <v>4133</v>
      </c>
      <c r="B4134" t="s">
        <v>54</v>
      </c>
      <c r="C4134">
        <v>127</v>
      </c>
      <c r="D4134" t="s">
        <v>28</v>
      </c>
      <c r="E4134" t="s">
        <v>22</v>
      </c>
      <c r="F4134" t="s">
        <v>22</v>
      </c>
      <c r="G4134">
        <v>0</v>
      </c>
      <c r="H4134">
        <v>241.7</v>
      </c>
      <c r="I4134">
        <v>115</v>
      </c>
      <c r="J4134">
        <v>41.09</v>
      </c>
      <c r="K4134">
        <v>141.5</v>
      </c>
      <c r="L4134">
        <v>96</v>
      </c>
      <c r="M4134">
        <v>12.03</v>
      </c>
      <c r="N4134">
        <v>170.7</v>
      </c>
      <c r="O4134">
        <v>94</v>
      </c>
      <c r="P4134">
        <v>7.68</v>
      </c>
      <c r="Q4134">
        <v>4.5</v>
      </c>
      <c r="R4134">
        <v>5</v>
      </c>
      <c r="S4134">
        <v>1.22</v>
      </c>
      <c r="T4134">
        <v>2</v>
      </c>
      <c r="U4134" t="s">
        <v>22</v>
      </c>
      <c r="V4134">
        <f>IF(tbl_Customers[[#This Row],[churn]] = "yes", 1, 0)</f>
        <v>0</v>
      </c>
      <c r="W4134" t="str">
        <f>IF(tbl_Customers[[#This Row],[number_customer_service_calls]] &lt;= 1, "0-1 Calls", IF(tbl_Customers[[#This Row],[number_customer_service_calls]] &lt;= 3, "2-3 Calls", IF(tbl_Customers[[#This Row],[number_customer_service_calls]] &lt;=5, "4-5 Calls", "6+ Calls")))</f>
        <v>2-3 Calls</v>
      </c>
      <c r="X4134" t="str">
        <f>IF(tbl_Customers[[#This Row],[account_length]] &lt;= 50, "0-50", IF(tbl_Customers[[#This Row],[account_length]] &lt;=100, "51-100", IF(tbl_Customers[[#This Row],[account_length]] &lt;= 150, "101-150", "151+")))</f>
        <v>101-150</v>
      </c>
      <c r="Y4134" t="str">
        <f>IF(tbl_Customers[[#This Row],[total_intl_charge]] &lt;= 3, "Low Charges", "High Charges")</f>
        <v>Low Charges</v>
      </c>
      <c r="Z4134" t="str">
        <f>IF(tbl_Customers[[#This Row],[total_eve_calls]]&lt;=80,"Low Calls",
IF(tbl_Customers[[#This Row],[total_eve_calls]]&lt;=120,"Medium Calls","High Calls"))</f>
        <v>Medium Calls</v>
      </c>
      <c r="AA4134" t="str">
        <f>IF(tbl_Customers[[#This Row],[total_eve_charge]]&lt;=15,"Low Charges",
IF(tbl_Customers[[#This Row],[total_eve_charge]]&lt;=20,"Medium Charges","High Charges"))</f>
        <v>Low Charges</v>
      </c>
      <c r="AB4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4" t="str">
        <f>IF(tbl_Customers[[#This Row],[number_vmail_messages]] = 0, "No Usage", IF(tbl_Customers[[#This Row],[number_vmail_messages]] &lt;= 20, "Low Usage", IF(tbl_Customers[[#This Row],[number_vmail_messages]] &lt;= 40, "Medium Usgae", "High Usage")))</f>
        <v>No Usage</v>
      </c>
      <c r="AD4134" t="str">
        <f>IF(tbl_Customers[[#This Row],[total_day_minutes]]&lt;=150,"Low Usage", IF(tbl_Customers[[#This Row],[total_day_minutes]]&lt;=200,"Medium Usage", IF(tbl_Customers[[#This Row],[total_day_minutes]]&lt;=250,"High Usage","Very High Usage")))</f>
        <v>High Usage</v>
      </c>
      <c r="AE4134" t="str">
        <f>IF(tbl_Customers[[#This Row],[total_intl_calls]]&lt;=5,"Low Calls", IF(tbl_Customers[[#This Row],[total_intl_calls]]&lt;=10, "Medium Calls", "High Calls"))</f>
        <v>Low Calls</v>
      </c>
      <c r="AF41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34" s="36" t="str">
        <f>IF(tbl_Customers[[#This Row],[Churn_Risk_Score]]&gt;=10,"High Risk", IF(tbl_Customers[[#This Row],[Churn_Risk_Score]]&gt;=5,"Medium Risk","Low Risk"))</f>
        <v>Low Risk</v>
      </c>
    </row>
    <row r="4135" spans="1:33" x14ac:dyDescent="0.35">
      <c r="A4135">
        <v>4134</v>
      </c>
      <c r="B4135" t="s">
        <v>41</v>
      </c>
      <c r="C4135">
        <v>74</v>
      </c>
      <c r="D4135" t="s">
        <v>21</v>
      </c>
      <c r="E4135" t="s">
        <v>23</v>
      </c>
      <c r="F4135" t="s">
        <v>22</v>
      </c>
      <c r="G4135">
        <v>0</v>
      </c>
      <c r="H4135">
        <v>267.5</v>
      </c>
      <c r="I4135">
        <v>134</v>
      </c>
      <c r="J4135">
        <v>45.48</v>
      </c>
      <c r="K4135">
        <v>242.5</v>
      </c>
      <c r="L4135">
        <v>110</v>
      </c>
      <c r="M4135">
        <v>20.61</v>
      </c>
      <c r="N4135">
        <v>223</v>
      </c>
      <c r="O4135">
        <v>108</v>
      </c>
      <c r="P4135">
        <v>10.039999999999999</v>
      </c>
      <c r="Q4135">
        <v>8.3000000000000007</v>
      </c>
      <c r="R4135">
        <v>4</v>
      </c>
      <c r="S4135">
        <v>2.2400000000000002</v>
      </c>
      <c r="T4135">
        <v>3</v>
      </c>
      <c r="U4135" t="s">
        <v>23</v>
      </c>
      <c r="V4135">
        <f>IF(tbl_Customers[[#This Row],[churn]] = "yes", 1, 0)</f>
        <v>1</v>
      </c>
      <c r="W4135" t="str">
        <f>IF(tbl_Customers[[#This Row],[number_customer_service_calls]] &lt;= 1, "0-1 Calls", IF(tbl_Customers[[#This Row],[number_customer_service_calls]] &lt;= 3, "2-3 Calls", IF(tbl_Customers[[#This Row],[number_customer_service_calls]] &lt;=5, "4-5 Calls", "6+ Calls")))</f>
        <v>2-3 Calls</v>
      </c>
      <c r="X4135" t="str">
        <f>IF(tbl_Customers[[#This Row],[account_length]] &lt;= 50, "0-50", IF(tbl_Customers[[#This Row],[account_length]] &lt;=100, "51-100", IF(tbl_Customers[[#This Row],[account_length]] &lt;= 150, "101-150", "151+")))</f>
        <v>51-100</v>
      </c>
      <c r="Y4135" t="str">
        <f>IF(tbl_Customers[[#This Row],[total_intl_charge]] &lt;= 3, "Low Charges", "High Charges")</f>
        <v>Low Charges</v>
      </c>
      <c r="Z4135" t="str">
        <f>IF(tbl_Customers[[#This Row],[total_eve_calls]]&lt;=80,"Low Calls",
IF(tbl_Customers[[#This Row],[total_eve_calls]]&lt;=120,"Medium Calls","High Calls"))</f>
        <v>Medium Calls</v>
      </c>
      <c r="AA4135" t="str">
        <f>IF(tbl_Customers[[#This Row],[total_eve_charge]]&lt;=15,"Low Charges",
IF(tbl_Customers[[#This Row],[total_eve_charge]]&lt;=20,"Medium Charges","High Charges"))</f>
        <v>High Charges</v>
      </c>
      <c r="AB4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5" t="str">
        <f>IF(tbl_Customers[[#This Row],[number_vmail_messages]] = 0, "No Usage", IF(tbl_Customers[[#This Row],[number_vmail_messages]] &lt;= 20, "Low Usage", IF(tbl_Customers[[#This Row],[number_vmail_messages]] &lt;= 40, "Medium Usgae", "High Usage")))</f>
        <v>No Usage</v>
      </c>
      <c r="AD4135" t="str">
        <f>IF(tbl_Customers[[#This Row],[total_day_minutes]]&lt;=150,"Low Usage", IF(tbl_Customers[[#This Row],[total_day_minutes]]&lt;=200,"Medium Usage", IF(tbl_Customers[[#This Row],[total_day_minutes]]&lt;=250,"High Usage","Very High Usage")))</f>
        <v>Very High Usage</v>
      </c>
      <c r="AE4135" t="str">
        <f>IF(tbl_Customers[[#This Row],[total_intl_calls]]&lt;=5,"Low Calls", IF(tbl_Customers[[#This Row],[total_intl_calls]]&lt;=10, "Medium Calls", "High Calls"))</f>
        <v>Low Calls</v>
      </c>
      <c r="AF41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35" s="36" t="str">
        <f>IF(tbl_Customers[[#This Row],[Churn_Risk_Score]]&gt;=10,"High Risk", IF(tbl_Customers[[#This Row],[Churn_Risk_Score]]&gt;=5,"Medium Risk","Low Risk"))</f>
        <v>Medium Risk</v>
      </c>
    </row>
    <row r="4136" spans="1:33" x14ac:dyDescent="0.35">
      <c r="A4136">
        <v>4135</v>
      </c>
      <c r="B4136" t="s">
        <v>68</v>
      </c>
      <c r="C4136">
        <v>26</v>
      </c>
      <c r="D4136" t="s">
        <v>25</v>
      </c>
      <c r="E4136" t="s">
        <v>22</v>
      </c>
      <c r="F4136" t="s">
        <v>22</v>
      </c>
      <c r="G4136">
        <v>0</v>
      </c>
      <c r="H4136">
        <v>290.10000000000002</v>
      </c>
      <c r="I4136">
        <v>143</v>
      </c>
      <c r="J4136">
        <v>49.32</v>
      </c>
      <c r="K4136">
        <v>245.7</v>
      </c>
      <c r="L4136">
        <v>97</v>
      </c>
      <c r="M4136">
        <v>20.88</v>
      </c>
      <c r="N4136">
        <v>147</v>
      </c>
      <c r="O4136">
        <v>80</v>
      </c>
      <c r="P4136">
        <v>6.61</v>
      </c>
      <c r="Q4136">
        <v>7.4</v>
      </c>
      <c r="R4136">
        <v>4</v>
      </c>
      <c r="S4136">
        <v>2</v>
      </c>
      <c r="T4136">
        <v>2</v>
      </c>
      <c r="U4136" t="s">
        <v>23</v>
      </c>
      <c r="V4136">
        <f>IF(tbl_Customers[[#This Row],[churn]] = "yes", 1, 0)</f>
        <v>1</v>
      </c>
      <c r="W4136" t="str">
        <f>IF(tbl_Customers[[#This Row],[number_customer_service_calls]] &lt;= 1, "0-1 Calls", IF(tbl_Customers[[#This Row],[number_customer_service_calls]] &lt;= 3, "2-3 Calls", IF(tbl_Customers[[#This Row],[number_customer_service_calls]] &lt;=5, "4-5 Calls", "6+ Calls")))</f>
        <v>2-3 Calls</v>
      </c>
      <c r="X4136" t="str">
        <f>IF(tbl_Customers[[#This Row],[account_length]] &lt;= 50, "0-50", IF(tbl_Customers[[#This Row],[account_length]] &lt;=100, "51-100", IF(tbl_Customers[[#This Row],[account_length]] &lt;= 150, "101-150", "151+")))</f>
        <v>0-50</v>
      </c>
      <c r="Y4136" t="str">
        <f>IF(tbl_Customers[[#This Row],[total_intl_charge]] &lt;= 3, "Low Charges", "High Charges")</f>
        <v>Low Charges</v>
      </c>
      <c r="Z4136" t="str">
        <f>IF(tbl_Customers[[#This Row],[total_eve_calls]]&lt;=80,"Low Calls",
IF(tbl_Customers[[#This Row],[total_eve_calls]]&lt;=120,"Medium Calls","High Calls"))</f>
        <v>Medium Calls</v>
      </c>
      <c r="AA4136" t="str">
        <f>IF(tbl_Customers[[#This Row],[total_eve_charge]]&lt;=15,"Low Charges",
IF(tbl_Customers[[#This Row],[total_eve_charge]]&lt;=20,"Medium Charges","High Charges"))</f>
        <v>High Charges</v>
      </c>
      <c r="AB4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6" t="str">
        <f>IF(tbl_Customers[[#This Row],[number_vmail_messages]] = 0, "No Usage", IF(tbl_Customers[[#This Row],[number_vmail_messages]] &lt;= 20, "Low Usage", IF(tbl_Customers[[#This Row],[number_vmail_messages]] &lt;= 40, "Medium Usgae", "High Usage")))</f>
        <v>No Usage</v>
      </c>
      <c r="AD4136" t="str">
        <f>IF(tbl_Customers[[#This Row],[total_day_minutes]]&lt;=150,"Low Usage", IF(tbl_Customers[[#This Row],[total_day_minutes]]&lt;=200,"Medium Usage", IF(tbl_Customers[[#This Row],[total_day_minutes]]&lt;=250,"High Usage","Very High Usage")))</f>
        <v>Very High Usage</v>
      </c>
      <c r="AE4136" t="str">
        <f>IF(tbl_Customers[[#This Row],[total_intl_calls]]&lt;=5,"Low Calls", IF(tbl_Customers[[#This Row],[total_intl_calls]]&lt;=10, "Medium Calls", "High Calls"))</f>
        <v>Low Calls</v>
      </c>
      <c r="AF41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36" s="36" t="str">
        <f>IF(tbl_Customers[[#This Row],[Churn_Risk_Score]]&gt;=10,"High Risk", IF(tbl_Customers[[#This Row],[Churn_Risk_Score]]&gt;=5,"Medium Risk","Low Risk"))</f>
        <v>Medium Risk</v>
      </c>
    </row>
    <row r="4137" spans="1:33" x14ac:dyDescent="0.35">
      <c r="A4137">
        <v>4136</v>
      </c>
      <c r="B4137" t="s">
        <v>44</v>
      </c>
      <c r="C4137">
        <v>101</v>
      </c>
      <c r="D4137" t="s">
        <v>21</v>
      </c>
      <c r="E4137" t="s">
        <v>22</v>
      </c>
      <c r="F4137" t="s">
        <v>23</v>
      </c>
      <c r="G4137">
        <v>24</v>
      </c>
      <c r="H4137">
        <v>240.5</v>
      </c>
      <c r="I4137">
        <v>103</v>
      </c>
      <c r="J4137">
        <v>40.89</v>
      </c>
      <c r="K4137">
        <v>280.5</v>
      </c>
      <c r="L4137">
        <v>78</v>
      </c>
      <c r="M4137">
        <v>23.84</v>
      </c>
      <c r="N4137">
        <v>212.8</v>
      </c>
      <c r="O4137">
        <v>69</v>
      </c>
      <c r="P4137">
        <v>9.58</v>
      </c>
      <c r="Q4137">
        <v>10.4</v>
      </c>
      <c r="R4137">
        <v>5</v>
      </c>
      <c r="S4137">
        <v>2.81</v>
      </c>
      <c r="T4137">
        <v>2</v>
      </c>
      <c r="U4137" t="s">
        <v>22</v>
      </c>
      <c r="V4137">
        <f>IF(tbl_Customers[[#This Row],[churn]] = "yes", 1, 0)</f>
        <v>0</v>
      </c>
      <c r="W4137" t="str">
        <f>IF(tbl_Customers[[#This Row],[number_customer_service_calls]] &lt;= 1, "0-1 Calls", IF(tbl_Customers[[#This Row],[number_customer_service_calls]] &lt;= 3, "2-3 Calls", IF(tbl_Customers[[#This Row],[number_customer_service_calls]] &lt;=5, "4-5 Calls", "6+ Calls")))</f>
        <v>2-3 Calls</v>
      </c>
      <c r="X4137" t="str">
        <f>IF(tbl_Customers[[#This Row],[account_length]] &lt;= 50, "0-50", IF(tbl_Customers[[#This Row],[account_length]] &lt;=100, "51-100", IF(tbl_Customers[[#This Row],[account_length]] &lt;= 150, "101-150", "151+")))</f>
        <v>101-150</v>
      </c>
      <c r="Y4137" t="str">
        <f>IF(tbl_Customers[[#This Row],[total_intl_charge]] &lt;= 3, "Low Charges", "High Charges")</f>
        <v>Low Charges</v>
      </c>
      <c r="Z4137" t="str">
        <f>IF(tbl_Customers[[#This Row],[total_eve_calls]]&lt;=80,"Low Calls",
IF(tbl_Customers[[#This Row],[total_eve_calls]]&lt;=120,"Medium Calls","High Calls"))</f>
        <v>Low Calls</v>
      </c>
      <c r="AA4137" t="str">
        <f>IF(tbl_Customers[[#This Row],[total_eve_charge]]&lt;=15,"Low Charges",
IF(tbl_Customers[[#This Row],[total_eve_charge]]&lt;=20,"Medium Charges","High Charges"))</f>
        <v>High Charges</v>
      </c>
      <c r="AB4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7" t="str">
        <f>IF(tbl_Customers[[#This Row],[number_vmail_messages]] = 0, "No Usage", IF(tbl_Customers[[#This Row],[number_vmail_messages]] &lt;= 20, "Low Usage", IF(tbl_Customers[[#This Row],[number_vmail_messages]] &lt;= 40, "Medium Usgae", "High Usage")))</f>
        <v>Medium Usgae</v>
      </c>
      <c r="AD4137" t="str">
        <f>IF(tbl_Customers[[#This Row],[total_day_minutes]]&lt;=150,"Low Usage", IF(tbl_Customers[[#This Row],[total_day_minutes]]&lt;=200,"Medium Usage", IF(tbl_Customers[[#This Row],[total_day_minutes]]&lt;=250,"High Usage","Very High Usage")))</f>
        <v>High Usage</v>
      </c>
      <c r="AE4137" t="str">
        <f>IF(tbl_Customers[[#This Row],[total_intl_calls]]&lt;=5,"Low Calls", IF(tbl_Customers[[#This Row],[total_intl_calls]]&lt;=10, "Medium Calls", "High Calls"))</f>
        <v>Low Calls</v>
      </c>
      <c r="AF41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37" s="36" t="str">
        <f>IF(tbl_Customers[[#This Row],[Churn_Risk_Score]]&gt;=10,"High Risk", IF(tbl_Customers[[#This Row],[Churn_Risk_Score]]&gt;=5,"Medium Risk","Low Risk"))</f>
        <v>Low Risk</v>
      </c>
    </row>
    <row r="4138" spans="1:33" x14ac:dyDescent="0.35">
      <c r="A4138">
        <v>4137</v>
      </c>
      <c r="B4138" t="s">
        <v>57</v>
      </c>
      <c r="C4138">
        <v>67</v>
      </c>
      <c r="D4138" t="s">
        <v>21</v>
      </c>
      <c r="E4138" t="s">
        <v>22</v>
      </c>
      <c r="F4138" t="s">
        <v>22</v>
      </c>
      <c r="G4138">
        <v>0</v>
      </c>
      <c r="H4138">
        <v>284.5</v>
      </c>
      <c r="I4138">
        <v>104</v>
      </c>
      <c r="J4138">
        <v>48.37</v>
      </c>
      <c r="K4138">
        <v>88.6</v>
      </c>
      <c r="L4138">
        <v>71</v>
      </c>
      <c r="M4138">
        <v>7.53</v>
      </c>
      <c r="N4138">
        <v>171.4</v>
      </c>
      <c r="O4138">
        <v>93</v>
      </c>
      <c r="P4138">
        <v>7.71</v>
      </c>
      <c r="Q4138">
        <v>12.5</v>
      </c>
      <c r="R4138">
        <v>4</v>
      </c>
      <c r="S4138">
        <v>3.38</v>
      </c>
      <c r="T4138">
        <v>1</v>
      </c>
      <c r="U4138" t="s">
        <v>22</v>
      </c>
      <c r="V4138">
        <f>IF(tbl_Customers[[#This Row],[churn]] = "yes", 1, 0)</f>
        <v>0</v>
      </c>
      <c r="W4138" t="str">
        <f>IF(tbl_Customers[[#This Row],[number_customer_service_calls]] &lt;= 1, "0-1 Calls", IF(tbl_Customers[[#This Row],[number_customer_service_calls]] &lt;= 3, "2-3 Calls", IF(tbl_Customers[[#This Row],[number_customer_service_calls]] &lt;=5, "4-5 Calls", "6+ Calls")))</f>
        <v>0-1 Calls</v>
      </c>
      <c r="X4138" t="str">
        <f>IF(tbl_Customers[[#This Row],[account_length]] &lt;= 50, "0-50", IF(tbl_Customers[[#This Row],[account_length]] &lt;=100, "51-100", IF(tbl_Customers[[#This Row],[account_length]] &lt;= 150, "101-150", "151+")))</f>
        <v>51-100</v>
      </c>
      <c r="Y4138" t="str">
        <f>IF(tbl_Customers[[#This Row],[total_intl_charge]] &lt;= 3, "Low Charges", "High Charges")</f>
        <v>High Charges</v>
      </c>
      <c r="Z4138" t="str">
        <f>IF(tbl_Customers[[#This Row],[total_eve_calls]]&lt;=80,"Low Calls",
IF(tbl_Customers[[#This Row],[total_eve_calls]]&lt;=120,"Medium Calls","High Calls"))</f>
        <v>Low Calls</v>
      </c>
      <c r="AA4138" t="str">
        <f>IF(tbl_Customers[[#This Row],[total_eve_charge]]&lt;=15,"Low Charges",
IF(tbl_Customers[[#This Row],[total_eve_charge]]&lt;=20,"Medium Charges","High Charges"))</f>
        <v>Low Charges</v>
      </c>
      <c r="AB4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8" t="str">
        <f>IF(tbl_Customers[[#This Row],[number_vmail_messages]] = 0, "No Usage", IF(tbl_Customers[[#This Row],[number_vmail_messages]] &lt;= 20, "Low Usage", IF(tbl_Customers[[#This Row],[number_vmail_messages]] &lt;= 40, "Medium Usgae", "High Usage")))</f>
        <v>No Usage</v>
      </c>
      <c r="AD4138" t="str">
        <f>IF(tbl_Customers[[#This Row],[total_day_minutes]]&lt;=150,"Low Usage", IF(tbl_Customers[[#This Row],[total_day_minutes]]&lt;=200,"Medium Usage", IF(tbl_Customers[[#This Row],[total_day_minutes]]&lt;=250,"High Usage","Very High Usage")))</f>
        <v>Very High Usage</v>
      </c>
      <c r="AE4138" t="str">
        <f>IF(tbl_Customers[[#This Row],[total_intl_calls]]&lt;=5,"Low Calls", IF(tbl_Customers[[#This Row],[total_intl_calls]]&lt;=10, "Medium Calls", "High Calls"))</f>
        <v>Low Calls</v>
      </c>
      <c r="AF41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38" s="36" t="str">
        <f>IF(tbl_Customers[[#This Row],[Churn_Risk_Score]]&gt;=10,"High Risk", IF(tbl_Customers[[#This Row],[Churn_Risk_Score]]&gt;=5,"Medium Risk","Low Risk"))</f>
        <v>Medium Risk</v>
      </c>
    </row>
    <row r="4139" spans="1:33" x14ac:dyDescent="0.35">
      <c r="A4139">
        <v>4138</v>
      </c>
      <c r="B4139" t="s">
        <v>44</v>
      </c>
      <c r="C4139">
        <v>142</v>
      </c>
      <c r="D4139" t="s">
        <v>21</v>
      </c>
      <c r="E4139" t="s">
        <v>22</v>
      </c>
      <c r="F4139" t="s">
        <v>22</v>
      </c>
      <c r="G4139">
        <v>0</v>
      </c>
      <c r="H4139">
        <v>131.69999999999999</v>
      </c>
      <c r="I4139">
        <v>85</v>
      </c>
      <c r="J4139">
        <v>22.39</v>
      </c>
      <c r="K4139">
        <v>239.6</v>
      </c>
      <c r="L4139">
        <v>118</v>
      </c>
      <c r="M4139">
        <v>20.37</v>
      </c>
      <c r="N4139">
        <v>235.1</v>
      </c>
      <c r="O4139">
        <v>77</v>
      </c>
      <c r="P4139">
        <v>10.58</v>
      </c>
      <c r="Q4139">
        <v>8.9</v>
      </c>
      <c r="R4139">
        <v>3</v>
      </c>
      <c r="S4139">
        <v>2.4</v>
      </c>
      <c r="T4139">
        <v>1</v>
      </c>
      <c r="U4139" t="s">
        <v>22</v>
      </c>
      <c r="V4139">
        <f>IF(tbl_Customers[[#This Row],[churn]] = "yes", 1, 0)</f>
        <v>0</v>
      </c>
      <c r="W4139" t="str">
        <f>IF(tbl_Customers[[#This Row],[number_customer_service_calls]] &lt;= 1, "0-1 Calls", IF(tbl_Customers[[#This Row],[number_customer_service_calls]] &lt;= 3, "2-3 Calls", IF(tbl_Customers[[#This Row],[number_customer_service_calls]] &lt;=5, "4-5 Calls", "6+ Calls")))</f>
        <v>0-1 Calls</v>
      </c>
      <c r="X4139" t="str">
        <f>IF(tbl_Customers[[#This Row],[account_length]] &lt;= 50, "0-50", IF(tbl_Customers[[#This Row],[account_length]] &lt;=100, "51-100", IF(tbl_Customers[[#This Row],[account_length]] &lt;= 150, "101-150", "151+")))</f>
        <v>101-150</v>
      </c>
      <c r="Y4139" t="str">
        <f>IF(tbl_Customers[[#This Row],[total_intl_charge]] &lt;= 3, "Low Charges", "High Charges")</f>
        <v>Low Charges</v>
      </c>
      <c r="Z4139" t="str">
        <f>IF(tbl_Customers[[#This Row],[total_eve_calls]]&lt;=80,"Low Calls",
IF(tbl_Customers[[#This Row],[total_eve_calls]]&lt;=120,"Medium Calls","High Calls"))</f>
        <v>Medium Calls</v>
      </c>
      <c r="AA4139" t="str">
        <f>IF(tbl_Customers[[#This Row],[total_eve_charge]]&lt;=15,"Low Charges",
IF(tbl_Customers[[#This Row],[total_eve_charge]]&lt;=20,"Medium Charges","High Charges"))</f>
        <v>High Charges</v>
      </c>
      <c r="AB4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9" t="str">
        <f>IF(tbl_Customers[[#This Row],[number_vmail_messages]] = 0, "No Usage", IF(tbl_Customers[[#This Row],[number_vmail_messages]] &lt;= 20, "Low Usage", IF(tbl_Customers[[#This Row],[number_vmail_messages]] &lt;= 40, "Medium Usgae", "High Usage")))</f>
        <v>No Usage</v>
      </c>
      <c r="AD4139" t="str">
        <f>IF(tbl_Customers[[#This Row],[total_day_minutes]]&lt;=150,"Low Usage", IF(tbl_Customers[[#This Row],[total_day_minutes]]&lt;=200,"Medium Usage", IF(tbl_Customers[[#This Row],[total_day_minutes]]&lt;=250,"High Usage","Very High Usage")))</f>
        <v>Low Usage</v>
      </c>
      <c r="AE4139" t="str">
        <f>IF(tbl_Customers[[#This Row],[total_intl_calls]]&lt;=5,"Low Calls", IF(tbl_Customers[[#This Row],[total_intl_calls]]&lt;=10, "Medium Calls", "High Calls"))</f>
        <v>Low Calls</v>
      </c>
      <c r="AF41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39" s="36" t="str">
        <f>IF(tbl_Customers[[#This Row],[Churn_Risk_Score]]&gt;=10,"High Risk", IF(tbl_Customers[[#This Row],[Churn_Risk_Score]]&gt;=5,"Medium Risk","Low Risk"))</f>
        <v>Low Risk</v>
      </c>
    </row>
    <row r="4140" spans="1:33" x14ac:dyDescent="0.35">
      <c r="A4140">
        <v>4139</v>
      </c>
      <c r="B4140" t="s">
        <v>43</v>
      </c>
      <c r="C4140">
        <v>183</v>
      </c>
      <c r="D4140" t="s">
        <v>21</v>
      </c>
      <c r="E4140" t="s">
        <v>22</v>
      </c>
      <c r="F4140" t="s">
        <v>23</v>
      </c>
      <c r="G4140">
        <v>31</v>
      </c>
      <c r="H4140">
        <v>211.9</v>
      </c>
      <c r="I4140">
        <v>126</v>
      </c>
      <c r="J4140">
        <v>36.020000000000003</v>
      </c>
      <c r="K4140">
        <v>224.3</v>
      </c>
      <c r="L4140">
        <v>125</v>
      </c>
      <c r="M4140">
        <v>19.07</v>
      </c>
      <c r="N4140">
        <v>226.2</v>
      </c>
      <c r="O4140">
        <v>125</v>
      </c>
      <c r="P4140">
        <v>10.18</v>
      </c>
      <c r="Q4140">
        <v>13.8</v>
      </c>
      <c r="R4140">
        <v>2</v>
      </c>
      <c r="S4140">
        <v>3.73</v>
      </c>
      <c r="T4140">
        <v>1</v>
      </c>
      <c r="U4140" t="s">
        <v>22</v>
      </c>
      <c r="V4140">
        <f>IF(tbl_Customers[[#This Row],[churn]] = "yes", 1, 0)</f>
        <v>0</v>
      </c>
      <c r="W4140" t="str">
        <f>IF(tbl_Customers[[#This Row],[number_customer_service_calls]] &lt;= 1, "0-1 Calls", IF(tbl_Customers[[#This Row],[number_customer_service_calls]] &lt;= 3, "2-3 Calls", IF(tbl_Customers[[#This Row],[number_customer_service_calls]] &lt;=5, "4-5 Calls", "6+ Calls")))</f>
        <v>0-1 Calls</v>
      </c>
      <c r="X4140" t="str">
        <f>IF(tbl_Customers[[#This Row],[account_length]] &lt;= 50, "0-50", IF(tbl_Customers[[#This Row],[account_length]] &lt;=100, "51-100", IF(tbl_Customers[[#This Row],[account_length]] &lt;= 150, "101-150", "151+")))</f>
        <v>151+</v>
      </c>
      <c r="Y4140" t="str">
        <f>IF(tbl_Customers[[#This Row],[total_intl_charge]] &lt;= 3, "Low Charges", "High Charges")</f>
        <v>High Charges</v>
      </c>
      <c r="Z4140" t="str">
        <f>IF(tbl_Customers[[#This Row],[total_eve_calls]]&lt;=80,"Low Calls",
IF(tbl_Customers[[#This Row],[total_eve_calls]]&lt;=120,"Medium Calls","High Calls"))</f>
        <v>High Calls</v>
      </c>
      <c r="AA4140" t="str">
        <f>IF(tbl_Customers[[#This Row],[total_eve_charge]]&lt;=15,"Low Charges",
IF(tbl_Customers[[#This Row],[total_eve_charge]]&lt;=20,"Medium Charges","High Charges"))</f>
        <v>Medium Charges</v>
      </c>
      <c r="AB4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40" t="str">
        <f>IF(tbl_Customers[[#This Row],[number_vmail_messages]] = 0, "No Usage", IF(tbl_Customers[[#This Row],[number_vmail_messages]] &lt;= 20, "Low Usage", IF(tbl_Customers[[#This Row],[number_vmail_messages]] &lt;= 40, "Medium Usgae", "High Usage")))</f>
        <v>Medium Usgae</v>
      </c>
      <c r="AD4140" t="str">
        <f>IF(tbl_Customers[[#This Row],[total_day_minutes]]&lt;=150,"Low Usage", IF(tbl_Customers[[#This Row],[total_day_minutes]]&lt;=200,"Medium Usage", IF(tbl_Customers[[#This Row],[total_day_minutes]]&lt;=250,"High Usage","Very High Usage")))</f>
        <v>High Usage</v>
      </c>
      <c r="AE4140" t="str">
        <f>IF(tbl_Customers[[#This Row],[total_intl_calls]]&lt;=5,"Low Calls", IF(tbl_Customers[[#This Row],[total_intl_calls]]&lt;=10, "Medium Calls", "High Calls"))</f>
        <v>Low Calls</v>
      </c>
      <c r="AF41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40" s="36" t="str">
        <f>IF(tbl_Customers[[#This Row],[Churn_Risk_Score]]&gt;=10,"High Risk", IF(tbl_Customers[[#This Row],[Churn_Risk_Score]]&gt;=5,"Medium Risk","Low Risk"))</f>
        <v>Low Risk</v>
      </c>
    </row>
    <row r="4141" spans="1:33" x14ac:dyDescent="0.35">
      <c r="A4141">
        <v>4140</v>
      </c>
      <c r="B4141" t="s">
        <v>40</v>
      </c>
      <c r="C4141">
        <v>202</v>
      </c>
      <c r="D4141" t="s">
        <v>21</v>
      </c>
      <c r="E4141" t="s">
        <v>22</v>
      </c>
      <c r="F4141" t="s">
        <v>22</v>
      </c>
      <c r="G4141">
        <v>0</v>
      </c>
      <c r="H4141">
        <v>168.9</v>
      </c>
      <c r="I4141">
        <v>88</v>
      </c>
      <c r="J4141">
        <v>28.71</v>
      </c>
      <c r="K4141">
        <v>235.8</v>
      </c>
      <c r="L4141">
        <v>98</v>
      </c>
      <c r="M4141">
        <v>20.04</v>
      </c>
      <c r="N4141">
        <v>273.2</v>
      </c>
      <c r="O4141">
        <v>108</v>
      </c>
      <c r="P4141">
        <v>12.29</v>
      </c>
      <c r="Q4141">
        <v>14.6</v>
      </c>
      <c r="R4141">
        <v>3</v>
      </c>
      <c r="S4141">
        <v>3.94</v>
      </c>
      <c r="T4141">
        <v>3</v>
      </c>
      <c r="U4141" t="s">
        <v>22</v>
      </c>
      <c r="V4141">
        <f>IF(tbl_Customers[[#This Row],[churn]] = "yes", 1, 0)</f>
        <v>0</v>
      </c>
      <c r="W4141" t="str">
        <f>IF(tbl_Customers[[#This Row],[number_customer_service_calls]] &lt;= 1, "0-1 Calls", IF(tbl_Customers[[#This Row],[number_customer_service_calls]] &lt;= 3, "2-3 Calls", IF(tbl_Customers[[#This Row],[number_customer_service_calls]] &lt;=5, "4-5 Calls", "6+ Calls")))</f>
        <v>2-3 Calls</v>
      </c>
      <c r="X4141" t="str">
        <f>IF(tbl_Customers[[#This Row],[account_length]] &lt;= 50, "0-50", IF(tbl_Customers[[#This Row],[account_length]] &lt;=100, "51-100", IF(tbl_Customers[[#This Row],[account_length]] &lt;= 150, "101-150", "151+")))</f>
        <v>151+</v>
      </c>
      <c r="Y4141" t="str">
        <f>IF(tbl_Customers[[#This Row],[total_intl_charge]] &lt;= 3, "Low Charges", "High Charges")</f>
        <v>High Charges</v>
      </c>
      <c r="Z4141" t="str">
        <f>IF(tbl_Customers[[#This Row],[total_eve_calls]]&lt;=80,"Low Calls",
IF(tbl_Customers[[#This Row],[total_eve_calls]]&lt;=120,"Medium Calls","High Calls"))</f>
        <v>Medium Calls</v>
      </c>
      <c r="AA4141" t="str">
        <f>IF(tbl_Customers[[#This Row],[total_eve_charge]]&lt;=15,"Low Charges",
IF(tbl_Customers[[#This Row],[total_eve_charge]]&lt;=20,"Medium Charges","High Charges"))</f>
        <v>High Charges</v>
      </c>
      <c r="AB4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1" t="str">
        <f>IF(tbl_Customers[[#This Row],[number_vmail_messages]] = 0, "No Usage", IF(tbl_Customers[[#This Row],[number_vmail_messages]] &lt;= 20, "Low Usage", IF(tbl_Customers[[#This Row],[number_vmail_messages]] &lt;= 40, "Medium Usgae", "High Usage")))</f>
        <v>No Usage</v>
      </c>
      <c r="AD4141" t="str">
        <f>IF(tbl_Customers[[#This Row],[total_day_minutes]]&lt;=150,"Low Usage", IF(tbl_Customers[[#This Row],[total_day_minutes]]&lt;=200,"Medium Usage", IF(tbl_Customers[[#This Row],[total_day_minutes]]&lt;=250,"High Usage","Very High Usage")))</f>
        <v>Medium Usage</v>
      </c>
      <c r="AE4141" t="str">
        <f>IF(tbl_Customers[[#This Row],[total_intl_calls]]&lt;=5,"Low Calls", IF(tbl_Customers[[#This Row],[total_intl_calls]]&lt;=10, "Medium Calls", "High Calls"))</f>
        <v>Low Calls</v>
      </c>
      <c r="AF41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41" s="36" t="str">
        <f>IF(tbl_Customers[[#This Row],[Churn_Risk_Score]]&gt;=10,"High Risk", IF(tbl_Customers[[#This Row],[Churn_Risk_Score]]&gt;=5,"Medium Risk","Low Risk"))</f>
        <v>Low Risk</v>
      </c>
    </row>
    <row r="4142" spans="1:33" x14ac:dyDescent="0.35">
      <c r="A4142">
        <v>4141</v>
      </c>
      <c r="B4142" t="s">
        <v>30</v>
      </c>
      <c r="C4142">
        <v>24</v>
      </c>
      <c r="D4142" t="s">
        <v>21</v>
      </c>
      <c r="E4142" t="s">
        <v>23</v>
      </c>
      <c r="F4142" t="s">
        <v>22</v>
      </c>
      <c r="G4142">
        <v>0</v>
      </c>
      <c r="H4142">
        <v>230.5</v>
      </c>
      <c r="I4142">
        <v>126</v>
      </c>
      <c r="J4142">
        <v>39.19</v>
      </c>
      <c r="K4142">
        <v>184.7</v>
      </c>
      <c r="L4142">
        <v>128</v>
      </c>
      <c r="M4142">
        <v>15.7</v>
      </c>
      <c r="N4142">
        <v>159.1</v>
      </c>
      <c r="O4142">
        <v>152</v>
      </c>
      <c r="P4142">
        <v>7.16</v>
      </c>
      <c r="Q4142">
        <v>10.6</v>
      </c>
      <c r="R4142">
        <v>3</v>
      </c>
      <c r="S4142">
        <v>2.86</v>
      </c>
      <c r="T4142">
        <v>1</v>
      </c>
      <c r="U4142" t="s">
        <v>22</v>
      </c>
      <c r="V4142">
        <f>IF(tbl_Customers[[#This Row],[churn]] = "yes", 1, 0)</f>
        <v>0</v>
      </c>
      <c r="W4142" t="str">
        <f>IF(tbl_Customers[[#This Row],[number_customer_service_calls]] &lt;= 1, "0-1 Calls", IF(tbl_Customers[[#This Row],[number_customer_service_calls]] &lt;= 3, "2-3 Calls", IF(tbl_Customers[[#This Row],[number_customer_service_calls]] &lt;=5, "4-5 Calls", "6+ Calls")))</f>
        <v>0-1 Calls</v>
      </c>
      <c r="X4142" t="str">
        <f>IF(tbl_Customers[[#This Row],[account_length]] &lt;= 50, "0-50", IF(tbl_Customers[[#This Row],[account_length]] &lt;=100, "51-100", IF(tbl_Customers[[#This Row],[account_length]] &lt;= 150, "101-150", "151+")))</f>
        <v>0-50</v>
      </c>
      <c r="Y4142" t="str">
        <f>IF(tbl_Customers[[#This Row],[total_intl_charge]] &lt;= 3, "Low Charges", "High Charges")</f>
        <v>Low Charges</v>
      </c>
      <c r="Z4142" t="str">
        <f>IF(tbl_Customers[[#This Row],[total_eve_calls]]&lt;=80,"Low Calls",
IF(tbl_Customers[[#This Row],[total_eve_calls]]&lt;=120,"Medium Calls","High Calls"))</f>
        <v>High Calls</v>
      </c>
      <c r="AA4142" t="str">
        <f>IF(tbl_Customers[[#This Row],[total_eve_charge]]&lt;=15,"Low Charges",
IF(tbl_Customers[[#This Row],[total_eve_charge]]&lt;=20,"Medium Charges","High Charges"))</f>
        <v>Medium Charges</v>
      </c>
      <c r="AB4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2" t="str">
        <f>IF(tbl_Customers[[#This Row],[number_vmail_messages]] = 0, "No Usage", IF(tbl_Customers[[#This Row],[number_vmail_messages]] &lt;= 20, "Low Usage", IF(tbl_Customers[[#This Row],[number_vmail_messages]] &lt;= 40, "Medium Usgae", "High Usage")))</f>
        <v>No Usage</v>
      </c>
      <c r="AD4142" t="str">
        <f>IF(tbl_Customers[[#This Row],[total_day_minutes]]&lt;=150,"Low Usage", IF(tbl_Customers[[#This Row],[total_day_minutes]]&lt;=200,"Medium Usage", IF(tbl_Customers[[#This Row],[total_day_minutes]]&lt;=250,"High Usage","Very High Usage")))</f>
        <v>High Usage</v>
      </c>
      <c r="AE4142" t="str">
        <f>IF(tbl_Customers[[#This Row],[total_intl_calls]]&lt;=5,"Low Calls", IF(tbl_Customers[[#This Row],[total_intl_calls]]&lt;=10, "Medium Calls", "High Calls"))</f>
        <v>Low Calls</v>
      </c>
      <c r="AF41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42" s="36" t="str">
        <f>IF(tbl_Customers[[#This Row],[Churn_Risk_Score]]&gt;=10,"High Risk", IF(tbl_Customers[[#This Row],[Churn_Risk_Score]]&gt;=5,"Medium Risk","Low Risk"))</f>
        <v>Low Risk</v>
      </c>
    </row>
    <row r="4143" spans="1:33" x14ac:dyDescent="0.35">
      <c r="A4143">
        <v>4142</v>
      </c>
      <c r="B4143" t="s">
        <v>40</v>
      </c>
      <c r="C4143">
        <v>36</v>
      </c>
      <c r="D4143" t="s">
        <v>28</v>
      </c>
      <c r="E4143" t="s">
        <v>22</v>
      </c>
      <c r="F4143" t="s">
        <v>22</v>
      </c>
      <c r="G4143">
        <v>0</v>
      </c>
      <c r="H4143">
        <v>195.5</v>
      </c>
      <c r="I4143">
        <v>77</v>
      </c>
      <c r="J4143">
        <v>33.24</v>
      </c>
      <c r="K4143">
        <v>156.30000000000001</v>
      </c>
      <c r="L4143">
        <v>108</v>
      </c>
      <c r="M4143">
        <v>13.29</v>
      </c>
      <c r="N4143">
        <v>217.8</v>
      </c>
      <c r="O4143">
        <v>133</v>
      </c>
      <c r="P4143">
        <v>9.8000000000000007</v>
      </c>
      <c r="Q4143">
        <v>7.3</v>
      </c>
      <c r="R4143">
        <v>2</v>
      </c>
      <c r="S4143">
        <v>1.97</v>
      </c>
      <c r="T4143">
        <v>1</v>
      </c>
      <c r="U4143" t="s">
        <v>22</v>
      </c>
      <c r="V4143">
        <f>IF(tbl_Customers[[#This Row],[churn]] = "yes", 1, 0)</f>
        <v>0</v>
      </c>
      <c r="W4143" t="str">
        <f>IF(tbl_Customers[[#This Row],[number_customer_service_calls]] &lt;= 1, "0-1 Calls", IF(tbl_Customers[[#This Row],[number_customer_service_calls]] &lt;= 3, "2-3 Calls", IF(tbl_Customers[[#This Row],[number_customer_service_calls]] &lt;=5, "4-5 Calls", "6+ Calls")))</f>
        <v>0-1 Calls</v>
      </c>
      <c r="X4143" t="str">
        <f>IF(tbl_Customers[[#This Row],[account_length]] &lt;= 50, "0-50", IF(tbl_Customers[[#This Row],[account_length]] &lt;=100, "51-100", IF(tbl_Customers[[#This Row],[account_length]] &lt;= 150, "101-150", "151+")))</f>
        <v>0-50</v>
      </c>
      <c r="Y4143" t="str">
        <f>IF(tbl_Customers[[#This Row],[total_intl_charge]] &lt;= 3, "Low Charges", "High Charges")</f>
        <v>Low Charges</v>
      </c>
      <c r="Z4143" t="str">
        <f>IF(tbl_Customers[[#This Row],[total_eve_calls]]&lt;=80,"Low Calls",
IF(tbl_Customers[[#This Row],[total_eve_calls]]&lt;=120,"Medium Calls","High Calls"))</f>
        <v>Medium Calls</v>
      </c>
      <c r="AA4143" t="str">
        <f>IF(tbl_Customers[[#This Row],[total_eve_charge]]&lt;=15,"Low Charges",
IF(tbl_Customers[[#This Row],[total_eve_charge]]&lt;=20,"Medium Charges","High Charges"))</f>
        <v>Low Charges</v>
      </c>
      <c r="AB4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3" t="str">
        <f>IF(tbl_Customers[[#This Row],[number_vmail_messages]] = 0, "No Usage", IF(tbl_Customers[[#This Row],[number_vmail_messages]] &lt;= 20, "Low Usage", IF(tbl_Customers[[#This Row],[number_vmail_messages]] &lt;= 40, "Medium Usgae", "High Usage")))</f>
        <v>No Usage</v>
      </c>
      <c r="AD4143" t="str">
        <f>IF(tbl_Customers[[#This Row],[total_day_minutes]]&lt;=150,"Low Usage", IF(tbl_Customers[[#This Row],[total_day_minutes]]&lt;=200,"Medium Usage", IF(tbl_Customers[[#This Row],[total_day_minutes]]&lt;=250,"High Usage","Very High Usage")))</f>
        <v>Medium Usage</v>
      </c>
      <c r="AE4143" t="str">
        <f>IF(tbl_Customers[[#This Row],[total_intl_calls]]&lt;=5,"Low Calls", IF(tbl_Customers[[#This Row],[total_intl_calls]]&lt;=10, "Medium Calls", "High Calls"))</f>
        <v>Low Calls</v>
      </c>
      <c r="AF41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3" s="36" t="str">
        <f>IF(tbl_Customers[[#This Row],[Churn_Risk_Score]]&gt;=10,"High Risk", IF(tbl_Customers[[#This Row],[Churn_Risk_Score]]&gt;=5,"Medium Risk","Low Risk"))</f>
        <v>Low Risk</v>
      </c>
    </row>
    <row r="4144" spans="1:33" x14ac:dyDescent="0.35">
      <c r="A4144">
        <v>4143</v>
      </c>
      <c r="B4144" t="s">
        <v>51</v>
      </c>
      <c r="C4144">
        <v>167</v>
      </c>
      <c r="D4144" t="s">
        <v>21</v>
      </c>
      <c r="E4144" t="s">
        <v>22</v>
      </c>
      <c r="F4144" t="s">
        <v>22</v>
      </c>
      <c r="G4144">
        <v>0</v>
      </c>
      <c r="H4144">
        <v>112.3</v>
      </c>
      <c r="I4144">
        <v>101</v>
      </c>
      <c r="J4144">
        <v>19.09</v>
      </c>
      <c r="K4144">
        <v>204.8</v>
      </c>
      <c r="L4144">
        <v>140</v>
      </c>
      <c r="M4144">
        <v>17.41</v>
      </c>
      <c r="N4144">
        <v>141.19999999999999</v>
      </c>
      <c r="O4144">
        <v>118</v>
      </c>
      <c r="P4144">
        <v>6.35</v>
      </c>
      <c r="Q4144">
        <v>13.3</v>
      </c>
      <c r="R4144">
        <v>2</v>
      </c>
      <c r="S4144">
        <v>3.59</v>
      </c>
      <c r="T4144">
        <v>1</v>
      </c>
      <c r="U4144" t="s">
        <v>22</v>
      </c>
      <c r="V4144">
        <f>IF(tbl_Customers[[#This Row],[churn]] = "yes", 1, 0)</f>
        <v>0</v>
      </c>
      <c r="W4144" t="str">
        <f>IF(tbl_Customers[[#This Row],[number_customer_service_calls]] &lt;= 1, "0-1 Calls", IF(tbl_Customers[[#This Row],[number_customer_service_calls]] &lt;= 3, "2-3 Calls", IF(tbl_Customers[[#This Row],[number_customer_service_calls]] &lt;=5, "4-5 Calls", "6+ Calls")))</f>
        <v>0-1 Calls</v>
      </c>
      <c r="X4144" t="str">
        <f>IF(tbl_Customers[[#This Row],[account_length]] &lt;= 50, "0-50", IF(tbl_Customers[[#This Row],[account_length]] &lt;=100, "51-100", IF(tbl_Customers[[#This Row],[account_length]] &lt;= 150, "101-150", "151+")))</f>
        <v>151+</v>
      </c>
      <c r="Y4144" t="str">
        <f>IF(tbl_Customers[[#This Row],[total_intl_charge]] &lt;= 3, "Low Charges", "High Charges")</f>
        <v>High Charges</v>
      </c>
      <c r="Z4144" t="str">
        <f>IF(tbl_Customers[[#This Row],[total_eve_calls]]&lt;=80,"Low Calls",
IF(tbl_Customers[[#This Row],[total_eve_calls]]&lt;=120,"Medium Calls","High Calls"))</f>
        <v>High Calls</v>
      </c>
      <c r="AA4144" t="str">
        <f>IF(tbl_Customers[[#This Row],[total_eve_charge]]&lt;=15,"Low Charges",
IF(tbl_Customers[[#This Row],[total_eve_charge]]&lt;=20,"Medium Charges","High Charges"))</f>
        <v>Medium Charges</v>
      </c>
      <c r="AB4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4" t="str">
        <f>IF(tbl_Customers[[#This Row],[number_vmail_messages]] = 0, "No Usage", IF(tbl_Customers[[#This Row],[number_vmail_messages]] &lt;= 20, "Low Usage", IF(tbl_Customers[[#This Row],[number_vmail_messages]] &lt;= 40, "Medium Usgae", "High Usage")))</f>
        <v>No Usage</v>
      </c>
      <c r="AD4144" t="str">
        <f>IF(tbl_Customers[[#This Row],[total_day_minutes]]&lt;=150,"Low Usage", IF(tbl_Customers[[#This Row],[total_day_minutes]]&lt;=200,"Medium Usage", IF(tbl_Customers[[#This Row],[total_day_minutes]]&lt;=250,"High Usage","Very High Usage")))</f>
        <v>Low Usage</v>
      </c>
      <c r="AE4144" t="str">
        <f>IF(tbl_Customers[[#This Row],[total_intl_calls]]&lt;=5,"Low Calls", IF(tbl_Customers[[#This Row],[total_intl_calls]]&lt;=10, "Medium Calls", "High Calls"))</f>
        <v>Low Calls</v>
      </c>
      <c r="AF41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44" s="36" t="str">
        <f>IF(tbl_Customers[[#This Row],[Churn_Risk_Score]]&gt;=10,"High Risk", IF(tbl_Customers[[#This Row],[Churn_Risk_Score]]&gt;=5,"Medium Risk","Low Risk"))</f>
        <v>Low Risk</v>
      </c>
    </row>
    <row r="4145" spans="1:33" x14ac:dyDescent="0.35">
      <c r="A4145">
        <v>4144</v>
      </c>
      <c r="B4145" t="s">
        <v>72</v>
      </c>
      <c r="C4145">
        <v>118</v>
      </c>
      <c r="D4145" t="s">
        <v>21</v>
      </c>
      <c r="E4145" t="s">
        <v>22</v>
      </c>
      <c r="F4145" t="s">
        <v>22</v>
      </c>
      <c r="G4145">
        <v>0</v>
      </c>
      <c r="H4145">
        <v>103.6</v>
      </c>
      <c r="I4145">
        <v>107</v>
      </c>
      <c r="J4145">
        <v>17.61</v>
      </c>
      <c r="K4145">
        <v>82</v>
      </c>
      <c r="L4145">
        <v>149</v>
      </c>
      <c r="M4145">
        <v>6.97</v>
      </c>
      <c r="N4145">
        <v>169.5</v>
      </c>
      <c r="O4145">
        <v>103</v>
      </c>
      <c r="P4145">
        <v>7.63</v>
      </c>
      <c r="Q4145">
        <v>6.6</v>
      </c>
      <c r="R4145">
        <v>6</v>
      </c>
      <c r="S4145">
        <v>1.78</v>
      </c>
      <c r="T4145">
        <v>0</v>
      </c>
      <c r="U4145" t="s">
        <v>22</v>
      </c>
      <c r="V4145">
        <f>IF(tbl_Customers[[#This Row],[churn]] = "yes", 1, 0)</f>
        <v>0</v>
      </c>
      <c r="W4145" t="str">
        <f>IF(tbl_Customers[[#This Row],[number_customer_service_calls]] &lt;= 1, "0-1 Calls", IF(tbl_Customers[[#This Row],[number_customer_service_calls]] &lt;= 3, "2-3 Calls", IF(tbl_Customers[[#This Row],[number_customer_service_calls]] &lt;=5, "4-5 Calls", "6+ Calls")))</f>
        <v>0-1 Calls</v>
      </c>
      <c r="X4145" t="str">
        <f>IF(tbl_Customers[[#This Row],[account_length]] &lt;= 50, "0-50", IF(tbl_Customers[[#This Row],[account_length]] &lt;=100, "51-100", IF(tbl_Customers[[#This Row],[account_length]] &lt;= 150, "101-150", "151+")))</f>
        <v>101-150</v>
      </c>
      <c r="Y4145" t="str">
        <f>IF(tbl_Customers[[#This Row],[total_intl_charge]] &lt;= 3, "Low Charges", "High Charges")</f>
        <v>Low Charges</v>
      </c>
      <c r="Z4145" t="str">
        <f>IF(tbl_Customers[[#This Row],[total_eve_calls]]&lt;=80,"Low Calls",
IF(tbl_Customers[[#This Row],[total_eve_calls]]&lt;=120,"Medium Calls","High Calls"))</f>
        <v>High Calls</v>
      </c>
      <c r="AA4145" t="str">
        <f>IF(tbl_Customers[[#This Row],[total_eve_charge]]&lt;=15,"Low Charges",
IF(tbl_Customers[[#This Row],[total_eve_charge]]&lt;=20,"Medium Charges","High Charges"))</f>
        <v>Low Charges</v>
      </c>
      <c r="AB4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45" t="str">
        <f>IF(tbl_Customers[[#This Row],[number_vmail_messages]] = 0, "No Usage", IF(tbl_Customers[[#This Row],[number_vmail_messages]] &lt;= 20, "Low Usage", IF(tbl_Customers[[#This Row],[number_vmail_messages]] &lt;= 40, "Medium Usgae", "High Usage")))</f>
        <v>No Usage</v>
      </c>
      <c r="AD4145" t="str">
        <f>IF(tbl_Customers[[#This Row],[total_day_minutes]]&lt;=150,"Low Usage", IF(tbl_Customers[[#This Row],[total_day_minutes]]&lt;=200,"Medium Usage", IF(tbl_Customers[[#This Row],[total_day_minutes]]&lt;=250,"High Usage","Very High Usage")))</f>
        <v>Low Usage</v>
      </c>
      <c r="AE4145" t="str">
        <f>IF(tbl_Customers[[#This Row],[total_intl_calls]]&lt;=5,"Low Calls", IF(tbl_Customers[[#This Row],[total_intl_calls]]&lt;=10, "Medium Calls", "High Calls"))</f>
        <v>Medium Calls</v>
      </c>
      <c r="AF41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5" s="36" t="str">
        <f>IF(tbl_Customers[[#This Row],[Churn_Risk_Score]]&gt;=10,"High Risk", IF(tbl_Customers[[#This Row],[Churn_Risk_Score]]&gt;=5,"Medium Risk","Low Risk"))</f>
        <v>Low Risk</v>
      </c>
    </row>
    <row r="4146" spans="1:33" x14ac:dyDescent="0.35">
      <c r="A4146">
        <v>4145</v>
      </c>
      <c r="B4146" t="s">
        <v>69</v>
      </c>
      <c r="C4146">
        <v>136</v>
      </c>
      <c r="D4146" t="s">
        <v>21</v>
      </c>
      <c r="E4146" t="s">
        <v>22</v>
      </c>
      <c r="F4146" t="s">
        <v>22</v>
      </c>
      <c r="G4146">
        <v>0</v>
      </c>
      <c r="H4146">
        <v>121.5</v>
      </c>
      <c r="I4146">
        <v>80</v>
      </c>
      <c r="J4146">
        <v>20.66</v>
      </c>
      <c r="K4146">
        <v>220.1</v>
      </c>
      <c r="L4146">
        <v>97</v>
      </c>
      <c r="M4146">
        <v>18.71</v>
      </c>
      <c r="N4146">
        <v>179.5</v>
      </c>
      <c r="O4146">
        <v>94</v>
      </c>
      <c r="P4146">
        <v>8.08</v>
      </c>
      <c r="Q4146">
        <v>10.4</v>
      </c>
      <c r="R4146">
        <v>5</v>
      </c>
      <c r="S4146">
        <v>2.81</v>
      </c>
      <c r="T4146">
        <v>1</v>
      </c>
      <c r="U4146" t="s">
        <v>22</v>
      </c>
      <c r="V4146">
        <f>IF(tbl_Customers[[#This Row],[churn]] = "yes", 1, 0)</f>
        <v>0</v>
      </c>
      <c r="W4146" t="str">
        <f>IF(tbl_Customers[[#This Row],[number_customer_service_calls]] &lt;= 1, "0-1 Calls", IF(tbl_Customers[[#This Row],[number_customer_service_calls]] &lt;= 3, "2-3 Calls", IF(tbl_Customers[[#This Row],[number_customer_service_calls]] &lt;=5, "4-5 Calls", "6+ Calls")))</f>
        <v>0-1 Calls</v>
      </c>
      <c r="X4146" t="str">
        <f>IF(tbl_Customers[[#This Row],[account_length]] &lt;= 50, "0-50", IF(tbl_Customers[[#This Row],[account_length]] &lt;=100, "51-100", IF(tbl_Customers[[#This Row],[account_length]] &lt;= 150, "101-150", "151+")))</f>
        <v>101-150</v>
      </c>
      <c r="Y4146" t="str">
        <f>IF(tbl_Customers[[#This Row],[total_intl_charge]] &lt;= 3, "Low Charges", "High Charges")</f>
        <v>Low Charges</v>
      </c>
      <c r="Z4146" t="str">
        <f>IF(tbl_Customers[[#This Row],[total_eve_calls]]&lt;=80,"Low Calls",
IF(tbl_Customers[[#This Row],[total_eve_calls]]&lt;=120,"Medium Calls","High Calls"))</f>
        <v>Medium Calls</v>
      </c>
      <c r="AA4146" t="str">
        <f>IF(tbl_Customers[[#This Row],[total_eve_charge]]&lt;=15,"Low Charges",
IF(tbl_Customers[[#This Row],[total_eve_charge]]&lt;=20,"Medium Charges","High Charges"))</f>
        <v>Medium Charges</v>
      </c>
      <c r="AB4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6" t="str">
        <f>IF(tbl_Customers[[#This Row],[number_vmail_messages]] = 0, "No Usage", IF(tbl_Customers[[#This Row],[number_vmail_messages]] &lt;= 20, "Low Usage", IF(tbl_Customers[[#This Row],[number_vmail_messages]] &lt;= 40, "Medium Usgae", "High Usage")))</f>
        <v>No Usage</v>
      </c>
      <c r="AD4146" t="str">
        <f>IF(tbl_Customers[[#This Row],[total_day_minutes]]&lt;=150,"Low Usage", IF(tbl_Customers[[#This Row],[total_day_minutes]]&lt;=200,"Medium Usage", IF(tbl_Customers[[#This Row],[total_day_minutes]]&lt;=250,"High Usage","Very High Usage")))</f>
        <v>Low Usage</v>
      </c>
      <c r="AE4146" t="str">
        <f>IF(tbl_Customers[[#This Row],[total_intl_calls]]&lt;=5,"Low Calls", IF(tbl_Customers[[#This Row],[total_intl_calls]]&lt;=10, "Medium Calls", "High Calls"))</f>
        <v>Low Calls</v>
      </c>
      <c r="AF41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6" s="36" t="str">
        <f>IF(tbl_Customers[[#This Row],[Churn_Risk_Score]]&gt;=10,"High Risk", IF(tbl_Customers[[#This Row],[Churn_Risk_Score]]&gt;=5,"Medium Risk","Low Risk"))</f>
        <v>Low Risk</v>
      </c>
    </row>
    <row r="4147" spans="1:33" x14ac:dyDescent="0.35">
      <c r="A4147">
        <v>4146</v>
      </c>
      <c r="B4147" t="s">
        <v>43</v>
      </c>
      <c r="C4147">
        <v>77</v>
      </c>
      <c r="D4147" t="s">
        <v>21</v>
      </c>
      <c r="E4147" t="s">
        <v>22</v>
      </c>
      <c r="F4147" t="s">
        <v>22</v>
      </c>
      <c r="G4147">
        <v>0</v>
      </c>
      <c r="H4147">
        <v>175.8</v>
      </c>
      <c r="I4147">
        <v>116</v>
      </c>
      <c r="J4147">
        <v>29.89</v>
      </c>
      <c r="K4147">
        <v>156.19999999999999</v>
      </c>
      <c r="L4147">
        <v>125</v>
      </c>
      <c r="M4147">
        <v>13.28</v>
      </c>
      <c r="N4147">
        <v>237.4</v>
      </c>
      <c r="O4147">
        <v>106</v>
      </c>
      <c r="P4147">
        <v>10.68</v>
      </c>
      <c r="Q4147">
        <v>5</v>
      </c>
      <c r="R4147">
        <v>4</v>
      </c>
      <c r="S4147">
        <v>1.35</v>
      </c>
      <c r="T4147">
        <v>0</v>
      </c>
      <c r="U4147" t="s">
        <v>22</v>
      </c>
      <c r="V4147">
        <f>IF(tbl_Customers[[#This Row],[churn]] = "yes", 1, 0)</f>
        <v>0</v>
      </c>
      <c r="W4147" t="str">
        <f>IF(tbl_Customers[[#This Row],[number_customer_service_calls]] &lt;= 1, "0-1 Calls", IF(tbl_Customers[[#This Row],[number_customer_service_calls]] &lt;= 3, "2-3 Calls", IF(tbl_Customers[[#This Row],[number_customer_service_calls]] &lt;=5, "4-5 Calls", "6+ Calls")))</f>
        <v>0-1 Calls</v>
      </c>
      <c r="X4147" t="str">
        <f>IF(tbl_Customers[[#This Row],[account_length]] &lt;= 50, "0-50", IF(tbl_Customers[[#This Row],[account_length]] &lt;=100, "51-100", IF(tbl_Customers[[#This Row],[account_length]] &lt;= 150, "101-150", "151+")))</f>
        <v>51-100</v>
      </c>
      <c r="Y4147" t="str">
        <f>IF(tbl_Customers[[#This Row],[total_intl_charge]] &lt;= 3, "Low Charges", "High Charges")</f>
        <v>Low Charges</v>
      </c>
      <c r="Z4147" t="str">
        <f>IF(tbl_Customers[[#This Row],[total_eve_calls]]&lt;=80,"Low Calls",
IF(tbl_Customers[[#This Row],[total_eve_calls]]&lt;=120,"Medium Calls","High Calls"))</f>
        <v>High Calls</v>
      </c>
      <c r="AA4147" t="str">
        <f>IF(tbl_Customers[[#This Row],[total_eve_charge]]&lt;=15,"Low Charges",
IF(tbl_Customers[[#This Row],[total_eve_charge]]&lt;=20,"Medium Charges","High Charges"))</f>
        <v>Low Charges</v>
      </c>
      <c r="AB4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7" t="str">
        <f>IF(tbl_Customers[[#This Row],[number_vmail_messages]] = 0, "No Usage", IF(tbl_Customers[[#This Row],[number_vmail_messages]] &lt;= 20, "Low Usage", IF(tbl_Customers[[#This Row],[number_vmail_messages]] &lt;= 40, "Medium Usgae", "High Usage")))</f>
        <v>No Usage</v>
      </c>
      <c r="AD4147" t="str">
        <f>IF(tbl_Customers[[#This Row],[total_day_minutes]]&lt;=150,"Low Usage", IF(tbl_Customers[[#This Row],[total_day_minutes]]&lt;=200,"Medium Usage", IF(tbl_Customers[[#This Row],[total_day_minutes]]&lt;=250,"High Usage","Very High Usage")))</f>
        <v>Medium Usage</v>
      </c>
      <c r="AE4147" t="str">
        <f>IF(tbl_Customers[[#This Row],[total_intl_calls]]&lt;=5,"Low Calls", IF(tbl_Customers[[#This Row],[total_intl_calls]]&lt;=10, "Medium Calls", "High Calls"))</f>
        <v>Low Calls</v>
      </c>
      <c r="AF41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7" s="36" t="str">
        <f>IF(tbl_Customers[[#This Row],[Churn_Risk_Score]]&gt;=10,"High Risk", IF(tbl_Customers[[#This Row],[Churn_Risk_Score]]&gt;=5,"Medium Risk","Low Risk"))</f>
        <v>Low Risk</v>
      </c>
    </row>
    <row r="4148" spans="1:33" x14ac:dyDescent="0.35">
      <c r="A4148">
        <v>4147</v>
      </c>
      <c r="B4148" t="s">
        <v>53</v>
      </c>
      <c r="C4148">
        <v>133</v>
      </c>
      <c r="D4148" t="s">
        <v>21</v>
      </c>
      <c r="E4148" t="s">
        <v>22</v>
      </c>
      <c r="F4148" t="s">
        <v>22</v>
      </c>
      <c r="G4148">
        <v>0</v>
      </c>
      <c r="H4148">
        <v>165.9</v>
      </c>
      <c r="I4148">
        <v>98</v>
      </c>
      <c r="J4148">
        <v>28.2</v>
      </c>
      <c r="K4148">
        <v>161.9</v>
      </c>
      <c r="L4148">
        <v>110</v>
      </c>
      <c r="M4148">
        <v>13.76</v>
      </c>
      <c r="N4148">
        <v>208.9</v>
      </c>
      <c r="O4148">
        <v>120</v>
      </c>
      <c r="P4148">
        <v>9.4</v>
      </c>
      <c r="Q4148">
        <v>11.2</v>
      </c>
      <c r="R4148">
        <v>11</v>
      </c>
      <c r="S4148">
        <v>3.02</v>
      </c>
      <c r="T4148">
        <v>2</v>
      </c>
      <c r="U4148" t="s">
        <v>22</v>
      </c>
      <c r="V4148">
        <f>IF(tbl_Customers[[#This Row],[churn]] = "yes", 1, 0)</f>
        <v>0</v>
      </c>
      <c r="W4148" t="str">
        <f>IF(tbl_Customers[[#This Row],[number_customer_service_calls]] &lt;= 1, "0-1 Calls", IF(tbl_Customers[[#This Row],[number_customer_service_calls]] &lt;= 3, "2-3 Calls", IF(tbl_Customers[[#This Row],[number_customer_service_calls]] &lt;=5, "4-5 Calls", "6+ Calls")))</f>
        <v>2-3 Calls</v>
      </c>
      <c r="X4148" t="str">
        <f>IF(tbl_Customers[[#This Row],[account_length]] &lt;= 50, "0-50", IF(tbl_Customers[[#This Row],[account_length]] &lt;=100, "51-100", IF(tbl_Customers[[#This Row],[account_length]] &lt;= 150, "101-150", "151+")))</f>
        <v>101-150</v>
      </c>
      <c r="Y4148" t="str">
        <f>IF(tbl_Customers[[#This Row],[total_intl_charge]] &lt;= 3, "Low Charges", "High Charges")</f>
        <v>High Charges</v>
      </c>
      <c r="Z4148" t="str">
        <f>IF(tbl_Customers[[#This Row],[total_eve_calls]]&lt;=80,"Low Calls",
IF(tbl_Customers[[#This Row],[total_eve_calls]]&lt;=120,"Medium Calls","High Calls"))</f>
        <v>Medium Calls</v>
      </c>
      <c r="AA4148" t="str">
        <f>IF(tbl_Customers[[#This Row],[total_eve_charge]]&lt;=15,"Low Charges",
IF(tbl_Customers[[#This Row],[total_eve_charge]]&lt;=20,"Medium Charges","High Charges"))</f>
        <v>Low Charges</v>
      </c>
      <c r="AB4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8" t="str">
        <f>IF(tbl_Customers[[#This Row],[number_vmail_messages]] = 0, "No Usage", IF(tbl_Customers[[#This Row],[number_vmail_messages]] &lt;= 20, "Low Usage", IF(tbl_Customers[[#This Row],[number_vmail_messages]] &lt;= 40, "Medium Usgae", "High Usage")))</f>
        <v>No Usage</v>
      </c>
      <c r="AD4148" t="str">
        <f>IF(tbl_Customers[[#This Row],[total_day_minutes]]&lt;=150,"Low Usage", IF(tbl_Customers[[#This Row],[total_day_minutes]]&lt;=200,"Medium Usage", IF(tbl_Customers[[#This Row],[total_day_minutes]]&lt;=250,"High Usage","Very High Usage")))</f>
        <v>Medium Usage</v>
      </c>
      <c r="AE4148" t="str">
        <f>IF(tbl_Customers[[#This Row],[total_intl_calls]]&lt;=5,"Low Calls", IF(tbl_Customers[[#This Row],[total_intl_calls]]&lt;=10, "Medium Calls", "High Calls"))</f>
        <v>High Calls</v>
      </c>
      <c r="AF41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48" s="36" t="str">
        <f>IF(tbl_Customers[[#This Row],[Churn_Risk_Score]]&gt;=10,"High Risk", IF(tbl_Customers[[#This Row],[Churn_Risk_Score]]&gt;=5,"Medium Risk","Low Risk"))</f>
        <v>Low Risk</v>
      </c>
    </row>
    <row r="4149" spans="1:33" x14ac:dyDescent="0.35">
      <c r="A4149">
        <v>4148</v>
      </c>
      <c r="B4149" t="s">
        <v>52</v>
      </c>
      <c r="C4149">
        <v>122</v>
      </c>
      <c r="D4149" t="s">
        <v>25</v>
      </c>
      <c r="E4149" t="s">
        <v>22</v>
      </c>
      <c r="F4149" t="s">
        <v>22</v>
      </c>
      <c r="G4149">
        <v>0</v>
      </c>
      <c r="H4149">
        <v>152</v>
      </c>
      <c r="I4149">
        <v>86</v>
      </c>
      <c r="J4149">
        <v>25.84</v>
      </c>
      <c r="K4149">
        <v>162.80000000000001</v>
      </c>
      <c r="L4149">
        <v>61</v>
      </c>
      <c r="M4149">
        <v>13.84</v>
      </c>
      <c r="N4149">
        <v>161.9</v>
      </c>
      <c r="O4149">
        <v>98</v>
      </c>
      <c r="P4149">
        <v>7.29</v>
      </c>
      <c r="Q4149">
        <v>9.3000000000000007</v>
      </c>
      <c r="R4149">
        <v>3</v>
      </c>
      <c r="S4149">
        <v>2.5099999999999998</v>
      </c>
      <c r="T4149">
        <v>1</v>
      </c>
      <c r="U4149" t="s">
        <v>22</v>
      </c>
      <c r="V4149">
        <f>IF(tbl_Customers[[#This Row],[churn]] = "yes", 1, 0)</f>
        <v>0</v>
      </c>
      <c r="W4149" t="str">
        <f>IF(tbl_Customers[[#This Row],[number_customer_service_calls]] &lt;= 1, "0-1 Calls", IF(tbl_Customers[[#This Row],[number_customer_service_calls]] &lt;= 3, "2-3 Calls", IF(tbl_Customers[[#This Row],[number_customer_service_calls]] &lt;=5, "4-5 Calls", "6+ Calls")))</f>
        <v>0-1 Calls</v>
      </c>
      <c r="X4149" t="str">
        <f>IF(tbl_Customers[[#This Row],[account_length]] &lt;= 50, "0-50", IF(tbl_Customers[[#This Row],[account_length]] &lt;=100, "51-100", IF(tbl_Customers[[#This Row],[account_length]] &lt;= 150, "101-150", "151+")))</f>
        <v>101-150</v>
      </c>
      <c r="Y4149" t="str">
        <f>IF(tbl_Customers[[#This Row],[total_intl_charge]] &lt;= 3, "Low Charges", "High Charges")</f>
        <v>Low Charges</v>
      </c>
      <c r="Z4149" t="str">
        <f>IF(tbl_Customers[[#This Row],[total_eve_calls]]&lt;=80,"Low Calls",
IF(tbl_Customers[[#This Row],[total_eve_calls]]&lt;=120,"Medium Calls","High Calls"))</f>
        <v>Low Calls</v>
      </c>
      <c r="AA4149" t="str">
        <f>IF(tbl_Customers[[#This Row],[total_eve_charge]]&lt;=15,"Low Charges",
IF(tbl_Customers[[#This Row],[total_eve_charge]]&lt;=20,"Medium Charges","High Charges"))</f>
        <v>Low Charges</v>
      </c>
      <c r="AB4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49" t="str">
        <f>IF(tbl_Customers[[#This Row],[number_vmail_messages]] = 0, "No Usage", IF(tbl_Customers[[#This Row],[number_vmail_messages]] &lt;= 20, "Low Usage", IF(tbl_Customers[[#This Row],[number_vmail_messages]] &lt;= 40, "Medium Usgae", "High Usage")))</f>
        <v>No Usage</v>
      </c>
      <c r="AD4149" t="str">
        <f>IF(tbl_Customers[[#This Row],[total_day_minutes]]&lt;=150,"Low Usage", IF(tbl_Customers[[#This Row],[total_day_minutes]]&lt;=200,"Medium Usage", IF(tbl_Customers[[#This Row],[total_day_minutes]]&lt;=250,"High Usage","Very High Usage")))</f>
        <v>Medium Usage</v>
      </c>
      <c r="AE4149" t="str">
        <f>IF(tbl_Customers[[#This Row],[total_intl_calls]]&lt;=5,"Low Calls", IF(tbl_Customers[[#This Row],[total_intl_calls]]&lt;=10, "Medium Calls", "High Calls"))</f>
        <v>Low Calls</v>
      </c>
      <c r="AF41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9" s="36" t="str">
        <f>IF(tbl_Customers[[#This Row],[Churn_Risk_Score]]&gt;=10,"High Risk", IF(tbl_Customers[[#This Row],[Churn_Risk_Score]]&gt;=5,"Medium Risk","Low Risk"))</f>
        <v>Low Risk</v>
      </c>
    </row>
    <row r="4150" spans="1:33" x14ac:dyDescent="0.35">
      <c r="A4150">
        <v>4149</v>
      </c>
      <c r="B4150" t="s">
        <v>56</v>
      </c>
      <c r="C4150">
        <v>19</v>
      </c>
      <c r="D4150" t="s">
        <v>25</v>
      </c>
      <c r="E4150" t="s">
        <v>22</v>
      </c>
      <c r="F4150" t="s">
        <v>22</v>
      </c>
      <c r="G4150">
        <v>0</v>
      </c>
      <c r="H4150">
        <v>146.80000000000001</v>
      </c>
      <c r="I4150">
        <v>99</v>
      </c>
      <c r="J4150">
        <v>24.96</v>
      </c>
      <c r="K4150">
        <v>190.5</v>
      </c>
      <c r="L4150">
        <v>101</v>
      </c>
      <c r="M4150">
        <v>16.190000000000001</v>
      </c>
      <c r="N4150">
        <v>146.1</v>
      </c>
      <c r="O4150">
        <v>68</v>
      </c>
      <c r="P4150">
        <v>6.57</v>
      </c>
      <c r="Q4150">
        <v>9.3000000000000007</v>
      </c>
      <c r="R4150">
        <v>2</v>
      </c>
      <c r="S4150">
        <v>2.5099999999999998</v>
      </c>
      <c r="T4150">
        <v>0</v>
      </c>
      <c r="U4150" t="s">
        <v>22</v>
      </c>
      <c r="V4150">
        <f>IF(tbl_Customers[[#This Row],[churn]] = "yes", 1, 0)</f>
        <v>0</v>
      </c>
      <c r="W4150" t="str">
        <f>IF(tbl_Customers[[#This Row],[number_customer_service_calls]] &lt;= 1, "0-1 Calls", IF(tbl_Customers[[#This Row],[number_customer_service_calls]] &lt;= 3, "2-3 Calls", IF(tbl_Customers[[#This Row],[number_customer_service_calls]] &lt;=5, "4-5 Calls", "6+ Calls")))</f>
        <v>0-1 Calls</v>
      </c>
      <c r="X4150" t="str">
        <f>IF(tbl_Customers[[#This Row],[account_length]] &lt;= 50, "0-50", IF(tbl_Customers[[#This Row],[account_length]] &lt;=100, "51-100", IF(tbl_Customers[[#This Row],[account_length]] &lt;= 150, "101-150", "151+")))</f>
        <v>0-50</v>
      </c>
      <c r="Y4150" t="str">
        <f>IF(tbl_Customers[[#This Row],[total_intl_charge]] &lt;= 3, "Low Charges", "High Charges")</f>
        <v>Low Charges</v>
      </c>
      <c r="Z4150" t="str">
        <f>IF(tbl_Customers[[#This Row],[total_eve_calls]]&lt;=80,"Low Calls",
IF(tbl_Customers[[#This Row],[total_eve_calls]]&lt;=120,"Medium Calls","High Calls"))</f>
        <v>Medium Calls</v>
      </c>
      <c r="AA4150" t="str">
        <f>IF(tbl_Customers[[#This Row],[total_eve_charge]]&lt;=15,"Low Charges",
IF(tbl_Customers[[#This Row],[total_eve_charge]]&lt;=20,"Medium Charges","High Charges"))</f>
        <v>Medium Charges</v>
      </c>
      <c r="AB4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50" t="str">
        <f>IF(tbl_Customers[[#This Row],[number_vmail_messages]] = 0, "No Usage", IF(tbl_Customers[[#This Row],[number_vmail_messages]] &lt;= 20, "Low Usage", IF(tbl_Customers[[#This Row],[number_vmail_messages]] &lt;= 40, "Medium Usgae", "High Usage")))</f>
        <v>No Usage</v>
      </c>
      <c r="AD4150" t="str">
        <f>IF(tbl_Customers[[#This Row],[total_day_minutes]]&lt;=150,"Low Usage", IF(tbl_Customers[[#This Row],[total_day_minutes]]&lt;=200,"Medium Usage", IF(tbl_Customers[[#This Row],[total_day_minutes]]&lt;=250,"High Usage","Very High Usage")))</f>
        <v>Low Usage</v>
      </c>
      <c r="AE4150" t="str">
        <f>IF(tbl_Customers[[#This Row],[total_intl_calls]]&lt;=5,"Low Calls", IF(tbl_Customers[[#This Row],[total_intl_calls]]&lt;=10, "Medium Calls", "High Calls"))</f>
        <v>Low Calls</v>
      </c>
      <c r="AF41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0" s="36" t="str">
        <f>IF(tbl_Customers[[#This Row],[Churn_Risk_Score]]&gt;=10,"High Risk", IF(tbl_Customers[[#This Row],[Churn_Risk_Score]]&gt;=5,"Medium Risk","Low Risk"))</f>
        <v>Low Risk</v>
      </c>
    </row>
    <row r="4151" spans="1:33" x14ac:dyDescent="0.35">
      <c r="A4151">
        <v>4150</v>
      </c>
      <c r="B4151" t="s">
        <v>29</v>
      </c>
      <c r="C4151">
        <v>140</v>
      </c>
      <c r="D4151" t="s">
        <v>28</v>
      </c>
      <c r="E4151" t="s">
        <v>22</v>
      </c>
      <c r="F4151" t="s">
        <v>22</v>
      </c>
      <c r="G4151">
        <v>0</v>
      </c>
      <c r="H4151">
        <v>201.9</v>
      </c>
      <c r="I4151">
        <v>114</v>
      </c>
      <c r="J4151">
        <v>34.32</v>
      </c>
      <c r="K4151">
        <v>181.7</v>
      </c>
      <c r="L4151">
        <v>97</v>
      </c>
      <c r="M4151">
        <v>15.44</v>
      </c>
      <c r="N4151">
        <v>184.5</v>
      </c>
      <c r="O4151">
        <v>122</v>
      </c>
      <c r="P4151">
        <v>8.3000000000000007</v>
      </c>
      <c r="Q4151">
        <v>12.1</v>
      </c>
      <c r="R4151">
        <v>10</v>
      </c>
      <c r="S4151">
        <v>3.27</v>
      </c>
      <c r="T4151">
        <v>0</v>
      </c>
      <c r="U4151" t="s">
        <v>22</v>
      </c>
      <c r="V4151">
        <f>IF(tbl_Customers[[#This Row],[churn]] = "yes", 1, 0)</f>
        <v>0</v>
      </c>
      <c r="W4151" t="str">
        <f>IF(tbl_Customers[[#This Row],[number_customer_service_calls]] &lt;= 1, "0-1 Calls", IF(tbl_Customers[[#This Row],[number_customer_service_calls]] &lt;= 3, "2-3 Calls", IF(tbl_Customers[[#This Row],[number_customer_service_calls]] &lt;=5, "4-5 Calls", "6+ Calls")))</f>
        <v>0-1 Calls</v>
      </c>
      <c r="X4151" t="str">
        <f>IF(tbl_Customers[[#This Row],[account_length]] &lt;= 50, "0-50", IF(tbl_Customers[[#This Row],[account_length]] &lt;=100, "51-100", IF(tbl_Customers[[#This Row],[account_length]] &lt;= 150, "101-150", "151+")))</f>
        <v>101-150</v>
      </c>
      <c r="Y4151" t="str">
        <f>IF(tbl_Customers[[#This Row],[total_intl_charge]] &lt;= 3, "Low Charges", "High Charges")</f>
        <v>High Charges</v>
      </c>
      <c r="Z4151" t="str">
        <f>IF(tbl_Customers[[#This Row],[total_eve_calls]]&lt;=80,"Low Calls",
IF(tbl_Customers[[#This Row],[total_eve_calls]]&lt;=120,"Medium Calls","High Calls"))</f>
        <v>Medium Calls</v>
      </c>
      <c r="AA4151" t="str">
        <f>IF(tbl_Customers[[#This Row],[total_eve_charge]]&lt;=15,"Low Charges",
IF(tbl_Customers[[#This Row],[total_eve_charge]]&lt;=20,"Medium Charges","High Charges"))</f>
        <v>Medium Charges</v>
      </c>
      <c r="AB4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1" t="str">
        <f>IF(tbl_Customers[[#This Row],[number_vmail_messages]] = 0, "No Usage", IF(tbl_Customers[[#This Row],[number_vmail_messages]] &lt;= 20, "Low Usage", IF(tbl_Customers[[#This Row],[number_vmail_messages]] &lt;= 40, "Medium Usgae", "High Usage")))</f>
        <v>No Usage</v>
      </c>
      <c r="AD4151" t="str">
        <f>IF(tbl_Customers[[#This Row],[total_day_minutes]]&lt;=150,"Low Usage", IF(tbl_Customers[[#This Row],[total_day_minutes]]&lt;=200,"Medium Usage", IF(tbl_Customers[[#This Row],[total_day_minutes]]&lt;=250,"High Usage","Very High Usage")))</f>
        <v>High Usage</v>
      </c>
      <c r="AE4151" t="str">
        <f>IF(tbl_Customers[[#This Row],[total_intl_calls]]&lt;=5,"Low Calls", IF(tbl_Customers[[#This Row],[total_intl_calls]]&lt;=10, "Medium Calls", "High Calls"))</f>
        <v>Medium Calls</v>
      </c>
      <c r="AF41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51" s="36" t="str">
        <f>IF(tbl_Customers[[#This Row],[Churn_Risk_Score]]&gt;=10,"High Risk", IF(tbl_Customers[[#This Row],[Churn_Risk_Score]]&gt;=5,"Medium Risk","Low Risk"))</f>
        <v>Low Risk</v>
      </c>
    </row>
    <row r="4152" spans="1:33" x14ac:dyDescent="0.35">
      <c r="A4152">
        <v>4151</v>
      </c>
      <c r="B4152" t="s">
        <v>44</v>
      </c>
      <c r="C4152">
        <v>119</v>
      </c>
      <c r="D4152" t="s">
        <v>25</v>
      </c>
      <c r="E4152" t="s">
        <v>22</v>
      </c>
      <c r="F4152" t="s">
        <v>22</v>
      </c>
      <c r="G4152">
        <v>0</v>
      </c>
      <c r="H4152">
        <v>121.4</v>
      </c>
      <c r="I4152">
        <v>95</v>
      </c>
      <c r="J4152">
        <v>20.64</v>
      </c>
      <c r="K4152">
        <v>230.9</v>
      </c>
      <c r="L4152">
        <v>81</v>
      </c>
      <c r="M4152">
        <v>19.63</v>
      </c>
      <c r="N4152">
        <v>163.6</v>
      </c>
      <c r="O4152">
        <v>103</v>
      </c>
      <c r="P4152">
        <v>7.36</v>
      </c>
      <c r="Q4152">
        <v>13.8</v>
      </c>
      <c r="R4152">
        <v>4</v>
      </c>
      <c r="S4152">
        <v>3.73</v>
      </c>
      <c r="T4152">
        <v>2</v>
      </c>
      <c r="U4152" t="s">
        <v>22</v>
      </c>
      <c r="V4152">
        <f>IF(tbl_Customers[[#This Row],[churn]] = "yes", 1, 0)</f>
        <v>0</v>
      </c>
      <c r="W4152" t="str">
        <f>IF(tbl_Customers[[#This Row],[number_customer_service_calls]] &lt;= 1, "0-1 Calls", IF(tbl_Customers[[#This Row],[number_customer_service_calls]] &lt;= 3, "2-3 Calls", IF(tbl_Customers[[#This Row],[number_customer_service_calls]] &lt;=5, "4-5 Calls", "6+ Calls")))</f>
        <v>2-3 Calls</v>
      </c>
      <c r="X4152" t="str">
        <f>IF(tbl_Customers[[#This Row],[account_length]] &lt;= 50, "0-50", IF(tbl_Customers[[#This Row],[account_length]] &lt;=100, "51-100", IF(tbl_Customers[[#This Row],[account_length]] &lt;= 150, "101-150", "151+")))</f>
        <v>101-150</v>
      </c>
      <c r="Y4152" t="str">
        <f>IF(tbl_Customers[[#This Row],[total_intl_charge]] &lt;= 3, "Low Charges", "High Charges")</f>
        <v>High Charges</v>
      </c>
      <c r="Z4152" t="str">
        <f>IF(tbl_Customers[[#This Row],[total_eve_calls]]&lt;=80,"Low Calls",
IF(tbl_Customers[[#This Row],[total_eve_calls]]&lt;=120,"Medium Calls","High Calls"))</f>
        <v>Medium Calls</v>
      </c>
      <c r="AA4152" t="str">
        <f>IF(tbl_Customers[[#This Row],[total_eve_charge]]&lt;=15,"Low Charges",
IF(tbl_Customers[[#This Row],[total_eve_charge]]&lt;=20,"Medium Charges","High Charges"))</f>
        <v>Medium Charges</v>
      </c>
      <c r="AB4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2" t="str">
        <f>IF(tbl_Customers[[#This Row],[number_vmail_messages]] = 0, "No Usage", IF(tbl_Customers[[#This Row],[number_vmail_messages]] &lt;= 20, "Low Usage", IF(tbl_Customers[[#This Row],[number_vmail_messages]] &lt;= 40, "Medium Usgae", "High Usage")))</f>
        <v>No Usage</v>
      </c>
      <c r="AD4152" t="str">
        <f>IF(tbl_Customers[[#This Row],[total_day_minutes]]&lt;=150,"Low Usage", IF(tbl_Customers[[#This Row],[total_day_minutes]]&lt;=200,"Medium Usage", IF(tbl_Customers[[#This Row],[total_day_minutes]]&lt;=250,"High Usage","Very High Usage")))</f>
        <v>Low Usage</v>
      </c>
      <c r="AE4152" t="str">
        <f>IF(tbl_Customers[[#This Row],[total_intl_calls]]&lt;=5,"Low Calls", IF(tbl_Customers[[#This Row],[total_intl_calls]]&lt;=10, "Medium Calls", "High Calls"))</f>
        <v>Low Calls</v>
      </c>
      <c r="AF41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52" s="36" t="str">
        <f>IF(tbl_Customers[[#This Row],[Churn_Risk_Score]]&gt;=10,"High Risk", IF(tbl_Customers[[#This Row],[Churn_Risk_Score]]&gt;=5,"Medium Risk","Low Risk"))</f>
        <v>Low Risk</v>
      </c>
    </row>
    <row r="4153" spans="1:33" x14ac:dyDescent="0.35">
      <c r="A4153">
        <v>4152</v>
      </c>
      <c r="B4153" t="s">
        <v>50</v>
      </c>
      <c r="C4153">
        <v>80</v>
      </c>
      <c r="D4153" t="s">
        <v>21</v>
      </c>
      <c r="E4153" t="s">
        <v>22</v>
      </c>
      <c r="F4153" t="s">
        <v>23</v>
      </c>
      <c r="G4153">
        <v>34</v>
      </c>
      <c r="H4153">
        <v>243.4</v>
      </c>
      <c r="I4153">
        <v>96</v>
      </c>
      <c r="J4153">
        <v>41.38</v>
      </c>
      <c r="K4153">
        <v>102.3</v>
      </c>
      <c r="L4153">
        <v>115</v>
      </c>
      <c r="M4153">
        <v>8.6999999999999993</v>
      </c>
      <c r="N4153">
        <v>217.8</v>
      </c>
      <c r="O4153">
        <v>95</v>
      </c>
      <c r="P4153">
        <v>9.8000000000000007</v>
      </c>
      <c r="Q4153">
        <v>12.2</v>
      </c>
      <c r="R4153">
        <v>3</v>
      </c>
      <c r="S4153">
        <v>3.29</v>
      </c>
      <c r="T4153">
        <v>1</v>
      </c>
      <c r="U4153" t="s">
        <v>22</v>
      </c>
      <c r="V4153">
        <f>IF(tbl_Customers[[#This Row],[churn]] = "yes", 1, 0)</f>
        <v>0</v>
      </c>
      <c r="W4153" t="str">
        <f>IF(tbl_Customers[[#This Row],[number_customer_service_calls]] &lt;= 1, "0-1 Calls", IF(tbl_Customers[[#This Row],[number_customer_service_calls]] &lt;= 3, "2-3 Calls", IF(tbl_Customers[[#This Row],[number_customer_service_calls]] &lt;=5, "4-5 Calls", "6+ Calls")))</f>
        <v>0-1 Calls</v>
      </c>
      <c r="X4153" t="str">
        <f>IF(tbl_Customers[[#This Row],[account_length]] &lt;= 50, "0-50", IF(tbl_Customers[[#This Row],[account_length]] &lt;=100, "51-100", IF(tbl_Customers[[#This Row],[account_length]] &lt;= 150, "101-150", "151+")))</f>
        <v>51-100</v>
      </c>
      <c r="Y4153" t="str">
        <f>IF(tbl_Customers[[#This Row],[total_intl_charge]] &lt;= 3, "Low Charges", "High Charges")</f>
        <v>High Charges</v>
      </c>
      <c r="Z4153" t="str">
        <f>IF(tbl_Customers[[#This Row],[total_eve_calls]]&lt;=80,"Low Calls",
IF(tbl_Customers[[#This Row],[total_eve_calls]]&lt;=120,"Medium Calls","High Calls"))</f>
        <v>Medium Calls</v>
      </c>
      <c r="AA4153" t="str">
        <f>IF(tbl_Customers[[#This Row],[total_eve_charge]]&lt;=15,"Low Charges",
IF(tbl_Customers[[#This Row],[total_eve_charge]]&lt;=20,"Medium Charges","High Charges"))</f>
        <v>Low Charges</v>
      </c>
      <c r="AB4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3" t="str">
        <f>IF(tbl_Customers[[#This Row],[number_vmail_messages]] = 0, "No Usage", IF(tbl_Customers[[#This Row],[number_vmail_messages]] &lt;= 20, "Low Usage", IF(tbl_Customers[[#This Row],[number_vmail_messages]] &lt;= 40, "Medium Usgae", "High Usage")))</f>
        <v>Medium Usgae</v>
      </c>
      <c r="AD4153" t="str">
        <f>IF(tbl_Customers[[#This Row],[total_day_minutes]]&lt;=150,"Low Usage", IF(tbl_Customers[[#This Row],[total_day_minutes]]&lt;=200,"Medium Usage", IF(tbl_Customers[[#This Row],[total_day_minutes]]&lt;=250,"High Usage","Very High Usage")))</f>
        <v>High Usage</v>
      </c>
      <c r="AE4153" t="str">
        <f>IF(tbl_Customers[[#This Row],[total_intl_calls]]&lt;=5,"Low Calls", IF(tbl_Customers[[#This Row],[total_intl_calls]]&lt;=10, "Medium Calls", "High Calls"))</f>
        <v>Low Calls</v>
      </c>
      <c r="AF41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53" s="36" t="str">
        <f>IF(tbl_Customers[[#This Row],[Churn_Risk_Score]]&gt;=10,"High Risk", IF(tbl_Customers[[#This Row],[Churn_Risk_Score]]&gt;=5,"Medium Risk","Low Risk"))</f>
        <v>Low Risk</v>
      </c>
    </row>
    <row r="4154" spans="1:33" x14ac:dyDescent="0.35">
      <c r="A4154">
        <v>4153</v>
      </c>
      <c r="B4154" t="s">
        <v>51</v>
      </c>
      <c r="C4154">
        <v>116</v>
      </c>
      <c r="D4154" t="s">
        <v>25</v>
      </c>
      <c r="E4154" t="s">
        <v>22</v>
      </c>
      <c r="F4154" t="s">
        <v>22</v>
      </c>
      <c r="G4154">
        <v>0</v>
      </c>
      <c r="H4154">
        <v>152.4</v>
      </c>
      <c r="I4154">
        <v>101</v>
      </c>
      <c r="J4154">
        <v>25.91</v>
      </c>
      <c r="K4154">
        <v>191</v>
      </c>
      <c r="L4154">
        <v>90</v>
      </c>
      <c r="M4154">
        <v>16.239999999999998</v>
      </c>
      <c r="N4154">
        <v>143</v>
      </c>
      <c r="O4154">
        <v>96</v>
      </c>
      <c r="P4154">
        <v>6.44</v>
      </c>
      <c r="Q4154">
        <v>11.1</v>
      </c>
      <c r="R4154">
        <v>9</v>
      </c>
      <c r="S4154">
        <v>3</v>
      </c>
      <c r="T4154">
        <v>0</v>
      </c>
      <c r="U4154" t="s">
        <v>22</v>
      </c>
      <c r="V4154">
        <f>IF(tbl_Customers[[#This Row],[churn]] = "yes", 1, 0)</f>
        <v>0</v>
      </c>
      <c r="W4154" t="str">
        <f>IF(tbl_Customers[[#This Row],[number_customer_service_calls]] &lt;= 1, "0-1 Calls", IF(tbl_Customers[[#This Row],[number_customer_service_calls]] &lt;= 3, "2-3 Calls", IF(tbl_Customers[[#This Row],[number_customer_service_calls]] &lt;=5, "4-5 Calls", "6+ Calls")))</f>
        <v>0-1 Calls</v>
      </c>
      <c r="X4154" t="str">
        <f>IF(tbl_Customers[[#This Row],[account_length]] &lt;= 50, "0-50", IF(tbl_Customers[[#This Row],[account_length]] &lt;=100, "51-100", IF(tbl_Customers[[#This Row],[account_length]] &lt;= 150, "101-150", "151+")))</f>
        <v>101-150</v>
      </c>
      <c r="Y4154" t="str">
        <f>IF(tbl_Customers[[#This Row],[total_intl_charge]] &lt;= 3, "Low Charges", "High Charges")</f>
        <v>Low Charges</v>
      </c>
      <c r="Z4154" t="str">
        <f>IF(tbl_Customers[[#This Row],[total_eve_calls]]&lt;=80,"Low Calls",
IF(tbl_Customers[[#This Row],[total_eve_calls]]&lt;=120,"Medium Calls","High Calls"))</f>
        <v>Medium Calls</v>
      </c>
      <c r="AA4154" t="str">
        <f>IF(tbl_Customers[[#This Row],[total_eve_charge]]&lt;=15,"Low Charges",
IF(tbl_Customers[[#This Row],[total_eve_charge]]&lt;=20,"Medium Charges","High Charges"))</f>
        <v>Medium Charges</v>
      </c>
      <c r="AB4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4" t="str">
        <f>IF(tbl_Customers[[#This Row],[number_vmail_messages]] = 0, "No Usage", IF(tbl_Customers[[#This Row],[number_vmail_messages]] &lt;= 20, "Low Usage", IF(tbl_Customers[[#This Row],[number_vmail_messages]] &lt;= 40, "Medium Usgae", "High Usage")))</f>
        <v>No Usage</v>
      </c>
      <c r="AD4154" t="str">
        <f>IF(tbl_Customers[[#This Row],[total_day_minutes]]&lt;=150,"Low Usage", IF(tbl_Customers[[#This Row],[total_day_minutes]]&lt;=200,"Medium Usage", IF(tbl_Customers[[#This Row],[total_day_minutes]]&lt;=250,"High Usage","Very High Usage")))</f>
        <v>Medium Usage</v>
      </c>
      <c r="AE4154" t="str">
        <f>IF(tbl_Customers[[#This Row],[total_intl_calls]]&lt;=5,"Low Calls", IF(tbl_Customers[[#This Row],[total_intl_calls]]&lt;=10, "Medium Calls", "High Calls"))</f>
        <v>Medium Calls</v>
      </c>
      <c r="AF41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4" s="36" t="str">
        <f>IF(tbl_Customers[[#This Row],[Churn_Risk_Score]]&gt;=10,"High Risk", IF(tbl_Customers[[#This Row],[Churn_Risk_Score]]&gt;=5,"Medium Risk","Low Risk"))</f>
        <v>Low Risk</v>
      </c>
    </row>
    <row r="4155" spans="1:33" x14ac:dyDescent="0.35">
      <c r="A4155">
        <v>4154</v>
      </c>
      <c r="B4155" t="s">
        <v>33</v>
      </c>
      <c r="C4155">
        <v>87</v>
      </c>
      <c r="D4155" t="s">
        <v>21</v>
      </c>
      <c r="E4155" t="s">
        <v>22</v>
      </c>
      <c r="F4155" t="s">
        <v>22</v>
      </c>
      <c r="G4155">
        <v>0</v>
      </c>
      <c r="H4155">
        <v>139.69999999999999</v>
      </c>
      <c r="I4155">
        <v>112</v>
      </c>
      <c r="J4155">
        <v>23.75</v>
      </c>
      <c r="K4155">
        <v>226.8</v>
      </c>
      <c r="L4155">
        <v>62</v>
      </c>
      <c r="M4155">
        <v>19.28</v>
      </c>
      <c r="N4155">
        <v>168.5</v>
      </c>
      <c r="O4155">
        <v>65</v>
      </c>
      <c r="P4155">
        <v>7.58</v>
      </c>
      <c r="Q4155">
        <v>15.1</v>
      </c>
      <c r="R4155">
        <v>7</v>
      </c>
      <c r="S4155">
        <v>4.08</v>
      </c>
      <c r="T4155">
        <v>1</v>
      </c>
      <c r="U4155" t="s">
        <v>22</v>
      </c>
      <c r="V4155">
        <f>IF(tbl_Customers[[#This Row],[churn]] = "yes", 1, 0)</f>
        <v>0</v>
      </c>
      <c r="W4155" t="str">
        <f>IF(tbl_Customers[[#This Row],[number_customer_service_calls]] &lt;= 1, "0-1 Calls", IF(tbl_Customers[[#This Row],[number_customer_service_calls]] &lt;= 3, "2-3 Calls", IF(tbl_Customers[[#This Row],[number_customer_service_calls]] &lt;=5, "4-5 Calls", "6+ Calls")))</f>
        <v>0-1 Calls</v>
      </c>
      <c r="X4155" t="str">
        <f>IF(tbl_Customers[[#This Row],[account_length]] &lt;= 50, "0-50", IF(tbl_Customers[[#This Row],[account_length]] &lt;=100, "51-100", IF(tbl_Customers[[#This Row],[account_length]] &lt;= 150, "101-150", "151+")))</f>
        <v>51-100</v>
      </c>
      <c r="Y4155" t="str">
        <f>IF(tbl_Customers[[#This Row],[total_intl_charge]] &lt;= 3, "Low Charges", "High Charges")</f>
        <v>High Charges</v>
      </c>
      <c r="Z4155" t="str">
        <f>IF(tbl_Customers[[#This Row],[total_eve_calls]]&lt;=80,"Low Calls",
IF(tbl_Customers[[#This Row],[total_eve_calls]]&lt;=120,"Medium Calls","High Calls"))</f>
        <v>Low Calls</v>
      </c>
      <c r="AA4155" t="str">
        <f>IF(tbl_Customers[[#This Row],[total_eve_charge]]&lt;=15,"Low Charges",
IF(tbl_Customers[[#This Row],[total_eve_charge]]&lt;=20,"Medium Charges","High Charges"))</f>
        <v>Medium Charges</v>
      </c>
      <c r="AB4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5" t="str">
        <f>IF(tbl_Customers[[#This Row],[number_vmail_messages]] = 0, "No Usage", IF(tbl_Customers[[#This Row],[number_vmail_messages]] &lt;= 20, "Low Usage", IF(tbl_Customers[[#This Row],[number_vmail_messages]] &lt;= 40, "Medium Usgae", "High Usage")))</f>
        <v>No Usage</v>
      </c>
      <c r="AD4155" t="str">
        <f>IF(tbl_Customers[[#This Row],[total_day_minutes]]&lt;=150,"Low Usage", IF(tbl_Customers[[#This Row],[total_day_minutes]]&lt;=200,"Medium Usage", IF(tbl_Customers[[#This Row],[total_day_minutes]]&lt;=250,"High Usage","Very High Usage")))</f>
        <v>Low Usage</v>
      </c>
      <c r="AE4155" t="str">
        <f>IF(tbl_Customers[[#This Row],[total_intl_calls]]&lt;=5,"Low Calls", IF(tbl_Customers[[#This Row],[total_intl_calls]]&lt;=10, "Medium Calls", "High Calls"))</f>
        <v>Medium Calls</v>
      </c>
      <c r="AF41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55" s="36" t="str">
        <f>IF(tbl_Customers[[#This Row],[Churn_Risk_Score]]&gt;=10,"High Risk", IF(tbl_Customers[[#This Row],[Churn_Risk_Score]]&gt;=5,"Medium Risk","Low Risk"))</f>
        <v>Low Risk</v>
      </c>
    </row>
    <row r="4156" spans="1:33" x14ac:dyDescent="0.35">
      <c r="A4156">
        <v>4155</v>
      </c>
      <c r="B4156" t="s">
        <v>31</v>
      </c>
      <c r="C4156">
        <v>7</v>
      </c>
      <c r="D4156" t="s">
        <v>28</v>
      </c>
      <c r="E4156" t="s">
        <v>22</v>
      </c>
      <c r="F4156" t="s">
        <v>22</v>
      </c>
      <c r="G4156">
        <v>0</v>
      </c>
      <c r="H4156">
        <v>170.2</v>
      </c>
      <c r="I4156">
        <v>83</v>
      </c>
      <c r="J4156">
        <v>28.93</v>
      </c>
      <c r="K4156">
        <v>137.19999999999999</v>
      </c>
      <c r="L4156">
        <v>123</v>
      </c>
      <c r="M4156">
        <v>11.66</v>
      </c>
      <c r="N4156">
        <v>188</v>
      </c>
      <c r="O4156">
        <v>67</v>
      </c>
      <c r="P4156">
        <v>8.4600000000000009</v>
      </c>
      <c r="Q4156">
        <v>11.1</v>
      </c>
      <c r="R4156">
        <v>7</v>
      </c>
      <c r="S4156">
        <v>3</v>
      </c>
      <c r="T4156">
        <v>2</v>
      </c>
      <c r="U4156" t="s">
        <v>22</v>
      </c>
      <c r="V4156">
        <f>IF(tbl_Customers[[#This Row],[churn]] = "yes", 1, 0)</f>
        <v>0</v>
      </c>
      <c r="W4156" t="str">
        <f>IF(tbl_Customers[[#This Row],[number_customer_service_calls]] &lt;= 1, "0-1 Calls", IF(tbl_Customers[[#This Row],[number_customer_service_calls]] &lt;= 3, "2-3 Calls", IF(tbl_Customers[[#This Row],[number_customer_service_calls]] &lt;=5, "4-5 Calls", "6+ Calls")))</f>
        <v>2-3 Calls</v>
      </c>
      <c r="X4156" t="str">
        <f>IF(tbl_Customers[[#This Row],[account_length]] &lt;= 50, "0-50", IF(tbl_Customers[[#This Row],[account_length]] &lt;=100, "51-100", IF(tbl_Customers[[#This Row],[account_length]] &lt;= 150, "101-150", "151+")))</f>
        <v>0-50</v>
      </c>
      <c r="Y4156" t="str">
        <f>IF(tbl_Customers[[#This Row],[total_intl_charge]] &lt;= 3, "Low Charges", "High Charges")</f>
        <v>Low Charges</v>
      </c>
      <c r="Z4156" t="str">
        <f>IF(tbl_Customers[[#This Row],[total_eve_calls]]&lt;=80,"Low Calls",
IF(tbl_Customers[[#This Row],[total_eve_calls]]&lt;=120,"Medium Calls","High Calls"))</f>
        <v>High Calls</v>
      </c>
      <c r="AA4156" t="str">
        <f>IF(tbl_Customers[[#This Row],[total_eve_charge]]&lt;=15,"Low Charges",
IF(tbl_Customers[[#This Row],[total_eve_charge]]&lt;=20,"Medium Charges","High Charges"))</f>
        <v>Low Charges</v>
      </c>
      <c r="AB4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6" t="str">
        <f>IF(tbl_Customers[[#This Row],[number_vmail_messages]] = 0, "No Usage", IF(tbl_Customers[[#This Row],[number_vmail_messages]] &lt;= 20, "Low Usage", IF(tbl_Customers[[#This Row],[number_vmail_messages]] &lt;= 40, "Medium Usgae", "High Usage")))</f>
        <v>No Usage</v>
      </c>
      <c r="AD4156" t="str">
        <f>IF(tbl_Customers[[#This Row],[total_day_minutes]]&lt;=150,"Low Usage", IF(tbl_Customers[[#This Row],[total_day_minutes]]&lt;=200,"Medium Usage", IF(tbl_Customers[[#This Row],[total_day_minutes]]&lt;=250,"High Usage","Very High Usage")))</f>
        <v>Medium Usage</v>
      </c>
      <c r="AE4156" t="str">
        <f>IF(tbl_Customers[[#This Row],[total_intl_calls]]&lt;=5,"Low Calls", IF(tbl_Customers[[#This Row],[total_intl_calls]]&lt;=10, "Medium Calls", "High Calls"))</f>
        <v>Medium Calls</v>
      </c>
      <c r="AF41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6" s="36" t="str">
        <f>IF(tbl_Customers[[#This Row],[Churn_Risk_Score]]&gt;=10,"High Risk", IF(tbl_Customers[[#This Row],[Churn_Risk_Score]]&gt;=5,"Medium Risk","Low Risk"))</f>
        <v>Low Risk</v>
      </c>
    </row>
    <row r="4157" spans="1:33" x14ac:dyDescent="0.35">
      <c r="A4157">
        <v>4156</v>
      </c>
      <c r="B4157" t="s">
        <v>74</v>
      </c>
      <c r="C4157">
        <v>25</v>
      </c>
      <c r="D4157" t="s">
        <v>28</v>
      </c>
      <c r="E4157" t="s">
        <v>22</v>
      </c>
      <c r="F4157" t="s">
        <v>22</v>
      </c>
      <c r="G4157">
        <v>0</v>
      </c>
      <c r="H4157">
        <v>144.1</v>
      </c>
      <c r="I4157">
        <v>111</v>
      </c>
      <c r="J4157">
        <v>24.5</v>
      </c>
      <c r="K4157">
        <v>224.8</v>
      </c>
      <c r="L4157">
        <v>89</v>
      </c>
      <c r="M4157">
        <v>19.11</v>
      </c>
      <c r="N4157">
        <v>132.9</v>
      </c>
      <c r="O4157">
        <v>110</v>
      </c>
      <c r="P4157">
        <v>5.98</v>
      </c>
      <c r="Q4157">
        <v>13.6</v>
      </c>
      <c r="R4157">
        <v>3</v>
      </c>
      <c r="S4157">
        <v>3.67</v>
      </c>
      <c r="T4157">
        <v>4</v>
      </c>
      <c r="U4157" t="s">
        <v>23</v>
      </c>
      <c r="V4157">
        <f>IF(tbl_Customers[[#This Row],[churn]] = "yes", 1, 0)</f>
        <v>1</v>
      </c>
      <c r="W4157" t="str">
        <f>IF(tbl_Customers[[#This Row],[number_customer_service_calls]] &lt;= 1, "0-1 Calls", IF(tbl_Customers[[#This Row],[number_customer_service_calls]] &lt;= 3, "2-3 Calls", IF(tbl_Customers[[#This Row],[number_customer_service_calls]] &lt;=5, "4-5 Calls", "6+ Calls")))</f>
        <v>4-5 Calls</v>
      </c>
      <c r="X4157" t="str">
        <f>IF(tbl_Customers[[#This Row],[account_length]] &lt;= 50, "0-50", IF(tbl_Customers[[#This Row],[account_length]] &lt;=100, "51-100", IF(tbl_Customers[[#This Row],[account_length]] &lt;= 150, "101-150", "151+")))</f>
        <v>0-50</v>
      </c>
      <c r="Y4157" t="str">
        <f>IF(tbl_Customers[[#This Row],[total_intl_charge]] &lt;= 3, "Low Charges", "High Charges")</f>
        <v>High Charges</v>
      </c>
      <c r="Z4157" t="str">
        <f>IF(tbl_Customers[[#This Row],[total_eve_calls]]&lt;=80,"Low Calls",
IF(tbl_Customers[[#This Row],[total_eve_calls]]&lt;=120,"Medium Calls","High Calls"))</f>
        <v>Medium Calls</v>
      </c>
      <c r="AA4157" t="str">
        <f>IF(tbl_Customers[[#This Row],[total_eve_charge]]&lt;=15,"Low Charges",
IF(tbl_Customers[[#This Row],[total_eve_charge]]&lt;=20,"Medium Charges","High Charges"))</f>
        <v>Medium Charges</v>
      </c>
      <c r="AB4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7" t="str">
        <f>IF(tbl_Customers[[#This Row],[number_vmail_messages]] = 0, "No Usage", IF(tbl_Customers[[#This Row],[number_vmail_messages]] &lt;= 20, "Low Usage", IF(tbl_Customers[[#This Row],[number_vmail_messages]] &lt;= 40, "Medium Usgae", "High Usage")))</f>
        <v>No Usage</v>
      </c>
      <c r="AD4157" t="str">
        <f>IF(tbl_Customers[[#This Row],[total_day_minutes]]&lt;=150,"Low Usage", IF(tbl_Customers[[#This Row],[total_day_minutes]]&lt;=200,"Medium Usage", IF(tbl_Customers[[#This Row],[total_day_minutes]]&lt;=250,"High Usage","Very High Usage")))</f>
        <v>Low Usage</v>
      </c>
      <c r="AE4157" t="str">
        <f>IF(tbl_Customers[[#This Row],[total_intl_calls]]&lt;=5,"Low Calls", IF(tbl_Customers[[#This Row],[total_intl_calls]]&lt;=10, "Medium Calls", "High Calls"))</f>
        <v>Low Calls</v>
      </c>
      <c r="AF41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57" s="36" t="str">
        <f>IF(tbl_Customers[[#This Row],[Churn_Risk_Score]]&gt;=10,"High Risk", IF(tbl_Customers[[#This Row],[Churn_Risk_Score]]&gt;=5,"Medium Risk","Low Risk"))</f>
        <v>Medium Risk</v>
      </c>
    </row>
    <row r="4158" spans="1:33" x14ac:dyDescent="0.35">
      <c r="A4158">
        <v>4157</v>
      </c>
      <c r="B4158" t="s">
        <v>60</v>
      </c>
      <c r="C4158">
        <v>133</v>
      </c>
      <c r="D4158" t="s">
        <v>21</v>
      </c>
      <c r="E4158" t="s">
        <v>22</v>
      </c>
      <c r="F4158" t="s">
        <v>22</v>
      </c>
      <c r="G4158">
        <v>0</v>
      </c>
      <c r="H4158">
        <v>128.9</v>
      </c>
      <c r="I4158">
        <v>85</v>
      </c>
      <c r="J4158">
        <v>21.91</v>
      </c>
      <c r="K4158">
        <v>201.4</v>
      </c>
      <c r="L4158">
        <v>93</v>
      </c>
      <c r="M4158">
        <v>17.12</v>
      </c>
      <c r="N4158">
        <v>275.3</v>
      </c>
      <c r="O4158">
        <v>103</v>
      </c>
      <c r="P4158">
        <v>12.39</v>
      </c>
      <c r="Q4158">
        <v>11.1</v>
      </c>
      <c r="R4158">
        <v>3</v>
      </c>
      <c r="S4158">
        <v>3</v>
      </c>
      <c r="T4158">
        <v>1</v>
      </c>
      <c r="U4158" t="s">
        <v>22</v>
      </c>
      <c r="V4158">
        <f>IF(tbl_Customers[[#This Row],[churn]] = "yes", 1, 0)</f>
        <v>0</v>
      </c>
      <c r="W4158" t="str">
        <f>IF(tbl_Customers[[#This Row],[number_customer_service_calls]] &lt;= 1, "0-1 Calls", IF(tbl_Customers[[#This Row],[number_customer_service_calls]] &lt;= 3, "2-3 Calls", IF(tbl_Customers[[#This Row],[number_customer_service_calls]] &lt;=5, "4-5 Calls", "6+ Calls")))</f>
        <v>0-1 Calls</v>
      </c>
      <c r="X4158" t="str">
        <f>IF(tbl_Customers[[#This Row],[account_length]] &lt;= 50, "0-50", IF(tbl_Customers[[#This Row],[account_length]] &lt;=100, "51-100", IF(tbl_Customers[[#This Row],[account_length]] &lt;= 150, "101-150", "151+")))</f>
        <v>101-150</v>
      </c>
      <c r="Y4158" t="str">
        <f>IF(tbl_Customers[[#This Row],[total_intl_charge]] &lt;= 3, "Low Charges", "High Charges")</f>
        <v>Low Charges</v>
      </c>
      <c r="Z4158" t="str">
        <f>IF(tbl_Customers[[#This Row],[total_eve_calls]]&lt;=80,"Low Calls",
IF(tbl_Customers[[#This Row],[total_eve_calls]]&lt;=120,"Medium Calls","High Calls"))</f>
        <v>Medium Calls</v>
      </c>
      <c r="AA4158" t="str">
        <f>IF(tbl_Customers[[#This Row],[total_eve_charge]]&lt;=15,"Low Charges",
IF(tbl_Customers[[#This Row],[total_eve_charge]]&lt;=20,"Medium Charges","High Charges"))</f>
        <v>Medium Charges</v>
      </c>
      <c r="AB4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8" t="str">
        <f>IF(tbl_Customers[[#This Row],[number_vmail_messages]] = 0, "No Usage", IF(tbl_Customers[[#This Row],[number_vmail_messages]] &lt;= 20, "Low Usage", IF(tbl_Customers[[#This Row],[number_vmail_messages]] &lt;= 40, "Medium Usgae", "High Usage")))</f>
        <v>No Usage</v>
      </c>
      <c r="AD4158" t="str">
        <f>IF(tbl_Customers[[#This Row],[total_day_minutes]]&lt;=150,"Low Usage", IF(tbl_Customers[[#This Row],[total_day_minutes]]&lt;=200,"Medium Usage", IF(tbl_Customers[[#This Row],[total_day_minutes]]&lt;=250,"High Usage","Very High Usage")))</f>
        <v>Low Usage</v>
      </c>
      <c r="AE4158" t="str">
        <f>IF(tbl_Customers[[#This Row],[total_intl_calls]]&lt;=5,"Low Calls", IF(tbl_Customers[[#This Row],[total_intl_calls]]&lt;=10, "Medium Calls", "High Calls"))</f>
        <v>Low Calls</v>
      </c>
      <c r="AF41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8" s="36" t="str">
        <f>IF(tbl_Customers[[#This Row],[Churn_Risk_Score]]&gt;=10,"High Risk", IF(tbl_Customers[[#This Row],[Churn_Risk_Score]]&gt;=5,"Medium Risk","Low Risk"))</f>
        <v>Low Risk</v>
      </c>
    </row>
    <row r="4159" spans="1:33" x14ac:dyDescent="0.35">
      <c r="A4159">
        <v>4158</v>
      </c>
      <c r="B4159" t="s">
        <v>32</v>
      </c>
      <c r="C4159">
        <v>63</v>
      </c>
      <c r="D4159" t="s">
        <v>28</v>
      </c>
      <c r="E4159" t="s">
        <v>22</v>
      </c>
      <c r="F4159" t="s">
        <v>22</v>
      </c>
      <c r="G4159">
        <v>0</v>
      </c>
      <c r="H4159">
        <v>6.6</v>
      </c>
      <c r="I4159">
        <v>107</v>
      </c>
      <c r="J4159">
        <v>1.1200000000000001</v>
      </c>
      <c r="K4159">
        <v>359.3</v>
      </c>
      <c r="L4159">
        <v>142</v>
      </c>
      <c r="M4159">
        <v>30.54</v>
      </c>
      <c r="N4159">
        <v>252.5</v>
      </c>
      <c r="O4159">
        <v>131</v>
      </c>
      <c r="P4159">
        <v>11.36</v>
      </c>
      <c r="Q4159">
        <v>5.6</v>
      </c>
      <c r="R4159">
        <v>3</v>
      </c>
      <c r="S4159">
        <v>1.51</v>
      </c>
      <c r="T4159">
        <v>0</v>
      </c>
      <c r="U4159" t="s">
        <v>22</v>
      </c>
      <c r="V4159">
        <f>IF(tbl_Customers[[#This Row],[churn]] = "yes", 1, 0)</f>
        <v>0</v>
      </c>
      <c r="W4159" t="str">
        <f>IF(tbl_Customers[[#This Row],[number_customer_service_calls]] &lt;= 1, "0-1 Calls", IF(tbl_Customers[[#This Row],[number_customer_service_calls]] &lt;= 3, "2-3 Calls", IF(tbl_Customers[[#This Row],[number_customer_service_calls]] &lt;=5, "4-5 Calls", "6+ Calls")))</f>
        <v>0-1 Calls</v>
      </c>
      <c r="X4159" t="str">
        <f>IF(tbl_Customers[[#This Row],[account_length]] &lt;= 50, "0-50", IF(tbl_Customers[[#This Row],[account_length]] &lt;=100, "51-100", IF(tbl_Customers[[#This Row],[account_length]] &lt;= 150, "101-150", "151+")))</f>
        <v>51-100</v>
      </c>
      <c r="Y4159" t="str">
        <f>IF(tbl_Customers[[#This Row],[total_intl_charge]] &lt;= 3, "Low Charges", "High Charges")</f>
        <v>Low Charges</v>
      </c>
      <c r="Z4159" t="str">
        <f>IF(tbl_Customers[[#This Row],[total_eve_calls]]&lt;=80,"Low Calls",
IF(tbl_Customers[[#This Row],[total_eve_calls]]&lt;=120,"Medium Calls","High Calls"))</f>
        <v>High Calls</v>
      </c>
      <c r="AA4159" t="str">
        <f>IF(tbl_Customers[[#This Row],[total_eve_charge]]&lt;=15,"Low Charges",
IF(tbl_Customers[[#This Row],[total_eve_charge]]&lt;=20,"Medium Charges","High Charges"))</f>
        <v>High Charges</v>
      </c>
      <c r="AB4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59" t="str">
        <f>IF(tbl_Customers[[#This Row],[number_vmail_messages]] = 0, "No Usage", IF(tbl_Customers[[#This Row],[number_vmail_messages]] &lt;= 20, "Low Usage", IF(tbl_Customers[[#This Row],[number_vmail_messages]] &lt;= 40, "Medium Usgae", "High Usage")))</f>
        <v>No Usage</v>
      </c>
      <c r="AD4159" t="str">
        <f>IF(tbl_Customers[[#This Row],[total_day_minutes]]&lt;=150,"Low Usage", IF(tbl_Customers[[#This Row],[total_day_minutes]]&lt;=200,"Medium Usage", IF(tbl_Customers[[#This Row],[total_day_minutes]]&lt;=250,"High Usage","Very High Usage")))</f>
        <v>Low Usage</v>
      </c>
      <c r="AE4159" t="str">
        <f>IF(tbl_Customers[[#This Row],[total_intl_calls]]&lt;=5,"Low Calls", IF(tbl_Customers[[#This Row],[total_intl_calls]]&lt;=10, "Medium Calls", "High Calls"))</f>
        <v>Low Calls</v>
      </c>
      <c r="AF41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9" s="36" t="str">
        <f>IF(tbl_Customers[[#This Row],[Churn_Risk_Score]]&gt;=10,"High Risk", IF(tbl_Customers[[#This Row],[Churn_Risk_Score]]&gt;=5,"Medium Risk","Low Risk"))</f>
        <v>Low Risk</v>
      </c>
    </row>
    <row r="4160" spans="1:33" x14ac:dyDescent="0.35">
      <c r="A4160">
        <v>4159</v>
      </c>
      <c r="B4160" t="s">
        <v>49</v>
      </c>
      <c r="C4160">
        <v>120</v>
      </c>
      <c r="D4160" t="s">
        <v>21</v>
      </c>
      <c r="E4160" t="s">
        <v>22</v>
      </c>
      <c r="F4160" t="s">
        <v>22</v>
      </c>
      <c r="G4160">
        <v>0</v>
      </c>
      <c r="H4160">
        <v>94.3</v>
      </c>
      <c r="I4160">
        <v>97</v>
      </c>
      <c r="J4160">
        <v>16.03</v>
      </c>
      <c r="K4160">
        <v>181.5</v>
      </c>
      <c r="L4160">
        <v>91</v>
      </c>
      <c r="M4160">
        <v>15.43</v>
      </c>
      <c r="N4160">
        <v>176.5</v>
      </c>
      <c r="O4160">
        <v>149</v>
      </c>
      <c r="P4160">
        <v>7.94</v>
      </c>
      <c r="Q4160">
        <v>9.6</v>
      </c>
      <c r="R4160">
        <v>4</v>
      </c>
      <c r="S4160">
        <v>2.59</v>
      </c>
      <c r="T4160">
        <v>1</v>
      </c>
      <c r="U4160" t="s">
        <v>22</v>
      </c>
      <c r="V4160">
        <f>IF(tbl_Customers[[#This Row],[churn]] = "yes", 1, 0)</f>
        <v>0</v>
      </c>
      <c r="W4160" t="str">
        <f>IF(tbl_Customers[[#This Row],[number_customer_service_calls]] &lt;= 1, "0-1 Calls", IF(tbl_Customers[[#This Row],[number_customer_service_calls]] &lt;= 3, "2-3 Calls", IF(tbl_Customers[[#This Row],[number_customer_service_calls]] &lt;=5, "4-5 Calls", "6+ Calls")))</f>
        <v>0-1 Calls</v>
      </c>
      <c r="X4160" t="str">
        <f>IF(tbl_Customers[[#This Row],[account_length]] &lt;= 50, "0-50", IF(tbl_Customers[[#This Row],[account_length]] &lt;=100, "51-100", IF(tbl_Customers[[#This Row],[account_length]] &lt;= 150, "101-150", "151+")))</f>
        <v>101-150</v>
      </c>
      <c r="Y4160" t="str">
        <f>IF(tbl_Customers[[#This Row],[total_intl_charge]] &lt;= 3, "Low Charges", "High Charges")</f>
        <v>Low Charges</v>
      </c>
      <c r="Z4160" t="str">
        <f>IF(tbl_Customers[[#This Row],[total_eve_calls]]&lt;=80,"Low Calls",
IF(tbl_Customers[[#This Row],[total_eve_calls]]&lt;=120,"Medium Calls","High Calls"))</f>
        <v>Medium Calls</v>
      </c>
      <c r="AA4160" t="str">
        <f>IF(tbl_Customers[[#This Row],[total_eve_charge]]&lt;=15,"Low Charges",
IF(tbl_Customers[[#This Row],[total_eve_charge]]&lt;=20,"Medium Charges","High Charges"))</f>
        <v>Medium Charges</v>
      </c>
      <c r="AB4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60" t="str">
        <f>IF(tbl_Customers[[#This Row],[number_vmail_messages]] = 0, "No Usage", IF(tbl_Customers[[#This Row],[number_vmail_messages]] &lt;= 20, "Low Usage", IF(tbl_Customers[[#This Row],[number_vmail_messages]] &lt;= 40, "Medium Usgae", "High Usage")))</f>
        <v>No Usage</v>
      </c>
      <c r="AD4160" t="str">
        <f>IF(tbl_Customers[[#This Row],[total_day_minutes]]&lt;=150,"Low Usage", IF(tbl_Customers[[#This Row],[total_day_minutes]]&lt;=200,"Medium Usage", IF(tbl_Customers[[#This Row],[total_day_minutes]]&lt;=250,"High Usage","Very High Usage")))</f>
        <v>Low Usage</v>
      </c>
      <c r="AE4160" t="str">
        <f>IF(tbl_Customers[[#This Row],[total_intl_calls]]&lt;=5,"Low Calls", IF(tbl_Customers[[#This Row],[total_intl_calls]]&lt;=10, "Medium Calls", "High Calls"))</f>
        <v>Low Calls</v>
      </c>
      <c r="AF41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60" s="36" t="str">
        <f>IF(tbl_Customers[[#This Row],[Churn_Risk_Score]]&gt;=10,"High Risk", IF(tbl_Customers[[#This Row],[Churn_Risk_Score]]&gt;=5,"Medium Risk","Low Risk"))</f>
        <v>Low Risk</v>
      </c>
    </row>
    <row r="4161" spans="1:33" x14ac:dyDescent="0.35">
      <c r="A4161">
        <v>4160</v>
      </c>
      <c r="B4161" t="s">
        <v>55</v>
      </c>
      <c r="C4161">
        <v>39</v>
      </c>
      <c r="D4161" t="s">
        <v>21</v>
      </c>
      <c r="E4161" t="s">
        <v>22</v>
      </c>
      <c r="F4161" t="s">
        <v>23</v>
      </c>
      <c r="G4161">
        <v>17</v>
      </c>
      <c r="H4161">
        <v>230.7</v>
      </c>
      <c r="I4161">
        <v>122</v>
      </c>
      <c r="J4161">
        <v>39.22</v>
      </c>
      <c r="K4161">
        <v>207.1</v>
      </c>
      <c r="L4161">
        <v>85</v>
      </c>
      <c r="M4161">
        <v>17.600000000000001</v>
      </c>
      <c r="N4161">
        <v>208.9</v>
      </c>
      <c r="O4161">
        <v>73</v>
      </c>
      <c r="P4161">
        <v>9.4</v>
      </c>
      <c r="Q4161">
        <v>9.1999999999999993</v>
      </c>
      <c r="R4161">
        <v>1</v>
      </c>
      <c r="S4161">
        <v>2.48</v>
      </c>
      <c r="T4161">
        <v>3</v>
      </c>
      <c r="U4161" t="s">
        <v>22</v>
      </c>
      <c r="V4161">
        <f>IF(tbl_Customers[[#This Row],[churn]] = "yes", 1, 0)</f>
        <v>0</v>
      </c>
      <c r="W4161" t="str">
        <f>IF(tbl_Customers[[#This Row],[number_customer_service_calls]] &lt;= 1, "0-1 Calls", IF(tbl_Customers[[#This Row],[number_customer_service_calls]] &lt;= 3, "2-3 Calls", IF(tbl_Customers[[#This Row],[number_customer_service_calls]] &lt;=5, "4-5 Calls", "6+ Calls")))</f>
        <v>2-3 Calls</v>
      </c>
      <c r="X4161" t="str">
        <f>IF(tbl_Customers[[#This Row],[account_length]] &lt;= 50, "0-50", IF(tbl_Customers[[#This Row],[account_length]] &lt;=100, "51-100", IF(tbl_Customers[[#This Row],[account_length]] &lt;= 150, "101-150", "151+")))</f>
        <v>0-50</v>
      </c>
      <c r="Y4161" t="str">
        <f>IF(tbl_Customers[[#This Row],[total_intl_charge]] &lt;= 3, "Low Charges", "High Charges")</f>
        <v>Low Charges</v>
      </c>
      <c r="Z4161" t="str">
        <f>IF(tbl_Customers[[#This Row],[total_eve_calls]]&lt;=80,"Low Calls",
IF(tbl_Customers[[#This Row],[total_eve_calls]]&lt;=120,"Medium Calls","High Calls"))</f>
        <v>Medium Calls</v>
      </c>
      <c r="AA4161" t="str">
        <f>IF(tbl_Customers[[#This Row],[total_eve_charge]]&lt;=15,"Low Charges",
IF(tbl_Customers[[#This Row],[total_eve_charge]]&lt;=20,"Medium Charges","High Charges"))</f>
        <v>Medium Charges</v>
      </c>
      <c r="AB4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1" t="str">
        <f>IF(tbl_Customers[[#This Row],[number_vmail_messages]] = 0, "No Usage", IF(tbl_Customers[[#This Row],[number_vmail_messages]] &lt;= 20, "Low Usage", IF(tbl_Customers[[#This Row],[number_vmail_messages]] &lt;= 40, "Medium Usgae", "High Usage")))</f>
        <v>Low Usage</v>
      </c>
      <c r="AD4161" t="str">
        <f>IF(tbl_Customers[[#This Row],[total_day_minutes]]&lt;=150,"Low Usage", IF(tbl_Customers[[#This Row],[total_day_minutes]]&lt;=200,"Medium Usage", IF(tbl_Customers[[#This Row],[total_day_minutes]]&lt;=250,"High Usage","Very High Usage")))</f>
        <v>High Usage</v>
      </c>
      <c r="AE4161" t="str">
        <f>IF(tbl_Customers[[#This Row],[total_intl_calls]]&lt;=5,"Low Calls", IF(tbl_Customers[[#This Row],[total_intl_calls]]&lt;=10, "Medium Calls", "High Calls"))</f>
        <v>Low Calls</v>
      </c>
      <c r="AF41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61" s="36" t="str">
        <f>IF(tbl_Customers[[#This Row],[Churn_Risk_Score]]&gt;=10,"High Risk", IF(tbl_Customers[[#This Row],[Churn_Risk_Score]]&gt;=5,"Medium Risk","Low Risk"))</f>
        <v>Low Risk</v>
      </c>
    </row>
    <row r="4162" spans="1:33" x14ac:dyDescent="0.35">
      <c r="A4162">
        <v>4161</v>
      </c>
      <c r="B4162" t="s">
        <v>67</v>
      </c>
      <c r="C4162">
        <v>132</v>
      </c>
      <c r="D4162" t="s">
        <v>21</v>
      </c>
      <c r="E4162" t="s">
        <v>23</v>
      </c>
      <c r="F4162" t="s">
        <v>22</v>
      </c>
      <c r="G4162">
        <v>0</v>
      </c>
      <c r="H4162">
        <v>144.30000000000001</v>
      </c>
      <c r="I4162">
        <v>70</v>
      </c>
      <c r="J4162">
        <v>24.53</v>
      </c>
      <c r="K4162">
        <v>231.5</v>
      </c>
      <c r="L4162">
        <v>125</v>
      </c>
      <c r="M4162">
        <v>19.68</v>
      </c>
      <c r="N4162">
        <v>304.3</v>
      </c>
      <c r="O4162">
        <v>137</v>
      </c>
      <c r="P4162">
        <v>13.69</v>
      </c>
      <c r="Q4162">
        <v>7</v>
      </c>
      <c r="R4162">
        <v>2</v>
      </c>
      <c r="S4162">
        <v>1.89</v>
      </c>
      <c r="T4162">
        <v>1</v>
      </c>
      <c r="U4162" t="s">
        <v>23</v>
      </c>
      <c r="V4162">
        <f>IF(tbl_Customers[[#This Row],[churn]] = "yes", 1, 0)</f>
        <v>1</v>
      </c>
      <c r="W4162" t="str">
        <f>IF(tbl_Customers[[#This Row],[number_customer_service_calls]] &lt;= 1, "0-1 Calls", IF(tbl_Customers[[#This Row],[number_customer_service_calls]] &lt;= 3, "2-3 Calls", IF(tbl_Customers[[#This Row],[number_customer_service_calls]] &lt;=5, "4-5 Calls", "6+ Calls")))</f>
        <v>0-1 Calls</v>
      </c>
      <c r="X4162" t="str">
        <f>IF(tbl_Customers[[#This Row],[account_length]] &lt;= 50, "0-50", IF(tbl_Customers[[#This Row],[account_length]] &lt;=100, "51-100", IF(tbl_Customers[[#This Row],[account_length]] &lt;= 150, "101-150", "151+")))</f>
        <v>101-150</v>
      </c>
      <c r="Y4162" t="str">
        <f>IF(tbl_Customers[[#This Row],[total_intl_charge]] &lt;= 3, "Low Charges", "High Charges")</f>
        <v>Low Charges</v>
      </c>
      <c r="Z4162" t="str">
        <f>IF(tbl_Customers[[#This Row],[total_eve_calls]]&lt;=80,"Low Calls",
IF(tbl_Customers[[#This Row],[total_eve_calls]]&lt;=120,"Medium Calls","High Calls"))</f>
        <v>High Calls</v>
      </c>
      <c r="AA4162" t="str">
        <f>IF(tbl_Customers[[#This Row],[total_eve_charge]]&lt;=15,"Low Charges",
IF(tbl_Customers[[#This Row],[total_eve_charge]]&lt;=20,"Medium Charges","High Charges"))</f>
        <v>Medium Charges</v>
      </c>
      <c r="AB4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2" t="str">
        <f>IF(tbl_Customers[[#This Row],[number_vmail_messages]] = 0, "No Usage", IF(tbl_Customers[[#This Row],[number_vmail_messages]] &lt;= 20, "Low Usage", IF(tbl_Customers[[#This Row],[number_vmail_messages]] &lt;= 40, "Medium Usgae", "High Usage")))</f>
        <v>No Usage</v>
      </c>
      <c r="AD4162" t="str">
        <f>IF(tbl_Customers[[#This Row],[total_day_minutes]]&lt;=150,"Low Usage", IF(tbl_Customers[[#This Row],[total_day_minutes]]&lt;=200,"Medium Usage", IF(tbl_Customers[[#This Row],[total_day_minutes]]&lt;=250,"High Usage","Very High Usage")))</f>
        <v>Low Usage</v>
      </c>
      <c r="AE4162" t="str">
        <f>IF(tbl_Customers[[#This Row],[total_intl_calls]]&lt;=5,"Low Calls", IF(tbl_Customers[[#This Row],[total_intl_calls]]&lt;=10, "Medium Calls", "High Calls"))</f>
        <v>Low Calls</v>
      </c>
      <c r="AF41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62" s="36" t="str">
        <f>IF(tbl_Customers[[#This Row],[Churn_Risk_Score]]&gt;=10,"High Risk", IF(tbl_Customers[[#This Row],[Churn_Risk_Score]]&gt;=5,"Medium Risk","Low Risk"))</f>
        <v>Low Risk</v>
      </c>
    </row>
    <row r="4163" spans="1:33" x14ac:dyDescent="0.35">
      <c r="A4163">
        <v>4162</v>
      </c>
      <c r="B4163" t="s">
        <v>20</v>
      </c>
      <c r="C4163">
        <v>108</v>
      </c>
      <c r="D4163" t="s">
        <v>21</v>
      </c>
      <c r="E4163" t="s">
        <v>22</v>
      </c>
      <c r="F4163" t="s">
        <v>23</v>
      </c>
      <c r="G4163">
        <v>30</v>
      </c>
      <c r="H4163">
        <v>126</v>
      </c>
      <c r="I4163">
        <v>124</v>
      </c>
      <c r="J4163">
        <v>21.42</v>
      </c>
      <c r="K4163">
        <v>202.4</v>
      </c>
      <c r="L4163">
        <v>84</v>
      </c>
      <c r="M4163">
        <v>17.2</v>
      </c>
      <c r="N4163">
        <v>186.4</v>
      </c>
      <c r="O4163">
        <v>99</v>
      </c>
      <c r="P4163">
        <v>8.39</v>
      </c>
      <c r="Q4163">
        <v>8.6</v>
      </c>
      <c r="R4163">
        <v>1</v>
      </c>
      <c r="S4163">
        <v>2.3199999999999998</v>
      </c>
      <c r="T4163">
        <v>1</v>
      </c>
      <c r="U4163" t="s">
        <v>22</v>
      </c>
      <c r="V4163">
        <f>IF(tbl_Customers[[#This Row],[churn]] = "yes", 1, 0)</f>
        <v>0</v>
      </c>
      <c r="W4163" t="str">
        <f>IF(tbl_Customers[[#This Row],[number_customer_service_calls]] &lt;= 1, "0-1 Calls", IF(tbl_Customers[[#This Row],[number_customer_service_calls]] &lt;= 3, "2-3 Calls", IF(tbl_Customers[[#This Row],[number_customer_service_calls]] &lt;=5, "4-5 Calls", "6+ Calls")))</f>
        <v>0-1 Calls</v>
      </c>
      <c r="X4163" t="str">
        <f>IF(tbl_Customers[[#This Row],[account_length]] &lt;= 50, "0-50", IF(tbl_Customers[[#This Row],[account_length]] &lt;=100, "51-100", IF(tbl_Customers[[#This Row],[account_length]] &lt;= 150, "101-150", "151+")))</f>
        <v>101-150</v>
      </c>
      <c r="Y4163" t="str">
        <f>IF(tbl_Customers[[#This Row],[total_intl_charge]] &lt;= 3, "Low Charges", "High Charges")</f>
        <v>Low Charges</v>
      </c>
      <c r="Z4163" t="str">
        <f>IF(tbl_Customers[[#This Row],[total_eve_calls]]&lt;=80,"Low Calls",
IF(tbl_Customers[[#This Row],[total_eve_calls]]&lt;=120,"Medium Calls","High Calls"))</f>
        <v>Medium Calls</v>
      </c>
      <c r="AA4163" t="str">
        <f>IF(tbl_Customers[[#This Row],[total_eve_charge]]&lt;=15,"Low Charges",
IF(tbl_Customers[[#This Row],[total_eve_charge]]&lt;=20,"Medium Charges","High Charges"))</f>
        <v>Medium Charges</v>
      </c>
      <c r="AB4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3" t="str">
        <f>IF(tbl_Customers[[#This Row],[number_vmail_messages]] = 0, "No Usage", IF(tbl_Customers[[#This Row],[number_vmail_messages]] &lt;= 20, "Low Usage", IF(tbl_Customers[[#This Row],[number_vmail_messages]] &lt;= 40, "Medium Usgae", "High Usage")))</f>
        <v>Medium Usgae</v>
      </c>
      <c r="AD4163" t="str">
        <f>IF(tbl_Customers[[#This Row],[total_day_minutes]]&lt;=150,"Low Usage", IF(tbl_Customers[[#This Row],[total_day_minutes]]&lt;=200,"Medium Usage", IF(tbl_Customers[[#This Row],[total_day_minutes]]&lt;=250,"High Usage","Very High Usage")))</f>
        <v>Low Usage</v>
      </c>
      <c r="AE4163" t="str">
        <f>IF(tbl_Customers[[#This Row],[total_intl_calls]]&lt;=5,"Low Calls", IF(tbl_Customers[[#This Row],[total_intl_calls]]&lt;=10, "Medium Calls", "High Calls"))</f>
        <v>Low Calls</v>
      </c>
      <c r="AF41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63" s="36" t="str">
        <f>IF(tbl_Customers[[#This Row],[Churn_Risk_Score]]&gt;=10,"High Risk", IF(tbl_Customers[[#This Row],[Churn_Risk_Score]]&gt;=5,"Medium Risk","Low Risk"))</f>
        <v>Low Risk</v>
      </c>
    </row>
    <row r="4164" spans="1:33" x14ac:dyDescent="0.35">
      <c r="A4164">
        <v>4163</v>
      </c>
      <c r="B4164" t="s">
        <v>69</v>
      </c>
      <c r="C4164">
        <v>76</v>
      </c>
      <c r="D4164" t="s">
        <v>28</v>
      </c>
      <c r="E4164" t="s">
        <v>22</v>
      </c>
      <c r="F4164" t="s">
        <v>22</v>
      </c>
      <c r="G4164">
        <v>0</v>
      </c>
      <c r="H4164">
        <v>143.30000000000001</v>
      </c>
      <c r="I4164">
        <v>98</v>
      </c>
      <c r="J4164">
        <v>24.36</v>
      </c>
      <c r="K4164">
        <v>309.10000000000002</v>
      </c>
      <c r="L4164">
        <v>101</v>
      </c>
      <c r="M4164">
        <v>26.27</v>
      </c>
      <c r="N4164">
        <v>207.3</v>
      </c>
      <c r="O4164">
        <v>122</v>
      </c>
      <c r="P4164">
        <v>9.33</v>
      </c>
      <c r="Q4164">
        <v>11.4</v>
      </c>
      <c r="R4164">
        <v>3</v>
      </c>
      <c r="S4164">
        <v>3.08</v>
      </c>
      <c r="T4164">
        <v>2</v>
      </c>
      <c r="U4164" t="s">
        <v>22</v>
      </c>
      <c r="V4164">
        <f>IF(tbl_Customers[[#This Row],[churn]] = "yes", 1, 0)</f>
        <v>0</v>
      </c>
      <c r="W4164" t="str">
        <f>IF(tbl_Customers[[#This Row],[number_customer_service_calls]] &lt;= 1, "0-1 Calls", IF(tbl_Customers[[#This Row],[number_customer_service_calls]] &lt;= 3, "2-3 Calls", IF(tbl_Customers[[#This Row],[number_customer_service_calls]] &lt;=5, "4-5 Calls", "6+ Calls")))</f>
        <v>2-3 Calls</v>
      </c>
      <c r="X4164" t="str">
        <f>IF(tbl_Customers[[#This Row],[account_length]] &lt;= 50, "0-50", IF(tbl_Customers[[#This Row],[account_length]] &lt;=100, "51-100", IF(tbl_Customers[[#This Row],[account_length]] &lt;= 150, "101-150", "151+")))</f>
        <v>51-100</v>
      </c>
      <c r="Y4164" t="str">
        <f>IF(tbl_Customers[[#This Row],[total_intl_charge]] &lt;= 3, "Low Charges", "High Charges")</f>
        <v>High Charges</v>
      </c>
      <c r="Z4164" t="str">
        <f>IF(tbl_Customers[[#This Row],[total_eve_calls]]&lt;=80,"Low Calls",
IF(tbl_Customers[[#This Row],[total_eve_calls]]&lt;=120,"Medium Calls","High Calls"))</f>
        <v>Medium Calls</v>
      </c>
      <c r="AA4164" t="str">
        <f>IF(tbl_Customers[[#This Row],[total_eve_charge]]&lt;=15,"Low Charges",
IF(tbl_Customers[[#This Row],[total_eve_charge]]&lt;=20,"Medium Charges","High Charges"))</f>
        <v>High Charges</v>
      </c>
      <c r="AB4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64" t="str">
        <f>IF(tbl_Customers[[#This Row],[number_vmail_messages]] = 0, "No Usage", IF(tbl_Customers[[#This Row],[number_vmail_messages]] &lt;= 20, "Low Usage", IF(tbl_Customers[[#This Row],[number_vmail_messages]] &lt;= 40, "Medium Usgae", "High Usage")))</f>
        <v>No Usage</v>
      </c>
      <c r="AD4164" t="str">
        <f>IF(tbl_Customers[[#This Row],[total_day_minutes]]&lt;=150,"Low Usage", IF(tbl_Customers[[#This Row],[total_day_minutes]]&lt;=200,"Medium Usage", IF(tbl_Customers[[#This Row],[total_day_minutes]]&lt;=250,"High Usage","Very High Usage")))</f>
        <v>Low Usage</v>
      </c>
      <c r="AE4164" t="str">
        <f>IF(tbl_Customers[[#This Row],[total_intl_calls]]&lt;=5,"Low Calls", IF(tbl_Customers[[#This Row],[total_intl_calls]]&lt;=10, "Medium Calls", "High Calls"))</f>
        <v>Low Calls</v>
      </c>
      <c r="AF41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64" s="36" t="str">
        <f>IF(tbl_Customers[[#This Row],[Churn_Risk_Score]]&gt;=10,"High Risk", IF(tbl_Customers[[#This Row],[Churn_Risk_Score]]&gt;=5,"Medium Risk","Low Risk"))</f>
        <v>Low Risk</v>
      </c>
    </row>
    <row r="4165" spans="1:33" x14ac:dyDescent="0.35">
      <c r="A4165">
        <v>4164</v>
      </c>
      <c r="B4165" t="s">
        <v>69</v>
      </c>
      <c r="C4165">
        <v>95</v>
      </c>
      <c r="D4165" t="s">
        <v>28</v>
      </c>
      <c r="E4165" t="s">
        <v>22</v>
      </c>
      <c r="F4165" t="s">
        <v>22</v>
      </c>
      <c r="G4165">
        <v>0</v>
      </c>
      <c r="H4165">
        <v>88</v>
      </c>
      <c r="I4165">
        <v>81</v>
      </c>
      <c r="J4165">
        <v>14.96</v>
      </c>
      <c r="K4165">
        <v>145.9</v>
      </c>
      <c r="L4165">
        <v>109</v>
      </c>
      <c r="M4165">
        <v>12.4</v>
      </c>
      <c r="N4165">
        <v>237.7</v>
      </c>
      <c r="O4165">
        <v>90</v>
      </c>
      <c r="P4165">
        <v>10.7</v>
      </c>
      <c r="Q4165">
        <v>9.8000000000000007</v>
      </c>
      <c r="R4165">
        <v>2</v>
      </c>
      <c r="S4165">
        <v>2.65</v>
      </c>
      <c r="T4165">
        <v>2</v>
      </c>
      <c r="U4165" t="s">
        <v>22</v>
      </c>
      <c r="V4165">
        <f>IF(tbl_Customers[[#This Row],[churn]] = "yes", 1, 0)</f>
        <v>0</v>
      </c>
      <c r="W4165" t="str">
        <f>IF(tbl_Customers[[#This Row],[number_customer_service_calls]] &lt;= 1, "0-1 Calls", IF(tbl_Customers[[#This Row],[number_customer_service_calls]] &lt;= 3, "2-3 Calls", IF(tbl_Customers[[#This Row],[number_customer_service_calls]] &lt;=5, "4-5 Calls", "6+ Calls")))</f>
        <v>2-3 Calls</v>
      </c>
      <c r="X4165" t="str">
        <f>IF(tbl_Customers[[#This Row],[account_length]] &lt;= 50, "0-50", IF(tbl_Customers[[#This Row],[account_length]] &lt;=100, "51-100", IF(tbl_Customers[[#This Row],[account_length]] &lt;= 150, "101-150", "151+")))</f>
        <v>51-100</v>
      </c>
      <c r="Y4165" t="str">
        <f>IF(tbl_Customers[[#This Row],[total_intl_charge]] &lt;= 3, "Low Charges", "High Charges")</f>
        <v>Low Charges</v>
      </c>
      <c r="Z4165" t="str">
        <f>IF(tbl_Customers[[#This Row],[total_eve_calls]]&lt;=80,"Low Calls",
IF(tbl_Customers[[#This Row],[total_eve_calls]]&lt;=120,"Medium Calls","High Calls"))</f>
        <v>Medium Calls</v>
      </c>
      <c r="AA4165" t="str">
        <f>IF(tbl_Customers[[#This Row],[total_eve_charge]]&lt;=15,"Low Charges",
IF(tbl_Customers[[#This Row],[total_eve_charge]]&lt;=20,"Medium Charges","High Charges"))</f>
        <v>Low Charges</v>
      </c>
      <c r="AB4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5" t="str">
        <f>IF(tbl_Customers[[#This Row],[number_vmail_messages]] = 0, "No Usage", IF(tbl_Customers[[#This Row],[number_vmail_messages]] &lt;= 20, "Low Usage", IF(tbl_Customers[[#This Row],[number_vmail_messages]] &lt;= 40, "Medium Usgae", "High Usage")))</f>
        <v>No Usage</v>
      </c>
      <c r="AD4165" t="str">
        <f>IF(tbl_Customers[[#This Row],[total_day_minutes]]&lt;=150,"Low Usage", IF(tbl_Customers[[#This Row],[total_day_minutes]]&lt;=200,"Medium Usage", IF(tbl_Customers[[#This Row],[total_day_minutes]]&lt;=250,"High Usage","Very High Usage")))</f>
        <v>Low Usage</v>
      </c>
      <c r="AE4165" t="str">
        <f>IF(tbl_Customers[[#This Row],[total_intl_calls]]&lt;=5,"Low Calls", IF(tbl_Customers[[#This Row],[total_intl_calls]]&lt;=10, "Medium Calls", "High Calls"))</f>
        <v>Low Calls</v>
      </c>
      <c r="AF41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65" s="36" t="str">
        <f>IF(tbl_Customers[[#This Row],[Churn_Risk_Score]]&gt;=10,"High Risk", IF(tbl_Customers[[#This Row],[Churn_Risk_Score]]&gt;=5,"Medium Risk","Low Risk"))</f>
        <v>Low Risk</v>
      </c>
    </row>
    <row r="4166" spans="1:33" x14ac:dyDescent="0.35">
      <c r="A4166">
        <v>4165</v>
      </c>
      <c r="B4166" t="s">
        <v>29</v>
      </c>
      <c r="C4166">
        <v>120</v>
      </c>
      <c r="D4166" t="s">
        <v>25</v>
      </c>
      <c r="E4166" t="s">
        <v>22</v>
      </c>
      <c r="F4166" t="s">
        <v>22</v>
      </c>
      <c r="G4166">
        <v>0</v>
      </c>
      <c r="H4166">
        <v>121</v>
      </c>
      <c r="I4166">
        <v>139</v>
      </c>
      <c r="J4166">
        <v>20.57</v>
      </c>
      <c r="K4166">
        <v>270.39999999999998</v>
      </c>
      <c r="L4166">
        <v>121</v>
      </c>
      <c r="M4166">
        <v>22.98</v>
      </c>
      <c r="N4166">
        <v>141</v>
      </c>
      <c r="O4166">
        <v>90</v>
      </c>
      <c r="P4166">
        <v>6.35</v>
      </c>
      <c r="Q4166">
        <v>5.3</v>
      </c>
      <c r="R4166">
        <v>8</v>
      </c>
      <c r="S4166">
        <v>1.43</v>
      </c>
      <c r="T4166">
        <v>1</v>
      </c>
      <c r="U4166" t="s">
        <v>22</v>
      </c>
      <c r="V4166">
        <f>IF(tbl_Customers[[#This Row],[churn]] = "yes", 1, 0)</f>
        <v>0</v>
      </c>
      <c r="W4166" t="str">
        <f>IF(tbl_Customers[[#This Row],[number_customer_service_calls]] &lt;= 1, "0-1 Calls", IF(tbl_Customers[[#This Row],[number_customer_service_calls]] &lt;= 3, "2-3 Calls", IF(tbl_Customers[[#This Row],[number_customer_service_calls]] &lt;=5, "4-5 Calls", "6+ Calls")))</f>
        <v>0-1 Calls</v>
      </c>
      <c r="X4166" t="str">
        <f>IF(tbl_Customers[[#This Row],[account_length]] &lt;= 50, "0-50", IF(tbl_Customers[[#This Row],[account_length]] &lt;=100, "51-100", IF(tbl_Customers[[#This Row],[account_length]] &lt;= 150, "101-150", "151+")))</f>
        <v>101-150</v>
      </c>
      <c r="Y4166" t="str">
        <f>IF(tbl_Customers[[#This Row],[total_intl_charge]] &lt;= 3, "Low Charges", "High Charges")</f>
        <v>Low Charges</v>
      </c>
      <c r="Z4166" t="str">
        <f>IF(tbl_Customers[[#This Row],[total_eve_calls]]&lt;=80,"Low Calls",
IF(tbl_Customers[[#This Row],[total_eve_calls]]&lt;=120,"Medium Calls","High Calls"))</f>
        <v>High Calls</v>
      </c>
      <c r="AA4166" t="str">
        <f>IF(tbl_Customers[[#This Row],[total_eve_charge]]&lt;=15,"Low Charges",
IF(tbl_Customers[[#This Row],[total_eve_charge]]&lt;=20,"Medium Charges","High Charges"))</f>
        <v>High Charges</v>
      </c>
      <c r="AB4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6" t="str">
        <f>IF(tbl_Customers[[#This Row],[number_vmail_messages]] = 0, "No Usage", IF(tbl_Customers[[#This Row],[number_vmail_messages]] &lt;= 20, "Low Usage", IF(tbl_Customers[[#This Row],[number_vmail_messages]] &lt;= 40, "Medium Usgae", "High Usage")))</f>
        <v>No Usage</v>
      </c>
      <c r="AD4166" t="str">
        <f>IF(tbl_Customers[[#This Row],[total_day_minutes]]&lt;=150,"Low Usage", IF(tbl_Customers[[#This Row],[total_day_minutes]]&lt;=200,"Medium Usage", IF(tbl_Customers[[#This Row],[total_day_minutes]]&lt;=250,"High Usage","Very High Usage")))</f>
        <v>Low Usage</v>
      </c>
      <c r="AE4166" t="str">
        <f>IF(tbl_Customers[[#This Row],[total_intl_calls]]&lt;=5,"Low Calls", IF(tbl_Customers[[#This Row],[total_intl_calls]]&lt;=10, "Medium Calls", "High Calls"))</f>
        <v>Medium Calls</v>
      </c>
      <c r="AF41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66" s="36" t="str">
        <f>IF(tbl_Customers[[#This Row],[Churn_Risk_Score]]&gt;=10,"High Risk", IF(tbl_Customers[[#This Row],[Churn_Risk_Score]]&gt;=5,"Medium Risk","Low Risk"))</f>
        <v>Low Risk</v>
      </c>
    </row>
    <row r="4167" spans="1:33" x14ac:dyDescent="0.35">
      <c r="A4167">
        <v>4166</v>
      </c>
      <c r="B4167" t="s">
        <v>55</v>
      </c>
      <c r="C4167">
        <v>51</v>
      </c>
      <c r="D4167" t="s">
        <v>25</v>
      </c>
      <c r="E4167" t="s">
        <v>22</v>
      </c>
      <c r="F4167" t="s">
        <v>23</v>
      </c>
      <c r="G4167">
        <v>0</v>
      </c>
      <c r="H4167">
        <v>212.9</v>
      </c>
      <c r="I4167">
        <v>80</v>
      </c>
      <c r="J4167">
        <v>36.19</v>
      </c>
      <c r="K4167">
        <v>236.1</v>
      </c>
      <c r="L4167">
        <v>57</v>
      </c>
      <c r="M4167">
        <v>20.07</v>
      </c>
      <c r="N4167">
        <v>187.6</v>
      </c>
      <c r="O4167">
        <v>99</v>
      </c>
      <c r="P4167">
        <v>8.44</v>
      </c>
      <c r="Q4167">
        <v>8.8000000000000007</v>
      </c>
      <c r="R4167">
        <v>4</v>
      </c>
      <c r="S4167">
        <v>2.38</v>
      </c>
      <c r="T4167">
        <v>2</v>
      </c>
      <c r="U4167" t="s">
        <v>22</v>
      </c>
      <c r="V4167">
        <f>IF(tbl_Customers[[#This Row],[churn]] = "yes", 1, 0)</f>
        <v>0</v>
      </c>
      <c r="W4167" t="str">
        <f>IF(tbl_Customers[[#This Row],[number_customer_service_calls]] &lt;= 1, "0-1 Calls", IF(tbl_Customers[[#This Row],[number_customer_service_calls]] &lt;= 3, "2-3 Calls", IF(tbl_Customers[[#This Row],[number_customer_service_calls]] &lt;=5, "4-5 Calls", "6+ Calls")))</f>
        <v>2-3 Calls</v>
      </c>
      <c r="X4167" t="str">
        <f>IF(tbl_Customers[[#This Row],[account_length]] &lt;= 50, "0-50", IF(tbl_Customers[[#This Row],[account_length]] &lt;=100, "51-100", IF(tbl_Customers[[#This Row],[account_length]] &lt;= 150, "101-150", "151+")))</f>
        <v>51-100</v>
      </c>
      <c r="Y4167" t="str">
        <f>IF(tbl_Customers[[#This Row],[total_intl_charge]] &lt;= 3, "Low Charges", "High Charges")</f>
        <v>Low Charges</v>
      </c>
      <c r="Z4167" t="str">
        <f>IF(tbl_Customers[[#This Row],[total_eve_calls]]&lt;=80,"Low Calls",
IF(tbl_Customers[[#This Row],[total_eve_calls]]&lt;=120,"Medium Calls","High Calls"))</f>
        <v>Low Calls</v>
      </c>
      <c r="AA4167" t="str">
        <f>IF(tbl_Customers[[#This Row],[total_eve_charge]]&lt;=15,"Low Charges",
IF(tbl_Customers[[#This Row],[total_eve_charge]]&lt;=20,"Medium Charges","High Charges"))</f>
        <v>High Charges</v>
      </c>
      <c r="AB4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7" t="str">
        <f>IF(tbl_Customers[[#This Row],[number_vmail_messages]] = 0, "No Usage", IF(tbl_Customers[[#This Row],[number_vmail_messages]] &lt;= 20, "Low Usage", IF(tbl_Customers[[#This Row],[number_vmail_messages]] &lt;= 40, "Medium Usgae", "High Usage")))</f>
        <v>No Usage</v>
      </c>
      <c r="AD4167" t="str">
        <f>IF(tbl_Customers[[#This Row],[total_day_minutes]]&lt;=150,"Low Usage", IF(tbl_Customers[[#This Row],[total_day_minutes]]&lt;=200,"Medium Usage", IF(tbl_Customers[[#This Row],[total_day_minutes]]&lt;=250,"High Usage","Very High Usage")))</f>
        <v>High Usage</v>
      </c>
      <c r="AE4167" t="str">
        <f>IF(tbl_Customers[[#This Row],[total_intl_calls]]&lt;=5,"Low Calls", IF(tbl_Customers[[#This Row],[total_intl_calls]]&lt;=10, "Medium Calls", "High Calls"))</f>
        <v>Low Calls</v>
      </c>
      <c r="AF41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67" s="36" t="str">
        <f>IF(tbl_Customers[[#This Row],[Churn_Risk_Score]]&gt;=10,"High Risk", IF(tbl_Customers[[#This Row],[Churn_Risk_Score]]&gt;=5,"Medium Risk","Low Risk"))</f>
        <v>Low Risk</v>
      </c>
    </row>
    <row r="4168" spans="1:33" x14ac:dyDescent="0.35">
      <c r="A4168">
        <v>4167</v>
      </c>
      <c r="B4168" t="s">
        <v>64</v>
      </c>
      <c r="C4168">
        <v>61</v>
      </c>
      <c r="D4168" t="s">
        <v>21</v>
      </c>
      <c r="E4168" t="s">
        <v>22</v>
      </c>
      <c r="F4168" t="s">
        <v>22</v>
      </c>
      <c r="G4168">
        <v>0</v>
      </c>
      <c r="H4168">
        <v>217.5</v>
      </c>
      <c r="I4168">
        <v>116</v>
      </c>
      <c r="J4168">
        <v>36.979999999999997</v>
      </c>
      <c r="K4168">
        <v>258.5</v>
      </c>
      <c r="L4168">
        <v>108</v>
      </c>
      <c r="M4168">
        <v>21.97</v>
      </c>
      <c r="N4168">
        <v>210.4</v>
      </c>
      <c r="O4168">
        <v>99</v>
      </c>
      <c r="P4168">
        <v>9.4700000000000006</v>
      </c>
      <c r="Q4168">
        <v>8.6999999999999993</v>
      </c>
      <c r="R4168">
        <v>3</v>
      </c>
      <c r="S4168">
        <v>2.35</v>
      </c>
      <c r="T4168">
        <v>1</v>
      </c>
      <c r="U4168" t="s">
        <v>22</v>
      </c>
      <c r="V4168">
        <f>IF(tbl_Customers[[#This Row],[churn]] = "yes", 1, 0)</f>
        <v>0</v>
      </c>
      <c r="W4168" t="str">
        <f>IF(tbl_Customers[[#This Row],[number_customer_service_calls]] &lt;= 1, "0-1 Calls", IF(tbl_Customers[[#This Row],[number_customer_service_calls]] &lt;= 3, "2-3 Calls", IF(tbl_Customers[[#This Row],[number_customer_service_calls]] &lt;=5, "4-5 Calls", "6+ Calls")))</f>
        <v>0-1 Calls</v>
      </c>
      <c r="X4168" t="str">
        <f>IF(tbl_Customers[[#This Row],[account_length]] &lt;= 50, "0-50", IF(tbl_Customers[[#This Row],[account_length]] &lt;=100, "51-100", IF(tbl_Customers[[#This Row],[account_length]] &lt;= 150, "101-150", "151+")))</f>
        <v>51-100</v>
      </c>
      <c r="Y4168" t="str">
        <f>IF(tbl_Customers[[#This Row],[total_intl_charge]] &lt;= 3, "Low Charges", "High Charges")</f>
        <v>Low Charges</v>
      </c>
      <c r="Z4168" t="str">
        <f>IF(tbl_Customers[[#This Row],[total_eve_calls]]&lt;=80,"Low Calls",
IF(tbl_Customers[[#This Row],[total_eve_calls]]&lt;=120,"Medium Calls","High Calls"))</f>
        <v>Medium Calls</v>
      </c>
      <c r="AA4168" t="str">
        <f>IF(tbl_Customers[[#This Row],[total_eve_charge]]&lt;=15,"Low Charges",
IF(tbl_Customers[[#This Row],[total_eve_charge]]&lt;=20,"Medium Charges","High Charges"))</f>
        <v>High Charges</v>
      </c>
      <c r="AB4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8" t="str">
        <f>IF(tbl_Customers[[#This Row],[number_vmail_messages]] = 0, "No Usage", IF(tbl_Customers[[#This Row],[number_vmail_messages]] &lt;= 20, "Low Usage", IF(tbl_Customers[[#This Row],[number_vmail_messages]] &lt;= 40, "Medium Usgae", "High Usage")))</f>
        <v>No Usage</v>
      </c>
      <c r="AD4168" t="str">
        <f>IF(tbl_Customers[[#This Row],[total_day_minutes]]&lt;=150,"Low Usage", IF(tbl_Customers[[#This Row],[total_day_minutes]]&lt;=200,"Medium Usage", IF(tbl_Customers[[#This Row],[total_day_minutes]]&lt;=250,"High Usage","Very High Usage")))</f>
        <v>High Usage</v>
      </c>
      <c r="AE4168" t="str">
        <f>IF(tbl_Customers[[#This Row],[total_intl_calls]]&lt;=5,"Low Calls", IF(tbl_Customers[[#This Row],[total_intl_calls]]&lt;=10, "Medium Calls", "High Calls"))</f>
        <v>Low Calls</v>
      </c>
      <c r="AF41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68" s="36" t="str">
        <f>IF(tbl_Customers[[#This Row],[Churn_Risk_Score]]&gt;=10,"High Risk", IF(tbl_Customers[[#This Row],[Churn_Risk_Score]]&gt;=5,"Medium Risk","Low Risk"))</f>
        <v>Low Risk</v>
      </c>
    </row>
    <row r="4169" spans="1:33" x14ac:dyDescent="0.35">
      <c r="A4169">
        <v>4168</v>
      </c>
      <c r="B4169" t="s">
        <v>60</v>
      </c>
      <c r="C4169">
        <v>17</v>
      </c>
      <c r="D4169" t="s">
        <v>21</v>
      </c>
      <c r="E4169" t="s">
        <v>22</v>
      </c>
      <c r="F4169" t="s">
        <v>22</v>
      </c>
      <c r="G4169">
        <v>0</v>
      </c>
      <c r="H4169">
        <v>138.1</v>
      </c>
      <c r="I4169">
        <v>115</v>
      </c>
      <c r="J4169">
        <v>23.48</v>
      </c>
      <c r="K4169">
        <v>196.5</v>
      </c>
      <c r="L4169">
        <v>55</v>
      </c>
      <c r="M4169">
        <v>16.7</v>
      </c>
      <c r="N4169">
        <v>213.9</v>
      </c>
      <c r="O4169">
        <v>100</v>
      </c>
      <c r="P4169">
        <v>9.6300000000000008</v>
      </c>
      <c r="Q4169">
        <v>11.7</v>
      </c>
      <c r="R4169">
        <v>4</v>
      </c>
      <c r="S4169">
        <v>3.16</v>
      </c>
      <c r="T4169">
        <v>1</v>
      </c>
      <c r="U4169" t="s">
        <v>22</v>
      </c>
      <c r="V4169">
        <f>IF(tbl_Customers[[#This Row],[churn]] = "yes", 1, 0)</f>
        <v>0</v>
      </c>
      <c r="W4169" t="str">
        <f>IF(tbl_Customers[[#This Row],[number_customer_service_calls]] &lt;= 1, "0-1 Calls", IF(tbl_Customers[[#This Row],[number_customer_service_calls]] &lt;= 3, "2-3 Calls", IF(tbl_Customers[[#This Row],[number_customer_service_calls]] &lt;=5, "4-5 Calls", "6+ Calls")))</f>
        <v>0-1 Calls</v>
      </c>
      <c r="X4169" t="str">
        <f>IF(tbl_Customers[[#This Row],[account_length]] &lt;= 50, "0-50", IF(tbl_Customers[[#This Row],[account_length]] &lt;=100, "51-100", IF(tbl_Customers[[#This Row],[account_length]] &lt;= 150, "101-150", "151+")))</f>
        <v>0-50</v>
      </c>
      <c r="Y4169" t="str">
        <f>IF(tbl_Customers[[#This Row],[total_intl_charge]] &lt;= 3, "Low Charges", "High Charges")</f>
        <v>High Charges</v>
      </c>
      <c r="Z4169" t="str">
        <f>IF(tbl_Customers[[#This Row],[total_eve_calls]]&lt;=80,"Low Calls",
IF(tbl_Customers[[#This Row],[total_eve_calls]]&lt;=120,"Medium Calls","High Calls"))</f>
        <v>Low Calls</v>
      </c>
      <c r="AA4169" t="str">
        <f>IF(tbl_Customers[[#This Row],[total_eve_charge]]&lt;=15,"Low Charges",
IF(tbl_Customers[[#This Row],[total_eve_charge]]&lt;=20,"Medium Charges","High Charges"))</f>
        <v>Medium Charges</v>
      </c>
      <c r="AB4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69" t="str">
        <f>IF(tbl_Customers[[#This Row],[number_vmail_messages]] = 0, "No Usage", IF(tbl_Customers[[#This Row],[number_vmail_messages]] &lt;= 20, "Low Usage", IF(tbl_Customers[[#This Row],[number_vmail_messages]] &lt;= 40, "Medium Usgae", "High Usage")))</f>
        <v>No Usage</v>
      </c>
      <c r="AD4169" t="str">
        <f>IF(tbl_Customers[[#This Row],[total_day_minutes]]&lt;=150,"Low Usage", IF(tbl_Customers[[#This Row],[total_day_minutes]]&lt;=200,"Medium Usage", IF(tbl_Customers[[#This Row],[total_day_minutes]]&lt;=250,"High Usage","Very High Usage")))</f>
        <v>Low Usage</v>
      </c>
      <c r="AE4169" t="str">
        <f>IF(tbl_Customers[[#This Row],[total_intl_calls]]&lt;=5,"Low Calls", IF(tbl_Customers[[#This Row],[total_intl_calls]]&lt;=10, "Medium Calls", "High Calls"))</f>
        <v>Low Calls</v>
      </c>
      <c r="AF41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69" s="36" t="str">
        <f>IF(tbl_Customers[[#This Row],[Churn_Risk_Score]]&gt;=10,"High Risk", IF(tbl_Customers[[#This Row],[Churn_Risk_Score]]&gt;=5,"Medium Risk","Low Risk"))</f>
        <v>Low Risk</v>
      </c>
    </row>
    <row r="4170" spans="1:33" x14ac:dyDescent="0.35">
      <c r="A4170">
        <v>4169</v>
      </c>
      <c r="B4170" t="s">
        <v>42</v>
      </c>
      <c r="C4170">
        <v>98</v>
      </c>
      <c r="D4170" t="s">
        <v>25</v>
      </c>
      <c r="E4170" t="s">
        <v>22</v>
      </c>
      <c r="F4170" t="s">
        <v>23</v>
      </c>
      <c r="G4170">
        <v>40</v>
      </c>
      <c r="H4170">
        <v>212.1</v>
      </c>
      <c r="I4170">
        <v>90</v>
      </c>
      <c r="J4170">
        <v>36.06</v>
      </c>
      <c r="K4170">
        <v>233.9</v>
      </c>
      <c r="L4170">
        <v>110</v>
      </c>
      <c r="M4170">
        <v>19.88</v>
      </c>
      <c r="N4170">
        <v>234</v>
      </c>
      <c r="O4170">
        <v>84</v>
      </c>
      <c r="P4170">
        <v>10.53</v>
      </c>
      <c r="Q4170">
        <v>7.1</v>
      </c>
      <c r="R4170">
        <v>4</v>
      </c>
      <c r="S4170">
        <v>1.92</v>
      </c>
      <c r="T4170">
        <v>0</v>
      </c>
      <c r="U4170" t="s">
        <v>22</v>
      </c>
      <c r="V4170">
        <f>IF(tbl_Customers[[#This Row],[churn]] = "yes", 1, 0)</f>
        <v>0</v>
      </c>
      <c r="W4170" t="str">
        <f>IF(tbl_Customers[[#This Row],[number_customer_service_calls]] &lt;= 1, "0-1 Calls", IF(tbl_Customers[[#This Row],[number_customer_service_calls]] &lt;= 3, "2-3 Calls", IF(tbl_Customers[[#This Row],[number_customer_service_calls]] &lt;=5, "4-5 Calls", "6+ Calls")))</f>
        <v>0-1 Calls</v>
      </c>
      <c r="X4170" t="str">
        <f>IF(tbl_Customers[[#This Row],[account_length]] &lt;= 50, "0-50", IF(tbl_Customers[[#This Row],[account_length]] &lt;=100, "51-100", IF(tbl_Customers[[#This Row],[account_length]] &lt;= 150, "101-150", "151+")))</f>
        <v>51-100</v>
      </c>
      <c r="Y4170" t="str">
        <f>IF(tbl_Customers[[#This Row],[total_intl_charge]] &lt;= 3, "Low Charges", "High Charges")</f>
        <v>Low Charges</v>
      </c>
      <c r="Z4170" t="str">
        <f>IF(tbl_Customers[[#This Row],[total_eve_calls]]&lt;=80,"Low Calls",
IF(tbl_Customers[[#This Row],[total_eve_calls]]&lt;=120,"Medium Calls","High Calls"))</f>
        <v>Medium Calls</v>
      </c>
      <c r="AA4170" t="str">
        <f>IF(tbl_Customers[[#This Row],[total_eve_charge]]&lt;=15,"Low Charges",
IF(tbl_Customers[[#This Row],[total_eve_charge]]&lt;=20,"Medium Charges","High Charges"))</f>
        <v>Medium Charges</v>
      </c>
      <c r="AB4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0" t="str">
        <f>IF(tbl_Customers[[#This Row],[number_vmail_messages]] = 0, "No Usage", IF(tbl_Customers[[#This Row],[number_vmail_messages]] &lt;= 20, "Low Usage", IF(tbl_Customers[[#This Row],[number_vmail_messages]] &lt;= 40, "Medium Usgae", "High Usage")))</f>
        <v>Medium Usgae</v>
      </c>
      <c r="AD4170" t="str">
        <f>IF(tbl_Customers[[#This Row],[total_day_minutes]]&lt;=150,"Low Usage", IF(tbl_Customers[[#This Row],[total_day_minutes]]&lt;=200,"Medium Usage", IF(tbl_Customers[[#This Row],[total_day_minutes]]&lt;=250,"High Usage","Very High Usage")))</f>
        <v>High Usage</v>
      </c>
      <c r="AE4170" t="str">
        <f>IF(tbl_Customers[[#This Row],[total_intl_calls]]&lt;=5,"Low Calls", IF(tbl_Customers[[#This Row],[total_intl_calls]]&lt;=10, "Medium Calls", "High Calls"))</f>
        <v>Low Calls</v>
      </c>
      <c r="AF41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0" s="36" t="str">
        <f>IF(tbl_Customers[[#This Row],[Churn_Risk_Score]]&gt;=10,"High Risk", IF(tbl_Customers[[#This Row],[Churn_Risk_Score]]&gt;=5,"Medium Risk","Low Risk"))</f>
        <v>Low Risk</v>
      </c>
    </row>
    <row r="4171" spans="1:33" x14ac:dyDescent="0.35">
      <c r="A4171">
        <v>4170</v>
      </c>
      <c r="B4171" t="s">
        <v>75</v>
      </c>
      <c r="C4171">
        <v>181</v>
      </c>
      <c r="D4171" t="s">
        <v>28</v>
      </c>
      <c r="E4171" t="s">
        <v>22</v>
      </c>
      <c r="F4171" t="s">
        <v>23</v>
      </c>
      <c r="G4171">
        <v>16</v>
      </c>
      <c r="H4171">
        <v>196</v>
      </c>
      <c r="I4171">
        <v>85</v>
      </c>
      <c r="J4171">
        <v>33.32</v>
      </c>
      <c r="K4171">
        <v>107.1</v>
      </c>
      <c r="L4171">
        <v>119</v>
      </c>
      <c r="M4171">
        <v>9.1</v>
      </c>
      <c r="N4171">
        <v>205.9</v>
      </c>
      <c r="O4171">
        <v>110</v>
      </c>
      <c r="P4171">
        <v>9.27</v>
      </c>
      <c r="Q4171">
        <v>9.6999999999999993</v>
      </c>
      <c r="R4171">
        <v>1</v>
      </c>
      <c r="S4171">
        <v>2.62</v>
      </c>
      <c r="T4171">
        <v>1</v>
      </c>
      <c r="U4171" t="s">
        <v>22</v>
      </c>
      <c r="V4171">
        <f>IF(tbl_Customers[[#This Row],[churn]] = "yes", 1, 0)</f>
        <v>0</v>
      </c>
      <c r="W4171" t="str">
        <f>IF(tbl_Customers[[#This Row],[number_customer_service_calls]] &lt;= 1, "0-1 Calls", IF(tbl_Customers[[#This Row],[number_customer_service_calls]] &lt;= 3, "2-3 Calls", IF(tbl_Customers[[#This Row],[number_customer_service_calls]] &lt;=5, "4-5 Calls", "6+ Calls")))</f>
        <v>0-1 Calls</v>
      </c>
      <c r="X4171" t="str">
        <f>IF(tbl_Customers[[#This Row],[account_length]] &lt;= 50, "0-50", IF(tbl_Customers[[#This Row],[account_length]] &lt;=100, "51-100", IF(tbl_Customers[[#This Row],[account_length]] &lt;= 150, "101-150", "151+")))</f>
        <v>151+</v>
      </c>
      <c r="Y4171" t="str">
        <f>IF(tbl_Customers[[#This Row],[total_intl_charge]] &lt;= 3, "Low Charges", "High Charges")</f>
        <v>Low Charges</v>
      </c>
      <c r="Z4171" t="str">
        <f>IF(tbl_Customers[[#This Row],[total_eve_calls]]&lt;=80,"Low Calls",
IF(tbl_Customers[[#This Row],[total_eve_calls]]&lt;=120,"Medium Calls","High Calls"))</f>
        <v>Medium Calls</v>
      </c>
      <c r="AA4171" t="str">
        <f>IF(tbl_Customers[[#This Row],[total_eve_charge]]&lt;=15,"Low Charges",
IF(tbl_Customers[[#This Row],[total_eve_charge]]&lt;=20,"Medium Charges","High Charges"))</f>
        <v>Low Charges</v>
      </c>
      <c r="AB4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1" t="str">
        <f>IF(tbl_Customers[[#This Row],[number_vmail_messages]] = 0, "No Usage", IF(tbl_Customers[[#This Row],[number_vmail_messages]] &lt;= 20, "Low Usage", IF(tbl_Customers[[#This Row],[number_vmail_messages]] &lt;= 40, "Medium Usgae", "High Usage")))</f>
        <v>Low Usage</v>
      </c>
      <c r="AD4171" t="str">
        <f>IF(tbl_Customers[[#This Row],[total_day_minutes]]&lt;=150,"Low Usage", IF(tbl_Customers[[#This Row],[total_day_minutes]]&lt;=200,"Medium Usage", IF(tbl_Customers[[#This Row],[total_day_minutes]]&lt;=250,"High Usage","Very High Usage")))</f>
        <v>Medium Usage</v>
      </c>
      <c r="AE4171" t="str">
        <f>IF(tbl_Customers[[#This Row],[total_intl_calls]]&lt;=5,"Low Calls", IF(tbl_Customers[[#This Row],[total_intl_calls]]&lt;=10, "Medium Calls", "High Calls"))</f>
        <v>Low Calls</v>
      </c>
      <c r="AF41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1" s="36" t="str">
        <f>IF(tbl_Customers[[#This Row],[Churn_Risk_Score]]&gt;=10,"High Risk", IF(tbl_Customers[[#This Row],[Churn_Risk_Score]]&gt;=5,"Medium Risk","Low Risk"))</f>
        <v>Low Risk</v>
      </c>
    </row>
    <row r="4172" spans="1:33" x14ac:dyDescent="0.35">
      <c r="A4172">
        <v>4171</v>
      </c>
      <c r="B4172" t="s">
        <v>33</v>
      </c>
      <c r="C4172">
        <v>114</v>
      </c>
      <c r="D4172" t="s">
        <v>21</v>
      </c>
      <c r="E4172" t="s">
        <v>22</v>
      </c>
      <c r="F4172" t="s">
        <v>23</v>
      </c>
      <c r="G4172">
        <v>23</v>
      </c>
      <c r="H4172">
        <v>186.2</v>
      </c>
      <c r="I4172">
        <v>95</v>
      </c>
      <c r="J4172">
        <v>31.65</v>
      </c>
      <c r="K4172">
        <v>258.3</v>
      </c>
      <c r="L4172">
        <v>129</v>
      </c>
      <c r="M4172">
        <v>21.96</v>
      </c>
      <c r="N4172">
        <v>183.9</v>
      </c>
      <c r="O4172">
        <v>93</v>
      </c>
      <c r="P4172">
        <v>8.2799999999999994</v>
      </c>
      <c r="Q4172">
        <v>7.8</v>
      </c>
      <c r="R4172">
        <v>6</v>
      </c>
      <c r="S4172">
        <v>2.11</v>
      </c>
      <c r="T4172">
        <v>0</v>
      </c>
      <c r="U4172" t="s">
        <v>22</v>
      </c>
      <c r="V4172">
        <f>IF(tbl_Customers[[#This Row],[churn]] = "yes", 1, 0)</f>
        <v>0</v>
      </c>
      <c r="W4172" t="str">
        <f>IF(tbl_Customers[[#This Row],[number_customer_service_calls]] &lt;= 1, "0-1 Calls", IF(tbl_Customers[[#This Row],[number_customer_service_calls]] &lt;= 3, "2-3 Calls", IF(tbl_Customers[[#This Row],[number_customer_service_calls]] &lt;=5, "4-5 Calls", "6+ Calls")))</f>
        <v>0-1 Calls</v>
      </c>
      <c r="X4172" t="str">
        <f>IF(tbl_Customers[[#This Row],[account_length]] &lt;= 50, "0-50", IF(tbl_Customers[[#This Row],[account_length]] &lt;=100, "51-100", IF(tbl_Customers[[#This Row],[account_length]] &lt;= 150, "101-150", "151+")))</f>
        <v>101-150</v>
      </c>
      <c r="Y4172" t="str">
        <f>IF(tbl_Customers[[#This Row],[total_intl_charge]] &lt;= 3, "Low Charges", "High Charges")</f>
        <v>Low Charges</v>
      </c>
      <c r="Z4172" t="str">
        <f>IF(tbl_Customers[[#This Row],[total_eve_calls]]&lt;=80,"Low Calls",
IF(tbl_Customers[[#This Row],[total_eve_calls]]&lt;=120,"Medium Calls","High Calls"))</f>
        <v>High Calls</v>
      </c>
      <c r="AA4172" t="str">
        <f>IF(tbl_Customers[[#This Row],[total_eve_charge]]&lt;=15,"Low Charges",
IF(tbl_Customers[[#This Row],[total_eve_charge]]&lt;=20,"Medium Charges","High Charges"))</f>
        <v>High Charges</v>
      </c>
      <c r="AB4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2" t="str">
        <f>IF(tbl_Customers[[#This Row],[number_vmail_messages]] = 0, "No Usage", IF(tbl_Customers[[#This Row],[number_vmail_messages]] &lt;= 20, "Low Usage", IF(tbl_Customers[[#This Row],[number_vmail_messages]] &lt;= 40, "Medium Usgae", "High Usage")))</f>
        <v>Medium Usgae</v>
      </c>
      <c r="AD4172" t="str">
        <f>IF(tbl_Customers[[#This Row],[total_day_minutes]]&lt;=150,"Low Usage", IF(tbl_Customers[[#This Row],[total_day_minutes]]&lt;=200,"Medium Usage", IF(tbl_Customers[[#This Row],[total_day_minutes]]&lt;=250,"High Usage","Very High Usage")))</f>
        <v>Medium Usage</v>
      </c>
      <c r="AE4172" t="str">
        <f>IF(tbl_Customers[[#This Row],[total_intl_calls]]&lt;=5,"Low Calls", IF(tbl_Customers[[#This Row],[total_intl_calls]]&lt;=10, "Medium Calls", "High Calls"))</f>
        <v>Medium Calls</v>
      </c>
      <c r="AF41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2" s="36" t="str">
        <f>IF(tbl_Customers[[#This Row],[Churn_Risk_Score]]&gt;=10,"High Risk", IF(tbl_Customers[[#This Row],[Churn_Risk_Score]]&gt;=5,"Medium Risk","Low Risk"))</f>
        <v>Low Risk</v>
      </c>
    </row>
    <row r="4173" spans="1:33" x14ac:dyDescent="0.35">
      <c r="A4173">
        <v>4172</v>
      </c>
      <c r="B4173" t="s">
        <v>20</v>
      </c>
      <c r="C4173">
        <v>111</v>
      </c>
      <c r="D4173" t="s">
        <v>25</v>
      </c>
      <c r="E4173" t="s">
        <v>23</v>
      </c>
      <c r="F4173" t="s">
        <v>22</v>
      </c>
      <c r="G4173">
        <v>0</v>
      </c>
      <c r="H4173">
        <v>145.80000000000001</v>
      </c>
      <c r="I4173">
        <v>106</v>
      </c>
      <c r="J4173">
        <v>24.79</v>
      </c>
      <c r="K4173">
        <v>172.5</v>
      </c>
      <c r="L4173">
        <v>143</v>
      </c>
      <c r="M4173">
        <v>14.66</v>
      </c>
      <c r="N4173">
        <v>143.9</v>
      </c>
      <c r="O4173">
        <v>123</v>
      </c>
      <c r="P4173">
        <v>6.48</v>
      </c>
      <c r="Q4173">
        <v>11.9</v>
      </c>
      <c r="R4173">
        <v>4</v>
      </c>
      <c r="S4173">
        <v>3.21</v>
      </c>
      <c r="T4173">
        <v>1</v>
      </c>
      <c r="U4173" t="s">
        <v>22</v>
      </c>
      <c r="V4173">
        <f>IF(tbl_Customers[[#This Row],[churn]] = "yes", 1, 0)</f>
        <v>0</v>
      </c>
      <c r="W4173" t="str">
        <f>IF(tbl_Customers[[#This Row],[number_customer_service_calls]] &lt;= 1, "0-1 Calls", IF(tbl_Customers[[#This Row],[number_customer_service_calls]] &lt;= 3, "2-3 Calls", IF(tbl_Customers[[#This Row],[number_customer_service_calls]] &lt;=5, "4-5 Calls", "6+ Calls")))</f>
        <v>0-1 Calls</v>
      </c>
      <c r="X4173" t="str">
        <f>IF(tbl_Customers[[#This Row],[account_length]] &lt;= 50, "0-50", IF(tbl_Customers[[#This Row],[account_length]] &lt;=100, "51-100", IF(tbl_Customers[[#This Row],[account_length]] &lt;= 150, "101-150", "151+")))</f>
        <v>101-150</v>
      </c>
      <c r="Y4173" t="str">
        <f>IF(tbl_Customers[[#This Row],[total_intl_charge]] &lt;= 3, "Low Charges", "High Charges")</f>
        <v>High Charges</v>
      </c>
      <c r="Z4173" t="str">
        <f>IF(tbl_Customers[[#This Row],[total_eve_calls]]&lt;=80,"Low Calls",
IF(tbl_Customers[[#This Row],[total_eve_calls]]&lt;=120,"Medium Calls","High Calls"))</f>
        <v>High Calls</v>
      </c>
      <c r="AA4173" t="str">
        <f>IF(tbl_Customers[[#This Row],[total_eve_charge]]&lt;=15,"Low Charges",
IF(tbl_Customers[[#This Row],[total_eve_charge]]&lt;=20,"Medium Charges","High Charges"))</f>
        <v>Low Charges</v>
      </c>
      <c r="AB4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73" t="str">
        <f>IF(tbl_Customers[[#This Row],[number_vmail_messages]] = 0, "No Usage", IF(tbl_Customers[[#This Row],[number_vmail_messages]] &lt;= 20, "Low Usage", IF(tbl_Customers[[#This Row],[number_vmail_messages]] &lt;= 40, "Medium Usgae", "High Usage")))</f>
        <v>No Usage</v>
      </c>
      <c r="AD4173" t="str">
        <f>IF(tbl_Customers[[#This Row],[total_day_minutes]]&lt;=150,"Low Usage", IF(tbl_Customers[[#This Row],[total_day_minutes]]&lt;=200,"Medium Usage", IF(tbl_Customers[[#This Row],[total_day_minutes]]&lt;=250,"High Usage","Very High Usage")))</f>
        <v>Low Usage</v>
      </c>
      <c r="AE4173" t="str">
        <f>IF(tbl_Customers[[#This Row],[total_intl_calls]]&lt;=5,"Low Calls", IF(tbl_Customers[[#This Row],[total_intl_calls]]&lt;=10, "Medium Calls", "High Calls"))</f>
        <v>Low Calls</v>
      </c>
      <c r="AF41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173" s="36" t="str">
        <f>IF(tbl_Customers[[#This Row],[Churn_Risk_Score]]&gt;=10,"High Risk", IF(tbl_Customers[[#This Row],[Churn_Risk_Score]]&gt;=5,"Medium Risk","Low Risk"))</f>
        <v>Medium Risk</v>
      </c>
    </row>
    <row r="4174" spans="1:33" x14ac:dyDescent="0.35">
      <c r="A4174">
        <v>4173</v>
      </c>
      <c r="B4174" t="s">
        <v>32</v>
      </c>
      <c r="C4174">
        <v>160</v>
      </c>
      <c r="D4174" t="s">
        <v>28</v>
      </c>
      <c r="E4174" t="s">
        <v>22</v>
      </c>
      <c r="F4174" t="s">
        <v>23</v>
      </c>
      <c r="G4174">
        <v>33</v>
      </c>
      <c r="H4174">
        <v>137</v>
      </c>
      <c r="I4174">
        <v>100</v>
      </c>
      <c r="J4174">
        <v>23.29</v>
      </c>
      <c r="K4174">
        <v>203.5</v>
      </c>
      <c r="L4174">
        <v>82</v>
      </c>
      <c r="M4174">
        <v>17.3</v>
      </c>
      <c r="N4174">
        <v>218.7</v>
      </c>
      <c r="O4174">
        <v>64</v>
      </c>
      <c r="P4174">
        <v>9.84</v>
      </c>
      <c r="Q4174">
        <v>5.8</v>
      </c>
      <c r="R4174">
        <v>4</v>
      </c>
      <c r="S4174">
        <v>1.57</v>
      </c>
      <c r="T4174">
        <v>2</v>
      </c>
      <c r="U4174" t="s">
        <v>22</v>
      </c>
      <c r="V4174">
        <f>IF(tbl_Customers[[#This Row],[churn]] = "yes", 1, 0)</f>
        <v>0</v>
      </c>
      <c r="W4174" t="str">
        <f>IF(tbl_Customers[[#This Row],[number_customer_service_calls]] &lt;= 1, "0-1 Calls", IF(tbl_Customers[[#This Row],[number_customer_service_calls]] &lt;= 3, "2-3 Calls", IF(tbl_Customers[[#This Row],[number_customer_service_calls]] &lt;=5, "4-5 Calls", "6+ Calls")))</f>
        <v>2-3 Calls</v>
      </c>
      <c r="X4174" t="str">
        <f>IF(tbl_Customers[[#This Row],[account_length]] &lt;= 50, "0-50", IF(tbl_Customers[[#This Row],[account_length]] &lt;=100, "51-100", IF(tbl_Customers[[#This Row],[account_length]] &lt;= 150, "101-150", "151+")))</f>
        <v>151+</v>
      </c>
      <c r="Y4174" t="str">
        <f>IF(tbl_Customers[[#This Row],[total_intl_charge]] &lt;= 3, "Low Charges", "High Charges")</f>
        <v>Low Charges</v>
      </c>
      <c r="Z4174" t="str">
        <f>IF(tbl_Customers[[#This Row],[total_eve_calls]]&lt;=80,"Low Calls",
IF(tbl_Customers[[#This Row],[total_eve_calls]]&lt;=120,"Medium Calls","High Calls"))</f>
        <v>Medium Calls</v>
      </c>
      <c r="AA4174" t="str">
        <f>IF(tbl_Customers[[#This Row],[total_eve_charge]]&lt;=15,"Low Charges",
IF(tbl_Customers[[#This Row],[total_eve_charge]]&lt;=20,"Medium Charges","High Charges"))</f>
        <v>Medium Charges</v>
      </c>
      <c r="AB4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4" t="str">
        <f>IF(tbl_Customers[[#This Row],[number_vmail_messages]] = 0, "No Usage", IF(tbl_Customers[[#This Row],[number_vmail_messages]] &lt;= 20, "Low Usage", IF(tbl_Customers[[#This Row],[number_vmail_messages]] &lt;= 40, "Medium Usgae", "High Usage")))</f>
        <v>Medium Usgae</v>
      </c>
      <c r="AD4174" t="str">
        <f>IF(tbl_Customers[[#This Row],[total_day_minutes]]&lt;=150,"Low Usage", IF(tbl_Customers[[#This Row],[total_day_minutes]]&lt;=200,"Medium Usage", IF(tbl_Customers[[#This Row],[total_day_minutes]]&lt;=250,"High Usage","Very High Usage")))</f>
        <v>Low Usage</v>
      </c>
      <c r="AE4174" t="str">
        <f>IF(tbl_Customers[[#This Row],[total_intl_calls]]&lt;=5,"Low Calls", IF(tbl_Customers[[#This Row],[total_intl_calls]]&lt;=10, "Medium Calls", "High Calls"))</f>
        <v>Low Calls</v>
      </c>
      <c r="AF41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4" s="36" t="str">
        <f>IF(tbl_Customers[[#This Row],[Churn_Risk_Score]]&gt;=10,"High Risk", IF(tbl_Customers[[#This Row],[Churn_Risk_Score]]&gt;=5,"Medium Risk","Low Risk"))</f>
        <v>Low Risk</v>
      </c>
    </row>
    <row r="4175" spans="1:33" x14ac:dyDescent="0.35">
      <c r="A4175">
        <v>4174</v>
      </c>
      <c r="B4175" t="s">
        <v>62</v>
      </c>
      <c r="C4175">
        <v>58</v>
      </c>
      <c r="D4175" t="s">
        <v>25</v>
      </c>
      <c r="E4175" t="s">
        <v>22</v>
      </c>
      <c r="F4175" t="s">
        <v>22</v>
      </c>
      <c r="G4175">
        <v>0</v>
      </c>
      <c r="H4175">
        <v>191.3</v>
      </c>
      <c r="I4175">
        <v>120</v>
      </c>
      <c r="J4175">
        <v>32.520000000000003</v>
      </c>
      <c r="K4175">
        <v>216.4</v>
      </c>
      <c r="L4175">
        <v>124</v>
      </c>
      <c r="M4175">
        <v>18.39</v>
      </c>
      <c r="N4175">
        <v>100.3</v>
      </c>
      <c r="O4175">
        <v>132</v>
      </c>
      <c r="P4175">
        <v>4.51</v>
      </c>
      <c r="Q4175">
        <v>8.6</v>
      </c>
      <c r="R4175">
        <v>9</v>
      </c>
      <c r="S4175">
        <v>2.3199999999999998</v>
      </c>
      <c r="T4175">
        <v>3</v>
      </c>
      <c r="U4175" t="s">
        <v>22</v>
      </c>
      <c r="V4175">
        <f>IF(tbl_Customers[[#This Row],[churn]] = "yes", 1, 0)</f>
        <v>0</v>
      </c>
      <c r="W4175" t="str">
        <f>IF(tbl_Customers[[#This Row],[number_customer_service_calls]] &lt;= 1, "0-1 Calls", IF(tbl_Customers[[#This Row],[number_customer_service_calls]] &lt;= 3, "2-3 Calls", IF(tbl_Customers[[#This Row],[number_customer_service_calls]] &lt;=5, "4-5 Calls", "6+ Calls")))</f>
        <v>2-3 Calls</v>
      </c>
      <c r="X4175" t="str">
        <f>IF(tbl_Customers[[#This Row],[account_length]] &lt;= 50, "0-50", IF(tbl_Customers[[#This Row],[account_length]] &lt;=100, "51-100", IF(tbl_Customers[[#This Row],[account_length]] &lt;= 150, "101-150", "151+")))</f>
        <v>51-100</v>
      </c>
      <c r="Y4175" t="str">
        <f>IF(tbl_Customers[[#This Row],[total_intl_charge]] &lt;= 3, "Low Charges", "High Charges")</f>
        <v>Low Charges</v>
      </c>
      <c r="Z4175" t="str">
        <f>IF(tbl_Customers[[#This Row],[total_eve_calls]]&lt;=80,"Low Calls",
IF(tbl_Customers[[#This Row],[total_eve_calls]]&lt;=120,"Medium Calls","High Calls"))</f>
        <v>High Calls</v>
      </c>
      <c r="AA4175" t="str">
        <f>IF(tbl_Customers[[#This Row],[total_eve_charge]]&lt;=15,"Low Charges",
IF(tbl_Customers[[#This Row],[total_eve_charge]]&lt;=20,"Medium Charges","High Charges"))</f>
        <v>Medium Charges</v>
      </c>
      <c r="AB4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5" t="str">
        <f>IF(tbl_Customers[[#This Row],[number_vmail_messages]] = 0, "No Usage", IF(tbl_Customers[[#This Row],[number_vmail_messages]] &lt;= 20, "Low Usage", IF(tbl_Customers[[#This Row],[number_vmail_messages]] &lt;= 40, "Medium Usgae", "High Usage")))</f>
        <v>No Usage</v>
      </c>
      <c r="AD4175" t="str">
        <f>IF(tbl_Customers[[#This Row],[total_day_minutes]]&lt;=150,"Low Usage", IF(tbl_Customers[[#This Row],[total_day_minutes]]&lt;=200,"Medium Usage", IF(tbl_Customers[[#This Row],[total_day_minutes]]&lt;=250,"High Usage","Very High Usage")))</f>
        <v>Medium Usage</v>
      </c>
      <c r="AE4175" t="str">
        <f>IF(tbl_Customers[[#This Row],[total_intl_calls]]&lt;=5,"Low Calls", IF(tbl_Customers[[#This Row],[total_intl_calls]]&lt;=10, "Medium Calls", "High Calls"))</f>
        <v>Medium Calls</v>
      </c>
      <c r="AF41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75" s="36" t="str">
        <f>IF(tbl_Customers[[#This Row],[Churn_Risk_Score]]&gt;=10,"High Risk", IF(tbl_Customers[[#This Row],[Churn_Risk_Score]]&gt;=5,"Medium Risk","Low Risk"))</f>
        <v>Low Risk</v>
      </c>
    </row>
    <row r="4176" spans="1:33" x14ac:dyDescent="0.35">
      <c r="A4176">
        <v>4175</v>
      </c>
      <c r="B4176" t="s">
        <v>60</v>
      </c>
      <c r="C4176">
        <v>89</v>
      </c>
      <c r="D4176" t="s">
        <v>28</v>
      </c>
      <c r="E4176" t="s">
        <v>22</v>
      </c>
      <c r="F4176" t="s">
        <v>22</v>
      </c>
      <c r="G4176">
        <v>0</v>
      </c>
      <c r="H4176">
        <v>86</v>
      </c>
      <c r="I4176">
        <v>105</v>
      </c>
      <c r="J4176">
        <v>14.62</v>
      </c>
      <c r="K4176">
        <v>215.5</v>
      </c>
      <c r="L4176">
        <v>102</v>
      </c>
      <c r="M4176">
        <v>18.32</v>
      </c>
      <c r="N4176">
        <v>185.7</v>
      </c>
      <c r="O4176">
        <v>83</v>
      </c>
      <c r="P4176">
        <v>8.36</v>
      </c>
      <c r="Q4176">
        <v>8.1999999999999993</v>
      </c>
      <c r="R4176">
        <v>3</v>
      </c>
      <c r="S4176">
        <v>2.21</v>
      </c>
      <c r="T4176">
        <v>3</v>
      </c>
      <c r="U4176" t="s">
        <v>22</v>
      </c>
      <c r="V4176">
        <f>IF(tbl_Customers[[#This Row],[churn]] = "yes", 1, 0)</f>
        <v>0</v>
      </c>
      <c r="W4176" t="str">
        <f>IF(tbl_Customers[[#This Row],[number_customer_service_calls]] &lt;= 1, "0-1 Calls", IF(tbl_Customers[[#This Row],[number_customer_service_calls]] &lt;= 3, "2-3 Calls", IF(tbl_Customers[[#This Row],[number_customer_service_calls]] &lt;=5, "4-5 Calls", "6+ Calls")))</f>
        <v>2-3 Calls</v>
      </c>
      <c r="X4176" t="str">
        <f>IF(tbl_Customers[[#This Row],[account_length]] &lt;= 50, "0-50", IF(tbl_Customers[[#This Row],[account_length]] &lt;=100, "51-100", IF(tbl_Customers[[#This Row],[account_length]] &lt;= 150, "101-150", "151+")))</f>
        <v>51-100</v>
      </c>
      <c r="Y4176" t="str">
        <f>IF(tbl_Customers[[#This Row],[total_intl_charge]] &lt;= 3, "Low Charges", "High Charges")</f>
        <v>Low Charges</v>
      </c>
      <c r="Z4176" t="str">
        <f>IF(tbl_Customers[[#This Row],[total_eve_calls]]&lt;=80,"Low Calls",
IF(tbl_Customers[[#This Row],[total_eve_calls]]&lt;=120,"Medium Calls","High Calls"))</f>
        <v>Medium Calls</v>
      </c>
      <c r="AA4176" t="str">
        <f>IF(tbl_Customers[[#This Row],[total_eve_charge]]&lt;=15,"Low Charges",
IF(tbl_Customers[[#This Row],[total_eve_charge]]&lt;=20,"Medium Charges","High Charges"))</f>
        <v>Medium Charges</v>
      </c>
      <c r="AB4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6" t="str">
        <f>IF(tbl_Customers[[#This Row],[number_vmail_messages]] = 0, "No Usage", IF(tbl_Customers[[#This Row],[number_vmail_messages]] &lt;= 20, "Low Usage", IF(tbl_Customers[[#This Row],[number_vmail_messages]] &lt;= 40, "Medium Usgae", "High Usage")))</f>
        <v>No Usage</v>
      </c>
      <c r="AD4176" t="str">
        <f>IF(tbl_Customers[[#This Row],[total_day_minutes]]&lt;=150,"Low Usage", IF(tbl_Customers[[#This Row],[total_day_minutes]]&lt;=200,"Medium Usage", IF(tbl_Customers[[#This Row],[total_day_minutes]]&lt;=250,"High Usage","Very High Usage")))</f>
        <v>Low Usage</v>
      </c>
      <c r="AE4176" t="str">
        <f>IF(tbl_Customers[[#This Row],[total_intl_calls]]&lt;=5,"Low Calls", IF(tbl_Customers[[#This Row],[total_intl_calls]]&lt;=10, "Medium Calls", "High Calls"))</f>
        <v>Low Calls</v>
      </c>
      <c r="AF41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76" s="36" t="str">
        <f>IF(tbl_Customers[[#This Row],[Churn_Risk_Score]]&gt;=10,"High Risk", IF(tbl_Customers[[#This Row],[Churn_Risk_Score]]&gt;=5,"Medium Risk","Low Risk"))</f>
        <v>Low Risk</v>
      </c>
    </row>
    <row r="4177" spans="1:33" x14ac:dyDescent="0.35">
      <c r="A4177">
        <v>4176</v>
      </c>
      <c r="B4177" t="s">
        <v>50</v>
      </c>
      <c r="C4177">
        <v>71</v>
      </c>
      <c r="D4177" t="s">
        <v>25</v>
      </c>
      <c r="E4177" t="s">
        <v>22</v>
      </c>
      <c r="F4177" t="s">
        <v>23</v>
      </c>
      <c r="G4177">
        <v>24</v>
      </c>
      <c r="H4177">
        <v>139.80000000000001</v>
      </c>
      <c r="I4177">
        <v>58</v>
      </c>
      <c r="J4177">
        <v>23.77</v>
      </c>
      <c r="K4177">
        <v>253.8</v>
      </c>
      <c r="L4177">
        <v>110</v>
      </c>
      <c r="M4177">
        <v>21.57</v>
      </c>
      <c r="N4177">
        <v>252.8</v>
      </c>
      <c r="O4177">
        <v>113</v>
      </c>
      <c r="P4177">
        <v>11.38</v>
      </c>
      <c r="Q4177">
        <v>11.1</v>
      </c>
      <c r="R4177">
        <v>6</v>
      </c>
      <c r="S4177">
        <v>3</v>
      </c>
      <c r="T4177">
        <v>1</v>
      </c>
      <c r="U4177" t="s">
        <v>22</v>
      </c>
      <c r="V4177">
        <f>IF(tbl_Customers[[#This Row],[churn]] = "yes", 1, 0)</f>
        <v>0</v>
      </c>
      <c r="W4177" t="str">
        <f>IF(tbl_Customers[[#This Row],[number_customer_service_calls]] &lt;= 1, "0-1 Calls", IF(tbl_Customers[[#This Row],[number_customer_service_calls]] &lt;= 3, "2-3 Calls", IF(tbl_Customers[[#This Row],[number_customer_service_calls]] &lt;=5, "4-5 Calls", "6+ Calls")))</f>
        <v>0-1 Calls</v>
      </c>
      <c r="X4177" t="str">
        <f>IF(tbl_Customers[[#This Row],[account_length]] &lt;= 50, "0-50", IF(tbl_Customers[[#This Row],[account_length]] &lt;=100, "51-100", IF(tbl_Customers[[#This Row],[account_length]] &lt;= 150, "101-150", "151+")))</f>
        <v>51-100</v>
      </c>
      <c r="Y4177" t="str">
        <f>IF(tbl_Customers[[#This Row],[total_intl_charge]] &lt;= 3, "Low Charges", "High Charges")</f>
        <v>Low Charges</v>
      </c>
      <c r="Z4177" t="str">
        <f>IF(tbl_Customers[[#This Row],[total_eve_calls]]&lt;=80,"Low Calls",
IF(tbl_Customers[[#This Row],[total_eve_calls]]&lt;=120,"Medium Calls","High Calls"))</f>
        <v>Medium Calls</v>
      </c>
      <c r="AA4177" t="str">
        <f>IF(tbl_Customers[[#This Row],[total_eve_charge]]&lt;=15,"Low Charges",
IF(tbl_Customers[[#This Row],[total_eve_charge]]&lt;=20,"Medium Charges","High Charges"))</f>
        <v>High Charges</v>
      </c>
      <c r="AB4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77" t="str">
        <f>IF(tbl_Customers[[#This Row],[number_vmail_messages]] = 0, "No Usage", IF(tbl_Customers[[#This Row],[number_vmail_messages]] &lt;= 20, "Low Usage", IF(tbl_Customers[[#This Row],[number_vmail_messages]] &lt;= 40, "Medium Usgae", "High Usage")))</f>
        <v>Medium Usgae</v>
      </c>
      <c r="AD4177" t="str">
        <f>IF(tbl_Customers[[#This Row],[total_day_minutes]]&lt;=150,"Low Usage", IF(tbl_Customers[[#This Row],[total_day_minutes]]&lt;=200,"Medium Usage", IF(tbl_Customers[[#This Row],[total_day_minutes]]&lt;=250,"High Usage","Very High Usage")))</f>
        <v>Low Usage</v>
      </c>
      <c r="AE4177" t="str">
        <f>IF(tbl_Customers[[#This Row],[total_intl_calls]]&lt;=5,"Low Calls", IF(tbl_Customers[[#This Row],[total_intl_calls]]&lt;=10, "Medium Calls", "High Calls"))</f>
        <v>Medium Calls</v>
      </c>
      <c r="AF41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7" s="36" t="str">
        <f>IF(tbl_Customers[[#This Row],[Churn_Risk_Score]]&gt;=10,"High Risk", IF(tbl_Customers[[#This Row],[Churn_Risk_Score]]&gt;=5,"Medium Risk","Low Risk"))</f>
        <v>Low Risk</v>
      </c>
    </row>
    <row r="4178" spans="1:33" x14ac:dyDescent="0.35">
      <c r="A4178">
        <v>4177</v>
      </c>
      <c r="B4178" t="s">
        <v>44</v>
      </c>
      <c r="C4178">
        <v>141</v>
      </c>
      <c r="D4178" t="s">
        <v>25</v>
      </c>
      <c r="E4178" t="s">
        <v>22</v>
      </c>
      <c r="F4178" t="s">
        <v>22</v>
      </c>
      <c r="G4178">
        <v>0</v>
      </c>
      <c r="H4178">
        <v>301.39999999999998</v>
      </c>
      <c r="I4178">
        <v>87</v>
      </c>
      <c r="J4178">
        <v>51.24</v>
      </c>
      <c r="K4178">
        <v>269.2</v>
      </c>
      <c r="L4178">
        <v>111</v>
      </c>
      <c r="M4178">
        <v>22.88</v>
      </c>
      <c r="N4178">
        <v>148.6</v>
      </c>
      <c r="O4178">
        <v>95</v>
      </c>
      <c r="P4178">
        <v>6.69</v>
      </c>
      <c r="Q4178">
        <v>14.4</v>
      </c>
      <c r="R4178">
        <v>5</v>
      </c>
      <c r="S4178">
        <v>3.89</v>
      </c>
      <c r="T4178">
        <v>0</v>
      </c>
      <c r="U4178" t="s">
        <v>23</v>
      </c>
      <c r="V4178">
        <f>IF(tbl_Customers[[#This Row],[churn]] = "yes", 1, 0)</f>
        <v>1</v>
      </c>
      <c r="W4178" t="str">
        <f>IF(tbl_Customers[[#This Row],[number_customer_service_calls]] &lt;= 1, "0-1 Calls", IF(tbl_Customers[[#This Row],[number_customer_service_calls]] &lt;= 3, "2-3 Calls", IF(tbl_Customers[[#This Row],[number_customer_service_calls]] &lt;=5, "4-5 Calls", "6+ Calls")))</f>
        <v>0-1 Calls</v>
      </c>
      <c r="X4178" t="str">
        <f>IF(tbl_Customers[[#This Row],[account_length]] &lt;= 50, "0-50", IF(tbl_Customers[[#This Row],[account_length]] &lt;=100, "51-100", IF(tbl_Customers[[#This Row],[account_length]] &lt;= 150, "101-150", "151+")))</f>
        <v>101-150</v>
      </c>
      <c r="Y4178" t="str">
        <f>IF(tbl_Customers[[#This Row],[total_intl_charge]] &lt;= 3, "Low Charges", "High Charges")</f>
        <v>High Charges</v>
      </c>
      <c r="Z4178" t="str">
        <f>IF(tbl_Customers[[#This Row],[total_eve_calls]]&lt;=80,"Low Calls",
IF(tbl_Customers[[#This Row],[total_eve_calls]]&lt;=120,"Medium Calls","High Calls"))</f>
        <v>Medium Calls</v>
      </c>
      <c r="AA4178" t="str">
        <f>IF(tbl_Customers[[#This Row],[total_eve_charge]]&lt;=15,"Low Charges",
IF(tbl_Customers[[#This Row],[total_eve_charge]]&lt;=20,"Medium Charges","High Charges"))</f>
        <v>High Charges</v>
      </c>
      <c r="AB4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8" t="str">
        <f>IF(tbl_Customers[[#This Row],[number_vmail_messages]] = 0, "No Usage", IF(tbl_Customers[[#This Row],[number_vmail_messages]] &lt;= 20, "Low Usage", IF(tbl_Customers[[#This Row],[number_vmail_messages]] &lt;= 40, "Medium Usgae", "High Usage")))</f>
        <v>No Usage</v>
      </c>
      <c r="AD4178" t="str">
        <f>IF(tbl_Customers[[#This Row],[total_day_minutes]]&lt;=150,"Low Usage", IF(tbl_Customers[[#This Row],[total_day_minutes]]&lt;=200,"Medium Usage", IF(tbl_Customers[[#This Row],[total_day_minutes]]&lt;=250,"High Usage","Very High Usage")))</f>
        <v>Very High Usage</v>
      </c>
      <c r="AE4178" t="str">
        <f>IF(tbl_Customers[[#This Row],[total_intl_calls]]&lt;=5,"Low Calls", IF(tbl_Customers[[#This Row],[total_intl_calls]]&lt;=10, "Medium Calls", "High Calls"))</f>
        <v>Low Calls</v>
      </c>
      <c r="AF41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78" s="36" t="str">
        <f>IF(tbl_Customers[[#This Row],[Churn_Risk_Score]]&gt;=10,"High Risk", IF(tbl_Customers[[#This Row],[Churn_Risk_Score]]&gt;=5,"Medium Risk","Low Risk"))</f>
        <v>Medium Risk</v>
      </c>
    </row>
    <row r="4179" spans="1:33" x14ac:dyDescent="0.35">
      <c r="A4179">
        <v>4178</v>
      </c>
      <c r="B4179" t="s">
        <v>52</v>
      </c>
      <c r="C4179">
        <v>1</v>
      </c>
      <c r="D4179" t="s">
        <v>21</v>
      </c>
      <c r="E4179" t="s">
        <v>22</v>
      </c>
      <c r="F4179" t="s">
        <v>22</v>
      </c>
      <c r="G4179">
        <v>0</v>
      </c>
      <c r="H4179">
        <v>195</v>
      </c>
      <c r="I4179">
        <v>81</v>
      </c>
      <c r="J4179">
        <v>33.15</v>
      </c>
      <c r="K4179">
        <v>266.2</v>
      </c>
      <c r="L4179">
        <v>123</v>
      </c>
      <c r="M4179">
        <v>22.63</v>
      </c>
      <c r="N4179">
        <v>213.9</v>
      </c>
      <c r="O4179">
        <v>132</v>
      </c>
      <c r="P4179">
        <v>9.6300000000000008</v>
      </c>
      <c r="Q4179">
        <v>11.1</v>
      </c>
      <c r="R4179">
        <v>6</v>
      </c>
      <c r="S4179">
        <v>3</v>
      </c>
      <c r="T4179">
        <v>0</v>
      </c>
      <c r="U4179" t="s">
        <v>22</v>
      </c>
      <c r="V4179">
        <f>IF(tbl_Customers[[#This Row],[churn]] = "yes", 1, 0)</f>
        <v>0</v>
      </c>
      <c r="W4179" t="str">
        <f>IF(tbl_Customers[[#This Row],[number_customer_service_calls]] &lt;= 1, "0-1 Calls", IF(tbl_Customers[[#This Row],[number_customer_service_calls]] &lt;= 3, "2-3 Calls", IF(tbl_Customers[[#This Row],[number_customer_service_calls]] &lt;=5, "4-5 Calls", "6+ Calls")))</f>
        <v>0-1 Calls</v>
      </c>
      <c r="X4179" t="str">
        <f>IF(tbl_Customers[[#This Row],[account_length]] &lt;= 50, "0-50", IF(tbl_Customers[[#This Row],[account_length]] &lt;=100, "51-100", IF(tbl_Customers[[#This Row],[account_length]] &lt;= 150, "101-150", "151+")))</f>
        <v>0-50</v>
      </c>
      <c r="Y4179" t="str">
        <f>IF(tbl_Customers[[#This Row],[total_intl_charge]] &lt;= 3, "Low Charges", "High Charges")</f>
        <v>Low Charges</v>
      </c>
      <c r="Z4179" t="str">
        <f>IF(tbl_Customers[[#This Row],[total_eve_calls]]&lt;=80,"Low Calls",
IF(tbl_Customers[[#This Row],[total_eve_calls]]&lt;=120,"Medium Calls","High Calls"))</f>
        <v>High Calls</v>
      </c>
      <c r="AA4179" t="str">
        <f>IF(tbl_Customers[[#This Row],[total_eve_charge]]&lt;=15,"Low Charges",
IF(tbl_Customers[[#This Row],[total_eve_charge]]&lt;=20,"Medium Charges","High Charges"))</f>
        <v>High Charges</v>
      </c>
      <c r="AB4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9" t="str">
        <f>IF(tbl_Customers[[#This Row],[number_vmail_messages]] = 0, "No Usage", IF(tbl_Customers[[#This Row],[number_vmail_messages]] &lt;= 20, "Low Usage", IF(tbl_Customers[[#This Row],[number_vmail_messages]] &lt;= 40, "Medium Usgae", "High Usage")))</f>
        <v>No Usage</v>
      </c>
      <c r="AD4179" t="str">
        <f>IF(tbl_Customers[[#This Row],[total_day_minutes]]&lt;=150,"Low Usage", IF(tbl_Customers[[#This Row],[total_day_minutes]]&lt;=200,"Medium Usage", IF(tbl_Customers[[#This Row],[total_day_minutes]]&lt;=250,"High Usage","Very High Usage")))</f>
        <v>Medium Usage</v>
      </c>
      <c r="AE4179" t="str">
        <f>IF(tbl_Customers[[#This Row],[total_intl_calls]]&lt;=5,"Low Calls", IF(tbl_Customers[[#This Row],[total_intl_calls]]&lt;=10, "Medium Calls", "High Calls"))</f>
        <v>Medium Calls</v>
      </c>
      <c r="AF41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79" s="36" t="str">
        <f>IF(tbl_Customers[[#This Row],[Churn_Risk_Score]]&gt;=10,"High Risk", IF(tbl_Customers[[#This Row],[Churn_Risk_Score]]&gt;=5,"Medium Risk","Low Risk"))</f>
        <v>Low Risk</v>
      </c>
    </row>
    <row r="4180" spans="1:33" x14ac:dyDescent="0.35">
      <c r="A4180">
        <v>4179</v>
      </c>
      <c r="B4180" t="s">
        <v>34</v>
      </c>
      <c r="C4180">
        <v>50</v>
      </c>
      <c r="D4180" t="s">
        <v>28</v>
      </c>
      <c r="E4180" t="s">
        <v>22</v>
      </c>
      <c r="F4180" t="s">
        <v>22</v>
      </c>
      <c r="G4180">
        <v>0</v>
      </c>
      <c r="H4180">
        <v>202</v>
      </c>
      <c r="I4180">
        <v>106</v>
      </c>
      <c r="J4180">
        <v>34.340000000000003</v>
      </c>
      <c r="K4180">
        <v>174.7</v>
      </c>
      <c r="L4180">
        <v>70</v>
      </c>
      <c r="M4180">
        <v>14.85</v>
      </c>
      <c r="N4180">
        <v>152.9</v>
      </c>
      <c r="O4180">
        <v>92</v>
      </c>
      <c r="P4180">
        <v>6.88</v>
      </c>
      <c r="Q4180">
        <v>6</v>
      </c>
      <c r="R4180">
        <v>6</v>
      </c>
      <c r="S4180">
        <v>1.62</v>
      </c>
      <c r="T4180">
        <v>4</v>
      </c>
      <c r="U4180" t="s">
        <v>22</v>
      </c>
      <c r="V4180">
        <f>IF(tbl_Customers[[#This Row],[churn]] = "yes", 1, 0)</f>
        <v>0</v>
      </c>
      <c r="W4180" t="str">
        <f>IF(tbl_Customers[[#This Row],[number_customer_service_calls]] &lt;= 1, "0-1 Calls", IF(tbl_Customers[[#This Row],[number_customer_service_calls]] &lt;= 3, "2-3 Calls", IF(tbl_Customers[[#This Row],[number_customer_service_calls]] &lt;=5, "4-5 Calls", "6+ Calls")))</f>
        <v>4-5 Calls</v>
      </c>
      <c r="X4180" t="str">
        <f>IF(tbl_Customers[[#This Row],[account_length]] &lt;= 50, "0-50", IF(tbl_Customers[[#This Row],[account_length]] &lt;=100, "51-100", IF(tbl_Customers[[#This Row],[account_length]] &lt;= 150, "101-150", "151+")))</f>
        <v>0-50</v>
      </c>
      <c r="Y4180" t="str">
        <f>IF(tbl_Customers[[#This Row],[total_intl_charge]] &lt;= 3, "Low Charges", "High Charges")</f>
        <v>Low Charges</v>
      </c>
      <c r="Z4180" t="str">
        <f>IF(tbl_Customers[[#This Row],[total_eve_calls]]&lt;=80,"Low Calls",
IF(tbl_Customers[[#This Row],[total_eve_calls]]&lt;=120,"Medium Calls","High Calls"))</f>
        <v>Low Calls</v>
      </c>
      <c r="AA4180" t="str">
        <f>IF(tbl_Customers[[#This Row],[total_eve_charge]]&lt;=15,"Low Charges",
IF(tbl_Customers[[#This Row],[total_eve_charge]]&lt;=20,"Medium Charges","High Charges"))</f>
        <v>Low Charges</v>
      </c>
      <c r="AB4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0" t="str">
        <f>IF(tbl_Customers[[#This Row],[number_vmail_messages]] = 0, "No Usage", IF(tbl_Customers[[#This Row],[number_vmail_messages]] &lt;= 20, "Low Usage", IF(tbl_Customers[[#This Row],[number_vmail_messages]] &lt;= 40, "Medium Usgae", "High Usage")))</f>
        <v>No Usage</v>
      </c>
      <c r="AD4180" t="str">
        <f>IF(tbl_Customers[[#This Row],[total_day_minutes]]&lt;=150,"Low Usage", IF(tbl_Customers[[#This Row],[total_day_minutes]]&lt;=200,"Medium Usage", IF(tbl_Customers[[#This Row],[total_day_minutes]]&lt;=250,"High Usage","Very High Usage")))</f>
        <v>High Usage</v>
      </c>
      <c r="AE4180" t="str">
        <f>IF(tbl_Customers[[#This Row],[total_intl_calls]]&lt;=5,"Low Calls", IF(tbl_Customers[[#This Row],[total_intl_calls]]&lt;=10, "Medium Calls", "High Calls"))</f>
        <v>Medium Calls</v>
      </c>
      <c r="AF41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80" s="36" t="str">
        <f>IF(tbl_Customers[[#This Row],[Churn_Risk_Score]]&gt;=10,"High Risk", IF(tbl_Customers[[#This Row],[Churn_Risk_Score]]&gt;=5,"Medium Risk","Low Risk"))</f>
        <v>Medium Risk</v>
      </c>
    </row>
    <row r="4181" spans="1:33" x14ac:dyDescent="0.35">
      <c r="A4181">
        <v>4180</v>
      </c>
      <c r="B4181" t="s">
        <v>75</v>
      </c>
      <c r="C4181">
        <v>38</v>
      </c>
      <c r="D4181" t="s">
        <v>21</v>
      </c>
      <c r="E4181" t="s">
        <v>23</v>
      </c>
      <c r="F4181" t="s">
        <v>22</v>
      </c>
      <c r="G4181">
        <v>0</v>
      </c>
      <c r="H4181">
        <v>211.6</v>
      </c>
      <c r="I4181">
        <v>87</v>
      </c>
      <c r="J4181">
        <v>35.97</v>
      </c>
      <c r="K4181">
        <v>106.9</v>
      </c>
      <c r="L4181">
        <v>68</v>
      </c>
      <c r="M4181">
        <v>9.09</v>
      </c>
      <c r="N4181">
        <v>239.2</v>
      </c>
      <c r="O4181">
        <v>99</v>
      </c>
      <c r="P4181">
        <v>10.76</v>
      </c>
      <c r="Q4181">
        <v>14.1</v>
      </c>
      <c r="R4181">
        <v>11</v>
      </c>
      <c r="S4181">
        <v>3.81</v>
      </c>
      <c r="T4181">
        <v>0</v>
      </c>
      <c r="U4181" t="s">
        <v>23</v>
      </c>
      <c r="V4181">
        <f>IF(tbl_Customers[[#This Row],[churn]] = "yes", 1, 0)</f>
        <v>1</v>
      </c>
      <c r="W4181" t="str">
        <f>IF(tbl_Customers[[#This Row],[number_customer_service_calls]] &lt;= 1, "0-1 Calls", IF(tbl_Customers[[#This Row],[number_customer_service_calls]] &lt;= 3, "2-3 Calls", IF(tbl_Customers[[#This Row],[number_customer_service_calls]] &lt;=5, "4-5 Calls", "6+ Calls")))</f>
        <v>0-1 Calls</v>
      </c>
      <c r="X4181" t="str">
        <f>IF(tbl_Customers[[#This Row],[account_length]] &lt;= 50, "0-50", IF(tbl_Customers[[#This Row],[account_length]] &lt;=100, "51-100", IF(tbl_Customers[[#This Row],[account_length]] &lt;= 150, "101-150", "151+")))</f>
        <v>0-50</v>
      </c>
      <c r="Y4181" t="str">
        <f>IF(tbl_Customers[[#This Row],[total_intl_charge]] &lt;= 3, "Low Charges", "High Charges")</f>
        <v>High Charges</v>
      </c>
      <c r="Z4181" t="str">
        <f>IF(tbl_Customers[[#This Row],[total_eve_calls]]&lt;=80,"Low Calls",
IF(tbl_Customers[[#This Row],[total_eve_calls]]&lt;=120,"Medium Calls","High Calls"))</f>
        <v>Low Calls</v>
      </c>
      <c r="AA4181" t="str">
        <f>IF(tbl_Customers[[#This Row],[total_eve_charge]]&lt;=15,"Low Charges",
IF(tbl_Customers[[#This Row],[total_eve_charge]]&lt;=20,"Medium Charges","High Charges"))</f>
        <v>Low Charges</v>
      </c>
      <c r="AB4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1" t="str">
        <f>IF(tbl_Customers[[#This Row],[number_vmail_messages]] = 0, "No Usage", IF(tbl_Customers[[#This Row],[number_vmail_messages]] &lt;= 20, "Low Usage", IF(tbl_Customers[[#This Row],[number_vmail_messages]] &lt;= 40, "Medium Usgae", "High Usage")))</f>
        <v>No Usage</v>
      </c>
      <c r="AD4181" t="str">
        <f>IF(tbl_Customers[[#This Row],[total_day_minutes]]&lt;=150,"Low Usage", IF(tbl_Customers[[#This Row],[total_day_minutes]]&lt;=200,"Medium Usage", IF(tbl_Customers[[#This Row],[total_day_minutes]]&lt;=250,"High Usage","Very High Usage")))</f>
        <v>High Usage</v>
      </c>
      <c r="AE4181" t="str">
        <f>IF(tbl_Customers[[#This Row],[total_intl_calls]]&lt;=5,"Low Calls", IF(tbl_Customers[[#This Row],[total_intl_calls]]&lt;=10, "Medium Calls", "High Calls"))</f>
        <v>High Calls</v>
      </c>
      <c r="AF41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181" s="36" t="str">
        <f>IF(tbl_Customers[[#This Row],[Churn_Risk_Score]]&gt;=10,"High Risk", IF(tbl_Customers[[#This Row],[Churn_Risk_Score]]&gt;=5,"Medium Risk","Low Risk"))</f>
        <v>Medium Risk</v>
      </c>
    </row>
    <row r="4182" spans="1:33" x14ac:dyDescent="0.35">
      <c r="A4182">
        <v>4181</v>
      </c>
      <c r="B4182" t="s">
        <v>24</v>
      </c>
      <c r="C4182">
        <v>77</v>
      </c>
      <c r="D4182" t="s">
        <v>21</v>
      </c>
      <c r="E4182" t="s">
        <v>23</v>
      </c>
      <c r="F4182" t="s">
        <v>22</v>
      </c>
      <c r="G4182">
        <v>0</v>
      </c>
      <c r="H4182">
        <v>323.7</v>
      </c>
      <c r="I4182">
        <v>106</v>
      </c>
      <c r="J4182">
        <v>55.03</v>
      </c>
      <c r="K4182">
        <v>139.19999999999999</v>
      </c>
      <c r="L4182">
        <v>99</v>
      </c>
      <c r="M4182">
        <v>11.83</v>
      </c>
      <c r="N4182">
        <v>204.4</v>
      </c>
      <c r="O4182">
        <v>89</v>
      </c>
      <c r="P4182">
        <v>9.1999999999999993</v>
      </c>
      <c r="Q4182">
        <v>8.5</v>
      </c>
      <c r="R4182">
        <v>3</v>
      </c>
      <c r="S4182">
        <v>2.2999999999999998</v>
      </c>
      <c r="T4182">
        <v>6</v>
      </c>
      <c r="U4182" t="s">
        <v>23</v>
      </c>
      <c r="V4182">
        <f>IF(tbl_Customers[[#This Row],[churn]] = "yes", 1, 0)</f>
        <v>1</v>
      </c>
      <c r="W4182" t="str">
        <f>IF(tbl_Customers[[#This Row],[number_customer_service_calls]] &lt;= 1, "0-1 Calls", IF(tbl_Customers[[#This Row],[number_customer_service_calls]] &lt;= 3, "2-3 Calls", IF(tbl_Customers[[#This Row],[number_customer_service_calls]] &lt;=5, "4-5 Calls", "6+ Calls")))</f>
        <v>6+ Calls</v>
      </c>
      <c r="X4182" t="str">
        <f>IF(tbl_Customers[[#This Row],[account_length]] &lt;= 50, "0-50", IF(tbl_Customers[[#This Row],[account_length]] &lt;=100, "51-100", IF(tbl_Customers[[#This Row],[account_length]] &lt;= 150, "101-150", "151+")))</f>
        <v>51-100</v>
      </c>
      <c r="Y4182" t="str">
        <f>IF(tbl_Customers[[#This Row],[total_intl_charge]] &lt;= 3, "Low Charges", "High Charges")</f>
        <v>Low Charges</v>
      </c>
      <c r="Z4182" t="str">
        <f>IF(tbl_Customers[[#This Row],[total_eve_calls]]&lt;=80,"Low Calls",
IF(tbl_Customers[[#This Row],[total_eve_calls]]&lt;=120,"Medium Calls","High Calls"))</f>
        <v>Medium Calls</v>
      </c>
      <c r="AA4182" t="str">
        <f>IF(tbl_Customers[[#This Row],[total_eve_charge]]&lt;=15,"Low Charges",
IF(tbl_Customers[[#This Row],[total_eve_charge]]&lt;=20,"Medium Charges","High Charges"))</f>
        <v>Low Charges</v>
      </c>
      <c r="AB4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2" t="str">
        <f>IF(tbl_Customers[[#This Row],[number_vmail_messages]] = 0, "No Usage", IF(tbl_Customers[[#This Row],[number_vmail_messages]] &lt;= 20, "Low Usage", IF(tbl_Customers[[#This Row],[number_vmail_messages]] &lt;= 40, "Medium Usgae", "High Usage")))</f>
        <v>No Usage</v>
      </c>
      <c r="AD4182" t="str">
        <f>IF(tbl_Customers[[#This Row],[total_day_minutes]]&lt;=150,"Low Usage", IF(tbl_Customers[[#This Row],[total_day_minutes]]&lt;=200,"Medium Usage", IF(tbl_Customers[[#This Row],[total_day_minutes]]&lt;=250,"High Usage","Very High Usage")))</f>
        <v>Very High Usage</v>
      </c>
      <c r="AE4182" t="str">
        <f>IF(tbl_Customers[[#This Row],[total_intl_calls]]&lt;=5,"Low Calls", IF(tbl_Customers[[#This Row],[total_intl_calls]]&lt;=10, "Medium Calls", "High Calls"))</f>
        <v>Low Calls</v>
      </c>
      <c r="AF41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4182" s="36" t="str">
        <f>IF(tbl_Customers[[#This Row],[Churn_Risk_Score]]&gt;=10,"High Risk", IF(tbl_Customers[[#This Row],[Churn_Risk_Score]]&gt;=5,"Medium Risk","Low Risk"))</f>
        <v>High Risk</v>
      </c>
    </row>
    <row r="4183" spans="1:33" x14ac:dyDescent="0.35">
      <c r="A4183">
        <v>4182</v>
      </c>
      <c r="B4183" t="s">
        <v>45</v>
      </c>
      <c r="C4183">
        <v>155</v>
      </c>
      <c r="D4183" t="s">
        <v>25</v>
      </c>
      <c r="E4183" t="s">
        <v>22</v>
      </c>
      <c r="F4183" t="s">
        <v>22</v>
      </c>
      <c r="G4183">
        <v>0</v>
      </c>
      <c r="H4183">
        <v>214.2</v>
      </c>
      <c r="I4183">
        <v>121</v>
      </c>
      <c r="J4183">
        <v>36.409999999999997</v>
      </c>
      <c r="K4183">
        <v>199.5</v>
      </c>
      <c r="L4183">
        <v>68</v>
      </c>
      <c r="M4183">
        <v>16.96</v>
      </c>
      <c r="N4183">
        <v>216.8</v>
      </c>
      <c r="O4183">
        <v>132</v>
      </c>
      <c r="P4183">
        <v>9.76</v>
      </c>
      <c r="Q4183">
        <v>11.7</v>
      </c>
      <c r="R4183">
        <v>10</v>
      </c>
      <c r="S4183">
        <v>3.16</v>
      </c>
      <c r="T4183">
        <v>3</v>
      </c>
      <c r="U4183" t="s">
        <v>22</v>
      </c>
      <c r="V4183">
        <f>IF(tbl_Customers[[#This Row],[churn]] = "yes", 1, 0)</f>
        <v>0</v>
      </c>
      <c r="W4183" t="str">
        <f>IF(tbl_Customers[[#This Row],[number_customer_service_calls]] &lt;= 1, "0-1 Calls", IF(tbl_Customers[[#This Row],[number_customer_service_calls]] &lt;= 3, "2-3 Calls", IF(tbl_Customers[[#This Row],[number_customer_service_calls]] &lt;=5, "4-5 Calls", "6+ Calls")))</f>
        <v>2-3 Calls</v>
      </c>
      <c r="X4183" t="str">
        <f>IF(tbl_Customers[[#This Row],[account_length]] &lt;= 50, "0-50", IF(tbl_Customers[[#This Row],[account_length]] &lt;=100, "51-100", IF(tbl_Customers[[#This Row],[account_length]] &lt;= 150, "101-150", "151+")))</f>
        <v>151+</v>
      </c>
      <c r="Y4183" t="str">
        <f>IF(tbl_Customers[[#This Row],[total_intl_charge]] &lt;= 3, "Low Charges", "High Charges")</f>
        <v>High Charges</v>
      </c>
      <c r="Z4183" t="str">
        <f>IF(tbl_Customers[[#This Row],[total_eve_calls]]&lt;=80,"Low Calls",
IF(tbl_Customers[[#This Row],[total_eve_calls]]&lt;=120,"Medium Calls","High Calls"))</f>
        <v>Low Calls</v>
      </c>
      <c r="AA4183" t="str">
        <f>IF(tbl_Customers[[#This Row],[total_eve_charge]]&lt;=15,"Low Charges",
IF(tbl_Customers[[#This Row],[total_eve_charge]]&lt;=20,"Medium Charges","High Charges"))</f>
        <v>Medium Charges</v>
      </c>
      <c r="AB4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3" t="str">
        <f>IF(tbl_Customers[[#This Row],[number_vmail_messages]] = 0, "No Usage", IF(tbl_Customers[[#This Row],[number_vmail_messages]] &lt;= 20, "Low Usage", IF(tbl_Customers[[#This Row],[number_vmail_messages]] &lt;= 40, "Medium Usgae", "High Usage")))</f>
        <v>No Usage</v>
      </c>
      <c r="AD4183" t="str">
        <f>IF(tbl_Customers[[#This Row],[total_day_minutes]]&lt;=150,"Low Usage", IF(tbl_Customers[[#This Row],[total_day_minutes]]&lt;=200,"Medium Usage", IF(tbl_Customers[[#This Row],[total_day_minutes]]&lt;=250,"High Usage","Very High Usage")))</f>
        <v>High Usage</v>
      </c>
      <c r="AE4183" t="str">
        <f>IF(tbl_Customers[[#This Row],[total_intl_calls]]&lt;=5,"Low Calls", IF(tbl_Customers[[#This Row],[total_intl_calls]]&lt;=10, "Medium Calls", "High Calls"))</f>
        <v>Medium Calls</v>
      </c>
      <c r="AF41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83" s="36" t="str">
        <f>IF(tbl_Customers[[#This Row],[Churn_Risk_Score]]&gt;=10,"High Risk", IF(tbl_Customers[[#This Row],[Churn_Risk_Score]]&gt;=5,"Medium Risk","Low Risk"))</f>
        <v>Low Risk</v>
      </c>
    </row>
    <row r="4184" spans="1:33" x14ac:dyDescent="0.35">
      <c r="A4184">
        <v>4183</v>
      </c>
      <c r="B4184" t="s">
        <v>39</v>
      </c>
      <c r="C4184">
        <v>65</v>
      </c>
      <c r="D4184" t="s">
        <v>21</v>
      </c>
      <c r="E4184" t="s">
        <v>22</v>
      </c>
      <c r="F4184" t="s">
        <v>22</v>
      </c>
      <c r="G4184">
        <v>0</v>
      </c>
      <c r="H4184">
        <v>143.6</v>
      </c>
      <c r="I4184">
        <v>98</v>
      </c>
      <c r="J4184">
        <v>24.41</v>
      </c>
      <c r="K4184">
        <v>187.7</v>
      </c>
      <c r="L4184">
        <v>96</v>
      </c>
      <c r="M4184">
        <v>15.95</v>
      </c>
      <c r="N4184">
        <v>200.2</v>
      </c>
      <c r="O4184">
        <v>104</v>
      </c>
      <c r="P4184">
        <v>9.01</v>
      </c>
      <c r="Q4184">
        <v>9.3000000000000007</v>
      </c>
      <c r="R4184">
        <v>2</v>
      </c>
      <c r="S4184">
        <v>2.5099999999999998</v>
      </c>
      <c r="T4184">
        <v>3</v>
      </c>
      <c r="U4184" t="s">
        <v>23</v>
      </c>
      <c r="V4184">
        <f>IF(tbl_Customers[[#This Row],[churn]] = "yes", 1, 0)</f>
        <v>1</v>
      </c>
      <c r="W4184" t="str">
        <f>IF(tbl_Customers[[#This Row],[number_customer_service_calls]] &lt;= 1, "0-1 Calls", IF(tbl_Customers[[#This Row],[number_customer_service_calls]] &lt;= 3, "2-3 Calls", IF(tbl_Customers[[#This Row],[number_customer_service_calls]] &lt;=5, "4-5 Calls", "6+ Calls")))</f>
        <v>2-3 Calls</v>
      </c>
      <c r="X4184" t="str">
        <f>IF(tbl_Customers[[#This Row],[account_length]] &lt;= 50, "0-50", IF(tbl_Customers[[#This Row],[account_length]] &lt;=100, "51-100", IF(tbl_Customers[[#This Row],[account_length]] &lt;= 150, "101-150", "151+")))</f>
        <v>51-100</v>
      </c>
      <c r="Y4184" t="str">
        <f>IF(tbl_Customers[[#This Row],[total_intl_charge]] &lt;= 3, "Low Charges", "High Charges")</f>
        <v>Low Charges</v>
      </c>
      <c r="Z4184" t="str">
        <f>IF(tbl_Customers[[#This Row],[total_eve_calls]]&lt;=80,"Low Calls",
IF(tbl_Customers[[#This Row],[total_eve_calls]]&lt;=120,"Medium Calls","High Calls"))</f>
        <v>Medium Calls</v>
      </c>
      <c r="AA4184" t="str">
        <f>IF(tbl_Customers[[#This Row],[total_eve_charge]]&lt;=15,"Low Charges",
IF(tbl_Customers[[#This Row],[total_eve_charge]]&lt;=20,"Medium Charges","High Charges"))</f>
        <v>Medium Charges</v>
      </c>
      <c r="AB4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4" t="str">
        <f>IF(tbl_Customers[[#This Row],[number_vmail_messages]] = 0, "No Usage", IF(tbl_Customers[[#This Row],[number_vmail_messages]] &lt;= 20, "Low Usage", IF(tbl_Customers[[#This Row],[number_vmail_messages]] &lt;= 40, "Medium Usgae", "High Usage")))</f>
        <v>No Usage</v>
      </c>
      <c r="AD4184" t="str">
        <f>IF(tbl_Customers[[#This Row],[total_day_minutes]]&lt;=150,"Low Usage", IF(tbl_Customers[[#This Row],[total_day_minutes]]&lt;=200,"Medium Usage", IF(tbl_Customers[[#This Row],[total_day_minutes]]&lt;=250,"High Usage","Very High Usage")))</f>
        <v>Low Usage</v>
      </c>
      <c r="AE4184" t="str">
        <f>IF(tbl_Customers[[#This Row],[total_intl_calls]]&lt;=5,"Low Calls", IF(tbl_Customers[[#This Row],[total_intl_calls]]&lt;=10, "Medium Calls", "High Calls"))</f>
        <v>Low Calls</v>
      </c>
      <c r="AF41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84" s="36" t="str">
        <f>IF(tbl_Customers[[#This Row],[Churn_Risk_Score]]&gt;=10,"High Risk", IF(tbl_Customers[[#This Row],[Churn_Risk_Score]]&gt;=5,"Medium Risk","Low Risk"))</f>
        <v>Low Risk</v>
      </c>
    </row>
    <row r="4185" spans="1:33" x14ac:dyDescent="0.35">
      <c r="A4185">
        <v>4184</v>
      </c>
      <c r="B4185" t="s">
        <v>60</v>
      </c>
      <c r="C4185">
        <v>102</v>
      </c>
      <c r="D4185" t="s">
        <v>21</v>
      </c>
      <c r="E4185" t="s">
        <v>22</v>
      </c>
      <c r="F4185" t="s">
        <v>23</v>
      </c>
      <c r="G4185">
        <v>32</v>
      </c>
      <c r="H4185">
        <v>135.69999999999999</v>
      </c>
      <c r="I4185">
        <v>108</v>
      </c>
      <c r="J4185">
        <v>23.07</v>
      </c>
      <c r="K4185">
        <v>216.5</v>
      </c>
      <c r="L4185">
        <v>134</v>
      </c>
      <c r="M4185">
        <v>18.399999999999999</v>
      </c>
      <c r="N4185">
        <v>160.5</v>
      </c>
      <c r="O4185">
        <v>125</v>
      </c>
      <c r="P4185">
        <v>7.22</v>
      </c>
      <c r="Q4185">
        <v>13</v>
      </c>
      <c r="R4185">
        <v>7</v>
      </c>
      <c r="S4185">
        <v>3.51</v>
      </c>
      <c r="T4185">
        <v>1</v>
      </c>
      <c r="U4185" t="s">
        <v>22</v>
      </c>
      <c r="V4185">
        <f>IF(tbl_Customers[[#This Row],[churn]] = "yes", 1, 0)</f>
        <v>0</v>
      </c>
      <c r="W4185" t="str">
        <f>IF(tbl_Customers[[#This Row],[number_customer_service_calls]] &lt;= 1, "0-1 Calls", IF(tbl_Customers[[#This Row],[number_customer_service_calls]] &lt;= 3, "2-3 Calls", IF(tbl_Customers[[#This Row],[number_customer_service_calls]] &lt;=5, "4-5 Calls", "6+ Calls")))</f>
        <v>0-1 Calls</v>
      </c>
      <c r="X4185" t="str">
        <f>IF(tbl_Customers[[#This Row],[account_length]] &lt;= 50, "0-50", IF(tbl_Customers[[#This Row],[account_length]] &lt;=100, "51-100", IF(tbl_Customers[[#This Row],[account_length]] &lt;= 150, "101-150", "151+")))</f>
        <v>101-150</v>
      </c>
      <c r="Y4185" t="str">
        <f>IF(tbl_Customers[[#This Row],[total_intl_charge]] &lt;= 3, "Low Charges", "High Charges")</f>
        <v>High Charges</v>
      </c>
      <c r="Z4185" t="str">
        <f>IF(tbl_Customers[[#This Row],[total_eve_calls]]&lt;=80,"Low Calls",
IF(tbl_Customers[[#This Row],[total_eve_calls]]&lt;=120,"Medium Calls","High Calls"))</f>
        <v>High Calls</v>
      </c>
      <c r="AA4185" t="str">
        <f>IF(tbl_Customers[[#This Row],[total_eve_charge]]&lt;=15,"Low Charges",
IF(tbl_Customers[[#This Row],[total_eve_charge]]&lt;=20,"Medium Charges","High Charges"))</f>
        <v>Medium Charges</v>
      </c>
      <c r="AB4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5" t="str">
        <f>IF(tbl_Customers[[#This Row],[number_vmail_messages]] = 0, "No Usage", IF(tbl_Customers[[#This Row],[number_vmail_messages]] &lt;= 20, "Low Usage", IF(tbl_Customers[[#This Row],[number_vmail_messages]] &lt;= 40, "Medium Usgae", "High Usage")))</f>
        <v>Medium Usgae</v>
      </c>
      <c r="AD4185" t="str">
        <f>IF(tbl_Customers[[#This Row],[total_day_minutes]]&lt;=150,"Low Usage", IF(tbl_Customers[[#This Row],[total_day_minutes]]&lt;=200,"Medium Usage", IF(tbl_Customers[[#This Row],[total_day_minutes]]&lt;=250,"High Usage","Very High Usage")))</f>
        <v>Low Usage</v>
      </c>
      <c r="AE4185" t="str">
        <f>IF(tbl_Customers[[#This Row],[total_intl_calls]]&lt;=5,"Low Calls", IF(tbl_Customers[[#This Row],[total_intl_calls]]&lt;=10, "Medium Calls", "High Calls"))</f>
        <v>Medium Calls</v>
      </c>
      <c r="AF41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85" s="36" t="str">
        <f>IF(tbl_Customers[[#This Row],[Churn_Risk_Score]]&gt;=10,"High Risk", IF(tbl_Customers[[#This Row],[Churn_Risk_Score]]&gt;=5,"Medium Risk","Low Risk"))</f>
        <v>Low Risk</v>
      </c>
    </row>
    <row r="4186" spans="1:33" x14ac:dyDescent="0.35">
      <c r="A4186">
        <v>4185</v>
      </c>
      <c r="B4186" t="s">
        <v>50</v>
      </c>
      <c r="C4186">
        <v>97</v>
      </c>
      <c r="D4186" t="s">
        <v>21</v>
      </c>
      <c r="E4186" t="s">
        <v>22</v>
      </c>
      <c r="F4186" t="s">
        <v>23</v>
      </c>
      <c r="G4186">
        <v>35</v>
      </c>
      <c r="H4186">
        <v>203.1</v>
      </c>
      <c r="I4186">
        <v>104</v>
      </c>
      <c r="J4186">
        <v>34.53</v>
      </c>
      <c r="K4186">
        <v>211.8</v>
      </c>
      <c r="L4186">
        <v>91</v>
      </c>
      <c r="M4186">
        <v>18</v>
      </c>
      <c r="N4186">
        <v>246.1</v>
      </c>
      <c r="O4186">
        <v>105</v>
      </c>
      <c r="P4186">
        <v>11.07</v>
      </c>
      <c r="Q4186">
        <v>9.6999999999999993</v>
      </c>
      <c r="R4186">
        <v>6</v>
      </c>
      <c r="S4186">
        <v>2.62</v>
      </c>
      <c r="T4186">
        <v>0</v>
      </c>
      <c r="U4186" t="s">
        <v>22</v>
      </c>
      <c r="V4186">
        <f>IF(tbl_Customers[[#This Row],[churn]] = "yes", 1, 0)</f>
        <v>0</v>
      </c>
      <c r="W4186" t="str">
        <f>IF(tbl_Customers[[#This Row],[number_customer_service_calls]] &lt;= 1, "0-1 Calls", IF(tbl_Customers[[#This Row],[number_customer_service_calls]] &lt;= 3, "2-3 Calls", IF(tbl_Customers[[#This Row],[number_customer_service_calls]] &lt;=5, "4-5 Calls", "6+ Calls")))</f>
        <v>0-1 Calls</v>
      </c>
      <c r="X4186" t="str">
        <f>IF(tbl_Customers[[#This Row],[account_length]] &lt;= 50, "0-50", IF(tbl_Customers[[#This Row],[account_length]] &lt;=100, "51-100", IF(tbl_Customers[[#This Row],[account_length]] &lt;= 150, "101-150", "151+")))</f>
        <v>51-100</v>
      </c>
      <c r="Y4186" t="str">
        <f>IF(tbl_Customers[[#This Row],[total_intl_charge]] &lt;= 3, "Low Charges", "High Charges")</f>
        <v>Low Charges</v>
      </c>
      <c r="Z4186" t="str">
        <f>IF(tbl_Customers[[#This Row],[total_eve_calls]]&lt;=80,"Low Calls",
IF(tbl_Customers[[#This Row],[total_eve_calls]]&lt;=120,"Medium Calls","High Calls"))</f>
        <v>Medium Calls</v>
      </c>
      <c r="AA4186" t="str">
        <f>IF(tbl_Customers[[#This Row],[total_eve_charge]]&lt;=15,"Low Charges",
IF(tbl_Customers[[#This Row],[total_eve_charge]]&lt;=20,"Medium Charges","High Charges"))</f>
        <v>Medium Charges</v>
      </c>
      <c r="AB4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86" t="str">
        <f>IF(tbl_Customers[[#This Row],[number_vmail_messages]] = 0, "No Usage", IF(tbl_Customers[[#This Row],[number_vmail_messages]] &lt;= 20, "Low Usage", IF(tbl_Customers[[#This Row],[number_vmail_messages]] &lt;= 40, "Medium Usgae", "High Usage")))</f>
        <v>Medium Usgae</v>
      </c>
      <c r="AD4186" t="str">
        <f>IF(tbl_Customers[[#This Row],[total_day_minutes]]&lt;=150,"Low Usage", IF(tbl_Customers[[#This Row],[total_day_minutes]]&lt;=200,"Medium Usage", IF(tbl_Customers[[#This Row],[total_day_minutes]]&lt;=250,"High Usage","Very High Usage")))</f>
        <v>High Usage</v>
      </c>
      <c r="AE4186" t="str">
        <f>IF(tbl_Customers[[#This Row],[total_intl_calls]]&lt;=5,"Low Calls", IF(tbl_Customers[[#This Row],[total_intl_calls]]&lt;=10, "Medium Calls", "High Calls"))</f>
        <v>Medium Calls</v>
      </c>
      <c r="AF41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86" s="36" t="str">
        <f>IF(tbl_Customers[[#This Row],[Churn_Risk_Score]]&gt;=10,"High Risk", IF(tbl_Customers[[#This Row],[Churn_Risk_Score]]&gt;=5,"Medium Risk","Low Risk"))</f>
        <v>Low Risk</v>
      </c>
    </row>
    <row r="4187" spans="1:33" x14ac:dyDescent="0.35">
      <c r="A4187">
        <v>4186</v>
      </c>
      <c r="B4187" t="s">
        <v>26</v>
      </c>
      <c r="C4187">
        <v>110</v>
      </c>
      <c r="D4187" t="s">
        <v>28</v>
      </c>
      <c r="E4187" t="s">
        <v>22</v>
      </c>
      <c r="F4187" t="s">
        <v>22</v>
      </c>
      <c r="G4187">
        <v>0</v>
      </c>
      <c r="H4187">
        <v>281.2</v>
      </c>
      <c r="I4187">
        <v>78</v>
      </c>
      <c r="J4187">
        <v>47.8</v>
      </c>
      <c r="K4187">
        <v>302.3</v>
      </c>
      <c r="L4187">
        <v>89</v>
      </c>
      <c r="M4187">
        <v>25.7</v>
      </c>
      <c r="N4187">
        <v>188.4</v>
      </c>
      <c r="O4187">
        <v>92</v>
      </c>
      <c r="P4187">
        <v>8.48</v>
      </c>
      <c r="Q4187">
        <v>8.5</v>
      </c>
      <c r="R4187">
        <v>4</v>
      </c>
      <c r="S4187">
        <v>2.2999999999999998</v>
      </c>
      <c r="T4187">
        <v>0</v>
      </c>
      <c r="U4187" t="s">
        <v>23</v>
      </c>
      <c r="V4187">
        <f>IF(tbl_Customers[[#This Row],[churn]] = "yes", 1, 0)</f>
        <v>1</v>
      </c>
      <c r="W4187" t="str">
        <f>IF(tbl_Customers[[#This Row],[number_customer_service_calls]] &lt;= 1, "0-1 Calls", IF(tbl_Customers[[#This Row],[number_customer_service_calls]] &lt;= 3, "2-3 Calls", IF(tbl_Customers[[#This Row],[number_customer_service_calls]] &lt;=5, "4-5 Calls", "6+ Calls")))</f>
        <v>0-1 Calls</v>
      </c>
      <c r="X4187" t="str">
        <f>IF(tbl_Customers[[#This Row],[account_length]] &lt;= 50, "0-50", IF(tbl_Customers[[#This Row],[account_length]] &lt;=100, "51-100", IF(tbl_Customers[[#This Row],[account_length]] &lt;= 150, "101-150", "151+")))</f>
        <v>101-150</v>
      </c>
      <c r="Y4187" t="str">
        <f>IF(tbl_Customers[[#This Row],[total_intl_charge]] &lt;= 3, "Low Charges", "High Charges")</f>
        <v>Low Charges</v>
      </c>
      <c r="Z4187" t="str">
        <f>IF(tbl_Customers[[#This Row],[total_eve_calls]]&lt;=80,"Low Calls",
IF(tbl_Customers[[#This Row],[total_eve_calls]]&lt;=120,"Medium Calls","High Calls"))</f>
        <v>Medium Calls</v>
      </c>
      <c r="AA4187" t="str">
        <f>IF(tbl_Customers[[#This Row],[total_eve_charge]]&lt;=15,"Low Charges",
IF(tbl_Customers[[#This Row],[total_eve_charge]]&lt;=20,"Medium Charges","High Charges"))</f>
        <v>High Charges</v>
      </c>
      <c r="AB4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87" t="str">
        <f>IF(tbl_Customers[[#This Row],[number_vmail_messages]] = 0, "No Usage", IF(tbl_Customers[[#This Row],[number_vmail_messages]] &lt;= 20, "Low Usage", IF(tbl_Customers[[#This Row],[number_vmail_messages]] &lt;= 40, "Medium Usgae", "High Usage")))</f>
        <v>No Usage</v>
      </c>
      <c r="AD4187" t="str">
        <f>IF(tbl_Customers[[#This Row],[total_day_minutes]]&lt;=150,"Low Usage", IF(tbl_Customers[[#This Row],[total_day_minutes]]&lt;=200,"Medium Usage", IF(tbl_Customers[[#This Row],[total_day_minutes]]&lt;=250,"High Usage","Very High Usage")))</f>
        <v>Very High Usage</v>
      </c>
      <c r="AE4187" t="str">
        <f>IF(tbl_Customers[[#This Row],[total_intl_calls]]&lt;=5,"Low Calls", IF(tbl_Customers[[#This Row],[total_intl_calls]]&lt;=10, "Medium Calls", "High Calls"))</f>
        <v>Low Calls</v>
      </c>
      <c r="AF41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87" s="36" t="str">
        <f>IF(tbl_Customers[[#This Row],[Churn_Risk_Score]]&gt;=10,"High Risk", IF(tbl_Customers[[#This Row],[Churn_Risk_Score]]&gt;=5,"Medium Risk","Low Risk"))</f>
        <v>Medium Risk</v>
      </c>
    </row>
    <row r="4188" spans="1:33" x14ac:dyDescent="0.35">
      <c r="A4188">
        <v>4187</v>
      </c>
      <c r="B4188" t="s">
        <v>72</v>
      </c>
      <c r="C4188">
        <v>52</v>
      </c>
      <c r="D4188" t="s">
        <v>28</v>
      </c>
      <c r="E4188" t="s">
        <v>22</v>
      </c>
      <c r="F4188" t="s">
        <v>22</v>
      </c>
      <c r="G4188">
        <v>0</v>
      </c>
      <c r="H4188">
        <v>207.1</v>
      </c>
      <c r="I4188">
        <v>86</v>
      </c>
      <c r="J4188">
        <v>35.21</v>
      </c>
      <c r="K4188">
        <v>162</v>
      </c>
      <c r="L4188">
        <v>98</v>
      </c>
      <c r="M4188">
        <v>13.77</v>
      </c>
      <c r="N4188">
        <v>243</v>
      </c>
      <c r="O4188">
        <v>102</v>
      </c>
      <c r="P4188">
        <v>10.93</v>
      </c>
      <c r="Q4188">
        <v>6</v>
      </c>
      <c r="R4188">
        <v>1</v>
      </c>
      <c r="S4188">
        <v>1.62</v>
      </c>
      <c r="T4188">
        <v>1</v>
      </c>
      <c r="U4188" t="s">
        <v>22</v>
      </c>
      <c r="V4188">
        <f>IF(tbl_Customers[[#This Row],[churn]] = "yes", 1, 0)</f>
        <v>0</v>
      </c>
      <c r="W4188" t="str">
        <f>IF(tbl_Customers[[#This Row],[number_customer_service_calls]] &lt;= 1, "0-1 Calls", IF(tbl_Customers[[#This Row],[number_customer_service_calls]] &lt;= 3, "2-3 Calls", IF(tbl_Customers[[#This Row],[number_customer_service_calls]] &lt;=5, "4-5 Calls", "6+ Calls")))</f>
        <v>0-1 Calls</v>
      </c>
      <c r="X4188" t="str">
        <f>IF(tbl_Customers[[#This Row],[account_length]] &lt;= 50, "0-50", IF(tbl_Customers[[#This Row],[account_length]] &lt;=100, "51-100", IF(tbl_Customers[[#This Row],[account_length]] &lt;= 150, "101-150", "151+")))</f>
        <v>51-100</v>
      </c>
      <c r="Y4188" t="str">
        <f>IF(tbl_Customers[[#This Row],[total_intl_charge]] &lt;= 3, "Low Charges", "High Charges")</f>
        <v>Low Charges</v>
      </c>
      <c r="Z4188" t="str">
        <f>IF(tbl_Customers[[#This Row],[total_eve_calls]]&lt;=80,"Low Calls",
IF(tbl_Customers[[#This Row],[total_eve_calls]]&lt;=120,"Medium Calls","High Calls"))</f>
        <v>Medium Calls</v>
      </c>
      <c r="AA4188" t="str">
        <f>IF(tbl_Customers[[#This Row],[total_eve_charge]]&lt;=15,"Low Charges",
IF(tbl_Customers[[#This Row],[total_eve_charge]]&lt;=20,"Medium Charges","High Charges"))</f>
        <v>Low Charges</v>
      </c>
      <c r="AB4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8" t="str">
        <f>IF(tbl_Customers[[#This Row],[number_vmail_messages]] = 0, "No Usage", IF(tbl_Customers[[#This Row],[number_vmail_messages]] &lt;= 20, "Low Usage", IF(tbl_Customers[[#This Row],[number_vmail_messages]] &lt;= 40, "Medium Usgae", "High Usage")))</f>
        <v>No Usage</v>
      </c>
      <c r="AD4188" t="str">
        <f>IF(tbl_Customers[[#This Row],[total_day_minutes]]&lt;=150,"Low Usage", IF(tbl_Customers[[#This Row],[total_day_minutes]]&lt;=200,"Medium Usage", IF(tbl_Customers[[#This Row],[total_day_minutes]]&lt;=250,"High Usage","Very High Usage")))</f>
        <v>High Usage</v>
      </c>
      <c r="AE4188" t="str">
        <f>IF(tbl_Customers[[#This Row],[total_intl_calls]]&lt;=5,"Low Calls", IF(tbl_Customers[[#This Row],[total_intl_calls]]&lt;=10, "Medium Calls", "High Calls"))</f>
        <v>Low Calls</v>
      </c>
      <c r="AF41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88" s="36" t="str">
        <f>IF(tbl_Customers[[#This Row],[Churn_Risk_Score]]&gt;=10,"High Risk", IF(tbl_Customers[[#This Row],[Churn_Risk_Score]]&gt;=5,"Medium Risk","Low Risk"))</f>
        <v>Low Risk</v>
      </c>
    </row>
    <row r="4189" spans="1:33" x14ac:dyDescent="0.35">
      <c r="A4189">
        <v>4188</v>
      </c>
      <c r="B4189" t="s">
        <v>38</v>
      </c>
      <c r="C4189">
        <v>66</v>
      </c>
      <c r="D4189" t="s">
        <v>21</v>
      </c>
      <c r="E4189" t="s">
        <v>22</v>
      </c>
      <c r="F4189" t="s">
        <v>22</v>
      </c>
      <c r="G4189">
        <v>0</v>
      </c>
      <c r="H4189">
        <v>145.6</v>
      </c>
      <c r="I4189">
        <v>105</v>
      </c>
      <c r="J4189">
        <v>24.75</v>
      </c>
      <c r="K4189">
        <v>250.9</v>
      </c>
      <c r="L4189">
        <v>82</v>
      </c>
      <c r="M4189">
        <v>21.33</v>
      </c>
      <c r="N4189">
        <v>156.6</v>
      </c>
      <c r="O4189">
        <v>102</v>
      </c>
      <c r="P4189">
        <v>7.05</v>
      </c>
      <c r="Q4189">
        <v>12.2</v>
      </c>
      <c r="R4189">
        <v>7</v>
      </c>
      <c r="S4189">
        <v>3.29</v>
      </c>
      <c r="T4189">
        <v>1</v>
      </c>
      <c r="U4189" t="s">
        <v>22</v>
      </c>
      <c r="V4189">
        <f>IF(tbl_Customers[[#This Row],[churn]] = "yes", 1, 0)</f>
        <v>0</v>
      </c>
      <c r="W4189" t="str">
        <f>IF(tbl_Customers[[#This Row],[number_customer_service_calls]] &lt;= 1, "0-1 Calls", IF(tbl_Customers[[#This Row],[number_customer_service_calls]] &lt;= 3, "2-3 Calls", IF(tbl_Customers[[#This Row],[number_customer_service_calls]] &lt;=5, "4-5 Calls", "6+ Calls")))</f>
        <v>0-1 Calls</v>
      </c>
      <c r="X4189" t="str">
        <f>IF(tbl_Customers[[#This Row],[account_length]] &lt;= 50, "0-50", IF(tbl_Customers[[#This Row],[account_length]] &lt;=100, "51-100", IF(tbl_Customers[[#This Row],[account_length]] &lt;= 150, "101-150", "151+")))</f>
        <v>51-100</v>
      </c>
      <c r="Y4189" t="str">
        <f>IF(tbl_Customers[[#This Row],[total_intl_charge]] &lt;= 3, "Low Charges", "High Charges")</f>
        <v>High Charges</v>
      </c>
      <c r="Z4189" t="str">
        <f>IF(tbl_Customers[[#This Row],[total_eve_calls]]&lt;=80,"Low Calls",
IF(tbl_Customers[[#This Row],[total_eve_calls]]&lt;=120,"Medium Calls","High Calls"))</f>
        <v>Medium Calls</v>
      </c>
      <c r="AA4189" t="str">
        <f>IF(tbl_Customers[[#This Row],[total_eve_charge]]&lt;=15,"Low Charges",
IF(tbl_Customers[[#This Row],[total_eve_charge]]&lt;=20,"Medium Charges","High Charges"))</f>
        <v>High Charges</v>
      </c>
      <c r="AB4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9" t="str">
        <f>IF(tbl_Customers[[#This Row],[number_vmail_messages]] = 0, "No Usage", IF(tbl_Customers[[#This Row],[number_vmail_messages]] &lt;= 20, "Low Usage", IF(tbl_Customers[[#This Row],[number_vmail_messages]] &lt;= 40, "Medium Usgae", "High Usage")))</f>
        <v>No Usage</v>
      </c>
      <c r="AD4189" t="str">
        <f>IF(tbl_Customers[[#This Row],[total_day_minutes]]&lt;=150,"Low Usage", IF(tbl_Customers[[#This Row],[total_day_minutes]]&lt;=200,"Medium Usage", IF(tbl_Customers[[#This Row],[total_day_minutes]]&lt;=250,"High Usage","Very High Usage")))</f>
        <v>Low Usage</v>
      </c>
      <c r="AE4189" t="str">
        <f>IF(tbl_Customers[[#This Row],[total_intl_calls]]&lt;=5,"Low Calls", IF(tbl_Customers[[#This Row],[total_intl_calls]]&lt;=10, "Medium Calls", "High Calls"))</f>
        <v>Medium Calls</v>
      </c>
      <c r="AF41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89" s="36" t="str">
        <f>IF(tbl_Customers[[#This Row],[Churn_Risk_Score]]&gt;=10,"High Risk", IF(tbl_Customers[[#This Row],[Churn_Risk_Score]]&gt;=5,"Medium Risk","Low Risk"))</f>
        <v>Low Risk</v>
      </c>
    </row>
    <row r="4190" spans="1:33" x14ac:dyDescent="0.35">
      <c r="A4190">
        <v>4189</v>
      </c>
      <c r="B4190" t="s">
        <v>31</v>
      </c>
      <c r="C4190">
        <v>82</v>
      </c>
      <c r="D4190" t="s">
        <v>28</v>
      </c>
      <c r="E4190" t="s">
        <v>22</v>
      </c>
      <c r="F4190" t="s">
        <v>22</v>
      </c>
      <c r="G4190">
        <v>0</v>
      </c>
      <c r="H4190">
        <v>202.9</v>
      </c>
      <c r="I4190">
        <v>96</v>
      </c>
      <c r="J4190">
        <v>34.49</v>
      </c>
      <c r="K4190">
        <v>234.2</v>
      </c>
      <c r="L4190">
        <v>105</v>
      </c>
      <c r="M4190">
        <v>19.91</v>
      </c>
      <c r="N4190">
        <v>217.4</v>
      </c>
      <c r="O4190">
        <v>123</v>
      </c>
      <c r="P4190">
        <v>9.7799999999999994</v>
      </c>
      <c r="Q4190">
        <v>10.1</v>
      </c>
      <c r="R4190">
        <v>3</v>
      </c>
      <c r="S4190">
        <v>2.73</v>
      </c>
      <c r="T4190">
        <v>4</v>
      </c>
      <c r="U4190" t="s">
        <v>22</v>
      </c>
      <c r="V4190">
        <f>IF(tbl_Customers[[#This Row],[churn]] = "yes", 1, 0)</f>
        <v>0</v>
      </c>
      <c r="W4190" t="str">
        <f>IF(tbl_Customers[[#This Row],[number_customer_service_calls]] &lt;= 1, "0-1 Calls", IF(tbl_Customers[[#This Row],[number_customer_service_calls]] &lt;= 3, "2-3 Calls", IF(tbl_Customers[[#This Row],[number_customer_service_calls]] &lt;=5, "4-5 Calls", "6+ Calls")))</f>
        <v>4-5 Calls</v>
      </c>
      <c r="X4190" t="str">
        <f>IF(tbl_Customers[[#This Row],[account_length]] &lt;= 50, "0-50", IF(tbl_Customers[[#This Row],[account_length]] &lt;=100, "51-100", IF(tbl_Customers[[#This Row],[account_length]] &lt;= 150, "101-150", "151+")))</f>
        <v>51-100</v>
      </c>
      <c r="Y4190" t="str">
        <f>IF(tbl_Customers[[#This Row],[total_intl_charge]] &lt;= 3, "Low Charges", "High Charges")</f>
        <v>Low Charges</v>
      </c>
      <c r="Z4190" t="str">
        <f>IF(tbl_Customers[[#This Row],[total_eve_calls]]&lt;=80,"Low Calls",
IF(tbl_Customers[[#This Row],[total_eve_calls]]&lt;=120,"Medium Calls","High Calls"))</f>
        <v>Medium Calls</v>
      </c>
      <c r="AA4190" t="str">
        <f>IF(tbl_Customers[[#This Row],[total_eve_charge]]&lt;=15,"Low Charges",
IF(tbl_Customers[[#This Row],[total_eve_charge]]&lt;=20,"Medium Charges","High Charges"))</f>
        <v>Medium Charges</v>
      </c>
      <c r="AB4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0" t="str">
        <f>IF(tbl_Customers[[#This Row],[number_vmail_messages]] = 0, "No Usage", IF(tbl_Customers[[#This Row],[number_vmail_messages]] &lt;= 20, "Low Usage", IF(tbl_Customers[[#This Row],[number_vmail_messages]] &lt;= 40, "Medium Usgae", "High Usage")))</f>
        <v>No Usage</v>
      </c>
      <c r="AD4190" t="str">
        <f>IF(tbl_Customers[[#This Row],[total_day_minutes]]&lt;=150,"Low Usage", IF(tbl_Customers[[#This Row],[total_day_minutes]]&lt;=200,"Medium Usage", IF(tbl_Customers[[#This Row],[total_day_minutes]]&lt;=250,"High Usage","Very High Usage")))</f>
        <v>High Usage</v>
      </c>
      <c r="AE4190" t="str">
        <f>IF(tbl_Customers[[#This Row],[total_intl_calls]]&lt;=5,"Low Calls", IF(tbl_Customers[[#This Row],[total_intl_calls]]&lt;=10, "Medium Calls", "High Calls"))</f>
        <v>Low Calls</v>
      </c>
      <c r="AF41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90" s="36" t="str">
        <f>IF(tbl_Customers[[#This Row],[Churn_Risk_Score]]&gt;=10,"High Risk", IF(tbl_Customers[[#This Row],[Churn_Risk_Score]]&gt;=5,"Medium Risk","Low Risk"))</f>
        <v>Medium Risk</v>
      </c>
    </row>
    <row r="4191" spans="1:33" x14ac:dyDescent="0.35">
      <c r="A4191">
        <v>4190</v>
      </c>
      <c r="B4191" t="s">
        <v>39</v>
      </c>
      <c r="C4191">
        <v>129</v>
      </c>
      <c r="D4191" t="s">
        <v>21</v>
      </c>
      <c r="E4191" t="s">
        <v>22</v>
      </c>
      <c r="F4191" t="s">
        <v>23</v>
      </c>
      <c r="G4191">
        <v>23</v>
      </c>
      <c r="H4191">
        <v>210.7</v>
      </c>
      <c r="I4191">
        <v>119</v>
      </c>
      <c r="J4191">
        <v>35.82</v>
      </c>
      <c r="K4191">
        <v>137.4</v>
      </c>
      <c r="L4191">
        <v>51</v>
      </c>
      <c r="M4191">
        <v>11.68</v>
      </c>
      <c r="N4191">
        <v>248.2</v>
      </c>
      <c r="O4191">
        <v>92</v>
      </c>
      <c r="P4191">
        <v>11.17</v>
      </c>
      <c r="Q4191">
        <v>7.9</v>
      </c>
      <c r="R4191">
        <v>6</v>
      </c>
      <c r="S4191">
        <v>2.13</v>
      </c>
      <c r="T4191">
        <v>2</v>
      </c>
      <c r="U4191" t="s">
        <v>22</v>
      </c>
      <c r="V4191">
        <f>IF(tbl_Customers[[#This Row],[churn]] = "yes", 1, 0)</f>
        <v>0</v>
      </c>
      <c r="W4191" t="str">
        <f>IF(tbl_Customers[[#This Row],[number_customer_service_calls]] &lt;= 1, "0-1 Calls", IF(tbl_Customers[[#This Row],[number_customer_service_calls]] &lt;= 3, "2-3 Calls", IF(tbl_Customers[[#This Row],[number_customer_service_calls]] &lt;=5, "4-5 Calls", "6+ Calls")))</f>
        <v>2-3 Calls</v>
      </c>
      <c r="X4191" t="str">
        <f>IF(tbl_Customers[[#This Row],[account_length]] &lt;= 50, "0-50", IF(tbl_Customers[[#This Row],[account_length]] &lt;=100, "51-100", IF(tbl_Customers[[#This Row],[account_length]] &lt;= 150, "101-150", "151+")))</f>
        <v>101-150</v>
      </c>
      <c r="Y4191" t="str">
        <f>IF(tbl_Customers[[#This Row],[total_intl_charge]] &lt;= 3, "Low Charges", "High Charges")</f>
        <v>Low Charges</v>
      </c>
      <c r="Z4191" t="str">
        <f>IF(tbl_Customers[[#This Row],[total_eve_calls]]&lt;=80,"Low Calls",
IF(tbl_Customers[[#This Row],[total_eve_calls]]&lt;=120,"Medium Calls","High Calls"))</f>
        <v>Low Calls</v>
      </c>
      <c r="AA4191" t="str">
        <f>IF(tbl_Customers[[#This Row],[total_eve_charge]]&lt;=15,"Low Charges",
IF(tbl_Customers[[#This Row],[total_eve_charge]]&lt;=20,"Medium Charges","High Charges"))</f>
        <v>Low Charges</v>
      </c>
      <c r="AB4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1" t="str">
        <f>IF(tbl_Customers[[#This Row],[number_vmail_messages]] = 0, "No Usage", IF(tbl_Customers[[#This Row],[number_vmail_messages]] &lt;= 20, "Low Usage", IF(tbl_Customers[[#This Row],[number_vmail_messages]] &lt;= 40, "Medium Usgae", "High Usage")))</f>
        <v>Medium Usgae</v>
      </c>
      <c r="AD4191" t="str">
        <f>IF(tbl_Customers[[#This Row],[total_day_minutes]]&lt;=150,"Low Usage", IF(tbl_Customers[[#This Row],[total_day_minutes]]&lt;=200,"Medium Usage", IF(tbl_Customers[[#This Row],[total_day_minutes]]&lt;=250,"High Usage","Very High Usage")))</f>
        <v>High Usage</v>
      </c>
      <c r="AE4191" t="str">
        <f>IF(tbl_Customers[[#This Row],[total_intl_calls]]&lt;=5,"Low Calls", IF(tbl_Customers[[#This Row],[total_intl_calls]]&lt;=10, "Medium Calls", "High Calls"))</f>
        <v>Medium Calls</v>
      </c>
      <c r="AF41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91" s="36" t="str">
        <f>IF(tbl_Customers[[#This Row],[Churn_Risk_Score]]&gt;=10,"High Risk", IF(tbl_Customers[[#This Row],[Churn_Risk_Score]]&gt;=5,"Medium Risk","Low Risk"))</f>
        <v>Low Risk</v>
      </c>
    </row>
    <row r="4192" spans="1:33" x14ac:dyDescent="0.35">
      <c r="A4192">
        <v>4191</v>
      </c>
      <c r="B4192" t="s">
        <v>58</v>
      </c>
      <c r="C4192">
        <v>93</v>
      </c>
      <c r="D4192" t="s">
        <v>28</v>
      </c>
      <c r="E4192" t="s">
        <v>22</v>
      </c>
      <c r="F4192" t="s">
        <v>22</v>
      </c>
      <c r="G4192">
        <v>0</v>
      </c>
      <c r="H4192">
        <v>217.2</v>
      </c>
      <c r="I4192">
        <v>92</v>
      </c>
      <c r="J4192">
        <v>36.92</v>
      </c>
      <c r="K4192">
        <v>204.5</v>
      </c>
      <c r="L4192">
        <v>83</v>
      </c>
      <c r="M4192">
        <v>17.38</v>
      </c>
      <c r="N4192">
        <v>157.9</v>
      </c>
      <c r="O4192">
        <v>101</v>
      </c>
      <c r="P4192">
        <v>7.11</v>
      </c>
      <c r="Q4192">
        <v>11.4</v>
      </c>
      <c r="R4192">
        <v>10</v>
      </c>
      <c r="S4192">
        <v>3.08</v>
      </c>
      <c r="T4192">
        <v>1</v>
      </c>
      <c r="U4192" t="s">
        <v>22</v>
      </c>
      <c r="V4192">
        <f>IF(tbl_Customers[[#This Row],[churn]] = "yes", 1, 0)</f>
        <v>0</v>
      </c>
      <c r="W4192" t="str">
        <f>IF(tbl_Customers[[#This Row],[number_customer_service_calls]] &lt;= 1, "0-1 Calls", IF(tbl_Customers[[#This Row],[number_customer_service_calls]] &lt;= 3, "2-3 Calls", IF(tbl_Customers[[#This Row],[number_customer_service_calls]] &lt;=5, "4-5 Calls", "6+ Calls")))</f>
        <v>0-1 Calls</v>
      </c>
      <c r="X4192" t="str">
        <f>IF(tbl_Customers[[#This Row],[account_length]] &lt;= 50, "0-50", IF(tbl_Customers[[#This Row],[account_length]] &lt;=100, "51-100", IF(tbl_Customers[[#This Row],[account_length]] &lt;= 150, "101-150", "151+")))</f>
        <v>51-100</v>
      </c>
      <c r="Y4192" t="str">
        <f>IF(tbl_Customers[[#This Row],[total_intl_charge]] &lt;= 3, "Low Charges", "High Charges")</f>
        <v>High Charges</v>
      </c>
      <c r="Z4192" t="str">
        <f>IF(tbl_Customers[[#This Row],[total_eve_calls]]&lt;=80,"Low Calls",
IF(tbl_Customers[[#This Row],[total_eve_calls]]&lt;=120,"Medium Calls","High Calls"))</f>
        <v>Medium Calls</v>
      </c>
      <c r="AA4192" t="str">
        <f>IF(tbl_Customers[[#This Row],[total_eve_charge]]&lt;=15,"Low Charges",
IF(tbl_Customers[[#This Row],[total_eve_charge]]&lt;=20,"Medium Charges","High Charges"))</f>
        <v>Medium Charges</v>
      </c>
      <c r="AB4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2" t="str">
        <f>IF(tbl_Customers[[#This Row],[number_vmail_messages]] = 0, "No Usage", IF(tbl_Customers[[#This Row],[number_vmail_messages]] &lt;= 20, "Low Usage", IF(tbl_Customers[[#This Row],[number_vmail_messages]] &lt;= 40, "Medium Usgae", "High Usage")))</f>
        <v>No Usage</v>
      </c>
      <c r="AD4192" t="str">
        <f>IF(tbl_Customers[[#This Row],[total_day_minutes]]&lt;=150,"Low Usage", IF(tbl_Customers[[#This Row],[total_day_minutes]]&lt;=200,"Medium Usage", IF(tbl_Customers[[#This Row],[total_day_minutes]]&lt;=250,"High Usage","Very High Usage")))</f>
        <v>High Usage</v>
      </c>
      <c r="AE4192" t="str">
        <f>IF(tbl_Customers[[#This Row],[total_intl_calls]]&lt;=5,"Low Calls", IF(tbl_Customers[[#This Row],[total_intl_calls]]&lt;=10, "Medium Calls", "High Calls"))</f>
        <v>Medium Calls</v>
      </c>
      <c r="AF41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92" s="36" t="str">
        <f>IF(tbl_Customers[[#This Row],[Churn_Risk_Score]]&gt;=10,"High Risk", IF(tbl_Customers[[#This Row],[Churn_Risk_Score]]&gt;=5,"Medium Risk","Low Risk"))</f>
        <v>Low Risk</v>
      </c>
    </row>
    <row r="4193" spans="1:33" x14ac:dyDescent="0.35">
      <c r="A4193">
        <v>4192</v>
      </c>
      <c r="B4193" t="s">
        <v>60</v>
      </c>
      <c r="C4193">
        <v>120</v>
      </c>
      <c r="D4193" t="s">
        <v>21</v>
      </c>
      <c r="E4193" t="s">
        <v>22</v>
      </c>
      <c r="F4193" t="s">
        <v>22</v>
      </c>
      <c r="G4193">
        <v>0</v>
      </c>
      <c r="H4193">
        <v>198</v>
      </c>
      <c r="I4193">
        <v>101</v>
      </c>
      <c r="J4193">
        <v>33.659999999999997</v>
      </c>
      <c r="K4193">
        <v>190.2</v>
      </c>
      <c r="L4193">
        <v>74</v>
      </c>
      <c r="M4193">
        <v>16.170000000000002</v>
      </c>
      <c r="N4193">
        <v>241.2</v>
      </c>
      <c r="O4193">
        <v>105</v>
      </c>
      <c r="P4193">
        <v>10.85</v>
      </c>
      <c r="Q4193">
        <v>8.3000000000000007</v>
      </c>
      <c r="R4193">
        <v>10</v>
      </c>
      <c r="S4193">
        <v>2.2400000000000002</v>
      </c>
      <c r="T4193">
        <v>4</v>
      </c>
      <c r="U4193" t="s">
        <v>22</v>
      </c>
      <c r="V4193">
        <f>IF(tbl_Customers[[#This Row],[churn]] = "yes", 1, 0)</f>
        <v>0</v>
      </c>
      <c r="W4193" t="str">
        <f>IF(tbl_Customers[[#This Row],[number_customer_service_calls]] &lt;= 1, "0-1 Calls", IF(tbl_Customers[[#This Row],[number_customer_service_calls]] &lt;= 3, "2-3 Calls", IF(tbl_Customers[[#This Row],[number_customer_service_calls]] &lt;=5, "4-5 Calls", "6+ Calls")))</f>
        <v>4-5 Calls</v>
      </c>
      <c r="X4193" t="str">
        <f>IF(tbl_Customers[[#This Row],[account_length]] &lt;= 50, "0-50", IF(tbl_Customers[[#This Row],[account_length]] &lt;=100, "51-100", IF(tbl_Customers[[#This Row],[account_length]] &lt;= 150, "101-150", "151+")))</f>
        <v>101-150</v>
      </c>
      <c r="Y4193" t="str">
        <f>IF(tbl_Customers[[#This Row],[total_intl_charge]] &lt;= 3, "Low Charges", "High Charges")</f>
        <v>Low Charges</v>
      </c>
      <c r="Z4193" t="str">
        <f>IF(tbl_Customers[[#This Row],[total_eve_calls]]&lt;=80,"Low Calls",
IF(tbl_Customers[[#This Row],[total_eve_calls]]&lt;=120,"Medium Calls","High Calls"))</f>
        <v>Low Calls</v>
      </c>
      <c r="AA4193" t="str">
        <f>IF(tbl_Customers[[#This Row],[total_eve_charge]]&lt;=15,"Low Charges",
IF(tbl_Customers[[#This Row],[total_eve_charge]]&lt;=20,"Medium Charges","High Charges"))</f>
        <v>Medium Charges</v>
      </c>
      <c r="AB4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3" t="str">
        <f>IF(tbl_Customers[[#This Row],[number_vmail_messages]] = 0, "No Usage", IF(tbl_Customers[[#This Row],[number_vmail_messages]] &lt;= 20, "Low Usage", IF(tbl_Customers[[#This Row],[number_vmail_messages]] &lt;= 40, "Medium Usgae", "High Usage")))</f>
        <v>No Usage</v>
      </c>
      <c r="AD4193" t="str">
        <f>IF(tbl_Customers[[#This Row],[total_day_minutes]]&lt;=150,"Low Usage", IF(tbl_Customers[[#This Row],[total_day_minutes]]&lt;=200,"Medium Usage", IF(tbl_Customers[[#This Row],[total_day_minutes]]&lt;=250,"High Usage","Very High Usage")))</f>
        <v>Medium Usage</v>
      </c>
      <c r="AE4193" t="str">
        <f>IF(tbl_Customers[[#This Row],[total_intl_calls]]&lt;=5,"Low Calls", IF(tbl_Customers[[#This Row],[total_intl_calls]]&lt;=10, "Medium Calls", "High Calls"))</f>
        <v>Medium Calls</v>
      </c>
      <c r="AF41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93" s="36" t="str">
        <f>IF(tbl_Customers[[#This Row],[Churn_Risk_Score]]&gt;=10,"High Risk", IF(tbl_Customers[[#This Row],[Churn_Risk_Score]]&gt;=5,"Medium Risk","Low Risk"))</f>
        <v>Medium Risk</v>
      </c>
    </row>
    <row r="4194" spans="1:33" x14ac:dyDescent="0.35">
      <c r="A4194">
        <v>4193</v>
      </c>
      <c r="B4194" t="s">
        <v>38</v>
      </c>
      <c r="C4194">
        <v>149</v>
      </c>
      <c r="D4194" t="s">
        <v>25</v>
      </c>
      <c r="E4194" t="s">
        <v>22</v>
      </c>
      <c r="F4194" t="s">
        <v>23</v>
      </c>
      <c r="G4194">
        <v>28</v>
      </c>
      <c r="H4194">
        <v>212.8</v>
      </c>
      <c r="I4194">
        <v>117</v>
      </c>
      <c r="J4194">
        <v>36.18</v>
      </c>
      <c r="K4194">
        <v>159.9</v>
      </c>
      <c r="L4194">
        <v>86</v>
      </c>
      <c r="M4194">
        <v>13.59</v>
      </c>
      <c r="N4194">
        <v>222.7</v>
      </c>
      <c r="O4194">
        <v>88</v>
      </c>
      <c r="P4194">
        <v>10.02</v>
      </c>
      <c r="Q4194">
        <v>0</v>
      </c>
      <c r="R4194">
        <v>0</v>
      </c>
      <c r="S4194">
        <v>0</v>
      </c>
      <c r="T4194">
        <v>1</v>
      </c>
      <c r="U4194" t="s">
        <v>22</v>
      </c>
      <c r="V4194">
        <f>IF(tbl_Customers[[#This Row],[churn]] = "yes", 1, 0)</f>
        <v>0</v>
      </c>
      <c r="W4194" t="str">
        <f>IF(tbl_Customers[[#This Row],[number_customer_service_calls]] &lt;= 1, "0-1 Calls", IF(tbl_Customers[[#This Row],[number_customer_service_calls]] &lt;= 3, "2-3 Calls", IF(tbl_Customers[[#This Row],[number_customer_service_calls]] &lt;=5, "4-5 Calls", "6+ Calls")))</f>
        <v>0-1 Calls</v>
      </c>
      <c r="X4194" t="str">
        <f>IF(tbl_Customers[[#This Row],[account_length]] &lt;= 50, "0-50", IF(tbl_Customers[[#This Row],[account_length]] &lt;=100, "51-100", IF(tbl_Customers[[#This Row],[account_length]] &lt;= 150, "101-150", "151+")))</f>
        <v>101-150</v>
      </c>
      <c r="Y4194" t="str">
        <f>IF(tbl_Customers[[#This Row],[total_intl_charge]] &lt;= 3, "Low Charges", "High Charges")</f>
        <v>Low Charges</v>
      </c>
      <c r="Z4194" t="str">
        <f>IF(tbl_Customers[[#This Row],[total_eve_calls]]&lt;=80,"Low Calls",
IF(tbl_Customers[[#This Row],[total_eve_calls]]&lt;=120,"Medium Calls","High Calls"))</f>
        <v>Medium Calls</v>
      </c>
      <c r="AA4194" t="str">
        <f>IF(tbl_Customers[[#This Row],[total_eve_charge]]&lt;=15,"Low Charges",
IF(tbl_Customers[[#This Row],[total_eve_charge]]&lt;=20,"Medium Charges","High Charges"))</f>
        <v>Low Charges</v>
      </c>
      <c r="AB4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4" t="str">
        <f>IF(tbl_Customers[[#This Row],[number_vmail_messages]] = 0, "No Usage", IF(tbl_Customers[[#This Row],[number_vmail_messages]] &lt;= 20, "Low Usage", IF(tbl_Customers[[#This Row],[number_vmail_messages]] &lt;= 40, "Medium Usgae", "High Usage")))</f>
        <v>Medium Usgae</v>
      </c>
      <c r="AD4194" t="str">
        <f>IF(tbl_Customers[[#This Row],[total_day_minutes]]&lt;=150,"Low Usage", IF(tbl_Customers[[#This Row],[total_day_minutes]]&lt;=200,"Medium Usage", IF(tbl_Customers[[#This Row],[total_day_minutes]]&lt;=250,"High Usage","Very High Usage")))</f>
        <v>High Usage</v>
      </c>
      <c r="AE4194" t="str">
        <f>IF(tbl_Customers[[#This Row],[total_intl_calls]]&lt;=5,"Low Calls", IF(tbl_Customers[[#This Row],[total_intl_calls]]&lt;=10, "Medium Calls", "High Calls"))</f>
        <v>Low Calls</v>
      </c>
      <c r="AF41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94" s="36" t="str">
        <f>IF(tbl_Customers[[#This Row],[Churn_Risk_Score]]&gt;=10,"High Risk", IF(tbl_Customers[[#This Row],[Churn_Risk_Score]]&gt;=5,"Medium Risk","Low Risk"))</f>
        <v>Low Risk</v>
      </c>
    </row>
    <row r="4195" spans="1:33" x14ac:dyDescent="0.35">
      <c r="A4195">
        <v>4194</v>
      </c>
      <c r="B4195" t="s">
        <v>59</v>
      </c>
      <c r="C4195">
        <v>62</v>
      </c>
      <c r="D4195" t="s">
        <v>21</v>
      </c>
      <c r="E4195" t="s">
        <v>23</v>
      </c>
      <c r="F4195" t="s">
        <v>22</v>
      </c>
      <c r="G4195">
        <v>0</v>
      </c>
      <c r="H4195">
        <v>180.9</v>
      </c>
      <c r="I4195">
        <v>121</v>
      </c>
      <c r="J4195">
        <v>30.75</v>
      </c>
      <c r="K4195">
        <v>134.30000000000001</v>
      </c>
      <c r="L4195">
        <v>107</v>
      </c>
      <c r="M4195">
        <v>11.42</v>
      </c>
      <c r="N4195">
        <v>179.3</v>
      </c>
      <c r="O4195">
        <v>74</v>
      </c>
      <c r="P4195">
        <v>8.07</v>
      </c>
      <c r="Q4195">
        <v>8.6</v>
      </c>
      <c r="R4195">
        <v>2</v>
      </c>
      <c r="S4195">
        <v>2.3199999999999998</v>
      </c>
      <c r="T4195">
        <v>2</v>
      </c>
      <c r="U4195" t="s">
        <v>23</v>
      </c>
      <c r="V4195">
        <f>IF(tbl_Customers[[#This Row],[churn]] = "yes", 1, 0)</f>
        <v>1</v>
      </c>
      <c r="W4195" t="str">
        <f>IF(tbl_Customers[[#This Row],[number_customer_service_calls]] &lt;= 1, "0-1 Calls", IF(tbl_Customers[[#This Row],[number_customer_service_calls]] &lt;= 3, "2-3 Calls", IF(tbl_Customers[[#This Row],[number_customer_service_calls]] &lt;=5, "4-5 Calls", "6+ Calls")))</f>
        <v>2-3 Calls</v>
      </c>
      <c r="X4195" t="str">
        <f>IF(tbl_Customers[[#This Row],[account_length]] &lt;= 50, "0-50", IF(tbl_Customers[[#This Row],[account_length]] &lt;=100, "51-100", IF(tbl_Customers[[#This Row],[account_length]] &lt;= 150, "101-150", "151+")))</f>
        <v>51-100</v>
      </c>
      <c r="Y4195" t="str">
        <f>IF(tbl_Customers[[#This Row],[total_intl_charge]] &lt;= 3, "Low Charges", "High Charges")</f>
        <v>Low Charges</v>
      </c>
      <c r="Z4195" t="str">
        <f>IF(tbl_Customers[[#This Row],[total_eve_calls]]&lt;=80,"Low Calls",
IF(tbl_Customers[[#This Row],[total_eve_calls]]&lt;=120,"Medium Calls","High Calls"))</f>
        <v>Medium Calls</v>
      </c>
      <c r="AA4195" t="str">
        <f>IF(tbl_Customers[[#This Row],[total_eve_charge]]&lt;=15,"Low Charges",
IF(tbl_Customers[[#This Row],[total_eve_charge]]&lt;=20,"Medium Charges","High Charges"))</f>
        <v>Low Charges</v>
      </c>
      <c r="AB4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5" t="str">
        <f>IF(tbl_Customers[[#This Row],[number_vmail_messages]] = 0, "No Usage", IF(tbl_Customers[[#This Row],[number_vmail_messages]] &lt;= 20, "Low Usage", IF(tbl_Customers[[#This Row],[number_vmail_messages]] &lt;= 40, "Medium Usgae", "High Usage")))</f>
        <v>No Usage</v>
      </c>
      <c r="AD4195" t="str">
        <f>IF(tbl_Customers[[#This Row],[total_day_minutes]]&lt;=150,"Low Usage", IF(tbl_Customers[[#This Row],[total_day_minutes]]&lt;=200,"Medium Usage", IF(tbl_Customers[[#This Row],[total_day_minutes]]&lt;=250,"High Usage","Very High Usage")))</f>
        <v>Medium Usage</v>
      </c>
      <c r="AE4195" t="str">
        <f>IF(tbl_Customers[[#This Row],[total_intl_calls]]&lt;=5,"Low Calls", IF(tbl_Customers[[#This Row],[total_intl_calls]]&lt;=10, "Medium Calls", "High Calls"))</f>
        <v>Low Calls</v>
      </c>
      <c r="AF41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95" s="36" t="str">
        <f>IF(tbl_Customers[[#This Row],[Churn_Risk_Score]]&gt;=10,"High Risk", IF(tbl_Customers[[#This Row],[Churn_Risk_Score]]&gt;=5,"Medium Risk","Low Risk"))</f>
        <v>Low Risk</v>
      </c>
    </row>
    <row r="4196" spans="1:33" x14ac:dyDescent="0.35">
      <c r="A4196">
        <v>4195</v>
      </c>
      <c r="B4196" t="s">
        <v>68</v>
      </c>
      <c r="C4196">
        <v>80</v>
      </c>
      <c r="D4196" t="s">
        <v>21</v>
      </c>
      <c r="E4196" t="s">
        <v>22</v>
      </c>
      <c r="F4196" t="s">
        <v>22</v>
      </c>
      <c r="G4196">
        <v>0</v>
      </c>
      <c r="H4196">
        <v>209.9</v>
      </c>
      <c r="I4196">
        <v>109</v>
      </c>
      <c r="J4196">
        <v>35.68</v>
      </c>
      <c r="K4196">
        <v>226.1</v>
      </c>
      <c r="L4196">
        <v>56</v>
      </c>
      <c r="M4196">
        <v>19.22</v>
      </c>
      <c r="N4196">
        <v>154.19999999999999</v>
      </c>
      <c r="O4196">
        <v>121</v>
      </c>
      <c r="P4196">
        <v>6.94</v>
      </c>
      <c r="Q4196">
        <v>9</v>
      </c>
      <c r="R4196">
        <v>5</v>
      </c>
      <c r="S4196">
        <v>2.4300000000000002</v>
      </c>
      <c r="T4196">
        <v>1</v>
      </c>
      <c r="U4196" t="s">
        <v>22</v>
      </c>
      <c r="V4196">
        <f>IF(tbl_Customers[[#This Row],[churn]] = "yes", 1, 0)</f>
        <v>0</v>
      </c>
      <c r="W4196" t="str">
        <f>IF(tbl_Customers[[#This Row],[number_customer_service_calls]] &lt;= 1, "0-1 Calls", IF(tbl_Customers[[#This Row],[number_customer_service_calls]] &lt;= 3, "2-3 Calls", IF(tbl_Customers[[#This Row],[number_customer_service_calls]] &lt;=5, "4-5 Calls", "6+ Calls")))</f>
        <v>0-1 Calls</v>
      </c>
      <c r="X4196" t="str">
        <f>IF(tbl_Customers[[#This Row],[account_length]] &lt;= 50, "0-50", IF(tbl_Customers[[#This Row],[account_length]] &lt;=100, "51-100", IF(tbl_Customers[[#This Row],[account_length]] &lt;= 150, "101-150", "151+")))</f>
        <v>51-100</v>
      </c>
      <c r="Y4196" t="str">
        <f>IF(tbl_Customers[[#This Row],[total_intl_charge]] &lt;= 3, "Low Charges", "High Charges")</f>
        <v>Low Charges</v>
      </c>
      <c r="Z4196" t="str">
        <f>IF(tbl_Customers[[#This Row],[total_eve_calls]]&lt;=80,"Low Calls",
IF(tbl_Customers[[#This Row],[total_eve_calls]]&lt;=120,"Medium Calls","High Calls"))</f>
        <v>Low Calls</v>
      </c>
      <c r="AA4196" t="str">
        <f>IF(tbl_Customers[[#This Row],[total_eve_charge]]&lt;=15,"Low Charges",
IF(tbl_Customers[[#This Row],[total_eve_charge]]&lt;=20,"Medium Charges","High Charges"))</f>
        <v>Medium Charges</v>
      </c>
      <c r="AB4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6" t="str">
        <f>IF(tbl_Customers[[#This Row],[number_vmail_messages]] = 0, "No Usage", IF(tbl_Customers[[#This Row],[number_vmail_messages]] &lt;= 20, "Low Usage", IF(tbl_Customers[[#This Row],[number_vmail_messages]] &lt;= 40, "Medium Usgae", "High Usage")))</f>
        <v>No Usage</v>
      </c>
      <c r="AD4196" t="str">
        <f>IF(tbl_Customers[[#This Row],[total_day_minutes]]&lt;=150,"Low Usage", IF(tbl_Customers[[#This Row],[total_day_minutes]]&lt;=200,"Medium Usage", IF(tbl_Customers[[#This Row],[total_day_minutes]]&lt;=250,"High Usage","Very High Usage")))</f>
        <v>High Usage</v>
      </c>
      <c r="AE4196" t="str">
        <f>IF(tbl_Customers[[#This Row],[total_intl_calls]]&lt;=5,"Low Calls", IF(tbl_Customers[[#This Row],[total_intl_calls]]&lt;=10, "Medium Calls", "High Calls"))</f>
        <v>Low Calls</v>
      </c>
      <c r="AF41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96" s="36" t="str">
        <f>IF(tbl_Customers[[#This Row],[Churn_Risk_Score]]&gt;=10,"High Risk", IF(tbl_Customers[[#This Row],[Churn_Risk_Score]]&gt;=5,"Medium Risk","Low Risk"))</f>
        <v>Low Risk</v>
      </c>
    </row>
    <row r="4197" spans="1:33" x14ac:dyDescent="0.35">
      <c r="A4197">
        <v>4196</v>
      </c>
      <c r="B4197" t="s">
        <v>60</v>
      </c>
      <c r="C4197">
        <v>30</v>
      </c>
      <c r="D4197" t="s">
        <v>25</v>
      </c>
      <c r="E4197" t="s">
        <v>22</v>
      </c>
      <c r="F4197" t="s">
        <v>22</v>
      </c>
      <c r="G4197">
        <v>0</v>
      </c>
      <c r="H4197">
        <v>112.9</v>
      </c>
      <c r="I4197">
        <v>81</v>
      </c>
      <c r="J4197">
        <v>19.190000000000001</v>
      </c>
      <c r="K4197">
        <v>224.8</v>
      </c>
      <c r="L4197">
        <v>68</v>
      </c>
      <c r="M4197">
        <v>19.11</v>
      </c>
      <c r="N4197">
        <v>188.4</v>
      </c>
      <c r="O4197">
        <v>122</v>
      </c>
      <c r="P4197">
        <v>8.48</v>
      </c>
      <c r="Q4197">
        <v>11.3</v>
      </c>
      <c r="R4197">
        <v>7</v>
      </c>
      <c r="S4197">
        <v>3.05</v>
      </c>
      <c r="T4197">
        <v>4</v>
      </c>
      <c r="U4197" t="s">
        <v>23</v>
      </c>
      <c r="V4197">
        <f>IF(tbl_Customers[[#This Row],[churn]] = "yes", 1, 0)</f>
        <v>1</v>
      </c>
      <c r="W4197" t="str">
        <f>IF(tbl_Customers[[#This Row],[number_customer_service_calls]] &lt;= 1, "0-1 Calls", IF(tbl_Customers[[#This Row],[number_customer_service_calls]] &lt;= 3, "2-3 Calls", IF(tbl_Customers[[#This Row],[number_customer_service_calls]] &lt;=5, "4-5 Calls", "6+ Calls")))</f>
        <v>4-5 Calls</v>
      </c>
      <c r="X4197" t="str">
        <f>IF(tbl_Customers[[#This Row],[account_length]] &lt;= 50, "0-50", IF(tbl_Customers[[#This Row],[account_length]] &lt;=100, "51-100", IF(tbl_Customers[[#This Row],[account_length]] &lt;= 150, "101-150", "151+")))</f>
        <v>0-50</v>
      </c>
      <c r="Y4197" t="str">
        <f>IF(tbl_Customers[[#This Row],[total_intl_charge]] &lt;= 3, "Low Charges", "High Charges")</f>
        <v>High Charges</v>
      </c>
      <c r="Z4197" t="str">
        <f>IF(tbl_Customers[[#This Row],[total_eve_calls]]&lt;=80,"Low Calls",
IF(tbl_Customers[[#This Row],[total_eve_calls]]&lt;=120,"Medium Calls","High Calls"))</f>
        <v>Low Calls</v>
      </c>
      <c r="AA4197" t="str">
        <f>IF(tbl_Customers[[#This Row],[total_eve_charge]]&lt;=15,"Low Charges",
IF(tbl_Customers[[#This Row],[total_eve_charge]]&lt;=20,"Medium Charges","High Charges"))</f>
        <v>Medium Charges</v>
      </c>
      <c r="AB4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97" t="str">
        <f>IF(tbl_Customers[[#This Row],[number_vmail_messages]] = 0, "No Usage", IF(tbl_Customers[[#This Row],[number_vmail_messages]] &lt;= 20, "Low Usage", IF(tbl_Customers[[#This Row],[number_vmail_messages]] &lt;= 40, "Medium Usgae", "High Usage")))</f>
        <v>No Usage</v>
      </c>
      <c r="AD4197" t="str">
        <f>IF(tbl_Customers[[#This Row],[total_day_minutes]]&lt;=150,"Low Usage", IF(tbl_Customers[[#This Row],[total_day_minutes]]&lt;=200,"Medium Usage", IF(tbl_Customers[[#This Row],[total_day_minutes]]&lt;=250,"High Usage","Very High Usage")))</f>
        <v>Low Usage</v>
      </c>
      <c r="AE4197" t="str">
        <f>IF(tbl_Customers[[#This Row],[total_intl_calls]]&lt;=5,"Low Calls", IF(tbl_Customers[[#This Row],[total_intl_calls]]&lt;=10, "Medium Calls", "High Calls"))</f>
        <v>Medium Calls</v>
      </c>
      <c r="AF41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97" s="36" t="str">
        <f>IF(tbl_Customers[[#This Row],[Churn_Risk_Score]]&gt;=10,"High Risk", IF(tbl_Customers[[#This Row],[Churn_Risk_Score]]&gt;=5,"Medium Risk","Low Risk"))</f>
        <v>Medium Risk</v>
      </c>
    </row>
    <row r="4198" spans="1:33" x14ac:dyDescent="0.35">
      <c r="A4198">
        <v>4197</v>
      </c>
      <c r="B4198" t="s">
        <v>66</v>
      </c>
      <c r="C4198">
        <v>89</v>
      </c>
      <c r="D4198" t="s">
        <v>21</v>
      </c>
      <c r="E4198" t="s">
        <v>22</v>
      </c>
      <c r="F4198" t="s">
        <v>22</v>
      </c>
      <c r="G4198">
        <v>0</v>
      </c>
      <c r="H4198">
        <v>242.5</v>
      </c>
      <c r="I4198">
        <v>71</v>
      </c>
      <c r="J4198">
        <v>41.23</v>
      </c>
      <c r="K4198">
        <v>213.3</v>
      </c>
      <c r="L4198">
        <v>109</v>
      </c>
      <c r="M4198">
        <v>18.13</v>
      </c>
      <c r="N4198">
        <v>231</v>
      </c>
      <c r="O4198">
        <v>84</v>
      </c>
      <c r="P4198">
        <v>10.4</v>
      </c>
      <c r="Q4198">
        <v>6.3</v>
      </c>
      <c r="R4198">
        <v>3</v>
      </c>
      <c r="S4198">
        <v>1.7</v>
      </c>
      <c r="T4198">
        <v>3</v>
      </c>
      <c r="U4198" t="s">
        <v>22</v>
      </c>
      <c r="V4198">
        <f>IF(tbl_Customers[[#This Row],[churn]] = "yes", 1, 0)</f>
        <v>0</v>
      </c>
      <c r="W4198" t="str">
        <f>IF(tbl_Customers[[#This Row],[number_customer_service_calls]] &lt;= 1, "0-1 Calls", IF(tbl_Customers[[#This Row],[number_customer_service_calls]] &lt;= 3, "2-3 Calls", IF(tbl_Customers[[#This Row],[number_customer_service_calls]] &lt;=5, "4-5 Calls", "6+ Calls")))</f>
        <v>2-3 Calls</v>
      </c>
      <c r="X4198" t="str">
        <f>IF(tbl_Customers[[#This Row],[account_length]] &lt;= 50, "0-50", IF(tbl_Customers[[#This Row],[account_length]] &lt;=100, "51-100", IF(tbl_Customers[[#This Row],[account_length]] &lt;= 150, "101-150", "151+")))</f>
        <v>51-100</v>
      </c>
      <c r="Y4198" t="str">
        <f>IF(tbl_Customers[[#This Row],[total_intl_charge]] &lt;= 3, "Low Charges", "High Charges")</f>
        <v>Low Charges</v>
      </c>
      <c r="Z4198" t="str">
        <f>IF(tbl_Customers[[#This Row],[total_eve_calls]]&lt;=80,"Low Calls",
IF(tbl_Customers[[#This Row],[total_eve_calls]]&lt;=120,"Medium Calls","High Calls"))</f>
        <v>Medium Calls</v>
      </c>
      <c r="AA4198" t="str">
        <f>IF(tbl_Customers[[#This Row],[total_eve_charge]]&lt;=15,"Low Charges",
IF(tbl_Customers[[#This Row],[total_eve_charge]]&lt;=20,"Medium Charges","High Charges"))</f>
        <v>Medium Charges</v>
      </c>
      <c r="AB4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8" t="str">
        <f>IF(tbl_Customers[[#This Row],[number_vmail_messages]] = 0, "No Usage", IF(tbl_Customers[[#This Row],[number_vmail_messages]] &lt;= 20, "Low Usage", IF(tbl_Customers[[#This Row],[number_vmail_messages]] &lt;= 40, "Medium Usgae", "High Usage")))</f>
        <v>No Usage</v>
      </c>
      <c r="AD4198" t="str">
        <f>IF(tbl_Customers[[#This Row],[total_day_minutes]]&lt;=150,"Low Usage", IF(tbl_Customers[[#This Row],[total_day_minutes]]&lt;=200,"Medium Usage", IF(tbl_Customers[[#This Row],[total_day_minutes]]&lt;=250,"High Usage","Very High Usage")))</f>
        <v>High Usage</v>
      </c>
      <c r="AE4198" t="str">
        <f>IF(tbl_Customers[[#This Row],[total_intl_calls]]&lt;=5,"Low Calls", IF(tbl_Customers[[#This Row],[total_intl_calls]]&lt;=10, "Medium Calls", "High Calls"))</f>
        <v>Low Calls</v>
      </c>
      <c r="AF41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98" s="36" t="str">
        <f>IF(tbl_Customers[[#This Row],[Churn_Risk_Score]]&gt;=10,"High Risk", IF(tbl_Customers[[#This Row],[Churn_Risk_Score]]&gt;=5,"Medium Risk","Low Risk"))</f>
        <v>Low Risk</v>
      </c>
    </row>
    <row r="4199" spans="1:33" x14ac:dyDescent="0.35">
      <c r="A4199">
        <v>4198</v>
      </c>
      <c r="B4199" t="s">
        <v>68</v>
      </c>
      <c r="C4199">
        <v>57</v>
      </c>
      <c r="D4199" t="s">
        <v>21</v>
      </c>
      <c r="E4199" t="s">
        <v>22</v>
      </c>
      <c r="F4199" t="s">
        <v>22</v>
      </c>
      <c r="G4199">
        <v>0</v>
      </c>
      <c r="H4199">
        <v>190.1</v>
      </c>
      <c r="I4199">
        <v>114</v>
      </c>
      <c r="J4199">
        <v>32.32</v>
      </c>
      <c r="K4199">
        <v>274.5</v>
      </c>
      <c r="L4199">
        <v>96</v>
      </c>
      <c r="M4199">
        <v>23.33</v>
      </c>
      <c r="N4199">
        <v>132.5</v>
      </c>
      <c r="O4199">
        <v>122</v>
      </c>
      <c r="P4199">
        <v>5.96</v>
      </c>
      <c r="Q4199">
        <v>9.1999999999999993</v>
      </c>
      <c r="R4199">
        <v>5</v>
      </c>
      <c r="S4199">
        <v>2.48</v>
      </c>
      <c r="T4199">
        <v>3</v>
      </c>
      <c r="U4199" t="s">
        <v>22</v>
      </c>
      <c r="V4199">
        <f>IF(tbl_Customers[[#This Row],[churn]] = "yes", 1, 0)</f>
        <v>0</v>
      </c>
      <c r="W4199" t="str">
        <f>IF(tbl_Customers[[#This Row],[number_customer_service_calls]] &lt;= 1, "0-1 Calls", IF(tbl_Customers[[#This Row],[number_customer_service_calls]] &lt;= 3, "2-3 Calls", IF(tbl_Customers[[#This Row],[number_customer_service_calls]] &lt;=5, "4-5 Calls", "6+ Calls")))</f>
        <v>2-3 Calls</v>
      </c>
      <c r="X4199" t="str">
        <f>IF(tbl_Customers[[#This Row],[account_length]] &lt;= 50, "0-50", IF(tbl_Customers[[#This Row],[account_length]] &lt;=100, "51-100", IF(tbl_Customers[[#This Row],[account_length]] &lt;= 150, "101-150", "151+")))</f>
        <v>51-100</v>
      </c>
      <c r="Y4199" t="str">
        <f>IF(tbl_Customers[[#This Row],[total_intl_charge]] &lt;= 3, "Low Charges", "High Charges")</f>
        <v>Low Charges</v>
      </c>
      <c r="Z4199" t="str">
        <f>IF(tbl_Customers[[#This Row],[total_eve_calls]]&lt;=80,"Low Calls",
IF(tbl_Customers[[#This Row],[total_eve_calls]]&lt;=120,"Medium Calls","High Calls"))</f>
        <v>Medium Calls</v>
      </c>
      <c r="AA4199" t="str">
        <f>IF(tbl_Customers[[#This Row],[total_eve_charge]]&lt;=15,"Low Charges",
IF(tbl_Customers[[#This Row],[total_eve_charge]]&lt;=20,"Medium Charges","High Charges"))</f>
        <v>High Charges</v>
      </c>
      <c r="AB4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9" t="str">
        <f>IF(tbl_Customers[[#This Row],[number_vmail_messages]] = 0, "No Usage", IF(tbl_Customers[[#This Row],[number_vmail_messages]] &lt;= 20, "Low Usage", IF(tbl_Customers[[#This Row],[number_vmail_messages]] &lt;= 40, "Medium Usgae", "High Usage")))</f>
        <v>No Usage</v>
      </c>
      <c r="AD4199" t="str">
        <f>IF(tbl_Customers[[#This Row],[total_day_minutes]]&lt;=150,"Low Usage", IF(tbl_Customers[[#This Row],[total_day_minutes]]&lt;=200,"Medium Usage", IF(tbl_Customers[[#This Row],[total_day_minutes]]&lt;=250,"High Usage","Very High Usage")))</f>
        <v>Medium Usage</v>
      </c>
      <c r="AE4199" t="str">
        <f>IF(tbl_Customers[[#This Row],[total_intl_calls]]&lt;=5,"Low Calls", IF(tbl_Customers[[#This Row],[total_intl_calls]]&lt;=10, "Medium Calls", "High Calls"))</f>
        <v>Low Calls</v>
      </c>
      <c r="AF41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99" s="36" t="str">
        <f>IF(tbl_Customers[[#This Row],[Churn_Risk_Score]]&gt;=10,"High Risk", IF(tbl_Customers[[#This Row],[Churn_Risk_Score]]&gt;=5,"Medium Risk","Low Risk"))</f>
        <v>Low Risk</v>
      </c>
    </row>
    <row r="4200" spans="1:33" x14ac:dyDescent="0.35">
      <c r="A4200">
        <v>4199</v>
      </c>
      <c r="B4200" t="s">
        <v>20</v>
      </c>
      <c r="C4200">
        <v>145</v>
      </c>
      <c r="D4200" t="s">
        <v>25</v>
      </c>
      <c r="E4200" t="s">
        <v>22</v>
      </c>
      <c r="F4200" t="s">
        <v>22</v>
      </c>
      <c r="G4200">
        <v>0</v>
      </c>
      <c r="H4200">
        <v>185.9</v>
      </c>
      <c r="I4200">
        <v>106</v>
      </c>
      <c r="J4200">
        <v>31.6</v>
      </c>
      <c r="K4200">
        <v>209.7</v>
      </c>
      <c r="L4200">
        <v>112</v>
      </c>
      <c r="M4200">
        <v>17.82</v>
      </c>
      <c r="N4200">
        <v>224.7</v>
      </c>
      <c r="O4200">
        <v>87</v>
      </c>
      <c r="P4200">
        <v>10.11</v>
      </c>
      <c r="Q4200">
        <v>9.3000000000000007</v>
      </c>
      <c r="R4200">
        <v>4</v>
      </c>
      <c r="S4200">
        <v>2.5099999999999998</v>
      </c>
      <c r="T4200">
        <v>2</v>
      </c>
      <c r="U4200" t="s">
        <v>22</v>
      </c>
      <c r="V4200">
        <f>IF(tbl_Customers[[#This Row],[churn]] = "yes", 1, 0)</f>
        <v>0</v>
      </c>
      <c r="W4200" t="str">
        <f>IF(tbl_Customers[[#This Row],[number_customer_service_calls]] &lt;= 1, "0-1 Calls", IF(tbl_Customers[[#This Row],[number_customer_service_calls]] &lt;= 3, "2-3 Calls", IF(tbl_Customers[[#This Row],[number_customer_service_calls]] &lt;=5, "4-5 Calls", "6+ Calls")))</f>
        <v>2-3 Calls</v>
      </c>
      <c r="X4200" t="str">
        <f>IF(tbl_Customers[[#This Row],[account_length]] &lt;= 50, "0-50", IF(tbl_Customers[[#This Row],[account_length]] &lt;=100, "51-100", IF(tbl_Customers[[#This Row],[account_length]] &lt;= 150, "101-150", "151+")))</f>
        <v>101-150</v>
      </c>
      <c r="Y4200" t="str">
        <f>IF(tbl_Customers[[#This Row],[total_intl_charge]] &lt;= 3, "Low Charges", "High Charges")</f>
        <v>Low Charges</v>
      </c>
      <c r="Z4200" t="str">
        <f>IF(tbl_Customers[[#This Row],[total_eve_calls]]&lt;=80,"Low Calls",
IF(tbl_Customers[[#This Row],[total_eve_calls]]&lt;=120,"Medium Calls","High Calls"))</f>
        <v>Medium Calls</v>
      </c>
      <c r="AA4200" t="str">
        <f>IF(tbl_Customers[[#This Row],[total_eve_charge]]&lt;=15,"Low Charges",
IF(tbl_Customers[[#This Row],[total_eve_charge]]&lt;=20,"Medium Charges","High Charges"))</f>
        <v>Medium Charges</v>
      </c>
      <c r="AB4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0" t="str">
        <f>IF(tbl_Customers[[#This Row],[number_vmail_messages]] = 0, "No Usage", IF(tbl_Customers[[#This Row],[number_vmail_messages]] &lt;= 20, "Low Usage", IF(tbl_Customers[[#This Row],[number_vmail_messages]] &lt;= 40, "Medium Usgae", "High Usage")))</f>
        <v>No Usage</v>
      </c>
      <c r="AD4200" t="str">
        <f>IF(tbl_Customers[[#This Row],[total_day_minutes]]&lt;=150,"Low Usage", IF(tbl_Customers[[#This Row],[total_day_minutes]]&lt;=200,"Medium Usage", IF(tbl_Customers[[#This Row],[total_day_minutes]]&lt;=250,"High Usage","Very High Usage")))</f>
        <v>Medium Usage</v>
      </c>
      <c r="AE4200" t="str">
        <f>IF(tbl_Customers[[#This Row],[total_intl_calls]]&lt;=5,"Low Calls", IF(tbl_Customers[[#This Row],[total_intl_calls]]&lt;=10, "Medium Calls", "High Calls"))</f>
        <v>Low Calls</v>
      </c>
      <c r="AF42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0" s="36" t="str">
        <f>IF(tbl_Customers[[#This Row],[Churn_Risk_Score]]&gt;=10,"High Risk", IF(tbl_Customers[[#This Row],[Churn_Risk_Score]]&gt;=5,"Medium Risk","Low Risk"))</f>
        <v>Low Risk</v>
      </c>
    </row>
    <row r="4201" spans="1:33" x14ac:dyDescent="0.35">
      <c r="A4201">
        <v>4200</v>
      </c>
      <c r="B4201" t="s">
        <v>52</v>
      </c>
      <c r="C4201">
        <v>132</v>
      </c>
      <c r="D4201" t="s">
        <v>28</v>
      </c>
      <c r="E4201" t="s">
        <v>22</v>
      </c>
      <c r="F4201" t="s">
        <v>22</v>
      </c>
      <c r="G4201">
        <v>0</v>
      </c>
      <c r="H4201">
        <v>265.8</v>
      </c>
      <c r="I4201">
        <v>122</v>
      </c>
      <c r="J4201">
        <v>45.19</v>
      </c>
      <c r="K4201">
        <v>285.10000000000002</v>
      </c>
      <c r="L4201">
        <v>90</v>
      </c>
      <c r="M4201">
        <v>24.23</v>
      </c>
      <c r="N4201">
        <v>183.6</v>
      </c>
      <c r="O4201">
        <v>124</v>
      </c>
      <c r="P4201">
        <v>8.26</v>
      </c>
      <c r="Q4201">
        <v>13.6</v>
      </c>
      <c r="R4201">
        <v>9</v>
      </c>
      <c r="S4201">
        <v>3.67</v>
      </c>
      <c r="T4201">
        <v>2</v>
      </c>
      <c r="U4201" t="s">
        <v>23</v>
      </c>
      <c r="V4201">
        <f>IF(tbl_Customers[[#This Row],[churn]] = "yes", 1, 0)</f>
        <v>1</v>
      </c>
      <c r="W4201" t="str">
        <f>IF(tbl_Customers[[#This Row],[number_customer_service_calls]] &lt;= 1, "0-1 Calls", IF(tbl_Customers[[#This Row],[number_customer_service_calls]] &lt;= 3, "2-3 Calls", IF(tbl_Customers[[#This Row],[number_customer_service_calls]] &lt;=5, "4-5 Calls", "6+ Calls")))</f>
        <v>2-3 Calls</v>
      </c>
      <c r="X4201" t="str">
        <f>IF(tbl_Customers[[#This Row],[account_length]] &lt;= 50, "0-50", IF(tbl_Customers[[#This Row],[account_length]] &lt;=100, "51-100", IF(tbl_Customers[[#This Row],[account_length]] &lt;= 150, "101-150", "151+")))</f>
        <v>101-150</v>
      </c>
      <c r="Y4201" t="str">
        <f>IF(tbl_Customers[[#This Row],[total_intl_charge]] &lt;= 3, "Low Charges", "High Charges")</f>
        <v>High Charges</v>
      </c>
      <c r="Z4201" t="str">
        <f>IF(tbl_Customers[[#This Row],[total_eve_calls]]&lt;=80,"Low Calls",
IF(tbl_Customers[[#This Row],[total_eve_calls]]&lt;=120,"Medium Calls","High Calls"))</f>
        <v>Medium Calls</v>
      </c>
      <c r="AA4201" t="str">
        <f>IF(tbl_Customers[[#This Row],[total_eve_charge]]&lt;=15,"Low Charges",
IF(tbl_Customers[[#This Row],[total_eve_charge]]&lt;=20,"Medium Charges","High Charges"))</f>
        <v>High Charges</v>
      </c>
      <c r="AB4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1" t="str">
        <f>IF(tbl_Customers[[#This Row],[number_vmail_messages]] = 0, "No Usage", IF(tbl_Customers[[#This Row],[number_vmail_messages]] &lt;= 20, "Low Usage", IF(tbl_Customers[[#This Row],[number_vmail_messages]] &lt;= 40, "Medium Usgae", "High Usage")))</f>
        <v>No Usage</v>
      </c>
      <c r="AD4201" t="str">
        <f>IF(tbl_Customers[[#This Row],[total_day_minutes]]&lt;=150,"Low Usage", IF(tbl_Customers[[#This Row],[total_day_minutes]]&lt;=200,"Medium Usage", IF(tbl_Customers[[#This Row],[total_day_minutes]]&lt;=250,"High Usage","Very High Usage")))</f>
        <v>Very High Usage</v>
      </c>
      <c r="AE4201" t="str">
        <f>IF(tbl_Customers[[#This Row],[total_intl_calls]]&lt;=5,"Low Calls", IF(tbl_Customers[[#This Row],[total_intl_calls]]&lt;=10, "Medium Calls", "High Calls"))</f>
        <v>Medium Calls</v>
      </c>
      <c r="AF42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201" s="36" t="str">
        <f>IF(tbl_Customers[[#This Row],[Churn_Risk_Score]]&gt;=10,"High Risk", IF(tbl_Customers[[#This Row],[Churn_Risk_Score]]&gt;=5,"Medium Risk","Low Risk"))</f>
        <v>Medium Risk</v>
      </c>
    </row>
    <row r="4202" spans="1:33" x14ac:dyDescent="0.35">
      <c r="A4202">
        <v>4201</v>
      </c>
      <c r="B4202" t="s">
        <v>37</v>
      </c>
      <c r="C4202">
        <v>57</v>
      </c>
      <c r="D4202" t="s">
        <v>21</v>
      </c>
      <c r="E4202" t="s">
        <v>22</v>
      </c>
      <c r="F4202" t="s">
        <v>22</v>
      </c>
      <c r="G4202">
        <v>0</v>
      </c>
      <c r="H4202">
        <v>217.1</v>
      </c>
      <c r="I4202">
        <v>115</v>
      </c>
      <c r="J4202">
        <v>36.909999999999997</v>
      </c>
      <c r="K4202">
        <v>258.60000000000002</v>
      </c>
      <c r="L4202">
        <v>92</v>
      </c>
      <c r="M4202">
        <v>21.98</v>
      </c>
      <c r="N4202">
        <v>173.7</v>
      </c>
      <c r="O4202">
        <v>117</v>
      </c>
      <c r="P4202">
        <v>7.82</v>
      </c>
      <c r="Q4202">
        <v>12.6</v>
      </c>
      <c r="R4202">
        <v>6</v>
      </c>
      <c r="S4202">
        <v>3.4</v>
      </c>
      <c r="T4202">
        <v>2</v>
      </c>
      <c r="U4202" t="s">
        <v>22</v>
      </c>
      <c r="V4202">
        <f>IF(tbl_Customers[[#This Row],[churn]] = "yes", 1, 0)</f>
        <v>0</v>
      </c>
      <c r="W4202" t="str">
        <f>IF(tbl_Customers[[#This Row],[number_customer_service_calls]] &lt;= 1, "0-1 Calls", IF(tbl_Customers[[#This Row],[number_customer_service_calls]] &lt;= 3, "2-3 Calls", IF(tbl_Customers[[#This Row],[number_customer_service_calls]] &lt;=5, "4-5 Calls", "6+ Calls")))</f>
        <v>2-3 Calls</v>
      </c>
      <c r="X4202" t="str">
        <f>IF(tbl_Customers[[#This Row],[account_length]] &lt;= 50, "0-50", IF(tbl_Customers[[#This Row],[account_length]] &lt;=100, "51-100", IF(tbl_Customers[[#This Row],[account_length]] &lt;= 150, "101-150", "151+")))</f>
        <v>51-100</v>
      </c>
      <c r="Y4202" t="str">
        <f>IF(tbl_Customers[[#This Row],[total_intl_charge]] &lt;= 3, "Low Charges", "High Charges")</f>
        <v>High Charges</v>
      </c>
      <c r="Z4202" t="str">
        <f>IF(tbl_Customers[[#This Row],[total_eve_calls]]&lt;=80,"Low Calls",
IF(tbl_Customers[[#This Row],[total_eve_calls]]&lt;=120,"Medium Calls","High Calls"))</f>
        <v>Medium Calls</v>
      </c>
      <c r="AA4202" t="str">
        <f>IF(tbl_Customers[[#This Row],[total_eve_charge]]&lt;=15,"Low Charges",
IF(tbl_Customers[[#This Row],[total_eve_charge]]&lt;=20,"Medium Charges","High Charges"))</f>
        <v>High Charges</v>
      </c>
      <c r="AB4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2" t="str">
        <f>IF(tbl_Customers[[#This Row],[number_vmail_messages]] = 0, "No Usage", IF(tbl_Customers[[#This Row],[number_vmail_messages]] &lt;= 20, "Low Usage", IF(tbl_Customers[[#This Row],[number_vmail_messages]] &lt;= 40, "Medium Usgae", "High Usage")))</f>
        <v>No Usage</v>
      </c>
      <c r="AD4202" t="str">
        <f>IF(tbl_Customers[[#This Row],[total_day_minutes]]&lt;=150,"Low Usage", IF(tbl_Customers[[#This Row],[total_day_minutes]]&lt;=200,"Medium Usage", IF(tbl_Customers[[#This Row],[total_day_minutes]]&lt;=250,"High Usage","Very High Usage")))</f>
        <v>High Usage</v>
      </c>
      <c r="AE4202" t="str">
        <f>IF(tbl_Customers[[#This Row],[total_intl_calls]]&lt;=5,"Low Calls", IF(tbl_Customers[[#This Row],[total_intl_calls]]&lt;=10, "Medium Calls", "High Calls"))</f>
        <v>Medium Calls</v>
      </c>
      <c r="AF42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02" s="36" t="str">
        <f>IF(tbl_Customers[[#This Row],[Churn_Risk_Score]]&gt;=10,"High Risk", IF(tbl_Customers[[#This Row],[Churn_Risk_Score]]&gt;=5,"Medium Risk","Low Risk"))</f>
        <v>Low Risk</v>
      </c>
    </row>
    <row r="4203" spans="1:33" x14ac:dyDescent="0.35">
      <c r="A4203">
        <v>4202</v>
      </c>
      <c r="B4203" t="s">
        <v>56</v>
      </c>
      <c r="C4203">
        <v>175</v>
      </c>
      <c r="D4203" t="s">
        <v>28</v>
      </c>
      <c r="E4203" t="s">
        <v>22</v>
      </c>
      <c r="F4203" t="s">
        <v>22</v>
      </c>
      <c r="G4203">
        <v>0</v>
      </c>
      <c r="H4203">
        <v>161.19999999999999</v>
      </c>
      <c r="I4203">
        <v>121</v>
      </c>
      <c r="J4203">
        <v>27.4</v>
      </c>
      <c r="K4203">
        <v>136.69999999999999</v>
      </c>
      <c r="L4203">
        <v>109</v>
      </c>
      <c r="M4203">
        <v>11.62</v>
      </c>
      <c r="N4203">
        <v>103.3</v>
      </c>
      <c r="O4203">
        <v>63</v>
      </c>
      <c r="P4203">
        <v>4.6500000000000004</v>
      </c>
      <c r="Q4203">
        <v>9.6</v>
      </c>
      <c r="R4203">
        <v>9</v>
      </c>
      <c r="S4203">
        <v>2.59</v>
      </c>
      <c r="T4203">
        <v>1</v>
      </c>
      <c r="U4203" t="s">
        <v>22</v>
      </c>
      <c r="V4203">
        <f>IF(tbl_Customers[[#This Row],[churn]] = "yes", 1, 0)</f>
        <v>0</v>
      </c>
      <c r="W4203" t="str">
        <f>IF(tbl_Customers[[#This Row],[number_customer_service_calls]] &lt;= 1, "0-1 Calls", IF(tbl_Customers[[#This Row],[number_customer_service_calls]] &lt;= 3, "2-3 Calls", IF(tbl_Customers[[#This Row],[number_customer_service_calls]] &lt;=5, "4-5 Calls", "6+ Calls")))</f>
        <v>0-1 Calls</v>
      </c>
      <c r="X4203" t="str">
        <f>IF(tbl_Customers[[#This Row],[account_length]] &lt;= 50, "0-50", IF(tbl_Customers[[#This Row],[account_length]] &lt;=100, "51-100", IF(tbl_Customers[[#This Row],[account_length]] &lt;= 150, "101-150", "151+")))</f>
        <v>151+</v>
      </c>
      <c r="Y4203" t="str">
        <f>IF(tbl_Customers[[#This Row],[total_intl_charge]] &lt;= 3, "Low Charges", "High Charges")</f>
        <v>Low Charges</v>
      </c>
      <c r="Z4203" t="str">
        <f>IF(tbl_Customers[[#This Row],[total_eve_calls]]&lt;=80,"Low Calls",
IF(tbl_Customers[[#This Row],[total_eve_calls]]&lt;=120,"Medium Calls","High Calls"))</f>
        <v>Medium Calls</v>
      </c>
      <c r="AA4203" t="str">
        <f>IF(tbl_Customers[[#This Row],[total_eve_charge]]&lt;=15,"Low Charges",
IF(tbl_Customers[[#This Row],[total_eve_charge]]&lt;=20,"Medium Charges","High Charges"))</f>
        <v>Low Charges</v>
      </c>
      <c r="AB4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03" t="str">
        <f>IF(tbl_Customers[[#This Row],[number_vmail_messages]] = 0, "No Usage", IF(tbl_Customers[[#This Row],[number_vmail_messages]] &lt;= 20, "Low Usage", IF(tbl_Customers[[#This Row],[number_vmail_messages]] &lt;= 40, "Medium Usgae", "High Usage")))</f>
        <v>No Usage</v>
      </c>
      <c r="AD4203" t="str">
        <f>IF(tbl_Customers[[#This Row],[total_day_minutes]]&lt;=150,"Low Usage", IF(tbl_Customers[[#This Row],[total_day_minutes]]&lt;=200,"Medium Usage", IF(tbl_Customers[[#This Row],[total_day_minutes]]&lt;=250,"High Usage","Very High Usage")))</f>
        <v>Medium Usage</v>
      </c>
      <c r="AE4203" t="str">
        <f>IF(tbl_Customers[[#This Row],[total_intl_calls]]&lt;=5,"Low Calls", IF(tbl_Customers[[#This Row],[total_intl_calls]]&lt;=10, "Medium Calls", "High Calls"))</f>
        <v>Medium Calls</v>
      </c>
      <c r="AF42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3" s="36" t="str">
        <f>IF(tbl_Customers[[#This Row],[Churn_Risk_Score]]&gt;=10,"High Risk", IF(tbl_Customers[[#This Row],[Churn_Risk_Score]]&gt;=5,"Medium Risk","Low Risk"))</f>
        <v>Low Risk</v>
      </c>
    </row>
    <row r="4204" spans="1:33" x14ac:dyDescent="0.35">
      <c r="A4204">
        <v>4203</v>
      </c>
      <c r="B4204" t="s">
        <v>26</v>
      </c>
      <c r="C4204">
        <v>50</v>
      </c>
      <c r="D4204" t="s">
        <v>25</v>
      </c>
      <c r="E4204" t="s">
        <v>22</v>
      </c>
      <c r="F4204" t="s">
        <v>22</v>
      </c>
      <c r="G4204">
        <v>0</v>
      </c>
      <c r="H4204">
        <v>198.7</v>
      </c>
      <c r="I4204">
        <v>114</v>
      </c>
      <c r="J4204">
        <v>33.78</v>
      </c>
      <c r="K4204">
        <v>141.5</v>
      </c>
      <c r="L4204">
        <v>90</v>
      </c>
      <c r="M4204">
        <v>12.03</v>
      </c>
      <c r="N4204">
        <v>293</v>
      </c>
      <c r="O4204">
        <v>79</v>
      </c>
      <c r="P4204">
        <v>13.18</v>
      </c>
      <c r="Q4204">
        <v>10.5</v>
      </c>
      <c r="R4204">
        <v>5</v>
      </c>
      <c r="S4204">
        <v>2.84</v>
      </c>
      <c r="T4204">
        <v>4</v>
      </c>
      <c r="U4204" t="s">
        <v>22</v>
      </c>
      <c r="V4204">
        <f>IF(tbl_Customers[[#This Row],[churn]] = "yes", 1, 0)</f>
        <v>0</v>
      </c>
      <c r="W4204" t="str">
        <f>IF(tbl_Customers[[#This Row],[number_customer_service_calls]] &lt;= 1, "0-1 Calls", IF(tbl_Customers[[#This Row],[number_customer_service_calls]] &lt;= 3, "2-3 Calls", IF(tbl_Customers[[#This Row],[number_customer_service_calls]] &lt;=5, "4-5 Calls", "6+ Calls")))</f>
        <v>4-5 Calls</v>
      </c>
      <c r="X4204" t="str">
        <f>IF(tbl_Customers[[#This Row],[account_length]] &lt;= 50, "0-50", IF(tbl_Customers[[#This Row],[account_length]] &lt;=100, "51-100", IF(tbl_Customers[[#This Row],[account_length]] &lt;= 150, "101-150", "151+")))</f>
        <v>0-50</v>
      </c>
      <c r="Y4204" t="str">
        <f>IF(tbl_Customers[[#This Row],[total_intl_charge]] &lt;= 3, "Low Charges", "High Charges")</f>
        <v>Low Charges</v>
      </c>
      <c r="Z4204" t="str">
        <f>IF(tbl_Customers[[#This Row],[total_eve_calls]]&lt;=80,"Low Calls",
IF(tbl_Customers[[#This Row],[total_eve_calls]]&lt;=120,"Medium Calls","High Calls"))</f>
        <v>Medium Calls</v>
      </c>
      <c r="AA4204" t="str">
        <f>IF(tbl_Customers[[#This Row],[total_eve_charge]]&lt;=15,"Low Charges",
IF(tbl_Customers[[#This Row],[total_eve_charge]]&lt;=20,"Medium Charges","High Charges"))</f>
        <v>Low Charges</v>
      </c>
      <c r="AB4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4" t="str">
        <f>IF(tbl_Customers[[#This Row],[number_vmail_messages]] = 0, "No Usage", IF(tbl_Customers[[#This Row],[number_vmail_messages]] &lt;= 20, "Low Usage", IF(tbl_Customers[[#This Row],[number_vmail_messages]] &lt;= 40, "Medium Usgae", "High Usage")))</f>
        <v>No Usage</v>
      </c>
      <c r="AD4204" t="str">
        <f>IF(tbl_Customers[[#This Row],[total_day_minutes]]&lt;=150,"Low Usage", IF(tbl_Customers[[#This Row],[total_day_minutes]]&lt;=200,"Medium Usage", IF(tbl_Customers[[#This Row],[total_day_minutes]]&lt;=250,"High Usage","Very High Usage")))</f>
        <v>Medium Usage</v>
      </c>
      <c r="AE4204" t="str">
        <f>IF(tbl_Customers[[#This Row],[total_intl_calls]]&lt;=5,"Low Calls", IF(tbl_Customers[[#This Row],[total_intl_calls]]&lt;=10, "Medium Calls", "High Calls"))</f>
        <v>Low Calls</v>
      </c>
      <c r="AF42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204" s="36" t="str">
        <f>IF(tbl_Customers[[#This Row],[Churn_Risk_Score]]&gt;=10,"High Risk", IF(tbl_Customers[[#This Row],[Churn_Risk_Score]]&gt;=5,"Medium Risk","Low Risk"))</f>
        <v>Medium Risk</v>
      </c>
    </row>
    <row r="4205" spans="1:33" x14ac:dyDescent="0.35">
      <c r="A4205">
        <v>4204</v>
      </c>
      <c r="B4205" t="s">
        <v>46</v>
      </c>
      <c r="C4205">
        <v>114</v>
      </c>
      <c r="D4205" t="s">
        <v>28</v>
      </c>
      <c r="E4205" t="s">
        <v>23</v>
      </c>
      <c r="F4205" t="s">
        <v>23</v>
      </c>
      <c r="G4205">
        <v>28</v>
      </c>
      <c r="H4205">
        <v>136.4</v>
      </c>
      <c r="I4205">
        <v>93</v>
      </c>
      <c r="J4205">
        <v>23.19</v>
      </c>
      <c r="K4205">
        <v>170</v>
      </c>
      <c r="L4205">
        <v>90</v>
      </c>
      <c r="M4205">
        <v>14.45</v>
      </c>
      <c r="N4205">
        <v>191.5</v>
      </c>
      <c r="O4205">
        <v>73</v>
      </c>
      <c r="P4205">
        <v>8.6199999999999992</v>
      </c>
      <c r="Q4205">
        <v>14.6</v>
      </c>
      <c r="R4205">
        <v>4</v>
      </c>
      <c r="S4205">
        <v>3.94</v>
      </c>
      <c r="T4205">
        <v>2</v>
      </c>
      <c r="U4205" t="s">
        <v>23</v>
      </c>
      <c r="V4205">
        <f>IF(tbl_Customers[[#This Row],[churn]] = "yes", 1, 0)</f>
        <v>1</v>
      </c>
      <c r="W4205" t="str">
        <f>IF(tbl_Customers[[#This Row],[number_customer_service_calls]] &lt;= 1, "0-1 Calls", IF(tbl_Customers[[#This Row],[number_customer_service_calls]] &lt;= 3, "2-3 Calls", IF(tbl_Customers[[#This Row],[number_customer_service_calls]] &lt;=5, "4-5 Calls", "6+ Calls")))</f>
        <v>2-3 Calls</v>
      </c>
      <c r="X4205" t="str">
        <f>IF(tbl_Customers[[#This Row],[account_length]] &lt;= 50, "0-50", IF(tbl_Customers[[#This Row],[account_length]] &lt;=100, "51-100", IF(tbl_Customers[[#This Row],[account_length]] &lt;= 150, "101-150", "151+")))</f>
        <v>101-150</v>
      </c>
      <c r="Y4205" t="str">
        <f>IF(tbl_Customers[[#This Row],[total_intl_charge]] &lt;= 3, "Low Charges", "High Charges")</f>
        <v>High Charges</v>
      </c>
      <c r="Z4205" t="str">
        <f>IF(tbl_Customers[[#This Row],[total_eve_calls]]&lt;=80,"Low Calls",
IF(tbl_Customers[[#This Row],[total_eve_calls]]&lt;=120,"Medium Calls","High Calls"))</f>
        <v>Medium Calls</v>
      </c>
      <c r="AA4205" t="str">
        <f>IF(tbl_Customers[[#This Row],[total_eve_charge]]&lt;=15,"Low Charges",
IF(tbl_Customers[[#This Row],[total_eve_charge]]&lt;=20,"Medium Charges","High Charges"))</f>
        <v>Low Charges</v>
      </c>
      <c r="AB4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5" t="str">
        <f>IF(tbl_Customers[[#This Row],[number_vmail_messages]] = 0, "No Usage", IF(tbl_Customers[[#This Row],[number_vmail_messages]] &lt;= 20, "Low Usage", IF(tbl_Customers[[#This Row],[number_vmail_messages]] &lt;= 40, "Medium Usgae", "High Usage")))</f>
        <v>Medium Usgae</v>
      </c>
      <c r="AD4205" t="str">
        <f>IF(tbl_Customers[[#This Row],[total_day_minutes]]&lt;=150,"Low Usage", IF(tbl_Customers[[#This Row],[total_day_minutes]]&lt;=200,"Medium Usage", IF(tbl_Customers[[#This Row],[total_day_minutes]]&lt;=250,"High Usage","Very High Usage")))</f>
        <v>Low Usage</v>
      </c>
      <c r="AE4205" t="str">
        <f>IF(tbl_Customers[[#This Row],[total_intl_calls]]&lt;=5,"Low Calls", IF(tbl_Customers[[#This Row],[total_intl_calls]]&lt;=10, "Medium Calls", "High Calls"))</f>
        <v>Low Calls</v>
      </c>
      <c r="AF42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4205" s="36" t="str">
        <f>IF(tbl_Customers[[#This Row],[Churn_Risk_Score]]&gt;=10,"High Risk", IF(tbl_Customers[[#This Row],[Churn_Risk_Score]]&gt;=5,"Medium Risk","Low Risk"))</f>
        <v>Medium Risk</v>
      </c>
    </row>
    <row r="4206" spans="1:33" x14ac:dyDescent="0.35">
      <c r="A4206">
        <v>4205</v>
      </c>
      <c r="B4206" t="s">
        <v>29</v>
      </c>
      <c r="C4206">
        <v>154</v>
      </c>
      <c r="D4206" t="s">
        <v>21</v>
      </c>
      <c r="E4206" t="s">
        <v>22</v>
      </c>
      <c r="F4206" t="s">
        <v>22</v>
      </c>
      <c r="G4206">
        <v>0</v>
      </c>
      <c r="H4206">
        <v>162</v>
      </c>
      <c r="I4206">
        <v>87</v>
      </c>
      <c r="J4206">
        <v>27.54</v>
      </c>
      <c r="K4206">
        <v>199.5</v>
      </c>
      <c r="L4206">
        <v>147</v>
      </c>
      <c r="M4206">
        <v>16.96</v>
      </c>
      <c r="N4206">
        <v>243</v>
      </c>
      <c r="O4206">
        <v>66</v>
      </c>
      <c r="P4206">
        <v>10.93</v>
      </c>
      <c r="Q4206">
        <v>1.1000000000000001</v>
      </c>
      <c r="R4206">
        <v>5</v>
      </c>
      <c r="S4206">
        <v>0.3</v>
      </c>
      <c r="T4206">
        <v>1</v>
      </c>
      <c r="U4206" t="s">
        <v>22</v>
      </c>
      <c r="V4206">
        <f>IF(tbl_Customers[[#This Row],[churn]] = "yes", 1, 0)</f>
        <v>0</v>
      </c>
      <c r="W4206" t="str">
        <f>IF(tbl_Customers[[#This Row],[number_customer_service_calls]] &lt;= 1, "0-1 Calls", IF(tbl_Customers[[#This Row],[number_customer_service_calls]] &lt;= 3, "2-3 Calls", IF(tbl_Customers[[#This Row],[number_customer_service_calls]] &lt;=5, "4-5 Calls", "6+ Calls")))</f>
        <v>0-1 Calls</v>
      </c>
      <c r="X4206" t="str">
        <f>IF(tbl_Customers[[#This Row],[account_length]] &lt;= 50, "0-50", IF(tbl_Customers[[#This Row],[account_length]] &lt;=100, "51-100", IF(tbl_Customers[[#This Row],[account_length]] &lt;= 150, "101-150", "151+")))</f>
        <v>151+</v>
      </c>
      <c r="Y4206" t="str">
        <f>IF(tbl_Customers[[#This Row],[total_intl_charge]] &lt;= 3, "Low Charges", "High Charges")</f>
        <v>Low Charges</v>
      </c>
      <c r="Z4206" t="str">
        <f>IF(tbl_Customers[[#This Row],[total_eve_calls]]&lt;=80,"Low Calls",
IF(tbl_Customers[[#This Row],[total_eve_calls]]&lt;=120,"Medium Calls","High Calls"))</f>
        <v>High Calls</v>
      </c>
      <c r="AA4206" t="str">
        <f>IF(tbl_Customers[[#This Row],[total_eve_charge]]&lt;=15,"Low Charges",
IF(tbl_Customers[[#This Row],[total_eve_charge]]&lt;=20,"Medium Charges","High Charges"))</f>
        <v>Medium Charges</v>
      </c>
      <c r="AB4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06" t="str">
        <f>IF(tbl_Customers[[#This Row],[number_vmail_messages]] = 0, "No Usage", IF(tbl_Customers[[#This Row],[number_vmail_messages]] &lt;= 20, "Low Usage", IF(tbl_Customers[[#This Row],[number_vmail_messages]] &lt;= 40, "Medium Usgae", "High Usage")))</f>
        <v>No Usage</v>
      </c>
      <c r="AD4206" t="str">
        <f>IF(tbl_Customers[[#This Row],[total_day_minutes]]&lt;=150,"Low Usage", IF(tbl_Customers[[#This Row],[total_day_minutes]]&lt;=200,"Medium Usage", IF(tbl_Customers[[#This Row],[total_day_minutes]]&lt;=250,"High Usage","Very High Usage")))</f>
        <v>Medium Usage</v>
      </c>
      <c r="AE4206" t="str">
        <f>IF(tbl_Customers[[#This Row],[total_intl_calls]]&lt;=5,"Low Calls", IF(tbl_Customers[[#This Row],[total_intl_calls]]&lt;=10, "Medium Calls", "High Calls"))</f>
        <v>Low Calls</v>
      </c>
      <c r="AF42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6" s="36" t="str">
        <f>IF(tbl_Customers[[#This Row],[Churn_Risk_Score]]&gt;=10,"High Risk", IF(tbl_Customers[[#This Row],[Churn_Risk_Score]]&gt;=5,"Medium Risk","Low Risk"))</f>
        <v>Low Risk</v>
      </c>
    </row>
    <row r="4207" spans="1:33" x14ac:dyDescent="0.35">
      <c r="A4207">
        <v>4206</v>
      </c>
      <c r="B4207" t="s">
        <v>33</v>
      </c>
      <c r="C4207">
        <v>152</v>
      </c>
      <c r="D4207" t="s">
        <v>21</v>
      </c>
      <c r="E4207" t="s">
        <v>22</v>
      </c>
      <c r="F4207" t="s">
        <v>22</v>
      </c>
      <c r="G4207">
        <v>0</v>
      </c>
      <c r="H4207">
        <v>189.5</v>
      </c>
      <c r="I4207">
        <v>108</v>
      </c>
      <c r="J4207">
        <v>32.22</v>
      </c>
      <c r="K4207">
        <v>218.4</v>
      </c>
      <c r="L4207">
        <v>69</v>
      </c>
      <c r="M4207">
        <v>18.559999999999999</v>
      </c>
      <c r="N4207">
        <v>291.10000000000002</v>
      </c>
      <c r="O4207">
        <v>81</v>
      </c>
      <c r="P4207">
        <v>13.1</v>
      </c>
      <c r="Q4207">
        <v>11</v>
      </c>
      <c r="R4207">
        <v>2</v>
      </c>
      <c r="S4207">
        <v>2.97</v>
      </c>
      <c r="T4207">
        <v>3</v>
      </c>
      <c r="U4207" t="s">
        <v>22</v>
      </c>
      <c r="V4207">
        <f>IF(tbl_Customers[[#This Row],[churn]] = "yes", 1, 0)</f>
        <v>0</v>
      </c>
      <c r="W4207" t="str">
        <f>IF(tbl_Customers[[#This Row],[number_customer_service_calls]] &lt;= 1, "0-1 Calls", IF(tbl_Customers[[#This Row],[number_customer_service_calls]] &lt;= 3, "2-3 Calls", IF(tbl_Customers[[#This Row],[number_customer_service_calls]] &lt;=5, "4-5 Calls", "6+ Calls")))</f>
        <v>2-3 Calls</v>
      </c>
      <c r="X4207" t="str">
        <f>IF(tbl_Customers[[#This Row],[account_length]] &lt;= 50, "0-50", IF(tbl_Customers[[#This Row],[account_length]] &lt;=100, "51-100", IF(tbl_Customers[[#This Row],[account_length]] &lt;= 150, "101-150", "151+")))</f>
        <v>151+</v>
      </c>
      <c r="Y4207" t="str">
        <f>IF(tbl_Customers[[#This Row],[total_intl_charge]] &lt;= 3, "Low Charges", "High Charges")</f>
        <v>Low Charges</v>
      </c>
      <c r="Z4207" t="str">
        <f>IF(tbl_Customers[[#This Row],[total_eve_calls]]&lt;=80,"Low Calls",
IF(tbl_Customers[[#This Row],[total_eve_calls]]&lt;=120,"Medium Calls","High Calls"))</f>
        <v>Low Calls</v>
      </c>
      <c r="AA4207" t="str">
        <f>IF(tbl_Customers[[#This Row],[total_eve_charge]]&lt;=15,"Low Charges",
IF(tbl_Customers[[#This Row],[total_eve_charge]]&lt;=20,"Medium Charges","High Charges"))</f>
        <v>Medium Charges</v>
      </c>
      <c r="AB4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7" t="str">
        <f>IF(tbl_Customers[[#This Row],[number_vmail_messages]] = 0, "No Usage", IF(tbl_Customers[[#This Row],[number_vmail_messages]] &lt;= 20, "Low Usage", IF(tbl_Customers[[#This Row],[number_vmail_messages]] &lt;= 40, "Medium Usgae", "High Usage")))</f>
        <v>No Usage</v>
      </c>
      <c r="AD4207" t="str">
        <f>IF(tbl_Customers[[#This Row],[total_day_minutes]]&lt;=150,"Low Usage", IF(tbl_Customers[[#This Row],[total_day_minutes]]&lt;=200,"Medium Usage", IF(tbl_Customers[[#This Row],[total_day_minutes]]&lt;=250,"High Usage","Very High Usage")))</f>
        <v>Medium Usage</v>
      </c>
      <c r="AE4207" t="str">
        <f>IF(tbl_Customers[[#This Row],[total_intl_calls]]&lt;=5,"Low Calls", IF(tbl_Customers[[#This Row],[total_intl_calls]]&lt;=10, "Medium Calls", "High Calls"))</f>
        <v>Low Calls</v>
      </c>
      <c r="AF42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7" s="36" t="str">
        <f>IF(tbl_Customers[[#This Row],[Churn_Risk_Score]]&gt;=10,"High Risk", IF(tbl_Customers[[#This Row],[Churn_Risk_Score]]&gt;=5,"Medium Risk","Low Risk"))</f>
        <v>Low Risk</v>
      </c>
    </row>
    <row r="4208" spans="1:33" x14ac:dyDescent="0.35">
      <c r="A4208">
        <v>4207</v>
      </c>
      <c r="B4208" t="s">
        <v>61</v>
      </c>
      <c r="C4208">
        <v>102</v>
      </c>
      <c r="D4208" t="s">
        <v>28</v>
      </c>
      <c r="E4208" t="s">
        <v>22</v>
      </c>
      <c r="F4208" t="s">
        <v>23</v>
      </c>
      <c r="G4208">
        <v>18</v>
      </c>
      <c r="H4208">
        <v>144.4</v>
      </c>
      <c r="I4208">
        <v>76</v>
      </c>
      <c r="J4208">
        <v>24.55</v>
      </c>
      <c r="K4208">
        <v>160.69999999999999</v>
      </c>
      <c r="L4208">
        <v>97</v>
      </c>
      <c r="M4208">
        <v>13.66</v>
      </c>
      <c r="N4208">
        <v>200.8</v>
      </c>
      <c r="O4208">
        <v>101</v>
      </c>
      <c r="P4208">
        <v>9.0399999999999991</v>
      </c>
      <c r="Q4208">
        <v>9.3000000000000007</v>
      </c>
      <c r="R4208">
        <v>4</v>
      </c>
      <c r="S4208">
        <v>2.5099999999999998</v>
      </c>
      <c r="T4208">
        <v>0</v>
      </c>
      <c r="U4208" t="s">
        <v>22</v>
      </c>
      <c r="V4208">
        <f>IF(tbl_Customers[[#This Row],[churn]] = "yes", 1, 0)</f>
        <v>0</v>
      </c>
      <c r="W4208" t="str">
        <f>IF(tbl_Customers[[#This Row],[number_customer_service_calls]] &lt;= 1, "0-1 Calls", IF(tbl_Customers[[#This Row],[number_customer_service_calls]] &lt;= 3, "2-3 Calls", IF(tbl_Customers[[#This Row],[number_customer_service_calls]] &lt;=5, "4-5 Calls", "6+ Calls")))</f>
        <v>0-1 Calls</v>
      </c>
      <c r="X4208" t="str">
        <f>IF(tbl_Customers[[#This Row],[account_length]] &lt;= 50, "0-50", IF(tbl_Customers[[#This Row],[account_length]] &lt;=100, "51-100", IF(tbl_Customers[[#This Row],[account_length]] &lt;= 150, "101-150", "151+")))</f>
        <v>101-150</v>
      </c>
      <c r="Y4208" t="str">
        <f>IF(tbl_Customers[[#This Row],[total_intl_charge]] &lt;= 3, "Low Charges", "High Charges")</f>
        <v>Low Charges</v>
      </c>
      <c r="Z4208" t="str">
        <f>IF(tbl_Customers[[#This Row],[total_eve_calls]]&lt;=80,"Low Calls",
IF(tbl_Customers[[#This Row],[total_eve_calls]]&lt;=120,"Medium Calls","High Calls"))</f>
        <v>Medium Calls</v>
      </c>
      <c r="AA4208" t="str">
        <f>IF(tbl_Customers[[#This Row],[total_eve_charge]]&lt;=15,"Low Charges",
IF(tbl_Customers[[#This Row],[total_eve_charge]]&lt;=20,"Medium Charges","High Charges"))</f>
        <v>Low Charges</v>
      </c>
      <c r="AB4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08" t="str">
        <f>IF(tbl_Customers[[#This Row],[number_vmail_messages]] = 0, "No Usage", IF(tbl_Customers[[#This Row],[number_vmail_messages]] &lt;= 20, "Low Usage", IF(tbl_Customers[[#This Row],[number_vmail_messages]] &lt;= 40, "Medium Usgae", "High Usage")))</f>
        <v>Low Usage</v>
      </c>
      <c r="AD4208" t="str">
        <f>IF(tbl_Customers[[#This Row],[total_day_minutes]]&lt;=150,"Low Usage", IF(tbl_Customers[[#This Row],[total_day_minutes]]&lt;=200,"Medium Usage", IF(tbl_Customers[[#This Row],[total_day_minutes]]&lt;=250,"High Usage","Very High Usage")))</f>
        <v>Low Usage</v>
      </c>
      <c r="AE4208" t="str">
        <f>IF(tbl_Customers[[#This Row],[total_intl_calls]]&lt;=5,"Low Calls", IF(tbl_Customers[[#This Row],[total_intl_calls]]&lt;=10, "Medium Calls", "High Calls"))</f>
        <v>Low Calls</v>
      </c>
      <c r="AF42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08" s="36" t="str">
        <f>IF(tbl_Customers[[#This Row],[Churn_Risk_Score]]&gt;=10,"High Risk", IF(tbl_Customers[[#This Row],[Churn_Risk_Score]]&gt;=5,"Medium Risk","Low Risk"))</f>
        <v>Low Risk</v>
      </c>
    </row>
    <row r="4209" spans="1:33" x14ac:dyDescent="0.35">
      <c r="A4209">
        <v>4208</v>
      </c>
      <c r="B4209" t="s">
        <v>37</v>
      </c>
      <c r="C4209">
        <v>110</v>
      </c>
      <c r="D4209" t="s">
        <v>21</v>
      </c>
      <c r="E4209" t="s">
        <v>22</v>
      </c>
      <c r="F4209" t="s">
        <v>22</v>
      </c>
      <c r="G4209">
        <v>0</v>
      </c>
      <c r="H4209">
        <v>170.1</v>
      </c>
      <c r="I4209">
        <v>87</v>
      </c>
      <c r="J4209">
        <v>28.92</v>
      </c>
      <c r="K4209">
        <v>216.6</v>
      </c>
      <c r="L4209">
        <v>98</v>
      </c>
      <c r="M4209">
        <v>18.41</v>
      </c>
      <c r="N4209">
        <v>225</v>
      </c>
      <c r="O4209">
        <v>88</v>
      </c>
      <c r="P4209">
        <v>10.130000000000001</v>
      </c>
      <c r="Q4209">
        <v>10.8</v>
      </c>
      <c r="R4209">
        <v>3</v>
      </c>
      <c r="S4209">
        <v>2.92</v>
      </c>
      <c r="T4209">
        <v>2</v>
      </c>
      <c r="U4209" t="s">
        <v>22</v>
      </c>
      <c r="V4209">
        <f>IF(tbl_Customers[[#This Row],[churn]] = "yes", 1, 0)</f>
        <v>0</v>
      </c>
      <c r="W4209" t="str">
        <f>IF(tbl_Customers[[#This Row],[number_customer_service_calls]] &lt;= 1, "0-1 Calls", IF(tbl_Customers[[#This Row],[number_customer_service_calls]] &lt;= 3, "2-3 Calls", IF(tbl_Customers[[#This Row],[number_customer_service_calls]] &lt;=5, "4-5 Calls", "6+ Calls")))</f>
        <v>2-3 Calls</v>
      </c>
      <c r="X4209" t="str">
        <f>IF(tbl_Customers[[#This Row],[account_length]] &lt;= 50, "0-50", IF(tbl_Customers[[#This Row],[account_length]] &lt;=100, "51-100", IF(tbl_Customers[[#This Row],[account_length]] &lt;= 150, "101-150", "151+")))</f>
        <v>101-150</v>
      </c>
      <c r="Y4209" t="str">
        <f>IF(tbl_Customers[[#This Row],[total_intl_charge]] &lt;= 3, "Low Charges", "High Charges")</f>
        <v>Low Charges</v>
      </c>
      <c r="Z4209" t="str">
        <f>IF(tbl_Customers[[#This Row],[total_eve_calls]]&lt;=80,"Low Calls",
IF(tbl_Customers[[#This Row],[total_eve_calls]]&lt;=120,"Medium Calls","High Calls"))</f>
        <v>Medium Calls</v>
      </c>
      <c r="AA4209" t="str">
        <f>IF(tbl_Customers[[#This Row],[total_eve_charge]]&lt;=15,"Low Charges",
IF(tbl_Customers[[#This Row],[total_eve_charge]]&lt;=20,"Medium Charges","High Charges"))</f>
        <v>Medium Charges</v>
      </c>
      <c r="AB4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9" t="str">
        <f>IF(tbl_Customers[[#This Row],[number_vmail_messages]] = 0, "No Usage", IF(tbl_Customers[[#This Row],[number_vmail_messages]] &lt;= 20, "Low Usage", IF(tbl_Customers[[#This Row],[number_vmail_messages]] &lt;= 40, "Medium Usgae", "High Usage")))</f>
        <v>No Usage</v>
      </c>
      <c r="AD4209" t="str">
        <f>IF(tbl_Customers[[#This Row],[total_day_minutes]]&lt;=150,"Low Usage", IF(tbl_Customers[[#This Row],[total_day_minutes]]&lt;=200,"Medium Usage", IF(tbl_Customers[[#This Row],[total_day_minutes]]&lt;=250,"High Usage","Very High Usage")))</f>
        <v>Medium Usage</v>
      </c>
      <c r="AE4209" t="str">
        <f>IF(tbl_Customers[[#This Row],[total_intl_calls]]&lt;=5,"Low Calls", IF(tbl_Customers[[#This Row],[total_intl_calls]]&lt;=10, "Medium Calls", "High Calls"))</f>
        <v>Low Calls</v>
      </c>
      <c r="AF42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9" s="36" t="str">
        <f>IF(tbl_Customers[[#This Row],[Churn_Risk_Score]]&gt;=10,"High Risk", IF(tbl_Customers[[#This Row],[Churn_Risk_Score]]&gt;=5,"Medium Risk","Low Risk"))</f>
        <v>Low Risk</v>
      </c>
    </row>
    <row r="4210" spans="1:33" x14ac:dyDescent="0.35">
      <c r="A4210">
        <v>4209</v>
      </c>
      <c r="B4210" t="s">
        <v>66</v>
      </c>
      <c r="C4210">
        <v>90</v>
      </c>
      <c r="D4210" t="s">
        <v>21</v>
      </c>
      <c r="E4210" t="s">
        <v>22</v>
      </c>
      <c r="F4210" t="s">
        <v>22</v>
      </c>
      <c r="G4210">
        <v>0</v>
      </c>
      <c r="H4210">
        <v>104</v>
      </c>
      <c r="I4210">
        <v>104</v>
      </c>
      <c r="J4210">
        <v>17.68</v>
      </c>
      <c r="K4210">
        <v>170.9</v>
      </c>
      <c r="L4210">
        <v>106</v>
      </c>
      <c r="M4210">
        <v>14.53</v>
      </c>
      <c r="N4210">
        <v>158.80000000000001</v>
      </c>
      <c r="O4210">
        <v>99</v>
      </c>
      <c r="P4210">
        <v>7.15</v>
      </c>
      <c r="Q4210">
        <v>8.6999999999999993</v>
      </c>
      <c r="R4210">
        <v>5</v>
      </c>
      <c r="S4210">
        <v>2.35</v>
      </c>
      <c r="T4210">
        <v>4</v>
      </c>
      <c r="U4210" t="s">
        <v>23</v>
      </c>
      <c r="V4210">
        <f>IF(tbl_Customers[[#This Row],[churn]] = "yes", 1, 0)</f>
        <v>1</v>
      </c>
      <c r="W4210" t="str">
        <f>IF(tbl_Customers[[#This Row],[number_customer_service_calls]] &lt;= 1, "0-1 Calls", IF(tbl_Customers[[#This Row],[number_customer_service_calls]] &lt;= 3, "2-3 Calls", IF(tbl_Customers[[#This Row],[number_customer_service_calls]] &lt;=5, "4-5 Calls", "6+ Calls")))</f>
        <v>4-5 Calls</v>
      </c>
      <c r="X4210" t="str">
        <f>IF(tbl_Customers[[#This Row],[account_length]] &lt;= 50, "0-50", IF(tbl_Customers[[#This Row],[account_length]] &lt;=100, "51-100", IF(tbl_Customers[[#This Row],[account_length]] &lt;= 150, "101-150", "151+")))</f>
        <v>51-100</v>
      </c>
      <c r="Y4210" t="str">
        <f>IF(tbl_Customers[[#This Row],[total_intl_charge]] &lt;= 3, "Low Charges", "High Charges")</f>
        <v>Low Charges</v>
      </c>
      <c r="Z4210" t="str">
        <f>IF(tbl_Customers[[#This Row],[total_eve_calls]]&lt;=80,"Low Calls",
IF(tbl_Customers[[#This Row],[total_eve_calls]]&lt;=120,"Medium Calls","High Calls"))</f>
        <v>Medium Calls</v>
      </c>
      <c r="AA4210" t="str">
        <f>IF(tbl_Customers[[#This Row],[total_eve_charge]]&lt;=15,"Low Charges",
IF(tbl_Customers[[#This Row],[total_eve_charge]]&lt;=20,"Medium Charges","High Charges"))</f>
        <v>Low Charges</v>
      </c>
      <c r="AB4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10" t="str">
        <f>IF(tbl_Customers[[#This Row],[number_vmail_messages]] = 0, "No Usage", IF(tbl_Customers[[#This Row],[number_vmail_messages]] &lt;= 20, "Low Usage", IF(tbl_Customers[[#This Row],[number_vmail_messages]] &lt;= 40, "Medium Usgae", "High Usage")))</f>
        <v>No Usage</v>
      </c>
      <c r="AD4210" t="str">
        <f>IF(tbl_Customers[[#This Row],[total_day_minutes]]&lt;=150,"Low Usage", IF(tbl_Customers[[#This Row],[total_day_minutes]]&lt;=200,"Medium Usage", IF(tbl_Customers[[#This Row],[total_day_minutes]]&lt;=250,"High Usage","Very High Usage")))</f>
        <v>Low Usage</v>
      </c>
      <c r="AE4210" t="str">
        <f>IF(tbl_Customers[[#This Row],[total_intl_calls]]&lt;=5,"Low Calls", IF(tbl_Customers[[#This Row],[total_intl_calls]]&lt;=10, "Medium Calls", "High Calls"))</f>
        <v>Low Calls</v>
      </c>
      <c r="AF42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210" s="36" t="str">
        <f>IF(tbl_Customers[[#This Row],[Churn_Risk_Score]]&gt;=10,"High Risk", IF(tbl_Customers[[#This Row],[Churn_Risk_Score]]&gt;=5,"Medium Risk","Low Risk"))</f>
        <v>Medium Risk</v>
      </c>
    </row>
    <row r="4211" spans="1:33" x14ac:dyDescent="0.35">
      <c r="A4211">
        <v>4210</v>
      </c>
      <c r="B4211" t="s">
        <v>63</v>
      </c>
      <c r="C4211">
        <v>88</v>
      </c>
      <c r="D4211" t="s">
        <v>25</v>
      </c>
      <c r="E4211" t="s">
        <v>22</v>
      </c>
      <c r="F4211" t="s">
        <v>22</v>
      </c>
      <c r="G4211">
        <v>0</v>
      </c>
      <c r="H4211">
        <v>204.8</v>
      </c>
      <c r="I4211">
        <v>100</v>
      </c>
      <c r="J4211">
        <v>34.82</v>
      </c>
      <c r="K4211">
        <v>193.9</v>
      </c>
      <c r="L4211">
        <v>98</v>
      </c>
      <c r="M4211">
        <v>16.48</v>
      </c>
      <c r="N4211">
        <v>190.9</v>
      </c>
      <c r="O4211">
        <v>62</v>
      </c>
      <c r="P4211">
        <v>8.59</v>
      </c>
      <c r="Q4211">
        <v>2</v>
      </c>
      <c r="R4211">
        <v>11</v>
      </c>
      <c r="S4211">
        <v>0.54</v>
      </c>
      <c r="T4211">
        <v>1</v>
      </c>
      <c r="U4211" t="s">
        <v>22</v>
      </c>
      <c r="V4211">
        <f>IF(tbl_Customers[[#This Row],[churn]] = "yes", 1, 0)</f>
        <v>0</v>
      </c>
      <c r="W4211" t="str">
        <f>IF(tbl_Customers[[#This Row],[number_customer_service_calls]] &lt;= 1, "0-1 Calls", IF(tbl_Customers[[#This Row],[number_customer_service_calls]] &lt;= 3, "2-3 Calls", IF(tbl_Customers[[#This Row],[number_customer_service_calls]] &lt;=5, "4-5 Calls", "6+ Calls")))</f>
        <v>0-1 Calls</v>
      </c>
      <c r="X4211" t="str">
        <f>IF(tbl_Customers[[#This Row],[account_length]] &lt;= 50, "0-50", IF(tbl_Customers[[#This Row],[account_length]] &lt;=100, "51-100", IF(tbl_Customers[[#This Row],[account_length]] &lt;= 150, "101-150", "151+")))</f>
        <v>51-100</v>
      </c>
      <c r="Y4211" t="str">
        <f>IF(tbl_Customers[[#This Row],[total_intl_charge]] &lt;= 3, "Low Charges", "High Charges")</f>
        <v>Low Charges</v>
      </c>
      <c r="Z4211" t="str">
        <f>IF(tbl_Customers[[#This Row],[total_eve_calls]]&lt;=80,"Low Calls",
IF(tbl_Customers[[#This Row],[total_eve_calls]]&lt;=120,"Medium Calls","High Calls"))</f>
        <v>Medium Calls</v>
      </c>
      <c r="AA4211" t="str">
        <f>IF(tbl_Customers[[#This Row],[total_eve_charge]]&lt;=15,"Low Charges",
IF(tbl_Customers[[#This Row],[total_eve_charge]]&lt;=20,"Medium Charges","High Charges"))</f>
        <v>Medium Charges</v>
      </c>
      <c r="AB4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1" t="str">
        <f>IF(tbl_Customers[[#This Row],[number_vmail_messages]] = 0, "No Usage", IF(tbl_Customers[[#This Row],[number_vmail_messages]] &lt;= 20, "Low Usage", IF(tbl_Customers[[#This Row],[number_vmail_messages]] &lt;= 40, "Medium Usgae", "High Usage")))</f>
        <v>No Usage</v>
      </c>
      <c r="AD4211" t="str">
        <f>IF(tbl_Customers[[#This Row],[total_day_minutes]]&lt;=150,"Low Usage", IF(tbl_Customers[[#This Row],[total_day_minutes]]&lt;=200,"Medium Usage", IF(tbl_Customers[[#This Row],[total_day_minutes]]&lt;=250,"High Usage","Very High Usage")))</f>
        <v>High Usage</v>
      </c>
      <c r="AE4211" t="str">
        <f>IF(tbl_Customers[[#This Row],[total_intl_calls]]&lt;=5,"Low Calls", IF(tbl_Customers[[#This Row],[total_intl_calls]]&lt;=10, "Medium Calls", "High Calls"))</f>
        <v>High Calls</v>
      </c>
      <c r="AF42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1" s="36" t="str">
        <f>IF(tbl_Customers[[#This Row],[Churn_Risk_Score]]&gt;=10,"High Risk", IF(tbl_Customers[[#This Row],[Churn_Risk_Score]]&gt;=5,"Medium Risk","Low Risk"))</f>
        <v>Low Risk</v>
      </c>
    </row>
    <row r="4212" spans="1:33" x14ac:dyDescent="0.35">
      <c r="A4212">
        <v>4211</v>
      </c>
      <c r="B4212" t="s">
        <v>75</v>
      </c>
      <c r="C4212">
        <v>97</v>
      </c>
      <c r="D4212" t="s">
        <v>21</v>
      </c>
      <c r="E4212" t="s">
        <v>22</v>
      </c>
      <c r="F4212" t="s">
        <v>22</v>
      </c>
      <c r="G4212">
        <v>0</v>
      </c>
      <c r="H4212">
        <v>197.8</v>
      </c>
      <c r="I4212">
        <v>122</v>
      </c>
      <c r="J4212">
        <v>33.630000000000003</v>
      </c>
      <c r="K4212">
        <v>208.2</v>
      </c>
      <c r="L4212">
        <v>147</v>
      </c>
      <c r="M4212">
        <v>17.7</v>
      </c>
      <c r="N4212">
        <v>106.3</v>
      </c>
      <c r="O4212">
        <v>115</v>
      </c>
      <c r="P4212">
        <v>4.78</v>
      </c>
      <c r="Q4212">
        <v>15.1</v>
      </c>
      <c r="R4212">
        <v>4</v>
      </c>
      <c r="S4212">
        <v>4.08</v>
      </c>
      <c r="T4212">
        <v>1</v>
      </c>
      <c r="U4212" t="s">
        <v>22</v>
      </c>
      <c r="V4212">
        <f>IF(tbl_Customers[[#This Row],[churn]] = "yes", 1, 0)</f>
        <v>0</v>
      </c>
      <c r="W4212" t="str">
        <f>IF(tbl_Customers[[#This Row],[number_customer_service_calls]] &lt;= 1, "0-1 Calls", IF(tbl_Customers[[#This Row],[number_customer_service_calls]] &lt;= 3, "2-3 Calls", IF(tbl_Customers[[#This Row],[number_customer_service_calls]] &lt;=5, "4-5 Calls", "6+ Calls")))</f>
        <v>0-1 Calls</v>
      </c>
      <c r="X4212" t="str">
        <f>IF(tbl_Customers[[#This Row],[account_length]] &lt;= 50, "0-50", IF(tbl_Customers[[#This Row],[account_length]] &lt;=100, "51-100", IF(tbl_Customers[[#This Row],[account_length]] &lt;= 150, "101-150", "151+")))</f>
        <v>51-100</v>
      </c>
      <c r="Y4212" t="str">
        <f>IF(tbl_Customers[[#This Row],[total_intl_charge]] &lt;= 3, "Low Charges", "High Charges")</f>
        <v>High Charges</v>
      </c>
      <c r="Z4212" t="str">
        <f>IF(tbl_Customers[[#This Row],[total_eve_calls]]&lt;=80,"Low Calls",
IF(tbl_Customers[[#This Row],[total_eve_calls]]&lt;=120,"Medium Calls","High Calls"))</f>
        <v>High Calls</v>
      </c>
      <c r="AA4212" t="str">
        <f>IF(tbl_Customers[[#This Row],[total_eve_charge]]&lt;=15,"Low Charges",
IF(tbl_Customers[[#This Row],[total_eve_charge]]&lt;=20,"Medium Charges","High Charges"))</f>
        <v>Medium Charges</v>
      </c>
      <c r="AB4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2" t="str">
        <f>IF(tbl_Customers[[#This Row],[number_vmail_messages]] = 0, "No Usage", IF(tbl_Customers[[#This Row],[number_vmail_messages]] &lt;= 20, "Low Usage", IF(tbl_Customers[[#This Row],[number_vmail_messages]] &lt;= 40, "Medium Usgae", "High Usage")))</f>
        <v>No Usage</v>
      </c>
      <c r="AD4212" t="str">
        <f>IF(tbl_Customers[[#This Row],[total_day_minutes]]&lt;=150,"Low Usage", IF(tbl_Customers[[#This Row],[total_day_minutes]]&lt;=200,"Medium Usage", IF(tbl_Customers[[#This Row],[total_day_minutes]]&lt;=250,"High Usage","Very High Usage")))</f>
        <v>Medium Usage</v>
      </c>
      <c r="AE4212" t="str">
        <f>IF(tbl_Customers[[#This Row],[total_intl_calls]]&lt;=5,"Low Calls", IF(tbl_Customers[[#This Row],[total_intl_calls]]&lt;=10, "Medium Calls", "High Calls"))</f>
        <v>Low Calls</v>
      </c>
      <c r="AF42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12" s="36" t="str">
        <f>IF(tbl_Customers[[#This Row],[Churn_Risk_Score]]&gt;=10,"High Risk", IF(tbl_Customers[[#This Row],[Churn_Risk_Score]]&gt;=5,"Medium Risk","Low Risk"))</f>
        <v>Low Risk</v>
      </c>
    </row>
    <row r="4213" spans="1:33" x14ac:dyDescent="0.35">
      <c r="A4213">
        <v>4212</v>
      </c>
      <c r="B4213" t="s">
        <v>39</v>
      </c>
      <c r="C4213">
        <v>115</v>
      </c>
      <c r="D4213" t="s">
        <v>21</v>
      </c>
      <c r="E4213" t="s">
        <v>22</v>
      </c>
      <c r="F4213" t="s">
        <v>22</v>
      </c>
      <c r="G4213">
        <v>0</v>
      </c>
      <c r="H4213">
        <v>211.1</v>
      </c>
      <c r="I4213">
        <v>112</v>
      </c>
      <c r="J4213">
        <v>35.89</v>
      </c>
      <c r="K4213">
        <v>227.8</v>
      </c>
      <c r="L4213">
        <v>113</v>
      </c>
      <c r="M4213">
        <v>19.36</v>
      </c>
      <c r="N4213">
        <v>179.6</v>
      </c>
      <c r="O4213">
        <v>110</v>
      </c>
      <c r="P4213">
        <v>8.08</v>
      </c>
      <c r="Q4213">
        <v>7.2</v>
      </c>
      <c r="R4213">
        <v>2</v>
      </c>
      <c r="S4213">
        <v>1.94</v>
      </c>
      <c r="T4213">
        <v>0</v>
      </c>
      <c r="U4213" t="s">
        <v>22</v>
      </c>
      <c r="V4213">
        <f>IF(tbl_Customers[[#This Row],[churn]] = "yes", 1, 0)</f>
        <v>0</v>
      </c>
      <c r="W4213" t="str">
        <f>IF(tbl_Customers[[#This Row],[number_customer_service_calls]] &lt;= 1, "0-1 Calls", IF(tbl_Customers[[#This Row],[number_customer_service_calls]] &lt;= 3, "2-3 Calls", IF(tbl_Customers[[#This Row],[number_customer_service_calls]] &lt;=5, "4-5 Calls", "6+ Calls")))</f>
        <v>0-1 Calls</v>
      </c>
      <c r="X4213" t="str">
        <f>IF(tbl_Customers[[#This Row],[account_length]] &lt;= 50, "0-50", IF(tbl_Customers[[#This Row],[account_length]] &lt;=100, "51-100", IF(tbl_Customers[[#This Row],[account_length]] &lt;= 150, "101-150", "151+")))</f>
        <v>101-150</v>
      </c>
      <c r="Y4213" t="str">
        <f>IF(tbl_Customers[[#This Row],[total_intl_charge]] &lt;= 3, "Low Charges", "High Charges")</f>
        <v>Low Charges</v>
      </c>
      <c r="Z4213" t="str">
        <f>IF(tbl_Customers[[#This Row],[total_eve_calls]]&lt;=80,"Low Calls",
IF(tbl_Customers[[#This Row],[total_eve_calls]]&lt;=120,"Medium Calls","High Calls"))</f>
        <v>Medium Calls</v>
      </c>
      <c r="AA4213" t="str">
        <f>IF(tbl_Customers[[#This Row],[total_eve_charge]]&lt;=15,"Low Charges",
IF(tbl_Customers[[#This Row],[total_eve_charge]]&lt;=20,"Medium Charges","High Charges"))</f>
        <v>Medium Charges</v>
      </c>
      <c r="AB4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3" t="str">
        <f>IF(tbl_Customers[[#This Row],[number_vmail_messages]] = 0, "No Usage", IF(tbl_Customers[[#This Row],[number_vmail_messages]] &lt;= 20, "Low Usage", IF(tbl_Customers[[#This Row],[number_vmail_messages]] &lt;= 40, "Medium Usgae", "High Usage")))</f>
        <v>No Usage</v>
      </c>
      <c r="AD4213" t="str">
        <f>IF(tbl_Customers[[#This Row],[total_day_minutes]]&lt;=150,"Low Usage", IF(tbl_Customers[[#This Row],[total_day_minutes]]&lt;=200,"Medium Usage", IF(tbl_Customers[[#This Row],[total_day_minutes]]&lt;=250,"High Usage","Very High Usage")))</f>
        <v>High Usage</v>
      </c>
      <c r="AE4213" t="str">
        <f>IF(tbl_Customers[[#This Row],[total_intl_calls]]&lt;=5,"Low Calls", IF(tbl_Customers[[#This Row],[total_intl_calls]]&lt;=10, "Medium Calls", "High Calls"))</f>
        <v>Low Calls</v>
      </c>
      <c r="AF42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3" s="36" t="str">
        <f>IF(tbl_Customers[[#This Row],[Churn_Risk_Score]]&gt;=10,"High Risk", IF(tbl_Customers[[#This Row],[Churn_Risk_Score]]&gt;=5,"Medium Risk","Low Risk"))</f>
        <v>Low Risk</v>
      </c>
    </row>
    <row r="4214" spans="1:33" x14ac:dyDescent="0.35">
      <c r="A4214">
        <v>4213</v>
      </c>
      <c r="B4214" t="s">
        <v>59</v>
      </c>
      <c r="C4214">
        <v>88</v>
      </c>
      <c r="D4214" t="s">
        <v>28</v>
      </c>
      <c r="E4214" t="s">
        <v>22</v>
      </c>
      <c r="F4214" t="s">
        <v>22</v>
      </c>
      <c r="G4214">
        <v>0</v>
      </c>
      <c r="H4214">
        <v>202.6</v>
      </c>
      <c r="I4214">
        <v>139</v>
      </c>
      <c r="J4214">
        <v>34.44</v>
      </c>
      <c r="K4214">
        <v>210.7</v>
      </c>
      <c r="L4214">
        <v>123</v>
      </c>
      <c r="M4214">
        <v>17.91</v>
      </c>
      <c r="N4214">
        <v>81.099999999999994</v>
      </c>
      <c r="O4214">
        <v>86</v>
      </c>
      <c r="P4214">
        <v>3.65</v>
      </c>
      <c r="Q4214">
        <v>9.8000000000000007</v>
      </c>
      <c r="R4214">
        <v>8</v>
      </c>
      <c r="S4214">
        <v>2.65</v>
      </c>
      <c r="T4214">
        <v>1</v>
      </c>
      <c r="U4214" t="s">
        <v>22</v>
      </c>
      <c r="V4214">
        <f>IF(tbl_Customers[[#This Row],[churn]] = "yes", 1, 0)</f>
        <v>0</v>
      </c>
      <c r="W4214" t="str">
        <f>IF(tbl_Customers[[#This Row],[number_customer_service_calls]] &lt;= 1, "0-1 Calls", IF(tbl_Customers[[#This Row],[number_customer_service_calls]] &lt;= 3, "2-3 Calls", IF(tbl_Customers[[#This Row],[number_customer_service_calls]] &lt;=5, "4-5 Calls", "6+ Calls")))</f>
        <v>0-1 Calls</v>
      </c>
      <c r="X4214" t="str">
        <f>IF(tbl_Customers[[#This Row],[account_length]] &lt;= 50, "0-50", IF(tbl_Customers[[#This Row],[account_length]] &lt;=100, "51-100", IF(tbl_Customers[[#This Row],[account_length]] &lt;= 150, "101-150", "151+")))</f>
        <v>51-100</v>
      </c>
      <c r="Y4214" t="str">
        <f>IF(tbl_Customers[[#This Row],[total_intl_charge]] &lt;= 3, "Low Charges", "High Charges")</f>
        <v>Low Charges</v>
      </c>
      <c r="Z4214" t="str">
        <f>IF(tbl_Customers[[#This Row],[total_eve_calls]]&lt;=80,"Low Calls",
IF(tbl_Customers[[#This Row],[total_eve_calls]]&lt;=120,"Medium Calls","High Calls"))</f>
        <v>High Calls</v>
      </c>
      <c r="AA4214" t="str">
        <f>IF(tbl_Customers[[#This Row],[total_eve_charge]]&lt;=15,"Low Charges",
IF(tbl_Customers[[#This Row],[total_eve_charge]]&lt;=20,"Medium Charges","High Charges"))</f>
        <v>Medium Charges</v>
      </c>
      <c r="AB4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4" t="str">
        <f>IF(tbl_Customers[[#This Row],[number_vmail_messages]] = 0, "No Usage", IF(tbl_Customers[[#This Row],[number_vmail_messages]] &lt;= 20, "Low Usage", IF(tbl_Customers[[#This Row],[number_vmail_messages]] &lt;= 40, "Medium Usgae", "High Usage")))</f>
        <v>No Usage</v>
      </c>
      <c r="AD4214" t="str">
        <f>IF(tbl_Customers[[#This Row],[total_day_minutes]]&lt;=150,"Low Usage", IF(tbl_Customers[[#This Row],[total_day_minutes]]&lt;=200,"Medium Usage", IF(tbl_Customers[[#This Row],[total_day_minutes]]&lt;=250,"High Usage","Very High Usage")))</f>
        <v>High Usage</v>
      </c>
      <c r="AE4214" t="str">
        <f>IF(tbl_Customers[[#This Row],[total_intl_calls]]&lt;=5,"Low Calls", IF(tbl_Customers[[#This Row],[total_intl_calls]]&lt;=10, "Medium Calls", "High Calls"))</f>
        <v>Medium Calls</v>
      </c>
      <c r="AF42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4" s="36" t="str">
        <f>IF(tbl_Customers[[#This Row],[Churn_Risk_Score]]&gt;=10,"High Risk", IF(tbl_Customers[[#This Row],[Churn_Risk_Score]]&gt;=5,"Medium Risk","Low Risk"))</f>
        <v>Low Risk</v>
      </c>
    </row>
    <row r="4215" spans="1:33" x14ac:dyDescent="0.35">
      <c r="A4215">
        <v>4214</v>
      </c>
      <c r="B4215" t="s">
        <v>61</v>
      </c>
      <c r="C4215">
        <v>137</v>
      </c>
      <c r="D4215" t="s">
        <v>25</v>
      </c>
      <c r="E4215" t="s">
        <v>23</v>
      </c>
      <c r="F4215" t="s">
        <v>22</v>
      </c>
      <c r="G4215">
        <v>0</v>
      </c>
      <c r="H4215">
        <v>312.39999999999998</v>
      </c>
      <c r="I4215">
        <v>110</v>
      </c>
      <c r="J4215">
        <v>53.11</v>
      </c>
      <c r="K4215">
        <v>231.1</v>
      </c>
      <c r="L4215">
        <v>73</v>
      </c>
      <c r="M4215">
        <v>19.64</v>
      </c>
      <c r="N4215">
        <v>120.1</v>
      </c>
      <c r="O4215">
        <v>78</v>
      </c>
      <c r="P4215">
        <v>5.4</v>
      </c>
      <c r="Q4215">
        <v>10.6</v>
      </c>
      <c r="R4215">
        <v>2</v>
      </c>
      <c r="S4215">
        <v>2.86</v>
      </c>
      <c r="T4215">
        <v>1</v>
      </c>
      <c r="U4215" t="s">
        <v>23</v>
      </c>
      <c r="V4215">
        <f>IF(tbl_Customers[[#This Row],[churn]] = "yes", 1, 0)</f>
        <v>1</v>
      </c>
      <c r="W4215" t="str">
        <f>IF(tbl_Customers[[#This Row],[number_customer_service_calls]] &lt;= 1, "0-1 Calls", IF(tbl_Customers[[#This Row],[number_customer_service_calls]] &lt;= 3, "2-3 Calls", IF(tbl_Customers[[#This Row],[number_customer_service_calls]] &lt;=5, "4-5 Calls", "6+ Calls")))</f>
        <v>0-1 Calls</v>
      </c>
      <c r="X4215" t="str">
        <f>IF(tbl_Customers[[#This Row],[account_length]] &lt;= 50, "0-50", IF(tbl_Customers[[#This Row],[account_length]] &lt;=100, "51-100", IF(tbl_Customers[[#This Row],[account_length]] &lt;= 150, "101-150", "151+")))</f>
        <v>101-150</v>
      </c>
      <c r="Y4215" t="str">
        <f>IF(tbl_Customers[[#This Row],[total_intl_charge]] &lt;= 3, "Low Charges", "High Charges")</f>
        <v>Low Charges</v>
      </c>
      <c r="Z4215" t="str">
        <f>IF(tbl_Customers[[#This Row],[total_eve_calls]]&lt;=80,"Low Calls",
IF(tbl_Customers[[#This Row],[total_eve_calls]]&lt;=120,"Medium Calls","High Calls"))</f>
        <v>Low Calls</v>
      </c>
      <c r="AA4215" t="str">
        <f>IF(tbl_Customers[[#This Row],[total_eve_charge]]&lt;=15,"Low Charges",
IF(tbl_Customers[[#This Row],[total_eve_charge]]&lt;=20,"Medium Charges","High Charges"))</f>
        <v>Medium Charges</v>
      </c>
      <c r="AB4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5" t="str">
        <f>IF(tbl_Customers[[#This Row],[number_vmail_messages]] = 0, "No Usage", IF(tbl_Customers[[#This Row],[number_vmail_messages]] &lt;= 20, "Low Usage", IF(tbl_Customers[[#This Row],[number_vmail_messages]] &lt;= 40, "Medium Usgae", "High Usage")))</f>
        <v>No Usage</v>
      </c>
      <c r="AD4215" t="str">
        <f>IF(tbl_Customers[[#This Row],[total_day_minutes]]&lt;=150,"Low Usage", IF(tbl_Customers[[#This Row],[total_day_minutes]]&lt;=200,"Medium Usage", IF(tbl_Customers[[#This Row],[total_day_minutes]]&lt;=250,"High Usage","Very High Usage")))</f>
        <v>Very High Usage</v>
      </c>
      <c r="AE4215" t="str">
        <f>IF(tbl_Customers[[#This Row],[total_intl_calls]]&lt;=5,"Low Calls", IF(tbl_Customers[[#This Row],[total_intl_calls]]&lt;=10, "Medium Calls", "High Calls"))</f>
        <v>Low Calls</v>
      </c>
      <c r="AF42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215" s="36" t="str">
        <f>IF(tbl_Customers[[#This Row],[Churn_Risk_Score]]&gt;=10,"High Risk", IF(tbl_Customers[[#This Row],[Churn_Risk_Score]]&gt;=5,"Medium Risk","Low Risk"))</f>
        <v>Medium Risk</v>
      </c>
    </row>
    <row r="4216" spans="1:33" x14ac:dyDescent="0.35">
      <c r="A4216">
        <v>4215</v>
      </c>
      <c r="B4216" t="s">
        <v>63</v>
      </c>
      <c r="C4216">
        <v>128</v>
      </c>
      <c r="D4216" t="s">
        <v>28</v>
      </c>
      <c r="E4216" t="s">
        <v>22</v>
      </c>
      <c r="F4216" t="s">
        <v>23</v>
      </c>
      <c r="G4216">
        <v>41</v>
      </c>
      <c r="H4216">
        <v>184.8</v>
      </c>
      <c r="I4216">
        <v>76</v>
      </c>
      <c r="J4216">
        <v>31.42</v>
      </c>
      <c r="K4216">
        <v>160.6</v>
      </c>
      <c r="L4216">
        <v>86</v>
      </c>
      <c r="M4216">
        <v>13.65</v>
      </c>
      <c r="N4216">
        <v>162</v>
      </c>
      <c r="O4216">
        <v>131</v>
      </c>
      <c r="P4216">
        <v>7.29</v>
      </c>
      <c r="Q4216">
        <v>9.8000000000000007</v>
      </c>
      <c r="R4216">
        <v>6</v>
      </c>
      <c r="S4216">
        <v>2.65</v>
      </c>
      <c r="T4216">
        <v>2</v>
      </c>
      <c r="U4216" t="s">
        <v>22</v>
      </c>
      <c r="V4216">
        <f>IF(tbl_Customers[[#This Row],[churn]] = "yes", 1, 0)</f>
        <v>0</v>
      </c>
      <c r="W4216" t="str">
        <f>IF(tbl_Customers[[#This Row],[number_customer_service_calls]] &lt;= 1, "0-1 Calls", IF(tbl_Customers[[#This Row],[number_customer_service_calls]] &lt;= 3, "2-3 Calls", IF(tbl_Customers[[#This Row],[number_customer_service_calls]] &lt;=5, "4-5 Calls", "6+ Calls")))</f>
        <v>2-3 Calls</v>
      </c>
      <c r="X4216" t="str">
        <f>IF(tbl_Customers[[#This Row],[account_length]] &lt;= 50, "0-50", IF(tbl_Customers[[#This Row],[account_length]] &lt;=100, "51-100", IF(tbl_Customers[[#This Row],[account_length]] &lt;= 150, "101-150", "151+")))</f>
        <v>101-150</v>
      </c>
      <c r="Y4216" t="str">
        <f>IF(tbl_Customers[[#This Row],[total_intl_charge]] &lt;= 3, "Low Charges", "High Charges")</f>
        <v>Low Charges</v>
      </c>
      <c r="Z4216" t="str">
        <f>IF(tbl_Customers[[#This Row],[total_eve_calls]]&lt;=80,"Low Calls",
IF(tbl_Customers[[#This Row],[total_eve_calls]]&lt;=120,"Medium Calls","High Calls"))</f>
        <v>Medium Calls</v>
      </c>
      <c r="AA4216" t="str">
        <f>IF(tbl_Customers[[#This Row],[total_eve_charge]]&lt;=15,"Low Charges",
IF(tbl_Customers[[#This Row],[total_eve_charge]]&lt;=20,"Medium Charges","High Charges"))</f>
        <v>Low Charges</v>
      </c>
      <c r="AB4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6" t="str">
        <f>IF(tbl_Customers[[#This Row],[number_vmail_messages]] = 0, "No Usage", IF(tbl_Customers[[#This Row],[number_vmail_messages]] &lt;= 20, "Low Usage", IF(tbl_Customers[[#This Row],[number_vmail_messages]] &lt;= 40, "Medium Usgae", "High Usage")))</f>
        <v>High Usage</v>
      </c>
      <c r="AD4216" t="str">
        <f>IF(tbl_Customers[[#This Row],[total_day_minutes]]&lt;=150,"Low Usage", IF(tbl_Customers[[#This Row],[total_day_minutes]]&lt;=200,"Medium Usage", IF(tbl_Customers[[#This Row],[total_day_minutes]]&lt;=250,"High Usage","Very High Usage")))</f>
        <v>Medium Usage</v>
      </c>
      <c r="AE4216" t="str">
        <f>IF(tbl_Customers[[#This Row],[total_intl_calls]]&lt;=5,"Low Calls", IF(tbl_Customers[[#This Row],[total_intl_calls]]&lt;=10, "Medium Calls", "High Calls"))</f>
        <v>Medium Calls</v>
      </c>
      <c r="AF42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16" s="36" t="str">
        <f>IF(tbl_Customers[[#This Row],[Churn_Risk_Score]]&gt;=10,"High Risk", IF(tbl_Customers[[#This Row],[Churn_Risk_Score]]&gt;=5,"Medium Risk","Low Risk"))</f>
        <v>Low Risk</v>
      </c>
    </row>
    <row r="4217" spans="1:33" x14ac:dyDescent="0.35">
      <c r="A4217">
        <v>4216</v>
      </c>
      <c r="B4217" t="s">
        <v>26</v>
      </c>
      <c r="C4217">
        <v>71</v>
      </c>
      <c r="D4217" t="s">
        <v>21</v>
      </c>
      <c r="E4217" t="s">
        <v>22</v>
      </c>
      <c r="F4217" t="s">
        <v>22</v>
      </c>
      <c r="G4217">
        <v>0</v>
      </c>
      <c r="H4217">
        <v>123.8</v>
      </c>
      <c r="I4217">
        <v>130</v>
      </c>
      <c r="J4217">
        <v>21.05</v>
      </c>
      <c r="K4217">
        <v>226.5</v>
      </c>
      <c r="L4217">
        <v>91</v>
      </c>
      <c r="M4217">
        <v>19.25</v>
      </c>
      <c r="N4217">
        <v>213.9</v>
      </c>
      <c r="O4217">
        <v>96</v>
      </c>
      <c r="P4217">
        <v>9.6300000000000008</v>
      </c>
      <c r="Q4217">
        <v>8.8000000000000007</v>
      </c>
      <c r="R4217">
        <v>7</v>
      </c>
      <c r="S4217">
        <v>2.38</v>
      </c>
      <c r="T4217">
        <v>2</v>
      </c>
      <c r="U4217" t="s">
        <v>22</v>
      </c>
      <c r="V4217">
        <f>IF(tbl_Customers[[#This Row],[churn]] = "yes", 1, 0)</f>
        <v>0</v>
      </c>
      <c r="W4217" t="str">
        <f>IF(tbl_Customers[[#This Row],[number_customer_service_calls]] &lt;= 1, "0-1 Calls", IF(tbl_Customers[[#This Row],[number_customer_service_calls]] &lt;= 3, "2-3 Calls", IF(tbl_Customers[[#This Row],[number_customer_service_calls]] &lt;=5, "4-5 Calls", "6+ Calls")))</f>
        <v>2-3 Calls</v>
      </c>
      <c r="X4217" t="str">
        <f>IF(tbl_Customers[[#This Row],[account_length]] &lt;= 50, "0-50", IF(tbl_Customers[[#This Row],[account_length]] &lt;=100, "51-100", IF(tbl_Customers[[#This Row],[account_length]] &lt;= 150, "101-150", "151+")))</f>
        <v>51-100</v>
      </c>
      <c r="Y4217" t="str">
        <f>IF(tbl_Customers[[#This Row],[total_intl_charge]] &lt;= 3, "Low Charges", "High Charges")</f>
        <v>Low Charges</v>
      </c>
      <c r="Z4217" t="str">
        <f>IF(tbl_Customers[[#This Row],[total_eve_calls]]&lt;=80,"Low Calls",
IF(tbl_Customers[[#This Row],[total_eve_calls]]&lt;=120,"Medium Calls","High Calls"))</f>
        <v>Medium Calls</v>
      </c>
      <c r="AA4217" t="str">
        <f>IF(tbl_Customers[[#This Row],[total_eve_charge]]&lt;=15,"Low Charges",
IF(tbl_Customers[[#This Row],[total_eve_charge]]&lt;=20,"Medium Charges","High Charges"))</f>
        <v>Medium Charges</v>
      </c>
      <c r="AB4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7" t="str">
        <f>IF(tbl_Customers[[#This Row],[number_vmail_messages]] = 0, "No Usage", IF(tbl_Customers[[#This Row],[number_vmail_messages]] &lt;= 20, "Low Usage", IF(tbl_Customers[[#This Row],[number_vmail_messages]] &lt;= 40, "Medium Usgae", "High Usage")))</f>
        <v>No Usage</v>
      </c>
      <c r="AD4217" t="str">
        <f>IF(tbl_Customers[[#This Row],[total_day_minutes]]&lt;=150,"Low Usage", IF(tbl_Customers[[#This Row],[total_day_minutes]]&lt;=200,"Medium Usage", IF(tbl_Customers[[#This Row],[total_day_minutes]]&lt;=250,"High Usage","Very High Usage")))</f>
        <v>Low Usage</v>
      </c>
      <c r="AE4217" t="str">
        <f>IF(tbl_Customers[[#This Row],[total_intl_calls]]&lt;=5,"Low Calls", IF(tbl_Customers[[#This Row],[total_intl_calls]]&lt;=10, "Medium Calls", "High Calls"))</f>
        <v>Medium Calls</v>
      </c>
      <c r="AF42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7" s="36" t="str">
        <f>IF(tbl_Customers[[#This Row],[Churn_Risk_Score]]&gt;=10,"High Risk", IF(tbl_Customers[[#This Row],[Churn_Risk_Score]]&gt;=5,"Medium Risk","Low Risk"))</f>
        <v>Low Risk</v>
      </c>
    </row>
    <row r="4218" spans="1:33" x14ac:dyDescent="0.35">
      <c r="A4218">
        <v>4217</v>
      </c>
      <c r="B4218" t="s">
        <v>44</v>
      </c>
      <c r="C4218">
        <v>91</v>
      </c>
      <c r="D4218" t="s">
        <v>21</v>
      </c>
      <c r="E4218" t="s">
        <v>22</v>
      </c>
      <c r="F4218" t="s">
        <v>22</v>
      </c>
      <c r="G4218">
        <v>0</v>
      </c>
      <c r="H4218">
        <v>34.5</v>
      </c>
      <c r="I4218">
        <v>85</v>
      </c>
      <c r="J4218">
        <v>5.87</v>
      </c>
      <c r="K4218">
        <v>192.3</v>
      </c>
      <c r="L4218">
        <v>80</v>
      </c>
      <c r="M4218">
        <v>16.350000000000001</v>
      </c>
      <c r="N4218">
        <v>256.3</v>
      </c>
      <c r="O4218">
        <v>71</v>
      </c>
      <c r="P4218">
        <v>11.53</v>
      </c>
      <c r="Q4218">
        <v>7.9</v>
      </c>
      <c r="R4218">
        <v>7</v>
      </c>
      <c r="S4218">
        <v>2.13</v>
      </c>
      <c r="T4218">
        <v>0</v>
      </c>
      <c r="U4218" t="s">
        <v>22</v>
      </c>
      <c r="V4218">
        <f>IF(tbl_Customers[[#This Row],[churn]] = "yes", 1, 0)</f>
        <v>0</v>
      </c>
      <c r="W4218" t="str">
        <f>IF(tbl_Customers[[#This Row],[number_customer_service_calls]] &lt;= 1, "0-1 Calls", IF(tbl_Customers[[#This Row],[number_customer_service_calls]] &lt;= 3, "2-3 Calls", IF(tbl_Customers[[#This Row],[number_customer_service_calls]] &lt;=5, "4-5 Calls", "6+ Calls")))</f>
        <v>0-1 Calls</v>
      </c>
      <c r="X4218" t="str">
        <f>IF(tbl_Customers[[#This Row],[account_length]] &lt;= 50, "0-50", IF(tbl_Customers[[#This Row],[account_length]] &lt;=100, "51-100", IF(tbl_Customers[[#This Row],[account_length]] &lt;= 150, "101-150", "151+")))</f>
        <v>51-100</v>
      </c>
      <c r="Y4218" t="str">
        <f>IF(tbl_Customers[[#This Row],[total_intl_charge]] &lt;= 3, "Low Charges", "High Charges")</f>
        <v>Low Charges</v>
      </c>
      <c r="Z4218" t="str">
        <f>IF(tbl_Customers[[#This Row],[total_eve_calls]]&lt;=80,"Low Calls",
IF(tbl_Customers[[#This Row],[total_eve_calls]]&lt;=120,"Medium Calls","High Calls"))</f>
        <v>Low Calls</v>
      </c>
      <c r="AA4218" t="str">
        <f>IF(tbl_Customers[[#This Row],[total_eve_charge]]&lt;=15,"Low Charges",
IF(tbl_Customers[[#This Row],[total_eve_charge]]&lt;=20,"Medium Charges","High Charges"))</f>
        <v>Medium Charges</v>
      </c>
      <c r="AB4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8" t="str">
        <f>IF(tbl_Customers[[#This Row],[number_vmail_messages]] = 0, "No Usage", IF(tbl_Customers[[#This Row],[number_vmail_messages]] &lt;= 20, "Low Usage", IF(tbl_Customers[[#This Row],[number_vmail_messages]] &lt;= 40, "Medium Usgae", "High Usage")))</f>
        <v>No Usage</v>
      </c>
      <c r="AD4218" t="str">
        <f>IF(tbl_Customers[[#This Row],[total_day_minutes]]&lt;=150,"Low Usage", IF(tbl_Customers[[#This Row],[total_day_minutes]]&lt;=200,"Medium Usage", IF(tbl_Customers[[#This Row],[total_day_minutes]]&lt;=250,"High Usage","Very High Usage")))</f>
        <v>Low Usage</v>
      </c>
      <c r="AE4218" t="str">
        <f>IF(tbl_Customers[[#This Row],[total_intl_calls]]&lt;=5,"Low Calls", IF(tbl_Customers[[#This Row],[total_intl_calls]]&lt;=10, "Medium Calls", "High Calls"))</f>
        <v>Medium Calls</v>
      </c>
      <c r="AF42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8" s="36" t="str">
        <f>IF(tbl_Customers[[#This Row],[Churn_Risk_Score]]&gt;=10,"High Risk", IF(tbl_Customers[[#This Row],[Churn_Risk_Score]]&gt;=5,"Medium Risk","Low Risk"))</f>
        <v>Low Risk</v>
      </c>
    </row>
    <row r="4219" spans="1:33" x14ac:dyDescent="0.35">
      <c r="A4219">
        <v>4218</v>
      </c>
      <c r="B4219" t="s">
        <v>49</v>
      </c>
      <c r="C4219">
        <v>47</v>
      </c>
      <c r="D4219" t="s">
        <v>21</v>
      </c>
      <c r="E4219" t="s">
        <v>23</v>
      </c>
      <c r="F4219" t="s">
        <v>23</v>
      </c>
      <c r="G4219">
        <v>31</v>
      </c>
      <c r="H4219">
        <v>140.6</v>
      </c>
      <c r="I4219">
        <v>114</v>
      </c>
      <c r="J4219">
        <v>23.9</v>
      </c>
      <c r="K4219">
        <v>264.60000000000002</v>
      </c>
      <c r="L4219">
        <v>44</v>
      </c>
      <c r="M4219">
        <v>22.49</v>
      </c>
      <c r="N4219">
        <v>238.7</v>
      </c>
      <c r="O4219">
        <v>121</v>
      </c>
      <c r="P4219">
        <v>10.74</v>
      </c>
      <c r="Q4219">
        <v>9.6999999999999993</v>
      </c>
      <c r="R4219">
        <v>4</v>
      </c>
      <c r="S4219">
        <v>2.62</v>
      </c>
      <c r="T4219">
        <v>2</v>
      </c>
      <c r="U4219" t="s">
        <v>22</v>
      </c>
      <c r="V4219">
        <f>IF(tbl_Customers[[#This Row],[churn]] = "yes", 1, 0)</f>
        <v>0</v>
      </c>
      <c r="W4219" t="str">
        <f>IF(tbl_Customers[[#This Row],[number_customer_service_calls]] &lt;= 1, "0-1 Calls", IF(tbl_Customers[[#This Row],[number_customer_service_calls]] &lt;= 3, "2-3 Calls", IF(tbl_Customers[[#This Row],[number_customer_service_calls]] &lt;=5, "4-5 Calls", "6+ Calls")))</f>
        <v>2-3 Calls</v>
      </c>
      <c r="X4219" t="str">
        <f>IF(tbl_Customers[[#This Row],[account_length]] &lt;= 50, "0-50", IF(tbl_Customers[[#This Row],[account_length]] &lt;=100, "51-100", IF(tbl_Customers[[#This Row],[account_length]] &lt;= 150, "101-150", "151+")))</f>
        <v>0-50</v>
      </c>
      <c r="Y4219" t="str">
        <f>IF(tbl_Customers[[#This Row],[total_intl_charge]] &lt;= 3, "Low Charges", "High Charges")</f>
        <v>Low Charges</v>
      </c>
      <c r="Z4219" t="str">
        <f>IF(tbl_Customers[[#This Row],[total_eve_calls]]&lt;=80,"Low Calls",
IF(tbl_Customers[[#This Row],[total_eve_calls]]&lt;=120,"Medium Calls","High Calls"))</f>
        <v>Low Calls</v>
      </c>
      <c r="AA4219" t="str">
        <f>IF(tbl_Customers[[#This Row],[total_eve_charge]]&lt;=15,"Low Charges",
IF(tbl_Customers[[#This Row],[total_eve_charge]]&lt;=20,"Medium Charges","High Charges"))</f>
        <v>High Charges</v>
      </c>
      <c r="AB4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9" t="str">
        <f>IF(tbl_Customers[[#This Row],[number_vmail_messages]] = 0, "No Usage", IF(tbl_Customers[[#This Row],[number_vmail_messages]] &lt;= 20, "Low Usage", IF(tbl_Customers[[#This Row],[number_vmail_messages]] &lt;= 40, "Medium Usgae", "High Usage")))</f>
        <v>Medium Usgae</v>
      </c>
      <c r="AD4219" t="str">
        <f>IF(tbl_Customers[[#This Row],[total_day_minutes]]&lt;=150,"Low Usage", IF(tbl_Customers[[#This Row],[total_day_minutes]]&lt;=200,"Medium Usage", IF(tbl_Customers[[#This Row],[total_day_minutes]]&lt;=250,"High Usage","Very High Usage")))</f>
        <v>Low Usage</v>
      </c>
      <c r="AE4219" t="str">
        <f>IF(tbl_Customers[[#This Row],[total_intl_calls]]&lt;=5,"Low Calls", IF(tbl_Customers[[#This Row],[total_intl_calls]]&lt;=10, "Medium Calls", "High Calls"))</f>
        <v>Low Calls</v>
      </c>
      <c r="AF42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19" s="36" t="str">
        <f>IF(tbl_Customers[[#This Row],[Churn_Risk_Score]]&gt;=10,"High Risk", IF(tbl_Customers[[#This Row],[Churn_Risk_Score]]&gt;=5,"Medium Risk","Low Risk"))</f>
        <v>Low Risk</v>
      </c>
    </row>
    <row r="4220" spans="1:33" x14ac:dyDescent="0.35">
      <c r="A4220">
        <v>4219</v>
      </c>
      <c r="B4220" t="s">
        <v>29</v>
      </c>
      <c r="C4220">
        <v>126</v>
      </c>
      <c r="D4220" t="s">
        <v>28</v>
      </c>
      <c r="E4220" t="s">
        <v>22</v>
      </c>
      <c r="F4220" t="s">
        <v>22</v>
      </c>
      <c r="G4220">
        <v>0</v>
      </c>
      <c r="H4220">
        <v>150.80000000000001</v>
      </c>
      <c r="I4220">
        <v>105</v>
      </c>
      <c r="J4220">
        <v>25.64</v>
      </c>
      <c r="K4220">
        <v>157.1</v>
      </c>
      <c r="L4220">
        <v>85</v>
      </c>
      <c r="M4220">
        <v>13.35</v>
      </c>
      <c r="N4220">
        <v>210</v>
      </c>
      <c r="O4220">
        <v>102</v>
      </c>
      <c r="P4220">
        <v>9.4499999999999993</v>
      </c>
      <c r="Q4220">
        <v>10.7</v>
      </c>
      <c r="R4220">
        <v>3</v>
      </c>
      <c r="S4220">
        <v>2.89</v>
      </c>
      <c r="T4220">
        <v>0</v>
      </c>
      <c r="U4220" t="s">
        <v>22</v>
      </c>
      <c r="V4220">
        <f>IF(tbl_Customers[[#This Row],[churn]] = "yes", 1, 0)</f>
        <v>0</v>
      </c>
      <c r="W4220" t="str">
        <f>IF(tbl_Customers[[#This Row],[number_customer_service_calls]] &lt;= 1, "0-1 Calls", IF(tbl_Customers[[#This Row],[number_customer_service_calls]] &lt;= 3, "2-3 Calls", IF(tbl_Customers[[#This Row],[number_customer_service_calls]] &lt;=5, "4-5 Calls", "6+ Calls")))</f>
        <v>0-1 Calls</v>
      </c>
      <c r="X4220" t="str">
        <f>IF(tbl_Customers[[#This Row],[account_length]] &lt;= 50, "0-50", IF(tbl_Customers[[#This Row],[account_length]] &lt;=100, "51-100", IF(tbl_Customers[[#This Row],[account_length]] &lt;= 150, "101-150", "151+")))</f>
        <v>101-150</v>
      </c>
      <c r="Y4220" t="str">
        <f>IF(tbl_Customers[[#This Row],[total_intl_charge]] &lt;= 3, "Low Charges", "High Charges")</f>
        <v>Low Charges</v>
      </c>
      <c r="Z4220" t="str">
        <f>IF(tbl_Customers[[#This Row],[total_eve_calls]]&lt;=80,"Low Calls",
IF(tbl_Customers[[#This Row],[total_eve_calls]]&lt;=120,"Medium Calls","High Calls"))</f>
        <v>Medium Calls</v>
      </c>
      <c r="AA4220" t="str">
        <f>IF(tbl_Customers[[#This Row],[total_eve_charge]]&lt;=15,"Low Charges",
IF(tbl_Customers[[#This Row],[total_eve_charge]]&lt;=20,"Medium Charges","High Charges"))</f>
        <v>Low Charges</v>
      </c>
      <c r="AB4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0" t="str">
        <f>IF(tbl_Customers[[#This Row],[number_vmail_messages]] = 0, "No Usage", IF(tbl_Customers[[#This Row],[number_vmail_messages]] &lt;= 20, "Low Usage", IF(tbl_Customers[[#This Row],[number_vmail_messages]] &lt;= 40, "Medium Usgae", "High Usage")))</f>
        <v>No Usage</v>
      </c>
      <c r="AD4220" t="str">
        <f>IF(tbl_Customers[[#This Row],[total_day_minutes]]&lt;=150,"Low Usage", IF(tbl_Customers[[#This Row],[total_day_minutes]]&lt;=200,"Medium Usage", IF(tbl_Customers[[#This Row],[total_day_minutes]]&lt;=250,"High Usage","Very High Usage")))</f>
        <v>Medium Usage</v>
      </c>
      <c r="AE4220" t="str">
        <f>IF(tbl_Customers[[#This Row],[total_intl_calls]]&lt;=5,"Low Calls", IF(tbl_Customers[[#This Row],[total_intl_calls]]&lt;=10, "Medium Calls", "High Calls"))</f>
        <v>Low Calls</v>
      </c>
      <c r="AF42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0" s="36" t="str">
        <f>IF(tbl_Customers[[#This Row],[Churn_Risk_Score]]&gt;=10,"High Risk", IF(tbl_Customers[[#This Row],[Churn_Risk_Score]]&gt;=5,"Medium Risk","Low Risk"))</f>
        <v>Low Risk</v>
      </c>
    </row>
    <row r="4221" spans="1:33" x14ac:dyDescent="0.35">
      <c r="A4221">
        <v>4220</v>
      </c>
      <c r="B4221" t="s">
        <v>58</v>
      </c>
      <c r="C4221">
        <v>92</v>
      </c>
      <c r="D4221" t="s">
        <v>25</v>
      </c>
      <c r="E4221" t="s">
        <v>22</v>
      </c>
      <c r="F4221" t="s">
        <v>22</v>
      </c>
      <c r="G4221">
        <v>0</v>
      </c>
      <c r="H4221">
        <v>192.1</v>
      </c>
      <c r="I4221">
        <v>87</v>
      </c>
      <c r="J4221">
        <v>32.659999999999997</v>
      </c>
      <c r="K4221">
        <v>193</v>
      </c>
      <c r="L4221">
        <v>122</v>
      </c>
      <c r="M4221">
        <v>16.41</v>
      </c>
      <c r="N4221">
        <v>133.4</v>
      </c>
      <c r="O4221">
        <v>79</v>
      </c>
      <c r="P4221">
        <v>6</v>
      </c>
      <c r="Q4221">
        <v>10.7</v>
      </c>
      <c r="R4221">
        <v>2</v>
      </c>
      <c r="S4221">
        <v>2.89</v>
      </c>
      <c r="T4221">
        <v>1</v>
      </c>
      <c r="U4221" t="s">
        <v>22</v>
      </c>
      <c r="V4221">
        <f>IF(tbl_Customers[[#This Row],[churn]] = "yes", 1, 0)</f>
        <v>0</v>
      </c>
      <c r="W4221" t="str">
        <f>IF(tbl_Customers[[#This Row],[number_customer_service_calls]] &lt;= 1, "0-1 Calls", IF(tbl_Customers[[#This Row],[number_customer_service_calls]] &lt;= 3, "2-3 Calls", IF(tbl_Customers[[#This Row],[number_customer_service_calls]] &lt;=5, "4-5 Calls", "6+ Calls")))</f>
        <v>0-1 Calls</v>
      </c>
      <c r="X4221" t="str">
        <f>IF(tbl_Customers[[#This Row],[account_length]] &lt;= 50, "0-50", IF(tbl_Customers[[#This Row],[account_length]] &lt;=100, "51-100", IF(tbl_Customers[[#This Row],[account_length]] &lt;= 150, "101-150", "151+")))</f>
        <v>51-100</v>
      </c>
      <c r="Y4221" t="str">
        <f>IF(tbl_Customers[[#This Row],[total_intl_charge]] &lt;= 3, "Low Charges", "High Charges")</f>
        <v>Low Charges</v>
      </c>
      <c r="Z4221" t="str">
        <f>IF(tbl_Customers[[#This Row],[total_eve_calls]]&lt;=80,"Low Calls",
IF(tbl_Customers[[#This Row],[total_eve_calls]]&lt;=120,"Medium Calls","High Calls"))</f>
        <v>High Calls</v>
      </c>
      <c r="AA4221" t="str">
        <f>IF(tbl_Customers[[#This Row],[total_eve_charge]]&lt;=15,"Low Charges",
IF(tbl_Customers[[#This Row],[total_eve_charge]]&lt;=20,"Medium Charges","High Charges"))</f>
        <v>Medium Charges</v>
      </c>
      <c r="AB4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1" t="str">
        <f>IF(tbl_Customers[[#This Row],[number_vmail_messages]] = 0, "No Usage", IF(tbl_Customers[[#This Row],[number_vmail_messages]] &lt;= 20, "Low Usage", IF(tbl_Customers[[#This Row],[number_vmail_messages]] &lt;= 40, "Medium Usgae", "High Usage")))</f>
        <v>No Usage</v>
      </c>
      <c r="AD4221" t="str">
        <f>IF(tbl_Customers[[#This Row],[total_day_minutes]]&lt;=150,"Low Usage", IF(tbl_Customers[[#This Row],[total_day_minutes]]&lt;=200,"Medium Usage", IF(tbl_Customers[[#This Row],[total_day_minutes]]&lt;=250,"High Usage","Very High Usage")))</f>
        <v>Medium Usage</v>
      </c>
      <c r="AE4221" t="str">
        <f>IF(tbl_Customers[[#This Row],[total_intl_calls]]&lt;=5,"Low Calls", IF(tbl_Customers[[#This Row],[total_intl_calls]]&lt;=10, "Medium Calls", "High Calls"))</f>
        <v>Low Calls</v>
      </c>
      <c r="AF42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1" s="36" t="str">
        <f>IF(tbl_Customers[[#This Row],[Churn_Risk_Score]]&gt;=10,"High Risk", IF(tbl_Customers[[#This Row],[Churn_Risk_Score]]&gt;=5,"Medium Risk","Low Risk"))</f>
        <v>Low Risk</v>
      </c>
    </row>
    <row r="4222" spans="1:33" x14ac:dyDescent="0.35">
      <c r="A4222">
        <v>4221</v>
      </c>
      <c r="B4222" t="s">
        <v>31</v>
      </c>
      <c r="C4222">
        <v>36</v>
      </c>
      <c r="D4222" t="s">
        <v>28</v>
      </c>
      <c r="E4222" t="s">
        <v>22</v>
      </c>
      <c r="F4222" t="s">
        <v>22</v>
      </c>
      <c r="G4222">
        <v>0</v>
      </c>
      <c r="H4222">
        <v>175.7</v>
      </c>
      <c r="I4222">
        <v>69</v>
      </c>
      <c r="J4222">
        <v>29.87</v>
      </c>
      <c r="K4222">
        <v>154.80000000000001</v>
      </c>
      <c r="L4222">
        <v>98</v>
      </c>
      <c r="M4222">
        <v>13.16</v>
      </c>
      <c r="N4222">
        <v>208.2</v>
      </c>
      <c r="O4222">
        <v>68</v>
      </c>
      <c r="P4222">
        <v>9.3699999999999992</v>
      </c>
      <c r="Q4222">
        <v>9.5</v>
      </c>
      <c r="R4222">
        <v>2</v>
      </c>
      <c r="S4222">
        <v>2.57</v>
      </c>
      <c r="T4222">
        <v>0</v>
      </c>
      <c r="U4222" t="s">
        <v>22</v>
      </c>
      <c r="V4222">
        <f>IF(tbl_Customers[[#This Row],[churn]] = "yes", 1, 0)</f>
        <v>0</v>
      </c>
      <c r="W4222" t="str">
        <f>IF(tbl_Customers[[#This Row],[number_customer_service_calls]] &lt;= 1, "0-1 Calls", IF(tbl_Customers[[#This Row],[number_customer_service_calls]] &lt;= 3, "2-3 Calls", IF(tbl_Customers[[#This Row],[number_customer_service_calls]] &lt;=5, "4-5 Calls", "6+ Calls")))</f>
        <v>0-1 Calls</v>
      </c>
      <c r="X4222" t="str">
        <f>IF(tbl_Customers[[#This Row],[account_length]] &lt;= 50, "0-50", IF(tbl_Customers[[#This Row],[account_length]] &lt;=100, "51-100", IF(tbl_Customers[[#This Row],[account_length]] &lt;= 150, "101-150", "151+")))</f>
        <v>0-50</v>
      </c>
      <c r="Y4222" t="str">
        <f>IF(tbl_Customers[[#This Row],[total_intl_charge]] &lt;= 3, "Low Charges", "High Charges")</f>
        <v>Low Charges</v>
      </c>
      <c r="Z4222" t="str">
        <f>IF(tbl_Customers[[#This Row],[total_eve_calls]]&lt;=80,"Low Calls",
IF(tbl_Customers[[#This Row],[total_eve_calls]]&lt;=120,"Medium Calls","High Calls"))</f>
        <v>Medium Calls</v>
      </c>
      <c r="AA4222" t="str">
        <f>IF(tbl_Customers[[#This Row],[total_eve_charge]]&lt;=15,"Low Charges",
IF(tbl_Customers[[#This Row],[total_eve_charge]]&lt;=20,"Medium Charges","High Charges"))</f>
        <v>Low Charges</v>
      </c>
      <c r="AB4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22" t="str">
        <f>IF(tbl_Customers[[#This Row],[number_vmail_messages]] = 0, "No Usage", IF(tbl_Customers[[#This Row],[number_vmail_messages]] &lt;= 20, "Low Usage", IF(tbl_Customers[[#This Row],[number_vmail_messages]] &lt;= 40, "Medium Usgae", "High Usage")))</f>
        <v>No Usage</v>
      </c>
      <c r="AD4222" t="str">
        <f>IF(tbl_Customers[[#This Row],[total_day_minutes]]&lt;=150,"Low Usage", IF(tbl_Customers[[#This Row],[total_day_minutes]]&lt;=200,"Medium Usage", IF(tbl_Customers[[#This Row],[total_day_minutes]]&lt;=250,"High Usage","Very High Usage")))</f>
        <v>Medium Usage</v>
      </c>
      <c r="AE4222" t="str">
        <f>IF(tbl_Customers[[#This Row],[total_intl_calls]]&lt;=5,"Low Calls", IF(tbl_Customers[[#This Row],[total_intl_calls]]&lt;=10, "Medium Calls", "High Calls"))</f>
        <v>Low Calls</v>
      </c>
      <c r="AF42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2" s="36" t="str">
        <f>IF(tbl_Customers[[#This Row],[Churn_Risk_Score]]&gt;=10,"High Risk", IF(tbl_Customers[[#This Row],[Churn_Risk_Score]]&gt;=5,"Medium Risk","Low Risk"))</f>
        <v>Low Risk</v>
      </c>
    </row>
    <row r="4223" spans="1:33" x14ac:dyDescent="0.35">
      <c r="A4223">
        <v>4222</v>
      </c>
      <c r="B4223" t="s">
        <v>48</v>
      </c>
      <c r="C4223">
        <v>122</v>
      </c>
      <c r="D4223" t="s">
        <v>25</v>
      </c>
      <c r="E4223" t="s">
        <v>22</v>
      </c>
      <c r="F4223" t="s">
        <v>22</v>
      </c>
      <c r="G4223">
        <v>0</v>
      </c>
      <c r="H4223">
        <v>93.3</v>
      </c>
      <c r="I4223">
        <v>109</v>
      </c>
      <c r="J4223">
        <v>15.86</v>
      </c>
      <c r="K4223">
        <v>214.4</v>
      </c>
      <c r="L4223">
        <v>104</v>
      </c>
      <c r="M4223">
        <v>18.22</v>
      </c>
      <c r="N4223">
        <v>176.7</v>
      </c>
      <c r="O4223">
        <v>104</v>
      </c>
      <c r="P4223">
        <v>7.95</v>
      </c>
      <c r="Q4223">
        <v>12.1</v>
      </c>
      <c r="R4223">
        <v>2</v>
      </c>
      <c r="S4223">
        <v>3.27</v>
      </c>
      <c r="T4223">
        <v>0</v>
      </c>
      <c r="U4223" t="s">
        <v>22</v>
      </c>
      <c r="V4223">
        <f>IF(tbl_Customers[[#This Row],[churn]] = "yes", 1, 0)</f>
        <v>0</v>
      </c>
      <c r="W4223" t="str">
        <f>IF(tbl_Customers[[#This Row],[number_customer_service_calls]] &lt;= 1, "0-1 Calls", IF(tbl_Customers[[#This Row],[number_customer_service_calls]] &lt;= 3, "2-3 Calls", IF(tbl_Customers[[#This Row],[number_customer_service_calls]] &lt;=5, "4-5 Calls", "6+ Calls")))</f>
        <v>0-1 Calls</v>
      </c>
      <c r="X4223" t="str">
        <f>IF(tbl_Customers[[#This Row],[account_length]] &lt;= 50, "0-50", IF(tbl_Customers[[#This Row],[account_length]] &lt;=100, "51-100", IF(tbl_Customers[[#This Row],[account_length]] &lt;= 150, "101-150", "151+")))</f>
        <v>101-150</v>
      </c>
      <c r="Y4223" t="str">
        <f>IF(tbl_Customers[[#This Row],[total_intl_charge]] &lt;= 3, "Low Charges", "High Charges")</f>
        <v>High Charges</v>
      </c>
      <c r="Z4223" t="str">
        <f>IF(tbl_Customers[[#This Row],[total_eve_calls]]&lt;=80,"Low Calls",
IF(tbl_Customers[[#This Row],[total_eve_calls]]&lt;=120,"Medium Calls","High Calls"))</f>
        <v>Medium Calls</v>
      </c>
      <c r="AA4223" t="str">
        <f>IF(tbl_Customers[[#This Row],[total_eve_charge]]&lt;=15,"Low Charges",
IF(tbl_Customers[[#This Row],[total_eve_charge]]&lt;=20,"Medium Charges","High Charges"))</f>
        <v>Medium Charges</v>
      </c>
      <c r="AB4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3" t="str">
        <f>IF(tbl_Customers[[#This Row],[number_vmail_messages]] = 0, "No Usage", IF(tbl_Customers[[#This Row],[number_vmail_messages]] &lt;= 20, "Low Usage", IF(tbl_Customers[[#This Row],[number_vmail_messages]] &lt;= 40, "Medium Usgae", "High Usage")))</f>
        <v>No Usage</v>
      </c>
      <c r="AD4223" t="str">
        <f>IF(tbl_Customers[[#This Row],[total_day_minutes]]&lt;=150,"Low Usage", IF(tbl_Customers[[#This Row],[total_day_minutes]]&lt;=200,"Medium Usage", IF(tbl_Customers[[#This Row],[total_day_minutes]]&lt;=250,"High Usage","Very High Usage")))</f>
        <v>Low Usage</v>
      </c>
      <c r="AE4223" t="str">
        <f>IF(tbl_Customers[[#This Row],[total_intl_calls]]&lt;=5,"Low Calls", IF(tbl_Customers[[#This Row],[total_intl_calls]]&lt;=10, "Medium Calls", "High Calls"))</f>
        <v>Low Calls</v>
      </c>
      <c r="AF42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23" s="36" t="str">
        <f>IF(tbl_Customers[[#This Row],[Churn_Risk_Score]]&gt;=10,"High Risk", IF(tbl_Customers[[#This Row],[Churn_Risk_Score]]&gt;=5,"Medium Risk","Low Risk"))</f>
        <v>Low Risk</v>
      </c>
    </row>
    <row r="4224" spans="1:33" x14ac:dyDescent="0.35">
      <c r="A4224">
        <v>4223</v>
      </c>
      <c r="B4224" t="s">
        <v>26</v>
      </c>
      <c r="C4224">
        <v>117</v>
      </c>
      <c r="D4224" t="s">
        <v>21</v>
      </c>
      <c r="E4224" t="s">
        <v>22</v>
      </c>
      <c r="F4224" t="s">
        <v>22</v>
      </c>
      <c r="G4224">
        <v>0</v>
      </c>
      <c r="H4224">
        <v>212.1</v>
      </c>
      <c r="I4224">
        <v>133</v>
      </c>
      <c r="J4224">
        <v>36.06</v>
      </c>
      <c r="K4224">
        <v>276.60000000000002</v>
      </c>
      <c r="L4224">
        <v>94</v>
      </c>
      <c r="M4224">
        <v>23.51</v>
      </c>
      <c r="N4224">
        <v>195.5</v>
      </c>
      <c r="O4224">
        <v>124</v>
      </c>
      <c r="P4224">
        <v>8.8000000000000007</v>
      </c>
      <c r="Q4224">
        <v>9.5</v>
      </c>
      <c r="R4224">
        <v>3</v>
      </c>
      <c r="S4224">
        <v>2.57</v>
      </c>
      <c r="T4224">
        <v>2</v>
      </c>
      <c r="U4224" t="s">
        <v>22</v>
      </c>
      <c r="V4224">
        <f>IF(tbl_Customers[[#This Row],[churn]] = "yes", 1, 0)</f>
        <v>0</v>
      </c>
      <c r="W4224" t="str">
        <f>IF(tbl_Customers[[#This Row],[number_customer_service_calls]] &lt;= 1, "0-1 Calls", IF(tbl_Customers[[#This Row],[number_customer_service_calls]] &lt;= 3, "2-3 Calls", IF(tbl_Customers[[#This Row],[number_customer_service_calls]] &lt;=5, "4-5 Calls", "6+ Calls")))</f>
        <v>2-3 Calls</v>
      </c>
      <c r="X4224" t="str">
        <f>IF(tbl_Customers[[#This Row],[account_length]] &lt;= 50, "0-50", IF(tbl_Customers[[#This Row],[account_length]] &lt;=100, "51-100", IF(tbl_Customers[[#This Row],[account_length]] &lt;= 150, "101-150", "151+")))</f>
        <v>101-150</v>
      </c>
      <c r="Y4224" t="str">
        <f>IF(tbl_Customers[[#This Row],[total_intl_charge]] &lt;= 3, "Low Charges", "High Charges")</f>
        <v>Low Charges</v>
      </c>
      <c r="Z4224" t="str">
        <f>IF(tbl_Customers[[#This Row],[total_eve_calls]]&lt;=80,"Low Calls",
IF(tbl_Customers[[#This Row],[total_eve_calls]]&lt;=120,"Medium Calls","High Calls"))</f>
        <v>Medium Calls</v>
      </c>
      <c r="AA4224" t="str">
        <f>IF(tbl_Customers[[#This Row],[total_eve_charge]]&lt;=15,"Low Charges",
IF(tbl_Customers[[#This Row],[total_eve_charge]]&lt;=20,"Medium Charges","High Charges"))</f>
        <v>High Charges</v>
      </c>
      <c r="AB4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4" t="str">
        <f>IF(tbl_Customers[[#This Row],[number_vmail_messages]] = 0, "No Usage", IF(tbl_Customers[[#This Row],[number_vmail_messages]] &lt;= 20, "Low Usage", IF(tbl_Customers[[#This Row],[number_vmail_messages]] &lt;= 40, "Medium Usgae", "High Usage")))</f>
        <v>No Usage</v>
      </c>
      <c r="AD4224" t="str">
        <f>IF(tbl_Customers[[#This Row],[total_day_minutes]]&lt;=150,"Low Usage", IF(tbl_Customers[[#This Row],[total_day_minutes]]&lt;=200,"Medium Usage", IF(tbl_Customers[[#This Row],[total_day_minutes]]&lt;=250,"High Usage","Very High Usage")))</f>
        <v>High Usage</v>
      </c>
      <c r="AE4224" t="str">
        <f>IF(tbl_Customers[[#This Row],[total_intl_calls]]&lt;=5,"Low Calls", IF(tbl_Customers[[#This Row],[total_intl_calls]]&lt;=10, "Medium Calls", "High Calls"))</f>
        <v>Low Calls</v>
      </c>
      <c r="AF42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4" s="36" t="str">
        <f>IF(tbl_Customers[[#This Row],[Churn_Risk_Score]]&gt;=10,"High Risk", IF(tbl_Customers[[#This Row],[Churn_Risk_Score]]&gt;=5,"Medium Risk","Low Risk"))</f>
        <v>Low Risk</v>
      </c>
    </row>
    <row r="4225" spans="1:33" x14ac:dyDescent="0.35">
      <c r="A4225">
        <v>4224</v>
      </c>
      <c r="B4225" t="s">
        <v>40</v>
      </c>
      <c r="C4225">
        <v>131</v>
      </c>
      <c r="D4225" t="s">
        <v>25</v>
      </c>
      <c r="E4225" t="s">
        <v>22</v>
      </c>
      <c r="F4225" t="s">
        <v>22</v>
      </c>
      <c r="G4225">
        <v>0</v>
      </c>
      <c r="H4225">
        <v>43.3</v>
      </c>
      <c r="I4225">
        <v>118</v>
      </c>
      <c r="J4225">
        <v>7.36</v>
      </c>
      <c r="K4225">
        <v>178.5</v>
      </c>
      <c r="L4225">
        <v>113</v>
      </c>
      <c r="M4225">
        <v>15.17</v>
      </c>
      <c r="N4225">
        <v>185.9</v>
      </c>
      <c r="O4225">
        <v>120</v>
      </c>
      <c r="P4225">
        <v>8.3699999999999992</v>
      </c>
      <c r="Q4225">
        <v>10.6</v>
      </c>
      <c r="R4225">
        <v>4</v>
      </c>
      <c r="S4225">
        <v>2.86</v>
      </c>
      <c r="T4225">
        <v>0</v>
      </c>
      <c r="U4225" t="s">
        <v>22</v>
      </c>
      <c r="V4225">
        <f>IF(tbl_Customers[[#This Row],[churn]] = "yes", 1, 0)</f>
        <v>0</v>
      </c>
      <c r="W4225" t="str">
        <f>IF(tbl_Customers[[#This Row],[number_customer_service_calls]] &lt;= 1, "0-1 Calls", IF(tbl_Customers[[#This Row],[number_customer_service_calls]] &lt;= 3, "2-3 Calls", IF(tbl_Customers[[#This Row],[number_customer_service_calls]] &lt;=5, "4-5 Calls", "6+ Calls")))</f>
        <v>0-1 Calls</v>
      </c>
      <c r="X4225" t="str">
        <f>IF(tbl_Customers[[#This Row],[account_length]] &lt;= 50, "0-50", IF(tbl_Customers[[#This Row],[account_length]] &lt;=100, "51-100", IF(tbl_Customers[[#This Row],[account_length]] &lt;= 150, "101-150", "151+")))</f>
        <v>101-150</v>
      </c>
      <c r="Y4225" t="str">
        <f>IF(tbl_Customers[[#This Row],[total_intl_charge]] &lt;= 3, "Low Charges", "High Charges")</f>
        <v>Low Charges</v>
      </c>
      <c r="Z4225" t="str">
        <f>IF(tbl_Customers[[#This Row],[total_eve_calls]]&lt;=80,"Low Calls",
IF(tbl_Customers[[#This Row],[total_eve_calls]]&lt;=120,"Medium Calls","High Calls"))</f>
        <v>Medium Calls</v>
      </c>
      <c r="AA4225" t="str">
        <f>IF(tbl_Customers[[#This Row],[total_eve_charge]]&lt;=15,"Low Charges",
IF(tbl_Customers[[#This Row],[total_eve_charge]]&lt;=20,"Medium Charges","High Charges"))</f>
        <v>Medium Charges</v>
      </c>
      <c r="AB4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5" t="str">
        <f>IF(tbl_Customers[[#This Row],[number_vmail_messages]] = 0, "No Usage", IF(tbl_Customers[[#This Row],[number_vmail_messages]] &lt;= 20, "Low Usage", IF(tbl_Customers[[#This Row],[number_vmail_messages]] &lt;= 40, "Medium Usgae", "High Usage")))</f>
        <v>No Usage</v>
      </c>
      <c r="AD4225" t="str">
        <f>IF(tbl_Customers[[#This Row],[total_day_minutes]]&lt;=150,"Low Usage", IF(tbl_Customers[[#This Row],[total_day_minutes]]&lt;=200,"Medium Usage", IF(tbl_Customers[[#This Row],[total_day_minutes]]&lt;=250,"High Usage","Very High Usage")))</f>
        <v>Low Usage</v>
      </c>
      <c r="AE4225" t="str">
        <f>IF(tbl_Customers[[#This Row],[total_intl_calls]]&lt;=5,"Low Calls", IF(tbl_Customers[[#This Row],[total_intl_calls]]&lt;=10, "Medium Calls", "High Calls"))</f>
        <v>Low Calls</v>
      </c>
      <c r="AF42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5" s="36" t="str">
        <f>IF(tbl_Customers[[#This Row],[Churn_Risk_Score]]&gt;=10,"High Risk", IF(tbl_Customers[[#This Row],[Churn_Risk_Score]]&gt;=5,"Medium Risk","Low Risk"))</f>
        <v>Low Risk</v>
      </c>
    </row>
    <row r="4226" spans="1:33" x14ac:dyDescent="0.35">
      <c r="A4226">
        <v>4225</v>
      </c>
      <c r="B4226" t="s">
        <v>49</v>
      </c>
      <c r="C4226">
        <v>133</v>
      </c>
      <c r="D4226" t="s">
        <v>21</v>
      </c>
      <c r="E4226" t="s">
        <v>22</v>
      </c>
      <c r="F4226" t="s">
        <v>22</v>
      </c>
      <c r="G4226">
        <v>0</v>
      </c>
      <c r="H4226">
        <v>173.1</v>
      </c>
      <c r="I4226">
        <v>126</v>
      </c>
      <c r="J4226">
        <v>29.43</v>
      </c>
      <c r="K4226">
        <v>200</v>
      </c>
      <c r="L4226">
        <v>98</v>
      </c>
      <c r="M4226">
        <v>17</v>
      </c>
      <c r="N4226">
        <v>231</v>
      </c>
      <c r="O4226">
        <v>103</v>
      </c>
      <c r="P4226">
        <v>10.4</v>
      </c>
      <c r="Q4226">
        <v>10.8</v>
      </c>
      <c r="R4226">
        <v>1</v>
      </c>
      <c r="S4226">
        <v>2.92</v>
      </c>
      <c r="T4226">
        <v>1</v>
      </c>
      <c r="U4226" t="s">
        <v>22</v>
      </c>
      <c r="V4226">
        <f>IF(tbl_Customers[[#This Row],[churn]] = "yes", 1, 0)</f>
        <v>0</v>
      </c>
      <c r="W4226" t="str">
        <f>IF(tbl_Customers[[#This Row],[number_customer_service_calls]] &lt;= 1, "0-1 Calls", IF(tbl_Customers[[#This Row],[number_customer_service_calls]] &lt;= 3, "2-3 Calls", IF(tbl_Customers[[#This Row],[number_customer_service_calls]] &lt;=5, "4-5 Calls", "6+ Calls")))</f>
        <v>0-1 Calls</v>
      </c>
      <c r="X4226" t="str">
        <f>IF(tbl_Customers[[#This Row],[account_length]] &lt;= 50, "0-50", IF(tbl_Customers[[#This Row],[account_length]] &lt;=100, "51-100", IF(tbl_Customers[[#This Row],[account_length]] &lt;= 150, "101-150", "151+")))</f>
        <v>101-150</v>
      </c>
      <c r="Y4226" t="str">
        <f>IF(tbl_Customers[[#This Row],[total_intl_charge]] &lt;= 3, "Low Charges", "High Charges")</f>
        <v>Low Charges</v>
      </c>
      <c r="Z4226" t="str">
        <f>IF(tbl_Customers[[#This Row],[total_eve_calls]]&lt;=80,"Low Calls",
IF(tbl_Customers[[#This Row],[total_eve_calls]]&lt;=120,"Medium Calls","High Calls"))</f>
        <v>Medium Calls</v>
      </c>
      <c r="AA4226" t="str">
        <f>IF(tbl_Customers[[#This Row],[total_eve_charge]]&lt;=15,"Low Charges",
IF(tbl_Customers[[#This Row],[total_eve_charge]]&lt;=20,"Medium Charges","High Charges"))</f>
        <v>Medium Charges</v>
      </c>
      <c r="AB4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6" t="str">
        <f>IF(tbl_Customers[[#This Row],[number_vmail_messages]] = 0, "No Usage", IF(tbl_Customers[[#This Row],[number_vmail_messages]] &lt;= 20, "Low Usage", IF(tbl_Customers[[#This Row],[number_vmail_messages]] &lt;= 40, "Medium Usgae", "High Usage")))</f>
        <v>No Usage</v>
      </c>
      <c r="AD4226" t="str">
        <f>IF(tbl_Customers[[#This Row],[total_day_minutes]]&lt;=150,"Low Usage", IF(tbl_Customers[[#This Row],[total_day_minutes]]&lt;=200,"Medium Usage", IF(tbl_Customers[[#This Row],[total_day_minutes]]&lt;=250,"High Usage","Very High Usage")))</f>
        <v>Medium Usage</v>
      </c>
      <c r="AE4226" t="str">
        <f>IF(tbl_Customers[[#This Row],[total_intl_calls]]&lt;=5,"Low Calls", IF(tbl_Customers[[#This Row],[total_intl_calls]]&lt;=10, "Medium Calls", "High Calls"))</f>
        <v>Low Calls</v>
      </c>
      <c r="AF42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6" s="36" t="str">
        <f>IF(tbl_Customers[[#This Row],[Churn_Risk_Score]]&gt;=10,"High Risk", IF(tbl_Customers[[#This Row],[Churn_Risk_Score]]&gt;=5,"Medium Risk","Low Risk"))</f>
        <v>Low Risk</v>
      </c>
    </row>
    <row r="4227" spans="1:33" x14ac:dyDescent="0.35">
      <c r="A4227">
        <v>4226</v>
      </c>
      <c r="B4227" t="s">
        <v>45</v>
      </c>
      <c r="C4227">
        <v>128</v>
      </c>
      <c r="D4227" t="s">
        <v>28</v>
      </c>
      <c r="E4227" t="s">
        <v>22</v>
      </c>
      <c r="F4227" t="s">
        <v>23</v>
      </c>
      <c r="G4227">
        <v>28</v>
      </c>
      <c r="H4227">
        <v>115.4</v>
      </c>
      <c r="I4227">
        <v>96</v>
      </c>
      <c r="J4227">
        <v>19.62</v>
      </c>
      <c r="K4227">
        <v>185.4</v>
      </c>
      <c r="L4227">
        <v>94</v>
      </c>
      <c r="M4227">
        <v>15.76</v>
      </c>
      <c r="N4227">
        <v>209.3</v>
      </c>
      <c r="O4227">
        <v>69</v>
      </c>
      <c r="P4227">
        <v>9.42</v>
      </c>
      <c r="Q4227">
        <v>17.7</v>
      </c>
      <c r="R4227">
        <v>4</v>
      </c>
      <c r="S4227">
        <v>4.78</v>
      </c>
      <c r="T4227">
        <v>0</v>
      </c>
      <c r="U4227" t="s">
        <v>22</v>
      </c>
      <c r="V4227">
        <f>IF(tbl_Customers[[#This Row],[churn]] = "yes", 1, 0)</f>
        <v>0</v>
      </c>
      <c r="W4227" t="str">
        <f>IF(tbl_Customers[[#This Row],[number_customer_service_calls]] &lt;= 1, "0-1 Calls", IF(tbl_Customers[[#This Row],[number_customer_service_calls]] &lt;= 3, "2-3 Calls", IF(tbl_Customers[[#This Row],[number_customer_service_calls]] &lt;=5, "4-5 Calls", "6+ Calls")))</f>
        <v>0-1 Calls</v>
      </c>
      <c r="X4227" t="str">
        <f>IF(tbl_Customers[[#This Row],[account_length]] &lt;= 50, "0-50", IF(tbl_Customers[[#This Row],[account_length]] &lt;=100, "51-100", IF(tbl_Customers[[#This Row],[account_length]] &lt;= 150, "101-150", "151+")))</f>
        <v>101-150</v>
      </c>
      <c r="Y4227" t="str">
        <f>IF(tbl_Customers[[#This Row],[total_intl_charge]] &lt;= 3, "Low Charges", "High Charges")</f>
        <v>High Charges</v>
      </c>
      <c r="Z4227" t="str">
        <f>IF(tbl_Customers[[#This Row],[total_eve_calls]]&lt;=80,"Low Calls",
IF(tbl_Customers[[#This Row],[total_eve_calls]]&lt;=120,"Medium Calls","High Calls"))</f>
        <v>Medium Calls</v>
      </c>
      <c r="AA4227" t="str">
        <f>IF(tbl_Customers[[#This Row],[total_eve_charge]]&lt;=15,"Low Charges",
IF(tbl_Customers[[#This Row],[total_eve_charge]]&lt;=20,"Medium Charges","High Charges"))</f>
        <v>Medium Charges</v>
      </c>
      <c r="AB4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7" t="str">
        <f>IF(tbl_Customers[[#This Row],[number_vmail_messages]] = 0, "No Usage", IF(tbl_Customers[[#This Row],[number_vmail_messages]] &lt;= 20, "Low Usage", IF(tbl_Customers[[#This Row],[number_vmail_messages]] &lt;= 40, "Medium Usgae", "High Usage")))</f>
        <v>Medium Usgae</v>
      </c>
      <c r="AD4227" t="str">
        <f>IF(tbl_Customers[[#This Row],[total_day_minutes]]&lt;=150,"Low Usage", IF(tbl_Customers[[#This Row],[total_day_minutes]]&lt;=200,"Medium Usage", IF(tbl_Customers[[#This Row],[total_day_minutes]]&lt;=250,"High Usage","Very High Usage")))</f>
        <v>Low Usage</v>
      </c>
      <c r="AE4227" t="str">
        <f>IF(tbl_Customers[[#This Row],[total_intl_calls]]&lt;=5,"Low Calls", IF(tbl_Customers[[#This Row],[total_intl_calls]]&lt;=10, "Medium Calls", "High Calls"))</f>
        <v>Low Calls</v>
      </c>
      <c r="AF42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27" s="36" t="str">
        <f>IF(tbl_Customers[[#This Row],[Churn_Risk_Score]]&gt;=10,"High Risk", IF(tbl_Customers[[#This Row],[Churn_Risk_Score]]&gt;=5,"Medium Risk","Low Risk"))</f>
        <v>Low Risk</v>
      </c>
    </row>
    <row r="4228" spans="1:33" x14ac:dyDescent="0.35">
      <c r="A4228">
        <v>4227</v>
      </c>
      <c r="B4228" t="s">
        <v>40</v>
      </c>
      <c r="C4228">
        <v>81</v>
      </c>
      <c r="D4228" t="s">
        <v>25</v>
      </c>
      <c r="E4228" t="s">
        <v>22</v>
      </c>
      <c r="F4228" t="s">
        <v>22</v>
      </c>
      <c r="G4228">
        <v>0</v>
      </c>
      <c r="H4228">
        <v>190.9</v>
      </c>
      <c r="I4228">
        <v>92</v>
      </c>
      <c r="J4228">
        <v>32.450000000000003</v>
      </c>
      <c r="K4228">
        <v>208.7</v>
      </c>
      <c r="L4228">
        <v>132</v>
      </c>
      <c r="M4228">
        <v>17.739999999999998</v>
      </c>
      <c r="N4228">
        <v>120.8</v>
      </c>
      <c r="O4228">
        <v>98</v>
      </c>
      <c r="P4228">
        <v>5.44</v>
      </c>
      <c r="Q4228">
        <v>11.4</v>
      </c>
      <c r="R4228">
        <v>6</v>
      </c>
      <c r="S4228">
        <v>3.08</v>
      </c>
      <c r="T4228">
        <v>1</v>
      </c>
      <c r="U4228" t="s">
        <v>22</v>
      </c>
      <c r="V4228">
        <f>IF(tbl_Customers[[#This Row],[churn]] = "yes", 1, 0)</f>
        <v>0</v>
      </c>
      <c r="W4228" t="str">
        <f>IF(tbl_Customers[[#This Row],[number_customer_service_calls]] &lt;= 1, "0-1 Calls", IF(tbl_Customers[[#This Row],[number_customer_service_calls]] &lt;= 3, "2-3 Calls", IF(tbl_Customers[[#This Row],[number_customer_service_calls]] &lt;=5, "4-5 Calls", "6+ Calls")))</f>
        <v>0-1 Calls</v>
      </c>
      <c r="X4228" t="str">
        <f>IF(tbl_Customers[[#This Row],[account_length]] &lt;= 50, "0-50", IF(tbl_Customers[[#This Row],[account_length]] &lt;=100, "51-100", IF(tbl_Customers[[#This Row],[account_length]] &lt;= 150, "101-150", "151+")))</f>
        <v>51-100</v>
      </c>
      <c r="Y4228" t="str">
        <f>IF(tbl_Customers[[#This Row],[total_intl_charge]] &lt;= 3, "Low Charges", "High Charges")</f>
        <v>High Charges</v>
      </c>
      <c r="Z4228" t="str">
        <f>IF(tbl_Customers[[#This Row],[total_eve_calls]]&lt;=80,"Low Calls",
IF(tbl_Customers[[#This Row],[total_eve_calls]]&lt;=120,"Medium Calls","High Calls"))</f>
        <v>High Calls</v>
      </c>
      <c r="AA4228" t="str">
        <f>IF(tbl_Customers[[#This Row],[total_eve_charge]]&lt;=15,"Low Charges",
IF(tbl_Customers[[#This Row],[total_eve_charge]]&lt;=20,"Medium Charges","High Charges"))</f>
        <v>Medium Charges</v>
      </c>
      <c r="AB4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8" t="str">
        <f>IF(tbl_Customers[[#This Row],[number_vmail_messages]] = 0, "No Usage", IF(tbl_Customers[[#This Row],[number_vmail_messages]] &lt;= 20, "Low Usage", IF(tbl_Customers[[#This Row],[number_vmail_messages]] &lt;= 40, "Medium Usgae", "High Usage")))</f>
        <v>No Usage</v>
      </c>
      <c r="AD4228" t="str">
        <f>IF(tbl_Customers[[#This Row],[total_day_minutes]]&lt;=150,"Low Usage", IF(tbl_Customers[[#This Row],[total_day_minutes]]&lt;=200,"Medium Usage", IF(tbl_Customers[[#This Row],[total_day_minutes]]&lt;=250,"High Usage","Very High Usage")))</f>
        <v>Medium Usage</v>
      </c>
      <c r="AE4228" t="str">
        <f>IF(tbl_Customers[[#This Row],[total_intl_calls]]&lt;=5,"Low Calls", IF(tbl_Customers[[#This Row],[total_intl_calls]]&lt;=10, "Medium Calls", "High Calls"))</f>
        <v>Medium Calls</v>
      </c>
      <c r="AF42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28" s="36" t="str">
        <f>IF(tbl_Customers[[#This Row],[Churn_Risk_Score]]&gt;=10,"High Risk", IF(tbl_Customers[[#This Row],[Churn_Risk_Score]]&gt;=5,"Medium Risk","Low Risk"))</f>
        <v>Low Risk</v>
      </c>
    </row>
    <row r="4229" spans="1:33" x14ac:dyDescent="0.35">
      <c r="A4229">
        <v>4228</v>
      </c>
      <c r="B4229" t="s">
        <v>75</v>
      </c>
      <c r="C4229">
        <v>81</v>
      </c>
      <c r="D4229" t="s">
        <v>21</v>
      </c>
      <c r="E4229" t="s">
        <v>22</v>
      </c>
      <c r="F4229" t="s">
        <v>22</v>
      </c>
      <c r="G4229">
        <v>0</v>
      </c>
      <c r="H4229">
        <v>234.1</v>
      </c>
      <c r="I4229">
        <v>105</v>
      </c>
      <c r="J4229">
        <v>39.799999999999997</v>
      </c>
      <c r="K4229">
        <v>237.4</v>
      </c>
      <c r="L4229">
        <v>88</v>
      </c>
      <c r="M4229">
        <v>20.18</v>
      </c>
      <c r="N4229">
        <v>240.6</v>
      </c>
      <c r="O4229">
        <v>85</v>
      </c>
      <c r="P4229">
        <v>10.83</v>
      </c>
      <c r="Q4229">
        <v>11.4</v>
      </c>
      <c r="R4229">
        <v>4</v>
      </c>
      <c r="S4229">
        <v>3.08</v>
      </c>
      <c r="T4229">
        <v>1</v>
      </c>
      <c r="U4229" t="s">
        <v>22</v>
      </c>
      <c r="V4229">
        <f>IF(tbl_Customers[[#This Row],[churn]] = "yes", 1, 0)</f>
        <v>0</v>
      </c>
      <c r="W4229" t="str">
        <f>IF(tbl_Customers[[#This Row],[number_customer_service_calls]] &lt;= 1, "0-1 Calls", IF(tbl_Customers[[#This Row],[number_customer_service_calls]] &lt;= 3, "2-3 Calls", IF(tbl_Customers[[#This Row],[number_customer_service_calls]] &lt;=5, "4-5 Calls", "6+ Calls")))</f>
        <v>0-1 Calls</v>
      </c>
      <c r="X4229" t="str">
        <f>IF(tbl_Customers[[#This Row],[account_length]] &lt;= 50, "0-50", IF(tbl_Customers[[#This Row],[account_length]] &lt;=100, "51-100", IF(tbl_Customers[[#This Row],[account_length]] &lt;= 150, "101-150", "151+")))</f>
        <v>51-100</v>
      </c>
      <c r="Y4229" t="str">
        <f>IF(tbl_Customers[[#This Row],[total_intl_charge]] &lt;= 3, "Low Charges", "High Charges")</f>
        <v>High Charges</v>
      </c>
      <c r="Z4229" t="str">
        <f>IF(tbl_Customers[[#This Row],[total_eve_calls]]&lt;=80,"Low Calls",
IF(tbl_Customers[[#This Row],[total_eve_calls]]&lt;=120,"Medium Calls","High Calls"))</f>
        <v>Medium Calls</v>
      </c>
      <c r="AA4229" t="str">
        <f>IF(tbl_Customers[[#This Row],[total_eve_charge]]&lt;=15,"Low Charges",
IF(tbl_Customers[[#This Row],[total_eve_charge]]&lt;=20,"Medium Charges","High Charges"))</f>
        <v>High Charges</v>
      </c>
      <c r="AB4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9" t="str">
        <f>IF(tbl_Customers[[#This Row],[number_vmail_messages]] = 0, "No Usage", IF(tbl_Customers[[#This Row],[number_vmail_messages]] &lt;= 20, "Low Usage", IF(tbl_Customers[[#This Row],[number_vmail_messages]] &lt;= 40, "Medium Usgae", "High Usage")))</f>
        <v>No Usage</v>
      </c>
      <c r="AD4229" t="str">
        <f>IF(tbl_Customers[[#This Row],[total_day_minutes]]&lt;=150,"Low Usage", IF(tbl_Customers[[#This Row],[total_day_minutes]]&lt;=200,"Medium Usage", IF(tbl_Customers[[#This Row],[total_day_minutes]]&lt;=250,"High Usage","Very High Usage")))</f>
        <v>High Usage</v>
      </c>
      <c r="AE4229" t="str">
        <f>IF(tbl_Customers[[#This Row],[total_intl_calls]]&lt;=5,"Low Calls", IF(tbl_Customers[[#This Row],[total_intl_calls]]&lt;=10, "Medium Calls", "High Calls"))</f>
        <v>Low Calls</v>
      </c>
      <c r="AF42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29" s="36" t="str">
        <f>IF(tbl_Customers[[#This Row],[Churn_Risk_Score]]&gt;=10,"High Risk", IF(tbl_Customers[[#This Row],[Churn_Risk_Score]]&gt;=5,"Medium Risk","Low Risk"))</f>
        <v>Low Risk</v>
      </c>
    </row>
    <row r="4230" spans="1:33" x14ac:dyDescent="0.35">
      <c r="A4230">
        <v>4229</v>
      </c>
      <c r="B4230" t="s">
        <v>30</v>
      </c>
      <c r="C4230">
        <v>96</v>
      </c>
      <c r="D4230" t="s">
        <v>25</v>
      </c>
      <c r="E4230" t="s">
        <v>22</v>
      </c>
      <c r="F4230" t="s">
        <v>22</v>
      </c>
      <c r="G4230">
        <v>0</v>
      </c>
      <c r="H4230">
        <v>102.1</v>
      </c>
      <c r="I4230">
        <v>74</v>
      </c>
      <c r="J4230">
        <v>17.36</v>
      </c>
      <c r="K4230">
        <v>93.7</v>
      </c>
      <c r="L4230">
        <v>88</v>
      </c>
      <c r="M4230">
        <v>7.96</v>
      </c>
      <c r="N4230">
        <v>236.2</v>
      </c>
      <c r="O4230">
        <v>125</v>
      </c>
      <c r="P4230">
        <v>10.63</v>
      </c>
      <c r="Q4230">
        <v>14</v>
      </c>
      <c r="R4230">
        <v>2</v>
      </c>
      <c r="S4230">
        <v>3.78</v>
      </c>
      <c r="T4230">
        <v>1</v>
      </c>
      <c r="U4230" t="s">
        <v>22</v>
      </c>
      <c r="V4230">
        <f>IF(tbl_Customers[[#This Row],[churn]] = "yes", 1, 0)</f>
        <v>0</v>
      </c>
      <c r="W4230" t="str">
        <f>IF(tbl_Customers[[#This Row],[number_customer_service_calls]] &lt;= 1, "0-1 Calls", IF(tbl_Customers[[#This Row],[number_customer_service_calls]] &lt;= 3, "2-3 Calls", IF(tbl_Customers[[#This Row],[number_customer_service_calls]] &lt;=5, "4-5 Calls", "6+ Calls")))</f>
        <v>0-1 Calls</v>
      </c>
      <c r="X4230" t="str">
        <f>IF(tbl_Customers[[#This Row],[account_length]] &lt;= 50, "0-50", IF(tbl_Customers[[#This Row],[account_length]] &lt;=100, "51-100", IF(tbl_Customers[[#This Row],[account_length]] &lt;= 150, "101-150", "151+")))</f>
        <v>51-100</v>
      </c>
      <c r="Y4230" t="str">
        <f>IF(tbl_Customers[[#This Row],[total_intl_charge]] &lt;= 3, "Low Charges", "High Charges")</f>
        <v>High Charges</v>
      </c>
      <c r="Z4230" t="str">
        <f>IF(tbl_Customers[[#This Row],[total_eve_calls]]&lt;=80,"Low Calls",
IF(tbl_Customers[[#This Row],[total_eve_calls]]&lt;=120,"Medium Calls","High Calls"))</f>
        <v>Medium Calls</v>
      </c>
      <c r="AA4230" t="str">
        <f>IF(tbl_Customers[[#This Row],[total_eve_charge]]&lt;=15,"Low Charges",
IF(tbl_Customers[[#This Row],[total_eve_charge]]&lt;=20,"Medium Charges","High Charges"))</f>
        <v>Low Charges</v>
      </c>
      <c r="AB4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0" t="str">
        <f>IF(tbl_Customers[[#This Row],[number_vmail_messages]] = 0, "No Usage", IF(tbl_Customers[[#This Row],[number_vmail_messages]] &lt;= 20, "Low Usage", IF(tbl_Customers[[#This Row],[number_vmail_messages]] &lt;= 40, "Medium Usgae", "High Usage")))</f>
        <v>No Usage</v>
      </c>
      <c r="AD4230" t="str">
        <f>IF(tbl_Customers[[#This Row],[total_day_minutes]]&lt;=150,"Low Usage", IF(tbl_Customers[[#This Row],[total_day_minutes]]&lt;=200,"Medium Usage", IF(tbl_Customers[[#This Row],[total_day_minutes]]&lt;=250,"High Usage","Very High Usage")))</f>
        <v>Low Usage</v>
      </c>
      <c r="AE4230" t="str">
        <f>IF(tbl_Customers[[#This Row],[total_intl_calls]]&lt;=5,"Low Calls", IF(tbl_Customers[[#This Row],[total_intl_calls]]&lt;=10, "Medium Calls", "High Calls"))</f>
        <v>Low Calls</v>
      </c>
      <c r="AF42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0" s="36" t="str">
        <f>IF(tbl_Customers[[#This Row],[Churn_Risk_Score]]&gt;=10,"High Risk", IF(tbl_Customers[[#This Row],[Churn_Risk_Score]]&gt;=5,"Medium Risk","Low Risk"))</f>
        <v>Low Risk</v>
      </c>
    </row>
    <row r="4231" spans="1:33" x14ac:dyDescent="0.35">
      <c r="A4231">
        <v>4230</v>
      </c>
      <c r="B4231" t="s">
        <v>50</v>
      </c>
      <c r="C4231">
        <v>93</v>
      </c>
      <c r="D4231" t="s">
        <v>21</v>
      </c>
      <c r="E4231" t="s">
        <v>22</v>
      </c>
      <c r="F4231" t="s">
        <v>22</v>
      </c>
      <c r="G4231">
        <v>0</v>
      </c>
      <c r="H4231">
        <v>131.9</v>
      </c>
      <c r="I4231">
        <v>91</v>
      </c>
      <c r="J4231">
        <v>22.42</v>
      </c>
      <c r="K4231">
        <v>203.8</v>
      </c>
      <c r="L4231">
        <v>92</v>
      </c>
      <c r="M4231">
        <v>17.32</v>
      </c>
      <c r="N4231">
        <v>205.6</v>
      </c>
      <c r="O4231">
        <v>121</v>
      </c>
      <c r="P4231">
        <v>9.25</v>
      </c>
      <c r="Q4231">
        <v>6.8</v>
      </c>
      <c r="R4231">
        <v>3</v>
      </c>
      <c r="S4231">
        <v>1.84</v>
      </c>
      <c r="T4231">
        <v>1</v>
      </c>
      <c r="U4231" t="s">
        <v>22</v>
      </c>
      <c r="V4231">
        <f>IF(tbl_Customers[[#This Row],[churn]] = "yes", 1, 0)</f>
        <v>0</v>
      </c>
      <c r="W4231" t="str">
        <f>IF(tbl_Customers[[#This Row],[number_customer_service_calls]] &lt;= 1, "0-1 Calls", IF(tbl_Customers[[#This Row],[number_customer_service_calls]] &lt;= 3, "2-3 Calls", IF(tbl_Customers[[#This Row],[number_customer_service_calls]] &lt;=5, "4-5 Calls", "6+ Calls")))</f>
        <v>0-1 Calls</v>
      </c>
      <c r="X4231" t="str">
        <f>IF(tbl_Customers[[#This Row],[account_length]] &lt;= 50, "0-50", IF(tbl_Customers[[#This Row],[account_length]] &lt;=100, "51-100", IF(tbl_Customers[[#This Row],[account_length]] &lt;= 150, "101-150", "151+")))</f>
        <v>51-100</v>
      </c>
      <c r="Y4231" t="str">
        <f>IF(tbl_Customers[[#This Row],[total_intl_charge]] &lt;= 3, "Low Charges", "High Charges")</f>
        <v>Low Charges</v>
      </c>
      <c r="Z4231" t="str">
        <f>IF(tbl_Customers[[#This Row],[total_eve_calls]]&lt;=80,"Low Calls",
IF(tbl_Customers[[#This Row],[total_eve_calls]]&lt;=120,"Medium Calls","High Calls"))</f>
        <v>Medium Calls</v>
      </c>
      <c r="AA4231" t="str">
        <f>IF(tbl_Customers[[#This Row],[total_eve_charge]]&lt;=15,"Low Charges",
IF(tbl_Customers[[#This Row],[total_eve_charge]]&lt;=20,"Medium Charges","High Charges"))</f>
        <v>Medium Charges</v>
      </c>
      <c r="AB4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1" t="str">
        <f>IF(tbl_Customers[[#This Row],[number_vmail_messages]] = 0, "No Usage", IF(tbl_Customers[[#This Row],[number_vmail_messages]] &lt;= 20, "Low Usage", IF(tbl_Customers[[#This Row],[number_vmail_messages]] &lt;= 40, "Medium Usgae", "High Usage")))</f>
        <v>No Usage</v>
      </c>
      <c r="AD4231" t="str">
        <f>IF(tbl_Customers[[#This Row],[total_day_minutes]]&lt;=150,"Low Usage", IF(tbl_Customers[[#This Row],[total_day_minutes]]&lt;=200,"Medium Usage", IF(tbl_Customers[[#This Row],[total_day_minutes]]&lt;=250,"High Usage","Very High Usage")))</f>
        <v>Low Usage</v>
      </c>
      <c r="AE4231" t="str">
        <f>IF(tbl_Customers[[#This Row],[total_intl_calls]]&lt;=5,"Low Calls", IF(tbl_Customers[[#This Row],[total_intl_calls]]&lt;=10, "Medium Calls", "High Calls"))</f>
        <v>Low Calls</v>
      </c>
      <c r="AF42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31" s="36" t="str">
        <f>IF(tbl_Customers[[#This Row],[Churn_Risk_Score]]&gt;=10,"High Risk", IF(tbl_Customers[[#This Row],[Churn_Risk_Score]]&gt;=5,"Medium Risk","Low Risk"))</f>
        <v>Low Risk</v>
      </c>
    </row>
    <row r="4232" spans="1:33" x14ac:dyDescent="0.35">
      <c r="A4232">
        <v>4231</v>
      </c>
      <c r="B4232" t="s">
        <v>65</v>
      </c>
      <c r="C4232">
        <v>145</v>
      </c>
      <c r="D4232" t="s">
        <v>25</v>
      </c>
      <c r="E4232" t="s">
        <v>22</v>
      </c>
      <c r="F4232" t="s">
        <v>22</v>
      </c>
      <c r="G4232">
        <v>0</v>
      </c>
      <c r="H4232">
        <v>135</v>
      </c>
      <c r="I4232">
        <v>122</v>
      </c>
      <c r="J4232">
        <v>22.95</v>
      </c>
      <c r="K4232">
        <v>206.3</v>
      </c>
      <c r="L4232">
        <v>88</v>
      </c>
      <c r="M4232">
        <v>17.54</v>
      </c>
      <c r="N4232">
        <v>210.4</v>
      </c>
      <c r="O4232">
        <v>90</v>
      </c>
      <c r="P4232">
        <v>9.4700000000000006</v>
      </c>
      <c r="Q4232">
        <v>19.7</v>
      </c>
      <c r="R4232">
        <v>4</v>
      </c>
      <c r="S4232">
        <v>5.32</v>
      </c>
      <c r="T4232">
        <v>0</v>
      </c>
      <c r="U4232" t="s">
        <v>22</v>
      </c>
      <c r="V4232">
        <f>IF(tbl_Customers[[#This Row],[churn]] = "yes", 1, 0)</f>
        <v>0</v>
      </c>
      <c r="W4232" t="str">
        <f>IF(tbl_Customers[[#This Row],[number_customer_service_calls]] &lt;= 1, "0-1 Calls", IF(tbl_Customers[[#This Row],[number_customer_service_calls]] &lt;= 3, "2-3 Calls", IF(tbl_Customers[[#This Row],[number_customer_service_calls]] &lt;=5, "4-5 Calls", "6+ Calls")))</f>
        <v>0-1 Calls</v>
      </c>
      <c r="X4232" t="str">
        <f>IF(tbl_Customers[[#This Row],[account_length]] &lt;= 50, "0-50", IF(tbl_Customers[[#This Row],[account_length]] &lt;=100, "51-100", IF(tbl_Customers[[#This Row],[account_length]] &lt;= 150, "101-150", "151+")))</f>
        <v>101-150</v>
      </c>
      <c r="Y4232" t="str">
        <f>IF(tbl_Customers[[#This Row],[total_intl_charge]] &lt;= 3, "Low Charges", "High Charges")</f>
        <v>High Charges</v>
      </c>
      <c r="Z4232" t="str">
        <f>IF(tbl_Customers[[#This Row],[total_eve_calls]]&lt;=80,"Low Calls",
IF(tbl_Customers[[#This Row],[total_eve_calls]]&lt;=120,"Medium Calls","High Calls"))</f>
        <v>Medium Calls</v>
      </c>
      <c r="AA4232" t="str">
        <f>IF(tbl_Customers[[#This Row],[total_eve_charge]]&lt;=15,"Low Charges",
IF(tbl_Customers[[#This Row],[total_eve_charge]]&lt;=20,"Medium Charges","High Charges"))</f>
        <v>Medium Charges</v>
      </c>
      <c r="AB4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2" t="str">
        <f>IF(tbl_Customers[[#This Row],[number_vmail_messages]] = 0, "No Usage", IF(tbl_Customers[[#This Row],[number_vmail_messages]] &lt;= 20, "Low Usage", IF(tbl_Customers[[#This Row],[number_vmail_messages]] &lt;= 40, "Medium Usgae", "High Usage")))</f>
        <v>No Usage</v>
      </c>
      <c r="AD4232" t="str">
        <f>IF(tbl_Customers[[#This Row],[total_day_minutes]]&lt;=150,"Low Usage", IF(tbl_Customers[[#This Row],[total_day_minutes]]&lt;=200,"Medium Usage", IF(tbl_Customers[[#This Row],[total_day_minutes]]&lt;=250,"High Usage","Very High Usage")))</f>
        <v>Low Usage</v>
      </c>
      <c r="AE4232" t="str">
        <f>IF(tbl_Customers[[#This Row],[total_intl_calls]]&lt;=5,"Low Calls", IF(tbl_Customers[[#This Row],[total_intl_calls]]&lt;=10, "Medium Calls", "High Calls"))</f>
        <v>Low Calls</v>
      </c>
      <c r="AF42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2" s="36" t="str">
        <f>IF(tbl_Customers[[#This Row],[Churn_Risk_Score]]&gt;=10,"High Risk", IF(tbl_Customers[[#This Row],[Churn_Risk_Score]]&gt;=5,"Medium Risk","Low Risk"))</f>
        <v>Low Risk</v>
      </c>
    </row>
    <row r="4233" spans="1:33" x14ac:dyDescent="0.35">
      <c r="A4233">
        <v>4232</v>
      </c>
      <c r="B4233" t="s">
        <v>45</v>
      </c>
      <c r="C4233">
        <v>53</v>
      </c>
      <c r="D4233" t="s">
        <v>28</v>
      </c>
      <c r="E4233" t="s">
        <v>23</v>
      </c>
      <c r="F4233" t="s">
        <v>22</v>
      </c>
      <c r="G4233">
        <v>0</v>
      </c>
      <c r="H4233">
        <v>145</v>
      </c>
      <c r="I4233">
        <v>80</v>
      </c>
      <c r="J4233">
        <v>24.65</v>
      </c>
      <c r="K4233">
        <v>228.4</v>
      </c>
      <c r="L4233">
        <v>82</v>
      </c>
      <c r="M4233">
        <v>19.41</v>
      </c>
      <c r="N4233">
        <v>169.4</v>
      </c>
      <c r="O4233">
        <v>109</v>
      </c>
      <c r="P4233">
        <v>7.62</v>
      </c>
      <c r="Q4233">
        <v>8.9</v>
      </c>
      <c r="R4233">
        <v>5</v>
      </c>
      <c r="S4233">
        <v>2.4</v>
      </c>
      <c r="T4233">
        <v>0</v>
      </c>
      <c r="U4233" t="s">
        <v>22</v>
      </c>
      <c r="V4233">
        <f>IF(tbl_Customers[[#This Row],[churn]] = "yes", 1, 0)</f>
        <v>0</v>
      </c>
      <c r="W4233" t="str">
        <f>IF(tbl_Customers[[#This Row],[number_customer_service_calls]] &lt;= 1, "0-1 Calls", IF(tbl_Customers[[#This Row],[number_customer_service_calls]] &lt;= 3, "2-3 Calls", IF(tbl_Customers[[#This Row],[number_customer_service_calls]] &lt;=5, "4-5 Calls", "6+ Calls")))</f>
        <v>0-1 Calls</v>
      </c>
      <c r="X4233" t="str">
        <f>IF(tbl_Customers[[#This Row],[account_length]] &lt;= 50, "0-50", IF(tbl_Customers[[#This Row],[account_length]] &lt;=100, "51-100", IF(tbl_Customers[[#This Row],[account_length]] &lt;= 150, "101-150", "151+")))</f>
        <v>51-100</v>
      </c>
      <c r="Y4233" t="str">
        <f>IF(tbl_Customers[[#This Row],[total_intl_charge]] &lt;= 3, "Low Charges", "High Charges")</f>
        <v>Low Charges</v>
      </c>
      <c r="Z4233" t="str">
        <f>IF(tbl_Customers[[#This Row],[total_eve_calls]]&lt;=80,"Low Calls",
IF(tbl_Customers[[#This Row],[total_eve_calls]]&lt;=120,"Medium Calls","High Calls"))</f>
        <v>Medium Calls</v>
      </c>
      <c r="AA4233" t="str">
        <f>IF(tbl_Customers[[#This Row],[total_eve_charge]]&lt;=15,"Low Charges",
IF(tbl_Customers[[#This Row],[total_eve_charge]]&lt;=20,"Medium Charges","High Charges"))</f>
        <v>Medium Charges</v>
      </c>
      <c r="AB4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3" t="str">
        <f>IF(tbl_Customers[[#This Row],[number_vmail_messages]] = 0, "No Usage", IF(tbl_Customers[[#This Row],[number_vmail_messages]] &lt;= 20, "Low Usage", IF(tbl_Customers[[#This Row],[number_vmail_messages]] &lt;= 40, "Medium Usgae", "High Usage")))</f>
        <v>No Usage</v>
      </c>
      <c r="AD4233" t="str">
        <f>IF(tbl_Customers[[#This Row],[total_day_minutes]]&lt;=150,"Low Usage", IF(tbl_Customers[[#This Row],[total_day_minutes]]&lt;=200,"Medium Usage", IF(tbl_Customers[[#This Row],[total_day_minutes]]&lt;=250,"High Usage","Very High Usage")))</f>
        <v>Low Usage</v>
      </c>
      <c r="AE4233" t="str">
        <f>IF(tbl_Customers[[#This Row],[total_intl_calls]]&lt;=5,"Low Calls", IF(tbl_Customers[[#This Row],[total_intl_calls]]&lt;=10, "Medium Calls", "High Calls"))</f>
        <v>Low Calls</v>
      </c>
      <c r="AF42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3" s="36" t="str">
        <f>IF(tbl_Customers[[#This Row],[Churn_Risk_Score]]&gt;=10,"High Risk", IF(tbl_Customers[[#This Row],[Churn_Risk_Score]]&gt;=5,"Medium Risk","Low Risk"))</f>
        <v>Low Risk</v>
      </c>
    </row>
    <row r="4234" spans="1:33" x14ac:dyDescent="0.35">
      <c r="A4234">
        <v>4233</v>
      </c>
      <c r="B4234" t="s">
        <v>70</v>
      </c>
      <c r="C4234">
        <v>108</v>
      </c>
      <c r="D4234" t="s">
        <v>25</v>
      </c>
      <c r="E4234" t="s">
        <v>22</v>
      </c>
      <c r="F4234" t="s">
        <v>22</v>
      </c>
      <c r="G4234">
        <v>0</v>
      </c>
      <c r="H4234">
        <v>170.3</v>
      </c>
      <c r="I4234">
        <v>48</v>
      </c>
      <c r="J4234">
        <v>28.95</v>
      </c>
      <c r="K4234">
        <v>187.7</v>
      </c>
      <c r="L4234">
        <v>146</v>
      </c>
      <c r="M4234">
        <v>15.95</v>
      </c>
      <c r="N4234">
        <v>204</v>
      </c>
      <c r="O4234">
        <v>84</v>
      </c>
      <c r="P4234">
        <v>9.18</v>
      </c>
      <c r="Q4234">
        <v>16.100000000000001</v>
      </c>
      <c r="R4234">
        <v>4</v>
      </c>
      <c r="S4234">
        <v>4.3499999999999996</v>
      </c>
      <c r="T4234">
        <v>3</v>
      </c>
      <c r="U4234" t="s">
        <v>22</v>
      </c>
      <c r="V4234">
        <f>IF(tbl_Customers[[#This Row],[churn]] = "yes", 1, 0)</f>
        <v>0</v>
      </c>
      <c r="W4234" t="str">
        <f>IF(tbl_Customers[[#This Row],[number_customer_service_calls]] &lt;= 1, "0-1 Calls", IF(tbl_Customers[[#This Row],[number_customer_service_calls]] &lt;= 3, "2-3 Calls", IF(tbl_Customers[[#This Row],[number_customer_service_calls]] &lt;=5, "4-5 Calls", "6+ Calls")))</f>
        <v>2-3 Calls</v>
      </c>
      <c r="X4234" t="str">
        <f>IF(tbl_Customers[[#This Row],[account_length]] &lt;= 50, "0-50", IF(tbl_Customers[[#This Row],[account_length]] &lt;=100, "51-100", IF(tbl_Customers[[#This Row],[account_length]] &lt;= 150, "101-150", "151+")))</f>
        <v>101-150</v>
      </c>
      <c r="Y4234" t="str">
        <f>IF(tbl_Customers[[#This Row],[total_intl_charge]] &lt;= 3, "Low Charges", "High Charges")</f>
        <v>High Charges</v>
      </c>
      <c r="Z4234" t="str">
        <f>IF(tbl_Customers[[#This Row],[total_eve_calls]]&lt;=80,"Low Calls",
IF(tbl_Customers[[#This Row],[total_eve_calls]]&lt;=120,"Medium Calls","High Calls"))</f>
        <v>High Calls</v>
      </c>
      <c r="AA4234" t="str">
        <f>IF(tbl_Customers[[#This Row],[total_eve_charge]]&lt;=15,"Low Charges",
IF(tbl_Customers[[#This Row],[total_eve_charge]]&lt;=20,"Medium Charges","High Charges"))</f>
        <v>Medium Charges</v>
      </c>
      <c r="AB4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4" t="str">
        <f>IF(tbl_Customers[[#This Row],[number_vmail_messages]] = 0, "No Usage", IF(tbl_Customers[[#This Row],[number_vmail_messages]] &lt;= 20, "Low Usage", IF(tbl_Customers[[#This Row],[number_vmail_messages]] &lt;= 40, "Medium Usgae", "High Usage")))</f>
        <v>No Usage</v>
      </c>
      <c r="AD4234" t="str">
        <f>IF(tbl_Customers[[#This Row],[total_day_minutes]]&lt;=150,"Low Usage", IF(tbl_Customers[[#This Row],[total_day_minutes]]&lt;=200,"Medium Usage", IF(tbl_Customers[[#This Row],[total_day_minutes]]&lt;=250,"High Usage","Very High Usage")))</f>
        <v>Medium Usage</v>
      </c>
      <c r="AE4234" t="str">
        <f>IF(tbl_Customers[[#This Row],[total_intl_calls]]&lt;=5,"Low Calls", IF(tbl_Customers[[#This Row],[total_intl_calls]]&lt;=10, "Medium Calls", "High Calls"))</f>
        <v>Low Calls</v>
      </c>
      <c r="AF42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4" s="36" t="str">
        <f>IF(tbl_Customers[[#This Row],[Churn_Risk_Score]]&gt;=10,"High Risk", IF(tbl_Customers[[#This Row],[Churn_Risk_Score]]&gt;=5,"Medium Risk","Low Risk"))</f>
        <v>Low Risk</v>
      </c>
    </row>
    <row r="4235" spans="1:33" x14ac:dyDescent="0.35">
      <c r="A4235">
        <v>4234</v>
      </c>
      <c r="B4235" t="s">
        <v>39</v>
      </c>
      <c r="C4235">
        <v>52</v>
      </c>
      <c r="D4235" t="s">
        <v>21</v>
      </c>
      <c r="E4235" t="s">
        <v>22</v>
      </c>
      <c r="F4235" t="s">
        <v>22</v>
      </c>
      <c r="G4235">
        <v>0</v>
      </c>
      <c r="H4235">
        <v>188.7</v>
      </c>
      <c r="I4235">
        <v>99</v>
      </c>
      <c r="J4235">
        <v>32.08</v>
      </c>
      <c r="K4235">
        <v>210.4</v>
      </c>
      <c r="L4235">
        <v>89</v>
      </c>
      <c r="M4235">
        <v>17.88</v>
      </c>
      <c r="N4235">
        <v>191.4</v>
      </c>
      <c r="O4235">
        <v>103</v>
      </c>
      <c r="P4235">
        <v>8.61</v>
      </c>
      <c r="Q4235">
        <v>10.8</v>
      </c>
      <c r="R4235">
        <v>2</v>
      </c>
      <c r="S4235">
        <v>2.92</v>
      </c>
      <c r="T4235">
        <v>1</v>
      </c>
      <c r="U4235" t="s">
        <v>22</v>
      </c>
      <c r="V4235">
        <f>IF(tbl_Customers[[#This Row],[churn]] = "yes", 1, 0)</f>
        <v>0</v>
      </c>
      <c r="W4235" t="str">
        <f>IF(tbl_Customers[[#This Row],[number_customer_service_calls]] &lt;= 1, "0-1 Calls", IF(tbl_Customers[[#This Row],[number_customer_service_calls]] &lt;= 3, "2-3 Calls", IF(tbl_Customers[[#This Row],[number_customer_service_calls]] &lt;=5, "4-5 Calls", "6+ Calls")))</f>
        <v>0-1 Calls</v>
      </c>
      <c r="X4235" t="str">
        <f>IF(tbl_Customers[[#This Row],[account_length]] &lt;= 50, "0-50", IF(tbl_Customers[[#This Row],[account_length]] &lt;=100, "51-100", IF(tbl_Customers[[#This Row],[account_length]] &lt;= 150, "101-150", "151+")))</f>
        <v>51-100</v>
      </c>
      <c r="Y4235" t="str">
        <f>IF(tbl_Customers[[#This Row],[total_intl_charge]] &lt;= 3, "Low Charges", "High Charges")</f>
        <v>Low Charges</v>
      </c>
      <c r="Z4235" t="str">
        <f>IF(tbl_Customers[[#This Row],[total_eve_calls]]&lt;=80,"Low Calls",
IF(tbl_Customers[[#This Row],[total_eve_calls]]&lt;=120,"Medium Calls","High Calls"))</f>
        <v>Medium Calls</v>
      </c>
      <c r="AA4235" t="str">
        <f>IF(tbl_Customers[[#This Row],[total_eve_charge]]&lt;=15,"Low Charges",
IF(tbl_Customers[[#This Row],[total_eve_charge]]&lt;=20,"Medium Charges","High Charges"))</f>
        <v>Medium Charges</v>
      </c>
      <c r="AB4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35" t="str">
        <f>IF(tbl_Customers[[#This Row],[number_vmail_messages]] = 0, "No Usage", IF(tbl_Customers[[#This Row],[number_vmail_messages]] &lt;= 20, "Low Usage", IF(tbl_Customers[[#This Row],[number_vmail_messages]] &lt;= 40, "Medium Usgae", "High Usage")))</f>
        <v>No Usage</v>
      </c>
      <c r="AD4235" t="str">
        <f>IF(tbl_Customers[[#This Row],[total_day_minutes]]&lt;=150,"Low Usage", IF(tbl_Customers[[#This Row],[total_day_minutes]]&lt;=200,"Medium Usage", IF(tbl_Customers[[#This Row],[total_day_minutes]]&lt;=250,"High Usage","Very High Usage")))</f>
        <v>Medium Usage</v>
      </c>
      <c r="AE4235" t="str">
        <f>IF(tbl_Customers[[#This Row],[total_intl_calls]]&lt;=5,"Low Calls", IF(tbl_Customers[[#This Row],[total_intl_calls]]&lt;=10, "Medium Calls", "High Calls"))</f>
        <v>Low Calls</v>
      </c>
      <c r="AF42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35" s="36" t="str">
        <f>IF(tbl_Customers[[#This Row],[Churn_Risk_Score]]&gt;=10,"High Risk", IF(tbl_Customers[[#This Row],[Churn_Risk_Score]]&gt;=5,"Medium Risk","Low Risk"))</f>
        <v>Low Risk</v>
      </c>
    </row>
    <row r="4236" spans="1:33" x14ac:dyDescent="0.35">
      <c r="A4236">
        <v>4235</v>
      </c>
      <c r="B4236" t="s">
        <v>58</v>
      </c>
      <c r="C4236">
        <v>61</v>
      </c>
      <c r="D4236" t="s">
        <v>28</v>
      </c>
      <c r="E4236" t="s">
        <v>22</v>
      </c>
      <c r="F4236" t="s">
        <v>22</v>
      </c>
      <c r="G4236">
        <v>0</v>
      </c>
      <c r="H4236">
        <v>7.2</v>
      </c>
      <c r="I4236">
        <v>97</v>
      </c>
      <c r="J4236">
        <v>1.22</v>
      </c>
      <c r="K4236">
        <v>221.8</v>
      </c>
      <c r="L4236">
        <v>78</v>
      </c>
      <c r="M4236">
        <v>18.850000000000001</v>
      </c>
      <c r="N4236">
        <v>174.5</v>
      </c>
      <c r="O4236">
        <v>94</v>
      </c>
      <c r="P4236">
        <v>7.85</v>
      </c>
      <c r="Q4236">
        <v>12</v>
      </c>
      <c r="R4236">
        <v>4</v>
      </c>
      <c r="S4236">
        <v>3.24</v>
      </c>
      <c r="T4236">
        <v>1</v>
      </c>
      <c r="U4236" t="s">
        <v>22</v>
      </c>
      <c r="V4236">
        <f>IF(tbl_Customers[[#This Row],[churn]] = "yes", 1, 0)</f>
        <v>0</v>
      </c>
      <c r="W4236" t="str">
        <f>IF(tbl_Customers[[#This Row],[number_customer_service_calls]] &lt;= 1, "0-1 Calls", IF(tbl_Customers[[#This Row],[number_customer_service_calls]] &lt;= 3, "2-3 Calls", IF(tbl_Customers[[#This Row],[number_customer_service_calls]] &lt;=5, "4-5 Calls", "6+ Calls")))</f>
        <v>0-1 Calls</v>
      </c>
      <c r="X4236" t="str">
        <f>IF(tbl_Customers[[#This Row],[account_length]] &lt;= 50, "0-50", IF(tbl_Customers[[#This Row],[account_length]] &lt;=100, "51-100", IF(tbl_Customers[[#This Row],[account_length]] &lt;= 150, "101-150", "151+")))</f>
        <v>51-100</v>
      </c>
      <c r="Y4236" t="str">
        <f>IF(tbl_Customers[[#This Row],[total_intl_charge]] &lt;= 3, "Low Charges", "High Charges")</f>
        <v>High Charges</v>
      </c>
      <c r="Z4236" t="str">
        <f>IF(tbl_Customers[[#This Row],[total_eve_calls]]&lt;=80,"Low Calls",
IF(tbl_Customers[[#This Row],[total_eve_calls]]&lt;=120,"Medium Calls","High Calls"))</f>
        <v>Low Calls</v>
      </c>
      <c r="AA4236" t="str">
        <f>IF(tbl_Customers[[#This Row],[total_eve_charge]]&lt;=15,"Low Charges",
IF(tbl_Customers[[#This Row],[total_eve_charge]]&lt;=20,"Medium Charges","High Charges"))</f>
        <v>Medium Charges</v>
      </c>
      <c r="AB4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6" t="str">
        <f>IF(tbl_Customers[[#This Row],[number_vmail_messages]] = 0, "No Usage", IF(tbl_Customers[[#This Row],[number_vmail_messages]] &lt;= 20, "Low Usage", IF(tbl_Customers[[#This Row],[number_vmail_messages]] &lt;= 40, "Medium Usgae", "High Usage")))</f>
        <v>No Usage</v>
      </c>
      <c r="AD4236" t="str">
        <f>IF(tbl_Customers[[#This Row],[total_day_minutes]]&lt;=150,"Low Usage", IF(tbl_Customers[[#This Row],[total_day_minutes]]&lt;=200,"Medium Usage", IF(tbl_Customers[[#This Row],[total_day_minutes]]&lt;=250,"High Usage","Very High Usage")))</f>
        <v>Low Usage</v>
      </c>
      <c r="AE4236" t="str">
        <f>IF(tbl_Customers[[#This Row],[total_intl_calls]]&lt;=5,"Low Calls", IF(tbl_Customers[[#This Row],[total_intl_calls]]&lt;=10, "Medium Calls", "High Calls"))</f>
        <v>Low Calls</v>
      </c>
      <c r="AF42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6" s="36" t="str">
        <f>IF(tbl_Customers[[#This Row],[Churn_Risk_Score]]&gt;=10,"High Risk", IF(tbl_Customers[[#This Row],[Churn_Risk_Score]]&gt;=5,"Medium Risk","Low Risk"))</f>
        <v>Low Risk</v>
      </c>
    </row>
    <row r="4237" spans="1:33" x14ac:dyDescent="0.35">
      <c r="A4237">
        <v>4236</v>
      </c>
      <c r="B4237" t="s">
        <v>39</v>
      </c>
      <c r="C4237">
        <v>86</v>
      </c>
      <c r="D4237" t="s">
        <v>25</v>
      </c>
      <c r="E4237" t="s">
        <v>22</v>
      </c>
      <c r="F4237" t="s">
        <v>22</v>
      </c>
      <c r="G4237">
        <v>0</v>
      </c>
      <c r="H4237">
        <v>181.1</v>
      </c>
      <c r="I4237">
        <v>124</v>
      </c>
      <c r="J4237">
        <v>30.79</v>
      </c>
      <c r="K4237">
        <v>229.5</v>
      </c>
      <c r="L4237">
        <v>105</v>
      </c>
      <c r="M4237">
        <v>19.510000000000002</v>
      </c>
      <c r="N4237">
        <v>122.2</v>
      </c>
      <c r="O4237">
        <v>91</v>
      </c>
      <c r="P4237">
        <v>5.5</v>
      </c>
      <c r="Q4237">
        <v>5.6</v>
      </c>
      <c r="R4237">
        <v>6</v>
      </c>
      <c r="S4237">
        <v>1.51</v>
      </c>
      <c r="T4237">
        <v>5</v>
      </c>
      <c r="U4237" t="s">
        <v>22</v>
      </c>
      <c r="V4237">
        <f>IF(tbl_Customers[[#This Row],[churn]] = "yes", 1, 0)</f>
        <v>0</v>
      </c>
      <c r="W4237" t="str">
        <f>IF(tbl_Customers[[#This Row],[number_customer_service_calls]] &lt;= 1, "0-1 Calls", IF(tbl_Customers[[#This Row],[number_customer_service_calls]] &lt;= 3, "2-3 Calls", IF(tbl_Customers[[#This Row],[number_customer_service_calls]] &lt;=5, "4-5 Calls", "6+ Calls")))</f>
        <v>4-5 Calls</v>
      </c>
      <c r="X4237" t="str">
        <f>IF(tbl_Customers[[#This Row],[account_length]] &lt;= 50, "0-50", IF(tbl_Customers[[#This Row],[account_length]] &lt;=100, "51-100", IF(tbl_Customers[[#This Row],[account_length]] &lt;= 150, "101-150", "151+")))</f>
        <v>51-100</v>
      </c>
      <c r="Y4237" t="str">
        <f>IF(tbl_Customers[[#This Row],[total_intl_charge]] &lt;= 3, "Low Charges", "High Charges")</f>
        <v>Low Charges</v>
      </c>
      <c r="Z4237" t="str">
        <f>IF(tbl_Customers[[#This Row],[total_eve_calls]]&lt;=80,"Low Calls",
IF(tbl_Customers[[#This Row],[total_eve_calls]]&lt;=120,"Medium Calls","High Calls"))</f>
        <v>Medium Calls</v>
      </c>
      <c r="AA4237" t="str">
        <f>IF(tbl_Customers[[#This Row],[total_eve_charge]]&lt;=15,"Low Charges",
IF(tbl_Customers[[#This Row],[total_eve_charge]]&lt;=20,"Medium Charges","High Charges"))</f>
        <v>Medium Charges</v>
      </c>
      <c r="AB4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37" t="str">
        <f>IF(tbl_Customers[[#This Row],[number_vmail_messages]] = 0, "No Usage", IF(tbl_Customers[[#This Row],[number_vmail_messages]] &lt;= 20, "Low Usage", IF(tbl_Customers[[#This Row],[number_vmail_messages]] &lt;= 40, "Medium Usgae", "High Usage")))</f>
        <v>No Usage</v>
      </c>
      <c r="AD4237" t="str">
        <f>IF(tbl_Customers[[#This Row],[total_day_minutes]]&lt;=150,"Low Usage", IF(tbl_Customers[[#This Row],[total_day_minutes]]&lt;=200,"Medium Usage", IF(tbl_Customers[[#This Row],[total_day_minutes]]&lt;=250,"High Usage","Very High Usage")))</f>
        <v>Medium Usage</v>
      </c>
      <c r="AE4237" t="str">
        <f>IF(tbl_Customers[[#This Row],[total_intl_calls]]&lt;=5,"Low Calls", IF(tbl_Customers[[#This Row],[total_intl_calls]]&lt;=10, "Medium Calls", "High Calls"))</f>
        <v>Medium Calls</v>
      </c>
      <c r="AF42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237" s="36" t="str">
        <f>IF(tbl_Customers[[#This Row],[Churn_Risk_Score]]&gt;=10,"High Risk", IF(tbl_Customers[[#This Row],[Churn_Risk_Score]]&gt;=5,"Medium Risk","Low Risk"))</f>
        <v>Medium Risk</v>
      </c>
    </row>
    <row r="4238" spans="1:33" x14ac:dyDescent="0.35">
      <c r="A4238">
        <v>4237</v>
      </c>
      <c r="B4238" t="s">
        <v>30</v>
      </c>
      <c r="C4238">
        <v>137</v>
      </c>
      <c r="D4238" t="s">
        <v>25</v>
      </c>
      <c r="E4238" t="s">
        <v>22</v>
      </c>
      <c r="F4238" t="s">
        <v>22</v>
      </c>
      <c r="G4238">
        <v>0</v>
      </c>
      <c r="H4238">
        <v>151.80000000000001</v>
      </c>
      <c r="I4238">
        <v>90</v>
      </c>
      <c r="J4238">
        <v>25.81</v>
      </c>
      <c r="K4238">
        <v>229.6</v>
      </c>
      <c r="L4238">
        <v>68</v>
      </c>
      <c r="M4238">
        <v>19.52</v>
      </c>
      <c r="N4238">
        <v>171.8</v>
      </c>
      <c r="O4238">
        <v>122</v>
      </c>
      <c r="P4238">
        <v>7.73</v>
      </c>
      <c r="Q4238">
        <v>10.8</v>
      </c>
      <c r="R4238">
        <v>5</v>
      </c>
      <c r="S4238">
        <v>2.92</v>
      </c>
      <c r="T4238">
        <v>2</v>
      </c>
      <c r="U4238" t="s">
        <v>22</v>
      </c>
      <c r="V4238">
        <f>IF(tbl_Customers[[#This Row],[churn]] = "yes", 1, 0)</f>
        <v>0</v>
      </c>
      <c r="W4238" t="str">
        <f>IF(tbl_Customers[[#This Row],[number_customer_service_calls]] &lt;= 1, "0-1 Calls", IF(tbl_Customers[[#This Row],[number_customer_service_calls]] &lt;= 3, "2-3 Calls", IF(tbl_Customers[[#This Row],[number_customer_service_calls]] &lt;=5, "4-5 Calls", "6+ Calls")))</f>
        <v>2-3 Calls</v>
      </c>
      <c r="X4238" t="str">
        <f>IF(tbl_Customers[[#This Row],[account_length]] &lt;= 50, "0-50", IF(tbl_Customers[[#This Row],[account_length]] &lt;=100, "51-100", IF(tbl_Customers[[#This Row],[account_length]] &lt;= 150, "101-150", "151+")))</f>
        <v>101-150</v>
      </c>
      <c r="Y4238" t="str">
        <f>IF(tbl_Customers[[#This Row],[total_intl_charge]] &lt;= 3, "Low Charges", "High Charges")</f>
        <v>Low Charges</v>
      </c>
      <c r="Z4238" t="str">
        <f>IF(tbl_Customers[[#This Row],[total_eve_calls]]&lt;=80,"Low Calls",
IF(tbl_Customers[[#This Row],[total_eve_calls]]&lt;=120,"Medium Calls","High Calls"))</f>
        <v>Low Calls</v>
      </c>
      <c r="AA4238" t="str">
        <f>IF(tbl_Customers[[#This Row],[total_eve_charge]]&lt;=15,"Low Charges",
IF(tbl_Customers[[#This Row],[total_eve_charge]]&lt;=20,"Medium Charges","High Charges"))</f>
        <v>Medium Charges</v>
      </c>
      <c r="AB4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8" t="str">
        <f>IF(tbl_Customers[[#This Row],[number_vmail_messages]] = 0, "No Usage", IF(tbl_Customers[[#This Row],[number_vmail_messages]] &lt;= 20, "Low Usage", IF(tbl_Customers[[#This Row],[number_vmail_messages]] &lt;= 40, "Medium Usgae", "High Usage")))</f>
        <v>No Usage</v>
      </c>
      <c r="AD4238" t="str">
        <f>IF(tbl_Customers[[#This Row],[total_day_minutes]]&lt;=150,"Low Usage", IF(tbl_Customers[[#This Row],[total_day_minutes]]&lt;=200,"Medium Usage", IF(tbl_Customers[[#This Row],[total_day_minutes]]&lt;=250,"High Usage","Very High Usage")))</f>
        <v>Medium Usage</v>
      </c>
      <c r="AE4238" t="str">
        <f>IF(tbl_Customers[[#This Row],[total_intl_calls]]&lt;=5,"Low Calls", IF(tbl_Customers[[#This Row],[total_intl_calls]]&lt;=10, "Medium Calls", "High Calls"))</f>
        <v>Low Calls</v>
      </c>
      <c r="AF42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38" s="36" t="str">
        <f>IF(tbl_Customers[[#This Row],[Churn_Risk_Score]]&gt;=10,"High Risk", IF(tbl_Customers[[#This Row],[Churn_Risk_Score]]&gt;=5,"Medium Risk","Low Risk"))</f>
        <v>Low Risk</v>
      </c>
    </row>
    <row r="4239" spans="1:33" x14ac:dyDescent="0.35">
      <c r="A4239">
        <v>4238</v>
      </c>
      <c r="B4239" t="s">
        <v>71</v>
      </c>
      <c r="C4239">
        <v>74</v>
      </c>
      <c r="D4239" t="s">
        <v>28</v>
      </c>
      <c r="E4239" t="s">
        <v>22</v>
      </c>
      <c r="F4239" t="s">
        <v>22</v>
      </c>
      <c r="G4239">
        <v>0</v>
      </c>
      <c r="H4239">
        <v>159.4</v>
      </c>
      <c r="I4239">
        <v>86</v>
      </c>
      <c r="J4239">
        <v>27.1</v>
      </c>
      <c r="K4239">
        <v>210</v>
      </c>
      <c r="L4239">
        <v>122</v>
      </c>
      <c r="M4239">
        <v>17.850000000000001</v>
      </c>
      <c r="N4239">
        <v>172.4</v>
      </c>
      <c r="O4239">
        <v>99</v>
      </c>
      <c r="P4239">
        <v>7.76</v>
      </c>
      <c r="Q4239">
        <v>8.5</v>
      </c>
      <c r="R4239">
        <v>2</v>
      </c>
      <c r="S4239">
        <v>2.2999999999999998</v>
      </c>
      <c r="T4239">
        <v>1</v>
      </c>
      <c r="U4239" t="s">
        <v>22</v>
      </c>
      <c r="V4239">
        <f>IF(tbl_Customers[[#This Row],[churn]] = "yes", 1, 0)</f>
        <v>0</v>
      </c>
      <c r="W4239" t="str">
        <f>IF(tbl_Customers[[#This Row],[number_customer_service_calls]] &lt;= 1, "0-1 Calls", IF(tbl_Customers[[#This Row],[number_customer_service_calls]] &lt;= 3, "2-3 Calls", IF(tbl_Customers[[#This Row],[number_customer_service_calls]] &lt;=5, "4-5 Calls", "6+ Calls")))</f>
        <v>0-1 Calls</v>
      </c>
      <c r="X4239" t="str">
        <f>IF(tbl_Customers[[#This Row],[account_length]] &lt;= 50, "0-50", IF(tbl_Customers[[#This Row],[account_length]] &lt;=100, "51-100", IF(tbl_Customers[[#This Row],[account_length]] &lt;= 150, "101-150", "151+")))</f>
        <v>51-100</v>
      </c>
      <c r="Y4239" t="str">
        <f>IF(tbl_Customers[[#This Row],[total_intl_charge]] &lt;= 3, "Low Charges", "High Charges")</f>
        <v>Low Charges</v>
      </c>
      <c r="Z4239" t="str">
        <f>IF(tbl_Customers[[#This Row],[total_eve_calls]]&lt;=80,"Low Calls",
IF(tbl_Customers[[#This Row],[total_eve_calls]]&lt;=120,"Medium Calls","High Calls"))</f>
        <v>High Calls</v>
      </c>
      <c r="AA4239" t="str">
        <f>IF(tbl_Customers[[#This Row],[total_eve_charge]]&lt;=15,"Low Charges",
IF(tbl_Customers[[#This Row],[total_eve_charge]]&lt;=20,"Medium Charges","High Charges"))</f>
        <v>Medium Charges</v>
      </c>
      <c r="AB4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9" t="str">
        <f>IF(tbl_Customers[[#This Row],[number_vmail_messages]] = 0, "No Usage", IF(tbl_Customers[[#This Row],[number_vmail_messages]] &lt;= 20, "Low Usage", IF(tbl_Customers[[#This Row],[number_vmail_messages]] &lt;= 40, "Medium Usgae", "High Usage")))</f>
        <v>No Usage</v>
      </c>
      <c r="AD4239" t="str">
        <f>IF(tbl_Customers[[#This Row],[total_day_minutes]]&lt;=150,"Low Usage", IF(tbl_Customers[[#This Row],[total_day_minutes]]&lt;=200,"Medium Usage", IF(tbl_Customers[[#This Row],[total_day_minutes]]&lt;=250,"High Usage","Very High Usage")))</f>
        <v>Medium Usage</v>
      </c>
      <c r="AE4239" t="str">
        <f>IF(tbl_Customers[[#This Row],[total_intl_calls]]&lt;=5,"Low Calls", IF(tbl_Customers[[#This Row],[total_intl_calls]]&lt;=10, "Medium Calls", "High Calls"))</f>
        <v>Low Calls</v>
      </c>
      <c r="AF42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39" s="36" t="str">
        <f>IF(tbl_Customers[[#This Row],[Churn_Risk_Score]]&gt;=10,"High Risk", IF(tbl_Customers[[#This Row],[Churn_Risk_Score]]&gt;=5,"Medium Risk","Low Risk"))</f>
        <v>Low Risk</v>
      </c>
    </row>
    <row r="4240" spans="1:33" x14ac:dyDescent="0.35">
      <c r="A4240">
        <v>4239</v>
      </c>
      <c r="B4240" t="s">
        <v>58</v>
      </c>
      <c r="C4240">
        <v>118</v>
      </c>
      <c r="D4240" t="s">
        <v>28</v>
      </c>
      <c r="E4240" t="s">
        <v>22</v>
      </c>
      <c r="F4240" t="s">
        <v>23</v>
      </c>
      <c r="G4240">
        <v>31</v>
      </c>
      <c r="H4240">
        <v>226.6</v>
      </c>
      <c r="I4240">
        <v>99</v>
      </c>
      <c r="J4240">
        <v>38.520000000000003</v>
      </c>
      <c r="K4240">
        <v>164.9</v>
      </c>
      <c r="L4240">
        <v>136</v>
      </c>
      <c r="M4240">
        <v>14.02</v>
      </c>
      <c r="N4240">
        <v>189.3</v>
      </c>
      <c r="O4240">
        <v>120</v>
      </c>
      <c r="P4240">
        <v>8.52</v>
      </c>
      <c r="Q4240">
        <v>10.199999999999999</v>
      </c>
      <c r="R4240">
        <v>5</v>
      </c>
      <c r="S4240">
        <v>2.75</v>
      </c>
      <c r="T4240">
        <v>3</v>
      </c>
      <c r="U4240" t="s">
        <v>22</v>
      </c>
      <c r="V4240">
        <f>IF(tbl_Customers[[#This Row],[churn]] = "yes", 1, 0)</f>
        <v>0</v>
      </c>
      <c r="W4240" t="str">
        <f>IF(tbl_Customers[[#This Row],[number_customer_service_calls]] &lt;= 1, "0-1 Calls", IF(tbl_Customers[[#This Row],[number_customer_service_calls]] &lt;= 3, "2-3 Calls", IF(tbl_Customers[[#This Row],[number_customer_service_calls]] &lt;=5, "4-5 Calls", "6+ Calls")))</f>
        <v>2-3 Calls</v>
      </c>
      <c r="X4240" t="str">
        <f>IF(tbl_Customers[[#This Row],[account_length]] &lt;= 50, "0-50", IF(tbl_Customers[[#This Row],[account_length]] &lt;=100, "51-100", IF(tbl_Customers[[#This Row],[account_length]] &lt;= 150, "101-150", "151+")))</f>
        <v>101-150</v>
      </c>
      <c r="Y4240" t="str">
        <f>IF(tbl_Customers[[#This Row],[total_intl_charge]] &lt;= 3, "Low Charges", "High Charges")</f>
        <v>Low Charges</v>
      </c>
      <c r="Z4240" t="str">
        <f>IF(tbl_Customers[[#This Row],[total_eve_calls]]&lt;=80,"Low Calls",
IF(tbl_Customers[[#This Row],[total_eve_calls]]&lt;=120,"Medium Calls","High Calls"))</f>
        <v>High Calls</v>
      </c>
      <c r="AA4240" t="str">
        <f>IF(tbl_Customers[[#This Row],[total_eve_charge]]&lt;=15,"Low Charges",
IF(tbl_Customers[[#This Row],[total_eve_charge]]&lt;=20,"Medium Charges","High Charges"))</f>
        <v>Low Charges</v>
      </c>
      <c r="AB4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0" t="str">
        <f>IF(tbl_Customers[[#This Row],[number_vmail_messages]] = 0, "No Usage", IF(tbl_Customers[[#This Row],[number_vmail_messages]] &lt;= 20, "Low Usage", IF(tbl_Customers[[#This Row],[number_vmail_messages]] &lt;= 40, "Medium Usgae", "High Usage")))</f>
        <v>Medium Usgae</v>
      </c>
      <c r="AD4240" t="str">
        <f>IF(tbl_Customers[[#This Row],[total_day_minutes]]&lt;=150,"Low Usage", IF(tbl_Customers[[#This Row],[total_day_minutes]]&lt;=200,"Medium Usage", IF(tbl_Customers[[#This Row],[total_day_minutes]]&lt;=250,"High Usage","Very High Usage")))</f>
        <v>High Usage</v>
      </c>
      <c r="AE4240" t="str">
        <f>IF(tbl_Customers[[#This Row],[total_intl_calls]]&lt;=5,"Low Calls", IF(tbl_Customers[[#This Row],[total_intl_calls]]&lt;=10, "Medium Calls", "High Calls"))</f>
        <v>Low Calls</v>
      </c>
      <c r="AF42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40" s="36" t="str">
        <f>IF(tbl_Customers[[#This Row],[Churn_Risk_Score]]&gt;=10,"High Risk", IF(tbl_Customers[[#This Row],[Churn_Risk_Score]]&gt;=5,"Medium Risk","Low Risk"))</f>
        <v>Low Risk</v>
      </c>
    </row>
    <row r="4241" spans="1:33" x14ac:dyDescent="0.35">
      <c r="A4241">
        <v>4240</v>
      </c>
      <c r="B4241" t="s">
        <v>20</v>
      </c>
      <c r="C4241">
        <v>125</v>
      </c>
      <c r="D4241" t="s">
        <v>21</v>
      </c>
      <c r="E4241" t="s">
        <v>22</v>
      </c>
      <c r="F4241" t="s">
        <v>22</v>
      </c>
      <c r="G4241">
        <v>0</v>
      </c>
      <c r="H4241">
        <v>214.7</v>
      </c>
      <c r="I4241">
        <v>115</v>
      </c>
      <c r="J4241">
        <v>36.5</v>
      </c>
      <c r="K4241">
        <v>260.60000000000002</v>
      </c>
      <c r="L4241">
        <v>94</v>
      </c>
      <c r="M4241">
        <v>22.15</v>
      </c>
      <c r="N4241">
        <v>266.3</v>
      </c>
      <c r="O4241">
        <v>123</v>
      </c>
      <c r="P4241">
        <v>11.98</v>
      </c>
      <c r="Q4241">
        <v>7.4</v>
      </c>
      <c r="R4241">
        <v>6</v>
      </c>
      <c r="S4241">
        <v>2</v>
      </c>
      <c r="T4241">
        <v>3</v>
      </c>
      <c r="U4241" t="s">
        <v>22</v>
      </c>
      <c r="V4241">
        <f>IF(tbl_Customers[[#This Row],[churn]] = "yes", 1, 0)</f>
        <v>0</v>
      </c>
      <c r="W4241" t="str">
        <f>IF(tbl_Customers[[#This Row],[number_customer_service_calls]] &lt;= 1, "0-1 Calls", IF(tbl_Customers[[#This Row],[number_customer_service_calls]] &lt;= 3, "2-3 Calls", IF(tbl_Customers[[#This Row],[number_customer_service_calls]] &lt;=5, "4-5 Calls", "6+ Calls")))</f>
        <v>2-3 Calls</v>
      </c>
      <c r="X4241" t="str">
        <f>IF(tbl_Customers[[#This Row],[account_length]] &lt;= 50, "0-50", IF(tbl_Customers[[#This Row],[account_length]] &lt;=100, "51-100", IF(tbl_Customers[[#This Row],[account_length]] &lt;= 150, "101-150", "151+")))</f>
        <v>101-150</v>
      </c>
      <c r="Y4241" t="str">
        <f>IF(tbl_Customers[[#This Row],[total_intl_charge]] &lt;= 3, "Low Charges", "High Charges")</f>
        <v>Low Charges</v>
      </c>
      <c r="Z4241" t="str">
        <f>IF(tbl_Customers[[#This Row],[total_eve_calls]]&lt;=80,"Low Calls",
IF(tbl_Customers[[#This Row],[total_eve_calls]]&lt;=120,"Medium Calls","High Calls"))</f>
        <v>Medium Calls</v>
      </c>
      <c r="AA4241" t="str">
        <f>IF(tbl_Customers[[#This Row],[total_eve_charge]]&lt;=15,"Low Charges",
IF(tbl_Customers[[#This Row],[total_eve_charge]]&lt;=20,"Medium Charges","High Charges"))</f>
        <v>High Charges</v>
      </c>
      <c r="AB4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1" t="str">
        <f>IF(tbl_Customers[[#This Row],[number_vmail_messages]] = 0, "No Usage", IF(tbl_Customers[[#This Row],[number_vmail_messages]] &lt;= 20, "Low Usage", IF(tbl_Customers[[#This Row],[number_vmail_messages]] &lt;= 40, "Medium Usgae", "High Usage")))</f>
        <v>No Usage</v>
      </c>
      <c r="AD4241" t="str">
        <f>IF(tbl_Customers[[#This Row],[total_day_minutes]]&lt;=150,"Low Usage", IF(tbl_Customers[[#This Row],[total_day_minutes]]&lt;=200,"Medium Usage", IF(tbl_Customers[[#This Row],[total_day_minutes]]&lt;=250,"High Usage","Very High Usage")))</f>
        <v>High Usage</v>
      </c>
      <c r="AE4241" t="str">
        <f>IF(tbl_Customers[[#This Row],[total_intl_calls]]&lt;=5,"Low Calls", IF(tbl_Customers[[#This Row],[total_intl_calls]]&lt;=10, "Medium Calls", "High Calls"))</f>
        <v>Medium Calls</v>
      </c>
      <c r="AF42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1" s="36" t="str">
        <f>IF(tbl_Customers[[#This Row],[Churn_Risk_Score]]&gt;=10,"High Risk", IF(tbl_Customers[[#This Row],[Churn_Risk_Score]]&gt;=5,"Medium Risk","Low Risk"))</f>
        <v>Low Risk</v>
      </c>
    </row>
    <row r="4242" spans="1:33" x14ac:dyDescent="0.35">
      <c r="A4242">
        <v>4241</v>
      </c>
      <c r="B4242" t="s">
        <v>50</v>
      </c>
      <c r="C4242">
        <v>127</v>
      </c>
      <c r="D4242" t="s">
        <v>21</v>
      </c>
      <c r="E4242" t="s">
        <v>22</v>
      </c>
      <c r="F4242" t="s">
        <v>23</v>
      </c>
      <c r="G4242">
        <v>27</v>
      </c>
      <c r="H4242">
        <v>157.6</v>
      </c>
      <c r="I4242">
        <v>107</v>
      </c>
      <c r="J4242">
        <v>26.79</v>
      </c>
      <c r="K4242">
        <v>280.60000000000002</v>
      </c>
      <c r="L4242">
        <v>49</v>
      </c>
      <c r="M4242">
        <v>23.85</v>
      </c>
      <c r="N4242">
        <v>75.099999999999994</v>
      </c>
      <c r="O4242">
        <v>77</v>
      </c>
      <c r="P4242">
        <v>3.38</v>
      </c>
      <c r="Q4242">
        <v>8</v>
      </c>
      <c r="R4242">
        <v>4</v>
      </c>
      <c r="S4242">
        <v>2.16</v>
      </c>
      <c r="T4242">
        <v>1</v>
      </c>
      <c r="U4242" t="s">
        <v>22</v>
      </c>
      <c r="V4242">
        <f>IF(tbl_Customers[[#This Row],[churn]] = "yes", 1, 0)</f>
        <v>0</v>
      </c>
      <c r="W4242" t="str">
        <f>IF(tbl_Customers[[#This Row],[number_customer_service_calls]] &lt;= 1, "0-1 Calls", IF(tbl_Customers[[#This Row],[number_customer_service_calls]] &lt;= 3, "2-3 Calls", IF(tbl_Customers[[#This Row],[number_customer_service_calls]] &lt;=5, "4-5 Calls", "6+ Calls")))</f>
        <v>0-1 Calls</v>
      </c>
      <c r="X4242" t="str">
        <f>IF(tbl_Customers[[#This Row],[account_length]] &lt;= 50, "0-50", IF(tbl_Customers[[#This Row],[account_length]] &lt;=100, "51-100", IF(tbl_Customers[[#This Row],[account_length]] &lt;= 150, "101-150", "151+")))</f>
        <v>101-150</v>
      </c>
      <c r="Y4242" t="str">
        <f>IF(tbl_Customers[[#This Row],[total_intl_charge]] &lt;= 3, "Low Charges", "High Charges")</f>
        <v>Low Charges</v>
      </c>
      <c r="Z4242" t="str">
        <f>IF(tbl_Customers[[#This Row],[total_eve_calls]]&lt;=80,"Low Calls",
IF(tbl_Customers[[#This Row],[total_eve_calls]]&lt;=120,"Medium Calls","High Calls"))</f>
        <v>Low Calls</v>
      </c>
      <c r="AA4242" t="str">
        <f>IF(tbl_Customers[[#This Row],[total_eve_charge]]&lt;=15,"Low Charges",
IF(tbl_Customers[[#This Row],[total_eve_charge]]&lt;=20,"Medium Charges","High Charges"))</f>
        <v>High Charges</v>
      </c>
      <c r="AB4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42" t="str">
        <f>IF(tbl_Customers[[#This Row],[number_vmail_messages]] = 0, "No Usage", IF(tbl_Customers[[#This Row],[number_vmail_messages]] &lt;= 20, "Low Usage", IF(tbl_Customers[[#This Row],[number_vmail_messages]] &lt;= 40, "Medium Usgae", "High Usage")))</f>
        <v>Medium Usgae</v>
      </c>
      <c r="AD4242" t="str">
        <f>IF(tbl_Customers[[#This Row],[total_day_minutes]]&lt;=150,"Low Usage", IF(tbl_Customers[[#This Row],[total_day_minutes]]&lt;=200,"Medium Usage", IF(tbl_Customers[[#This Row],[total_day_minutes]]&lt;=250,"High Usage","Very High Usage")))</f>
        <v>Medium Usage</v>
      </c>
      <c r="AE4242" t="str">
        <f>IF(tbl_Customers[[#This Row],[total_intl_calls]]&lt;=5,"Low Calls", IF(tbl_Customers[[#This Row],[total_intl_calls]]&lt;=10, "Medium Calls", "High Calls"))</f>
        <v>Low Calls</v>
      </c>
      <c r="AF42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42" s="36" t="str">
        <f>IF(tbl_Customers[[#This Row],[Churn_Risk_Score]]&gt;=10,"High Risk", IF(tbl_Customers[[#This Row],[Churn_Risk_Score]]&gt;=5,"Medium Risk","Low Risk"))</f>
        <v>Low Risk</v>
      </c>
    </row>
    <row r="4243" spans="1:33" x14ac:dyDescent="0.35">
      <c r="A4243">
        <v>4242</v>
      </c>
      <c r="B4243" t="s">
        <v>59</v>
      </c>
      <c r="C4243">
        <v>80</v>
      </c>
      <c r="D4243" t="s">
        <v>28</v>
      </c>
      <c r="E4243" t="s">
        <v>22</v>
      </c>
      <c r="F4243" t="s">
        <v>22</v>
      </c>
      <c r="G4243">
        <v>0</v>
      </c>
      <c r="H4243">
        <v>157</v>
      </c>
      <c r="I4243">
        <v>101</v>
      </c>
      <c r="J4243">
        <v>26.69</v>
      </c>
      <c r="K4243">
        <v>208.8</v>
      </c>
      <c r="L4243">
        <v>127</v>
      </c>
      <c r="M4243">
        <v>17.75</v>
      </c>
      <c r="N4243">
        <v>113.3</v>
      </c>
      <c r="O4243">
        <v>109</v>
      </c>
      <c r="P4243">
        <v>5.0999999999999996</v>
      </c>
      <c r="Q4243">
        <v>16.2</v>
      </c>
      <c r="R4243">
        <v>2</v>
      </c>
      <c r="S4243">
        <v>4.37</v>
      </c>
      <c r="T4243">
        <v>2</v>
      </c>
      <c r="U4243" t="s">
        <v>22</v>
      </c>
      <c r="V4243">
        <f>IF(tbl_Customers[[#This Row],[churn]] = "yes", 1, 0)</f>
        <v>0</v>
      </c>
      <c r="W4243" t="str">
        <f>IF(tbl_Customers[[#This Row],[number_customer_service_calls]] &lt;= 1, "0-1 Calls", IF(tbl_Customers[[#This Row],[number_customer_service_calls]] &lt;= 3, "2-3 Calls", IF(tbl_Customers[[#This Row],[number_customer_service_calls]] &lt;=5, "4-5 Calls", "6+ Calls")))</f>
        <v>2-3 Calls</v>
      </c>
      <c r="X4243" t="str">
        <f>IF(tbl_Customers[[#This Row],[account_length]] &lt;= 50, "0-50", IF(tbl_Customers[[#This Row],[account_length]] &lt;=100, "51-100", IF(tbl_Customers[[#This Row],[account_length]] &lt;= 150, "101-150", "151+")))</f>
        <v>51-100</v>
      </c>
      <c r="Y4243" t="str">
        <f>IF(tbl_Customers[[#This Row],[total_intl_charge]] &lt;= 3, "Low Charges", "High Charges")</f>
        <v>High Charges</v>
      </c>
      <c r="Z4243" t="str">
        <f>IF(tbl_Customers[[#This Row],[total_eve_calls]]&lt;=80,"Low Calls",
IF(tbl_Customers[[#This Row],[total_eve_calls]]&lt;=120,"Medium Calls","High Calls"))</f>
        <v>High Calls</v>
      </c>
      <c r="AA4243" t="str">
        <f>IF(tbl_Customers[[#This Row],[total_eve_charge]]&lt;=15,"Low Charges",
IF(tbl_Customers[[#This Row],[total_eve_charge]]&lt;=20,"Medium Charges","High Charges"))</f>
        <v>Medium Charges</v>
      </c>
      <c r="AB4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3" t="str">
        <f>IF(tbl_Customers[[#This Row],[number_vmail_messages]] = 0, "No Usage", IF(tbl_Customers[[#This Row],[number_vmail_messages]] &lt;= 20, "Low Usage", IF(tbl_Customers[[#This Row],[number_vmail_messages]] &lt;= 40, "Medium Usgae", "High Usage")))</f>
        <v>No Usage</v>
      </c>
      <c r="AD4243" t="str">
        <f>IF(tbl_Customers[[#This Row],[total_day_minutes]]&lt;=150,"Low Usage", IF(tbl_Customers[[#This Row],[total_day_minutes]]&lt;=200,"Medium Usage", IF(tbl_Customers[[#This Row],[total_day_minutes]]&lt;=250,"High Usage","Very High Usage")))</f>
        <v>Medium Usage</v>
      </c>
      <c r="AE4243" t="str">
        <f>IF(tbl_Customers[[#This Row],[total_intl_calls]]&lt;=5,"Low Calls", IF(tbl_Customers[[#This Row],[total_intl_calls]]&lt;=10, "Medium Calls", "High Calls"))</f>
        <v>Low Calls</v>
      </c>
      <c r="AF42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43" s="36" t="str">
        <f>IF(tbl_Customers[[#This Row],[Churn_Risk_Score]]&gt;=10,"High Risk", IF(tbl_Customers[[#This Row],[Churn_Risk_Score]]&gt;=5,"Medium Risk","Low Risk"))</f>
        <v>Low Risk</v>
      </c>
    </row>
    <row r="4244" spans="1:33" x14ac:dyDescent="0.35">
      <c r="A4244">
        <v>4243</v>
      </c>
      <c r="B4244" t="s">
        <v>60</v>
      </c>
      <c r="C4244">
        <v>150</v>
      </c>
      <c r="D4244" t="s">
        <v>25</v>
      </c>
      <c r="E4244" t="s">
        <v>22</v>
      </c>
      <c r="F4244" t="s">
        <v>22</v>
      </c>
      <c r="G4244">
        <v>0</v>
      </c>
      <c r="H4244">
        <v>170</v>
      </c>
      <c r="I4244">
        <v>115</v>
      </c>
      <c r="J4244">
        <v>28.9</v>
      </c>
      <c r="K4244">
        <v>162.69999999999999</v>
      </c>
      <c r="L4244">
        <v>138</v>
      </c>
      <c r="M4244">
        <v>13.83</v>
      </c>
      <c r="N4244">
        <v>267.2</v>
      </c>
      <c r="O4244">
        <v>77</v>
      </c>
      <c r="P4244">
        <v>12.02</v>
      </c>
      <c r="Q4244">
        <v>8.3000000000000007</v>
      </c>
      <c r="R4244">
        <v>2</v>
      </c>
      <c r="S4244">
        <v>2.2400000000000002</v>
      </c>
      <c r="T4244">
        <v>0</v>
      </c>
      <c r="U4244" t="s">
        <v>22</v>
      </c>
      <c r="V4244">
        <f>IF(tbl_Customers[[#This Row],[churn]] = "yes", 1, 0)</f>
        <v>0</v>
      </c>
      <c r="W4244" t="str">
        <f>IF(tbl_Customers[[#This Row],[number_customer_service_calls]] &lt;= 1, "0-1 Calls", IF(tbl_Customers[[#This Row],[number_customer_service_calls]] &lt;= 3, "2-3 Calls", IF(tbl_Customers[[#This Row],[number_customer_service_calls]] &lt;=5, "4-5 Calls", "6+ Calls")))</f>
        <v>0-1 Calls</v>
      </c>
      <c r="X4244" t="str">
        <f>IF(tbl_Customers[[#This Row],[account_length]] &lt;= 50, "0-50", IF(tbl_Customers[[#This Row],[account_length]] &lt;=100, "51-100", IF(tbl_Customers[[#This Row],[account_length]] &lt;= 150, "101-150", "151+")))</f>
        <v>101-150</v>
      </c>
      <c r="Y4244" t="str">
        <f>IF(tbl_Customers[[#This Row],[total_intl_charge]] &lt;= 3, "Low Charges", "High Charges")</f>
        <v>Low Charges</v>
      </c>
      <c r="Z4244" t="str">
        <f>IF(tbl_Customers[[#This Row],[total_eve_calls]]&lt;=80,"Low Calls",
IF(tbl_Customers[[#This Row],[total_eve_calls]]&lt;=120,"Medium Calls","High Calls"))</f>
        <v>High Calls</v>
      </c>
      <c r="AA4244" t="str">
        <f>IF(tbl_Customers[[#This Row],[total_eve_charge]]&lt;=15,"Low Charges",
IF(tbl_Customers[[#This Row],[total_eve_charge]]&lt;=20,"Medium Charges","High Charges"))</f>
        <v>Low Charges</v>
      </c>
      <c r="AB4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44" t="str">
        <f>IF(tbl_Customers[[#This Row],[number_vmail_messages]] = 0, "No Usage", IF(tbl_Customers[[#This Row],[number_vmail_messages]] &lt;= 20, "Low Usage", IF(tbl_Customers[[#This Row],[number_vmail_messages]] &lt;= 40, "Medium Usgae", "High Usage")))</f>
        <v>No Usage</v>
      </c>
      <c r="AD4244" t="str">
        <f>IF(tbl_Customers[[#This Row],[total_day_minutes]]&lt;=150,"Low Usage", IF(tbl_Customers[[#This Row],[total_day_minutes]]&lt;=200,"Medium Usage", IF(tbl_Customers[[#This Row],[total_day_minutes]]&lt;=250,"High Usage","Very High Usage")))</f>
        <v>Medium Usage</v>
      </c>
      <c r="AE4244" t="str">
        <f>IF(tbl_Customers[[#This Row],[total_intl_calls]]&lt;=5,"Low Calls", IF(tbl_Customers[[#This Row],[total_intl_calls]]&lt;=10, "Medium Calls", "High Calls"))</f>
        <v>Low Calls</v>
      </c>
      <c r="AF42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4" s="36" t="str">
        <f>IF(tbl_Customers[[#This Row],[Churn_Risk_Score]]&gt;=10,"High Risk", IF(tbl_Customers[[#This Row],[Churn_Risk_Score]]&gt;=5,"Medium Risk","Low Risk"))</f>
        <v>Low Risk</v>
      </c>
    </row>
    <row r="4245" spans="1:33" x14ac:dyDescent="0.35">
      <c r="A4245">
        <v>4244</v>
      </c>
      <c r="B4245" t="s">
        <v>75</v>
      </c>
      <c r="C4245">
        <v>140</v>
      </c>
      <c r="D4245" t="s">
        <v>28</v>
      </c>
      <c r="E4245" t="s">
        <v>22</v>
      </c>
      <c r="F4245" t="s">
        <v>22</v>
      </c>
      <c r="G4245">
        <v>0</v>
      </c>
      <c r="H4245">
        <v>244.7</v>
      </c>
      <c r="I4245">
        <v>115</v>
      </c>
      <c r="J4245">
        <v>41.6</v>
      </c>
      <c r="K4245">
        <v>258.60000000000002</v>
      </c>
      <c r="L4245">
        <v>101</v>
      </c>
      <c r="M4245">
        <v>21.98</v>
      </c>
      <c r="N4245">
        <v>231.3</v>
      </c>
      <c r="O4245">
        <v>112</v>
      </c>
      <c r="P4245">
        <v>10.41</v>
      </c>
      <c r="Q4245">
        <v>7.5</v>
      </c>
      <c r="R4245">
        <v>6</v>
      </c>
      <c r="S4245">
        <v>2.0299999999999998</v>
      </c>
      <c r="T4245">
        <v>1</v>
      </c>
      <c r="U4245" t="s">
        <v>23</v>
      </c>
      <c r="V4245">
        <f>IF(tbl_Customers[[#This Row],[churn]] = "yes", 1, 0)</f>
        <v>1</v>
      </c>
      <c r="W4245" t="str">
        <f>IF(tbl_Customers[[#This Row],[number_customer_service_calls]] &lt;= 1, "0-1 Calls", IF(tbl_Customers[[#This Row],[number_customer_service_calls]] &lt;= 3, "2-3 Calls", IF(tbl_Customers[[#This Row],[number_customer_service_calls]] &lt;=5, "4-5 Calls", "6+ Calls")))</f>
        <v>0-1 Calls</v>
      </c>
      <c r="X4245" t="str">
        <f>IF(tbl_Customers[[#This Row],[account_length]] &lt;= 50, "0-50", IF(tbl_Customers[[#This Row],[account_length]] &lt;=100, "51-100", IF(tbl_Customers[[#This Row],[account_length]] &lt;= 150, "101-150", "151+")))</f>
        <v>101-150</v>
      </c>
      <c r="Y4245" t="str">
        <f>IF(tbl_Customers[[#This Row],[total_intl_charge]] &lt;= 3, "Low Charges", "High Charges")</f>
        <v>Low Charges</v>
      </c>
      <c r="Z4245" t="str">
        <f>IF(tbl_Customers[[#This Row],[total_eve_calls]]&lt;=80,"Low Calls",
IF(tbl_Customers[[#This Row],[total_eve_calls]]&lt;=120,"Medium Calls","High Calls"))</f>
        <v>Medium Calls</v>
      </c>
      <c r="AA4245" t="str">
        <f>IF(tbl_Customers[[#This Row],[total_eve_charge]]&lt;=15,"Low Charges",
IF(tbl_Customers[[#This Row],[total_eve_charge]]&lt;=20,"Medium Charges","High Charges"))</f>
        <v>High Charges</v>
      </c>
      <c r="AB4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5" t="str">
        <f>IF(tbl_Customers[[#This Row],[number_vmail_messages]] = 0, "No Usage", IF(tbl_Customers[[#This Row],[number_vmail_messages]] &lt;= 20, "Low Usage", IF(tbl_Customers[[#This Row],[number_vmail_messages]] &lt;= 40, "Medium Usgae", "High Usage")))</f>
        <v>No Usage</v>
      </c>
      <c r="AD4245" t="str">
        <f>IF(tbl_Customers[[#This Row],[total_day_minutes]]&lt;=150,"Low Usage", IF(tbl_Customers[[#This Row],[total_day_minutes]]&lt;=200,"Medium Usage", IF(tbl_Customers[[#This Row],[total_day_minutes]]&lt;=250,"High Usage","Very High Usage")))</f>
        <v>High Usage</v>
      </c>
      <c r="AE4245" t="str">
        <f>IF(tbl_Customers[[#This Row],[total_intl_calls]]&lt;=5,"Low Calls", IF(tbl_Customers[[#This Row],[total_intl_calls]]&lt;=10, "Medium Calls", "High Calls"))</f>
        <v>Medium Calls</v>
      </c>
      <c r="AF42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5" s="36" t="str">
        <f>IF(tbl_Customers[[#This Row],[Churn_Risk_Score]]&gt;=10,"High Risk", IF(tbl_Customers[[#This Row],[Churn_Risk_Score]]&gt;=5,"Medium Risk","Low Risk"))</f>
        <v>Low Risk</v>
      </c>
    </row>
    <row r="4246" spans="1:33" x14ac:dyDescent="0.35">
      <c r="A4246">
        <v>4245</v>
      </c>
      <c r="B4246" t="s">
        <v>42</v>
      </c>
      <c r="C4246">
        <v>97</v>
      </c>
      <c r="D4246" t="s">
        <v>28</v>
      </c>
      <c r="E4246" t="s">
        <v>22</v>
      </c>
      <c r="F4246" t="s">
        <v>22</v>
      </c>
      <c r="G4246">
        <v>0</v>
      </c>
      <c r="H4246">
        <v>252.6</v>
      </c>
      <c r="I4246">
        <v>89</v>
      </c>
      <c r="J4246">
        <v>42.94</v>
      </c>
      <c r="K4246">
        <v>340.3</v>
      </c>
      <c r="L4246">
        <v>91</v>
      </c>
      <c r="M4246">
        <v>28.93</v>
      </c>
      <c r="N4246">
        <v>256.5</v>
      </c>
      <c r="O4246">
        <v>67</v>
      </c>
      <c r="P4246">
        <v>11.54</v>
      </c>
      <c r="Q4246">
        <v>8.8000000000000007</v>
      </c>
      <c r="R4246">
        <v>5</v>
      </c>
      <c r="S4246">
        <v>2.38</v>
      </c>
      <c r="T4246">
        <v>1</v>
      </c>
      <c r="U4246" t="s">
        <v>23</v>
      </c>
      <c r="V4246">
        <f>IF(tbl_Customers[[#This Row],[churn]] = "yes", 1, 0)</f>
        <v>1</v>
      </c>
      <c r="W4246" t="str">
        <f>IF(tbl_Customers[[#This Row],[number_customer_service_calls]] &lt;= 1, "0-1 Calls", IF(tbl_Customers[[#This Row],[number_customer_service_calls]] &lt;= 3, "2-3 Calls", IF(tbl_Customers[[#This Row],[number_customer_service_calls]] &lt;=5, "4-5 Calls", "6+ Calls")))</f>
        <v>0-1 Calls</v>
      </c>
      <c r="X4246" t="str">
        <f>IF(tbl_Customers[[#This Row],[account_length]] &lt;= 50, "0-50", IF(tbl_Customers[[#This Row],[account_length]] &lt;=100, "51-100", IF(tbl_Customers[[#This Row],[account_length]] &lt;= 150, "101-150", "151+")))</f>
        <v>51-100</v>
      </c>
      <c r="Y4246" t="str">
        <f>IF(tbl_Customers[[#This Row],[total_intl_charge]] &lt;= 3, "Low Charges", "High Charges")</f>
        <v>Low Charges</v>
      </c>
      <c r="Z4246" t="str">
        <f>IF(tbl_Customers[[#This Row],[total_eve_calls]]&lt;=80,"Low Calls",
IF(tbl_Customers[[#This Row],[total_eve_calls]]&lt;=120,"Medium Calls","High Calls"))</f>
        <v>Medium Calls</v>
      </c>
      <c r="AA4246" t="str">
        <f>IF(tbl_Customers[[#This Row],[total_eve_charge]]&lt;=15,"Low Charges",
IF(tbl_Customers[[#This Row],[total_eve_charge]]&lt;=20,"Medium Charges","High Charges"))</f>
        <v>High Charges</v>
      </c>
      <c r="AB4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6" t="str">
        <f>IF(tbl_Customers[[#This Row],[number_vmail_messages]] = 0, "No Usage", IF(tbl_Customers[[#This Row],[number_vmail_messages]] &lt;= 20, "Low Usage", IF(tbl_Customers[[#This Row],[number_vmail_messages]] &lt;= 40, "Medium Usgae", "High Usage")))</f>
        <v>No Usage</v>
      </c>
      <c r="AD4246" t="str">
        <f>IF(tbl_Customers[[#This Row],[total_day_minutes]]&lt;=150,"Low Usage", IF(tbl_Customers[[#This Row],[total_day_minutes]]&lt;=200,"Medium Usage", IF(tbl_Customers[[#This Row],[total_day_minutes]]&lt;=250,"High Usage","Very High Usage")))</f>
        <v>Very High Usage</v>
      </c>
      <c r="AE4246" t="str">
        <f>IF(tbl_Customers[[#This Row],[total_intl_calls]]&lt;=5,"Low Calls", IF(tbl_Customers[[#This Row],[total_intl_calls]]&lt;=10, "Medium Calls", "High Calls"))</f>
        <v>Low Calls</v>
      </c>
      <c r="AF42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246" s="36" t="str">
        <f>IF(tbl_Customers[[#This Row],[Churn_Risk_Score]]&gt;=10,"High Risk", IF(tbl_Customers[[#This Row],[Churn_Risk_Score]]&gt;=5,"Medium Risk","Low Risk"))</f>
        <v>Medium Risk</v>
      </c>
    </row>
    <row r="4247" spans="1:33" x14ac:dyDescent="0.35">
      <c r="A4247">
        <v>4246</v>
      </c>
      <c r="B4247" t="s">
        <v>35</v>
      </c>
      <c r="C4247">
        <v>83</v>
      </c>
      <c r="D4247" t="s">
        <v>21</v>
      </c>
      <c r="E4247" t="s">
        <v>22</v>
      </c>
      <c r="F4247" t="s">
        <v>22</v>
      </c>
      <c r="G4247">
        <v>0</v>
      </c>
      <c r="H4247">
        <v>188.3</v>
      </c>
      <c r="I4247">
        <v>70</v>
      </c>
      <c r="J4247">
        <v>32.01</v>
      </c>
      <c r="K4247">
        <v>243.8</v>
      </c>
      <c r="L4247">
        <v>88</v>
      </c>
      <c r="M4247">
        <v>20.72</v>
      </c>
      <c r="N4247">
        <v>213.7</v>
      </c>
      <c r="O4247">
        <v>79</v>
      </c>
      <c r="P4247">
        <v>9.6199999999999992</v>
      </c>
      <c r="Q4247">
        <v>10.3</v>
      </c>
      <c r="R4247">
        <v>6</v>
      </c>
      <c r="S4247">
        <v>2.78</v>
      </c>
      <c r="T4247">
        <v>0</v>
      </c>
      <c r="U4247" t="s">
        <v>22</v>
      </c>
      <c r="V4247">
        <f>IF(tbl_Customers[[#This Row],[churn]] = "yes", 1, 0)</f>
        <v>0</v>
      </c>
      <c r="W4247" t="str">
        <f>IF(tbl_Customers[[#This Row],[number_customer_service_calls]] &lt;= 1, "0-1 Calls", IF(tbl_Customers[[#This Row],[number_customer_service_calls]] &lt;= 3, "2-3 Calls", IF(tbl_Customers[[#This Row],[number_customer_service_calls]] &lt;=5, "4-5 Calls", "6+ Calls")))</f>
        <v>0-1 Calls</v>
      </c>
      <c r="X4247" t="str">
        <f>IF(tbl_Customers[[#This Row],[account_length]] &lt;= 50, "0-50", IF(tbl_Customers[[#This Row],[account_length]] &lt;=100, "51-100", IF(tbl_Customers[[#This Row],[account_length]] &lt;= 150, "101-150", "151+")))</f>
        <v>51-100</v>
      </c>
      <c r="Y4247" t="str">
        <f>IF(tbl_Customers[[#This Row],[total_intl_charge]] &lt;= 3, "Low Charges", "High Charges")</f>
        <v>Low Charges</v>
      </c>
      <c r="Z4247" t="str">
        <f>IF(tbl_Customers[[#This Row],[total_eve_calls]]&lt;=80,"Low Calls",
IF(tbl_Customers[[#This Row],[total_eve_calls]]&lt;=120,"Medium Calls","High Calls"))</f>
        <v>Medium Calls</v>
      </c>
      <c r="AA4247" t="str">
        <f>IF(tbl_Customers[[#This Row],[total_eve_charge]]&lt;=15,"Low Charges",
IF(tbl_Customers[[#This Row],[total_eve_charge]]&lt;=20,"Medium Charges","High Charges"))</f>
        <v>High Charges</v>
      </c>
      <c r="AB4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7" t="str">
        <f>IF(tbl_Customers[[#This Row],[number_vmail_messages]] = 0, "No Usage", IF(tbl_Customers[[#This Row],[number_vmail_messages]] &lt;= 20, "Low Usage", IF(tbl_Customers[[#This Row],[number_vmail_messages]] &lt;= 40, "Medium Usgae", "High Usage")))</f>
        <v>No Usage</v>
      </c>
      <c r="AD4247" t="str">
        <f>IF(tbl_Customers[[#This Row],[total_day_minutes]]&lt;=150,"Low Usage", IF(tbl_Customers[[#This Row],[total_day_minutes]]&lt;=200,"Medium Usage", IF(tbl_Customers[[#This Row],[total_day_minutes]]&lt;=250,"High Usage","Very High Usage")))</f>
        <v>Medium Usage</v>
      </c>
      <c r="AE4247" t="str">
        <f>IF(tbl_Customers[[#This Row],[total_intl_calls]]&lt;=5,"Low Calls", IF(tbl_Customers[[#This Row],[total_intl_calls]]&lt;=10, "Medium Calls", "High Calls"))</f>
        <v>Medium Calls</v>
      </c>
      <c r="AF42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7" s="36" t="str">
        <f>IF(tbl_Customers[[#This Row],[Churn_Risk_Score]]&gt;=10,"High Risk", IF(tbl_Customers[[#This Row],[Churn_Risk_Score]]&gt;=5,"Medium Risk","Low Risk"))</f>
        <v>Low Risk</v>
      </c>
    </row>
    <row r="4248" spans="1:33" x14ac:dyDescent="0.35">
      <c r="A4248">
        <v>4247</v>
      </c>
      <c r="B4248" t="s">
        <v>31</v>
      </c>
      <c r="C4248">
        <v>73</v>
      </c>
      <c r="D4248" t="s">
        <v>25</v>
      </c>
      <c r="E4248" t="s">
        <v>22</v>
      </c>
      <c r="F4248" t="s">
        <v>22</v>
      </c>
      <c r="G4248">
        <v>0</v>
      </c>
      <c r="H4248">
        <v>177.9</v>
      </c>
      <c r="I4248">
        <v>89</v>
      </c>
      <c r="J4248">
        <v>30.24</v>
      </c>
      <c r="K4248">
        <v>131.19999999999999</v>
      </c>
      <c r="L4248">
        <v>82</v>
      </c>
      <c r="M4248">
        <v>11.15</v>
      </c>
      <c r="N4248">
        <v>186.2</v>
      </c>
      <c r="O4248">
        <v>89</v>
      </c>
      <c r="P4248">
        <v>8.3800000000000008</v>
      </c>
      <c r="Q4248">
        <v>11.5</v>
      </c>
      <c r="R4248">
        <v>6</v>
      </c>
      <c r="S4248">
        <v>3.11</v>
      </c>
      <c r="T4248">
        <v>3</v>
      </c>
      <c r="U4248" t="s">
        <v>22</v>
      </c>
      <c r="V4248">
        <f>IF(tbl_Customers[[#This Row],[churn]] = "yes", 1, 0)</f>
        <v>0</v>
      </c>
      <c r="W4248" t="str">
        <f>IF(tbl_Customers[[#This Row],[number_customer_service_calls]] &lt;= 1, "0-1 Calls", IF(tbl_Customers[[#This Row],[number_customer_service_calls]] &lt;= 3, "2-3 Calls", IF(tbl_Customers[[#This Row],[number_customer_service_calls]] &lt;=5, "4-5 Calls", "6+ Calls")))</f>
        <v>2-3 Calls</v>
      </c>
      <c r="X4248" t="str">
        <f>IF(tbl_Customers[[#This Row],[account_length]] &lt;= 50, "0-50", IF(tbl_Customers[[#This Row],[account_length]] &lt;=100, "51-100", IF(tbl_Customers[[#This Row],[account_length]] &lt;= 150, "101-150", "151+")))</f>
        <v>51-100</v>
      </c>
      <c r="Y4248" t="str">
        <f>IF(tbl_Customers[[#This Row],[total_intl_charge]] &lt;= 3, "Low Charges", "High Charges")</f>
        <v>High Charges</v>
      </c>
      <c r="Z4248" t="str">
        <f>IF(tbl_Customers[[#This Row],[total_eve_calls]]&lt;=80,"Low Calls",
IF(tbl_Customers[[#This Row],[total_eve_calls]]&lt;=120,"Medium Calls","High Calls"))</f>
        <v>Medium Calls</v>
      </c>
      <c r="AA4248" t="str">
        <f>IF(tbl_Customers[[#This Row],[total_eve_charge]]&lt;=15,"Low Charges",
IF(tbl_Customers[[#This Row],[total_eve_charge]]&lt;=20,"Medium Charges","High Charges"))</f>
        <v>Low Charges</v>
      </c>
      <c r="AB4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8" t="str">
        <f>IF(tbl_Customers[[#This Row],[number_vmail_messages]] = 0, "No Usage", IF(tbl_Customers[[#This Row],[number_vmail_messages]] &lt;= 20, "Low Usage", IF(tbl_Customers[[#This Row],[number_vmail_messages]] &lt;= 40, "Medium Usgae", "High Usage")))</f>
        <v>No Usage</v>
      </c>
      <c r="AD4248" t="str">
        <f>IF(tbl_Customers[[#This Row],[total_day_minutes]]&lt;=150,"Low Usage", IF(tbl_Customers[[#This Row],[total_day_minutes]]&lt;=200,"Medium Usage", IF(tbl_Customers[[#This Row],[total_day_minutes]]&lt;=250,"High Usage","Very High Usage")))</f>
        <v>Medium Usage</v>
      </c>
      <c r="AE4248" t="str">
        <f>IF(tbl_Customers[[#This Row],[total_intl_calls]]&lt;=5,"Low Calls", IF(tbl_Customers[[#This Row],[total_intl_calls]]&lt;=10, "Medium Calls", "High Calls"))</f>
        <v>Medium Calls</v>
      </c>
      <c r="AF42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48" s="36" t="str">
        <f>IF(tbl_Customers[[#This Row],[Churn_Risk_Score]]&gt;=10,"High Risk", IF(tbl_Customers[[#This Row],[Churn_Risk_Score]]&gt;=5,"Medium Risk","Low Risk"))</f>
        <v>Low Risk</v>
      </c>
    </row>
    <row r="4249" spans="1:33" x14ac:dyDescent="0.35">
      <c r="A4249">
        <v>4248</v>
      </c>
      <c r="B4249" t="s">
        <v>58</v>
      </c>
      <c r="C4249">
        <v>75</v>
      </c>
      <c r="D4249" t="s">
        <v>25</v>
      </c>
      <c r="E4249" t="s">
        <v>22</v>
      </c>
      <c r="F4249" t="s">
        <v>22</v>
      </c>
      <c r="G4249">
        <v>0</v>
      </c>
      <c r="H4249">
        <v>170.7</v>
      </c>
      <c r="I4249">
        <v>101</v>
      </c>
      <c r="J4249">
        <v>29.02</v>
      </c>
      <c r="K4249">
        <v>193.1</v>
      </c>
      <c r="L4249">
        <v>126</v>
      </c>
      <c r="M4249">
        <v>16.41</v>
      </c>
      <c r="N4249">
        <v>129.1</v>
      </c>
      <c r="O4249">
        <v>104</v>
      </c>
      <c r="P4249">
        <v>5.81</v>
      </c>
      <c r="Q4249">
        <v>6.9</v>
      </c>
      <c r="R4249">
        <v>7</v>
      </c>
      <c r="S4249">
        <v>1.86</v>
      </c>
      <c r="T4249">
        <v>1</v>
      </c>
      <c r="U4249" t="s">
        <v>22</v>
      </c>
      <c r="V4249">
        <f>IF(tbl_Customers[[#This Row],[churn]] = "yes", 1, 0)</f>
        <v>0</v>
      </c>
      <c r="W4249" t="str">
        <f>IF(tbl_Customers[[#This Row],[number_customer_service_calls]] &lt;= 1, "0-1 Calls", IF(tbl_Customers[[#This Row],[number_customer_service_calls]] &lt;= 3, "2-3 Calls", IF(tbl_Customers[[#This Row],[number_customer_service_calls]] &lt;=5, "4-5 Calls", "6+ Calls")))</f>
        <v>0-1 Calls</v>
      </c>
      <c r="X4249" t="str">
        <f>IF(tbl_Customers[[#This Row],[account_length]] &lt;= 50, "0-50", IF(tbl_Customers[[#This Row],[account_length]] &lt;=100, "51-100", IF(tbl_Customers[[#This Row],[account_length]] &lt;= 150, "101-150", "151+")))</f>
        <v>51-100</v>
      </c>
      <c r="Y4249" t="str">
        <f>IF(tbl_Customers[[#This Row],[total_intl_charge]] &lt;= 3, "Low Charges", "High Charges")</f>
        <v>Low Charges</v>
      </c>
      <c r="Z4249" t="str">
        <f>IF(tbl_Customers[[#This Row],[total_eve_calls]]&lt;=80,"Low Calls",
IF(tbl_Customers[[#This Row],[total_eve_calls]]&lt;=120,"Medium Calls","High Calls"))</f>
        <v>High Calls</v>
      </c>
      <c r="AA4249" t="str">
        <f>IF(tbl_Customers[[#This Row],[total_eve_charge]]&lt;=15,"Low Charges",
IF(tbl_Customers[[#This Row],[total_eve_charge]]&lt;=20,"Medium Charges","High Charges"))</f>
        <v>Medium Charges</v>
      </c>
      <c r="AB4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49" t="str">
        <f>IF(tbl_Customers[[#This Row],[number_vmail_messages]] = 0, "No Usage", IF(tbl_Customers[[#This Row],[number_vmail_messages]] &lt;= 20, "Low Usage", IF(tbl_Customers[[#This Row],[number_vmail_messages]] &lt;= 40, "Medium Usgae", "High Usage")))</f>
        <v>No Usage</v>
      </c>
      <c r="AD4249" t="str">
        <f>IF(tbl_Customers[[#This Row],[total_day_minutes]]&lt;=150,"Low Usage", IF(tbl_Customers[[#This Row],[total_day_minutes]]&lt;=200,"Medium Usage", IF(tbl_Customers[[#This Row],[total_day_minutes]]&lt;=250,"High Usage","Very High Usage")))</f>
        <v>Medium Usage</v>
      </c>
      <c r="AE4249" t="str">
        <f>IF(tbl_Customers[[#This Row],[total_intl_calls]]&lt;=5,"Low Calls", IF(tbl_Customers[[#This Row],[total_intl_calls]]&lt;=10, "Medium Calls", "High Calls"))</f>
        <v>Medium Calls</v>
      </c>
      <c r="AF42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9" s="36" t="str">
        <f>IF(tbl_Customers[[#This Row],[Churn_Risk_Score]]&gt;=10,"High Risk", IF(tbl_Customers[[#This Row],[Churn_Risk_Score]]&gt;=5,"Medium Risk","Low Risk"))</f>
        <v>Low Risk</v>
      </c>
    </row>
    <row r="4250" spans="1:33" x14ac:dyDescent="0.35">
      <c r="A4250">
        <v>4249</v>
      </c>
      <c r="B4250" t="s">
        <v>45</v>
      </c>
      <c r="C4250">
        <v>50</v>
      </c>
      <c r="D4250" t="s">
        <v>25</v>
      </c>
      <c r="E4250" t="s">
        <v>22</v>
      </c>
      <c r="F4250" t="s">
        <v>23</v>
      </c>
      <c r="G4250">
        <v>40</v>
      </c>
      <c r="H4250">
        <v>235.7</v>
      </c>
      <c r="I4250">
        <v>127</v>
      </c>
      <c r="J4250">
        <v>40.07</v>
      </c>
      <c r="K4250">
        <v>223</v>
      </c>
      <c r="L4250">
        <v>126</v>
      </c>
      <c r="M4250">
        <v>18.96</v>
      </c>
      <c r="N4250">
        <v>297.5</v>
      </c>
      <c r="O4250">
        <v>116</v>
      </c>
      <c r="P4250">
        <v>13.39</v>
      </c>
      <c r="Q4250">
        <v>9.9</v>
      </c>
      <c r="R4250">
        <v>5</v>
      </c>
      <c r="S4250">
        <v>2.67</v>
      </c>
      <c r="T4250">
        <v>2</v>
      </c>
      <c r="U4250" t="s">
        <v>22</v>
      </c>
      <c r="V4250">
        <f>IF(tbl_Customers[[#This Row],[churn]] = "yes", 1, 0)</f>
        <v>0</v>
      </c>
      <c r="W4250" t="str">
        <f>IF(tbl_Customers[[#This Row],[number_customer_service_calls]] &lt;= 1, "0-1 Calls", IF(tbl_Customers[[#This Row],[number_customer_service_calls]] &lt;= 3, "2-3 Calls", IF(tbl_Customers[[#This Row],[number_customer_service_calls]] &lt;=5, "4-5 Calls", "6+ Calls")))</f>
        <v>2-3 Calls</v>
      </c>
      <c r="X4250" t="str">
        <f>IF(tbl_Customers[[#This Row],[account_length]] &lt;= 50, "0-50", IF(tbl_Customers[[#This Row],[account_length]] &lt;=100, "51-100", IF(tbl_Customers[[#This Row],[account_length]] &lt;= 150, "101-150", "151+")))</f>
        <v>0-50</v>
      </c>
      <c r="Y4250" t="str">
        <f>IF(tbl_Customers[[#This Row],[total_intl_charge]] &lt;= 3, "Low Charges", "High Charges")</f>
        <v>Low Charges</v>
      </c>
      <c r="Z4250" t="str">
        <f>IF(tbl_Customers[[#This Row],[total_eve_calls]]&lt;=80,"Low Calls",
IF(tbl_Customers[[#This Row],[total_eve_calls]]&lt;=120,"Medium Calls","High Calls"))</f>
        <v>High Calls</v>
      </c>
      <c r="AA4250" t="str">
        <f>IF(tbl_Customers[[#This Row],[total_eve_charge]]&lt;=15,"Low Charges",
IF(tbl_Customers[[#This Row],[total_eve_charge]]&lt;=20,"Medium Charges","High Charges"))</f>
        <v>Medium Charges</v>
      </c>
      <c r="AB4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50" t="str">
        <f>IF(tbl_Customers[[#This Row],[number_vmail_messages]] = 0, "No Usage", IF(tbl_Customers[[#This Row],[number_vmail_messages]] &lt;= 20, "Low Usage", IF(tbl_Customers[[#This Row],[number_vmail_messages]] &lt;= 40, "Medium Usgae", "High Usage")))</f>
        <v>Medium Usgae</v>
      </c>
      <c r="AD4250" t="str">
        <f>IF(tbl_Customers[[#This Row],[total_day_minutes]]&lt;=150,"Low Usage", IF(tbl_Customers[[#This Row],[total_day_minutes]]&lt;=200,"Medium Usage", IF(tbl_Customers[[#This Row],[total_day_minutes]]&lt;=250,"High Usage","Very High Usage")))</f>
        <v>High Usage</v>
      </c>
      <c r="AE4250" t="str">
        <f>IF(tbl_Customers[[#This Row],[total_intl_calls]]&lt;=5,"Low Calls", IF(tbl_Customers[[#This Row],[total_intl_calls]]&lt;=10, "Medium Calls", "High Calls"))</f>
        <v>Low Calls</v>
      </c>
      <c r="AF42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50" s="36" t="str">
        <f>IF(tbl_Customers[[#This Row],[Churn_Risk_Score]]&gt;=10,"High Risk", IF(tbl_Customers[[#This Row],[Churn_Risk_Score]]&gt;=5,"Medium Risk","Low Risk"))</f>
        <v>Low Risk</v>
      </c>
    </row>
    <row r="4251" spans="1:33" x14ac:dyDescent="0.35">
      <c r="A4251">
        <v>4250</v>
      </c>
      <c r="B4251" t="s">
        <v>64</v>
      </c>
      <c r="C4251">
        <v>86</v>
      </c>
      <c r="D4251" t="s">
        <v>21</v>
      </c>
      <c r="E4251" t="s">
        <v>22</v>
      </c>
      <c r="F4251" t="s">
        <v>23</v>
      </c>
      <c r="G4251">
        <v>34</v>
      </c>
      <c r="H4251">
        <v>129.4</v>
      </c>
      <c r="I4251">
        <v>102</v>
      </c>
      <c r="J4251">
        <v>22</v>
      </c>
      <c r="K4251">
        <v>267.10000000000002</v>
      </c>
      <c r="L4251">
        <v>104</v>
      </c>
      <c r="M4251">
        <v>22.7</v>
      </c>
      <c r="N4251">
        <v>154.80000000000001</v>
      </c>
      <c r="O4251">
        <v>100</v>
      </c>
      <c r="P4251">
        <v>6.97</v>
      </c>
      <c r="Q4251">
        <v>9.3000000000000007</v>
      </c>
      <c r="R4251">
        <v>16</v>
      </c>
      <c r="S4251">
        <v>2.5099999999999998</v>
      </c>
      <c r="T4251">
        <v>0</v>
      </c>
      <c r="U4251" t="s">
        <v>22</v>
      </c>
      <c r="V4251">
        <f>IF(tbl_Customers[[#This Row],[churn]] = "yes", 1, 0)</f>
        <v>0</v>
      </c>
      <c r="W4251" t="str">
        <f>IF(tbl_Customers[[#This Row],[number_customer_service_calls]] &lt;= 1, "0-1 Calls", IF(tbl_Customers[[#This Row],[number_customer_service_calls]] &lt;= 3, "2-3 Calls", IF(tbl_Customers[[#This Row],[number_customer_service_calls]] &lt;=5, "4-5 Calls", "6+ Calls")))</f>
        <v>0-1 Calls</v>
      </c>
      <c r="X4251" t="str">
        <f>IF(tbl_Customers[[#This Row],[account_length]] &lt;= 50, "0-50", IF(tbl_Customers[[#This Row],[account_length]] &lt;=100, "51-100", IF(tbl_Customers[[#This Row],[account_length]] &lt;= 150, "101-150", "151+")))</f>
        <v>51-100</v>
      </c>
      <c r="Y4251" t="str">
        <f>IF(tbl_Customers[[#This Row],[total_intl_charge]] &lt;= 3, "Low Charges", "High Charges")</f>
        <v>Low Charges</v>
      </c>
      <c r="Z4251" t="str">
        <f>IF(tbl_Customers[[#This Row],[total_eve_calls]]&lt;=80,"Low Calls",
IF(tbl_Customers[[#This Row],[total_eve_calls]]&lt;=120,"Medium Calls","High Calls"))</f>
        <v>Medium Calls</v>
      </c>
      <c r="AA4251" t="str">
        <f>IF(tbl_Customers[[#This Row],[total_eve_charge]]&lt;=15,"Low Charges",
IF(tbl_Customers[[#This Row],[total_eve_charge]]&lt;=20,"Medium Charges","High Charges"))</f>
        <v>High Charges</v>
      </c>
      <c r="AB4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51" t="str">
        <f>IF(tbl_Customers[[#This Row],[number_vmail_messages]] = 0, "No Usage", IF(tbl_Customers[[#This Row],[number_vmail_messages]] &lt;= 20, "Low Usage", IF(tbl_Customers[[#This Row],[number_vmail_messages]] &lt;= 40, "Medium Usgae", "High Usage")))</f>
        <v>Medium Usgae</v>
      </c>
      <c r="AD4251" t="str">
        <f>IF(tbl_Customers[[#This Row],[total_day_minutes]]&lt;=150,"Low Usage", IF(tbl_Customers[[#This Row],[total_day_minutes]]&lt;=200,"Medium Usage", IF(tbl_Customers[[#This Row],[total_day_minutes]]&lt;=250,"High Usage","Very High Usage")))</f>
        <v>Low Usage</v>
      </c>
      <c r="AE4251" t="str">
        <f>IF(tbl_Customers[[#This Row],[total_intl_calls]]&lt;=5,"Low Calls", IF(tbl_Customers[[#This Row],[total_intl_calls]]&lt;=10, "Medium Calls", "High Calls"))</f>
        <v>High Calls</v>
      </c>
      <c r="AF42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51" s="36" t="str">
        <f>IF(tbl_Customers[[#This Row],[Churn_Risk_Score]]&gt;=10,"High Risk", IF(tbl_Customers[[#This Row],[Churn_Risk_Score]]&gt;=5,"Medium Risk","Low Risk"))</f>
        <v>Low Risk</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E8EF-9919-45F7-92A6-2485F853F528}">
  <dimension ref="A1:T462"/>
  <sheetViews>
    <sheetView workbookViewId="0">
      <selection activeCell="E7" sqref="E7"/>
    </sheetView>
  </sheetViews>
  <sheetFormatPr defaultRowHeight="14.5" x14ac:dyDescent="0.35"/>
  <cols>
    <col min="1" max="1" width="27.90625" bestFit="1" customWidth="1"/>
    <col min="2" max="2" width="13.81640625" bestFit="1" customWidth="1"/>
    <col min="5" max="5" width="14.36328125" bestFit="1" customWidth="1"/>
    <col min="6" max="6" width="15.90625" customWidth="1"/>
    <col min="8" max="8" width="28.6328125" customWidth="1"/>
    <col min="9" max="9" width="15.453125" bestFit="1" customWidth="1"/>
    <col min="10" max="10" width="16.6328125" bestFit="1" customWidth="1"/>
    <col min="11" max="11" width="22.453125" customWidth="1"/>
  </cols>
  <sheetData>
    <row r="1" spans="1:11" ht="17" customHeight="1" x14ac:dyDescent="0.35">
      <c r="A1" s="11" t="s">
        <v>76</v>
      </c>
      <c r="B1" s="11" t="s">
        <v>77</v>
      </c>
      <c r="E1" s="8" t="s">
        <v>78</v>
      </c>
      <c r="F1" s="8" t="s">
        <v>79</v>
      </c>
      <c r="H1" s="8" t="s">
        <v>82</v>
      </c>
      <c r="I1" s="8" t="s">
        <v>83</v>
      </c>
      <c r="J1" s="8" t="s">
        <v>84</v>
      </c>
      <c r="K1" s="8" t="s">
        <v>85</v>
      </c>
    </row>
    <row r="2" spans="1:11" ht="17" customHeight="1" x14ac:dyDescent="0.35">
      <c r="A2" s="12" t="str">
        <f t="array" ref="A2:A21">TRANSPOSE(A462:T462)</f>
        <v>state</v>
      </c>
      <c r="B2" s="12">
        <f>COUNTBLANK(tbl_Customers[state])</f>
        <v>0</v>
      </c>
      <c r="E2" s="9" t="s">
        <v>77</v>
      </c>
      <c r="F2" s="13" t="s">
        <v>80</v>
      </c>
      <c r="H2" s="9" t="s">
        <v>0</v>
      </c>
      <c r="I2" s="9" t="s">
        <v>86</v>
      </c>
      <c r="J2" s="9" t="s">
        <v>87</v>
      </c>
      <c r="K2" s="9" t="s">
        <v>88</v>
      </c>
    </row>
    <row r="3" spans="1:11" ht="17" customHeight="1" x14ac:dyDescent="0.35">
      <c r="A3" s="12" t="str">
        <v>account_length</v>
      </c>
      <c r="B3" s="12">
        <f>COUNTBLANK(tbl_Customers[account_length])</f>
        <v>0</v>
      </c>
      <c r="E3" s="9" t="s">
        <v>81</v>
      </c>
      <c r="F3" s="13" t="s">
        <v>80</v>
      </c>
      <c r="H3" s="9" t="s">
        <v>1</v>
      </c>
      <c r="I3" s="9" t="s">
        <v>89</v>
      </c>
      <c r="J3" s="9" t="s">
        <v>90</v>
      </c>
      <c r="K3" s="9" t="s">
        <v>91</v>
      </c>
    </row>
    <row r="4" spans="1:11" ht="17" customHeight="1" x14ac:dyDescent="0.35">
      <c r="A4" s="12" t="str">
        <v>area_code</v>
      </c>
      <c r="B4" s="12">
        <f>COUNTBLANK(tbl_Customers[area_code])</f>
        <v>0</v>
      </c>
      <c r="H4" s="9" t="s">
        <v>2</v>
      </c>
      <c r="I4" s="9" t="s">
        <v>86</v>
      </c>
      <c r="J4" s="9" t="s">
        <v>87</v>
      </c>
      <c r="K4" s="9" t="s">
        <v>92</v>
      </c>
    </row>
    <row r="5" spans="1:11" ht="17" customHeight="1" x14ac:dyDescent="0.35">
      <c r="A5" s="12" t="str">
        <v>international_plan</v>
      </c>
      <c r="B5" s="12">
        <f>COUNTBLANK(tbl_Customers[international_plan])</f>
        <v>0</v>
      </c>
      <c r="H5" s="9" t="s">
        <v>3</v>
      </c>
      <c r="I5" s="9" t="s">
        <v>86</v>
      </c>
      <c r="J5" s="9" t="s">
        <v>93</v>
      </c>
      <c r="K5" s="9" t="s">
        <v>94</v>
      </c>
    </row>
    <row r="6" spans="1:11" ht="17" customHeight="1" x14ac:dyDescent="0.35">
      <c r="A6" s="12" t="str">
        <v>voice_mail_plan</v>
      </c>
      <c r="B6" s="12">
        <f>COUNTBLANK(tbl_Customers[voice_mail_plan])</f>
        <v>0</v>
      </c>
      <c r="H6" s="9" t="s">
        <v>4</v>
      </c>
      <c r="I6" s="9" t="s">
        <v>86</v>
      </c>
      <c r="J6" s="9" t="s">
        <v>93</v>
      </c>
      <c r="K6" s="9" t="s">
        <v>94</v>
      </c>
    </row>
    <row r="7" spans="1:11" ht="17" customHeight="1" x14ac:dyDescent="0.35">
      <c r="A7" s="12" t="str">
        <v>number_vmail_messages</v>
      </c>
      <c r="B7" s="12">
        <f>COUNTBLANK(tbl_Customers[voice_mail_plan])</f>
        <v>0</v>
      </c>
      <c r="H7" s="9" t="s">
        <v>5</v>
      </c>
      <c r="I7" s="9" t="s">
        <v>89</v>
      </c>
      <c r="J7" s="9" t="s">
        <v>90</v>
      </c>
      <c r="K7" s="9" t="s">
        <v>95</v>
      </c>
    </row>
    <row r="8" spans="1:11" ht="17" customHeight="1" x14ac:dyDescent="0.35">
      <c r="A8" s="12" t="str">
        <v>total_day_minutes</v>
      </c>
      <c r="B8" s="12">
        <f>COUNTBLANK(tbl_Customers[total_day_minutes])</f>
        <v>0</v>
      </c>
      <c r="H8" s="9" t="s">
        <v>6</v>
      </c>
      <c r="I8" s="9" t="s">
        <v>89</v>
      </c>
      <c r="J8" s="9" t="s">
        <v>90</v>
      </c>
      <c r="K8" s="9" t="s">
        <v>96</v>
      </c>
    </row>
    <row r="9" spans="1:11" ht="17" customHeight="1" x14ac:dyDescent="0.35">
      <c r="A9" s="12" t="str">
        <v>total_day_calls</v>
      </c>
      <c r="B9" s="12">
        <f>COUNTBLANK(tbl_Customers[total_day_calls])</f>
        <v>0</v>
      </c>
      <c r="H9" s="9" t="s">
        <v>7</v>
      </c>
      <c r="I9" s="9" t="s">
        <v>89</v>
      </c>
      <c r="J9" s="9" t="s">
        <v>90</v>
      </c>
      <c r="K9" s="9" t="s">
        <v>97</v>
      </c>
    </row>
    <row r="10" spans="1:11" ht="17" customHeight="1" x14ac:dyDescent="0.35">
      <c r="A10" s="12" t="str">
        <v>total_day_charge</v>
      </c>
      <c r="B10" s="12">
        <f>COUNTBLANK(tbl_Customers[total_day_charge])</f>
        <v>0</v>
      </c>
      <c r="H10" s="9" t="s">
        <v>8</v>
      </c>
      <c r="I10" s="9" t="s">
        <v>89</v>
      </c>
      <c r="J10" s="9" t="s">
        <v>90</v>
      </c>
      <c r="K10" s="9" t="s">
        <v>98</v>
      </c>
    </row>
    <row r="11" spans="1:11" ht="17" customHeight="1" x14ac:dyDescent="0.35">
      <c r="A11" s="12" t="str">
        <v>total_eve_minutes</v>
      </c>
      <c r="B11" s="12">
        <f>COUNTBLANK(tbl_Customers[total_eve_minutes])</f>
        <v>0</v>
      </c>
      <c r="H11" s="9" t="s">
        <v>9</v>
      </c>
      <c r="I11" s="9" t="s">
        <v>89</v>
      </c>
      <c r="J11" s="9" t="s">
        <v>90</v>
      </c>
      <c r="K11" s="9" t="s">
        <v>99</v>
      </c>
    </row>
    <row r="12" spans="1:11" ht="17" customHeight="1" x14ac:dyDescent="0.35">
      <c r="A12" s="12" t="str">
        <v>total_eve_calls</v>
      </c>
      <c r="B12" s="12">
        <f>COUNTBLANK(tbl_Customers[total_eve_calls])</f>
        <v>0</v>
      </c>
      <c r="H12" s="9" t="s">
        <v>10</v>
      </c>
      <c r="I12" s="9" t="s">
        <v>89</v>
      </c>
      <c r="J12" s="9" t="s">
        <v>90</v>
      </c>
      <c r="K12" s="9" t="s">
        <v>100</v>
      </c>
    </row>
    <row r="13" spans="1:11" ht="17" customHeight="1" x14ac:dyDescent="0.35">
      <c r="A13" s="12" t="str">
        <v>total_eve_charge</v>
      </c>
      <c r="B13" s="12">
        <f>COUNTBLANK(tbl_Customers[total_eve_charge])</f>
        <v>0</v>
      </c>
      <c r="H13" s="9" t="s">
        <v>11</v>
      </c>
      <c r="I13" s="9" t="s">
        <v>89</v>
      </c>
      <c r="J13" s="9" t="s">
        <v>90</v>
      </c>
      <c r="K13" s="9" t="s">
        <v>101</v>
      </c>
    </row>
    <row r="14" spans="1:11" ht="17" customHeight="1" x14ac:dyDescent="0.35">
      <c r="A14" s="12" t="str">
        <v>total_night_minutes</v>
      </c>
      <c r="B14" s="12">
        <f>COUNTBLANK(tbl_Customers[total_night_minutes])</f>
        <v>0</v>
      </c>
      <c r="H14" s="9" t="s">
        <v>12</v>
      </c>
      <c r="I14" s="9" t="s">
        <v>89</v>
      </c>
      <c r="J14" s="9" t="s">
        <v>90</v>
      </c>
      <c r="K14" s="9" t="s">
        <v>102</v>
      </c>
    </row>
    <row r="15" spans="1:11" ht="17" customHeight="1" x14ac:dyDescent="0.35">
      <c r="A15" s="12" t="str">
        <v>total_night_calls</v>
      </c>
      <c r="B15" s="12">
        <f>COUNTBLANK(tbl_Customers[total_night_calls])</f>
        <v>0</v>
      </c>
      <c r="H15" s="9" t="s">
        <v>13</v>
      </c>
      <c r="I15" s="9" t="s">
        <v>89</v>
      </c>
      <c r="J15" s="9" t="s">
        <v>90</v>
      </c>
      <c r="K15" s="9" t="s">
        <v>103</v>
      </c>
    </row>
    <row r="16" spans="1:11" ht="17" customHeight="1" x14ac:dyDescent="0.35">
      <c r="A16" s="12" t="str">
        <v>total_night_charge</v>
      </c>
      <c r="B16" s="12">
        <f>COUNTBLANK(tbl_Customers[total_night_charge])</f>
        <v>0</v>
      </c>
      <c r="H16" s="9" t="s">
        <v>14</v>
      </c>
      <c r="I16" s="9" t="s">
        <v>89</v>
      </c>
      <c r="J16" s="9" t="s">
        <v>90</v>
      </c>
      <c r="K16" s="9" t="s">
        <v>104</v>
      </c>
    </row>
    <row r="17" spans="1:11" ht="17" customHeight="1" x14ac:dyDescent="0.35">
      <c r="A17" s="12" t="str">
        <v>total_intl_minutes</v>
      </c>
      <c r="B17" s="12">
        <f>COUNTBLANK(tbl_Customers[total_intl_minutes])</f>
        <v>0</v>
      </c>
      <c r="H17" s="9" t="s">
        <v>15</v>
      </c>
      <c r="I17" s="9" t="s">
        <v>89</v>
      </c>
      <c r="J17" s="9" t="s">
        <v>90</v>
      </c>
      <c r="K17" s="9" t="s">
        <v>105</v>
      </c>
    </row>
    <row r="18" spans="1:11" ht="17" customHeight="1" x14ac:dyDescent="0.35">
      <c r="A18" s="12" t="str">
        <v>total_intl_calls</v>
      </c>
      <c r="B18" s="12">
        <f>COUNTBLANK(tbl_Customers[total_intl_calls])</f>
        <v>0</v>
      </c>
      <c r="H18" s="9" t="s">
        <v>16</v>
      </c>
      <c r="I18" s="9" t="s">
        <v>89</v>
      </c>
      <c r="J18" s="9" t="s">
        <v>90</v>
      </c>
      <c r="K18" s="9" t="s">
        <v>106</v>
      </c>
    </row>
    <row r="19" spans="1:11" ht="17" customHeight="1" x14ac:dyDescent="0.35">
      <c r="A19" s="12" t="str">
        <v>total_intl_charge</v>
      </c>
      <c r="B19" s="12">
        <f>COUNTBLANK(tbl_Customers[total_intl_charge])</f>
        <v>0</v>
      </c>
      <c r="H19" s="9" t="s">
        <v>17</v>
      </c>
      <c r="I19" s="9" t="s">
        <v>89</v>
      </c>
      <c r="J19" s="9" t="s">
        <v>90</v>
      </c>
      <c r="K19" s="9" t="s">
        <v>107</v>
      </c>
    </row>
    <row r="20" spans="1:11" ht="17" customHeight="1" x14ac:dyDescent="0.35">
      <c r="A20" s="12" t="str">
        <v>number_customer_service_calls</v>
      </c>
      <c r="B20" s="12">
        <f>COUNTBLANK(tbl_Customers[number_customer_service_calls])</f>
        <v>0</v>
      </c>
      <c r="H20" s="9" t="s">
        <v>18</v>
      </c>
      <c r="I20" s="9" t="s">
        <v>89</v>
      </c>
      <c r="J20" s="9" t="s">
        <v>90</v>
      </c>
      <c r="K20" s="9" t="s">
        <v>108</v>
      </c>
    </row>
    <row r="21" spans="1:11" ht="17" customHeight="1" x14ac:dyDescent="0.35">
      <c r="A21" s="12" t="str">
        <v>churn</v>
      </c>
      <c r="B21" s="12">
        <f>COUNTBLANK(tbl_Customers[churn])</f>
        <v>0</v>
      </c>
      <c r="H21" s="9" t="s">
        <v>19</v>
      </c>
      <c r="I21" s="9" t="s">
        <v>86</v>
      </c>
      <c r="J21" s="10" t="s">
        <v>109</v>
      </c>
      <c r="K21" s="9" t="s">
        <v>110</v>
      </c>
    </row>
    <row r="462" spans="1:20" x14ac:dyDescent="0.35">
      <c r="A462" s="4" t="s">
        <v>0</v>
      </c>
      <c r="B462" s="2" t="s">
        <v>1</v>
      </c>
      <c r="C462" s="2" t="s">
        <v>2</v>
      </c>
      <c r="D462" s="2" t="s">
        <v>3</v>
      </c>
      <c r="E462" s="2" t="s">
        <v>4</v>
      </c>
      <c r="F462" s="2" t="s">
        <v>5</v>
      </c>
      <c r="G462" s="2" t="s">
        <v>6</v>
      </c>
      <c r="H462" s="2" t="s">
        <v>7</v>
      </c>
      <c r="I462" s="2" t="s">
        <v>8</v>
      </c>
      <c r="J462" s="2" t="s">
        <v>9</v>
      </c>
      <c r="K462" s="2" t="s">
        <v>10</v>
      </c>
      <c r="L462" s="2" t="s">
        <v>11</v>
      </c>
      <c r="M462" s="2" t="s">
        <v>12</v>
      </c>
      <c r="N462" s="2" t="s">
        <v>13</v>
      </c>
      <c r="O462" s="2" t="s">
        <v>14</v>
      </c>
      <c r="P462" s="2" t="s">
        <v>15</v>
      </c>
      <c r="Q462" s="2" t="s">
        <v>16</v>
      </c>
      <c r="R462" s="2" t="s">
        <v>17</v>
      </c>
      <c r="S462" s="2" t="s">
        <v>18</v>
      </c>
      <c r="T462" s="3"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1D1FA-0459-4C9B-8FA3-34608729C900}">
  <dimension ref="A1:W57"/>
  <sheetViews>
    <sheetView tabSelected="1" topLeftCell="A64" workbookViewId="0">
      <selection activeCell="V47" sqref="V47"/>
    </sheetView>
  </sheetViews>
  <sheetFormatPr defaultRowHeight="14.5" x14ac:dyDescent="0.35"/>
  <cols>
    <col min="1" max="1" width="3.90625" bestFit="1" customWidth="1"/>
    <col min="2" max="2" width="13.453125" bestFit="1" customWidth="1"/>
    <col min="3" max="3" width="10.1796875" bestFit="1" customWidth="1"/>
    <col min="4" max="4" width="13.453125" bestFit="1" customWidth="1"/>
    <col min="5" max="5" width="10.1796875" bestFit="1" customWidth="1"/>
    <col min="20" max="20" width="22.6328125" customWidth="1"/>
    <col min="21" max="21" width="30.26953125" customWidth="1"/>
    <col min="22" max="22" width="11.26953125" customWidth="1"/>
  </cols>
  <sheetData>
    <row r="1" spans="1:23" ht="16" customHeight="1" x14ac:dyDescent="0.35">
      <c r="A1" s="22"/>
      <c r="B1" s="22"/>
      <c r="C1" s="22"/>
      <c r="D1" s="22"/>
      <c r="E1" s="22"/>
      <c r="F1" s="22"/>
      <c r="G1" s="22"/>
      <c r="H1" s="22"/>
      <c r="I1" s="22"/>
      <c r="J1" s="22"/>
    </row>
    <row r="2" spans="1:23" ht="16" customHeight="1" x14ac:dyDescent="0.35">
      <c r="A2" s="22"/>
      <c r="B2" s="22"/>
      <c r="C2" s="22"/>
      <c r="D2" s="22"/>
      <c r="E2" s="22"/>
      <c r="F2" s="22"/>
      <c r="G2" s="22"/>
      <c r="H2" s="22"/>
      <c r="I2" s="22"/>
      <c r="J2" s="22"/>
    </row>
    <row r="3" spans="1:23" ht="16" customHeight="1" x14ac:dyDescent="0.35">
      <c r="A3" s="22"/>
      <c r="B3" s="22"/>
      <c r="C3" s="22"/>
      <c r="D3" s="22"/>
      <c r="E3" s="22"/>
      <c r="F3" s="22"/>
      <c r="G3" s="22"/>
      <c r="H3" s="22"/>
      <c r="I3" s="22"/>
      <c r="J3" s="22"/>
      <c r="T3" s="39" t="s">
        <v>223</v>
      </c>
      <c r="U3" s="39"/>
    </row>
    <row r="4" spans="1:23" ht="16" customHeight="1" x14ac:dyDescent="0.35">
      <c r="A4" s="22"/>
      <c r="B4" s="22"/>
      <c r="C4" s="22"/>
      <c r="D4" s="22"/>
      <c r="E4" s="22"/>
      <c r="F4" s="22"/>
      <c r="G4" s="22"/>
      <c r="H4" s="22"/>
      <c r="I4" s="22"/>
      <c r="J4" s="22"/>
    </row>
    <row r="5" spans="1:23" ht="16" customHeight="1" x14ac:dyDescent="0.35">
      <c r="A5" s="22"/>
      <c r="B5" s="22"/>
      <c r="C5" s="22"/>
      <c r="D5" s="22"/>
      <c r="E5" s="22"/>
      <c r="F5" s="22"/>
      <c r="G5" s="22"/>
      <c r="H5" s="22"/>
      <c r="I5" s="22"/>
      <c r="J5" s="22"/>
      <c r="T5" s="40" t="s">
        <v>224</v>
      </c>
      <c r="U5" s="40"/>
      <c r="V5" s="40"/>
      <c r="W5" s="40"/>
    </row>
    <row r="6" spans="1:23" ht="20" customHeight="1" x14ac:dyDescent="0.35">
      <c r="A6" s="22"/>
      <c r="B6" s="22"/>
      <c r="C6" s="22"/>
      <c r="D6" s="22"/>
      <c r="E6" s="22"/>
      <c r="F6" s="22"/>
      <c r="G6" s="22"/>
      <c r="H6" s="22"/>
      <c r="I6" s="22"/>
      <c r="J6" s="22"/>
      <c r="T6" s="8" t="s">
        <v>213</v>
      </c>
      <c r="U6" s="8" t="s">
        <v>214</v>
      </c>
      <c r="V6" s="19" t="s">
        <v>116</v>
      </c>
      <c r="W6" s="12"/>
    </row>
    <row r="7" spans="1:23" ht="20" customHeight="1" x14ac:dyDescent="0.35">
      <c r="A7" s="22"/>
      <c r="B7" s="22"/>
      <c r="C7" s="22"/>
      <c r="D7" s="22"/>
      <c r="E7" s="22"/>
      <c r="F7" s="22"/>
      <c r="G7" s="22"/>
      <c r="H7" s="22"/>
      <c r="I7" s="22"/>
      <c r="J7" s="22"/>
      <c r="T7" s="9" t="s">
        <v>215</v>
      </c>
      <c r="U7" s="9" t="s">
        <v>216</v>
      </c>
      <c r="V7" s="38">
        <v>8.8999999999999996E-2</v>
      </c>
      <c r="W7" s="12"/>
    </row>
    <row r="8" spans="1:23" ht="20" customHeight="1" x14ac:dyDescent="0.35">
      <c r="A8" s="22"/>
      <c r="B8" s="22"/>
      <c r="C8" s="22"/>
      <c r="D8" s="22"/>
      <c r="E8" s="22"/>
      <c r="F8" s="22"/>
      <c r="G8" s="22"/>
      <c r="H8" s="22"/>
      <c r="I8" s="22"/>
      <c r="J8" s="22"/>
      <c r="T8" s="9" t="s">
        <v>217</v>
      </c>
      <c r="U8" s="9" t="s">
        <v>218</v>
      </c>
      <c r="V8" s="38">
        <v>0.1181</v>
      </c>
      <c r="W8" s="12"/>
    </row>
    <row r="9" spans="1:23" ht="20" customHeight="1" x14ac:dyDescent="0.35">
      <c r="A9" s="22"/>
      <c r="B9" s="22"/>
      <c r="C9" s="22"/>
      <c r="D9" s="22"/>
      <c r="E9" s="22"/>
      <c r="F9" s="22"/>
      <c r="G9" s="22"/>
      <c r="H9" s="22"/>
      <c r="I9" s="22"/>
      <c r="J9" s="22"/>
      <c r="T9" s="9" t="s">
        <v>219</v>
      </c>
      <c r="U9" s="9" t="s">
        <v>220</v>
      </c>
      <c r="V9" s="38">
        <v>0.14530000000000001</v>
      </c>
      <c r="W9" s="12"/>
    </row>
    <row r="10" spans="1:23" ht="20" customHeight="1" x14ac:dyDescent="0.35">
      <c r="T10" s="9" t="s">
        <v>221</v>
      </c>
      <c r="U10" s="9" t="s">
        <v>222</v>
      </c>
      <c r="V10" s="38">
        <v>0.2361</v>
      </c>
      <c r="W10" s="12"/>
    </row>
    <row r="28" spans="20:22" ht="15.5" x14ac:dyDescent="0.35">
      <c r="T28" s="41" t="s">
        <v>230</v>
      </c>
      <c r="U28" s="41"/>
      <c r="V28" s="12"/>
    </row>
    <row r="29" spans="20:22" x14ac:dyDescent="0.35">
      <c r="T29" s="12" t="s">
        <v>231</v>
      </c>
      <c r="U29" s="12"/>
      <c r="V29" s="12"/>
    </row>
    <row r="30" spans="20:22" x14ac:dyDescent="0.35">
      <c r="T30" s="8" t="s">
        <v>213</v>
      </c>
      <c r="U30" s="8" t="s">
        <v>225</v>
      </c>
      <c r="V30" s="12"/>
    </row>
    <row r="31" spans="20:22" x14ac:dyDescent="0.35">
      <c r="T31" s="9" t="s">
        <v>221</v>
      </c>
      <c r="U31" s="9" t="s">
        <v>226</v>
      </c>
      <c r="V31" s="12"/>
    </row>
    <row r="32" spans="20:22" x14ac:dyDescent="0.35">
      <c r="T32" s="9" t="s">
        <v>217</v>
      </c>
      <c r="U32" s="9" t="s">
        <v>227</v>
      </c>
      <c r="V32" s="12"/>
    </row>
    <row r="33" spans="20:22" x14ac:dyDescent="0.35">
      <c r="T33" s="9" t="s">
        <v>219</v>
      </c>
      <c r="U33" s="9" t="s">
        <v>228</v>
      </c>
      <c r="V33" s="12"/>
    </row>
    <row r="34" spans="20:22" x14ac:dyDescent="0.35">
      <c r="T34" s="9" t="s">
        <v>215</v>
      </c>
      <c r="U34" s="9" t="s">
        <v>229</v>
      </c>
      <c r="V34" s="12"/>
    </row>
    <row r="42" spans="20:22" ht="25" customHeight="1" x14ac:dyDescent="0.35">
      <c r="T42" s="8" t="s">
        <v>191</v>
      </c>
      <c r="U42" s="8" t="s">
        <v>192</v>
      </c>
    </row>
    <row r="43" spans="20:22" ht="25" customHeight="1" x14ac:dyDescent="0.35">
      <c r="T43" s="9" t="s">
        <v>193</v>
      </c>
      <c r="U43" s="9" t="s">
        <v>194</v>
      </c>
    </row>
    <row r="44" spans="20:22" ht="25" customHeight="1" x14ac:dyDescent="0.35">
      <c r="T44" s="9" t="s">
        <v>195</v>
      </c>
      <c r="U44" s="9" t="s">
        <v>194</v>
      </c>
    </row>
    <row r="45" spans="20:22" ht="25" customHeight="1" x14ac:dyDescent="0.35">
      <c r="T45" s="9" t="s">
        <v>196</v>
      </c>
      <c r="U45" s="9" t="s">
        <v>194</v>
      </c>
    </row>
    <row r="46" spans="20:22" ht="25" customHeight="1" x14ac:dyDescent="0.35">
      <c r="T46" s="9" t="s">
        <v>197</v>
      </c>
      <c r="U46" s="9" t="s">
        <v>194</v>
      </c>
    </row>
    <row r="47" spans="20:22" ht="25" customHeight="1" x14ac:dyDescent="0.35">
      <c r="T47" s="9" t="s">
        <v>198</v>
      </c>
      <c r="U47" s="9" t="s">
        <v>199</v>
      </c>
    </row>
    <row r="48" spans="20:22" ht="25" customHeight="1" x14ac:dyDescent="0.35">
      <c r="T48" s="9" t="s">
        <v>200</v>
      </c>
      <c r="U48" s="9" t="s">
        <v>199</v>
      </c>
    </row>
    <row r="50" spans="20:21" x14ac:dyDescent="0.35">
      <c r="T50" s="35" t="s">
        <v>205</v>
      </c>
    </row>
    <row r="51" spans="20:21" x14ac:dyDescent="0.35">
      <c r="T51" s="8" t="s">
        <v>201</v>
      </c>
      <c r="U51" s="8" t="s">
        <v>202</v>
      </c>
    </row>
    <row r="52" spans="20:21" ht="29" x14ac:dyDescent="0.35">
      <c r="T52" s="9" t="s">
        <v>203</v>
      </c>
      <c r="U52" s="9">
        <v>4</v>
      </c>
    </row>
    <row r="53" spans="20:21" x14ac:dyDescent="0.35">
      <c r="T53" s="9" t="s">
        <v>195</v>
      </c>
      <c r="U53" s="9">
        <v>3</v>
      </c>
    </row>
    <row r="54" spans="20:21" ht="29" x14ac:dyDescent="0.35">
      <c r="T54" s="9" t="s">
        <v>204</v>
      </c>
      <c r="U54" s="9">
        <v>3</v>
      </c>
    </row>
    <row r="55" spans="20:21" x14ac:dyDescent="0.35">
      <c r="T55" s="9" t="s">
        <v>197</v>
      </c>
      <c r="U55" s="9">
        <v>4</v>
      </c>
    </row>
    <row r="56" spans="20:21" x14ac:dyDescent="0.35">
      <c r="T56" s="9" t="s">
        <v>198</v>
      </c>
      <c r="U56" s="9">
        <v>1</v>
      </c>
    </row>
    <row r="57" spans="20:21" x14ac:dyDescent="0.35">
      <c r="T57" s="9" t="s">
        <v>200</v>
      </c>
      <c r="U57" s="9">
        <v>2</v>
      </c>
    </row>
  </sheetData>
  <mergeCells count="2">
    <mergeCell ref="T3:U3"/>
    <mergeCell ref="T28:U28"/>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72775-2247-4775-B994-4293DF855EAC}">
  <dimension ref="A2:J237"/>
  <sheetViews>
    <sheetView topLeftCell="A236" workbookViewId="0">
      <selection activeCell="A240" sqref="A240"/>
    </sheetView>
  </sheetViews>
  <sheetFormatPr defaultRowHeight="14.5" x14ac:dyDescent="0.35"/>
  <cols>
    <col min="1" max="1" width="11.54296875" bestFit="1" customWidth="1"/>
    <col min="2" max="2" width="15.26953125" bestFit="1" customWidth="1"/>
    <col min="3" max="3" width="14.453125" bestFit="1" customWidth="1"/>
    <col min="4" max="4" width="13.453125" bestFit="1" customWidth="1"/>
    <col min="5" max="5" width="14.453125" bestFit="1" customWidth="1"/>
    <col min="6" max="6" width="18.26953125" bestFit="1" customWidth="1"/>
    <col min="7" max="7" width="19.26953125" bestFit="1" customWidth="1"/>
  </cols>
  <sheetData>
    <row r="2" spans="1:7" ht="17" customHeight="1" x14ac:dyDescent="0.35">
      <c r="A2" s="14" t="s">
        <v>114</v>
      </c>
      <c r="B2" t="s">
        <v>113</v>
      </c>
      <c r="C2" s="16" t="s">
        <v>115</v>
      </c>
      <c r="D2" s="16" t="s">
        <v>116</v>
      </c>
      <c r="F2" s="8" t="s">
        <v>119</v>
      </c>
      <c r="G2" s="19" t="s">
        <v>120</v>
      </c>
    </row>
    <row r="3" spans="1:7" ht="17" customHeight="1" x14ac:dyDescent="0.35">
      <c r="A3" s="15" t="s">
        <v>22</v>
      </c>
      <c r="B3" s="36">
        <v>3652</v>
      </c>
      <c r="C3" s="17">
        <f>GETPIVOTDATA("[Measures].[Count of ID]",$A$2,"[tbl_Customers].[churn]","[tbl_Customers].[churn].&amp;[no]")/GETPIVOTDATA("[Measures].[Count of ID]",$A$2)</f>
        <v>0.85929411764705887</v>
      </c>
      <c r="D3" s="17">
        <f>GETPIVOTDATA("[Measures].[Count of ID]",$A$2,"[tbl_Customers].[churn]","[tbl_Customers].[churn].&amp;[yes]")/GETPIVOTDATA("[Measures].[Count of ID]",$A$2)</f>
        <v>0.14070588235294118</v>
      </c>
      <c r="F3" s="9" t="s">
        <v>113</v>
      </c>
      <c r="G3" s="20">
        <f>GETPIVOTDATA("[Measures].[Count of ID]",$A$2)</f>
        <v>4250</v>
      </c>
    </row>
    <row r="4" spans="1:7" ht="17" customHeight="1" x14ac:dyDescent="0.35">
      <c r="A4" s="15" t="s">
        <v>23</v>
      </c>
      <c r="B4" s="36">
        <v>598</v>
      </c>
      <c r="F4" s="9" t="s">
        <v>117</v>
      </c>
      <c r="G4" s="20">
        <f>GETPIVOTDATA("[Measures].[Count of ID]",$A$2,"[tbl_Customers].[churn]","[tbl_Customers].[churn].&amp;[yes]")</f>
        <v>598</v>
      </c>
    </row>
    <row r="5" spans="1:7" ht="17" customHeight="1" x14ac:dyDescent="0.35">
      <c r="A5" s="15" t="s">
        <v>111</v>
      </c>
      <c r="B5" s="36">
        <v>4250</v>
      </c>
      <c r="F5" s="9" t="s">
        <v>118</v>
      </c>
      <c r="G5" s="20">
        <f>GETPIVOTDATA("[Measures].[Count of ID]",$A$2,"[tbl_Customers].[churn]","[tbl_Customers].[churn].&amp;[no]")</f>
        <v>3652</v>
      </c>
    </row>
    <row r="6" spans="1:7" ht="17" customHeight="1" x14ac:dyDescent="0.35">
      <c r="F6" s="9" t="s">
        <v>116</v>
      </c>
      <c r="G6" s="21">
        <f>D3</f>
        <v>0.14070588235294118</v>
      </c>
    </row>
    <row r="7" spans="1:7" ht="17" customHeight="1" x14ac:dyDescent="0.35">
      <c r="F7" s="9" t="s">
        <v>115</v>
      </c>
      <c r="G7" s="21">
        <f>C3</f>
        <v>0.85929411764705887</v>
      </c>
    </row>
    <row r="9" spans="1:7" x14ac:dyDescent="0.35">
      <c r="A9" s="15"/>
    </row>
    <row r="10" spans="1:7" ht="17" customHeight="1" x14ac:dyDescent="0.35"/>
    <row r="11" spans="1:7" ht="17" customHeight="1" x14ac:dyDescent="0.35"/>
    <row r="12" spans="1:7" ht="17" customHeight="1" x14ac:dyDescent="0.35">
      <c r="A12" s="14" t="s">
        <v>116</v>
      </c>
      <c r="B12" s="14" t="s">
        <v>121</v>
      </c>
      <c r="E12" s="5" t="s">
        <v>123</v>
      </c>
      <c r="F12" s="5" t="s">
        <v>79</v>
      </c>
    </row>
    <row r="13" spans="1:7" ht="17" customHeight="1" x14ac:dyDescent="0.35">
      <c r="A13" s="14" t="s">
        <v>122</v>
      </c>
      <c r="B13" t="s">
        <v>23</v>
      </c>
      <c r="C13" t="s">
        <v>22</v>
      </c>
      <c r="E13" s="6" t="s">
        <v>124</v>
      </c>
      <c r="F13" s="5" t="s">
        <v>24</v>
      </c>
    </row>
    <row r="14" spans="1:7" ht="17" customHeight="1" x14ac:dyDescent="0.35">
      <c r="A14" s="15" t="s">
        <v>24</v>
      </c>
      <c r="B14" s="23">
        <v>0.27083333333333331</v>
      </c>
      <c r="C14" s="23">
        <v>0.72916666666666663</v>
      </c>
      <c r="E14" s="6" t="s">
        <v>125</v>
      </c>
      <c r="F14" s="24">
        <v>0.27079999999999999</v>
      </c>
    </row>
    <row r="15" spans="1:7" ht="17" customHeight="1" x14ac:dyDescent="0.35">
      <c r="A15" s="15" t="s">
        <v>60</v>
      </c>
      <c r="B15" s="23">
        <v>0.17592592592592593</v>
      </c>
      <c r="C15" s="23">
        <v>0.82407407407407407</v>
      </c>
      <c r="E15" s="6" t="s">
        <v>126</v>
      </c>
      <c r="F15" s="5" t="s">
        <v>38</v>
      </c>
    </row>
    <row r="16" spans="1:7" x14ac:dyDescent="0.35">
      <c r="A16" s="15" t="s">
        <v>39</v>
      </c>
      <c r="B16" s="23">
        <v>0.19387755102040816</v>
      </c>
      <c r="C16" s="23">
        <v>0.80612244897959184</v>
      </c>
      <c r="E16" s="6" t="s">
        <v>127</v>
      </c>
      <c r="F16" s="24">
        <v>0.05</v>
      </c>
    </row>
    <row r="17" spans="1:6" x14ac:dyDescent="0.35">
      <c r="A17" s="15" t="s">
        <v>49</v>
      </c>
      <c r="B17" s="23">
        <v>0.22093023255813954</v>
      </c>
      <c r="C17" s="23">
        <v>0.77906976744186052</v>
      </c>
    </row>
    <row r="18" spans="1:6" x14ac:dyDescent="0.35">
      <c r="A18" s="15" t="s">
        <v>31</v>
      </c>
      <c r="B18" s="23">
        <v>0.1366906474820144</v>
      </c>
      <c r="C18" s="23">
        <v>0.86330935251798557</v>
      </c>
    </row>
    <row r="19" spans="1:6" x14ac:dyDescent="0.35">
      <c r="A19" s="15" t="s">
        <v>59</v>
      </c>
      <c r="B19" s="23">
        <v>0.22500000000000001</v>
      </c>
      <c r="C19" s="23">
        <v>0.77500000000000002</v>
      </c>
      <c r="E19" s="14" t="s">
        <v>132</v>
      </c>
      <c r="F19" t="s">
        <v>133</v>
      </c>
    </row>
    <row r="20" spans="1:6" x14ac:dyDescent="0.35">
      <c r="A20" s="15" t="s">
        <v>62</v>
      </c>
      <c r="B20" s="23">
        <v>0.20481927710843373</v>
      </c>
      <c r="C20" s="23">
        <v>0.79518072289156627</v>
      </c>
      <c r="E20" s="15" t="s">
        <v>22</v>
      </c>
      <c r="F20" s="26">
        <v>99.924972617743705</v>
      </c>
    </row>
    <row r="21" spans="1:6" x14ac:dyDescent="0.35">
      <c r="A21" s="15" t="s">
        <v>35</v>
      </c>
      <c r="B21" s="23">
        <v>0.21249999999999999</v>
      </c>
      <c r="C21" s="23">
        <v>0.78749999999999998</v>
      </c>
      <c r="E21" s="15" t="s">
        <v>23</v>
      </c>
      <c r="F21" s="26">
        <v>102.13712374581939</v>
      </c>
    </row>
    <row r="22" spans="1:6" x14ac:dyDescent="0.35">
      <c r="A22" s="15" t="s">
        <v>36</v>
      </c>
      <c r="B22" s="23">
        <v>0.16666666666666666</v>
      </c>
      <c r="C22" s="23">
        <v>0.83333333333333337</v>
      </c>
      <c r="E22" s="15" t="s">
        <v>111</v>
      </c>
      <c r="F22" s="26">
        <v>100.23623529411765</v>
      </c>
    </row>
    <row r="23" spans="1:6" x14ac:dyDescent="0.35">
      <c r="A23" s="15" t="s">
        <v>66</v>
      </c>
      <c r="B23" s="23">
        <v>0.1797752808988764</v>
      </c>
      <c r="C23" s="23">
        <v>0.8202247191011236</v>
      </c>
    </row>
    <row r="24" spans="1:6" x14ac:dyDescent="0.35">
      <c r="A24" s="15" t="s">
        <v>26</v>
      </c>
      <c r="B24" s="23">
        <v>0.20512820512820512</v>
      </c>
      <c r="C24" s="23">
        <v>0.79487179487179482</v>
      </c>
    </row>
    <row r="25" spans="1:6" x14ac:dyDescent="0.35">
      <c r="A25" s="15" t="s">
        <v>74</v>
      </c>
      <c r="B25" s="23">
        <v>0.17045454545454544</v>
      </c>
      <c r="C25" s="23">
        <v>0.82954545454545459</v>
      </c>
    </row>
    <row r="26" spans="1:6" x14ac:dyDescent="0.35">
      <c r="A26" s="15" t="s">
        <v>70</v>
      </c>
      <c r="B26" s="23">
        <v>0.17241379310344829</v>
      </c>
      <c r="C26" s="23">
        <v>0.82758620689655171</v>
      </c>
    </row>
    <row r="27" spans="1:6" x14ac:dyDescent="0.35">
      <c r="A27" s="15" t="s">
        <v>53</v>
      </c>
      <c r="B27" s="23">
        <v>0.17241379310344829</v>
      </c>
      <c r="C27" s="23">
        <v>0.82758620689655171</v>
      </c>
    </row>
    <row r="28" spans="1:6" x14ac:dyDescent="0.35">
      <c r="A28" s="15" t="s">
        <v>52</v>
      </c>
      <c r="B28" s="23">
        <v>0.15151515151515152</v>
      </c>
      <c r="C28" s="23">
        <v>0.84848484848484851</v>
      </c>
    </row>
    <row r="29" spans="1:6" x14ac:dyDescent="0.35">
      <c r="A29" s="15" t="s">
        <v>67</v>
      </c>
      <c r="B29" s="23">
        <v>0.18292682926829268</v>
      </c>
      <c r="C29" s="23">
        <v>0.81707317073170727</v>
      </c>
    </row>
    <row r="30" spans="1:6" x14ac:dyDescent="0.35">
      <c r="A30" s="15" t="s">
        <v>43</v>
      </c>
      <c r="B30" s="23">
        <v>0.19444444444444445</v>
      </c>
      <c r="C30" s="23">
        <v>0.80555555555555558</v>
      </c>
    </row>
    <row r="31" spans="1:6" x14ac:dyDescent="0.35">
      <c r="A31" s="15" t="s">
        <v>27</v>
      </c>
      <c r="B31" s="23">
        <v>0.15730337078651685</v>
      </c>
      <c r="C31" s="23">
        <v>0.84269662921348309</v>
      </c>
    </row>
    <row r="32" spans="1:6" x14ac:dyDescent="0.35">
      <c r="A32" s="15" t="s">
        <v>32</v>
      </c>
      <c r="B32" s="23">
        <v>0.15662650602409639</v>
      </c>
      <c r="C32" s="23">
        <v>0.84337349397590367</v>
      </c>
    </row>
    <row r="33" spans="1:3" x14ac:dyDescent="0.35">
      <c r="A33" s="15" t="s">
        <v>68</v>
      </c>
      <c r="B33" s="23">
        <v>0.12871287128712872</v>
      </c>
      <c r="C33" s="23">
        <v>0.87128712871287128</v>
      </c>
    </row>
    <row r="34" spans="1:3" x14ac:dyDescent="0.35">
      <c r="A34" s="15" t="s">
        <v>54</v>
      </c>
      <c r="B34" s="23">
        <v>0.16250000000000001</v>
      </c>
      <c r="C34" s="23">
        <v>0.83750000000000002</v>
      </c>
    </row>
    <row r="35" spans="1:3" x14ac:dyDescent="0.35">
      <c r="A35" s="15" t="s">
        <v>37</v>
      </c>
      <c r="B35" s="23">
        <v>0.11320754716981132</v>
      </c>
      <c r="C35" s="23">
        <v>0.8867924528301887</v>
      </c>
    </row>
    <row r="36" spans="1:3" x14ac:dyDescent="0.35">
      <c r="A36" s="15" t="s">
        <v>71</v>
      </c>
      <c r="B36" s="23">
        <v>0.15189873417721519</v>
      </c>
      <c r="C36" s="23">
        <v>0.84810126582278478</v>
      </c>
    </row>
    <row r="37" spans="1:3" x14ac:dyDescent="0.35">
      <c r="A37" s="15" t="s">
        <v>55</v>
      </c>
      <c r="B37" s="23">
        <v>0.12371134020618557</v>
      </c>
      <c r="C37" s="23">
        <v>0.87628865979381443</v>
      </c>
    </row>
    <row r="38" spans="1:3" x14ac:dyDescent="0.35">
      <c r="A38" s="15" t="s">
        <v>65</v>
      </c>
      <c r="B38" s="23">
        <v>0.14117647058823529</v>
      </c>
      <c r="C38" s="23">
        <v>0.85882352941176465</v>
      </c>
    </row>
    <row r="39" spans="1:3" x14ac:dyDescent="0.35">
      <c r="A39" s="15" t="s">
        <v>20</v>
      </c>
      <c r="B39" s="23">
        <v>0.12631578947368421</v>
      </c>
      <c r="C39" s="23">
        <v>0.87368421052631584</v>
      </c>
    </row>
    <row r="40" spans="1:3" x14ac:dyDescent="0.35">
      <c r="A40" s="15" t="s">
        <v>50</v>
      </c>
      <c r="B40" s="23">
        <v>0.15492957746478872</v>
      </c>
      <c r="C40" s="23">
        <v>0.84507042253521125</v>
      </c>
    </row>
    <row r="41" spans="1:3" x14ac:dyDescent="0.35">
      <c r="A41" s="15" t="s">
        <v>57</v>
      </c>
      <c r="B41" s="23">
        <v>0.14666666666666667</v>
      </c>
      <c r="C41" s="23">
        <v>0.85333333333333339</v>
      </c>
    </row>
    <row r="42" spans="1:3" x14ac:dyDescent="0.35">
      <c r="A42" s="15" t="s">
        <v>46</v>
      </c>
      <c r="B42" s="23">
        <v>0.12820512820512819</v>
      </c>
      <c r="C42" s="23">
        <v>0.87179487179487181</v>
      </c>
    </row>
    <row r="43" spans="1:3" x14ac:dyDescent="0.35">
      <c r="A43" s="15" t="s">
        <v>56</v>
      </c>
      <c r="B43" s="23">
        <v>0.25641025641025639</v>
      </c>
      <c r="C43" s="23">
        <v>0.74358974358974361</v>
      </c>
    </row>
    <row r="44" spans="1:3" x14ac:dyDescent="0.35">
      <c r="A44" s="15" t="s">
        <v>29</v>
      </c>
      <c r="B44" s="23">
        <v>0.125</v>
      </c>
      <c r="C44" s="23">
        <v>0.875</v>
      </c>
    </row>
    <row r="45" spans="1:3" x14ac:dyDescent="0.35">
      <c r="A45" s="15" t="s">
        <v>64</v>
      </c>
      <c r="B45" s="23">
        <v>0.11627906976744186</v>
      </c>
      <c r="C45" s="23">
        <v>0.88372093023255816</v>
      </c>
    </row>
    <row r="46" spans="1:3" x14ac:dyDescent="0.35">
      <c r="A46" s="15" t="s">
        <v>44</v>
      </c>
      <c r="B46" s="23">
        <v>0.10526315789473684</v>
      </c>
      <c r="C46" s="23">
        <v>0.89473684210526316</v>
      </c>
    </row>
    <row r="47" spans="1:3" x14ac:dyDescent="0.35">
      <c r="A47" s="15" t="s">
        <v>61</v>
      </c>
      <c r="B47" s="23">
        <v>0.12820512820512819</v>
      </c>
      <c r="C47" s="23">
        <v>0.87179487179487181</v>
      </c>
    </row>
    <row r="48" spans="1:3" x14ac:dyDescent="0.35">
      <c r="A48" s="15" t="s">
        <v>41</v>
      </c>
      <c r="B48" s="23">
        <v>0.1125</v>
      </c>
      <c r="C48" s="23">
        <v>0.88749999999999996</v>
      </c>
    </row>
    <row r="49" spans="1:3" x14ac:dyDescent="0.35">
      <c r="A49" s="15" t="s">
        <v>40</v>
      </c>
      <c r="B49" s="23">
        <v>0.11842105263157894</v>
      </c>
      <c r="C49" s="23">
        <v>0.88157894736842102</v>
      </c>
    </row>
    <row r="50" spans="1:3" x14ac:dyDescent="0.35">
      <c r="A50" s="15" t="s">
        <v>63</v>
      </c>
      <c r="B50" s="23">
        <v>0.1111111111111111</v>
      </c>
      <c r="C50" s="23">
        <v>0.88888888888888884</v>
      </c>
    </row>
    <row r="51" spans="1:3" x14ac:dyDescent="0.35">
      <c r="A51" s="15" t="s">
        <v>73</v>
      </c>
      <c r="B51" s="23">
        <v>0.11940298507462686</v>
      </c>
      <c r="C51" s="23">
        <v>0.88059701492537312</v>
      </c>
    </row>
    <row r="52" spans="1:3" x14ac:dyDescent="0.35">
      <c r="A52" s="15" t="s">
        <v>51</v>
      </c>
      <c r="B52" s="23">
        <v>7.4468085106382975E-2</v>
      </c>
      <c r="C52" s="23">
        <v>0.92553191489361697</v>
      </c>
    </row>
    <row r="53" spans="1:3" x14ac:dyDescent="0.35">
      <c r="A53" s="15" t="s">
        <v>34</v>
      </c>
      <c r="B53" s="23">
        <v>0.11290322580645161</v>
      </c>
      <c r="C53" s="23">
        <v>0.88709677419354838</v>
      </c>
    </row>
    <row r="54" spans="1:3" x14ac:dyDescent="0.35">
      <c r="A54" s="15" t="s">
        <v>48</v>
      </c>
      <c r="B54" s="23">
        <v>0.109375</v>
      </c>
      <c r="C54" s="23">
        <v>0.890625</v>
      </c>
    </row>
    <row r="55" spans="1:3" x14ac:dyDescent="0.35">
      <c r="A55" s="15" t="s">
        <v>58</v>
      </c>
      <c r="B55" s="23">
        <v>8.7499999999999994E-2</v>
      </c>
      <c r="C55" s="23">
        <v>0.91249999999999998</v>
      </c>
    </row>
    <row r="56" spans="1:3" x14ac:dyDescent="0.35">
      <c r="A56" s="15" t="s">
        <v>30</v>
      </c>
      <c r="B56" s="23">
        <v>0.10144927536231885</v>
      </c>
      <c r="C56" s="23">
        <v>0.89855072463768115</v>
      </c>
    </row>
    <row r="57" spans="1:3" x14ac:dyDescent="0.35">
      <c r="A57" s="15" t="s">
        <v>42</v>
      </c>
      <c r="B57" s="23">
        <v>9.0909090909090912E-2</v>
      </c>
      <c r="C57" s="23">
        <v>0.90909090909090906</v>
      </c>
    </row>
    <row r="58" spans="1:3" x14ac:dyDescent="0.35">
      <c r="A58" s="15" t="s">
        <v>75</v>
      </c>
      <c r="B58" s="23">
        <v>8.9552238805970144E-2</v>
      </c>
      <c r="C58" s="23">
        <v>0.91044776119402981</v>
      </c>
    </row>
    <row r="59" spans="1:3" x14ac:dyDescent="0.35">
      <c r="A59" s="15" t="s">
        <v>33</v>
      </c>
      <c r="B59" s="23">
        <v>6.8965517241379309E-2</v>
      </c>
      <c r="C59" s="23">
        <v>0.93103448275862066</v>
      </c>
    </row>
    <row r="60" spans="1:3" x14ac:dyDescent="0.35">
      <c r="A60" s="15" t="s">
        <v>72</v>
      </c>
      <c r="B60" s="23">
        <v>7.5949367088607597E-2</v>
      </c>
      <c r="C60" s="23">
        <v>0.92405063291139244</v>
      </c>
    </row>
    <row r="61" spans="1:3" x14ac:dyDescent="0.35">
      <c r="A61" s="15" t="s">
        <v>38</v>
      </c>
      <c r="B61" s="23">
        <v>0.05</v>
      </c>
      <c r="C61" s="23">
        <v>0.95</v>
      </c>
    </row>
    <row r="62" spans="1:3" x14ac:dyDescent="0.35">
      <c r="A62" s="15" t="s">
        <v>69</v>
      </c>
      <c r="B62" s="23">
        <v>6.8493150684931503E-2</v>
      </c>
      <c r="C62" s="23">
        <v>0.93150684931506844</v>
      </c>
    </row>
    <row r="63" spans="1:3" x14ac:dyDescent="0.35">
      <c r="A63" s="15" t="s">
        <v>45</v>
      </c>
      <c r="B63" s="23">
        <v>5.1948051948051951E-2</v>
      </c>
      <c r="C63" s="23">
        <v>0.94805194805194803</v>
      </c>
    </row>
    <row r="64" spans="1:3" x14ac:dyDescent="0.35">
      <c r="A64" s="15" t="s">
        <v>47</v>
      </c>
      <c r="B64" s="23">
        <v>6.5573770491803282E-2</v>
      </c>
      <c r="C64" s="23">
        <v>0.93442622950819676</v>
      </c>
    </row>
    <row r="67" spans="1:7" x14ac:dyDescent="0.35">
      <c r="B67" s="14" t="s">
        <v>19</v>
      </c>
      <c r="C67" s="14" t="s">
        <v>120</v>
      </c>
      <c r="F67" s="8" t="s">
        <v>129</v>
      </c>
      <c r="G67" s="19" t="s">
        <v>116</v>
      </c>
    </row>
    <row r="68" spans="1:7" x14ac:dyDescent="0.35">
      <c r="B68" t="s">
        <v>22</v>
      </c>
      <c r="C68" t="s">
        <v>22</v>
      </c>
      <c r="D68" t="s">
        <v>23</v>
      </c>
      <c r="E68" t="s">
        <v>23</v>
      </c>
      <c r="F68" s="9" t="s">
        <v>130</v>
      </c>
      <c r="G68" s="25">
        <f>GETPIVOTDATA("[__Xl2].[Measures].[Count of churn]",$A$67,"[tbl_Customers].[international_plan]","[tbl_Customers].[international_plan].&amp;[yes]","[tbl_Customers].[churn]","[tbl_Customers].[churn].&amp;[yes]")</f>
        <v>0.42171717171717171</v>
      </c>
    </row>
    <row r="69" spans="1:7" x14ac:dyDescent="0.35">
      <c r="A69" s="14" t="s">
        <v>3</v>
      </c>
      <c r="B69" t="s">
        <v>112</v>
      </c>
      <c r="C69" t="s">
        <v>128</v>
      </c>
      <c r="D69" t="s">
        <v>112</v>
      </c>
      <c r="E69" t="s">
        <v>128</v>
      </c>
      <c r="F69" s="9" t="s">
        <v>80</v>
      </c>
      <c r="G69" s="25">
        <f>GETPIVOTDATA("[__Xl2].[Measures].[Count of churn]",$A$67,"[tbl_Customers].[international_plan]","[tbl_Customers].[international_plan].&amp;[no]","[tbl_Customers].[churn]","[tbl_Customers].[churn].&amp;[yes]")</f>
        <v>0.11183186299948106</v>
      </c>
    </row>
    <row r="70" spans="1:7" x14ac:dyDescent="0.35">
      <c r="A70" t="s">
        <v>22</v>
      </c>
      <c r="B70" s="36">
        <v>3423</v>
      </c>
      <c r="C70" s="23">
        <v>0.88816813700051889</v>
      </c>
      <c r="D70" s="36">
        <v>431</v>
      </c>
      <c r="E70" s="23">
        <v>0.11183186299948106</v>
      </c>
    </row>
    <row r="71" spans="1:7" x14ac:dyDescent="0.35">
      <c r="A71" t="s">
        <v>23</v>
      </c>
      <c r="B71" s="36">
        <v>229</v>
      </c>
      <c r="C71" s="23">
        <v>0.57828282828282829</v>
      </c>
      <c r="D71" s="36">
        <v>167</v>
      </c>
      <c r="E71" s="23">
        <v>0.42171717171717171</v>
      </c>
    </row>
    <row r="74" spans="1:7" ht="17" customHeight="1" x14ac:dyDescent="0.35">
      <c r="A74" s="14" t="s">
        <v>114</v>
      </c>
      <c r="B74" t="s">
        <v>131</v>
      </c>
      <c r="D74" s="5"/>
      <c r="E74" s="18"/>
    </row>
    <row r="75" spans="1:7" ht="17" customHeight="1" x14ac:dyDescent="0.35">
      <c r="A75" s="15" t="s">
        <v>22</v>
      </c>
      <c r="B75" s="26">
        <v>1.4416757940854326</v>
      </c>
      <c r="D75" s="7"/>
      <c r="E75" s="27"/>
    </row>
    <row r="76" spans="1:7" ht="17" customHeight="1" x14ac:dyDescent="0.35">
      <c r="A76" s="15" t="s">
        <v>23</v>
      </c>
      <c r="B76" s="26">
        <v>2.2759197324414715</v>
      </c>
      <c r="D76" s="7"/>
      <c r="E76" s="27"/>
    </row>
    <row r="77" spans="1:7" x14ac:dyDescent="0.35">
      <c r="A77" s="15" t="s">
        <v>111</v>
      </c>
      <c r="B77" s="26">
        <v>1.5590588235294118</v>
      </c>
    </row>
    <row r="81" spans="1:5" x14ac:dyDescent="0.35">
      <c r="A81" s="14" t="s">
        <v>114</v>
      </c>
      <c r="B81" t="s">
        <v>136</v>
      </c>
      <c r="C81" t="s">
        <v>135</v>
      </c>
      <c r="D81" t="s">
        <v>137</v>
      </c>
    </row>
    <row r="82" spans="1:5" x14ac:dyDescent="0.35">
      <c r="A82" s="15" t="s">
        <v>22</v>
      </c>
      <c r="B82" s="26">
        <v>29.844947973713033</v>
      </c>
      <c r="C82" s="26">
        <v>16.878743154435924</v>
      </c>
      <c r="D82" s="26">
        <v>8.9811308871851026</v>
      </c>
    </row>
    <row r="83" spans="1:5" x14ac:dyDescent="0.35">
      <c r="A83" s="15" t="s">
        <v>23</v>
      </c>
      <c r="B83" s="26">
        <v>35.528678929765888</v>
      </c>
      <c r="C83" s="26">
        <v>17.847207357859531</v>
      </c>
      <c r="D83" s="26">
        <v>9.2850334448160528</v>
      </c>
    </row>
    <row r="84" spans="1:5" x14ac:dyDescent="0.35">
      <c r="A84" s="15" t="s">
        <v>111</v>
      </c>
      <c r="B84" s="26">
        <v>30.644682352941174</v>
      </c>
      <c r="C84" s="26">
        <v>17.015011764705882</v>
      </c>
      <c r="D84" s="26">
        <v>9.0238917647058834</v>
      </c>
    </row>
    <row r="88" spans="1:5" x14ac:dyDescent="0.35">
      <c r="A88" s="14" t="s">
        <v>114</v>
      </c>
      <c r="B88" t="s">
        <v>138</v>
      </c>
    </row>
    <row r="89" spans="1:5" x14ac:dyDescent="0.35">
      <c r="A89" s="15" t="s">
        <v>22</v>
      </c>
      <c r="B89" s="26">
        <v>175.55509309967141</v>
      </c>
    </row>
    <row r="90" spans="1:5" x14ac:dyDescent="0.35">
      <c r="A90" s="15" t="s">
        <v>23</v>
      </c>
      <c r="B90" s="26">
        <v>208.99013377926423</v>
      </c>
    </row>
    <row r="91" spans="1:5" x14ac:dyDescent="0.35">
      <c r="A91" s="15" t="s">
        <v>111</v>
      </c>
      <c r="B91" s="26">
        <v>180.25960000000001</v>
      </c>
    </row>
    <row r="95" spans="1:5" x14ac:dyDescent="0.35">
      <c r="A95" s="14" t="s">
        <v>112</v>
      </c>
      <c r="B95" s="14" t="s">
        <v>121</v>
      </c>
    </row>
    <row r="96" spans="1:5" x14ac:dyDescent="0.35">
      <c r="A96" s="14" t="s">
        <v>139</v>
      </c>
      <c r="B96" t="s">
        <v>22</v>
      </c>
      <c r="C96" t="s">
        <v>23</v>
      </c>
      <c r="D96" t="s">
        <v>111</v>
      </c>
      <c r="E96" s="16" t="s">
        <v>140</v>
      </c>
    </row>
    <row r="97" spans="1:5" x14ac:dyDescent="0.35">
      <c r="A97" s="15" t="s">
        <v>22</v>
      </c>
      <c r="B97" s="26">
        <v>2622</v>
      </c>
      <c r="C97" s="26">
        <v>516</v>
      </c>
      <c r="D97" s="26">
        <v>3138</v>
      </c>
      <c r="E97" s="28">
        <f>GETPIVOTDATA("[Measures].[Count of churn]",$A$95,"[tbl_Customers].[voice_mail_plan]","[tbl_Customers].[voice_mail_plan].&amp;[no]","[tbl_Customers].[churn]","[tbl_Customers].[churn].&amp;[yes]")/GETPIVOTDATA("[Measures].[Count of churn]",$A$95,"[tbl_Customers].[voice_mail_plan]","[tbl_Customers].[voice_mail_plan].&amp;[no]")</f>
        <v>0.16443594646271512</v>
      </c>
    </row>
    <row r="98" spans="1:5" x14ac:dyDescent="0.35">
      <c r="A98" s="15" t="s">
        <v>23</v>
      </c>
      <c r="B98" s="26">
        <v>1030</v>
      </c>
      <c r="C98" s="26">
        <v>82</v>
      </c>
      <c r="D98" s="26">
        <v>1112</v>
      </c>
      <c r="E98" s="28">
        <f>GETPIVOTDATA("[Measures].[Count of churn]",$A$95,"[tbl_Customers].[voice_mail_plan]","[tbl_Customers].[voice_mail_plan].&amp;[yes]","[tbl_Customers].[churn]","[tbl_Customers].[churn].&amp;[yes]")/GETPIVOTDATA("[Measures].[Count of churn]",$A$95,"[tbl_Customers].[voice_mail_plan]","[tbl_Customers].[voice_mail_plan].&amp;[yes]")</f>
        <v>7.3741007194244604E-2</v>
      </c>
    </row>
    <row r="99" spans="1:5" x14ac:dyDescent="0.35">
      <c r="A99" s="15" t="s">
        <v>111</v>
      </c>
      <c r="B99" s="26">
        <v>3652</v>
      </c>
      <c r="C99" s="26">
        <v>598</v>
      </c>
      <c r="D99" s="26">
        <v>4250</v>
      </c>
    </row>
    <row r="102" spans="1:5" x14ac:dyDescent="0.35">
      <c r="A102" s="14" t="s">
        <v>114</v>
      </c>
      <c r="B102" t="s">
        <v>141</v>
      </c>
      <c r="C102" t="s">
        <v>142</v>
      </c>
    </row>
    <row r="103" spans="1:5" x14ac:dyDescent="0.35">
      <c r="A103" s="15" t="s">
        <v>22</v>
      </c>
      <c r="B103" s="26">
        <v>2.7530175246440205</v>
      </c>
      <c r="C103" s="26">
        <v>10.194441401971536</v>
      </c>
    </row>
    <row r="104" spans="1:5" x14ac:dyDescent="0.35">
      <c r="A104" s="15" t="s">
        <v>23</v>
      </c>
      <c r="B104" s="26">
        <v>2.8712541806020084</v>
      </c>
      <c r="C104" s="26">
        <v>10.632441471571916</v>
      </c>
    </row>
    <row r="105" spans="1:5" x14ac:dyDescent="0.35">
      <c r="A105" s="15" t="s">
        <v>111</v>
      </c>
      <c r="B105" s="26">
        <v>2.7696541176470455</v>
      </c>
      <c r="C105" s="26">
        <v>10.256070588235291</v>
      </c>
    </row>
    <row r="109" spans="1:5" ht="18" customHeight="1" x14ac:dyDescent="0.35">
      <c r="A109" s="29" t="s">
        <v>144</v>
      </c>
      <c r="B109" s="29"/>
      <c r="C109" s="29"/>
    </row>
    <row r="110" spans="1:5" x14ac:dyDescent="0.35">
      <c r="B110" s="1">
        <f>CORREL(tbl_Customers[total_day_calls],tbl_Customers[Churn_Flag])</f>
        <v>1.1640422238906746E-2</v>
      </c>
    </row>
    <row r="114" spans="1:5" x14ac:dyDescent="0.35">
      <c r="A114" s="14" t="s">
        <v>114</v>
      </c>
      <c r="B114" t="s">
        <v>134</v>
      </c>
    </row>
    <row r="115" spans="1:5" x14ac:dyDescent="0.35">
      <c r="A115" s="15" t="s">
        <v>22</v>
      </c>
      <c r="B115" s="26">
        <v>16.878743154435924</v>
      </c>
    </row>
    <row r="116" spans="1:5" x14ac:dyDescent="0.35">
      <c r="A116" s="15" t="s">
        <v>23</v>
      </c>
      <c r="B116" s="26">
        <v>17.847207357859531</v>
      </c>
    </row>
    <row r="117" spans="1:5" x14ac:dyDescent="0.35">
      <c r="A117" s="15" t="s">
        <v>111</v>
      </c>
      <c r="B117" s="26">
        <v>17.015011764705882</v>
      </c>
    </row>
    <row r="121" spans="1:5" x14ac:dyDescent="0.35">
      <c r="B121" s="14" t="s">
        <v>121</v>
      </c>
    </row>
    <row r="122" spans="1:5" x14ac:dyDescent="0.35">
      <c r="B122" t="s">
        <v>22</v>
      </c>
      <c r="D122" t="s">
        <v>23</v>
      </c>
    </row>
    <row r="123" spans="1:5" x14ac:dyDescent="0.35">
      <c r="A123" s="14" t="s">
        <v>145</v>
      </c>
      <c r="B123" t="s">
        <v>112</v>
      </c>
      <c r="C123" t="s">
        <v>116</v>
      </c>
      <c r="D123" t="s">
        <v>112</v>
      </c>
      <c r="E123" t="s">
        <v>116</v>
      </c>
    </row>
    <row r="124" spans="1:5" x14ac:dyDescent="0.35">
      <c r="A124" s="15" t="s">
        <v>21</v>
      </c>
      <c r="B124" s="26">
        <v>1821</v>
      </c>
      <c r="C124" s="23">
        <v>0.86385199240986721</v>
      </c>
      <c r="D124" s="26">
        <v>287</v>
      </c>
      <c r="E124" s="23">
        <v>0.13614800759013282</v>
      </c>
    </row>
    <row r="125" spans="1:5" x14ac:dyDescent="0.35">
      <c r="A125" s="15" t="s">
        <v>28</v>
      </c>
      <c r="B125" s="26">
        <v>897</v>
      </c>
      <c r="C125" s="23">
        <v>0.84943181818181823</v>
      </c>
      <c r="D125" s="26">
        <v>159</v>
      </c>
      <c r="E125" s="23">
        <v>0.15056818181818182</v>
      </c>
    </row>
    <row r="126" spans="1:5" x14ac:dyDescent="0.35">
      <c r="A126" s="15" t="s">
        <v>25</v>
      </c>
      <c r="B126" s="26">
        <v>934</v>
      </c>
      <c r="C126" s="23">
        <v>0.86003683241252304</v>
      </c>
      <c r="D126" s="26">
        <v>152</v>
      </c>
      <c r="E126" s="23">
        <v>0.13996316758747698</v>
      </c>
    </row>
    <row r="129" spans="1:9" x14ac:dyDescent="0.35">
      <c r="B129" s="14" t="s">
        <v>121</v>
      </c>
    </row>
    <row r="130" spans="1:9" ht="29" x14ac:dyDescent="0.35">
      <c r="B130" t="s">
        <v>22</v>
      </c>
      <c r="D130" t="s">
        <v>23</v>
      </c>
      <c r="G130" s="8" t="s">
        <v>151</v>
      </c>
      <c r="H130" s="19" t="s">
        <v>116</v>
      </c>
    </row>
    <row r="131" spans="1:9" x14ac:dyDescent="0.35">
      <c r="A131" s="14" t="s">
        <v>151</v>
      </c>
      <c r="B131" t="s">
        <v>112</v>
      </c>
      <c r="C131" t="s">
        <v>116</v>
      </c>
      <c r="D131" t="s">
        <v>112</v>
      </c>
      <c r="E131" t="s">
        <v>116</v>
      </c>
      <c r="G131" s="9" t="s">
        <v>147</v>
      </c>
      <c r="H131" s="32">
        <v>0.1091</v>
      </c>
    </row>
    <row r="132" spans="1:9" x14ac:dyDescent="0.35">
      <c r="A132" s="15" t="s">
        <v>147</v>
      </c>
      <c r="B132" s="26">
        <v>2147</v>
      </c>
      <c r="C132" s="23">
        <v>0.89087136929460586</v>
      </c>
      <c r="D132" s="26">
        <v>263</v>
      </c>
      <c r="E132" s="23">
        <v>0.10912863070539419</v>
      </c>
      <c r="G132" s="9" t="s">
        <v>148</v>
      </c>
      <c r="H132" s="32">
        <v>0.1096</v>
      </c>
    </row>
    <row r="133" spans="1:9" x14ac:dyDescent="0.35">
      <c r="A133" s="15" t="s">
        <v>148</v>
      </c>
      <c r="B133" s="26">
        <v>1340</v>
      </c>
      <c r="C133" s="23">
        <v>0.89036544850498334</v>
      </c>
      <c r="D133" s="26">
        <v>165</v>
      </c>
      <c r="E133" s="23">
        <v>0.10963455149501661</v>
      </c>
      <c r="G133" s="9" t="s">
        <v>149</v>
      </c>
      <c r="H133" s="32">
        <v>0.48620000000000002</v>
      </c>
    </row>
    <row r="134" spans="1:9" x14ac:dyDescent="0.35">
      <c r="A134" s="15" t="s">
        <v>149</v>
      </c>
      <c r="B134" s="26">
        <v>149</v>
      </c>
      <c r="C134" s="23">
        <v>0.51379310344827589</v>
      </c>
      <c r="D134" s="26">
        <v>141</v>
      </c>
      <c r="E134" s="23">
        <v>0.48620689655172411</v>
      </c>
      <c r="G134" s="9" t="s">
        <v>150</v>
      </c>
      <c r="H134" s="32">
        <v>0.64439999999999997</v>
      </c>
    </row>
    <row r="135" spans="1:9" x14ac:dyDescent="0.35">
      <c r="A135" s="15" t="s">
        <v>150</v>
      </c>
      <c r="B135" s="26">
        <v>16</v>
      </c>
      <c r="C135" s="23">
        <v>0.35555555555555557</v>
      </c>
      <c r="D135" s="26">
        <v>29</v>
      </c>
      <c r="E135" s="23">
        <v>0.64444444444444449</v>
      </c>
    </row>
    <row r="138" spans="1:9" x14ac:dyDescent="0.35">
      <c r="H138" s="34" t="s">
        <v>153</v>
      </c>
      <c r="I138" s="34"/>
    </row>
    <row r="139" spans="1:9" x14ac:dyDescent="0.35">
      <c r="B139" s="14" t="s">
        <v>121</v>
      </c>
      <c r="H139" s="1">
        <f>CORREL(tbl_Customers[account_length],tbl_Customers[Churn_Flag])</f>
        <v>1.937848984594269E-2</v>
      </c>
    </row>
    <row r="140" spans="1:9" x14ac:dyDescent="0.35">
      <c r="B140" t="s">
        <v>22</v>
      </c>
      <c r="D140" t="s">
        <v>23</v>
      </c>
    </row>
    <row r="141" spans="1:9" x14ac:dyDescent="0.35">
      <c r="A141" s="14" t="s">
        <v>158</v>
      </c>
      <c r="B141" t="s">
        <v>112</v>
      </c>
      <c r="C141" t="s">
        <v>116</v>
      </c>
      <c r="D141" t="s">
        <v>112</v>
      </c>
      <c r="E141" t="s">
        <v>116</v>
      </c>
    </row>
    <row r="142" spans="1:9" x14ac:dyDescent="0.35">
      <c r="A142" s="15" t="s">
        <v>154</v>
      </c>
      <c r="B142" s="26">
        <v>391</v>
      </c>
      <c r="C142" s="23">
        <v>0.87472035794183445</v>
      </c>
      <c r="D142" s="26">
        <v>56</v>
      </c>
      <c r="E142" s="23">
        <v>0.12527964205816555</v>
      </c>
    </row>
    <row r="143" spans="1:9" x14ac:dyDescent="0.35">
      <c r="A143" s="15" t="s">
        <v>155</v>
      </c>
      <c r="B143" s="26">
        <v>1402</v>
      </c>
      <c r="C143" s="23">
        <v>0.8553996339231239</v>
      </c>
      <c r="D143" s="26">
        <v>237</v>
      </c>
      <c r="E143" s="23">
        <v>0.14460036607687615</v>
      </c>
    </row>
    <row r="144" spans="1:9" x14ac:dyDescent="0.35">
      <c r="A144" s="15" t="s">
        <v>156</v>
      </c>
      <c r="B144" s="26">
        <v>375</v>
      </c>
      <c r="C144" s="23">
        <v>0.84841628959276016</v>
      </c>
      <c r="D144" s="26">
        <v>67</v>
      </c>
      <c r="E144" s="23">
        <v>0.15158371040723981</v>
      </c>
    </row>
    <row r="145" spans="1:8" x14ac:dyDescent="0.35">
      <c r="A145" s="15" t="s">
        <v>157</v>
      </c>
      <c r="B145" s="26">
        <v>1484</v>
      </c>
      <c r="C145" s="23">
        <v>0.86178861788617889</v>
      </c>
      <c r="D145" s="26">
        <v>238</v>
      </c>
      <c r="E145" s="23">
        <v>0.13821138211382114</v>
      </c>
    </row>
    <row r="146" spans="1:8" ht="58" x14ac:dyDescent="0.35">
      <c r="A146" s="14" t="s">
        <v>3</v>
      </c>
      <c r="B146" t="s" vm="1">
        <v>23</v>
      </c>
      <c r="G146" s="5" t="s">
        <v>163</v>
      </c>
      <c r="H146" s="18" t="s">
        <v>116</v>
      </c>
    </row>
    <row r="147" spans="1:8" x14ac:dyDescent="0.35">
      <c r="G147" s="7" t="s">
        <v>161</v>
      </c>
      <c r="H147" s="31">
        <v>0.33610000000000001</v>
      </c>
    </row>
    <row r="148" spans="1:8" x14ac:dyDescent="0.35">
      <c r="B148" s="14" t="s">
        <v>121</v>
      </c>
      <c r="G148" s="7" t="s">
        <v>160</v>
      </c>
      <c r="H148" s="31">
        <v>0.55920000000000003</v>
      </c>
    </row>
    <row r="149" spans="1:8" x14ac:dyDescent="0.35">
      <c r="B149" t="s">
        <v>22</v>
      </c>
      <c r="D149" t="s">
        <v>23</v>
      </c>
    </row>
    <row r="150" spans="1:8" x14ac:dyDescent="0.35">
      <c r="A150" s="14" t="s">
        <v>162</v>
      </c>
      <c r="B150" t="s">
        <v>112</v>
      </c>
      <c r="C150" t="s">
        <v>140</v>
      </c>
      <c r="D150" t="s">
        <v>112</v>
      </c>
      <c r="E150" t="s">
        <v>140</v>
      </c>
    </row>
    <row r="151" spans="1:8" x14ac:dyDescent="0.35">
      <c r="A151" s="15" t="s">
        <v>160</v>
      </c>
      <c r="B151" s="26">
        <v>67</v>
      </c>
      <c r="C151" s="23">
        <v>0.44078947368421051</v>
      </c>
      <c r="D151" s="26">
        <v>85</v>
      </c>
      <c r="E151" s="23">
        <v>0.55921052631578949</v>
      </c>
    </row>
    <row r="152" spans="1:8" x14ac:dyDescent="0.35">
      <c r="A152" s="15" t="s">
        <v>161</v>
      </c>
      <c r="B152" s="26">
        <v>162</v>
      </c>
      <c r="C152" s="23">
        <v>0.66393442622950816</v>
      </c>
      <c r="D152" s="26">
        <v>82</v>
      </c>
      <c r="E152" s="23">
        <v>0.33606557377049179</v>
      </c>
    </row>
    <row r="158" spans="1:8" x14ac:dyDescent="0.35">
      <c r="B158" s="14" t="s">
        <v>121</v>
      </c>
    </row>
    <row r="159" spans="1:8" x14ac:dyDescent="0.35">
      <c r="B159" t="s">
        <v>22</v>
      </c>
      <c r="D159" t="s">
        <v>23</v>
      </c>
    </row>
    <row r="160" spans="1:8" x14ac:dyDescent="0.35">
      <c r="A160" s="14" t="s">
        <v>169</v>
      </c>
      <c r="B160" t="s">
        <v>112</v>
      </c>
      <c r="C160" t="s">
        <v>116</v>
      </c>
      <c r="D160" t="s">
        <v>112</v>
      </c>
      <c r="E160" t="s">
        <v>116</v>
      </c>
    </row>
    <row r="161" spans="1:5" x14ac:dyDescent="0.35">
      <c r="A161" s="15" t="s">
        <v>166</v>
      </c>
      <c r="B161" s="26">
        <v>563</v>
      </c>
      <c r="C161" s="23">
        <v>0.85303030303030303</v>
      </c>
      <c r="D161" s="26">
        <v>97</v>
      </c>
      <c r="E161" s="23">
        <v>0.14696969696969697</v>
      </c>
    </row>
    <row r="162" spans="1:5" x14ac:dyDescent="0.35">
      <c r="A162" s="15" t="s">
        <v>167</v>
      </c>
      <c r="B162" s="26">
        <v>578</v>
      </c>
      <c r="C162" s="23">
        <v>0.84502923976608191</v>
      </c>
      <c r="D162" s="26">
        <v>106</v>
      </c>
      <c r="E162" s="23">
        <v>0.15497076023391812</v>
      </c>
    </row>
    <row r="163" spans="1:5" x14ac:dyDescent="0.35">
      <c r="A163" s="15" t="s">
        <v>168</v>
      </c>
      <c r="B163" s="26">
        <v>2511</v>
      </c>
      <c r="C163" s="23">
        <v>0.8640743289745354</v>
      </c>
      <c r="D163" s="26">
        <v>395</v>
      </c>
      <c r="E163" s="23">
        <v>0.13592567102546455</v>
      </c>
    </row>
    <row r="166" spans="1:5" x14ac:dyDescent="0.35">
      <c r="B166" s="14" t="s">
        <v>121</v>
      </c>
    </row>
    <row r="167" spans="1:5" x14ac:dyDescent="0.35">
      <c r="B167" t="s">
        <v>22</v>
      </c>
      <c r="D167" t="s">
        <v>23</v>
      </c>
    </row>
    <row r="168" spans="1:5" x14ac:dyDescent="0.35">
      <c r="A168" s="14" t="s">
        <v>171</v>
      </c>
      <c r="B168" t="s">
        <v>112</v>
      </c>
      <c r="C168" t="s">
        <v>116</v>
      </c>
      <c r="D168" t="s">
        <v>112</v>
      </c>
      <c r="E168" t="s">
        <v>116</v>
      </c>
    </row>
    <row r="169" spans="1:5" x14ac:dyDescent="0.35">
      <c r="A169" s="15" t="s">
        <v>160</v>
      </c>
      <c r="B169" s="26">
        <v>836</v>
      </c>
      <c r="C169" s="23">
        <v>0.81800391389432481</v>
      </c>
      <c r="D169" s="26">
        <v>186</v>
      </c>
      <c r="E169" s="23">
        <v>0.18199608610567514</v>
      </c>
    </row>
    <row r="170" spans="1:5" x14ac:dyDescent="0.35">
      <c r="A170" s="15" t="s">
        <v>161</v>
      </c>
      <c r="B170" s="26">
        <v>1213</v>
      </c>
      <c r="C170" s="23">
        <v>0.88411078717201164</v>
      </c>
      <c r="D170" s="26">
        <v>159</v>
      </c>
      <c r="E170" s="23">
        <v>0.11588921282798834</v>
      </c>
    </row>
    <row r="171" spans="1:5" x14ac:dyDescent="0.35">
      <c r="A171" s="15" t="s">
        <v>170</v>
      </c>
      <c r="B171" s="26">
        <v>1603</v>
      </c>
      <c r="C171" s="23">
        <v>0.86368534482758619</v>
      </c>
      <c r="D171" s="26">
        <v>253</v>
      </c>
      <c r="E171" s="23">
        <v>0.13631465517241378</v>
      </c>
    </row>
    <row r="174" spans="1:5" x14ac:dyDescent="0.35">
      <c r="B174" s="14" t="s">
        <v>121</v>
      </c>
    </row>
    <row r="175" spans="1:5" x14ac:dyDescent="0.35">
      <c r="B175" t="s">
        <v>22</v>
      </c>
      <c r="D175" t="s">
        <v>23</v>
      </c>
    </row>
    <row r="176" spans="1:5" x14ac:dyDescent="0.35">
      <c r="A176" s="14" t="s">
        <v>177</v>
      </c>
      <c r="B176" t="s">
        <v>112</v>
      </c>
      <c r="C176" t="s">
        <v>116</v>
      </c>
      <c r="D176" t="s">
        <v>112</v>
      </c>
      <c r="E176" t="s">
        <v>116</v>
      </c>
    </row>
    <row r="177" spans="1:5" x14ac:dyDescent="0.35">
      <c r="A177" s="15" t="s">
        <v>173</v>
      </c>
      <c r="B177" s="26">
        <v>1105</v>
      </c>
      <c r="C177" s="23">
        <v>0.910964550700742</v>
      </c>
      <c r="D177" s="26">
        <v>108</v>
      </c>
      <c r="E177" s="23">
        <v>8.9035449299258038E-2</v>
      </c>
    </row>
    <row r="178" spans="1:5" x14ac:dyDescent="0.35">
      <c r="A178" s="15" t="s">
        <v>174</v>
      </c>
      <c r="B178" s="26">
        <v>809</v>
      </c>
      <c r="C178" s="23">
        <v>0.76392823418319167</v>
      </c>
      <c r="D178" s="26">
        <v>250</v>
      </c>
      <c r="E178" s="23">
        <v>0.2360717658168083</v>
      </c>
    </row>
    <row r="179" spans="1:5" x14ac:dyDescent="0.35">
      <c r="A179" s="15" t="s">
        <v>175</v>
      </c>
      <c r="B179" s="26">
        <v>1538</v>
      </c>
      <c r="C179" s="23">
        <v>0.88188073394495414</v>
      </c>
      <c r="D179" s="26">
        <v>206</v>
      </c>
      <c r="E179" s="23">
        <v>0.11811926605504587</v>
      </c>
    </row>
    <row r="180" spans="1:5" x14ac:dyDescent="0.35">
      <c r="A180" s="15" t="s">
        <v>176</v>
      </c>
      <c r="B180" s="26">
        <v>200</v>
      </c>
      <c r="C180" s="23">
        <v>0.85470085470085466</v>
      </c>
      <c r="D180" s="26">
        <v>34</v>
      </c>
      <c r="E180" s="23">
        <v>0.14529914529914531</v>
      </c>
    </row>
    <row r="182" spans="1:5" x14ac:dyDescent="0.35">
      <c r="A182" s="14" t="s">
        <v>4</v>
      </c>
      <c r="B182" t="s" vm="2">
        <v>23</v>
      </c>
    </row>
    <row r="184" spans="1:5" x14ac:dyDescent="0.35">
      <c r="B184" s="14" t="s">
        <v>121</v>
      </c>
    </row>
    <row r="185" spans="1:5" x14ac:dyDescent="0.35">
      <c r="B185" t="s">
        <v>22</v>
      </c>
      <c r="D185" t="s">
        <v>23</v>
      </c>
    </row>
    <row r="186" spans="1:5" x14ac:dyDescent="0.35">
      <c r="A186" s="14" t="s">
        <v>178</v>
      </c>
      <c r="B186" t="s">
        <v>112</v>
      </c>
      <c r="C186" t="s">
        <v>116</v>
      </c>
      <c r="D186" t="s">
        <v>112</v>
      </c>
      <c r="E186" t="s">
        <v>116</v>
      </c>
    </row>
    <row r="187" spans="1:5" x14ac:dyDescent="0.35">
      <c r="A187" s="15" t="s">
        <v>179</v>
      </c>
      <c r="B187" s="26">
        <v>74</v>
      </c>
      <c r="C187" s="23">
        <v>0.86046511627906974</v>
      </c>
      <c r="D187" s="26">
        <v>12</v>
      </c>
      <c r="E187" s="23">
        <v>0.13953488372093023</v>
      </c>
    </row>
    <row r="188" spans="1:5" x14ac:dyDescent="0.35">
      <c r="A188" s="15" t="s">
        <v>180</v>
      </c>
      <c r="B188" s="26">
        <v>137</v>
      </c>
      <c r="C188" s="23">
        <v>0.95138888888888884</v>
      </c>
      <c r="D188" s="26">
        <v>7</v>
      </c>
      <c r="E188" s="23">
        <v>4.8611111111111112E-2</v>
      </c>
    </row>
    <row r="189" spans="1:5" x14ac:dyDescent="0.35">
      <c r="A189" s="15" t="s">
        <v>181</v>
      </c>
      <c r="B189" s="26">
        <v>818</v>
      </c>
      <c r="C189" s="23">
        <v>0.92849035187287177</v>
      </c>
      <c r="D189" s="26">
        <v>63</v>
      </c>
      <c r="E189" s="23">
        <v>7.1509648127128261E-2</v>
      </c>
    </row>
    <row r="190" spans="1:5" x14ac:dyDescent="0.35">
      <c r="A190" s="15" t="s">
        <v>182</v>
      </c>
      <c r="B190" s="26">
        <v>1</v>
      </c>
      <c r="C190" s="23">
        <v>1</v>
      </c>
      <c r="D190" s="26"/>
      <c r="E190" s="23">
        <v>0</v>
      </c>
    </row>
    <row r="194" spans="1:5" x14ac:dyDescent="0.35">
      <c r="B194" s="14" t="s">
        <v>121</v>
      </c>
    </row>
    <row r="195" spans="1:5" x14ac:dyDescent="0.35">
      <c r="B195" t="s">
        <v>22</v>
      </c>
      <c r="D195" t="s">
        <v>23</v>
      </c>
    </row>
    <row r="196" spans="1:5" x14ac:dyDescent="0.35">
      <c r="A196" s="14" t="s">
        <v>186</v>
      </c>
      <c r="B196" t="s">
        <v>112</v>
      </c>
      <c r="C196" t="s">
        <v>116</v>
      </c>
      <c r="D196" t="s">
        <v>112</v>
      </c>
      <c r="E196" t="s">
        <v>116</v>
      </c>
    </row>
    <row r="197" spans="1:5" x14ac:dyDescent="0.35">
      <c r="A197" s="15" t="s">
        <v>179</v>
      </c>
      <c r="B197" s="26">
        <v>968</v>
      </c>
      <c r="C197" s="23">
        <v>0.88725939505041251</v>
      </c>
      <c r="D197" s="26">
        <v>123</v>
      </c>
      <c r="E197" s="23">
        <v>0.11274060494958753</v>
      </c>
    </row>
    <row r="198" spans="1:5" x14ac:dyDescent="0.35">
      <c r="A198" s="15" t="s">
        <v>180</v>
      </c>
      <c r="B198" s="26">
        <v>1095</v>
      </c>
      <c r="C198" s="23">
        <v>0.88093322606596947</v>
      </c>
      <c r="D198" s="26">
        <v>148</v>
      </c>
      <c r="E198" s="23">
        <v>0.11906677393403058</v>
      </c>
    </row>
    <row r="199" spans="1:5" x14ac:dyDescent="0.35">
      <c r="A199" s="15" t="s">
        <v>184</v>
      </c>
      <c r="B199" s="26">
        <v>1373</v>
      </c>
      <c r="C199" s="23">
        <v>0.91962491627595444</v>
      </c>
      <c r="D199" s="26">
        <v>120</v>
      </c>
      <c r="E199" s="23">
        <v>8.0375083724045546E-2</v>
      </c>
    </row>
    <row r="200" spans="1:5" x14ac:dyDescent="0.35">
      <c r="A200" s="15" t="s">
        <v>185</v>
      </c>
      <c r="B200" s="26">
        <v>216</v>
      </c>
      <c r="C200" s="23">
        <v>0.51063829787234039</v>
      </c>
      <c r="D200" s="26">
        <v>207</v>
      </c>
      <c r="E200" s="23">
        <v>0.48936170212765956</v>
      </c>
    </row>
    <row r="203" spans="1:5" ht="17" customHeight="1" x14ac:dyDescent="0.35">
      <c r="A203" s="5" t="s">
        <v>187</v>
      </c>
      <c r="B203" s="18" t="s">
        <v>116</v>
      </c>
    </row>
    <row r="204" spans="1:5" ht="17" customHeight="1" x14ac:dyDescent="0.35">
      <c r="A204" s="6">
        <v>125</v>
      </c>
      <c r="B204" s="30">
        <v>0.1191</v>
      </c>
    </row>
    <row r="205" spans="1:5" ht="17" customHeight="1" x14ac:dyDescent="0.35">
      <c r="A205" s="6">
        <v>175</v>
      </c>
      <c r="B205" s="30">
        <v>8.0399999999999999E-2</v>
      </c>
    </row>
    <row r="206" spans="1:5" ht="17" customHeight="1" x14ac:dyDescent="0.35">
      <c r="A206" s="6">
        <v>225</v>
      </c>
      <c r="B206" s="30">
        <v>0.11269999999999999</v>
      </c>
    </row>
    <row r="207" spans="1:5" ht="17" customHeight="1" x14ac:dyDescent="0.35">
      <c r="A207" s="6">
        <v>275</v>
      </c>
      <c r="B207" s="30">
        <v>0.4894</v>
      </c>
    </row>
    <row r="216" spans="1:4" x14ac:dyDescent="0.35">
      <c r="A216" s="14" t="s">
        <v>3</v>
      </c>
      <c r="B216" t="s" vm="3">
        <v>22</v>
      </c>
    </row>
    <row r="218" spans="1:4" x14ac:dyDescent="0.35">
      <c r="A218" s="14" t="s">
        <v>112</v>
      </c>
      <c r="B218" s="14" t="s">
        <v>189</v>
      </c>
    </row>
    <row r="219" spans="1:4" x14ac:dyDescent="0.35">
      <c r="A219" s="14" t="s">
        <v>114</v>
      </c>
      <c r="B219" t="s">
        <v>166</v>
      </c>
      <c r="C219" t="s">
        <v>167</v>
      </c>
      <c r="D219" t="s">
        <v>168</v>
      </c>
    </row>
    <row r="220" spans="1:4" x14ac:dyDescent="0.35">
      <c r="A220" s="15" t="s">
        <v>22</v>
      </c>
      <c r="B220" s="23">
        <v>0.8651685393258427</v>
      </c>
      <c r="C220" s="23">
        <v>0.886307638155579</v>
      </c>
      <c r="D220" s="23">
        <v>0.89610389610389607</v>
      </c>
    </row>
    <row r="221" spans="1:4" x14ac:dyDescent="0.35">
      <c r="A221" s="15" t="s">
        <v>23</v>
      </c>
      <c r="B221" s="23">
        <v>0.1348314606741573</v>
      </c>
      <c r="C221" s="23">
        <v>0.11369236184442098</v>
      </c>
      <c r="D221" s="23">
        <v>0.1038961038961039</v>
      </c>
    </row>
    <row r="225" spans="1:10" ht="18.5" x14ac:dyDescent="0.45">
      <c r="A225" s="33" t="s">
        <v>190</v>
      </c>
      <c r="B225" s="33"/>
      <c r="C225" s="33"/>
      <c r="D225" s="33"/>
      <c r="E225" s="33"/>
      <c r="F225" s="33"/>
      <c r="G225" s="33"/>
      <c r="H225" s="33"/>
      <c r="I225" s="33"/>
    </row>
    <row r="229" spans="1:10" x14ac:dyDescent="0.35">
      <c r="B229" s="14" t="s">
        <v>121</v>
      </c>
    </row>
    <row r="230" spans="1:10" x14ac:dyDescent="0.35">
      <c r="B230" t="s">
        <v>22</v>
      </c>
      <c r="D230" t="s">
        <v>23</v>
      </c>
    </row>
    <row r="231" spans="1:10" x14ac:dyDescent="0.35">
      <c r="A231" s="14" t="s">
        <v>211</v>
      </c>
      <c r="B231" t="s">
        <v>112</v>
      </c>
      <c r="C231" t="s">
        <v>116</v>
      </c>
      <c r="D231" t="s">
        <v>112</v>
      </c>
      <c r="E231" t="s">
        <v>116</v>
      </c>
    </row>
    <row r="232" spans="1:10" x14ac:dyDescent="0.35">
      <c r="A232" s="15" t="s">
        <v>208</v>
      </c>
      <c r="B232" s="26">
        <v>18</v>
      </c>
      <c r="C232" s="23">
        <v>0.41860465116279072</v>
      </c>
      <c r="D232" s="26">
        <v>25</v>
      </c>
      <c r="E232" s="23">
        <v>0.58139534883720934</v>
      </c>
    </row>
    <row r="233" spans="1:10" x14ac:dyDescent="0.35">
      <c r="A233" s="15" t="s">
        <v>209</v>
      </c>
      <c r="B233" s="26">
        <v>3298</v>
      </c>
      <c r="C233" s="23">
        <v>0.9463414634146341</v>
      </c>
      <c r="D233" s="26">
        <v>187</v>
      </c>
      <c r="E233" s="23">
        <v>5.3658536585365853E-2</v>
      </c>
    </row>
    <row r="234" spans="1:10" x14ac:dyDescent="0.35">
      <c r="A234" s="15" t="s">
        <v>210</v>
      </c>
      <c r="B234" s="26">
        <v>336</v>
      </c>
      <c r="C234" s="23">
        <v>0.46537396121883656</v>
      </c>
      <c r="D234" s="26">
        <v>386</v>
      </c>
      <c r="E234" s="23">
        <v>0.53462603878116344</v>
      </c>
    </row>
    <row r="237" spans="1:10" ht="18.5" x14ac:dyDescent="0.45">
      <c r="A237" s="37" t="s">
        <v>212</v>
      </c>
      <c r="B237" s="37"/>
      <c r="C237" s="37"/>
      <c r="D237" s="37"/>
      <c r="E237" s="37"/>
      <c r="F237" s="37"/>
      <c r="G237" s="37"/>
      <c r="H237" s="37"/>
      <c r="I237" s="37"/>
      <c r="J237" s="37"/>
    </row>
  </sheetData>
  <mergeCells count="1">
    <mergeCell ref="H138:I138"/>
  </mergeCells>
  <pageMargins left="0.7" right="0.7" top="0.75" bottom="0.75" header="0.3" footer="0.3"/>
  <drawing r:id="rId2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63987-8CD7-469D-A577-8B3F93CCEEAA}">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F73AE7-4913-4AB5-BAE1-F5730D3AD3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Data_Audit</vt:lpstr>
      <vt:lpstr>Analysis</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2026-07-06T11:22:51Z</dcterms:created>
  <dcterms:modified xsi:type="dcterms:W3CDTF">2026-07-10T07:20:51Z</dcterms:modified>
</cp:coreProperties>
</file>